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8_{8DFC20A2-978B-E844-9C3E-5ABE65B24936}" xr6:coauthVersionLast="47" xr6:coauthVersionMax="47" xr10:uidLastSave="{00000000-0000-0000-0000-000000000000}"/>
  <bookViews>
    <workbookView xWindow="0" yWindow="720" windowWidth="29400" windowHeight="18400" xr2:uid="{B55E85E2-2D04-8F4B-B6CF-87D82F0A645E}"/>
  </bookViews>
  <sheets>
    <sheet name="Data input" sheetId="2" r:id="rId1"/>
    <sheet name="NOTE" sheetId="3" r:id="rId2"/>
    <sheet name="SAP_Leadsheet" sheetId="4" r:id="rId3"/>
    <sheet name="COF" sheetId="5" r:id="rId4"/>
    <sheet name="SAP_Spreadsheet" sheetId="6" r:id="rId5"/>
    <sheet name="Sales plan &amp; PL" sheetId="7" r:id="rId6"/>
    <sheet name="PL projection speadsheet" sheetId="8" r:id="rId7"/>
    <sheet name="Sheet1" sheetId="1" r:id="rId8"/>
  </sheets>
  <externalReferences>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hidden="1">#REF!</definedName>
    <definedName name="__123Graph_LBL_B"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hidden="1">#REF!</definedName>
    <definedName name="_xlnm._FilterDatabase" hidden="1">#REF!</definedName>
    <definedName name="_GSRATES_1" hidden="1">"CT300001Latest          "</definedName>
    <definedName name="_GSRATES_COUNT" hidden="1">1</definedName>
    <definedName name="_GSRATESR_1" hidden="1">#REF!</definedName>
    <definedName name="_Key1"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hidden="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#REF!</definedName>
    <definedName name="AS2DocOpenMode" hidden="1">"AS2DocumentEdit"</definedName>
    <definedName name="asd" localSheetId="0"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#REF!</definedName>
    <definedName name="ChuyenTienNoiBo">#REF!</definedName>
    <definedName name="CIQWBGuid" hidden="1">"621f55ae-6bbd-4e45-8f58-3e88dc7f13f9"</definedName>
    <definedName name="CL">#REF!</definedName>
    <definedName name="CLVC3">0.1</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#REF!</definedName>
    <definedName name="DateSelected">#REF!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hidden="1">#REF!</definedName>
    <definedName name="finance">#REF!</definedName>
    <definedName name="FROM_DATE">#REF!</definedName>
    <definedName name="front">#REF!</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#REF!</definedName>
    <definedName name="gd">#REF!</definedName>
    <definedName name="gdshd" localSheetId="0" hidden="1">{"'Sheet1'!$L$16"}</definedName>
    <definedName name="gdshd" hidden="1">{"'Sheet1'!$L$16"}</definedName>
    <definedName name="GDV">#REF!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hidden="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#REF!</definedName>
    <definedName name="mst">#REF!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hidden="1">#REF!</definedName>
    <definedName name="nodky">#REF!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#REF!</definedName>
    <definedName name="picture1">#REF!</definedName>
    <definedName name="picture2">#REF!</definedName>
    <definedName name="picture23">INDEX(#REF!,MATCH(#REF!,#REF!))</definedName>
    <definedName name="PL">OFFSET(#REF!,0,0,COUNTA(#REF!),1)</definedName>
    <definedName name="Plan">PeriodInPlan*(#REF!&gt;0)</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hidden="1">{"'Sheet1'!$L$16"}</definedName>
    <definedName name="prd" localSheetId="0"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#REF!</definedName>
    <definedName name="rawdata">#REF!</definedName>
    <definedName name="RCArea" hidden="1">#REF!</definedName>
    <definedName name="REFSITE">#REF!</definedName>
    <definedName name="refuse">#REF!</definedName>
    <definedName name="Region">#REF!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#REF!</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#REF!</definedName>
    <definedName name="tyledieuchinhluong">#REF!</definedName>
    <definedName name="Type_detail">#REF!</definedName>
    <definedName name="u" localSheetId="0"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#REF!</definedName>
    <definedName name="VPBBaseSalaryScaleSale">#REF!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localSheetId="0" hidden="1">{"Corporate",#N/A,FALSE,"Corporate Profile"}</definedName>
    <definedName name="wrn.Corporate." hidden="1">{"Corporate",#N/A,FALSE,"Corporate Profile"}</definedName>
    <definedName name="wrn.cotop." localSheetId="0" hidden="1">{"ReportTop",#N/A,FALSE,"report top"}</definedName>
    <definedName name="wrn.cotop." hidden="1">{"ReportTop",#N/A,FALSE,"report top"}</definedName>
    <definedName name="wrn.cotop2." localSheetId="0" hidden="1">{"ReportTop",#N/A,FALSE,"report top"}</definedName>
    <definedName name="wrn.cotop2." hidden="1">{"ReportTop",#N/A,FALSE,"report top"}</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hidden="1">{"IS Q96",#N/A,FALSE,"Income Statement"}</definedName>
    <definedName name="wrn.IS._.Q97." localSheetId="0" hidden="1">{"IS Q97",#N/A,FALSE,"Income Statement"}</definedName>
    <definedName name="wrn.IS._.Q97." hidden="1">{"IS Q97",#N/A,FALSE,"Income Statement"}</definedName>
    <definedName name="wrn.IS._.Years." localSheetId="0"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#REF!</definedName>
    <definedName name="YTD10">#REF!</definedName>
    <definedName name="YTD11">#REF!</definedName>
    <definedName name="YTD12">#REF!</definedName>
    <definedName name="YTD2">#REF!</definedName>
    <definedName name="YTD3">#REF!</definedName>
    <definedName name="YTD4">#REF!</definedName>
    <definedName name="YTD5">#REF!</definedName>
    <definedName name="YTD6">#REF!</definedName>
    <definedName name="YTD7">#REF!</definedName>
    <definedName name="YTD8">#REF!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hidden="1">{"ReportTop",#N/A,FALSE,"report top"}</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22" r:id="rId10"/>
    <pivotCache cacheId="2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6" i="8" l="1"/>
  <c r="C75" i="8"/>
  <c r="B75" i="8"/>
  <c r="C74" i="8"/>
  <c r="BJ73" i="8"/>
  <c r="BI73" i="8"/>
  <c r="BH73" i="8"/>
  <c r="BG73" i="8"/>
  <c r="BF73" i="8"/>
  <c r="BE73" i="8"/>
  <c r="BD73" i="8"/>
  <c r="BC73" i="8"/>
  <c r="BB73" i="8"/>
  <c r="BA73" i="8"/>
  <c r="AZ73" i="8"/>
  <c r="AY73" i="8"/>
  <c r="AX73" i="8"/>
  <c r="AW73" i="8"/>
  <c r="AV73" i="8"/>
  <c r="AU73" i="8"/>
  <c r="AT73" i="8"/>
  <c r="AS73" i="8"/>
  <c r="AR73" i="8"/>
  <c r="AQ73" i="8"/>
  <c r="AP73" i="8"/>
  <c r="AO73" i="8"/>
  <c r="AN73" i="8"/>
  <c r="AM73" i="8"/>
  <c r="AL73" i="8"/>
  <c r="AK73"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C73" i="8"/>
  <c r="H5" i="8"/>
  <c r="G5" i="8"/>
  <c r="F5" i="8"/>
  <c r="E5" i="8"/>
  <c r="D5" i="8"/>
  <c r="D4" i="8"/>
  <c r="D3" i="8" s="1"/>
  <c r="C4" i="8"/>
  <c r="C3" i="8" s="1"/>
  <c r="P43" i="7"/>
  <c r="J41" i="7"/>
  <c r="M29" i="7"/>
  <c r="L29" i="7"/>
  <c r="K29" i="7"/>
  <c r="J29" i="7"/>
  <c r="N28" i="7"/>
  <c r="O28" i="7" s="1"/>
  <c r="M28" i="7"/>
  <c r="K28" i="7"/>
  <c r="L28" i="7" s="1"/>
  <c r="L27" i="7"/>
  <c r="M27" i="7" s="1"/>
  <c r="N27" i="7" s="1"/>
  <c r="O27" i="7" s="1"/>
  <c r="P27" i="7" s="1"/>
  <c r="Q27" i="7" s="1"/>
  <c r="R27" i="7" s="1"/>
  <c r="S27" i="7" s="1"/>
  <c r="T27" i="7" s="1"/>
  <c r="U27" i="7" s="1"/>
  <c r="K27" i="7"/>
  <c r="K25" i="7"/>
  <c r="J25" i="7"/>
  <c r="K24" i="7"/>
  <c r="L24" i="7" s="1"/>
  <c r="M24" i="7" s="1"/>
  <c r="N24" i="7" s="1"/>
  <c r="J24" i="7"/>
  <c r="L22" i="7"/>
  <c r="J22" i="7"/>
  <c r="M21" i="7"/>
  <c r="L21" i="7"/>
  <c r="J21" i="7"/>
  <c r="J20" i="7"/>
  <c r="L19" i="7"/>
  <c r="L20" i="7" s="1"/>
  <c r="K19" i="7"/>
  <c r="K20" i="7" s="1"/>
  <c r="L17" i="7"/>
  <c r="K17" i="7"/>
  <c r="P16" i="7"/>
  <c r="O16" i="7"/>
  <c r="O17" i="7" s="1"/>
  <c r="N16" i="7"/>
  <c r="N21" i="7" s="1"/>
  <c r="K16" i="7"/>
  <c r="L16" i="7" s="1"/>
  <c r="M16" i="7" s="1"/>
  <c r="R15" i="7"/>
  <c r="Q15" i="7"/>
  <c r="P15" i="7"/>
  <c r="O15" i="7"/>
  <c r="J15" i="7"/>
  <c r="J17" i="7" s="1"/>
  <c r="U14" i="7"/>
  <c r="U15" i="7" s="1"/>
  <c r="T14" i="7"/>
  <c r="T15" i="7" s="1"/>
  <c r="S14" i="7"/>
  <c r="S15" i="7" s="1"/>
  <c r="R14" i="7"/>
  <c r="Q14" i="7"/>
  <c r="P14" i="7"/>
  <c r="O14" i="7"/>
  <c r="N14" i="7"/>
  <c r="N15" i="7" s="1"/>
  <c r="M14" i="7"/>
  <c r="M15" i="7" s="1"/>
  <c r="L14" i="7"/>
  <c r="L15" i="7" s="1"/>
  <c r="K14" i="7"/>
  <c r="K15" i="7" s="1"/>
  <c r="J14" i="7"/>
  <c r="A12" i="7"/>
  <c r="L11" i="7"/>
  <c r="K11" i="7"/>
  <c r="J11" i="7"/>
  <c r="K37" i="7" s="1"/>
  <c r="L10" i="7"/>
  <c r="M10" i="7" s="1"/>
  <c r="K10" i="7"/>
  <c r="A10" i="7"/>
  <c r="A8" i="7"/>
  <c r="A4" i="7"/>
  <c r="BY811" i="6"/>
  <c r="BX811" i="6"/>
  <c r="BS811" i="6"/>
  <c r="BZ807" i="6"/>
  <c r="BZ811" i="6" s="1"/>
  <c r="BZ807" i="6" a="1"/>
  <c r="BY807" i="6"/>
  <c r="BY807" i="6" a="1"/>
  <c r="BX807" i="6" a="1"/>
  <c r="BX807" i="6" s="1"/>
  <c r="BW807" i="6"/>
  <c r="BW811" i="6" s="1"/>
  <c r="BW807" i="6" a="1"/>
  <c r="BV807" i="6" a="1"/>
  <c r="BV807" i="6" s="1"/>
  <c r="BV811" i="6" s="1"/>
  <c r="BU807" i="6"/>
  <c r="BU811" i="6" s="1"/>
  <c r="BU807" i="6" a="1"/>
  <c r="BT807" i="6" a="1"/>
  <c r="BT807" i="6" s="1"/>
  <c r="BT811" i="6" s="1"/>
  <c r="BS807" i="6" a="1"/>
  <c r="BS807" i="6" s="1"/>
  <c r="BR807" i="6" a="1"/>
  <c r="BR807" i="6" s="1"/>
  <c r="BR811" i="6" s="1"/>
  <c r="BQ807" i="6" a="1"/>
  <c r="BQ807" i="6" s="1"/>
  <c r="BQ811" i="6" s="1"/>
  <c r="BP807" i="6" a="1"/>
  <c r="BP807" i="6" s="1"/>
  <c r="BP811" i="6" s="1"/>
  <c r="BO807" i="6"/>
  <c r="BO811" i="6" s="1"/>
  <c r="BO807" i="6" a="1"/>
  <c r="G802" i="6"/>
  <c r="G801" i="6"/>
  <c r="G800" i="6"/>
  <c r="G799" i="6"/>
  <c r="G798" i="6"/>
  <c r="G797" i="6"/>
  <c r="G796" i="6"/>
  <c r="BU795" i="6"/>
  <c r="BT795" i="6"/>
  <c r="BS795" i="6"/>
  <c r="BR795" i="6"/>
  <c r="BQ795" i="6"/>
  <c r="BP795" i="6"/>
  <c r="BO795" i="6"/>
  <c r="G789" i="6"/>
  <c r="H790" i="6" s="1"/>
  <c r="G788" i="6"/>
  <c r="G787" i="6"/>
  <c r="G786" i="6"/>
  <c r="G785" i="6"/>
  <c r="G784" i="6"/>
  <c r="G783" i="6"/>
  <c r="G782" i="6"/>
  <c r="G781" i="6"/>
  <c r="G780" i="6"/>
  <c r="G779" i="6"/>
  <c r="G778" i="6"/>
  <c r="G777" i="6"/>
  <c r="BZ776" i="6"/>
  <c r="BY776" i="6"/>
  <c r="BX776" i="6"/>
  <c r="BW776" i="6"/>
  <c r="BV776" i="6"/>
  <c r="BU776" i="6"/>
  <c r="BT776" i="6"/>
  <c r="BS776" i="6"/>
  <c r="BR776" i="6"/>
  <c r="BQ776" i="6"/>
  <c r="BP776" i="6"/>
  <c r="BO776" i="6"/>
  <c r="G731" i="6"/>
  <c r="BN729" i="6"/>
  <c r="BM729" i="6"/>
  <c r="BL729" i="6"/>
  <c r="BK729" i="6"/>
  <c r="BJ729" i="6"/>
  <c r="BI729" i="6"/>
  <c r="BH729" i="6"/>
  <c r="BG729" i="6"/>
  <c r="BF729" i="6"/>
  <c r="BE729" i="6"/>
  <c r="BD729" i="6"/>
  <c r="BC729" i="6"/>
  <c r="BB729" i="6"/>
  <c r="BA729" i="6"/>
  <c r="AZ729" i="6"/>
  <c r="AY729" i="6"/>
  <c r="AX729" i="6"/>
  <c r="AW729" i="6"/>
  <c r="AV729" i="6"/>
  <c r="AU729" i="6"/>
  <c r="AT729" i="6"/>
  <c r="AS729" i="6"/>
  <c r="AR729" i="6"/>
  <c r="AQ729" i="6"/>
  <c r="AP729" i="6"/>
  <c r="AO729" i="6"/>
  <c r="AN729" i="6"/>
  <c r="AM729" i="6"/>
  <c r="AL729" i="6"/>
  <c r="AK729" i="6"/>
  <c r="AJ729" i="6"/>
  <c r="AI729" i="6"/>
  <c r="AH729" i="6"/>
  <c r="AG729" i="6"/>
  <c r="AF729" i="6"/>
  <c r="AE729" i="6"/>
  <c r="AD729" i="6"/>
  <c r="AC729" i="6"/>
  <c r="AB729" i="6"/>
  <c r="AA729" i="6"/>
  <c r="Z729" i="6"/>
  <c r="Y729" i="6"/>
  <c r="X729" i="6"/>
  <c r="W729" i="6"/>
  <c r="V729" i="6"/>
  <c r="U729" i="6"/>
  <c r="T729" i="6"/>
  <c r="S729" i="6"/>
  <c r="R729" i="6"/>
  <c r="Q729" i="6"/>
  <c r="P729" i="6"/>
  <c r="O729" i="6"/>
  <c r="N729" i="6"/>
  <c r="M729" i="6"/>
  <c r="L729" i="6"/>
  <c r="K729" i="6"/>
  <c r="J729" i="6"/>
  <c r="I729" i="6"/>
  <c r="H729" i="6"/>
  <c r="G728" i="6"/>
  <c r="G715" i="6"/>
  <c r="G693" i="6"/>
  <c r="H650" i="6"/>
  <c r="G650" i="6"/>
  <c r="H646" i="6"/>
  <c r="G628" i="6"/>
  <c r="E478" i="6"/>
  <c r="E479" i="6" s="1"/>
  <c r="E480" i="6" s="1"/>
  <c r="E481" i="6" s="1"/>
  <c r="E482" i="6" s="1"/>
  <c r="E483" i="6" s="1"/>
  <c r="E484" i="6" s="1"/>
  <c r="E485" i="6" s="1"/>
  <c r="E486" i="6" s="1"/>
  <c r="E487" i="6" s="1"/>
  <c r="E488" i="6" s="1"/>
  <c r="E489" i="6" s="1"/>
  <c r="E490" i="6" s="1"/>
  <c r="E491" i="6" s="1"/>
  <c r="E492" i="6" s="1"/>
  <c r="E493" i="6" s="1"/>
  <c r="E494" i="6" s="1"/>
  <c r="E495" i="6" s="1"/>
  <c r="E496" i="6" s="1"/>
  <c r="E497" i="6" s="1"/>
  <c r="E498" i="6" s="1"/>
  <c r="E499" i="6" s="1"/>
  <c r="E500" i="6" s="1"/>
  <c r="E501" i="6" s="1"/>
  <c r="E502" i="6" s="1"/>
  <c r="E503" i="6" s="1"/>
  <c r="E504" i="6" s="1"/>
  <c r="E505" i="6" s="1"/>
  <c r="E506" i="6" s="1"/>
  <c r="E507" i="6" s="1"/>
  <c r="E508" i="6" s="1"/>
  <c r="E509" i="6" s="1"/>
  <c r="E510" i="6" s="1"/>
  <c r="E511" i="6" s="1"/>
  <c r="E512" i="6" s="1"/>
  <c r="E513" i="6" s="1"/>
  <c r="E514" i="6" s="1"/>
  <c r="E515" i="6" s="1"/>
  <c r="E516" i="6" s="1"/>
  <c r="E517" i="6" s="1"/>
  <c r="E518" i="6" s="1"/>
  <c r="E519" i="6" s="1"/>
  <c r="E520" i="6" s="1"/>
  <c r="E521" i="6" s="1"/>
  <c r="E522" i="6" s="1"/>
  <c r="E523" i="6" s="1"/>
  <c r="E524" i="6" s="1"/>
  <c r="E525" i="6" s="1"/>
  <c r="E526" i="6" s="1"/>
  <c r="E527" i="6" s="1"/>
  <c r="E528" i="6" s="1"/>
  <c r="E529" i="6" s="1"/>
  <c r="E530" i="6" s="1"/>
  <c r="E531" i="6" s="1"/>
  <c r="E532" i="6" s="1"/>
  <c r="E533" i="6" s="1"/>
  <c r="E534" i="6" s="1"/>
  <c r="E535" i="6" s="1"/>
  <c r="E477" i="6"/>
  <c r="E476" i="6"/>
  <c r="E539" i="6" s="1"/>
  <c r="E540" i="6" s="1"/>
  <c r="E541" i="6" s="1"/>
  <c r="E542" i="6" s="1"/>
  <c r="E543" i="6" s="1"/>
  <c r="E544" i="6" s="1"/>
  <c r="E545" i="6" s="1"/>
  <c r="E546" i="6" s="1"/>
  <c r="E547" i="6" s="1"/>
  <c r="E548" i="6" s="1"/>
  <c r="E549" i="6" s="1"/>
  <c r="E550" i="6" s="1"/>
  <c r="E551" i="6" s="1"/>
  <c r="E552" i="6" s="1"/>
  <c r="E553" i="6" s="1"/>
  <c r="E554" i="6" s="1"/>
  <c r="E555" i="6" s="1"/>
  <c r="E556" i="6" s="1"/>
  <c r="E557" i="6" s="1"/>
  <c r="E558" i="6" s="1"/>
  <c r="E559" i="6" s="1"/>
  <c r="E560" i="6" s="1"/>
  <c r="E561" i="6" s="1"/>
  <c r="E562" i="6" s="1"/>
  <c r="E563" i="6" s="1"/>
  <c r="E564" i="6" s="1"/>
  <c r="E565" i="6" s="1"/>
  <c r="E566" i="6" s="1"/>
  <c r="E567" i="6" s="1"/>
  <c r="E568" i="6" s="1"/>
  <c r="E569" i="6" s="1"/>
  <c r="E570" i="6" s="1"/>
  <c r="E571" i="6" s="1"/>
  <c r="E572" i="6" s="1"/>
  <c r="E573" i="6" s="1"/>
  <c r="E574" i="6" s="1"/>
  <c r="E575" i="6" s="1"/>
  <c r="E576" i="6" s="1"/>
  <c r="E577" i="6" s="1"/>
  <c r="E578" i="6" s="1"/>
  <c r="E579" i="6" s="1"/>
  <c r="E580" i="6" s="1"/>
  <c r="E581" i="6" s="1"/>
  <c r="E582" i="6" s="1"/>
  <c r="E583" i="6" s="1"/>
  <c r="E584" i="6" s="1"/>
  <c r="E585" i="6" s="1"/>
  <c r="E586" i="6" s="1"/>
  <c r="E587" i="6" s="1"/>
  <c r="E588" i="6" s="1"/>
  <c r="E589" i="6" s="1"/>
  <c r="E590" i="6" s="1"/>
  <c r="E591" i="6" s="1"/>
  <c r="E592" i="6" s="1"/>
  <c r="E593" i="6" s="1"/>
  <c r="E594" i="6" s="1"/>
  <c r="E595" i="6" s="1"/>
  <c r="E596" i="6" s="1"/>
  <c r="E597" i="6" s="1"/>
  <c r="E598" i="6" s="1"/>
  <c r="E97" i="6"/>
  <c r="E96" i="6"/>
  <c r="E159" i="6" s="1"/>
  <c r="G13" i="6"/>
  <c r="G12" i="6"/>
  <c r="G16" i="6" s="1"/>
  <c r="H7" i="6"/>
  <c r="G6" i="6"/>
  <c r="D4" i="6"/>
  <c r="G651" i="6" s="1"/>
  <c r="D3" i="6"/>
  <c r="D2" i="6"/>
  <c r="E2" i="5"/>
  <c r="I161" i="4"/>
  <c r="H161" i="4"/>
  <c r="G161" i="4"/>
  <c r="F161" i="4"/>
  <c r="E161" i="4"/>
  <c r="S155" i="4"/>
  <c r="R155" i="4"/>
  <c r="Q155" i="4"/>
  <c r="G770" i="6" s="1"/>
  <c r="H771" i="6" s="1"/>
  <c r="O155" i="4"/>
  <c r="U155" i="4" s="1"/>
  <c r="N155" i="4"/>
  <c r="T155" i="4" s="1"/>
  <c r="M155" i="4"/>
  <c r="L155" i="4"/>
  <c r="K155" i="4"/>
  <c r="U154" i="4"/>
  <c r="T154" i="4"/>
  <c r="S154" i="4"/>
  <c r="O154" i="4"/>
  <c r="N154" i="4"/>
  <c r="M154" i="4"/>
  <c r="L154" i="4"/>
  <c r="R154" i="4" s="1"/>
  <c r="K154" i="4"/>
  <c r="Q154" i="4" s="1"/>
  <c r="G769" i="6" s="1"/>
  <c r="U153" i="4"/>
  <c r="T153" i="4"/>
  <c r="O153" i="4"/>
  <c r="N153" i="4"/>
  <c r="M153" i="4"/>
  <c r="S153" i="4" s="1"/>
  <c r="L153" i="4"/>
  <c r="R153" i="4" s="1"/>
  <c r="K153" i="4"/>
  <c r="Q153" i="4" s="1"/>
  <c r="G768" i="6" s="1"/>
  <c r="U152" i="4"/>
  <c r="Q152" i="4"/>
  <c r="G767" i="6" s="1"/>
  <c r="O152" i="4"/>
  <c r="N152" i="4"/>
  <c r="T152" i="4" s="1"/>
  <c r="M152" i="4"/>
  <c r="S152" i="4" s="1"/>
  <c r="L152" i="4"/>
  <c r="R152" i="4" s="1"/>
  <c r="K152" i="4"/>
  <c r="S151" i="4"/>
  <c r="R151" i="4"/>
  <c r="Q151" i="4"/>
  <c r="G766" i="6" s="1"/>
  <c r="O151" i="4"/>
  <c r="U151" i="4" s="1"/>
  <c r="N151" i="4"/>
  <c r="T151" i="4" s="1"/>
  <c r="M151" i="4"/>
  <c r="L151" i="4"/>
  <c r="K151" i="4"/>
  <c r="U150" i="4"/>
  <c r="T150" i="4"/>
  <c r="S150" i="4"/>
  <c r="O150" i="4"/>
  <c r="N150" i="4"/>
  <c r="M150" i="4"/>
  <c r="L150" i="4"/>
  <c r="R150" i="4" s="1"/>
  <c r="K150" i="4"/>
  <c r="Q150" i="4" s="1"/>
  <c r="G765" i="6" s="1"/>
  <c r="U149" i="4"/>
  <c r="O149" i="4"/>
  <c r="N149" i="4"/>
  <c r="T149" i="4" s="1"/>
  <c r="M149" i="4"/>
  <c r="S149" i="4" s="1"/>
  <c r="L149" i="4"/>
  <c r="R149" i="4" s="1"/>
  <c r="K149" i="4"/>
  <c r="Q149" i="4" s="1"/>
  <c r="G764" i="6" s="1"/>
  <c r="U148" i="4"/>
  <c r="Q148" i="4"/>
  <c r="G763" i="6" s="1"/>
  <c r="O148" i="4"/>
  <c r="N148" i="4"/>
  <c r="T148" i="4" s="1"/>
  <c r="M148" i="4"/>
  <c r="S148" i="4" s="1"/>
  <c r="L148" i="4"/>
  <c r="R148" i="4" s="1"/>
  <c r="K148" i="4"/>
  <c r="S147" i="4"/>
  <c r="R147" i="4"/>
  <c r="Q147" i="4"/>
  <c r="G762" i="6" s="1"/>
  <c r="O147" i="4"/>
  <c r="U147" i="4" s="1"/>
  <c r="N147" i="4"/>
  <c r="T147" i="4" s="1"/>
  <c r="M147" i="4"/>
  <c r="L147" i="4"/>
  <c r="K147" i="4"/>
  <c r="U146" i="4"/>
  <c r="T146" i="4"/>
  <c r="S146" i="4"/>
  <c r="O146" i="4"/>
  <c r="N146" i="4"/>
  <c r="M146" i="4"/>
  <c r="L146" i="4"/>
  <c r="R146" i="4" s="1"/>
  <c r="K146" i="4"/>
  <c r="Q146" i="4" s="1"/>
  <c r="G761" i="6" s="1"/>
  <c r="U145" i="4"/>
  <c r="O145" i="4"/>
  <c r="N145" i="4"/>
  <c r="T145" i="4" s="1"/>
  <c r="M145" i="4"/>
  <c r="S145" i="4" s="1"/>
  <c r="L145" i="4"/>
  <c r="R145" i="4" s="1"/>
  <c r="K145" i="4"/>
  <c r="Q145" i="4" s="1"/>
  <c r="G760" i="6" s="1"/>
  <c r="Q144" i="4"/>
  <c r="G759" i="6" s="1"/>
  <c r="O144" i="4"/>
  <c r="U144" i="4" s="1"/>
  <c r="N144" i="4"/>
  <c r="T144" i="4" s="1"/>
  <c r="M144" i="4"/>
  <c r="S144" i="4" s="1"/>
  <c r="L144" i="4"/>
  <c r="R144" i="4" s="1"/>
  <c r="K144" i="4"/>
  <c r="S143" i="4"/>
  <c r="R143" i="4"/>
  <c r="Q143" i="4"/>
  <c r="G758" i="6" s="1"/>
  <c r="O143" i="4"/>
  <c r="U143" i="4" s="1"/>
  <c r="N143" i="4"/>
  <c r="T143" i="4" s="1"/>
  <c r="M143" i="4"/>
  <c r="L143" i="4"/>
  <c r="K143" i="4"/>
  <c r="U142" i="4"/>
  <c r="T142" i="4"/>
  <c r="S142" i="4"/>
  <c r="O142" i="4"/>
  <c r="N142" i="4"/>
  <c r="M142" i="4"/>
  <c r="L142" i="4"/>
  <c r="R142" i="4" s="1"/>
  <c r="K142" i="4"/>
  <c r="Q142" i="4" s="1"/>
  <c r="E115" i="4"/>
  <c r="E114" i="4"/>
  <c r="G723" i="6" s="1"/>
  <c r="P80" i="4" s="1"/>
  <c r="P27" i="4" s="1"/>
  <c r="E110" i="4"/>
  <c r="E109" i="4"/>
  <c r="E96" i="4"/>
  <c r="U92" i="4"/>
  <c r="U91" i="4"/>
  <c r="U33" i="4" s="1"/>
  <c r="T88" i="4"/>
  <c r="S88" i="4"/>
  <c r="R88" i="4"/>
  <c r="Q88" i="4"/>
  <c r="P88" i="4"/>
  <c r="O88" i="4"/>
  <c r="T85" i="4"/>
  <c r="S85" i="4"/>
  <c r="R85" i="4"/>
  <c r="Q85" i="4"/>
  <c r="P85" i="4"/>
  <c r="O85" i="4"/>
  <c r="T84" i="4"/>
  <c r="S84" i="4"/>
  <c r="R84" i="4"/>
  <c r="Q84" i="4"/>
  <c r="T83" i="4"/>
  <c r="S83" i="4"/>
  <c r="R83" i="4"/>
  <c r="Q83" i="4"/>
  <c r="T82" i="4"/>
  <c r="S82" i="4"/>
  <c r="R82" i="4"/>
  <c r="Q82" i="4"/>
  <c r="T81" i="4"/>
  <c r="T28" i="4" s="1"/>
  <c r="S81" i="4"/>
  <c r="R81" i="4"/>
  <c r="Q81" i="4"/>
  <c r="T80" i="4"/>
  <c r="S80" i="4"/>
  <c r="R80" i="4"/>
  <c r="Q80" i="4"/>
  <c r="Q27" i="4" s="1"/>
  <c r="E79" i="4"/>
  <c r="T78" i="4"/>
  <c r="S78" i="4"/>
  <c r="R78" i="4"/>
  <c r="Q78" i="4"/>
  <c r="P78" i="4"/>
  <c r="T74" i="4"/>
  <c r="S74" i="4"/>
  <c r="R74" i="4"/>
  <c r="Q74" i="4"/>
  <c r="P74" i="4"/>
  <c r="O74" i="4"/>
  <c r="U71" i="4"/>
  <c r="U23" i="4" s="1"/>
  <c r="P68" i="4"/>
  <c r="T56" i="4"/>
  <c r="S56" i="4"/>
  <c r="R56" i="4"/>
  <c r="Q56" i="4"/>
  <c r="E48" i="4"/>
  <c r="I46" i="4"/>
  <c r="U44" i="4"/>
  <c r="E37" i="4"/>
  <c r="U32" i="4"/>
  <c r="U30" i="4"/>
  <c r="U29" i="4"/>
  <c r="U28" i="4"/>
  <c r="S28" i="4"/>
  <c r="R28" i="4"/>
  <c r="Q28" i="4"/>
  <c r="U27" i="4"/>
  <c r="T27" i="4"/>
  <c r="S27" i="4"/>
  <c r="R27" i="4"/>
  <c r="U26" i="4"/>
  <c r="U25" i="4"/>
  <c r="U24" i="4"/>
  <c r="U31" i="4" s="1"/>
  <c r="E24" i="4"/>
  <c r="E36" i="4" s="1"/>
  <c r="U22" i="4"/>
  <c r="U21" i="4"/>
  <c r="U20" i="4"/>
  <c r="U19" i="4"/>
  <c r="U17" i="4"/>
  <c r="U15" i="4"/>
  <c r="C3" i="4"/>
  <c r="C2" i="4"/>
  <c r="N254" i="2"/>
  <c r="O254" i="2" s="1"/>
  <c r="O253" i="2"/>
  <c r="N253" i="2"/>
  <c r="N252" i="2"/>
  <c r="O252" i="2" s="1"/>
  <c r="N251" i="2"/>
  <c r="C243" i="2"/>
  <c r="E43" i="4" s="1"/>
  <c r="G681" i="6" s="1"/>
  <c r="E230" i="2"/>
  <c r="N215" i="2"/>
  <c r="M215" i="2"/>
  <c r="N214" i="2"/>
  <c r="M214" i="2"/>
  <c r="G211" i="2"/>
  <c r="H211" i="2" s="1"/>
  <c r="I211" i="2" s="1"/>
  <c r="J211" i="2" s="1"/>
  <c r="K211" i="2" s="1"/>
  <c r="L211" i="2" s="1"/>
  <c r="F211" i="2"/>
  <c r="E211" i="2"/>
  <c r="M194" i="2"/>
  <c r="N193" i="2"/>
  <c r="N212" i="2" s="1"/>
  <c r="M193" i="2"/>
  <c r="M212" i="2" s="1"/>
  <c r="L193" i="2"/>
  <c r="E191" i="2"/>
  <c r="F191" i="2" s="1"/>
  <c r="G191" i="2" s="1"/>
  <c r="H191" i="2" s="1"/>
  <c r="I191" i="2" s="1"/>
  <c r="J191" i="2" s="1"/>
  <c r="K191" i="2" s="1"/>
  <c r="L191" i="2" s="1"/>
  <c r="C184" i="2"/>
  <c r="C182" i="2"/>
  <c r="E111" i="4" s="1"/>
  <c r="G727" i="6" s="1"/>
  <c r="C179" i="2"/>
  <c r="E107" i="4" s="1"/>
  <c r="G725" i="6" s="1"/>
  <c r="C176" i="2"/>
  <c r="E102" i="4" s="1"/>
  <c r="G719" i="6" s="1"/>
  <c r="O78" i="4" s="1"/>
  <c r="N165" i="2"/>
  <c r="M165" i="2"/>
  <c r="C186" i="2" s="1"/>
  <c r="E124" i="4" s="1"/>
  <c r="L165" i="2"/>
  <c r="K165" i="2"/>
  <c r="D180" i="2" s="1"/>
  <c r="E163" i="2"/>
  <c r="F163" i="2" s="1"/>
  <c r="G163" i="2" s="1"/>
  <c r="H163" i="2" s="1"/>
  <c r="I163" i="2" s="1"/>
  <c r="J163" i="2" s="1"/>
  <c r="K163" i="2" s="1"/>
  <c r="L163" i="2" s="1"/>
  <c r="C146" i="2"/>
  <c r="E81" i="4" s="1"/>
  <c r="C145" i="2"/>
  <c r="N134" i="2"/>
  <c r="M134" i="2"/>
  <c r="L134" i="2"/>
  <c r="L124" i="2"/>
  <c r="L123" i="2"/>
  <c r="L122" i="2"/>
  <c r="L117" i="2"/>
  <c r="M113" i="2"/>
  <c r="N108" i="2"/>
  <c r="M108" i="2"/>
  <c r="L108" i="2"/>
  <c r="N122" i="2" s="1"/>
  <c r="K108" i="2"/>
  <c r="J108" i="2"/>
  <c r="G105" i="2"/>
  <c r="H105" i="2" s="1"/>
  <c r="I105" i="2" s="1"/>
  <c r="J105" i="2" s="1"/>
  <c r="K105" i="2" s="1"/>
  <c r="L105" i="2" s="1"/>
  <c r="E105" i="2"/>
  <c r="F105" i="2" s="1"/>
  <c r="D8" i="2"/>
  <c r="F22" i="2"/>
  <c r="F25" i="2"/>
  <c r="F24" i="2"/>
  <c r="F26" i="2"/>
  <c r="D26" i="2" l="1"/>
  <c r="D24" i="2"/>
  <c r="D25" i="2"/>
  <c r="P56" i="4"/>
  <c r="O56" i="4"/>
  <c r="O82" i="4"/>
  <c r="P82" i="4"/>
  <c r="O84" i="4"/>
  <c r="P84" i="4"/>
  <c r="G683" i="6"/>
  <c r="E286" i="6"/>
  <c r="C226" i="2"/>
  <c r="C228" i="2" s="1"/>
  <c r="E39" i="4" s="1"/>
  <c r="O251" i="2"/>
  <c r="C264" i="2" s="1"/>
  <c r="E44" i="4" s="1"/>
  <c r="G682" i="6" s="1"/>
  <c r="G726" i="6"/>
  <c r="G729" i="6" s="1"/>
  <c r="M122" i="2"/>
  <c r="C127" i="2" s="1"/>
  <c r="E33" i="4" s="1"/>
  <c r="M117" i="2"/>
  <c r="M123" i="2" s="1"/>
  <c r="M124" i="2"/>
  <c r="N194" i="2"/>
  <c r="C202" i="2" s="1"/>
  <c r="E128" i="4" s="1"/>
  <c r="O80" i="4"/>
  <c r="N113" i="2"/>
  <c r="C137" i="2" s="1"/>
  <c r="E53" i="4" s="1"/>
  <c r="E52" i="4" s="1"/>
  <c r="E160" i="6"/>
  <c r="E98" i="6"/>
  <c r="H731" i="6"/>
  <c r="H686" i="6" a="1"/>
  <c r="H686" i="6" s="1"/>
  <c r="H679" i="6"/>
  <c r="H678" i="6"/>
  <c r="G17" i="6"/>
  <c r="G18" i="6" s="1"/>
  <c r="H6" i="6"/>
  <c r="I7" i="6"/>
  <c r="H13" i="6"/>
  <c r="H17" i="6" s="1"/>
  <c r="H651" i="6"/>
  <c r="I650" i="6"/>
  <c r="O29" i="7"/>
  <c r="P28" i="7"/>
  <c r="L26" i="7"/>
  <c r="N25" i="7"/>
  <c r="O24" i="7"/>
  <c r="L37" i="7"/>
  <c r="M17" i="7"/>
  <c r="M22" i="7"/>
  <c r="O21" i="7"/>
  <c r="O22" i="7" s="1"/>
  <c r="J32" i="7"/>
  <c r="F74" i="8"/>
  <c r="F75" i="8"/>
  <c r="N22" i="7"/>
  <c r="L25" i="7"/>
  <c r="G74" i="8"/>
  <c r="G75" i="8"/>
  <c r="Q16" i="7"/>
  <c r="P21" i="7"/>
  <c r="P22" i="7" s="1"/>
  <c r="M25" i="7"/>
  <c r="L32" i="7"/>
  <c r="L31" i="7" s="1"/>
  <c r="H75" i="8"/>
  <c r="H74" i="8"/>
  <c r="I5" i="8"/>
  <c r="P17" i="7"/>
  <c r="M19" i="7"/>
  <c r="Q17" i="7"/>
  <c r="N29" i="7"/>
  <c r="N17" i="7"/>
  <c r="F4" i="8"/>
  <c r="F3" i="8" s="1"/>
  <c r="M11" i="7"/>
  <c r="N10" i="7"/>
  <c r="J26" i="7"/>
  <c r="J30" i="7"/>
  <c r="K30" i="7" s="1"/>
  <c r="L30" i="7" s="1"/>
  <c r="M30" i="7" s="1"/>
  <c r="N30" i="7" s="1"/>
  <c r="O30" i="7" s="1"/>
  <c r="P30" i="7" s="1"/>
  <c r="Q30" i="7" s="1"/>
  <c r="R30" i="7" s="1"/>
  <c r="S30" i="7" s="1"/>
  <c r="T30" i="7" s="1"/>
  <c r="U30" i="7" s="1"/>
  <c r="E74" i="8"/>
  <c r="E75" i="8"/>
  <c r="K21" i="7"/>
  <c r="K22" i="7" s="1"/>
  <c r="K26" i="7" s="1"/>
  <c r="K32" i="7" s="1"/>
  <c r="K31" i="7" s="1"/>
  <c r="E4" i="8"/>
  <c r="E3" i="8" s="1"/>
  <c r="D74" i="8"/>
  <c r="D75" i="8"/>
  <c r="B77" i="8"/>
  <c r="E76" i="8"/>
  <c r="D76" i="8"/>
  <c r="C76" i="8"/>
  <c r="F76" i="8"/>
  <c r="G76" i="8"/>
  <c r="H76" i="8"/>
  <c r="I76" i="8"/>
  <c r="I75" i="8"/>
  <c r="C147" i="2"/>
  <c r="E78" i="4" l="1"/>
  <c r="BN663" i="6"/>
  <c r="BF663" i="6"/>
  <c r="AX663" i="6"/>
  <c r="AP663" i="6"/>
  <c r="AH663" i="6"/>
  <c r="Z663" i="6"/>
  <c r="R663" i="6"/>
  <c r="J663" i="6"/>
  <c r="BM663" i="6"/>
  <c r="BE663" i="6"/>
  <c r="AW663" i="6"/>
  <c r="AO663" i="6"/>
  <c r="AG663" i="6"/>
  <c r="Y663" i="6"/>
  <c r="Q663" i="6"/>
  <c r="I663" i="6"/>
  <c r="BL663" i="6"/>
  <c r="BD663" i="6"/>
  <c r="AV663" i="6"/>
  <c r="AN663" i="6"/>
  <c r="AF663" i="6"/>
  <c r="X663" i="6"/>
  <c r="P663" i="6"/>
  <c r="H663" i="6"/>
  <c r="BG663" i="6"/>
  <c r="AY663" i="6"/>
  <c r="AQ663" i="6"/>
  <c r="AI663" i="6"/>
  <c r="AA663" i="6"/>
  <c r="S663" i="6"/>
  <c r="K663" i="6"/>
  <c r="BI663" i="6"/>
  <c r="AS663" i="6"/>
  <c r="AC663" i="6"/>
  <c r="M663" i="6"/>
  <c r="BH663" i="6"/>
  <c r="AR663" i="6"/>
  <c r="AB663" i="6"/>
  <c r="L663" i="6"/>
  <c r="BC663" i="6"/>
  <c r="AM663" i="6"/>
  <c r="W663" i="6"/>
  <c r="G663" i="6"/>
  <c r="BB663" i="6"/>
  <c r="AL663" i="6"/>
  <c r="V663" i="6"/>
  <c r="BA663" i="6"/>
  <c r="AK663" i="6"/>
  <c r="U663" i="6"/>
  <c r="AZ663" i="6"/>
  <c r="AJ663" i="6"/>
  <c r="T663" i="6"/>
  <c r="BK663" i="6"/>
  <c r="AU663" i="6"/>
  <c r="AE663" i="6"/>
  <c r="O663" i="6"/>
  <c r="BJ663" i="6"/>
  <c r="AT663" i="6"/>
  <c r="AD663" i="6"/>
  <c r="N663" i="6"/>
  <c r="BH25" i="6"/>
  <c r="BH24" i="6" s="1"/>
  <c r="AZ25" i="6"/>
  <c r="AZ24" i="6" s="1"/>
  <c r="AR25" i="6"/>
  <c r="AR24" i="6" s="1"/>
  <c r="AJ25" i="6"/>
  <c r="AJ24" i="6" s="1"/>
  <c r="AB25" i="6"/>
  <c r="AB24" i="6" s="1"/>
  <c r="T25" i="6"/>
  <c r="T24" i="6" s="1"/>
  <c r="L25" i="6"/>
  <c r="L24" i="6" s="1"/>
  <c r="BG25" i="6"/>
  <c r="BG24" i="6" s="1"/>
  <c r="AY25" i="6"/>
  <c r="AY24" i="6" s="1"/>
  <c r="AQ25" i="6"/>
  <c r="AQ24" i="6" s="1"/>
  <c r="AI25" i="6"/>
  <c r="AI24" i="6" s="1"/>
  <c r="AA25" i="6"/>
  <c r="AA24" i="6" s="1"/>
  <c r="S25" i="6"/>
  <c r="S24" i="6" s="1"/>
  <c r="K25" i="6"/>
  <c r="K24" i="6" s="1"/>
  <c r="BN25" i="6"/>
  <c r="BN24" i="6" s="1"/>
  <c r="BF25" i="6"/>
  <c r="BF24" i="6" s="1"/>
  <c r="AX25" i="6"/>
  <c r="AX24" i="6" s="1"/>
  <c r="AP25" i="6"/>
  <c r="AP24" i="6" s="1"/>
  <c r="AH25" i="6"/>
  <c r="AH24" i="6" s="1"/>
  <c r="Z25" i="6"/>
  <c r="Z24" i="6" s="1"/>
  <c r="R25" i="6"/>
  <c r="R24" i="6" s="1"/>
  <c r="J25" i="6"/>
  <c r="J24" i="6" s="1"/>
  <c r="BI25" i="6"/>
  <c r="BI24" i="6" s="1"/>
  <c r="BA25" i="6"/>
  <c r="BA24" i="6" s="1"/>
  <c r="AS25" i="6"/>
  <c r="AS24" i="6" s="1"/>
  <c r="AK25" i="6"/>
  <c r="AK24" i="6" s="1"/>
  <c r="AC25" i="6"/>
  <c r="AC24" i="6" s="1"/>
  <c r="U25" i="6"/>
  <c r="U24" i="6" s="1"/>
  <c r="M25" i="6"/>
  <c r="M24" i="6" s="1"/>
  <c r="BM25" i="6"/>
  <c r="BM24" i="6" s="1"/>
  <c r="AW25" i="6"/>
  <c r="AW24" i="6" s="1"/>
  <c r="AG25" i="6"/>
  <c r="AG24" i="6" s="1"/>
  <c r="Q25" i="6"/>
  <c r="Q24" i="6" s="1"/>
  <c r="BL25" i="6"/>
  <c r="BL24" i="6" s="1"/>
  <c r="AV25" i="6"/>
  <c r="AV24" i="6" s="1"/>
  <c r="AF25" i="6"/>
  <c r="AF24" i="6" s="1"/>
  <c r="P25" i="6"/>
  <c r="P24" i="6" s="1"/>
  <c r="BJ25" i="6"/>
  <c r="BJ24" i="6" s="1"/>
  <c r="AT25" i="6"/>
  <c r="AT24" i="6" s="1"/>
  <c r="AD25" i="6"/>
  <c r="AD24" i="6" s="1"/>
  <c r="BK25" i="6"/>
  <c r="BK24" i="6" s="1"/>
  <c r="AU25" i="6"/>
  <c r="AU24" i="6" s="1"/>
  <c r="AE25" i="6"/>
  <c r="AE24" i="6" s="1"/>
  <c r="O25" i="6"/>
  <c r="O24" i="6" s="1"/>
  <c r="N25" i="6"/>
  <c r="N24" i="6" s="1"/>
  <c r="BE25" i="6"/>
  <c r="BE24" i="6" s="1"/>
  <c r="AO25" i="6"/>
  <c r="AO24" i="6" s="1"/>
  <c r="Y25" i="6"/>
  <c r="Y24" i="6" s="1"/>
  <c r="I25" i="6"/>
  <c r="I24" i="6" s="1"/>
  <c r="BD25" i="6"/>
  <c r="BD24" i="6" s="1"/>
  <c r="AN25" i="6"/>
  <c r="AN24" i="6" s="1"/>
  <c r="X25" i="6"/>
  <c r="X24" i="6" s="1"/>
  <c r="H25" i="6"/>
  <c r="H24" i="6" s="1"/>
  <c r="BC25" i="6"/>
  <c r="BC24" i="6" s="1"/>
  <c r="AM25" i="6"/>
  <c r="AM24" i="6" s="1"/>
  <c r="W25" i="6"/>
  <c r="W24" i="6" s="1"/>
  <c r="G25" i="6"/>
  <c r="G24" i="6" s="1"/>
  <c r="BB25" i="6"/>
  <c r="BB24" i="6" s="1"/>
  <c r="AL25" i="6"/>
  <c r="AL24" i="6" s="1"/>
  <c r="V25" i="6"/>
  <c r="V24" i="6" s="1"/>
  <c r="O81" i="4"/>
  <c r="P81" i="4"/>
  <c r="P28" i="4" s="1"/>
  <c r="H77" i="8"/>
  <c r="B78" i="8"/>
  <c r="G77" i="8"/>
  <c r="F77" i="8"/>
  <c r="I77" i="8"/>
  <c r="E77" i="8"/>
  <c r="D77" i="8"/>
  <c r="C77" i="8"/>
  <c r="I686" i="6" a="1"/>
  <c r="I686" i="6" s="1"/>
  <c r="I731" i="6"/>
  <c r="I679" i="6"/>
  <c r="I682" i="6"/>
  <c r="I678" i="6"/>
  <c r="I13" i="6"/>
  <c r="I17" i="6" s="1"/>
  <c r="J7" i="6"/>
  <c r="I6" i="6"/>
  <c r="N117" i="2"/>
  <c r="N123" i="2" s="1"/>
  <c r="C128" i="2" s="1"/>
  <c r="E34" i="4" s="1"/>
  <c r="F34" i="4" s="1"/>
  <c r="G34" i="4" s="1"/>
  <c r="H34" i="4" s="1"/>
  <c r="I34" i="4" s="1"/>
  <c r="N124" i="2"/>
  <c r="O27" i="4"/>
  <c r="P83" i="4"/>
  <c r="O83" i="4"/>
  <c r="C138" i="2"/>
  <c r="E59" i="4" s="1"/>
  <c r="M37" i="7"/>
  <c r="E161" i="6"/>
  <c r="E99" i="6"/>
  <c r="C204" i="2"/>
  <c r="E130" i="4" s="1"/>
  <c r="C205" i="2"/>
  <c r="E131" i="4" s="1"/>
  <c r="I74" i="8"/>
  <c r="J5" i="8"/>
  <c r="I651" i="6"/>
  <c r="J650" i="6"/>
  <c r="C203" i="2"/>
  <c r="E129" i="4" s="1"/>
  <c r="P29" i="7"/>
  <c r="Q28" i="7"/>
  <c r="C136" i="2"/>
  <c r="E58" i="4" s="1"/>
  <c r="E349" i="6"/>
  <c r="E350" i="6" s="1"/>
  <c r="E351" i="6" s="1"/>
  <c r="E352" i="6" s="1"/>
  <c r="E353" i="6" s="1"/>
  <c r="E354" i="6" s="1"/>
  <c r="E355" i="6" s="1"/>
  <c r="E356" i="6" s="1"/>
  <c r="E357" i="6" s="1"/>
  <c r="E358" i="6" s="1"/>
  <c r="E359" i="6" s="1"/>
  <c r="E360" i="6" s="1"/>
  <c r="E361" i="6" s="1"/>
  <c r="E362" i="6" s="1"/>
  <c r="E363" i="6" s="1"/>
  <c r="E364" i="6" s="1"/>
  <c r="E365" i="6" s="1"/>
  <c r="E366" i="6" s="1"/>
  <c r="E367" i="6" s="1"/>
  <c r="E368" i="6" s="1"/>
  <c r="E369" i="6" s="1"/>
  <c r="E370" i="6" s="1"/>
  <c r="E371" i="6" s="1"/>
  <c r="E372" i="6" s="1"/>
  <c r="E373" i="6" s="1"/>
  <c r="E374" i="6" s="1"/>
  <c r="E375" i="6" s="1"/>
  <c r="E376" i="6" s="1"/>
  <c r="E377" i="6" s="1"/>
  <c r="E378" i="6" s="1"/>
  <c r="E379" i="6" s="1"/>
  <c r="E380" i="6" s="1"/>
  <c r="E381" i="6" s="1"/>
  <c r="E382" i="6" s="1"/>
  <c r="E383" i="6" s="1"/>
  <c r="E384" i="6" s="1"/>
  <c r="E385" i="6" s="1"/>
  <c r="E386" i="6" s="1"/>
  <c r="E387" i="6" s="1"/>
  <c r="E388" i="6" s="1"/>
  <c r="E389" i="6" s="1"/>
  <c r="E390" i="6" s="1"/>
  <c r="E391" i="6" s="1"/>
  <c r="E392" i="6" s="1"/>
  <c r="E393" i="6" s="1"/>
  <c r="E394" i="6" s="1"/>
  <c r="E395" i="6" s="1"/>
  <c r="E396" i="6" s="1"/>
  <c r="E397" i="6" s="1"/>
  <c r="E398" i="6" s="1"/>
  <c r="E399" i="6" s="1"/>
  <c r="E400" i="6" s="1"/>
  <c r="E401" i="6" s="1"/>
  <c r="E402" i="6" s="1"/>
  <c r="E403" i="6" s="1"/>
  <c r="E404" i="6" s="1"/>
  <c r="E405" i="6" s="1"/>
  <c r="E406" i="6" s="1"/>
  <c r="E407" i="6" s="1"/>
  <c r="E408" i="6" s="1"/>
  <c r="E287" i="6"/>
  <c r="E288" i="6" s="1"/>
  <c r="E289" i="6" s="1"/>
  <c r="E290" i="6" s="1"/>
  <c r="E291" i="6" s="1"/>
  <c r="E292" i="6" s="1"/>
  <c r="E293" i="6" s="1"/>
  <c r="E294" i="6" s="1"/>
  <c r="E295" i="6" s="1"/>
  <c r="E296" i="6" s="1"/>
  <c r="E297" i="6" s="1"/>
  <c r="E298" i="6" s="1"/>
  <c r="E299" i="6" s="1"/>
  <c r="E300" i="6" s="1"/>
  <c r="E301" i="6" s="1"/>
  <c r="E302" i="6" s="1"/>
  <c r="E303" i="6" s="1"/>
  <c r="E304" i="6" s="1"/>
  <c r="E305" i="6" s="1"/>
  <c r="E306" i="6" s="1"/>
  <c r="E307" i="6" s="1"/>
  <c r="E308" i="6" s="1"/>
  <c r="E309" i="6" s="1"/>
  <c r="E310" i="6" s="1"/>
  <c r="E311" i="6" s="1"/>
  <c r="E312" i="6" s="1"/>
  <c r="E313" i="6" s="1"/>
  <c r="E314" i="6" s="1"/>
  <c r="E315" i="6" s="1"/>
  <c r="E316" i="6" s="1"/>
  <c r="E317" i="6" s="1"/>
  <c r="E318" i="6" s="1"/>
  <c r="E319" i="6" s="1"/>
  <c r="E320" i="6" s="1"/>
  <c r="E321" i="6" s="1"/>
  <c r="E322" i="6" s="1"/>
  <c r="E323" i="6" s="1"/>
  <c r="E324" i="6" s="1"/>
  <c r="E325" i="6" s="1"/>
  <c r="E326" i="6" s="1"/>
  <c r="E327" i="6" s="1"/>
  <c r="E328" i="6" s="1"/>
  <c r="E329" i="6" s="1"/>
  <c r="E330" i="6" s="1"/>
  <c r="E331" i="6" s="1"/>
  <c r="E332" i="6" s="1"/>
  <c r="E333" i="6" s="1"/>
  <c r="E334" i="6" s="1"/>
  <c r="E335" i="6" s="1"/>
  <c r="E336" i="6" s="1"/>
  <c r="E337" i="6" s="1"/>
  <c r="E338" i="6" s="1"/>
  <c r="E339" i="6" s="1"/>
  <c r="E340" i="6" s="1"/>
  <c r="E341" i="6" s="1"/>
  <c r="E342" i="6" s="1"/>
  <c r="E343" i="6" s="1"/>
  <c r="E344" i="6" s="1"/>
  <c r="E345" i="6" s="1"/>
  <c r="M20" i="7"/>
  <c r="M26" i="7" s="1"/>
  <c r="M32" i="7" s="1"/>
  <c r="M31" i="7" s="1"/>
  <c r="N19" i="7"/>
  <c r="J31" i="7"/>
  <c r="H640" i="6"/>
  <c r="H641" i="6"/>
  <c r="H642" i="6"/>
  <c r="H634" i="6"/>
  <c r="H639" i="6"/>
  <c r="H636" i="6"/>
  <c r="H645" i="6"/>
  <c r="H638" i="6"/>
  <c r="H635" i="6"/>
  <c r="H644" i="6"/>
  <c r="H637" i="6"/>
  <c r="H643" i="6"/>
  <c r="Q21" i="7"/>
  <c r="Q22" i="7" s="1"/>
  <c r="R16" i="7"/>
  <c r="G741" i="6"/>
  <c r="G19" i="6"/>
  <c r="H15" i="6"/>
  <c r="H18" i="6" s="1"/>
  <c r="G4" i="8"/>
  <c r="N11" i="7"/>
  <c r="O10" i="7"/>
  <c r="P24" i="7"/>
  <c r="O25" i="7"/>
  <c r="H682" i="6"/>
  <c r="C177" i="2"/>
  <c r="E105" i="4" s="1"/>
  <c r="C129" i="2"/>
  <c r="E27" i="4" l="1"/>
  <c r="E100" i="6"/>
  <c r="E162" i="6"/>
  <c r="O28" i="4"/>
  <c r="R21" i="7"/>
  <c r="R22" i="7" s="1"/>
  <c r="S16" i="7"/>
  <c r="R17" i="7"/>
  <c r="H799" i="6"/>
  <c r="H761" i="6"/>
  <c r="H780" i="6"/>
  <c r="I637" i="6"/>
  <c r="H628" i="6"/>
  <c r="N20" i="7"/>
  <c r="N26" i="7" s="1"/>
  <c r="N32" i="7" s="1"/>
  <c r="O19" i="7"/>
  <c r="G3" i="8"/>
  <c r="H802" i="6"/>
  <c r="H783" i="6"/>
  <c r="H764" i="6"/>
  <c r="I640" i="6"/>
  <c r="H770" i="6"/>
  <c r="I771" i="6" s="1"/>
  <c r="H789" i="6"/>
  <c r="I790" i="6" s="1"/>
  <c r="I646" i="6"/>
  <c r="H768" i="6"/>
  <c r="H787" i="6"/>
  <c r="I644" i="6"/>
  <c r="H759" i="6"/>
  <c r="H797" i="6"/>
  <c r="H778" i="6"/>
  <c r="I635" i="6"/>
  <c r="J651" i="6"/>
  <c r="K650" i="6"/>
  <c r="J74" i="8"/>
  <c r="K5" i="8"/>
  <c r="K78" i="8" s="1"/>
  <c r="J76" i="8"/>
  <c r="J75" i="8"/>
  <c r="H4" i="8"/>
  <c r="H3" i="8" s="1"/>
  <c r="O11" i="7"/>
  <c r="P10" i="7"/>
  <c r="G688" i="6"/>
  <c r="G735" i="6"/>
  <c r="G679" i="6"/>
  <c r="G686" i="6" a="1"/>
  <c r="G686" i="6" s="1"/>
  <c r="G678" i="6"/>
  <c r="G680" i="6"/>
  <c r="G733" i="6"/>
  <c r="H769" i="6"/>
  <c r="H788" i="6"/>
  <c r="I645" i="6"/>
  <c r="H766" i="6"/>
  <c r="H785" i="6"/>
  <c r="I642" i="6"/>
  <c r="J731" i="6"/>
  <c r="J686" i="6" a="1"/>
  <c r="J686" i="6" s="1"/>
  <c r="J678" i="6"/>
  <c r="J682" i="6"/>
  <c r="J6" i="6"/>
  <c r="K7" i="6"/>
  <c r="J13" i="6"/>
  <c r="J17" i="6" s="1"/>
  <c r="C78" i="8"/>
  <c r="J78" i="8"/>
  <c r="I78" i="8"/>
  <c r="D78" i="8"/>
  <c r="H78" i="8"/>
  <c r="G78" i="8"/>
  <c r="B79" i="8"/>
  <c r="F78" i="8"/>
  <c r="E78" i="8"/>
  <c r="G744" i="6"/>
  <c r="H741" i="6"/>
  <c r="H744" i="6" s="1"/>
  <c r="I15" i="6"/>
  <c r="I18" i="6" s="1"/>
  <c r="H781" i="6"/>
  <c r="H800" i="6"/>
  <c r="H762" i="6"/>
  <c r="I638" i="6"/>
  <c r="H786" i="6"/>
  <c r="H767" i="6"/>
  <c r="I643" i="6"/>
  <c r="Q29" i="7"/>
  <c r="R28" i="7"/>
  <c r="P25" i="7"/>
  <c r="Q24" i="7"/>
  <c r="H19" i="6"/>
  <c r="H779" i="6"/>
  <c r="H760" i="6"/>
  <c r="H798" i="6"/>
  <c r="I636" i="6"/>
  <c r="H803" i="6"/>
  <c r="I803" i="6" s="1"/>
  <c r="H784" i="6"/>
  <c r="H765" i="6"/>
  <c r="I641" i="6"/>
  <c r="N37" i="7"/>
  <c r="H801" i="6"/>
  <c r="H782" i="6"/>
  <c r="H763" i="6"/>
  <c r="I639" i="6"/>
  <c r="G749" i="6"/>
  <c r="H749" i="6"/>
  <c r="J77" i="8"/>
  <c r="G747" i="6"/>
  <c r="H747" i="6"/>
  <c r="H748" i="6"/>
  <c r="G748" i="6"/>
  <c r="G746" i="6"/>
  <c r="P11" i="7" l="1"/>
  <c r="I4" i="8"/>
  <c r="Q10" i="7"/>
  <c r="J803" i="6"/>
  <c r="R29" i="7"/>
  <c r="S28" i="7"/>
  <c r="J790" i="6"/>
  <c r="I789" i="6"/>
  <c r="I770" i="6"/>
  <c r="J771" i="6" s="1"/>
  <c r="E163" i="6"/>
  <c r="E101" i="6"/>
  <c r="I788" i="6"/>
  <c r="I769" i="6"/>
  <c r="J645" i="6"/>
  <c r="P19" i="7"/>
  <c r="O20" i="7"/>
  <c r="O26" i="7" s="1"/>
  <c r="O32" i="7" s="1"/>
  <c r="O31" i="7" s="1"/>
  <c r="S21" i="7"/>
  <c r="S22" i="7" s="1"/>
  <c r="T16" i="7"/>
  <c r="S17" i="7"/>
  <c r="G736" i="6"/>
  <c r="I741" i="6"/>
  <c r="I744" i="6" s="1"/>
  <c r="J15" i="6"/>
  <c r="J18" i="6" s="1"/>
  <c r="J19" i="6"/>
  <c r="I19" i="6"/>
  <c r="L650" i="6"/>
  <c r="K651" i="6"/>
  <c r="N31" i="7"/>
  <c r="I783" i="6"/>
  <c r="I802" i="6"/>
  <c r="I764" i="6"/>
  <c r="J640" i="6"/>
  <c r="I785" i="6"/>
  <c r="I766" i="6"/>
  <c r="J642" i="6"/>
  <c r="H688" i="6"/>
  <c r="H680" i="6"/>
  <c r="H735" i="6"/>
  <c r="H733" i="6"/>
  <c r="H746" i="6"/>
  <c r="H750" i="6" s="1"/>
  <c r="I782" i="6"/>
  <c r="I763" i="6"/>
  <c r="I801" i="6"/>
  <c r="J639" i="6"/>
  <c r="H79" i="8"/>
  <c r="B80" i="8"/>
  <c r="G79" i="8"/>
  <c r="F79" i="8"/>
  <c r="I79" i="8"/>
  <c r="K79" i="8"/>
  <c r="J79" i="8"/>
  <c r="E79" i="8"/>
  <c r="D79" i="8"/>
  <c r="C79" i="8"/>
  <c r="I784" i="6"/>
  <c r="I765" i="6"/>
  <c r="J641" i="6"/>
  <c r="K75" i="8"/>
  <c r="K74" i="8"/>
  <c r="L5" i="8"/>
  <c r="K76" i="8"/>
  <c r="K77" i="8"/>
  <c r="O37" i="7"/>
  <c r="R24" i="7"/>
  <c r="Q25" i="7"/>
  <c r="K678" i="6"/>
  <c r="K686" i="6" a="1"/>
  <c r="K686" i="6" s="1"/>
  <c r="K731" i="6"/>
  <c r="K679" i="6"/>
  <c r="K6" i="6"/>
  <c r="L7" i="6"/>
  <c r="K13" i="6"/>
  <c r="K17" i="6" s="1"/>
  <c r="I786" i="6"/>
  <c r="I767" i="6"/>
  <c r="J643" i="6"/>
  <c r="I781" i="6"/>
  <c r="I800" i="6"/>
  <c r="I762" i="6"/>
  <c r="J638" i="6"/>
  <c r="I780" i="6"/>
  <c r="I799" i="6"/>
  <c r="I761" i="6"/>
  <c r="J637" i="6"/>
  <c r="I628" i="6"/>
  <c r="I787" i="6"/>
  <c r="J644" i="6"/>
  <c r="I768" i="6"/>
  <c r="G750" i="6"/>
  <c r="I798" i="6"/>
  <c r="I779" i="6"/>
  <c r="I760" i="6"/>
  <c r="J636" i="6"/>
  <c r="J646" i="6"/>
  <c r="F27" i="4"/>
  <c r="G21" i="6"/>
  <c r="R25" i="7" l="1"/>
  <c r="S24" i="7"/>
  <c r="J789" i="6"/>
  <c r="J770" i="6"/>
  <c r="K771" i="6" s="1"/>
  <c r="K80" i="8"/>
  <c r="C80" i="8"/>
  <c r="J80" i="8"/>
  <c r="I80" i="8"/>
  <c r="L80" i="8"/>
  <c r="D80" i="8"/>
  <c r="H80" i="8"/>
  <c r="B81" i="8"/>
  <c r="G80" i="8"/>
  <c r="F80" i="8"/>
  <c r="E80" i="8"/>
  <c r="J802" i="6"/>
  <c r="J783" i="6"/>
  <c r="J764" i="6"/>
  <c r="K640" i="6"/>
  <c r="K803" i="6" s="1"/>
  <c r="M650" i="6"/>
  <c r="L651" i="6"/>
  <c r="T28" i="7"/>
  <c r="S29" i="7"/>
  <c r="G612" i="6"/>
  <c r="G685" i="6"/>
  <c r="G613" i="6"/>
  <c r="H21" i="6"/>
  <c r="K646" i="6"/>
  <c r="L646" i="6" s="1"/>
  <c r="J782" i="6"/>
  <c r="J763" i="6"/>
  <c r="J801" i="6"/>
  <c r="K639" i="6"/>
  <c r="L75" i="8"/>
  <c r="L74" i="8"/>
  <c r="M5" i="8"/>
  <c r="L76" i="8"/>
  <c r="L77" i="8"/>
  <c r="L78" i="8"/>
  <c r="L79" i="8"/>
  <c r="J784" i="6"/>
  <c r="J765" i="6"/>
  <c r="K641" i="6"/>
  <c r="I688" i="6"/>
  <c r="I735" i="6"/>
  <c r="I680" i="6"/>
  <c r="I733" i="6"/>
  <c r="I746" i="6"/>
  <c r="I749" i="6"/>
  <c r="I748" i="6"/>
  <c r="I747" i="6"/>
  <c r="L686" i="6" a="1"/>
  <c r="L686" i="6" s="1"/>
  <c r="L731" i="6"/>
  <c r="L678" i="6"/>
  <c r="L679" i="6"/>
  <c r="L6" i="6"/>
  <c r="L13" i="6"/>
  <c r="L17" i="6" s="1"/>
  <c r="M7" i="6"/>
  <c r="J799" i="6"/>
  <c r="J761" i="6"/>
  <c r="J780" i="6"/>
  <c r="K637" i="6"/>
  <c r="J628" i="6"/>
  <c r="J769" i="6"/>
  <c r="J788" i="6"/>
  <c r="K645" i="6"/>
  <c r="J767" i="6"/>
  <c r="J786" i="6"/>
  <c r="K643" i="6"/>
  <c r="J735" i="6"/>
  <c r="J680" i="6"/>
  <c r="J688" i="6"/>
  <c r="J733" i="6"/>
  <c r="J736" i="6" s="1"/>
  <c r="J746" i="6"/>
  <c r="J679" i="6"/>
  <c r="J749" i="6"/>
  <c r="J747" i="6"/>
  <c r="J748" i="6"/>
  <c r="J785" i="6"/>
  <c r="J766" i="6"/>
  <c r="K642" i="6"/>
  <c r="J741" i="6"/>
  <c r="K15" i="6"/>
  <c r="K18" i="6" s="1"/>
  <c r="K19" i="6" s="1"/>
  <c r="Q11" i="7"/>
  <c r="J4" i="8"/>
  <c r="R10" i="7"/>
  <c r="S21" i="6"/>
  <c r="G27" i="4"/>
  <c r="U16" i="7"/>
  <c r="T21" i="7"/>
  <c r="T22" i="7" s="1"/>
  <c r="T17" i="7"/>
  <c r="K790" i="6"/>
  <c r="J781" i="6"/>
  <c r="J800" i="6"/>
  <c r="J762" i="6"/>
  <c r="K638" i="6"/>
  <c r="J787" i="6"/>
  <c r="J768" i="6"/>
  <c r="K644" i="6"/>
  <c r="K682" i="6"/>
  <c r="P37" i="7"/>
  <c r="H736" i="6"/>
  <c r="Q19" i="7"/>
  <c r="P20" i="7"/>
  <c r="P26" i="7" s="1"/>
  <c r="P32" i="7" s="1"/>
  <c r="E164" i="6"/>
  <c r="E102" i="6"/>
  <c r="I3" i="8"/>
  <c r="K680" i="6" l="1"/>
  <c r="K735" i="6"/>
  <c r="K688" i="6"/>
  <c r="K733" i="6"/>
  <c r="K746" i="6"/>
  <c r="K749" i="6"/>
  <c r="K747" i="6"/>
  <c r="K748" i="6"/>
  <c r="J750" i="6"/>
  <c r="I736" i="6"/>
  <c r="K783" i="6"/>
  <c r="K802" i="6"/>
  <c r="K764" i="6"/>
  <c r="L640" i="6"/>
  <c r="K801" i="6"/>
  <c r="K782" i="6"/>
  <c r="K763" i="6"/>
  <c r="L639" i="6"/>
  <c r="K741" i="6"/>
  <c r="K744" i="6" s="1"/>
  <c r="L15" i="6"/>
  <c r="L18" i="6" s="1"/>
  <c r="L19" i="6" s="1"/>
  <c r="F81" i="8"/>
  <c r="M81" i="8"/>
  <c r="E81" i="8"/>
  <c r="L81" i="8"/>
  <c r="D81" i="8"/>
  <c r="B82" i="8"/>
  <c r="G81" i="8"/>
  <c r="K81" i="8"/>
  <c r="J81" i="8"/>
  <c r="I81" i="8"/>
  <c r="H81" i="8"/>
  <c r="C81" i="8"/>
  <c r="M74" i="8"/>
  <c r="M75" i="8"/>
  <c r="N5" i="8"/>
  <c r="M76" i="8"/>
  <c r="M77" i="8"/>
  <c r="M78" i="8"/>
  <c r="M79" i="8"/>
  <c r="G611" i="6"/>
  <c r="G684" i="6"/>
  <c r="T24" i="7"/>
  <c r="S25" i="7"/>
  <c r="H27" i="4"/>
  <c r="AE21" i="6"/>
  <c r="K787" i="6"/>
  <c r="K768" i="6"/>
  <c r="L644" i="6"/>
  <c r="E165" i="6"/>
  <c r="E103" i="6"/>
  <c r="U21" i="7"/>
  <c r="U22" i="7" s="1"/>
  <c r="U17" i="7"/>
  <c r="T21" i="6"/>
  <c r="J744" i="6"/>
  <c r="M686" i="6" a="1"/>
  <c r="M686" i="6" s="1"/>
  <c r="M678" i="6"/>
  <c r="M731" i="6"/>
  <c r="M6" i="6"/>
  <c r="N7" i="6"/>
  <c r="M13" i="6"/>
  <c r="M17" i="6" s="1"/>
  <c r="L682" i="6"/>
  <c r="N650" i="6"/>
  <c r="M651" i="6"/>
  <c r="K800" i="6"/>
  <c r="K781" i="6"/>
  <c r="L638" i="6"/>
  <c r="K762" i="6"/>
  <c r="K784" i="6"/>
  <c r="K765" i="6"/>
  <c r="L641" i="6"/>
  <c r="P31" i="7"/>
  <c r="K769" i="6"/>
  <c r="K788" i="6"/>
  <c r="L645" i="6"/>
  <c r="J3" i="8"/>
  <c r="K767" i="6"/>
  <c r="K786" i="6"/>
  <c r="L643" i="6"/>
  <c r="U28" i="7"/>
  <c r="U29" i="7" s="1"/>
  <c r="T29" i="7"/>
  <c r="M80" i="8"/>
  <c r="S10" i="7"/>
  <c r="K4" i="8"/>
  <c r="R11" i="7"/>
  <c r="R19" i="7"/>
  <c r="Q20" i="7"/>
  <c r="Q26" i="7" s="1"/>
  <c r="Q32" i="7" s="1"/>
  <c r="Q31" i="7" s="1"/>
  <c r="K789" i="6"/>
  <c r="L790" i="6" s="1"/>
  <c r="K770" i="6"/>
  <c r="L771" i="6" s="1"/>
  <c r="I750" i="6"/>
  <c r="K785" i="6"/>
  <c r="K766" i="6"/>
  <c r="L642" i="6"/>
  <c r="H685" i="6"/>
  <c r="H612" i="6"/>
  <c r="H613" i="6"/>
  <c r="I21" i="6"/>
  <c r="L735" i="6" l="1"/>
  <c r="L688" i="6"/>
  <c r="L680" i="6"/>
  <c r="L733" i="6"/>
  <c r="L736" i="6" s="1"/>
  <c r="L746" i="6"/>
  <c r="L748" i="6"/>
  <c r="L749" i="6"/>
  <c r="L747" i="6"/>
  <c r="U21" i="6"/>
  <c r="K736" i="6"/>
  <c r="AQ21" i="6"/>
  <c r="I27" i="4"/>
  <c r="BC21" i="6" s="1"/>
  <c r="S19" i="7"/>
  <c r="R20" i="7"/>
  <c r="R26" i="7" s="1"/>
  <c r="R32" i="7" s="1"/>
  <c r="L785" i="6"/>
  <c r="L766" i="6"/>
  <c r="M642" i="6"/>
  <c r="O650" i="6"/>
  <c r="N651" i="6"/>
  <c r="N74" i="8"/>
  <c r="N75" i="8"/>
  <c r="O5" i="8"/>
  <c r="N76" i="8"/>
  <c r="N77" i="8"/>
  <c r="N78" i="8"/>
  <c r="N79" i="8"/>
  <c r="N80" i="8"/>
  <c r="I82" i="8"/>
  <c r="H82" i="8"/>
  <c r="B83" i="8"/>
  <c r="O82" i="8"/>
  <c r="G82" i="8"/>
  <c r="J82" i="8"/>
  <c r="D82" i="8"/>
  <c r="C82" i="8"/>
  <c r="N82" i="8"/>
  <c r="E82" i="8"/>
  <c r="M82" i="8"/>
  <c r="L82" i="8"/>
  <c r="K82" i="8"/>
  <c r="F82" i="8"/>
  <c r="H611" i="6"/>
  <c r="H684" i="6"/>
  <c r="L770" i="6"/>
  <c r="M771" i="6" s="1"/>
  <c r="L789" i="6"/>
  <c r="M790" i="6" s="1"/>
  <c r="L767" i="6"/>
  <c r="L786" i="6"/>
  <c r="M643" i="6"/>
  <c r="K3" i="8"/>
  <c r="N686" i="6" a="1"/>
  <c r="N686" i="6" s="1"/>
  <c r="N679" i="6"/>
  <c r="N731" i="6"/>
  <c r="N678" i="6"/>
  <c r="N13" i="6"/>
  <c r="N17" i="6" s="1"/>
  <c r="O7" i="6"/>
  <c r="N6" i="6"/>
  <c r="U24" i="7"/>
  <c r="U25" i="7" s="1"/>
  <c r="T25" i="7"/>
  <c r="G689" i="6"/>
  <c r="G412" i="6"/>
  <c r="G32" i="6"/>
  <c r="G222" i="6"/>
  <c r="G692" i="6"/>
  <c r="G691" i="6" s="1"/>
  <c r="G687" i="6"/>
  <c r="G722" i="6"/>
  <c r="L764" i="6"/>
  <c r="L783" i="6"/>
  <c r="L802" i="6"/>
  <c r="M640" i="6"/>
  <c r="L801" i="6"/>
  <c r="L782" i="6"/>
  <c r="L763" i="6"/>
  <c r="M639" i="6"/>
  <c r="L787" i="6"/>
  <c r="L768" i="6"/>
  <c r="M644" i="6"/>
  <c r="E166" i="6"/>
  <c r="E104" i="6"/>
  <c r="L769" i="6"/>
  <c r="L788" i="6"/>
  <c r="M645" i="6"/>
  <c r="M646" i="6"/>
  <c r="N646" i="6" s="1"/>
  <c r="N81" i="8"/>
  <c r="I685" i="6"/>
  <c r="I613" i="6"/>
  <c r="I612" i="6"/>
  <c r="J21" i="6"/>
  <c r="T10" i="7"/>
  <c r="S11" i="7"/>
  <c r="L4" i="8"/>
  <c r="L3" i="8" s="1"/>
  <c r="M682" i="6"/>
  <c r="AF21" i="6"/>
  <c r="L741" i="6"/>
  <c r="M15" i="6"/>
  <c r="M18" i="6" s="1"/>
  <c r="M19" i="6" s="1"/>
  <c r="L765" i="6"/>
  <c r="L784" i="6"/>
  <c r="M641" i="6"/>
  <c r="L803" i="6"/>
  <c r="M803" i="6" s="1"/>
  <c r="K750" i="6"/>
  <c r="M735" i="6" l="1"/>
  <c r="M688" i="6"/>
  <c r="M680" i="6"/>
  <c r="M733" i="6"/>
  <c r="M736" i="6" s="1"/>
  <c r="M746" i="6"/>
  <c r="M749" i="6"/>
  <c r="M747" i="6"/>
  <c r="M748" i="6"/>
  <c r="M679" i="6"/>
  <c r="L744" i="6"/>
  <c r="AG21" i="6"/>
  <c r="M769" i="6"/>
  <c r="M788" i="6"/>
  <c r="N645" i="6"/>
  <c r="G697" i="6"/>
  <c r="L83" i="8"/>
  <c r="D83" i="8"/>
  <c r="K83" i="8"/>
  <c r="C83" i="8"/>
  <c r="J83" i="8"/>
  <c r="M83" i="8"/>
  <c r="E83" i="8"/>
  <c r="G83" i="8"/>
  <c r="F83" i="8"/>
  <c r="H83" i="8"/>
  <c r="B84" i="8"/>
  <c r="O83" i="8"/>
  <c r="N83" i="8"/>
  <c r="I83" i="8"/>
  <c r="R31" i="7"/>
  <c r="L750" i="6"/>
  <c r="I611" i="6"/>
  <c r="I684" i="6"/>
  <c r="O646" i="6"/>
  <c r="M770" i="6"/>
  <c r="N771" i="6" s="1"/>
  <c r="M789" i="6"/>
  <c r="N790" i="6" s="1"/>
  <c r="O731" i="6"/>
  <c r="O679" i="6"/>
  <c r="O678" i="6"/>
  <c r="O682" i="6"/>
  <c r="O686" i="6" a="1"/>
  <c r="O686" i="6" s="1"/>
  <c r="O13" i="6"/>
  <c r="O17" i="6" s="1"/>
  <c r="P7" i="6"/>
  <c r="O6" i="6"/>
  <c r="H689" i="6"/>
  <c r="H32" i="6"/>
  <c r="H222" i="6"/>
  <c r="H697" i="6" s="1"/>
  <c r="H412" i="6"/>
  <c r="H698" i="6" s="1"/>
  <c r="H692" i="6"/>
  <c r="H691" i="6" s="1"/>
  <c r="H687" i="6"/>
  <c r="H722" i="6"/>
  <c r="M765" i="6"/>
  <c r="M784" i="6"/>
  <c r="N641" i="6"/>
  <c r="M787" i="6"/>
  <c r="M768" i="6"/>
  <c r="N644" i="6"/>
  <c r="T19" i="7"/>
  <c r="S20" i="7"/>
  <c r="S26" i="7" s="1"/>
  <c r="S32" i="7" s="1"/>
  <c r="S31" i="7" s="1"/>
  <c r="V21" i="6"/>
  <c r="O74" i="8"/>
  <c r="O75" i="8"/>
  <c r="P5" i="8"/>
  <c r="P83" i="8" s="1"/>
  <c r="O76" i="8"/>
  <c r="O77" i="8"/>
  <c r="O78" i="8"/>
  <c r="O79" i="8"/>
  <c r="O80" i="8"/>
  <c r="O81" i="8"/>
  <c r="BD21" i="6"/>
  <c r="G696" i="6"/>
  <c r="G602" i="6"/>
  <c r="M802" i="6"/>
  <c r="M764" i="6"/>
  <c r="M783" i="6"/>
  <c r="N640" i="6"/>
  <c r="G698" i="6"/>
  <c r="AR21" i="6"/>
  <c r="P650" i="6"/>
  <c r="O651" i="6"/>
  <c r="U10" i="7"/>
  <c r="T11" i="7"/>
  <c r="M4" i="8"/>
  <c r="M3" i="8" s="1"/>
  <c r="N803" i="6"/>
  <c r="J685" i="6"/>
  <c r="J613" i="6"/>
  <c r="J612" i="6"/>
  <c r="K21" i="6"/>
  <c r="E105" i="6"/>
  <c r="E167" i="6"/>
  <c r="N682" i="6"/>
  <c r="M786" i="6"/>
  <c r="M767" i="6"/>
  <c r="N643" i="6"/>
  <c r="M741" i="6"/>
  <c r="M744" i="6" s="1"/>
  <c r="N15" i="6"/>
  <c r="N18" i="6" s="1"/>
  <c r="M785" i="6"/>
  <c r="M766" i="6"/>
  <c r="N642" i="6"/>
  <c r="M750" i="6" l="1"/>
  <c r="N741" i="6"/>
  <c r="N744" i="6" s="1"/>
  <c r="O19" i="6"/>
  <c r="O15" i="6"/>
  <c r="O18" i="6" s="1"/>
  <c r="V10" i="7"/>
  <c r="N4" i="8"/>
  <c r="U11" i="7"/>
  <c r="BE21" i="6"/>
  <c r="N788" i="6"/>
  <c r="N769" i="6"/>
  <c r="O645" i="6"/>
  <c r="B85" i="8"/>
  <c r="O84" i="8"/>
  <c r="G84" i="8"/>
  <c r="N84" i="8"/>
  <c r="F84" i="8"/>
  <c r="M84" i="8"/>
  <c r="E84" i="8"/>
  <c r="P84" i="8"/>
  <c r="H84" i="8"/>
  <c r="J84" i="8"/>
  <c r="I84" i="8"/>
  <c r="D84" i="8"/>
  <c r="K84" i="8"/>
  <c r="C84" i="8"/>
  <c r="L84" i="8"/>
  <c r="AH21" i="6"/>
  <c r="J611" i="6"/>
  <c r="J684" i="6"/>
  <c r="N19" i="6"/>
  <c r="P651" i="6"/>
  <c r="Q650" i="6"/>
  <c r="T20" i="7"/>
  <c r="T26" i="7" s="1"/>
  <c r="T32" i="7" s="1"/>
  <c r="T31" i="7" s="1"/>
  <c r="U19" i="7"/>
  <c r="U20" i="7" s="1"/>
  <c r="U26" i="7" s="1"/>
  <c r="U32" i="7" s="1"/>
  <c r="U31" i="7" s="1"/>
  <c r="AS21" i="6"/>
  <c r="N786" i="6"/>
  <c r="N767" i="6"/>
  <c r="O643" i="6"/>
  <c r="E168" i="6"/>
  <c r="E106" i="6"/>
  <c r="N765" i="6"/>
  <c r="N784" i="6"/>
  <c r="O641" i="6"/>
  <c r="W21" i="6"/>
  <c r="I689" i="6"/>
  <c r="I692" i="6"/>
  <c r="I691" i="6" s="1"/>
  <c r="I222" i="6"/>
  <c r="I697" i="6" s="1"/>
  <c r="I32" i="6"/>
  <c r="I412" i="6"/>
  <c r="I687" i="6"/>
  <c r="I722" i="6"/>
  <c r="V32" i="7"/>
  <c r="N787" i="6"/>
  <c r="N768" i="6"/>
  <c r="O644" i="6"/>
  <c r="G695" i="6"/>
  <c r="P75" i="8"/>
  <c r="P74" i="8"/>
  <c r="P76" i="8"/>
  <c r="Q5" i="8"/>
  <c r="Q84" i="8" s="1"/>
  <c r="P77" i="8"/>
  <c r="P78" i="8"/>
  <c r="P79" i="8"/>
  <c r="P80" i="8"/>
  <c r="P81" i="8"/>
  <c r="P82" i="8"/>
  <c r="N766" i="6"/>
  <c r="N785" i="6"/>
  <c r="O642" i="6"/>
  <c r="P731" i="6"/>
  <c r="P678" i="6"/>
  <c r="P686" i="6" a="1"/>
  <c r="P686" i="6" s="1"/>
  <c r="P13" i="6"/>
  <c r="P17" i="6" s="1"/>
  <c r="Q7" i="6"/>
  <c r="P6" i="6"/>
  <c r="G615" i="6"/>
  <c r="K613" i="6"/>
  <c r="K685" i="6"/>
  <c r="K612" i="6"/>
  <c r="L21" i="6"/>
  <c r="H696" i="6"/>
  <c r="H695" i="6" s="1"/>
  <c r="H602" i="6"/>
  <c r="H615" i="6" s="1"/>
  <c r="N770" i="6"/>
  <c r="O771" i="6" s="1"/>
  <c r="N789" i="6"/>
  <c r="O790" i="6" s="1"/>
  <c r="P790" i="6" l="1"/>
  <c r="P771" i="6"/>
  <c r="K611" i="6"/>
  <c r="K684" i="6"/>
  <c r="AT21" i="6"/>
  <c r="O735" i="6"/>
  <c r="O688" i="6"/>
  <c r="O680" i="6"/>
  <c r="O733" i="6"/>
  <c r="O746" i="6"/>
  <c r="O749" i="6"/>
  <c r="O747" i="6"/>
  <c r="O748" i="6"/>
  <c r="O788" i="6"/>
  <c r="O769" i="6"/>
  <c r="P645" i="6"/>
  <c r="X21" i="6"/>
  <c r="N735" i="6"/>
  <c r="N680" i="6"/>
  <c r="N688" i="6"/>
  <c r="N733" i="6"/>
  <c r="N746" i="6"/>
  <c r="N747" i="6"/>
  <c r="N748" i="6"/>
  <c r="N749" i="6"/>
  <c r="AI21" i="6"/>
  <c r="O789" i="6"/>
  <c r="O770" i="6"/>
  <c r="J85" i="8"/>
  <c r="Q85" i="8"/>
  <c r="I85" i="8"/>
  <c r="P85" i="8"/>
  <c r="H85" i="8"/>
  <c r="K85" i="8"/>
  <c r="C85" i="8"/>
  <c r="M85" i="8"/>
  <c r="L85" i="8"/>
  <c r="G85" i="8"/>
  <c r="N85" i="8"/>
  <c r="F85" i="8"/>
  <c r="E85" i="8"/>
  <c r="D85" i="8"/>
  <c r="B86" i="8"/>
  <c r="O85" i="8"/>
  <c r="O786" i="6"/>
  <c r="O767" i="6"/>
  <c r="P643" i="6"/>
  <c r="E169" i="6"/>
  <c r="E107" i="6"/>
  <c r="Q651" i="6"/>
  <c r="R650" i="6"/>
  <c r="N3" i="8"/>
  <c r="I698" i="6"/>
  <c r="O4" i="8"/>
  <c r="O3" i="8" s="1"/>
  <c r="V11" i="7"/>
  <c r="W10" i="7"/>
  <c r="Q74" i="8"/>
  <c r="R5" i="8"/>
  <c r="Q76" i="8"/>
  <c r="Q75" i="8"/>
  <c r="Q77" i="8"/>
  <c r="Q78" i="8"/>
  <c r="Q79" i="8"/>
  <c r="Q80" i="8"/>
  <c r="Q81" i="8"/>
  <c r="Q82" i="8"/>
  <c r="Q83" i="8"/>
  <c r="P682" i="6"/>
  <c r="I696" i="6"/>
  <c r="I695" i="6" s="1"/>
  <c r="I602" i="6"/>
  <c r="I615" i="6" s="1"/>
  <c r="O787" i="6"/>
  <c r="O768" i="6"/>
  <c r="P644" i="6"/>
  <c r="J689" i="6"/>
  <c r="J692" i="6"/>
  <c r="J691" i="6" s="1"/>
  <c r="J222" i="6"/>
  <c r="J687" i="6"/>
  <c r="J412" i="6"/>
  <c r="J32" i="6"/>
  <c r="J722" i="6"/>
  <c r="BF21" i="6"/>
  <c r="O766" i="6"/>
  <c r="O785" i="6"/>
  <c r="P642" i="6"/>
  <c r="L685" i="6"/>
  <c r="L613" i="6"/>
  <c r="L612" i="6"/>
  <c r="M21" i="6"/>
  <c r="Q686" i="6" a="1"/>
  <c r="Q686" i="6" s="1"/>
  <c r="Q731" i="6"/>
  <c r="Q679" i="6"/>
  <c r="Q678" i="6"/>
  <c r="Q13" i="6"/>
  <c r="Q17" i="6" s="1"/>
  <c r="R7" i="6"/>
  <c r="Q6" i="6"/>
  <c r="P646" i="6"/>
  <c r="Q646" i="6" s="1"/>
  <c r="O741" i="6"/>
  <c r="O744" i="6" s="1"/>
  <c r="P19" i="6"/>
  <c r="P15" i="6"/>
  <c r="P18" i="6" s="1"/>
  <c r="BG21" i="6" l="1"/>
  <c r="P688" i="6"/>
  <c r="P735" i="6"/>
  <c r="P680" i="6"/>
  <c r="P733" i="6"/>
  <c r="P736" i="6" s="1"/>
  <c r="P746" i="6"/>
  <c r="P749" i="6"/>
  <c r="P748" i="6"/>
  <c r="P747" i="6"/>
  <c r="P679" i="6"/>
  <c r="R731" i="6"/>
  <c r="R686" i="6" a="1"/>
  <c r="R686" i="6" s="1"/>
  <c r="P61" i="4" s="1"/>
  <c r="R678" i="6"/>
  <c r="P53" i="4" s="1"/>
  <c r="R679" i="6"/>
  <c r="R682" i="6"/>
  <c r="S7" i="6"/>
  <c r="R13" i="6"/>
  <c r="R17" i="6" s="1"/>
  <c r="R6" i="6"/>
  <c r="J698" i="6"/>
  <c r="R651" i="6"/>
  <c r="S650" i="6"/>
  <c r="M86" i="8"/>
  <c r="E86" i="8"/>
  <c r="L86" i="8"/>
  <c r="D86" i="8"/>
  <c r="S86" i="8"/>
  <c r="K86" i="8"/>
  <c r="C86" i="8"/>
  <c r="N86" i="8"/>
  <c r="F86" i="8"/>
  <c r="P86" i="8"/>
  <c r="B87" i="8"/>
  <c r="O86" i="8"/>
  <c r="J86" i="8"/>
  <c r="Q86" i="8"/>
  <c r="I86" i="8"/>
  <c r="H86" i="8"/>
  <c r="G86" i="8"/>
  <c r="R86" i="8"/>
  <c r="Q771" i="6"/>
  <c r="P4" i="8"/>
  <c r="P3" i="8" s="1"/>
  <c r="W11" i="7"/>
  <c r="X10" i="7"/>
  <c r="Y21" i="6"/>
  <c r="AU21" i="6"/>
  <c r="P786" i="6"/>
  <c r="Q643" i="6"/>
  <c r="P767" i="6"/>
  <c r="K689" i="6"/>
  <c r="K692" i="6"/>
  <c r="K691" i="6" s="1"/>
  <c r="K687" i="6"/>
  <c r="K222" i="6"/>
  <c r="K697" i="6" s="1"/>
  <c r="K412" i="6"/>
  <c r="K32" i="6"/>
  <c r="K722" i="6"/>
  <c r="E170" i="6"/>
  <c r="E108" i="6"/>
  <c r="P768" i="6"/>
  <c r="P787" i="6"/>
  <c r="Q644" i="6"/>
  <c r="N750" i="6"/>
  <c r="M685" i="6"/>
  <c r="M612" i="6"/>
  <c r="M613" i="6"/>
  <c r="N21" i="6"/>
  <c r="J697" i="6"/>
  <c r="L611" i="6"/>
  <c r="L684" i="6"/>
  <c r="P788" i="6"/>
  <c r="P769" i="6"/>
  <c r="Q645" i="6"/>
  <c r="AJ21" i="6"/>
  <c r="N736" i="6"/>
  <c r="O750" i="6"/>
  <c r="Q682" i="6"/>
  <c r="P741" i="6"/>
  <c r="P744" i="6" s="1"/>
  <c r="Q15" i="6"/>
  <c r="Q18" i="6" s="1"/>
  <c r="J696" i="6"/>
  <c r="J602" i="6"/>
  <c r="J615" i="6" s="1"/>
  <c r="R74" i="8"/>
  <c r="S5" i="8"/>
  <c r="R76" i="8"/>
  <c r="R75" i="8"/>
  <c r="R77" i="8"/>
  <c r="R78" i="8"/>
  <c r="R79" i="8"/>
  <c r="R80" i="8"/>
  <c r="R81" i="8"/>
  <c r="R82" i="8"/>
  <c r="R83" i="8"/>
  <c r="R84" i="8"/>
  <c r="R85" i="8"/>
  <c r="P770" i="6"/>
  <c r="P789" i="6"/>
  <c r="Q790" i="6" s="1"/>
  <c r="O736" i="6"/>
  <c r="Q789" i="6" l="1"/>
  <c r="R790" i="6" s="1"/>
  <c r="Q770" i="6"/>
  <c r="R771" i="6" s="1"/>
  <c r="S75" i="8"/>
  <c r="S74" i="8"/>
  <c r="T5" i="8"/>
  <c r="S76" i="8"/>
  <c r="S77" i="8"/>
  <c r="S78" i="8"/>
  <c r="S79" i="8"/>
  <c r="S80" i="8"/>
  <c r="S81" i="8"/>
  <c r="S82" i="8"/>
  <c r="S83" i="8"/>
  <c r="S84" i="8"/>
  <c r="S85" i="8"/>
  <c r="J695" i="6"/>
  <c r="E171" i="6"/>
  <c r="E109" i="6"/>
  <c r="K698" i="6"/>
  <c r="P54" i="4"/>
  <c r="P57" i="4"/>
  <c r="N612" i="6"/>
  <c r="N685" i="6"/>
  <c r="N613" i="6"/>
  <c r="O21" i="6"/>
  <c r="Z21" i="6"/>
  <c r="P87" i="8"/>
  <c r="H87" i="8"/>
  <c r="B88" i="8"/>
  <c r="O87" i="8"/>
  <c r="G87" i="8"/>
  <c r="N87" i="8"/>
  <c r="F87" i="8"/>
  <c r="Q87" i="8"/>
  <c r="I87" i="8"/>
  <c r="S87" i="8"/>
  <c r="C87" i="8"/>
  <c r="R87" i="8"/>
  <c r="M87" i="8"/>
  <c r="T87" i="8"/>
  <c r="D87" i="8"/>
  <c r="L87" i="8"/>
  <c r="K87" i="8"/>
  <c r="J87" i="8"/>
  <c r="E87" i="8"/>
  <c r="Q787" i="6"/>
  <c r="Q768" i="6"/>
  <c r="R644" i="6"/>
  <c r="P750" i="6"/>
  <c r="BH21" i="6"/>
  <c r="Q788" i="6"/>
  <c r="Q769" i="6"/>
  <c r="R645" i="6"/>
  <c r="Q741" i="6"/>
  <c r="Q744" i="6" s="1"/>
  <c r="R15" i="6"/>
  <c r="R18" i="6" s="1"/>
  <c r="Q19" i="6"/>
  <c r="L689" i="6"/>
  <c r="L692" i="6"/>
  <c r="L691" i="6" s="1"/>
  <c r="L687" i="6"/>
  <c r="L222" i="6"/>
  <c r="L32" i="6"/>
  <c r="L412" i="6"/>
  <c r="L698" i="6" s="1"/>
  <c r="L722" i="6"/>
  <c r="R646" i="6"/>
  <c r="S646" i="6" s="1"/>
  <c r="M611" i="6"/>
  <c r="M684" i="6"/>
  <c r="AK21" i="6"/>
  <c r="K696" i="6"/>
  <c r="K695" i="6" s="1"/>
  <c r="K602" i="6"/>
  <c r="K615" i="6" s="1"/>
  <c r="AV21" i="6"/>
  <c r="Q4" i="8"/>
  <c r="Q3" i="8" s="1"/>
  <c r="X11" i="7"/>
  <c r="Y10" i="7"/>
  <c r="T650" i="6"/>
  <c r="S651" i="6"/>
  <c r="S731" i="6"/>
  <c r="S682" i="6"/>
  <c r="S13" i="6"/>
  <c r="S17" i="6" s="1"/>
  <c r="S6" i="6"/>
  <c r="T7" i="6"/>
  <c r="AL21" i="6" l="1"/>
  <c r="AA21" i="6"/>
  <c r="M689" i="6"/>
  <c r="M692" i="6"/>
  <c r="M691" i="6" s="1"/>
  <c r="M687" i="6"/>
  <c r="M412" i="6"/>
  <c r="M698" i="6" s="1"/>
  <c r="M222" i="6"/>
  <c r="M697" i="6" s="1"/>
  <c r="M32" i="6"/>
  <c r="M722" i="6"/>
  <c r="N611" i="6"/>
  <c r="N684" i="6"/>
  <c r="U650" i="6"/>
  <c r="T651" i="6"/>
  <c r="Y11" i="7"/>
  <c r="R4" i="8"/>
  <c r="R3" i="8" s="1"/>
  <c r="Z10" i="7"/>
  <c r="L696" i="6"/>
  <c r="L602" i="6"/>
  <c r="L615" i="6" s="1"/>
  <c r="Q688" i="6"/>
  <c r="Q735" i="6"/>
  <c r="Q680" i="6"/>
  <c r="Q733" i="6"/>
  <c r="Q746" i="6"/>
  <c r="Q749" i="6"/>
  <c r="Q747" i="6"/>
  <c r="Q748" i="6"/>
  <c r="R741" i="6"/>
  <c r="S15" i="6"/>
  <c r="S18" i="6" s="1"/>
  <c r="S19" i="6" s="1"/>
  <c r="R789" i="6"/>
  <c r="S790" i="6" s="1"/>
  <c r="R770" i="6"/>
  <c r="S771" i="6" s="1"/>
  <c r="R769" i="6"/>
  <c r="R788" i="6"/>
  <c r="S645" i="6"/>
  <c r="L697" i="6"/>
  <c r="R19" i="6"/>
  <c r="BI21" i="6"/>
  <c r="T646" i="6"/>
  <c r="T686" i="6" a="1"/>
  <c r="T686" i="6" s="1"/>
  <c r="T731" i="6"/>
  <c r="T679" i="6"/>
  <c r="T682" i="6"/>
  <c r="T678" i="6"/>
  <c r="T13" i="6"/>
  <c r="T17" i="6" s="1"/>
  <c r="T6" i="6"/>
  <c r="U7" i="6"/>
  <c r="AW21" i="6"/>
  <c r="O612" i="6"/>
  <c r="O685" i="6"/>
  <c r="O613" i="6"/>
  <c r="P21" i="6"/>
  <c r="T74" i="8"/>
  <c r="T75" i="8"/>
  <c r="U5" i="8"/>
  <c r="U88" i="8" s="1"/>
  <c r="T76" i="8"/>
  <c r="T77" i="8"/>
  <c r="T78" i="8"/>
  <c r="T79" i="8"/>
  <c r="T80" i="8"/>
  <c r="T81" i="8"/>
  <c r="T82" i="8"/>
  <c r="T83" i="8"/>
  <c r="T84" i="8"/>
  <c r="T85" i="8"/>
  <c r="T86" i="8"/>
  <c r="S88" i="8"/>
  <c r="K88" i="8"/>
  <c r="C88" i="8"/>
  <c r="R88" i="8"/>
  <c r="J88" i="8"/>
  <c r="Q88" i="8"/>
  <c r="I88" i="8"/>
  <c r="T88" i="8"/>
  <c r="L88" i="8"/>
  <c r="D88" i="8"/>
  <c r="F88" i="8"/>
  <c r="E88" i="8"/>
  <c r="P88" i="8"/>
  <c r="B89" i="8"/>
  <c r="G88" i="8"/>
  <c r="O88" i="8"/>
  <c r="N88" i="8"/>
  <c r="M88" i="8"/>
  <c r="H88" i="8"/>
  <c r="E172" i="6"/>
  <c r="E110" i="6"/>
  <c r="S680" i="6" l="1"/>
  <c r="S688" i="6"/>
  <c r="S735" i="6"/>
  <c r="S733" i="6"/>
  <c r="S736" i="6" s="1"/>
  <c r="S746" i="6"/>
  <c r="S747" i="6"/>
  <c r="S748" i="6"/>
  <c r="S749" i="6"/>
  <c r="S678" i="6"/>
  <c r="S686" i="6" a="1"/>
  <c r="S686" i="6" s="1"/>
  <c r="S679" i="6"/>
  <c r="S789" i="6"/>
  <c r="T790" i="6" s="1"/>
  <c r="S770" i="6"/>
  <c r="T771" i="6" s="1"/>
  <c r="M696" i="6"/>
  <c r="M695" i="6" s="1"/>
  <c r="M602" i="6"/>
  <c r="M615" i="6" s="1"/>
  <c r="E111" i="6"/>
  <c r="E173" i="6"/>
  <c r="O611" i="6"/>
  <c r="O684" i="6"/>
  <c r="R735" i="6"/>
  <c r="R680" i="6"/>
  <c r="P55" i="4" s="1"/>
  <c r="R688" i="6"/>
  <c r="P66" i="4" s="1"/>
  <c r="R733" i="6"/>
  <c r="R746" i="6"/>
  <c r="R749" i="6"/>
  <c r="R747" i="6"/>
  <c r="R748" i="6"/>
  <c r="R744" i="6"/>
  <c r="P87" i="4"/>
  <c r="P86" i="4" s="1"/>
  <c r="P29" i="4" s="1"/>
  <c r="AM21" i="6"/>
  <c r="AX21" i="6"/>
  <c r="U682" i="6"/>
  <c r="U686" i="6" a="1"/>
  <c r="U686" i="6" s="1"/>
  <c r="U731" i="6"/>
  <c r="U679" i="6"/>
  <c r="U678" i="6"/>
  <c r="U13" i="6"/>
  <c r="U17" i="6" s="1"/>
  <c r="V7" i="6"/>
  <c r="U6" i="6"/>
  <c r="BJ21" i="6"/>
  <c r="V650" i="6"/>
  <c r="U651" i="6"/>
  <c r="L695" i="6"/>
  <c r="Q750" i="6"/>
  <c r="P90" i="4"/>
  <c r="AA10" i="7"/>
  <c r="Z11" i="7"/>
  <c r="S4" i="8"/>
  <c r="S3" i="8" s="1"/>
  <c r="Q736" i="6"/>
  <c r="N689" i="6"/>
  <c r="N692" i="6"/>
  <c r="N691" i="6" s="1"/>
  <c r="N687" i="6"/>
  <c r="N412" i="6"/>
  <c r="N222" i="6"/>
  <c r="N32" i="6"/>
  <c r="N722" i="6"/>
  <c r="V89" i="8"/>
  <c r="N89" i="8"/>
  <c r="F89" i="8"/>
  <c r="U89" i="8"/>
  <c r="M89" i="8"/>
  <c r="E89" i="8"/>
  <c r="T89" i="8"/>
  <c r="L89" i="8"/>
  <c r="D89" i="8"/>
  <c r="O89" i="8"/>
  <c r="G89" i="8"/>
  <c r="I89" i="8"/>
  <c r="H89" i="8"/>
  <c r="S89" i="8"/>
  <c r="C89" i="8"/>
  <c r="R89" i="8"/>
  <c r="Q89" i="8"/>
  <c r="P89" i="8"/>
  <c r="K89" i="8"/>
  <c r="B90" i="8"/>
  <c r="J89" i="8"/>
  <c r="P685" i="6"/>
  <c r="P612" i="6"/>
  <c r="P613" i="6"/>
  <c r="Q21" i="6"/>
  <c r="U74" i="8"/>
  <c r="U75" i="8"/>
  <c r="V5" i="8"/>
  <c r="U76" i="8"/>
  <c r="U77" i="8"/>
  <c r="U78" i="8"/>
  <c r="U79" i="8"/>
  <c r="U80" i="8"/>
  <c r="U81" i="8"/>
  <c r="U82" i="8"/>
  <c r="U83" i="8"/>
  <c r="U84" i="8"/>
  <c r="U85" i="8"/>
  <c r="U86" i="8"/>
  <c r="U87" i="8"/>
  <c r="S741" i="6"/>
  <c r="T15" i="6"/>
  <c r="T18" i="6" s="1"/>
  <c r="T19" i="6" s="1"/>
  <c r="S685" i="6"/>
  <c r="S613" i="6"/>
  <c r="S612" i="6"/>
  <c r="AB21" i="6"/>
  <c r="T735" i="6" l="1"/>
  <c r="T680" i="6"/>
  <c r="T688" i="6"/>
  <c r="T733" i="6"/>
  <c r="T736" i="6" s="1"/>
  <c r="T746" i="6"/>
  <c r="T749" i="6"/>
  <c r="T747" i="6"/>
  <c r="T748" i="6"/>
  <c r="AB10" i="7"/>
  <c r="T4" i="8"/>
  <c r="T3" i="8" s="1"/>
  <c r="AA11" i="7"/>
  <c r="R736" i="6"/>
  <c r="P89" i="4" s="1"/>
  <c r="P30" i="4" s="1"/>
  <c r="S744" i="6"/>
  <c r="O689" i="6"/>
  <c r="O692" i="6"/>
  <c r="O691" i="6" s="1"/>
  <c r="O687" i="6"/>
  <c r="O32" i="6"/>
  <c r="O412" i="6"/>
  <c r="O698" i="6" s="1"/>
  <c r="O222" i="6"/>
  <c r="O697" i="6" s="1"/>
  <c r="O722" i="6"/>
  <c r="E174" i="6"/>
  <c r="E112" i="6"/>
  <c r="AN21" i="6"/>
  <c r="Q685" i="6"/>
  <c r="Q613" i="6"/>
  <c r="Q612" i="6"/>
  <c r="R21" i="6"/>
  <c r="N696" i="6"/>
  <c r="N695" i="6" s="1"/>
  <c r="N602" i="6"/>
  <c r="N615" i="6" s="1"/>
  <c r="AC21" i="6"/>
  <c r="S611" i="6"/>
  <c r="S684" i="6"/>
  <c r="BK21" i="6"/>
  <c r="N697" i="6"/>
  <c r="AY21" i="6"/>
  <c r="S750" i="6"/>
  <c r="Q90" i="8"/>
  <c r="I90" i="8"/>
  <c r="O90" i="8"/>
  <c r="F90" i="8"/>
  <c r="N90" i="8"/>
  <c r="E90" i="8"/>
  <c r="V90" i="8"/>
  <c r="M90" i="8"/>
  <c r="D90" i="8"/>
  <c r="P90" i="8"/>
  <c r="G90" i="8"/>
  <c r="S90" i="8"/>
  <c r="R90" i="8"/>
  <c r="L90" i="8"/>
  <c r="K90" i="8"/>
  <c r="J90" i="8"/>
  <c r="B91" i="8"/>
  <c r="H90" i="8"/>
  <c r="U90" i="8"/>
  <c r="C90" i="8"/>
  <c r="T90" i="8"/>
  <c r="T741" i="6"/>
  <c r="T744" i="6" s="1"/>
  <c r="U15" i="6"/>
  <c r="U18" i="6" s="1"/>
  <c r="U19" i="6"/>
  <c r="T685" i="6"/>
  <c r="T613" i="6"/>
  <c r="T612" i="6"/>
  <c r="V74" i="8"/>
  <c r="V75" i="8"/>
  <c r="W5" i="8"/>
  <c r="W90" i="8" s="1"/>
  <c r="V76" i="8"/>
  <c r="V77" i="8"/>
  <c r="V78" i="8"/>
  <c r="V79" i="8"/>
  <c r="V80" i="8"/>
  <c r="V81" i="8"/>
  <c r="V82" i="8"/>
  <c r="V83" i="8"/>
  <c r="V84" i="8"/>
  <c r="V85" i="8"/>
  <c r="V86" i="8"/>
  <c r="V87" i="8"/>
  <c r="V88" i="8"/>
  <c r="P611" i="6"/>
  <c r="P684" i="6"/>
  <c r="N698" i="6"/>
  <c r="W650" i="6"/>
  <c r="V651" i="6"/>
  <c r="V686" i="6" a="1"/>
  <c r="V686" i="6" s="1"/>
  <c r="V682" i="6"/>
  <c r="V731" i="6"/>
  <c r="V678" i="6"/>
  <c r="V13" i="6"/>
  <c r="V17" i="6" s="1"/>
  <c r="V6" i="6"/>
  <c r="W7" i="6"/>
  <c r="R750" i="6"/>
  <c r="P689" i="6" l="1"/>
  <c r="P692" i="6"/>
  <c r="P691" i="6" s="1"/>
  <c r="P687" i="6"/>
  <c r="P32" i="6"/>
  <c r="P222" i="6"/>
  <c r="P697" i="6" s="1"/>
  <c r="P412" i="6"/>
  <c r="P698" i="6" s="1"/>
  <c r="P722" i="6"/>
  <c r="O696" i="6"/>
  <c r="O695" i="6" s="1"/>
  <c r="O602" i="6"/>
  <c r="O615" i="6" s="1"/>
  <c r="T611" i="6"/>
  <c r="T684" i="6"/>
  <c r="S689" i="6"/>
  <c r="S692" i="6"/>
  <c r="S691" i="6" s="1"/>
  <c r="S687" i="6"/>
  <c r="S412" i="6"/>
  <c r="S698" i="6" s="1"/>
  <c r="S222" i="6"/>
  <c r="S697" i="6" s="1"/>
  <c r="S32" i="6"/>
  <c r="S722" i="6"/>
  <c r="AO21" i="6"/>
  <c r="T750" i="6"/>
  <c r="W731" i="6"/>
  <c r="W679" i="6"/>
  <c r="W678" i="6"/>
  <c r="W682" i="6"/>
  <c r="W686" i="6" a="1"/>
  <c r="W686" i="6" s="1"/>
  <c r="W13" i="6"/>
  <c r="W17" i="6" s="1"/>
  <c r="X7" i="6"/>
  <c r="W6" i="6"/>
  <c r="U741" i="6"/>
  <c r="U744" i="6" s="1"/>
  <c r="V15" i="6"/>
  <c r="V18" i="6" s="1"/>
  <c r="V19" i="6" s="1"/>
  <c r="U612" i="6"/>
  <c r="U685" i="6"/>
  <c r="U613" i="6"/>
  <c r="T91" i="8"/>
  <c r="L91" i="8"/>
  <c r="D91" i="8"/>
  <c r="R91" i="8"/>
  <c r="I91" i="8"/>
  <c r="B92" i="8"/>
  <c r="Q91" i="8"/>
  <c r="H91" i="8"/>
  <c r="P91" i="8"/>
  <c r="G91" i="8"/>
  <c r="S91" i="8"/>
  <c r="J91" i="8"/>
  <c r="M91" i="8"/>
  <c r="K91" i="8"/>
  <c r="X91" i="8"/>
  <c r="F91" i="8"/>
  <c r="W91" i="8"/>
  <c r="E91" i="8"/>
  <c r="V91" i="8"/>
  <c r="C91" i="8"/>
  <c r="U91" i="8"/>
  <c r="O91" i="8"/>
  <c r="N91" i="8"/>
  <c r="AZ21" i="6"/>
  <c r="BL21" i="6"/>
  <c r="R685" i="6"/>
  <c r="P60" i="4" s="1"/>
  <c r="R613" i="6"/>
  <c r="R612" i="6"/>
  <c r="X650" i="6"/>
  <c r="W651" i="6"/>
  <c r="AD21" i="6"/>
  <c r="W74" i="8"/>
  <c r="W75" i="8"/>
  <c r="X5" i="8"/>
  <c r="W76" i="8"/>
  <c r="W77" i="8"/>
  <c r="W78" i="8"/>
  <c r="W79" i="8"/>
  <c r="W80" i="8"/>
  <c r="W81" i="8"/>
  <c r="W82" i="8"/>
  <c r="W83" i="8"/>
  <c r="W84" i="8"/>
  <c r="W85" i="8"/>
  <c r="W86" i="8"/>
  <c r="W87" i="8"/>
  <c r="W88" i="8"/>
  <c r="W89" i="8"/>
  <c r="Q611" i="6"/>
  <c r="Q684" i="6"/>
  <c r="E175" i="6"/>
  <c r="E113" i="6"/>
  <c r="AC10" i="7"/>
  <c r="U4" i="8"/>
  <c r="U3" i="8" s="1"/>
  <c r="AB11" i="7"/>
  <c r="U735" i="6"/>
  <c r="U680" i="6"/>
  <c r="U688" i="6"/>
  <c r="U733" i="6"/>
  <c r="U736" i="6" s="1"/>
  <c r="U746" i="6"/>
  <c r="U748" i="6"/>
  <c r="U749" i="6"/>
  <c r="U747" i="6"/>
  <c r="V735" i="6" l="1"/>
  <c r="V680" i="6"/>
  <c r="V688" i="6"/>
  <c r="V733" i="6"/>
  <c r="V736" i="6" s="1"/>
  <c r="V746" i="6"/>
  <c r="V749" i="6"/>
  <c r="V747" i="6"/>
  <c r="V748" i="6"/>
  <c r="V679" i="6"/>
  <c r="X75" i="8"/>
  <c r="X74" i="8"/>
  <c r="Y5" i="8"/>
  <c r="X76" i="8"/>
  <c r="X77" i="8"/>
  <c r="X78" i="8"/>
  <c r="X79" i="8"/>
  <c r="X80" i="8"/>
  <c r="X81" i="8"/>
  <c r="X82" i="8"/>
  <c r="X83" i="8"/>
  <c r="X84" i="8"/>
  <c r="X85" i="8"/>
  <c r="X86" i="8"/>
  <c r="X87" i="8"/>
  <c r="X88" i="8"/>
  <c r="X89" i="8"/>
  <c r="X90" i="8"/>
  <c r="Q689" i="6"/>
  <c r="Q692" i="6"/>
  <c r="Q691" i="6" s="1"/>
  <c r="Q687" i="6"/>
  <c r="Q32" i="6"/>
  <c r="Q412" i="6"/>
  <c r="Q698" i="6" s="1"/>
  <c r="Q222" i="6"/>
  <c r="Q697" i="6" s="1"/>
  <c r="Q722" i="6"/>
  <c r="X731" i="6"/>
  <c r="X678" i="6"/>
  <c r="X682" i="6"/>
  <c r="X686" i="6" a="1"/>
  <c r="X686" i="6" s="1"/>
  <c r="X679" i="6"/>
  <c r="X13" i="6"/>
  <c r="X17" i="6" s="1"/>
  <c r="Y7" i="6"/>
  <c r="X6" i="6"/>
  <c r="T689" i="6"/>
  <c r="T692" i="6"/>
  <c r="T691" i="6" s="1"/>
  <c r="T687" i="6"/>
  <c r="T412" i="6"/>
  <c r="T698" i="6" s="1"/>
  <c r="T222" i="6"/>
  <c r="T697" i="6" s="1"/>
  <c r="T32" i="6"/>
  <c r="T722" i="6"/>
  <c r="AP21" i="6"/>
  <c r="P696" i="6"/>
  <c r="P695" i="6" s="1"/>
  <c r="P602" i="6"/>
  <c r="P615" i="6" s="1"/>
  <c r="BA21" i="6"/>
  <c r="E176" i="6"/>
  <c r="E114" i="6"/>
  <c r="R611" i="6"/>
  <c r="R684" i="6"/>
  <c r="P59" i="4" s="1"/>
  <c r="B93" i="8"/>
  <c r="W92" i="8"/>
  <c r="O92" i="8"/>
  <c r="G92" i="8"/>
  <c r="U92" i="8"/>
  <c r="L92" i="8"/>
  <c r="C92" i="8"/>
  <c r="T92" i="8"/>
  <c r="K92" i="8"/>
  <c r="S92" i="8"/>
  <c r="J92" i="8"/>
  <c r="V92" i="8"/>
  <c r="M92" i="8"/>
  <c r="D92" i="8"/>
  <c r="Y92" i="8"/>
  <c r="F92" i="8"/>
  <c r="X92" i="8"/>
  <c r="E92" i="8"/>
  <c r="R92" i="8"/>
  <c r="Q92" i="8"/>
  <c r="P92" i="8"/>
  <c r="N92" i="8"/>
  <c r="I92" i="8"/>
  <c r="H92" i="8"/>
  <c r="S696" i="6"/>
  <c r="S695" i="6" s="1"/>
  <c r="S602" i="6"/>
  <c r="S615" i="6" s="1"/>
  <c r="AD10" i="7"/>
  <c r="V4" i="8"/>
  <c r="V3" i="8" s="1"/>
  <c r="AC11" i="7"/>
  <c r="U750" i="6"/>
  <c r="BM21" i="6"/>
  <c r="U611" i="6"/>
  <c r="U684" i="6"/>
  <c r="X651" i="6"/>
  <c r="Y650" i="6"/>
  <c r="V741" i="6"/>
  <c r="W15" i="6"/>
  <c r="W18" i="6" s="1"/>
  <c r="W19" i="6" s="1"/>
  <c r="V612" i="6"/>
  <c r="V685" i="6"/>
  <c r="V613" i="6"/>
  <c r="W735" i="6" l="1"/>
  <c r="W688" i="6"/>
  <c r="W680" i="6"/>
  <c r="W733" i="6"/>
  <c r="W736" i="6" s="1"/>
  <c r="W746" i="6"/>
  <c r="W748" i="6"/>
  <c r="W749" i="6"/>
  <c r="W747" i="6"/>
  <c r="V750" i="6"/>
  <c r="U689" i="6"/>
  <c r="U692" i="6"/>
  <c r="U691" i="6" s="1"/>
  <c r="U687" i="6"/>
  <c r="U412" i="6"/>
  <c r="U698" i="6" s="1"/>
  <c r="U32" i="6"/>
  <c r="U222" i="6"/>
  <c r="U697" i="6" s="1"/>
  <c r="U722" i="6"/>
  <c r="R93" i="8"/>
  <c r="J93" i="8"/>
  <c r="Y93" i="8"/>
  <c r="Q93" i="8"/>
  <c r="I93" i="8"/>
  <c r="X93" i="8"/>
  <c r="P93" i="8"/>
  <c r="H93" i="8"/>
  <c r="O93" i="8"/>
  <c r="D93" i="8"/>
  <c r="N93" i="8"/>
  <c r="C93" i="8"/>
  <c r="B94" i="8"/>
  <c r="M93" i="8"/>
  <c r="S93" i="8"/>
  <c r="E93" i="8"/>
  <c r="G93" i="8"/>
  <c r="F93" i="8"/>
  <c r="W93" i="8"/>
  <c r="V93" i="8"/>
  <c r="U93" i="8"/>
  <c r="T93" i="8"/>
  <c r="L93" i="8"/>
  <c r="K93" i="8"/>
  <c r="Y731" i="6"/>
  <c r="Y686" i="6" a="1"/>
  <c r="Y686" i="6" s="1"/>
  <c r="Y678" i="6"/>
  <c r="Y682" i="6"/>
  <c r="Y13" i="6"/>
  <c r="Y17" i="6" s="1"/>
  <c r="Z7" i="6"/>
  <c r="Y6" i="6"/>
  <c r="Q696" i="6"/>
  <c r="Q695" i="6" s="1"/>
  <c r="Q602" i="6"/>
  <c r="Q615" i="6" s="1"/>
  <c r="BN21" i="6"/>
  <c r="E177" i="6"/>
  <c r="E115" i="6"/>
  <c r="V611" i="6"/>
  <c r="V684" i="6"/>
  <c r="Y651" i="6"/>
  <c r="Z650" i="6"/>
  <c r="R689" i="6"/>
  <c r="R692" i="6"/>
  <c r="R691" i="6" s="1"/>
  <c r="P64" i="4" s="1"/>
  <c r="R687" i="6"/>
  <c r="P65" i="4" s="1"/>
  <c r="R32" i="6"/>
  <c r="R412" i="6"/>
  <c r="R698" i="6" s="1"/>
  <c r="R222" i="6"/>
  <c r="R697" i="6" s="1"/>
  <c r="P47" i="4"/>
  <c r="R722" i="6"/>
  <c r="P79" i="4" s="1"/>
  <c r="P26" i="4" s="1"/>
  <c r="BB21" i="6"/>
  <c r="W741" i="6"/>
  <c r="W744" i="6" s="1"/>
  <c r="X19" i="6"/>
  <c r="X15" i="6"/>
  <c r="X18" i="6" s="1"/>
  <c r="W612" i="6"/>
  <c r="W685" i="6"/>
  <c r="W613" i="6"/>
  <c r="W4" i="8"/>
  <c r="W3" i="8" s="1"/>
  <c r="AD11" i="7"/>
  <c r="AE10" i="7"/>
  <c r="V744" i="6"/>
  <c r="T696" i="6"/>
  <c r="T695" i="6" s="1"/>
  <c r="T602" i="6"/>
  <c r="T615" i="6" s="1"/>
  <c r="Y74" i="8"/>
  <c r="Z5" i="8"/>
  <c r="Z93" i="8" s="1"/>
  <c r="Y75" i="8"/>
  <c r="Y76" i="8"/>
  <c r="Y77" i="8"/>
  <c r="Y78" i="8"/>
  <c r="Y79" i="8"/>
  <c r="Y80" i="8"/>
  <c r="Y81" i="8"/>
  <c r="Y82" i="8"/>
  <c r="Y83" i="8"/>
  <c r="Y84" i="8"/>
  <c r="Y85" i="8"/>
  <c r="Y86" i="8"/>
  <c r="Y87" i="8"/>
  <c r="Y88" i="8"/>
  <c r="Y89" i="8"/>
  <c r="Y90" i="8"/>
  <c r="Y91" i="8"/>
  <c r="W611" i="6" l="1"/>
  <c r="W684" i="6"/>
  <c r="X735" i="6"/>
  <c r="X688" i="6"/>
  <c r="X680" i="6"/>
  <c r="X733" i="6"/>
  <c r="X746" i="6"/>
  <c r="X749" i="6"/>
  <c r="X748" i="6"/>
  <c r="X747" i="6"/>
  <c r="R696" i="6"/>
  <c r="R695" i="6" s="1"/>
  <c r="R602" i="6"/>
  <c r="R615" i="6" s="1"/>
  <c r="E116" i="6"/>
  <c r="E178" i="6"/>
  <c r="W750" i="6"/>
  <c r="S690" i="6"/>
  <c r="P67" i="4"/>
  <c r="X4" i="8"/>
  <c r="X3" i="8" s="1"/>
  <c r="AF10" i="7"/>
  <c r="AE11" i="7"/>
  <c r="Z731" i="6"/>
  <c r="Z686" i="6" a="1"/>
  <c r="Z686" i="6" s="1"/>
  <c r="Z678" i="6"/>
  <c r="Z682" i="6"/>
  <c r="Z679" i="6"/>
  <c r="Z6" i="6"/>
  <c r="AA7" i="6"/>
  <c r="Z13" i="6"/>
  <c r="Z17" i="6" s="1"/>
  <c r="Z651" i="6"/>
  <c r="AA650" i="6"/>
  <c r="Z74" i="8"/>
  <c r="AA5" i="8"/>
  <c r="Z76" i="8"/>
  <c r="Z75" i="8"/>
  <c r="Z77" i="8"/>
  <c r="Z78" i="8"/>
  <c r="Z79" i="8"/>
  <c r="Z80" i="8"/>
  <c r="Z81" i="8"/>
  <c r="Z82" i="8"/>
  <c r="Z83" i="8"/>
  <c r="Z84" i="8"/>
  <c r="Z85" i="8"/>
  <c r="Z86" i="8"/>
  <c r="Z87" i="8"/>
  <c r="Z88" i="8"/>
  <c r="Z89" i="8"/>
  <c r="Z90" i="8"/>
  <c r="Z91" i="8"/>
  <c r="Z92" i="8"/>
  <c r="P18" i="4"/>
  <c r="U94" i="8"/>
  <c r="M94" i="8"/>
  <c r="E94" i="8"/>
  <c r="T94" i="8"/>
  <c r="L94" i="8"/>
  <c r="D94" i="8"/>
  <c r="AA94" i="8"/>
  <c r="S94" i="8"/>
  <c r="K94" i="8"/>
  <c r="C94" i="8"/>
  <c r="R94" i="8"/>
  <c r="G94" i="8"/>
  <c r="Q94" i="8"/>
  <c r="F94" i="8"/>
  <c r="P94" i="8"/>
  <c r="V94" i="8"/>
  <c r="H94" i="8"/>
  <c r="X94" i="8"/>
  <c r="W94" i="8"/>
  <c r="O94" i="8"/>
  <c r="N94" i="8"/>
  <c r="B95" i="8"/>
  <c r="J94" i="8"/>
  <c r="I94" i="8"/>
  <c r="Z94" i="8"/>
  <c r="Y94" i="8"/>
  <c r="U696" i="6"/>
  <c r="U695" i="6" s="1"/>
  <c r="U602" i="6"/>
  <c r="U615" i="6" s="1"/>
  <c r="X741" i="6"/>
  <c r="X744" i="6" s="1"/>
  <c r="Y15" i="6"/>
  <c r="Y18" i="6" s="1"/>
  <c r="X613" i="6"/>
  <c r="X685" i="6"/>
  <c r="X612" i="6"/>
  <c r="V689" i="6"/>
  <c r="V692" i="6"/>
  <c r="V691" i="6" s="1"/>
  <c r="V687" i="6"/>
  <c r="V32" i="6"/>
  <c r="V412" i="6"/>
  <c r="V698" i="6" s="1"/>
  <c r="V222" i="6"/>
  <c r="V697" i="6" s="1"/>
  <c r="V722" i="6"/>
  <c r="AB650" i="6" l="1"/>
  <c r="AA651" i="6"/>
  <c r="X95" i="8"/>
  <c r="P95" i="8"/>
  <c r="H95" i="8"/>
  <c r="B96" i="8"/>
  <c r="W95" i="8"/>
  <c r="O95" i="8"/>
  <c r="G95" i="8"/>
  <c r="V95" i="8"/>
  <c r="N95" i="8"/>
  <c r="F95" i="8"/>
  <c r="U95" i="8"/>
  <c r="J95" i="8"/>
  <c r="T95" i="8"/>
  <c r="I95" i="8"/>
  <c r="S95" i="8"/>
  <c r="E95" i="8"/>
  <c r="Y95" i="8"/>
  <c r="K95" i="8"/>
  <c r="M95" i="8"/>
  <c r="L95" i="8"/>
  <c r="D95" i="8"/>
  <c r="C95" i="8"/>
  <c r="AA95" i="8"/>
  <c r="Z95" i="8"/>
  <c r="R95" i="8"/>
  <c r="Q95" i="8"/>
  <c r="V696" i="6"/>
  <c r="V695" i="6" s="1"/>
  <c r="V602" i="6"/>
  <c r="V615" i="6" s="1"/>
  <c r="X611" i="6"/>
  <c r="X684" i="6"/>
  <c r="Q68" i="4"/>
  <c r="E179" i="6"/>
  <c r="E117" i="6"/>
  <c r="W689" i="6"/>
  <c r="W692" i="6"/>
  <c r="W691" i="6" s="1"/>
  <c r="W687" i="6"/>
  <c r="W412" i="6"/>
  <c r="W698" i="6" s="1"/>
  <c r="W222" i="6"/>
  <c r="W697" i="6" s="1"/>
  <c r="W32" i="6"/>
  <c r="W722" i="6"/>
  <c r="Y741" i="6"/>
  <c r="Z15" i="6"/>
  <c r="Z18" i="6" s="1"/>
  <c r="Z19" i="6"/>
  <c r="Y612" i="6"/>
  <c r="Y685" i="6"/>
  <c r="Y613" i="6"/>
  <c r="Y19" i="6"/>
  <c r="AA731" i="6"/>
  <c r="AA678" i="6"/>
  <c r="AA682" i="6"/>
  <c r="AA686" i="6" a="1"/>
  <c r="AA686" i="6" s="1"/>
  <c r="AA679" i="6"/>
  <c r="AA6" i="6"/>
  <c r="AB7" i="6"/>
  <c r="AA13" i="6"/>
  <c r="AA17" i="6" s="1"/>
  <c r="AA75" i="8"/>
  <c r="AA74" i="8"/>
  <c r="AB5" i="8"/>
  <c r="AB95" i="8" s="1"/>
  <c r="AA76" i="8"/>
  <c r="AA77" i="8"/>
  <c r="AA78" i="8"/>
  <c r="AA79" i="8"/>
  <c r="AA80" i="8"/>
  <c r="AA81" i="8"/>
  <c r="AA82" i="8"/>
  <c r="AA83" i="8"/>
  <c r="AA84" i="8"/>
  <c r="AA85" i="8"/>
  <c r="AA86" i="8"/>
  <c r="AA87" i="8"/>
  <c r="AA88" i="8"/>
  <c r="AA89" i="8"/>
  <c r="AA90" i="8"/>
  <c r="AA91" i="8"/>
  <c r="AA92" i="8"/>
  <c r="AA93" i="8"/>
  <c r="Y4" i="8"/>
  <c r="Y3" i="8" s="1"/>
  <c r="AF11" i="7"/>
  <c r="AG10" i="7"/>
  <c r="X750" i="6"/>
  <c r="X736" i="6"/>
  <c r="X689" i="6" l="1"/>
  <c r="X692" i="6"/>
  <c r="X691" i="6" s="1"/>
  <c r="X687" i="6"/>
  <c r="X412" i="6"/>
  <c r="X698" i="6" s="1"/>
  <c r="X222" i="6"/>
  <c r="X697" i="6" s="1"/>
  <c r="X32" i="6"/>
  <c r="X722" i="6"/>
  <c r="AA96" i="8"/>
  <c r="S96" i="8"/>
  <c r="K96" i="8"/>
  <c r="C96" i="8"/>
  <c r="Z96" i="8"/>
  <c r="R96" i="8"/>
  <c r="J96" i="8"/>
  <c r="Y96" i="8"/>
  <c r="Q96" i="8"/>
  <c r="I96" i="8"/>
  <c r="X96" i="8"/>
  <c r="M96" i="8"/>
  <c r="B97" i="8"/>
  <c r="W96" i="8"/>
  <c r="L96" i="8"/>
  <c r="V96" i="8"/>
  <c r="H96" i="8"/>
  <c r="AB96" i="8"/>
  <c r="N96" i="8"/>
  <c r="E96" i="8"/>
  <c r="D96" i="8"/>
  <c r="U96" i="8"/>
  <c r="T96" i="8"/>
  <c r="P96" i="8"/>
  <c r="O96" i="8"/>
  <c r="G96" i="8"/>
  <c r="F96" i="8"/>
  <c r="Y744" i="6"/>
  <c r="E180" i="6"/>
  <c r="E118" i="6"/>
  <c r="W696" i="6"/>
  <c r="W695" i="6" s="1"/>
  <c r="W602" i="6"/>
  <c r="W615" i="6" s="1"/>
  <c r="Y611" i="6"/>
  <c r="Y684" i="6"/>
  <c r="Y688" i="6"/>
  <c r="Y735" i="6"/>
  <c r="Y722" i="6"/>
  <c r="Y680" i="6"/>
  <c r="Y733" i="6"/>
  <c r="Y736" i="6" s="1"/>
  <c r="Y746" i="6"/>
  <c r="Y748" i="6"/>
  <c r="Y749" i="6"/>
  <c r="Y747" i="6"/>
  <c r="Y679" i="6"/>
  <c r="Z735" i="6"/>
  <c r="Z680" i="6"/>
  <c r="Z688" i="6"/>
  <c r="Z733" i="6"/>
  <c r="Z736" i="6" s="1"/>
  <c r="Z746" i="6"/>
  <c r="Z750" i="6" s="1"/>
  <c r="Z749" i="6"/>
  <c r="Z748" i="6"/>
  <c r="Z747" i="6"/>
  <c r="Z4" i="8"/>
  <c r="Z3" i="8" s="1"/>
  <c r="AG11" i="7"/>
  <c r="AH10" i="7"/>
  <c r="Z741" i="6"/>
  <c r="Z744" i="6" s="1"/>
  <c r="AA15" i="6"/>
  <c r="AA18" i="6" s="1"/>
  <c r="AA19" i="6"/>
  <c r="Z685" i="6"/>
  <c r="Z613" i="6"/>
  <c r="Z612" i="6"/>
  <c r="AB74" i="8"/>
  <c r="AB75" i="8"/>
  <c r="AC5" i="8"/>
  <c r="AC96" i="8" s="1"/>
  <c r="AB76" i="8"/>
  <c r="AB77" i="8"/>
  <c r="AB78" i="8"/>
  <c r="AB79" i="8"/>
  <c r="AB80" i="8"/>
  <c r="AB81" i="8"/>
  <c r="AB82" i="8"/>
  <c r="AB83" i="8"/>
  <c r="AB84" i="8"/>
  <c r="AB85" i="8"/>
  <c r="AB86" i="8"/>
  <c r="AB87" i="8"/>
  <c r="AB88" i="8"/>
  <c r="AB89" i="8"/>
  <c r="AB90" i="8"/>
  <c r="AB91" i="8"/>
  <c r="AB92" i="8"/>
  <c r="AB93" i="8"/>
  <c r="AB94" i="8"/>
  <c r="AB731" i="6"/>
  <c r="AB686" i="6" a="1"/>
  <c r="AB686" i="6" s="1"/>
  <c r="AB678" i="6"/>
  <c r="AB682" i="6"/>
  <c r="AC7" i="6"/>
  <c r="AB13" i="6"/>
  <c r="AB17" i="6" s="1"/>
  <c r="AB6" i="6"/>
  <c r="AC650" i="6"/>
  <c r="AB651" i="6"/>
  <c r="Z611" i="6" l="1"/>
  <c r="Z684" i="6"/>
  <c r="AI10" i="7"/>
  <c r="AH11" i="7"/>
  <c r="AA4" i="8"/>
  <c r="AA3" i="8" s="1"/>
  <c r="AD650" i="6"/>
  <c r="AC651" i="6"/>
  <c r="Y750" i="6"/>
  <c r="E181" i="6"/>
  <c r="E119" i="6"/>
  <c r="V97" i="8"/>
  <c r="N97" i="8"/>
  <c r="F97" i="8"/>
  <c r="AC97" i="8"/>
  <c r="U97" i="8"/>
  <c r="M97" i="8"/>
  <c r="E97" i="8"/>
  <c r="AB97" i="8"/>
  <c r="T97" i="8"/>
  <c r="L97" i="8"/>
  <c r="D97" i="8"/>
  <c r="B98" i="8"/>
  <c r="W97" i="8"/>
  <c r="O97" i="8"/>
  <c r="G97" i="8"/>
  <c r="S97" i="8"/>
  <c r="C97" i="8"/>
  <c r="R97" i="8"/>
  <c r="Q97" i="8"/>
  <c r="X97" i="8"/>
  <c r="H97" i="8"/>
  <c r="Z97" i="8"/>
  <c r="Y97" i="8"/>
  <c r="P97" i="8"/>
  <c r="K97" i="8"/>
  <c r="J97" i="8"/>
  <c r="I97" i="8"/>
  <c r="AA97" i="8"/>
  <c r="X696" i="6"/>
  <c r="X695" i="6" s="1"/>
  <c r="X602" i="6"/>
  <c r="X615" i="6" s="1"/>
  <c r="AC682" i="6"/>
  <c r="AC686" i="6" a="1"/>
  <c r="AC686" i="6" s="1"/>
  <c r="AC679" i="6"/>
  <c r="AC731" i="6"/>
  <c r="AC678" i="6"/>
  <c r="AD7" i="6"/>
  <c r="AC13" i="6"/>
  <c r="AC17" i="6" s="1"/>
  <c r="AC6" i="6"/>
  <c r="AC74" i="8"/>
  <c r="AC75" i="8"/>
  <c r="AD5" i="8"/>
  <c r="AC76" i="8"/>
  <c r="AC77" i="8"/>
  <c r="AC78" i="8"/>
  <c r="AC79" i="8"/>
  <c r="AC80" i="8"/>
  <c r="AC81" i="8"/>
  <c r="AC82" i="8"/>
  <c r="AC83" i="8"/>
  <c r="AC84" i="8"/>
  <c r="AC85" i="8"/>
  <c r="AC86" i="8"/>
  <c r="AC87" i="8"/>
  <c r="AC88" i="8"/>
  <c r="AC89" i="8"/>
  <c r="AC90" i="8"/>
  <c r="AC91" i="8"/>
  <c r="AC92" i="8"/>
  <c r="AC93" i="8"/>
  <c r="AC94" i="8"/>
  <c r="AC95" i="8"/>
  <c r="AA680" i="6"/>
  <c r="AA735" i="6"/>
  <c r="AA688" i="6"/>
  <c r="AA733" i="6"/>
  <c r="AA746" i="6"/>
  <c r="AA750" i="6" s="1"/>
  <c r="AA748" i="6"/>
  <c r="AA749" i="6"/>
  <c r="AA747" i="6"/>
  <c r="AA741" i="6"/>
  <c r="AA744" i="6" s="1"/>
  <c r="AB15" i="6"/>
  <c r="AB18" i="6" s="1"/>
  <c r="AB19" i="6"/>
  <c r="AA685" i="6"/>
  <c r="AA613" i="6"/>
  <c r="AA612" i="6"/>
  <c r="Y689" i="6"/>
  <c r="Y692" i="6"/>
  <c r="Y691" i="6" s="1"/>
  <c r="Y687" i="6"/>
  <c r="Y412" i="6"/>
  <c r="Y698" i="6" s="1"/>
  <c r="Y222" i="6"/>
  <c r="Y697" i="6" s="1"/>
  <c r="Y32" i="6"/>
  <c r="AI11" i="7" l="1"/>
  <c r="AB4" i="8"/>
  <c r="AB3" i="8" s="1"/>
  <c r="AJ10" i="7"/>
  <c r="AB735" i="6"/>
  <c r="AB688" i="6"/>
  <c r="AB680" i="6"/>
  <c r="AB733" i="6"/>
  <c r="AB736" i="6" s="1"/>
  <c r="AB746" i="6"/>
  <c r="AB748" i="6"/>
  <c r="AB749" i="6"/>
  <c r="AB747" i="6"/>
  <c r="AB679" i="6"/>
  <c r="AB741" i="6"/>
  <c r="AB744" i="6" s="1"/>
  <c r="AC15" i="6"/>
  <c r="AC18" i="6" s="1"/>
  <c r="AC19" i="6" s="1"/>
  <c r="AB685" i="6"/>
  <c r="AB613" i="6"/>
  <c r="AB612" i="6"/>
  <c r="AD686" i="6" a="1"/>
  <c r="AD686" i="6" s="1"/>
  <c r="Q61" i="4" s="1"/>
  <c r="AD679" i="6"/>
  <c r="Q54" i="4" s="1"/>
  <c r="AD682" i="6"/>
  <c r="Q57" i="4" s="1"/>
  <c r="AD731" i="6"/>
  <c r="AD678" i="6"/>
  <c r="Q53" i="4" s="1"/>
  <c r="AD13" i="6"/>
  <c r="AD17" i="6" s="1"/>
  <c r="AD6" i="6"/>
  <c r="AE7" i="6"/>
  <c r="AA736" i="6"/>
  <c r="AD74" i="8"/>
  <c r="AD75" i="8"/>
  <c r="AE5" i="8"/>
  <c r="AD76" i="8"/>
  <c r="AD77" i="8"/>
  <c r="AD78" i="8"/>
  <c r="AD79" i="8"/>
  <c r="AD80" i="8"/>
  <c r="AD81" i="8"/>
  <c r="AD82" i="8"/>
  <c r="AD83" i="8"/>
  <c r="AD84" i="8"/>
  <c r="AD85" i="8"/>
  <c r="AD86" i="8"/>
  <c r="AD87" i="8"/>
  <c r="AD88" i="8"/>
  <c r="AD89" i="8"/>
  <c r="AD90" i="8"/>
  <c r="AD91" i="8"/>
  <c r="AD92" i="8"/>
  <c r="AD93" i="8"/>
  <c r="AD94" i="8"/>
  <c r="AD95" i="8"/>
  <c r="AD96" i="8"/>
  <c r="Y98" i="8"/>
  <c r="Q98" i="8"/>
  <c r="I98" i="8"/>
  <c r="X98" i="8"/>
  <c r="P98" i="8"/>
  <c r="H98" i="8"/>
  <c r="B99" i="8"/>
  <c r="AE98" i="8"/>
  <c r="W98" i="8"/>
  <c r="O98" i="8"/>
  <c r="G98" i="8"/>
  <c r="Z98" i="8"/>
  <c r="R98" i="8"/>
  <c r="J98" i="8"/>
  <c r="V98" i="8"/>
  <c r="F98" i="8"/>
  <c r="U98" i="8"/>
  <c r="E98" i="8"/>
  <c r="T98" i="8"/>
  <c r="D98" i="8"/>
  <c r="AA98" i="8"/>
  <c r="K98" i="8"/>
  <c r="AC98" i="8"/>
  <c r="AB98" i="8"/>
  <c r="S98" i="8"/>
  <c r="N98" i="8"/>
  <c r="M98" i="8"/>
  <c r="L98" i="8"/>
  <c r="C98" i="8"/>
  <c r="AD98" i="8"/>
  <c r="AE650" i="6"/>
  <c r="AD651" i="6"/>
  <c r="Z689" i="6"/>
  <c r="Z692" i="6"/>
  <c r="Z691" i="6" s="1"/>
  <c r="Z687" i="6"/>
  <c r="Z222" i="6"/>
  <c r="Z697" i="6" s="1"/>
  <c r="Z32" i="6"/>
  <c r="Z412" i="6"/>
  <c r="Z698" i="6" s="1"/>
  <c r="Z722" i="6"/>
  <c r="AA611" i="6"/>
  <c r="AA684" i="6"/>
  <c r="E182" i="6"/>
  <c r="E120" i="6"/>
  <c r="Y696" i="6"/>
  <c r="Y695" i="6" s="1"/>
  <c r="Y602" i="6"/>
  <c r="Y615" i="6" s="1"/>
  <c r="AD97" i="8"/>
  <c r="AC735" i="6" l="1"/>
  <c r="AC688" i="6"/>
  <c r="AC680" i="6"/>
  <c r="AC733" i="6"/>
  <c r="AC736" i="6" s="1"/>
  <c r="AC746" i="6"/>
  <c r="AC748" i="6"/>
  <c r="AC749" i="6"/>
  <c r="AC747" i="6"/>
  <c r="AC4" i="8"/>
  <c r="AC3" i="8" s="1"/>
  <c r="AJ11" i="7"/>
  <c r="AK10" i="7"/>
  <c r="AE731" i="6"/>
  <c r="AE682" i="6"/>
  <c r="AE13" i="6"/>
  <c r="AE17" i="6" s="1"/>
  <c r="AF7" i="6"/>
  <c r="AE6" i="6"/>
  <c r="AC741" i="6"/>
  <c r="AC744" i="6" s="1"/>
  <c r="AD15" i="6"/>
  <c r="AD18" i="6" s="1"/>
  <c r="AC612" i="6"/>
  <c r="AC613" i="6"/>
  <c r="AC685" i="6"/>
  <c r="AB750" i="6"/>
  <c r="AF650" i="6"/>
  <c r="AE651" i="6"/>
  <c r="Z696" i="6"/>
  <c r="Z695" i="6" s="1"/>
  <c r="Z602" i="6"/>
  <c r="Z615" i="6" s="1"/>
  <c r="AB99" i="8"/>
  <c r="T99" i="8"/>
  <c r="L99" i="8"/>
  <c r="D99" i="8"/>
  <c r="AA99" i="8"/>
  <c r="S99" i="8"/>
  <c r="K99" i="8"/>
  <c r="C99" i="8"/>
  <c r="Z99" i="8"/>
  <c r="R99" i="8"/>
  <c r="J99" i="8"/>
  <c r="AC99" i="8"/>
  <c r="U99" i="8"/>
  <c r="M99" i="8"/>
  <c r="E99" i="8"/>
  <c r="Y99" i="8"/>
  <c r="I99" i="8"/>
  <c r="X99" i="8"/>
  <c r="H99" i="8"/>
  <c r="W99" i="8"/>
  <c r="G99" i="8"/>
  <c r="AD99" i="8"/>
  <c r="N99" i="8"/>
  <c r="B100" i="8"/>
  <c r="AE99" i="8"/>
  <c r="V99" i="8"/>
  <c r="Q99" i="8"/>
  <c r="P99" i="8"/>
  <c r="O99" i="8"/>
  <c r="F99" i="8"/>
  <c r="E121" i="6"/>
  <c r="E183" i="6"/>
  <c r="AE74" i="8"/>
  <c r="AE75" i="8"/>
  <c r="AF5" i="8"/>
  <c r="AE76" i="8"/>
  <c r="AE77" i="8"/>
  <c r="AE78" i="8"/>
  <c r="AE79" i="8"/>
  <c r="AE80" i="8"/>
  <c r="AE81" i="8"/>
  <c r="AE82" i="8"/>
  <c r="AE83" i="8"/>
  <c r="AE84" i="8"/>
  <c r="AE85" i="8"/>
  <c r="AE86" i="8"/>
  <c r="AE87" i="8"/>
  <c r="AE88" i="8"/>
  <c r="AE89" i="8"/>
  <c r="AE90" i="8"/>
  <c r="AE91" i="8"/>
  <c r="AE92" i="8"/>
  <c r="AE93" i="8"/>
  <c r="AE94" i="8"/>
  <c r="AE95" i="8"/>
  <c r="AE96" i="8"/>
  <c r="AE97" i="8"/>
  <c r="AA689" i="6"/>
  <c r="AA692" i="6"/>
  <c r="AA691" i="6" s="1"/>
  <c r="AA687" i="6"/>
  <c r="AA412" i="6"/>
  <c r="AA698" i="6" s="1"/>
  <c r="AA222" i="6"/>
  <c r="AA697" i="6" s="1"/>
  <c r="AA32" i="6"/>
  <c r="AA722" i="6"/>
  <c r="AB611" i="6"/>
  <c r="AB684" i="6"/>
  <c r="B101" i="8" l="1"/>
  <c r="AE100" i="8"/>
  <c r="W100" i="8"/>
  <c r="O100" i="8"/>
  <c r="G100" i="8"/>
  <c r="AD100" i="8"/>
  <c r="V100" i="8"/>
  <c r="N100" i="8"/>
  <c r="F100" i="8"/>
  <c r="AC100" i="8"/>
  <c r="U100" i="8"/>
  <c r="M100" i="8"/>
  <c r="E100" i="8"/>
  <c r="AF100" i="8"/>
  <c r="X100" i="8"/>
  <c r="P100" i="8"/>
  <c r="H100" i="8"/>
  <c r="AB100" i="8"/>
  <c r="L100" i="8"/>
  <c r="AA100" i="8"/>
  <c r="K100" i="8"/>
  <c r="Z100" i="8"/>
  <c r="J100" i="8"/>
  <c r="Q100" i="8"/>
  <c r="C100" i="8"/>
  <c r="Y100" i="8"/>
  <c r="T100" i="8"/>
  <c r="S100" i="8"/>
  <c r="R100" i="8"/>
  <c r="I100" i="8"/>
  <c r="D100" i="8"/>
  <c r="AD741" i="6"/>
  <c r="AE15" i="6"/>
  <c r="AE18" i="6" s="1"/>
  <c r="AD612" i="6"/>
  <c r="AD613" i="6"/>
  <c r="AD685" i="6"/>
  <c r="Q60" i="4" s="1"/>
  <c r="AC750" i="6"/>
  <c r="AA696" i="6"/>
  <c r="AA695" i="6" s="1"/>
  <c r="AA602" i="6"/>
  <c r="AA615" i="6" s="1"/>
  <c r="AD19" i="6"/>
  <c r="AL10" i="7"/>
  <c r="AK11" i="7"/>
  <c r="AD4" i="8"/>
  <c r="AD3" i="8" s="1"/>
  <c r="AB689" i="6"/>
  <c r="AB692" i="6"/>
  <c r="AB691" i="6" s="1"/>
  <c r="AB687" i="6"/>
  <c r="AB32" i="6"/>
  <c r="AB412" i="6"/>
  <c r="AB698" i="6" s="1"/>
  <c r="AB222" i="6"/>
  <c r="AB697" i="6" s="1"/>
  <c r="AB722" i="6"/>
  <c r="E184" i="6"/>
  <c r="E122" i="6"/>
  <c r="AC611" i="6"/>
  <c r="AC684" i="6"/>
  <c r="AF731" i="6"/>
  <c r="AF679" i="6"/>
  <c r="AF678" i="6"/>
  <c r="AF682" i="6"/>
  <c r="AF686" i="6" a="1"/>
  <c r="AF686" i="6" s="1"/>
  <c r="AF13" i="6"/>
  <c r="AF17" i="6" s="1"/>
  <c r="AG7" i="6"/>
  <c r="AF6" i="6"/>
  <c r="AF75" i="8"/>
  <c r="AF74" i="8"/>
  <c r="AF76" i="8"/>
  <c r="AG5" i="8"/>
  <c r="AG100" i="8" s="1"/>
  <c r="AF77" i="8"/>
  <c r="AF78" i="8"/>
  <c r="AF79" i="8"/>
  <c r="AF80" i="8"/>
  <c r="AF81" i="8"/>
  <c r="AF82" i="8"/>
  <c r="AF83" i="8"/>
  <c r="AF84" i="8"/>
  <c r="AF85" i="8"/>
  <c r="AF86" i="8"/>
  <c r="AF87" i="8"/>
  <c r="AF88" i="8"/>
  <c r="AF89" i="8"/>
  <c r="AF90" i="8"/>
  <c r="AF91" i="8"/>
  <c r="AF92" i="8"/>
  <c r="AF93" i="8"/>
  <c r="AF94" i="8"/>
  <c r="AF95" i="8"/>
  <c r="AF96" i="8"/>
  <c r="AF97" i="8"/>
  <c r="AF98" i="8"/>
  <c r="AF99" i="8"/>
  <c r="AF651" i="6"/>
  <c r="AG650" i="6"/>
  <c r="AE741" i="6" l="1"/>
  <c r="AF19" i="6"/>
  <c r="AF15" i="6"/>
  <c r="AF18" i="6" s="1"/>
  <c r="AE685" i="6"/>
  <c r="AE612" i="6"/>
  <c r="AE613" i="6"/>
  <c r="Z101" i="8"/>
  <c r="R101" i="8"/>
  <c r="J101" i="8"/>
  <c r="AG101" i="8"/>
  <c r="Y101" i="8"/>
  <c r="Q101" i="8"/>
  <c r="I101" i="8"/>
  <c r="AF101" i="8"/>
  <c r="X101" i="8"/>
  <c r="P101" i="8"/>
  <c r="H101" i="8"/>
  <c r="AA101" i="8"/>
  <c r="S101" i="8"/>
  <c r="K101" i="8"/>
  <c r="C101" i="8"/>
  <c r="B102" i="8"/>
  <c r="AE101" i="8"/>
  <c r="O101" i="8"/>
  <c r="AD101" i="8"/>
  <c r="N101" i="8"/>
  <c r="AC101" i="8"/>
  <c r="M101" i="8"/>
  <c r="AB101" i="8"/>
  <c r="T101" i="8"/>
  <c r="D101" i="8"/>
  <c r="F101" i="8"/>
  <c r="E101" i="8"/>
  <c r="W101" i="8"/>
  <c r="V101" i="8"/>
  <c r="U101" i="8"/>
  <c r="L101" i="8"/>
  <c r="G101" i="8"/>
  <c r="AE19" i="6"/>
  <c r="AD744" i="6"/>
  <c r="Q87" i="4"/>
  <c r="Q86" i="4" s="1"/>
  <c r="Q29" i="4" s="1"/>
  <c r="AG731" i="6"/>
  <c r="AG686" i="6" a="1"/>
  <c r="AG686" i="6" s="1"/>
  <c r="AG678" i="6"/>
  <c r="AG682" i="6"/>
  <c r="AG679" i="6"/>
  <c r="AG13" i="6"/>
  <c r="AG17" i="6" s="1"/>
  <c r="AH7" i="6"/>
  <c r="AG6" i="6"/>
  <c r="E185" i="6"/>
  <c r="E123" i="6"/>
  <c r="AE4" i="8"/>
  <c r="AE3" i="8" s="1"/>
  <c r="AL11" i="7"/>
  <c r="AM10" i="7"/>
  <c r="AB696" i="6"/>
  <c r="AB695" i="6" s="1"/>
  <c r="AB602" i="6"/>
  <c r="AB615" i="6" s="1"/>
  <c r="AD735" i="6"/>
  <c r="AD688" i="6"/>
  <c r="Q66" i="4" s="1"/>
  <c r="AD680" i="6"/>
  <c r="Q55" i="4" s="1"/>
  <c r="AD733" i="6"/>
  <c r="AD746" i="6"/>
  <c r="AD748" i="6"/>
  <c r="AD749" i="6"/>
  <c r="Q90" i="4" s="1"/>
  <c r="AD747" i="6"/>
  <c r="AG651" i="6"/>
  <c r="AH650" i="6"/>
  <c r="AG74" i="8"/>
  <c r="AH5" i="8"/>
  <c r="AH101" i="8" s="1"/>
  <c r="AG75" i="8"/>
  <c r="AG76" i="8"/>
  <c r="AG77" i="8"/>
  <c r="AG78" i="8"/>
  <c r="AG79" i="8"/>
  <c r="AG80" i="8"/>
  <c r="AG81" i="8"/>
  <c r="AG82" i="8"/>
  <c r="AG83" i="8"/>
  <c r="AG84" i="8"/>
  <c r="AG85" i="8"/>
  <c r="AG86" i="8"/>
  <c r="AG87" i="8"/>
  <c r="AG88" i="8"/>
  <c r="AG89" i="8"/>
  <c r="AG90" i="8"/>
  <c r="AG91" i="8"/>
  <c r="AG92" i="8"/>
  <c r="AG93" i="8"/>
  <c r="AG94" i="8"/>
  <c r="AG95" i="8"/>
  <c r="AG96" i="8"/>
  <c r="AG97" i="8"/>
  <c r="AG98" i="8"/>
  <c r="AG99" i="8"/>
  <c r="AC689" i="6"/>
  <c r="AC692" i="6"/>
  <c r="AC691" i="6" s="1"/>
  <c r="AC687" i="6"/>
  <c r="AC412" i="6"/>
  <c r="AC698" i="6" s="1"/>
  <c r="AC222" i="6"/>
  <c r="AC697" i="6" s="1"/>
  <c r="AC32" i="6"/>
  <c r="AC722" i="6"/>
  <c r="AD611" i="6"/>
  <c r="AD684" i="6"/>
  <c r="Q59" i="4" s="1"/>
  <c r="AC696" i="6" l="1"/>
  <c r="AC695" i="6" s="1"/>
  <c r="AC602" i="6"/>
  <c r="AC615" i="6" s="1"/>
  <c r="AD736" i="6"/>
  <c r="Q89" i="4" s="1"/>
  <c r="Q30" i="4" s="1"/>
  <c r="AN10" i="7"/>
  <c r="AM11" i="7"/>
  <c r="AF4" i="8"/>
  <c r="AF3" i="8" s="1"/>
  <c r="AF741" i="6"/>
  <c r="AF744" i="6" s="1"/>
  <c r="AG15" i="6"/>
  <c r="AG18" i="6" s="1"/>
  <c r="AF685" i="6"/>
  <c r="AF612" i="6"/>
  <c r="AF613" i="6"/>
  <c r="AF735" i="6"/>
  <c r="AF688" i="6"/>
  <c r="AF680" i="6"/>
  <c r="AF733" i="6"/>
  <c r="AF736" i="6" s="1"/>
  <c r="AF746" i="6"/>
  <c r="AF747" i="6"/>
  <c r="AF748" i="6"/>
  <c r="AF749" i="6"/>
  <c r="AH651" i="6"/>
  <c r="AI650" i="6"/>
  <c r="AD689" i="6"/>
  <c r="AD692" i="6"/>
  <c r="AD691" i="6" s="1"/>
  <c r="Q64" i="4" s="1"/>
  <c r="AD687" i="6"/>
  <c r="Q65" i="4" s="1"/>
  <c r="AD222" i="6"/>
  <c r="AD697" i="6" s="1"/>
  <c r="AD32" i="6"/>
  <c r="AD412" i="6"/>
  <c r="AD698" i="6" s="1"/>
  <c r="Q47" i="4"/>
  <c r="AD722" i="6"/>
  <c r="Q79" i="4" s="1"/>
  <c r="Q26" i="4" s="1"/>
  <c r="AE735" i="6"/>
  <c r="AE688" i="6"/>
  <c r="AE680" i="6"/>
  <c r="AE733" i="6"/>
  <c r="AE736" i="6" s="1"/>
  <c r="AE746" i="6"/>
  <c r="AE749" i="6"/>
  <c r="AE747" i="6"/>
  <c r="AE748" i="6"/>
  <c r="AE678" i="6"/>
  <c r="AE679" i="6"/>
  <c r="AE686" i="6" a="1"/>
  <c r="AE686" i="6" s="1"/>
  <c r="AH731" i="6"/>
  <c r="AH686" i="6" a="1"/>
  <c r="AH686" i="6" s="1"/>
  <c r="AH678" i="6"/>
  <c r="AH682" i="6"/>
  <c r="AH6" i="6"/>
  <c r="AI7" i="6"/>
  <c r="AH13" i="6"/>
  <c r="AH17" i="6" s="1"/>
  <c r="AE744" i="6"/>
  <c r="AE611" i="6"/>
  <c r="AE684" i="6"/>
  <c r="AH74" i="8"/>
  <c r="AI5" i="8"/>
  <c r="AH76" i="8"/>
  <c r="AH75" i="8"/>
  <c r="AH77" i="8"/>
  <c r="AH78" i="8"/>
  <c r="AH79" i="8"/>
  <c r="AH80" i="8"/>
  <c r="AH81" i="8"/>
  <c r="AH82" i="8"/>
  <c r="AH83" i="8"/>
  <c r="AH84" i="8"/>
  <c r="AH85" i="8"/>
  <c r="AH86" i="8"/>
  <c r="AH87" i="8"/>
  <c r="AH88" i="8"/>
  <c r="AH89" i="8"/>
  <c r="AH90" i="8"/>
  <c r="AH91" i="8"/>
  <c r="AH92" i="8"/>
  <c r="AH93" i="8"/>
  <c r="AH94" i="8"/>
  <c r="AH95" i="8"/>
  <c r="AH96" i="8"/>
  <c r="AH97" i="8"/>
  <c r="AH98" i="8"/>
  <c r="AH99" i="8"/>
  <c r="AH100" i="8"/>
  <c r="AD750" i="6"/>
  <c r="E186" i="6"/>
  <c r="E124" i="6"/>
  <c r="AI102" i="8"/>
  <c r="AA102" i="8"/>
  <c r="AH102" i="8"/>
  <c r="AD102" i="8"/>
  <c r="U102" i="8"/>
  <c r="M102" i="8"/>
  <c r="E102" i="8"/>
  <c r="AC102" i="8"/>
  <c r="T102" i="8"/>
  <c r="L102" i="8"/>
  <c r="D102" i="8"/>
  <c r="AB102" i="8"/>
  <c r="S102" i="8"/>
  <c r="K102" i="8"/>
  <c r="C102" i="8"/>
  <c r="AE102" i="8"/>
  <c r="V102" i="8"/>
  <c r="N102" i="8"/>
  <c r="F102" i="8"/>
  <c r="R102" i="8"/>
  <c r="Q102" i="8"/>
  <c r="AG102" i="8"/>
  <c r="P102" i="8"/>
  <c r="B103" i="8"/>
  <c r="AF102" i="8"/>
  <c r="O102" i="8"/>
  <c r="W102" i="8"/>
  <c r="G102" i="8"/>
  <c r="Y102" i="8"/>
  <c r="X102" i="8"/>
  <c r="J102" i="8"/>
  <c r="I102" i="8"/>
  <c r="H102" i="8"/>
  <c r="Z102" i="8"/>
  <c r="E187" i="6" l="1"/>
  <c r="E125" i="6"/>
  <c r="AI731" i="6"/>
  <c r="AI678" i="6"/>
  <c r="AI682" i="6"/>
  <c r="AI686" i="6" a="1"/>
  <c r="AI686" i="6" s="1"/>
  <c r="AI679" i="6"/>
  <c r="AI6" i="6"/>
  <c r="AI13" i="6"/>
  <c r="AI17" i="6" s="1"/>
  <c r="AJ7" i="6"/>
  <c r="AG4" i="8"/>
  <c r="AG3" i="8" s="1"/>
  <c r="AO10" i="7"/>
  <c r="AN11" i="7"/>
  <c r="AE689" i="6"/>
  <c r="AE692" i="6"/>
  <c r="AE691" i="6" s="1"/>
  <c r="AE687" i="6"/>
  <c r="AE412" i="6"/>
  <c r="AE698" i="6" s="1"/>
  <c r="AE222" i="6"/>
  <c r="AE697" i="6" s="1"/>
  <c r="AE32" i="6"/>
  <c r="AI75" i="8"/>
  <c r="AI74" i="8"/>
  <c r="AJ5" i="8"/>
  <c r="AI76" i="8"/>
  <c r="AI77" i="8"/>
  <c r="AI78" i="8"/>
  <c r="AI79" i="8"/>
  <c r="AI80" i="8"/>
  <c r="AI81" i="8"/>
  <c r="AI82" i="8"/>
  <c r="AI83" i="8"/>
  <c r="AI84" i="8"/>
  <c r="AI85" i="8"/>
  <c r="AI86" i="8"/>
  <c r="AI87" i="8"/>
  <c r="AI88" i="8"/>
  <c r="AI89" i="8"/>
  <c r="AI90" i="8"/>
  <c r="AI91" i="8"/>
  <c r="AI92" i="8"/>
  <c r="AI93" i="8"/>
  <c r="AI94" i="8"/>
  <c r="AI95" i="8"/>
  <c r="AI96" i="8"/>
  <c r="AI97" i="8"/>
  <c r="AI98" i="8"/>
  <c r="AI99" i="8"/>
  <c r="AI100" i="8"/>
  <c r="AI101" i="8"/>
  <c r="AE750" i="6"/>
  <c r="AF611" i="6"/>
  <c r="AF684" i="6"/>
  <c r="AG741" i="6"/>
  <c r="AH15" i="6"/>
  <c r="AH18" i="6" s="1"/>
  <c r="AH19" i="6" s="1"/>
  <c r="AG685" i="6"/>
  <c r="AG612" i="6"/>
  <c r="AG613" i="6"/>
  <c r="Q18" i="4"/>
  <c r="AE690" i="6"/>
  <c r="Q67" i="4"/>
  <c r="AJ650" i="6"/>
  <c r="AI651" i="6"/>
  <c r="B104" i="8"/>
  <c r="AE103" i="8"/>
  <c r="W103" i="8"/>
  <c r="O103" i="8"/>
  <c r="G103" i="8"/>
  <c r="AD103" i="8"/>
  <c r="V103" i="8"/>
  <c r="N103" i="8"/>
  <c r="F103" i="8"/>
  <c r="AC103" i="8"/>
  <c r="U103" i="8"/>
  <c r="M103" i="8"/>
  <c r="E103" i="8"/>
  <c r="AG103" i="8"/>
  <c r="Y103" i="8"/>
  <c r="Q103" i="8"/>
  <c r="I103" i="8"/>
  <c r="AB103" i="8"/>
  <c r="L103" i="8"/>
  <c r="AA103" i="8"/>
  <c r="K103" i="8"/>
  <c r="Z103" i="8"/>
  <c r="J103" i="8"/>
  <c r="AF103" i="8"/>
  <c r="P103" i="8"/>
  <c r="H103" i="8"/>
  <c r="AJ103" i="8"/>
  <c r="D103" i="8"/>
  <c r="AI103" i="8"/>
  <c r="C103" i="8"/>
  <c r="AH103" i="8"/>
  <c r="R103" i="8"/>
  <c r="X103" i="8"/>
  <c r="T103" i="8"/>
  <c r="S103" i="8"/>
  <c r="AG19" i="6"/>
  <c r="AE722" i="6"/>
  <c r="AD696" i="6"/>
  <c r="AD695" i="6" s="1"/>
  <c r="AD602" i="6"/>
  <c r="AD615" i="6" s="1"/>
  <c r="AF750" i="6"/>
  <c r="AH735" i="6" l="1"/>
  <c r="AH680" i="6"/>
  <c r="AH688" i="6"/>
  <c r="AH733" i="6"/>
  <c r="AH736" i="6" s="1"/>
  <c r="AH746" i="6"/>
  <c r="AH750" i="6" s="1"/>
  <c r="AH747" i="6"/>
  <c r="AH748" i="6"/>
  <c r="AH749" i="6"/>
  <c r="AH679" i="6"/>
  <c r="AG611" i="6"/>
  <c r="AG684" i="6"/>
  <c r="AJ74" i="8"/>
  <c r="AJ75" i="8"/>
  <c r="AK5" i="8"/>
  <c r="AJ76" i="8"/>
  <c r="AJ77" i="8"/>
  <c r="AJ78" i="8"/>
  <c r="AJ79" i="8"/>
  <c r="AJ80" i="8"/>
  <c r="AJ81" i="8"/>
  <c r="AJ82" i="8"/>
  <c r="AJ83" i="8"/>
  <c r="AJ84" i="8"/>
  <c r="AJ85" i="8"/>
  <c r="AJ86" i="8"/>
  <c r="AJ87" i="8"/>
  <c r="AJ88" i="8"/>
  <c r="AJ89" i="8"/>
  <c r="AJ90" i="8"/>
  <c r="AJ91" i="8"/>
  <c r="AJ92" i="8"/>
  <c r="AJ93" i="8"/>
  <c r="AJ94" i="8"/>
  <c r="AJ95" i="8"/>
  <c r="AJ96" i="8"/>
  <c r="AJ97" i="8"/>
  <c r="AJ98" i="8"/>
  <c r="AJ99" i="8"/>
  <c r="AJ100" i="8"/>
  <c r="AJ101" i="8"/>
  <c r="AJ102" i="8"/>
  <c r="AH4" i="8"/>
  <c r="AH3" i="8" s="1"/>
  <c r="AO11" i="7"/>
  <c r="AP10" i="7"/>
  <c r="AE696" i="6"/>
  <c r="AE695" i="6" s="1"/>
  <c r="AE602" i="6"/>
  <c r="AE615" i="6" s="1"/>
  <c r="R68" i="4"/>
  <c r="AH741" i="6"/>
  <c r="AH744" i="6" s="1"/>
  <c r="AI15" i="6"/>
  <c r="AI18" i="6" s="1"/>
  <c r="AI19" i="6"/>
  <c r="AH612" i="6"/>
  <c r="AH685" i="6"/>
  <c r="AH613" i="6"/>
  <c r="AJ682" i="6"/>
  <c r="AJ731" i="6"/>
  <c r="AJ686" i="6" a="1"/>
  <c r="AJ686" i="6" s="1"/>
  <c r="AJ678" i="6"/>
  <c r="AJ679" i="6"/>
  <c r="AJ13" i="6"/>
  <c r="AJ17" i="6" s="1"/>
  <c r="AJ6" i="6"/>
  <c r="AK7" i="6"/>
  <c r="AG744" i="6"/>
  <c r="E188" i="6"/>
  <c r="E126" i="6"/>
  <c r="AH104" i="8"/>
  <c r="Z104" i="8"/>
  <c r="R104" i="8"/>
  <c r="J104" i="8"/>
  <c r="AG104" i="8"/>
  <c r="Y104" i="8"/>
  <c r="Q104" i="8"/>
  <c r="I104" i="8"/>
  <c r="AF104" i="8"/>
  <c r="X104" i="8"/>
  <c r="P104" i="8"/>
  <c r="H104" i="8"/>
  <c r="AJ104" i="8"/>
  <c r="AB104" i="8"/>
  <c r="T104" i="8"/>
  <c r="L104" i="8"/>
  <c r="D104" i="8"/>
  <c r="B105" i="8"/>
  <c r="AE104" i="8"/>
  <c r="O104" i="8"/>
  <c r="AD104" i="8"/>
  <c r="N104" i="8"/>
  <c r="AC104" i="8"/>
  <c r="M104" i="8"/>
  <c r="AI104" i="8"/>
  <c r="S104" i="8"/>
  <c r="C104" i="8"/>
  <c r="K104" i="8"/>
  <c r="G104" i="8"/>
  <c r="F104" i="8"/>
  <c r="E104" i="8"/>
  <c r="U104" i="8"/>
  <c r="AA104" i="8"/>
  <c r="W104" i="8"/>
  <c r="V104" i="8"/>
  <c r="AG735" i="6"/>
  <c r="AG688" i="6"/>
  <c r="AG722" i="6"/>
  <c r="AG680" i="6"/>
  <c r="AG733" i="6"/>
  <c r="AG746" i="6"/>
  <c r="AG747" i="6"/>
  <c r="AG748" i="6"/>
  <c r="AG749" i="6"/>
  <c r="AK650" i="6"/>
  <c r="AJ651" i="6"/>
  <c r="AF689" i="6"/>
  <c r="AF692" i="6"/>
  <c r="AF691" i="6" s="1"/>
  <c r="AF687" i="6"/>
  <c r="AF412" i="6"/>
  <c r="AF698" i="6" s="1"/>
  <c r="AF32" i="6"/>
  <c r="AF222" i="6"/>
  <c r="AF697" i="6" s="1"/>
  <c r="AF722" i="6"/>
  <c r="AQ10" i="7" l="1"/>
  <c r="AI4" i="8"/>
  <c r="AI3" i="8" s="1"/>
  <c r="AP11" i="7"/>
  <c r="AI735" i="6"/>
  <c r="AI680" i="6"/>
  <c r="AI688" i="6"/>
  <c r="AI733" i="6"/>
  <c r="AI746" i="6"/>
  <c r="AI748" i="6"/>
  <c r="AI747" i="6"/>
  <c r="AI749" i="6"/>
  <c r="E127" i="6"/>
  <c r="E189" i="6"/>
  <c r="AI741" i="6"/>
  <c r="AJ15" i="6"/>
  <c r="AJ18" i="6" s="1"/>
  <c r="AJ19" i="6"/>
  <c r="AI685" i="6"/>
  <c r="AI612" i="6"/>
  <c r="AI613" i="6"/>
  <c r="AH611" i="6"/>
  <c r="AH684" i="6"/>
  <c r="AL650" i="6"/>
  <c r="AK651" i="6"/>
  <c r="AK74" i="8"/>
  <c r="AK75" i="8"/>
  <c r="AL5" i="8"/>
  <c r="AL105" i="8" s="1"/>
  <c r="AK76" i="8"/>
  <c r="AK77" i="8"/>
  <c r="AK78" i="8"/>
  <c r="AK79" i="8"/>
  <c r="AK80" i="8"/>
  <c r="AK81" i="8"/>
  <c r="AK82" i="8"/>
  <c r="AK83" i="8"/>
  <c r="AK84" i="8"/>
  <c r="AK85" i="8"/>
  <c r="AK86" i="8"/>
  <c r="AK87" i="8"/>
  <c r="AK88" i="8"/>
  <c r="AK89" i="8"/>
  <c r="AK90" i="8"/>
  <c r="AK91" i="8"/>
  <c r="AK92" i="8"/>
  <c r="AK93" i="8"/>
  <c r="AK94" i="8"/>
  <c r="AK95" i="8"/>
  <c r="AK96" i="8"/>
  <c r="AK97" i="8"/>
  <c r="AK98" i="8"/>
  <c r="AK99" i="8"/>
  <c r="AK100" i="8"/>
  <c r="AK101" i="8"/>
  <c r="AK102" i="8"/>
  <c r="AK103" i="8"/>
  <c r="AF696" i="6"/>
  <c r="AF695" i="6" s="1"/>
  <c r="AF602" i="6"/>
  <c r="AF615" i="6" s="1"/>
  <c r="AG750" i="6"/>
  <c r="AG736" i="6"/>
  <c r="AK104" i="8"/>
  <c r="AK682" i="6"/>
  <c r="AK686" i="6" a="1"/>
  <c r="AK686" i="6" s="1"/>
  <c r="AK678" i="6"/>
  <c r="AK731" i="6"/>
  <c r="AK13" i="6"/>
  <c r="AK17" i="6" s="1"/>
  <c r="AK6" i="6"/>
  <c r="AL7" i="6"/>
  <c r="AK105" i="8"/>
  <c r="AC105" i="8"/>
  <c r="U105" i="8"/>
  <c r="M105" i="8"/>
  <c r="E105" i="8"/>
  <c r="AJ105" i="8"/>
  <c r="AB105" i="8"/>
  <c r="T105" i="8"/>
  <c r="L105" i="8"/>
  <c r="D105" i="8"/>
  <c r="AI105" i="8"/>
  <c r="AA105" i="8"/>
  <c r="S105" i="8"/>
  <c r="K105" i="8"/>
  <c r="C105" i="8"/>
  <c r="B106" i="8"/>
  <c r="AE105" i="8"/>
  <c r="W105" i="8"/>
  <c r="O105" i="8"/>
  <c r="G105" i="8"/>
  <c r="AH105" i="8"/>
  <c r="R105" i="8"/>
  <c r="AG105" i="8"/>
  <c r="Q105" i="8"/>
  <c r="AF105" i="8"/>
  <c r="P105" i="8"/>
  <c r="V105" i="8"/>
  <c r="F105" i="8"/>
  <c r="N105" i="8"/>
  <c r="J105" i="8"/>
  <c r="I105" i="8"/>
  <c r="H105" i="8"/>
  <c r="X105" i="8"/>
  <c r="AD105" i="8"/>
  <c r="Z105" i="8"/>
  <c r="Y105" i="8"/>
  <c r="AG689" i="6"/>
  <c r="AG692" i="6"/>
  <c r="AG691" i="6" s="1"/>
  <c r="AG687" i="6"/>
  <c r="AG222" i="6"/>
  <c r="AG697" i="6" s="1"/>
  <c r="AG412" i="6"/>
  <c r="AG698" i="6" s="1"/>
  <c r="AG32" i="6"/>
  <c r="AJ735" i="6" l="1"/>
  <c r="AJ688" i="6"/>
  <c r="AJ680" i="6"/>
  <c r="AJ733" i="6"/>
  <c r="AJ736" i="6" s="1"/>
  <c r="AJ746" i="6"/>
  <c r="AJ749" i="6"/>
  <c r="AJ747" i="6"/>
  <c r="AJ748" i="6"/>
  <c r="AJ741" i="6"/>
  <c r="AJ744" i="6" s="1"/>
  <c r="AK15" i="6"/>
  <c r="AK18" i="6" s="1"/>
  <c r="AK19" i="6" s="1"/>
  <c r="AJ685" i="6"/>
  <c r="AJ612" i="6"/>
  <c r="AJ613" i="6"/>
  <c r="AM650" i="6"/>
  <c r="AL651" i="6"/>
  <c r="AI744" i="6"/>
  <c r="AI750" i="6"/>
  <c r="AI736" i="6"/>
  <c r="AL74" i="8"/>
  <c r="AL75" i="8"/>
  <c r="AM5" i="8"/>
  <c r="AL76" i="8"/>
  <c r="AL77" i="8"/>
  <c r="AL78" i="8"/>
  <c r="AL79" i="8"/>
  <c r="AL80" i="8"/>
  <c r="AL81" i="8"/>
  <c r="AL82" i="8"/>
  <c r="AL83" i="8"/>
  <c r="AL84" i="8"/>
  <c r="AL85" i="8"/>
  <c r="AL86" i="8"/>
  <c r="AL87" i="8"/>
  <c r="AL88" i="8"/>
  <c r="AL89" i="8"/>
  <c r="AL90" i="8"/>
  <c r="AL91" i="8"/>
  <c r="AL92" i="8"/>
  <c r="AL93" i="8"/>
  <c r="AL94" i="8"/>
  <c r="AL95" i="8"/>
  <c r="AL96" i="8"/>
  <c r="AL97" i="8"/>
  <c r="AL98" i="8"/>
  <c r="AL99" i="8"/>
  <c r="AL100" i="8"/>
  <c r="AL101" i="8"/>
  <c r="AL102" i="8"/>
  <c r="AL103" i="8"/>
  <c r="AL104" i="8"/>
  <c r="AI611" i="6"/>
  <c r="AI684" i="6"/>
  <c r="AG696" i="6"/>
  <c r="AG695" i="6" s="1"/>
  <c r="AG602" i="6"/>
  <c r="AG615" i="6" s="1"/>
  <c r="AF106" i="8"/>
  <c r="X106" i="8"/>
  <c r="P106" i="8"/>
  <c r="H106" i="8"/>
  <c r="B107" i="8"/>
  <c r="AM106" i="8"/>
  <c r="AE106" i="8"/>
  <c r="W106" i="8"/>
  <c r="O106" i="8"/>
  <c r="G106" i="8"/>
  <c r="AL106" i="8"/>
  <c r="AD106" i="8"/>
  <c r="V106" i="8"/>
  <c r="N106" i="8"/>
  <c r="F106" i="8"/>
  <c r="AH106" i="8"/>
  <c r="Z106" i="8"/>
  <c r="R106" i="8"/>
  <c r="J106" i="8"/>
  <c r="AK106" i="8"/>
  <c r="U106" i="8"/>
  <c r="E106" i="8"/>
  <c r="AJ106" i="8"/>
  <c r="T106" i="8"/>
  <c r="D106" i="8"/>
  <c r="AI106" i="8"/>
  <c r="S106" i="8"/>
  <c r="C106" i="8"/>
  <c r="Y106" i="8"/>
  <c r="I106" i="8"/>
  <c r="Q106" i="8"/>
  <c r="M106" i="8"/>
  <c r="L106" i="8"/>
  <c r="K106" i="8"/>
  <c r="AA106" i="8"/>
  <c r="AC106" i="8"/>
  <c r="AB106" i="8"/>
  <c r="AG106" i="8"/>
  <c r="AL686" i="6" a="1"/>
  <c r="AL686" i="6" s="1"/>
  <c r="AL679" i="6"/>
  <c r="AL682" i="6"/>
  <c r="AL731" i="6"/>
  <c r="AL678" i="6"/>
  <c r="AL13" i="6"/>
  <c r="AL17" i="6" s="1"/>
  <c r="AL6" i="6"/>
  <c r="AM7" i="6"/>
  <c r="AH689" i="6"/>
  <c r="AH692" i="6"/>
  <c r="AH691" i="6" s="1"/>
  <c r="AH687" i="6"/>
  <c r="AH412" i="6"/>
  <c r="AH698" i="6" s="1"/>
  <c r="AH32" i="6"/>
  <c r="AH222" i="6"/>
  <c r="AH697" i="6" s="1"/>
  <c r="AH722" i="6"/>
  <c r="E190" i="6"/>
  <c r="E128" i="6"/>
  <c r="AQ11" i="7"/>
  <c r="AJ4" i="8"/>
  <c r="AJ3" i="8" s="1"/>
  <c r="AR10" i="7"/>
  <c r="AK735" i="6" l="1"/>
  <c r="AK688" i="6"/>
  <c r="AK680" i="6"/>
  <c r="AK733" i="6"/>
  <c r="AK746" i="6"/>
  <c r="AK749" i="6"/>
  <c r="AK748" i="6"/>
  <c r="AK747" i="6"/>
  <c r="AK679" i="6"/>
  <c r="E191" i="6"/>
  <c r="E129" i="6"/>
  <c r="AN650" i="6"/>
  <c r="AM651" i="6"/>
  <c r="AK741" i="6"/>
  <c r="AL15" i="6"/>
  <c r="AL18" i="6" s="1"/>
  <c r="AK685" i="6"/>
  <c r="AK612" i="6"/>
  <c r="AK613" i="6"/>
  <c r="AJ750" i="6"/>
  <c r="AI689" i="6"/>
  <c r="AI692" i="6"/>
  <c r="AI691" i="6" s="1"/>
  <c r="AI687" i="6"/>
  <c r="AI32" i="6"/>
  <c r="AI412" i="6"/>
  <c r="AI698" i="6" s="1"/>
  <c r="AI222" i="6"/>
  <c r="AI697" i="6" s="1"/>
  <c r="AI722" i="6"/>
  <c r="AR11" i="7"/>
  <c r="AS10" i="7"/>
  <c r="AK4" i="8"/>
  <c r="AK3" i="8" s="1"/>
  <c r="AH696" i="6"/>
  <c r="AH695" i="6" s="1"/>
  <c r="AH602" i="6"/>
  <c r="AH615" i="6" s="1"/>
  <c r="AM679" i="6"/>
  <c r="AM731" i="6"/>
  <c r="AM686" i="6" a="1"/>
  <c r="AM686" i="6" s="1"/>
  <c r="AM682" i="6"/>
  <c r="AM678" i="6"/>
  <c r="AM13" i="6"/>
  <c r="AM17" i="6" s="1"/>
  <c r="AN7" i="6"/>
  <c r="AM6" i="6"/>
  <c r="AM74" i="8"/>
  <c r="AM75" i="8"/>
  <c r="AN5" i="8"/>
  <c r="AM76" i="8"/>
  <c r="AM77" i="8"/>
  <c r="AM78" i="8"/>
  <c r="AM79" i="8"/>
  <c r="AM80" i="8"/>
  <c r="AM81" i="8"/>
  <c r="AM82" i="8"/>
  <c r="AM83" i="8"/>
  <c r="AM84" i="8"/>
  <c r="AM85" i="8"/>
  <c r="AM86" i="8"/>
  <c r="AM87" i="8"/>
  <c r="AM88" i="8"/>
  <c r="AM89" i="8"/>
  <c r="AM90" i="8"/>
  <c r="AM91" i="8"/>
  <c r="AM92" i="8"/>
  <c r="AM93" i="8"/>
  <c r="AM94" i="8"/>
  <c r="AM95" i="8"/>
  <c r="AM96" i="8"/>
  <c r="AM97" i="8"/>
  <c r="AM98" i="8"/>
  <c r="AM99" i="8"/>
  <c r="AM100" i="8"/>
  <c r="AM101" i="8"/>
  <c r="AM102" i="8"/>
  <c r="AM103" i="8"/>
  <c r="AM104" i="8"/>
  <c r="AM105" i="8"/>
  <c r="AJ611" i="6"/>
  <c r="AJ684" i="6"/>
  <c r="B108" i="8"/>
  <c r="AM107" i="8"/>
  <c r="AI107" i="8"/>
  <c r="AA107" i="8"/>
  <c r="S107" i="8"/>
  <c r="K107" i="8"/>
  <c r="C107" i="8"/>
  <c r="AH107" i="8"/>
  <c r="Z107" i="8"/>
  <c r="R107" i="8"/>
  <c r="J107" i="8"/>
  <c r="AG107" i="8"/>
  <c r="Y107" i="8"/>
  <c r="Q107" i="8"/>
  <c r="I107" i="8"/>
  <c r="AK107" i="8"/>
  <c r="AC107" i="8"/>
  <c r="U107" i="8"/>
  <c r="M107" i="8"/>
  <c r="E107" i="8"/>
  <c r="X107" i="8"/>
  <c r="H107" i="8"/>
  <c r="AN107" i="8"/>
  <c r="W107" i="8"/>
  <c r="G107" i="8"/>
  <c r="AL107" i="8"/>
  <c r="V107" i="8"/>
  <c r="F107" i="8"/>
  <c r="AB107" i="8"/>
  <c r="L107" i="8"/>
  <c r="T107" i="8"/>
  <c r="P107" i="8"/>
  <c r="O107" i="8"/>
  <c r="N107" i="8"/>
  <c r="AD107" i="8"/>
  <c r="AJ107" i="8"/>
  <c r="AF107" i="8"/>
  <c r="AE107" i="8"/>
  <c r="D107" i="8"/>
  <c r="AL741" i="6" l="1"/>
  <c r="AL744" i="6" s="1"/>
  <c r="AM19" i="6"/>
  <c r="AM15" i="6"/>
  <c r="AM18" i="6" s="1"/>
  <c r="AL685" i="6"/>
  <c r="AL612" i="6"/>
  <c r="AL613" i="6"/>
  <c r="AI108" i="8"/>
  <c r="AA108" i="8"/>
  <c r="S108" i="8"/>
  <c r="K108" i="8"/>
  <c r="C108" i="8"/>
  <c r="AH108" i="8"/>
  <c r="Z108" i="8"/>
  <c r="R108" i="8"/>
  <c r="J108" i="8"/>
  <c r="AG108" i="8"/>
  <c r="Y108" i="8"/>
  <c r="B109" i="8"/>
  <c r="AM108" i="8"/>
  <c r="AE108" i="8"/>
  <c r="W108" i="8"/>
  <c r="AN108" i="8"/>
  <c r="X108" i="8"/>
  <c r="M108" i="8"/>
  <c r="AL108" i="8"/>
  <c r="V108" i="8"/>
  <c r="L108" i="8"/>
  <c r="AK108" i="8"/>
  <c r="U108" i="8"/>
  <c r="I108" i="8"/>
  <c r="AC108" i="8"/>
  <c r="O108" i="8"/>
  <c r="E108" i="8"/>
  <c r="T108" i="8"/>
  <c r="Q108" i="8"/>
  <c r="P108" i="8"/>
  <c r="AB108" i="8"/>
  <c r="D108" i="8"/>
  <c r="AJ108" i="8"/>
  <c r="AF108" i="8"/>
  <c r="AD108" i="8"/>
  <c r="F108" i="8"/>
  <c r="G108" i="8"/>
  <c r="N108" i="8"/>
  <c r="H108" i="8"/>
  <c r="AK744" i="6"/>
  <c r="AN651" i="6"/>
  <c r="AO650" i="6"/>
  <c r="AK611" i="6"/>
  <c r="AK684" i="6"/>
  <c r="AT10" i="7"/>
  <c r="AL4" i="8"/>
  <c r="AL3" i="8" s="1"/>
  <c r="AS11" i="7"/>
  <c r="E192" i="6"/>
  <c r="E130" i="6"/>
  <c r="AI696" i="6"/>
  <c r="AI695" i="6" s="1"/>
  <c r="AI602" i="6"/>
  <c r="AI615" i="6" s="1"/>
  <c r="AK750" i="6"/>
  <c r="AK736" i="6"/>
  <c r="AJ689" i="6"/>
  <c r="AJ692" i="6"/>
  <c r="AJ691" i="6" s="1"/>
  <c r="AJ687" i="6"/>
  <c r="AJ222" i="6"/>
  <c r="AJ697" i="6" s="1"/>
  <c r="AJ412" i="6"/>
  <c r="AJ698" i="6" s="1"/>
  <c r="AJ32" i="6"/>
  <c r="AJ722" i="6"/>
  <c r="AN75" i="8"/>
  <c r="AN74" i="8"/>
  <c r="AO5" i="8"/>
  <c r="AN76" i="8"/>
  <c r="AN77" i="8"/>
  <c r="AN78" i="8"/>
  <c r="AN79" i="8"/>
  <c r="AN80" i="8"/>
  <c r="AN81" i="8"/>
  <c r="AN82" i="8"/>
  <c r="AN83" i="8"/>
  <c r="AN84" i="8"/>
  <c r="AN85" i="8"/>
  <c r="AN86" i="8"/>
  <c r="AN87" i="8"/>
  <c r="AN88" i="8"/>
  <c r="AN89" i="8"/>
  <c r="AN90" i="8"/>
  <c r="AN91" i="8"/>
  <c r="AN92" i="8"/>
  <c r="AN93" i="8"/>
  <c r="AN94" i="8"/>
  <c r="AN95" i="8"/>
  <c r="AN96" i="8"/>
  <c r="AN97" i="8"/>
  <c r="AN98" i="8"/>
  <c r="AN99" i="8"/>
  <c r="AN100" i="8"/>
  <c r="AN101" i="8"/>
  <c r="AN102" i="8"/>
  <c r="AN103" i="8"/>
  <c r="AN104" i="8"/>
  <c r="AN105" i="8"/>
  <c r="AN106" i="8"/>
  <c r="AN731" i="6"/>
  <c r="AN682" i="6"/>
  <c r="AN686" i="6" a="1"/>
  <c r="AN686" i="6" s="1"/>
  <c r="AN678" i="6"/>
  <c r="AN13" i="6"/>
  <c r="AN17" i="6" s="1"/>
  <c r="AO7" i="6"/>
  <c r="AN6" i="6"/>
  <c r="AL19" i="6"/>
  <c r="AL611" i="6" l="1"/>
  <c r="AL684" i="6"/>
  <c r="E193" i="6"/>
  <c r="E131" i="6"/>
  <c r="AL109" i="8"/>
  <c r="AD109" i="8"/>
  <c r="V109" i="8"/>
  <c r="N109" i="8"/>
  <c r="F109" i="8"/>
  <c r="AK109" i="8"/>
  <c r="AC109" i="8"/>
  <c r="U109" i="8"/>
  <c r="M109" i="8"/>
  <c r="E109" i="8"/>
  <c r="AJ109" i="8"/>
  <c r="AB109" i="8"/>
  <c r="T109" i="8"/>
  <c r="L109" i="8"/>
  <c r="D109" i="8"/>
  <c r="AH109" i="8"/>
  <c r="Z109" i="8"/>
  <c r="R109" i="8"/>
  <c r="J109" i="8"/>
  <c r="AA109" i="8"/>
  <c r="K109" i="8"/>
  <c r="AO109" i="8"/>
  <c r="Y109" i="8"/>
  <c r="I109" i="8"/>
  <c r="AN109" i="8"/>
  <c r="X109" i="8"/>
  <c r="H109" i="8"/>
  <c r="AF109" i="8"/>
  <c r="P109" i="8"/>
  <c r="W109" i="8"/>
  <c r="S109" i="8"/>
  <c r="Q109" i="8"/>
  <c r="B110" i="8"/>
  <c r="AE109" i="8"/>
  <c r="AM109" i="8"/>
  <c r="AI109" i="8"/>
  <c r="AG109" i="8"/>
  <c r="O109" i="8"/>
  <c r="G109" i="8"/>
  <c r="C109" i="8"/>
  <c r="AM4" i="8"/>
  <c r="AM3" i="8" s="1"/>
  <c r="AT11" i="7"/>
  <c r="AU10" i="7"/>
  <c r="AO651" i="6"/>
  <c r="AP650" i="6"/>
  <c r="AO731" i="6"/>
  <c r="AO686" i="6" a="1"/>
  <c r="AO686" i="6" s="1"/>
  <c r="AO679" i="6"/>
  <c r="AO682" i="6"/>
  <c r="AO678" i="6"/>
  <c r="AO13" i="6"/>
  <c r="AO17" i="6" s="1"/>
  <c r="AP7" i="6"/>
  <c r="AO6" i="6"/>
  <c r="AM741" i="6"/>
  <c r="AN19" i="6"/>
  <c r="AN15" i="6"/>
  <c r="AN18" i="6" s="1"/>
  <c r="AM685" i="6"/>
  <c r="AM612" i="6"/>
  <c r="AM613" i="6"/>
  <c r="AO74" i="8"/>
  <c r="AP5" i="8"/>
  <c r="AO75" i="8"/>
  <c r="AO76" i="8"/>
  <c r="AO77" i="8"/>
  <c r="AO78" i="8"/>
  <c r="AO79" i="8"/>
  <c r="AO80" i="8"/>
  <c r="AO81" i="8"/>
  <c r="AO82" i="8"/>
  <c r="AO83" i="8"/>
  <c r="AO84" i="8"/>
  <c r="AO85" i="8"/>
  <c r="AO86" i="8"/>
  <c r="AO87" i="8"/>
  <c r="AO88" i="8"/>
  <c r="AO89" i="8"/>
  <c r="AO90" i="8"/>
  <c r="AO91" i="8"/>
  <c r="AO92" i="8"/>
  <c r="AO93" i="8"/>
  <c r="AO94" i="8"/>
  <c r="AO95" i="8"/>
  <c r="AO96" i="8"/>
  <c r="AO97" i="8"/>
  <c r="AO98" i="8"/>
  <c r="AO99" i="8"/>
  <c r="AO100" i="8"/>
  <c r="AO101" i="8"/>
  <c r="AO102" i="8"/>
  <c r="AO103" i="8"/>
  <c r="AO104" i="8"/>
  <c r="AO105" i="8"/>
  <c r="AO106" i="8"/>
  <c r="AO107" i="8"/>
  <c r="AM688" i="6"/>
  <c r="AM735" i="6"/>
  <c r="AM680" i="6"/>
  <c r="AM733" i="6"/>
  <c r="AM746" i="6"/>
  <c r="AM749" i="6"/>
  <c r="AM747" i="6"/>
  <c r="AM748" i="6"/>
  <c r="AO108" i="8"/>
  <c r="AK689" i="6"/>
  <c r="AK692" i="6"/>
  <c r="AK691" i="6" s="1"/>
  <c r="AK687" i="6"/>
  <c r="AK412" i="6"/>
  <c r="AK698" i="6" s="1"/>
  <c r="AK222" i="6"/>
  <c r="AK697" i="6" s="1"/>
  <c r="AK32" i="6"/>
  <c r="AK722" i="6"/>
  <c r="AJ696" i="6"/>
  <c r="AJ695" i="6" s="1"/>
  <c r="AJ602" i="6"/>
  <c r="AJ615" i="6" s="1"/>
  <c r="AL722" i="6"/>
  <c r="AL735" i="6"/>
  <c r="AL688" i="6"/>
  <c r="AL680" i="6"/>
  <c r="AL733" i="6"/>
  <c r="AL746" i="6"/>
  <c r="AL747" i="6"/>
  <c r="AL748" i="6"/>
  <c r="AL749" i="6"/>
  <c r="AL750" i="6" l="1"/>
  <c r="AK696" i="6"/>
  <c r="AK695" i="6" s="1"/>
  <c r="AK602" i="6"/>
  <c r="AK615" i="6" s="1"/>
  <c r="AV10" i="7"/>
  <c r="AN4" i="8"/>
  <c r="AN3" i="8" s="1"/>
  <c r="AU11" i="7"/>
  <c r="AN741" i="6"/>
  <c r="AN744" i="6" s="1"/>
  <c r="AO15" i="6"/>
  <c r="AO18" i="6" s="1"/>
  <c r="AO19" i="6" s="1"/>
  <c r="AN685" i="6"/>
  <c r="AN612" i="6"/>
  <c r="AN613" i="6"/>
  <c r="E132" i="6"/>
  <c r="E194" i="6"/>
  <c r="AP731" i="6"/>
  <c r="AP686" i="6" a="1"/>
  <c r="AP686" i="6" s="1"/>
  <c r="R61" i="4" s="1"/>
  <c r="AP678" i="6"/>
  <c r="R53" i="4" s="1"/>
  <c r="AP679" i="6"/>
  <c r="R54" i="4" s="1"/>
  <c r="AP682" i="6"/>
  <c r="R57" i="4" s="1"/>
  <c r="AQ7" i="6"/>
  <c r="AP13" i="6"/>
  <c r="AP17" i="6" s="1"/>
  <c r="AP6" i="6"/>
  <c r="AO110" i="8"/>
  <c r="AG110" i="8"/>
  <c r="Y110" i="8"/>
  <c r="Q110" i="8"/>
  <c r="I110" i="8"/>
  <c r="AN110" i="8"/>
  <c r="AF110" i="8"/>
  <c r="X110" i="8"/>
  <c r="P110" i="8"/>
  <c r="H110" i="8"/>
  <c r="B111" i="8"/>
  <c r="AM110" i="8"/>
  <c r="AE110" i="8"/>
  <c r="W110" i="8"/>
  <c r="O110" i="8"/>
  <c r="G110" i="8"/>
  <c r="AK110" i="8"/>
  <c r="AC110" i="8"/>
  <c r="U110" i="8"/>
  <c r="M110" i="8"/>
  <c r="E110" i="8"/>
  <c r="AD110" i="8"/>
  <c r="N110" i="8"/>
  <c r="AB110" i="8"/>
  <c r="L110" i="8"/>
  <c r="AA110" i="8"/>
  <c r="K110" i="8"/>
  <c r="AI110" i="8"/>
  <c r="S110" i="8"/>
  <c r="C110" i="8"/>
  <c r="Z110" i="8"/>
  <c r="V110" i="8"/>
  <c r="T110" i="8"/>
  <c r="AH110" i="8"/>
  <c r="AP110" i="8"/>
  <c r="AL110" i="8"/>
  <c r="AJ110" i="8"/>
  <c r="D110" i="8"/>
  <c r="R110" i="8"/>
  <c r="J110" i="8"/>
  <c r="F110" i="8"/>
  <c r="AM744" i="6"/>
  <c r="AN688" i="6"/>
  <c r="AN735" i="6"/>
  <c r="AN680" i="6"/>
  <c r="AN733" i="6"/>
  <c r="AN736" i="6" s="1"/>
  <c r="AN746" i="6"/>
  <c r="AN750" i="6" s="1"/>
  <c r="AN747" i="6"/>
  <c r="AN748" i="6"/>
  <c r="AN749" i="6"/>
  <c r="AN679" i="6"/>
  <c r="AM750" i="6"/>
  <c r="AP74" i="8"/>
  <c r="AQ5" i="8"/>
  <c r="AQ110" i="8" s="1"/>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L736" i="6"/>
  <c r="AM736" i="6"/>
  <c r="AP109" i="8"/>
  <c r="AL689" i="6"/>
  <c r="AL692" i="6"/>
  <c r="AL691" i="6" s="1"/>
  <c r="AL687" i="6"/>
  <c r="AL412" i="6"/>
  <c r="AL698" i="6" s="1"/>
  <c r="AL222" i="6"/>
  <c r="AL697" i="6" s="1"/>
  <c r="AL32" i="6"/>
  <c r="AP651" i="6"/>
  <c r="AQ650" i="6"/>
  <c r="AM611" i="6"/>
  <c r="AM684" i="6"/>
  <c r="AO688" i="6" l="1"/>
  <c r="AO735" i="6"/>
  <c r="AO680" i="6"/>
  <c r="AO733" i="6"/>
  <c r="AO736" i="6" s="1"/>
  <c r="AO746" i="6"/>
  <c r="AO749" i="6"/>
  <c r="AO747" i="6"/>
  <c r="AO748" i="6"/>
  <c r="E195" i="6"/>
  <c r="E133" i="6"/>
  <c r="AW10" i="7"/>
  <c r="AO4" i="8"/>
  <c r="AO3" i="8" s="1"/>
  <c r="AV11" i="7"/>
  <c r="AN611" i="6"/>
  <c r="AN684" i="6"/>
  <c r="AJ111" i="8"/>
  <c r="AB111" i="8"/>
  <c r="T111" i="8"/>
  <c r="L111" i="8"/>
  <c r="D111" i="8"/>
  <c r="AQ111" i="8"/>
  <c r="AI111" i="8"/>
  <c r="AA111" i="8"/>
  <c r="S111" i="8"/>
  <c r="K111" i="8"/>
  <c r="C111" i="8"/>
  <c r="AP111" i="8"/>
  <c r="AH111" i="8"/>
  <c r="Z111" i="8"/>
  <c r="R111" i="8"/>
  <c r="J111" i="8"/>
  <c r="AN111" i="8"/>
  <c r="AF111" i="8"/>
  <c r="X111" i="8"/>
  <c r="P111" i="8"/>
  <c r="H111" i="8"/>
  <c r="AG111" i="8"/>
  <c r="Q111" i="8"/>
  <c r="AE111" i="8"/>
  <c r="O111" i="8"/>
  <c r="B112" i="8"/>
  <c r="AD111" i="8"/>
  <c r="N111" i="8"/>
  <c r="AL111" i="8"/>
  <c r="V111" i="8"/>
  <c r="F111" i="8"/>
  <c r="AC111" i="8"/>
  <c r="Y111" i="8"/>
  <c r="W111" i="8"/>
  <c r="AK111" i="8"/>
  <c r="E111" i="8"/>
  <c r="AO111" i="8"/>
  <c r="AM111" i="8"/>
  <c r="G111" i="8"/>
  <c r="U111" i="8"/>
  <c r="M111" i="8"/>
  <c r="I111" i="8"/>
  <c r="AQ75" i="8"/>
  <c r="AQ74" i="8"/>
  <c r="AR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731" i="6"/>
  <c r="AQ682" i="6"/>
  <c r="AR7" i="6"/>
  <c r="AQ13" i="6"/>
  <c r="AQ17" i="6" s="1"/>
  <c r="AQ6" i="6"/>
  <c r="AR650" i="6"/>
  <c r="AQ651" i="6"/>
  <c r="AM689" i="6"/>
  <c r="AM692" i="6"/>
  <c r="AM691" i="6" s="1"/>
  <c r="AM687" i="6"/>
  <c r="AM412" i="6"/>
  <c r="AM698" i="6" s="1"/>
  <c r="AM32" i="6"/>
  <c r="AM222" i="6"/>
  <c r="AM697" i="6" s="1"/>
  <c r="AM722" i="6"/>
  <c r="AO741" i="6"/>
  <c r="AO744" i="6" s="1"/>
  <c r="AP15" i="6"/>
  <c r="AP18" i="6" s="1"/>
  <c r="AP19" i="6" s="1"/>
  <c r="AO685" i="6"/>
  <c r="AO613" i="6"/>
  <c r="AO612" i="6"/>
  <c r="AL696" i="6"/>
  <c r="AL695" i="6" s="1"/>
  <c r="AL602" i="6"/>
  <c r="AL615" i="6" s="1"/>
  <c r="AP735" i="6" l="1"/>
  <c r="AP680" i="6"/>
  <c r="R55" i="4" s="1"/>
  <c r="AP688" i="6"/>
  <c r="R66" i="4" s="1"/>
  <c r="AP733" i="6"/>
  <c r="AP736" i="6" s="1"/>
  <c r="R89" i="4" s="1"/>
  <c r="R30" i="4" s="1"/>
  <c r="AP746" i="6"/>
  <c r="AP750" i="6" s="1"/>
  <c r="AP747" i="6"/>
  <c r="AP748" i="6"/>
  <c r="AP749" i="6"/>
  <c r="AR74" i="8"/>
  <c r="AR75" i="8"/>
  <c r="AS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N689" i="6"/>
  <c r="AN692" i="6"/>
  <c r="AN691" i="6" s="1"/>
  <c r="AN687" i="6"/>
  <c r="AN412" i="6"/>
  <c r="AN698" i="6" s="1"/>
  <c r="AN32" i="6"/>
  <c r="AN222" i="6"/>
  <c r="AN697" i="6" s="1"/>
  <c r="AN722" i="6"/>
  <c r="AO750" i="6"/>
  <c r="AO611" i="6"/>
  <c r="AO684" i="6"/>
  <c r="AQ112" i="8"/>
  <c r="AI112" i="8"/>
  <c r="AA112" i="8"/>
  <c r="S112" i="8"/>
  <c r="K112" i="8"/>
  <c r="C112" i="8"/>
  <c r="AP112" i="8"/>
  <c r="AH112" i="8"/>
  <c r="Z112" i="8"/>
  <c r="R112" i="8"/>
  <c r="J112" i="8"/>
  <c r="B113" i="8"/>
  <c r="AO112" i="8"/>
  <c r="AE112" i="8"/>
  <c r="U112" i="8"/>
  <c r="I112" i="8"/>
  <c r="AN112" i="8"/>
  <c r="AD112" i="8"/>
  <c r="T112" i="8"/>
  <c r="H112" i="8"/>
  <c r="AM112" i="8"/>
  <c r="AC112" i="8"/>
  <c r="Q112" i="8"/>
  <c r="G112" i="8"/>
  <c r="AK112" i="8"/>
  <c r="Y112" i="8"/>
  <c r="O112" i="8"/>
  <c r="E112" i="8"/>
  <c r="AB112" i="8"/>
  <c r="F112" i="8"/>
  <c r="X112" i="8"/>
  <c r="D112" i="8"/>
  <c r="AS112" i="8"/>
  <c r="W112" i="8"/>
  <c r="AG112" i="8"/>
  <c r="M112" i="8"/>
  <c r="AR112" i="8"/>
  <c r="AL112" i="8"/>
  <c r="AJ112" i="8"/>
  <c r="L112" i="8"/>
  <c r="N112" i="8"/>
  <c r="AF112" i="8"/>
  <c r="V112" i="8"/>
  <c r="P112" i="8"/>
  <c r="AR731" i="6"/>
  <c r="AR682" i="6"/>
  <c r="AR686" i="6" a="1"/>
  <c r="AR686" i="6" s="1"/>
  <c r="AR678" i="6"/>
  <c r="AR679" i="6"/>
  <c r="AR13" i="6"/>
  <c r="AR17" i="6" s="1"/>
  <c r="AR6" i="6"/>
  <c r="AS7" i="6"/>
  <c r="E196" i="6"/>
  <c r="E134" i="6"/>
  <c r="AR111" i="8"/>
  <c r="AM696" i="6"/>
  <c r="AM695" i="6" s="1"/>
  <c r="AM602" i="6"/>
  <c r="AM615" i="6" s="1"/>
  <c r="AS650" i="6"/>
  <c r="AR651" i="6"/>
  <c r="AP741" i="6"/>
  <c r="AQ15" i="6"/>
  <c r="AQ18" i="6" s="1"/>
  <c r="AP685" i="6"/>
  <c r="R60" i="4" s="1"/>
  <c r="AP613" i="6"/>
  <c r="AP612" i="6"/>
  <c r="AP4" i="8"/>
  <c r="AP3" i="8" s="1"/>
  <c r="AX10" i="7"/>
  <c r="AW11" i="7"/>
  <c r="AQ741" i="6" l="1"/>
  <c r="AR15" i="6"/>
  <c r="AR18" i="6" s="1"/>
  <c r="AQ685" i="6"/>
  <c r="AQ612" i="6"/>
  <c r="AQ613" i="6"/>
  <c r="AL113" i="8"/>
  <c r="AD113" i="8"/>
  <c r="V113" i="8"/>
  <c r="N113" i="8"/>
  <c r="F113" i="8"/>
  <c r="AS113" i="8"/>
  <c r="AK113" i="8"/>
  <c r="AC113" i="8"/>
  <c r="U113" i="8"/>
  <c r="M113" i="8"/>
  <c r="E113" i="8"/>
  <c r="AR113" i="8"/>
  <c r="AH113" i="8"/>
  <c r="X113" i="8"/>
  <c r="L113" i="8"/>
  <c r="AQ113" i="8"/>
  <c r="AG113" i="8"/>
  <c r="W113" i="8"/>
  <c r="K113" i="8"/>
  <c r="AP113" i="8"/>
  <c r="AF113" i="8"/>
  <c r="T113" i="8"/>
  <c r="J113" i="8"/>
  <c r="AN113" i="8"/>
  <c r="AB113" i="8"/>
  <c r="R113" i="8"/>
  <c r="H113" i="8"/>
  <c r="AE113" i="8"/>
  <c r="I113" i="8"/>
  <c r="AA113" i="8"/>
  <c r="G113" i="8"/>
  <c r="Z113" i="8"/>
  <c r="D113" i="8"/>
  <c r="AJ113" i="8"/>
  <c r="P113" i="8"/>
  <c r="Y113" i="8"/>
  <c r="B114" i="8"/>
  <c r="S113" i="8"/>
  <c r="Q113" i="8"/>
  <c r="AI113" i="8"/>
  <c r="O113" i="8"/>
  <c r="C113" i="8"/>
  <c r="AM113" i="8"/>
  <c r="AO113" i="8"/>
  <c r="AS74" i="8"/>
  <c r="AS75" i="8"/>
  <c r="AT5" i="8"/>
  <c r="AT113" i="8" s="1"/>
  <c r="AS76" i="8"/>
  <c r="AS77" i="8"/>
  <c r="AS78" i="8"/>
  <c r="AS79" i="8"/>
  <c r="AS80" i="8"/>
  <c r="AS81" i="8"/>
  <c r="AS82" i="8"/>
  <c r="AS83" i="8"/>
  <c r="AS84" i="8"/>
  <c r="AS85" i="8"/>
  <c r="AS86" i="8"/>
  <c r="AS87" i="8"/>
  <c r="AS88" i="8"/>
  <c r="AS89" i="8"/>
  <c r="AS90" i="8"/>
  <c r="AS91" i="8"/>
  <c r="AS92" i="8"/>
  <c r="AS93" i="8"/>
  <c r="AS94" i="8"/>
  <c r="AS95" i="8"/>
  <c r="AS96" i="8"/>
  <c r="AS97" i="8"/>
  <c r="AS98" i="8"/>
  <c r="AS99" i="8"/>
  <c r="AS100" i="8"/>
  <c r="AS101" i="8"/>
  <c r="AS102" i="8"/>
  <c r="AS103" i="8"/>
  <c r="AS104" i="8"/>
  <c r="AS105" i="8"/>
  <c r="AS106" i="8"/>
  <c r="AS107" i="8"/>
  <c r="AS108" i="8"/>
  <c r="AS109" i="8"/>
  <c r="AS110" i="8"/>
  <c r="AS111" i="8"/>
  <c r="E197" i="6"/>
  <c r="E135" i="6"/>
  <c r="AO689" i="6"/>
  <c r="AO692" i="6"/>
  <c r="AO691" i="6" s="1"/>
  <c r="AO687" i="6"/>
  <c r="AO412" i="6"/>
  <c r="AO698" i="6" s="1"/>
  <c r="AO222" i="6"/>
  <c r="AO697" i="6" s="1"/>
  <c r="AO32" i="6"/>
  <c r="AO722" i="6"/>
  <c r="AP744" i="6"/>
  <c r="R87" i="4"/>
  <c r="R86" i="4" s="1"/>
  <c r="R29" i="4" s="1"/>
  <c r="AY10" i="7"/>
  <c r="AQ4" i="8"/>
  <c r="AQ3" i="8" s="1"/>
  <c r="AX11" i="7"/>
  <c r="AN696" i="6"/>
  <c r="AN695" i="6" s="1"/>
  <c r="AN602" i="6"/>
  <c r="AN615" i="6" s="1"/>
  <c r="AP611" i="6"/>
  <c r="AP684" i="6"/>
  <c r="R59" i="4" s="1"/>
  <c r="AT650" i="6"/>
  <c r="AS651" i="6"/>
  <c r="AQ19" i="6"/>
  <c r="AS682" i="6"/>
  <c r="AS686" i="6" a="1"/>
  <c r="AS686" i="6" s="1"/>
  <c r="AS731" i="6"/>
  <c r="AS678" i="6"/>
  <c r="AS679" i="6"/>
  <c r="AS13" i="6"/>
  <c r="AS17" i="6" s="1"/>
  <c r="AS6" i="6"/>
  <c r="AT7" i="6"/>
  <c r="R90" i="4"/>
  <c r="AP689" i="6" l="1"/>
  <c r="AP692" i="6"/>
  <c r="AP691" i="6" s="1"/>
  <c r="R64" i="4" s="1"/>
  <c r="AP687" i="6"/>
  <c r="R65" i="4" s="1"/>
  <c r="AP412" i="6"/>
  <c r="AP698" i="6" s="1"/>
  <c r="AP222" i="6"/>
  <c r="AP697" i="6" s="1"/>
  <c r="AP32" i="6"/>
  <c r="R47" i="4"/>
  <c r="AP722" i="6"/>
  <c r="R79" i="4" s="1"/>
  <c r="R26" i="4" s="1"/>
  <c r="AO114" i="8"/>
  <c r="AG114" i="8"/>
  <c r="Y114" i="8"/>
  <c r="Q114" i="8"/>
  <c r="I114" i="8"/>
  <c r="AN114" i="8"/>
  <c r="AF114" i="8"/>
  <c r="X114" i="8"/>
  <c r="P114" i="8"/>
  <c r="H114" i="8"/>
  <c r="AK114" i="8"/>
  <c r="AA114" i="8"/>
  <c r="O114" i="8"/>
  <c r="E114" i="8"/>
  <c r="AT114" i="8"/>
  <c r="AJ114" i="8"/>
  <c r="Z114" i="8"/>
  <c r="N114" i="8"/>
  <c r="D114" i="8"/>
  <c r="AS114" i="8"/>
  <c r="AI114" i="8"/>
  <c r="W114" i="8"/>
  <c r="M114" i="8"/>
  <c r="C114" i="8"/>
  <c r="B115" i="8"/>
  <c r="AQ114" i="8"/>
  <c r="AE114" i="8"/>
  <c r="U114" i="8"/>
  <c r="K114" i="8"/>
  <c r="AH114" i="8"/>
  <c r="L114" i="8"/>
  <c r="AD114" i="8"/>
  <c r="J114" i="8"/>
  <c r="AC114" i="8"/>
  <c r="G114" i="8"/>
  <c r="AM114" i="8"/>
  <c r="S114" i="8"/>
  <c r="F114" i="8"/>
  <c r="AR114" i="8"/>
  <c r="AP114" i="8"/>
  <c r="R114" i="8"/>
  <c r="AL114" i="8"/>
  <c r="AB114" i="8"/>
  <c r="V114" i="8"/>
  <c r="T114" i="8"/>
  <c r="AR741" i="6"/>
  <c r="AR744" i="6" s="1"/>
  <c r="AS15" i="6"/>
  <c r="AS18" i="6" s="1"/>
  <c r="AS19" i="6"/>
  <c r="AR613" i="6"/>
  <c r="AR685" i="6"/>
  <c r="AR612" i="6"/>
  <c r="AT74" i="8"/>
  <c r="AT75" i="8"/>
  <c r="AU5" i="8"/>
  <c r="AT76" i="8"/>
  <c r="AT77" i="8"/>
  <c r="AT78" i="8"/>
  <c r="AT79" i="8"/>
  <c r="AT80" i="8"/>
  <c r="AT81" i="8"/>
  <c r="AT82" i="8"/>
  <c r="AT83" i="8"/>
  <c r="AT84" i="8"/>
  <c r="AT85" i="8"/>
  <c r="AT86" i="8"/>
  <c r="AT87" i="8"/>
  <c r="AT88" i="8"/>
  <c r="AT89" i="8"/>
  <c r="AT90" i="8"/>
  <c r="AT91" i="8"/>
  <c r="AT92" i="8"/>
  <c r="AT93" i="8"/>
  <c r="AT94" i="8"/>
  <c r="AT95" i="8"/>
  <c r="AT96" i="8"/>
  <c r="AT97" i="8"/>
  <c r="AT98" i="8"/>
  <c r="AT99" i="8"/>
  <c r="AT100" i="8"/>
  <c r="AT101" i="8"/>
  <c r="AT102" i="8"/>
  <c r="AT103" i="8"/>
  <c r="AT104" i="8"/>
  <c r="AT105" i="8"/>
  <c r="AT106" i="8"/>
  <c r="AT107" i="8"/>
  <c r="AT108" i="8"/>
  <c r="AT109" i="8"/>
  <c r="AT110" i="8"/>
  <c r="AT111" i="8"/>
  <c r="AT112" i="8"/>
  <c r="AR4" i="8"/>
  <c r="AR3" i="8" s="1"/>
  <c r="AY11" i="7"/>
  <c r="AZ10" i="7"/>
  <c r="AQ744" i="6"/>
  <c r="E198" i="6"/>
  <c r="E136" i="6"/>
  <c r="AO696" i="6"/>
  <c r="AO695" i="6" s="1"/>
  <c r="AO602" i="6"/>
  <c r="AO615" i="6" s="1"/>
  <c r="AQ611" i="6"/>
  <c r="AQ684" i="6"/>
  <c r="AU650" i="6"/>
  <c r="AT651" i="6"/>
  <c r="AT686" i="6" a="1"/>
  <c r="AT686" i="6" s="1"/>
  <c r="AT682" i="6"/>
  <c r="AT731" i="6"/>
  <c r="AT678" i="6"/>
  <c r="AT13" i="6"/>
  <c r="AT17" i="6" s="1"/>
  <c r="AU7" i="6"/>
  <c r="AT6" i="6"/>
  <c r="AQ735" i="6"/>
  <c r="AQ680" i="6"/>
  <c r="AQ722" i="6"/>
  <c r="AQ688" i="6"/>
  <c r="AQ733" i="6"/>
  <c r="AQ746" i="6"/>
  <c r="AQ748" i="6"/>
  <c r="AQ749" i="6"/>
  <c r="AQ747" i="6"/>
  <c r="AQ679" i="6"/>
  <c r="AQ678" i="6"/>
  <c r="AQ686" i="6" a="1"/>
  <c r="AQ686" i="6" s="1"/>
  <c r="AR19" i="6"/>
  <c r="AS688" i="6" l="1"/>
  <c r="AS680" i="6"/>
  <c r="AS735" i="6"/>
  <c r="AS733" i="6"/>
  <c r="AS736" i="6" s="1"/>
  <c r="AS746" i="6"/>
  <c r="AS750" i="6" s="1"/>
  <c r="AS748" i="6"/>
  <c r="AS749" i="6"/>
  <c r="AS747" i="6"/>
  <c r="AS741" i="6"/>
  <c r="AT15" i="6"/>
  <c r="AT18" i="6" s="1"/>
  <c r="AS612" i="6"/>
  <c r="AS613" i="6"/>
  <c r="AS685" i="6"/>
  <c r="AR115" i="8"/>
  <c r="AJ115" i="8"/>
  <c r="AB115" i="8"/>
  <c r="T115" i="8"/>
  <c r="L115" i="8"/>
  <c r="D115" i="8"/>
  <c r="AQ115" i="8"/>
  <c r="AI115" i="8"/>
  <c r="AA115" i="8"/>
  <c r="S115" i="8"/>
  <c r="K115" i="8"/>
  <c r="C115" i="8"/>
  <c r="AN115" i="8"/>
  <c r="AD115" i="8"/>
  <c r="R115" i="8"/>
  <c r="H115" i="8"/>
  <c r="AM115" i="8"/>
  <c r="AC115" i="8"/>
  <c r="Q115" i="8"/>
  <c r="G115" i="8"/>
  <c r="AL115" i="8"/>
  <c r="Z115" i="8"/>
  <c r="P115" i="8"/>
  <c r="F115" i="8"/>
  <c r="AT115" i="8"/>
  <c r="AH115" i="8"/>
  <c r="X115" i="8"/>
  <c r="N115" i="8"/>
  <c r="AK115" i="8"/>
  <c r="O115" i="8"/>
  <c r="AG115" i="8"/>
  <c r="M115" i="8"/>
  <c r="AF115" i="8"/>
  <c r="J115" i="8"/>
  <c r="AP115" i="8"/>
  <c r="V115" i="8"/>
  <c r="AE115" i="8"/>
  <c r="Y115" i="8"/>
  <c r="W115" i="8"/>
  <c r="AO115" i="8"/>
  <c r="B116" i="8"/>
  <c r="AU115" i="8"/>
  <c r="AS115" i="8"/>
  <c r="U115" i="8"/>
  <c r="I115" i="8"/>
  <c r="E115" i="8"/>
  <c r="AQ690" i="6"/>
  <c r="R67" i="4"/>
  <c r="AU74" i="8"/>
  <c r="AU75" i="8"/>
  <c r="AV5" i="8"/>
  <c r="AV115" i="8" s="1"/>
  <c r="AU76" i="8"/>
  <c r="AU77" i="8"/>
  <c r="AU78" i="8"/>
  <c r="AU79" i="8"/>
  <c r="AU80" i="8"/>
  <c r="AU81" i="8"/>
  <c r="AU82" i="8"/>
  <c r="AU83" i="8"/>
  <c r="AU84" i="8"/>
  <c r="AU85" i="8"/>
  <c r="AU86" i="8"/>
  <c r="AU87" i="8"/>
  <c r="AU88" i="8"/>
  <c r="AU89" i="8"/>
  <c r="AU90" i="8"/>
  <c r="AU91" i="8"/>
  <c r="AU92" i="8"/>
  <c r="AU93" i="8"/>
  <c r="AU94" i="8"/>
  <c r="AU95" i="8"/>
  <c r="AU96" i="8"/>
  <c r="AU97" i="8"/>
  <c r="AU98" i="8"/>
  <c r="AU99" i="8"/>
  <c r="AU100" i="8"/>
  <c r="AU101" i="8"/>
  <c r="AU102" i="8"/>
  <c r="AU103" i="8"/>
  <c r="AU104" i="8"/>
  <c r="AU105" i="8"/>
  <c r="AU106" i="8"/>
  <c r="AU107" i="8"/>
  <c r="AU108" i="8"/>
  <c r="AU109" i="8"/>
  <c r="AU110" i="8"/>
  <c r="AU111" i="8"/>
  <c r="AU112" i="8"/>
  <c r="AU113" i="8"/>
  <c r="AU114" i="8"/>
  <c r="AV650" i="6"/>
  <c r="AU651" i="6"/>
  <c r="R18" i="4"/>
  <c r="AU679" i="6"/>
  <c r="AU731" i="6"/>
  <c r="AU686" i="6" a="1"/>
  <c r="AU686" i="6" s="1"/>
  <c r="AU678" i="6"/>
  <c r="AU682" i="6"/>
  <c r="AU13" i="6"/>
  <c r="AU17" i="6" s="1"/>
  <c r="AV7" i="6"/>
  <c r="AU6" i="6"/>
  <c r="E137" i="6"/>
  <c r="E199" i="6"/>
  <c r="AP696" i="6"/>
  <c r="AP695" i="6" s="1"/>
  <c r="AP602" i="6"/>
  <c r="AP615" i="6" s="1"/>
  <c r="AR611" i="6"/>
  <c r="AR684" i="6"/>
  <c r="AQ750" i="6"/>
  <c r="AQ689" i="6"/>
  <c r="AQ692" i="6"/>
  <c r="AQ691" i="6" s="1"/>
  <c r="AQ687" i="6"/>
  <c r="AQ412" i="6"/>
  <c r="AQ698" i="6" s="1"/>
  <c r="AQ222" i="6"/>
  <c r="AQ697" i="6" s="1"/>
  <c r="AQ32" i="6"/>
  <c r="AZ11" i="7"/>
  <c r="AS4" i="8"/>
  <c r="AS3" i="8" s="1"/>
  <c r="BA10" i="7"/>
  <c r="AR735" i="6"/>
  <c r="AR680" i="6"/>
  <c r="AR688" i="6"/>
  <c r="AR733" i="6"/>
  <c r="AR736" i="6" s="1"/>
  <c r="AR746" i="6"/>
  <c r="AR750" i="6" s="1"/>
  <c r="AR747" i="6"/>
  <c r="AR749" i="6"/>
  <c r="AR748" i="6"/>
  <c r="AQ736" i="6"/>
  <c r="AR689" i="6" l="1"/>
  <c r="AR692" i="6"/>
  <c r="AR691" i="6" s="1"/>
  <c r="AR687" i="6"/>
  <c r="AR412" i="6"/>
  <c r="AR698" i="6" s="1"/>
  <c r="AR222" i="6"/>
  <c r="AR697" i="6" s="1"/>
  <c r="AR32" i="6"/>
  <c r="AV731" i="6"/>
  <c r="AV678" i="6"/>
  <c r="AV682" i="6"/>
  <c r="AV679" i="6"/>
  <c r="AV686" i="6" a="1"/>
  <c r="AV686" i="6" s="1"/>
  <c r="AV13" i="6"/>
  <c r="AV17" i="6" s="1"/>
  <c r="AW7" i="6"/>
  <c r="AV6" i="6"/>
  <c r="AV651" i="6"/>
  <c r="AW650" i="6"/>
  <c r="B117" i="8"/>
  <c r="AU116" i="8"/>
  <c r="AM116" i="8"/>
  <c r="AE116" i="8"/>
  <c r="W116" i="8"/>
  <c r="O116" i="8"/>
  <c r="G116" i="8"/>
  <c r="AT116" i="8"/>
  <c r="AL116" i="8"/>
  <c r="AD116" i="8"/>
  <c r="V116" i="8"/>
  <c r="N116" i="8"/>
  <c r="F116" i="8"/>
  <c r="AQ116" i="8"/>
  <c r="AG116" i="8"/>
  <c r="U116" i="8"/>
  <c r="K116" i="8"/>
  <c r="AP116" i="8"/>
  <c r="AF116" i="8"/>
  <c r="T116" i="8"/>
  <c r="J116" i="8"/>
  <c r="AO116" i="8"/>
  <c r="AC116" i="8"/>
  <c r="S116" i="8"/>
  <c r="I116" i="8"/>
  <c r="AK116" i="8"/>
  <c r="AA116" i="8"/>
  <c r="Q116" i="8"/>
  <c r="E116" i="8"/>
  <c r="AN116" i="8"/>
  <c r="R116" i="8"/>
  <c r="AJ116" i="8"/>
  <c r="P116" i="8"/>
  <c r="AI116" i="8"/>
  <c r="M116" i="8"/>
  <c r="AS116" i="8"/>
  <c r="Y116" i="8"/>
  <c r="C116" i="8"/>
  <c r="L116" i="8"/>
  <c r="H116" i="8"/>
  <c r="AV116" i="8"/>
  <c r="D116" i="8"/>
  <c r="X116" i="8"/>
  <c r="Z116" i="8"/>
  <c r="AR116" i="8"/>
  <c r="AH116" i="8"/>
  <c r="AB116" i="8"/>
  <c r="AS611" i="6"/>
  <c r="AS684" i="6"/>
  <c r="AQ696" i="6"/>
  <c r="AQ695" i="6" s="1"/>
  <c r="AQ602" i="6"/>
  <c r="AQ615" i="6" s="1"/>
  <c r="S68" i="4"/>
  <c r="AT741" i="6"/>
  <c r="AT744" i="6" s="1"/>
  <c r="AU15" i="6"/>
  <c r="AU18" i="6" s="1"/>
  <c r="AT612" i="6"/>
  <c r="AT685" i="6"/>
  <c r="AT613" i="6"/>
  <c r="E200" i="6"/>
  <c r="E138" i="6"/>
  <c r="AT19" i="6"/>
  <c r="AV75" i="8"/>
  <c r="AV74" i="8"/>
  <c r="AV76" i="8"/>
  <c r="AW5" i="8"/>
  <c r="AW116" i="8" s="1"/>
  <c r="AV77" i="8"/>
  <c r="AV78" i="8"/>
  <c r="AV79" i="8"/>
  <c r="AV80" i="8"/>
  <c r="AV81" i="8"/>
  <c r="AV82" i="8"/>
  <c r="AV83" i="8"/>
  <c r="AV84" i="8"/>
  <c r="AV85" i="8"/>
  <c r="AV86" i="8"/>
  <c r="AV87" i="8"/>
  <c r="AV88" i="8"/>
  <c r="AV89" i="8"/>
  <c r="AV90" i="8"/>
  <c r="AV91" i="8"/>
  <c r="AV92" i="8"/>
  <c r="AV93" i="8"/>
  <c r="AV94" i="8"/>
  <c r="AV95" i="8"/>
  <c r="AV96" i="8"/>
  <c r="AV97" i="8"/>
  <c r="AV98" i="8"/>
  <c r="AV99" i="8"/>
  <c r="AV100" i="8"/>
  <c r="AV101" i="8"/>
  <c r="AV102" i="8"/>
  <c r="AV103" i="8"/>
  <c r="AV104" i="8"/>
  <c r="AV105" i="8"/>
  <c r="AV106" i="8"/>
  <c r="AV107" i="8"/>
  <c r="AV108" i="8"/>
  <c r="AV109" i="8"/>
  <c r="AV110" i="8"/>
  <c r="AV111" i="8"/>
  <c r="AV112" i="8"/>
  <c r="AV113" i="8"/>
  <c r="AV114" i="8"/>
  <c r="AR722" i="6"/>
  <c r="AS744" i="6"/>
  <c r="BA11" i="7"/>
  <c r="AT4" i="8"/>
  <c r="AT3" i="8" s="1"/>
  <c r="BB10" i="7"/>
  <c r="AS689" i="6" l="1"/>
  <c r="AS692" i="6"/>
  <c r="AS691" i="6" s="1"/>
  <c r="AS687" i="6"/>
  <c r="AS32" i="6"/>
  <c r="AS412" i="6"/>
  <c r="AS698" i="6" s="1"/>
  <c r="AS222" i="6"/>
  <c r="AS697" i="6" s="1"/>
  <c r="AS722" i="6"/>
  <c r="AT611" i="6"/>
  <c r="AT684" i="6"/>
  <c r="AU741" i="6"/>
  <c r="AV15" i="6"/>
  <c r="AV18" i="6" s="1"/>
  <c r="AU685" i="6"/>
  <c r="AU612" i="6"/>
  <c r="AU613" i="6"/>
  <c r="AT722" i="6"/>
  <c r="AT735" i="6"/>
  <c r="AT680" i="6"/>
  <c r="AT688" i="6"/>
  <c r="AT733" i="6"/>
  <c r="AT736" i="6" s="1"/>
  <c r="AT746" i="6"/>
  <c r="AT749" i="6"/>
  <c r="AT747" i="6"/>
  <c r="AT748" i="6"/>
  <c r="AT679" i="6"/>
  <c r="AU19" i="6"/>
  <c r="AR696" i="6"/>
  <c r="AR695" i="6" s="1"/>
  <c r="AR602" i="6"/>
  <c r="AR615" i="6" s="1"/>
  <c r="E201" i="6"/>
  <c r="E139" i="6"/>
  <c r="B118" i="8"/>
  <c r="AU117" i="8"/>
  <c r="AM117" i="8"/>
  <c r="AE117" i="8"/>
  <c r="AS117" i="8"/>
  <c r="AK117" i="8"/>
  <c r="AC117" i="8"/>
  <c r="AV117" i="8"/>
  <c r="AJ117" i="8"/>
  <c r="Z117" i="8"/>
  <c r="R117" i="8"/>
  <c r="J117" i="8"/>
  <c r="AT117" i="8"/>
  <c r="AI117" i="8"/>
  <c r="Y117" i="8"/>
  <c r="Q117" i="8"/>
  <c r="I117" i="8"/>
  <c r="AN117" i="8"/>
  <c r="X117" i="8"/>
  <c r="N117" i="8"/>
  <c r="D117" i="8"/>
  <c r="AL117" i="8"/>
  <c r="W117" i="8"/>
  <c r="M117" i="8"/>
  <c r="C117" i="8"/>
  <c r="AH117" i="8"/>
  <c r="V117" i="8"/>
  <c r="L117" i="8"/>
  <c r="AR117" i="8"/>
  <c r="AF117" i="8"/>
  <c r="T117" i="8"/>
  <c r="H117" i="8"/>
  <c r="AW117" i="8"/>
  <c r="U117" i="8"/>
  <c r="AQ117" i="8"/>
  <c r="S117" i="8"/>
  <c r="AP117" i="8"/>
  <c r="P117" i="8"/>
  <c r="AB117" i="8"/>
  <c r="F117" i="8"/>
  <c r="AO117" i="8"/>
  <c r="AG117" i="8"/>
  <c r="AD117" i="8"/>
  <c r="E117" i="8"/>
  <c r="AA117" i="8"/>
  <c r="O117" i="8"/>
  <c r="K117" i="8"/>
  <c r="G117" i="8"/>
  <c r="AW686" i="6" a="1"/>
  <c r="AW686" i="6" s="1"/>
  <c r="AW682" i="6"/>
  <c r="AW731" i="6"/>
  <c r="AW678" i="6"/>
  <c r="AW13" i="6"/>
  <c r="AW17" i="6" s="1"/>
  <c r="AX7" i="6"/>
  <c r="AW6" i="6"/>
  <c r="AU4" i="8"/>
  <c r="AU3" i="8" s="1"/>
  <c r="BB11" i="7"/>
  <c r="BC10" i="7"/>
  <c r="AW74" i="8"/>
  <c r="AX5" i="8"/>
  <c r="AW76" i="8"/>
  <c r="AW75" i="8"/>
  <c r="AW77" i="8"/>
  <c r="AW78" i="8"/>
  <c r="AW79" i="8"/>
  <c r="AW80" i="8"/>
  <c r="AW81" i="8"/>
  <c r="AW82" i="8"/>
  <c r="AW83" i="8"/>
  <c r="AW84" i="8"/>
  <c r="AW85" i="8"/>
  <c r="AW86" i="8"/>
  <c r="AW87" i="8"/>
  <c r="AW88" i="8"/>
  <c r="AW89" i="8"/>
  <c r="AW90" i="8"/>
  <c r="AW91" i="8"/>
  <c r="AW92" i="8"/>
  <c r="AW93" i="8"/>
  <c r="AW94" i="8"/>
  <c r="AW95" i="8"/>
  <c r="AW96" i="8"/>
  <c r="AW97" i="8"/>
  <c r="AW98" i="8"/>
  <c r="AW99" i="8"/>
  <c r="AW100" i="8"/>
  <c r="AW101" i="8"/>
  <c r="AW102" i="8"/>
  <c r="AW103" i="8"/>
  <c r="AW104" i="8"/>
  <c r="AW105" i="8"/>
  <c r="AW106" i="8"/>
  <c r="AW107" i="8"/>
  <c r="AW108" i="8"/>
  <c r="AW109" i="8"/>
  <c r="AW110" i="8"/>
  <c r="AW111" i="8"/>
  <c r="AW112" i="8"/>
  <c r="AW113" i="8"/>
  <c r="AW114" i="8"/>
  <c r="AW115" i="8"/>
  <c r="AW651" i="6"/>
  <c r="AX650" i="6"/>
  <c r="AV741" i="6" l="1"/>
  <c r="AV744" i="6" s="1"/>
  <c r="AW15" i="6"/>
  <c r="AW18" i="6" s="1"/>
  <c r="AV685" i="6"/>
  <c r="AV612" i="6"/>
  <c r="AV613" i="6"/>
  <c r="AU688" i="6"/>
  <c r="AU735" i="6"/>
  <c r="AU680" i="6"/>
  <c r="AU733" i="6"/>
  <c r="AU736" i="6" s="1"/>
  <c r="AU746" i="6"/>
  <c r="AU750" i="6" s="1"/>
  <c r="AU748" i="6"/>
  <c r="AU749" i="6"/>
  <c r="AU747" i="6"/>
  <c r="AV19" i="6"/>
  <c r="AX731" i="6"/>
  <c r="AX686" i="6" a="1"/>
  <c r="AX686" i="6" s="1"/>
  <c r="AX678" i="6"/>
  <c r="AX682" i="6"/>
  <c r="AX679" i="6"/>
  <c r="AX6" i="6"/>
  <c r="AX13" i="6"/>
  <c r="AX17" i="6" s="1"/>
  <c r="AY7" i="6"/>
  <c r="AX74" i="8"/>
  <c r="AY5" i="8"/>
  <c r="AX75" i="8"/>
  <c r="AX76" i="8"/>
  <c r="AX77" i="8"/>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X103" i="8"/>
  <c r="AX104" i="8"/>
  <c r="AX105" i="8"/>
  <c r="AX106" i="8"/>
  <c r="AX107" i="8"/>
  <c r="AX108" i="8"/>
  <c r="AX109" i="8"/>
  <c r="AX110" i="8"/>
  <c r="AX111" i="8"/>
  <c r="AX112" i="8"/>
  <c r="AX113" i="8"/>
  <c r="AX114" i="8"/>
  <c r="AX115" i="8"/>
  <c r="AX116" i="8"/>
  <c r="AX651" i="6"/>
  <c r="AY650" i="6"/>
  <c r="BD10" i="7"/>
  <c r="AV4" i="8"/>
  <c r="AV3" i="8" s="1"/>
  <c r="BC11" i="7"/>
  <c r="AU744" i="6"/>
  <c r="AX117" i="8"/>
  <c r="AX118" i="8"/>
  <c r="AP118" i="8"/>
  <c r="AH118" i="8"/>
  <c r="Z118" i="8"/>
  <c r="R118" i="8"/>
  <c r="J118" i="8"/>
  <c r="AW118" i="8"/>
  <c r="AO118" i="8"/>
  <c r="AG118" i="8"/>
  <c r="Y118" i="8"/>
  <c r="AV118" i="8"/>
  <c r="AN118" i="8"/>
  <c r="AF118" i="8"/>
  <c r="X118" i="8"/>
  <c r="P118" i="8"/>
  <c r="H118" i="8"/>
  <c r="AR118" i="8"/>
  <c r="AJ118" i="8"/>
  <c r="AT118" i="8"/>
  <c r="AD118" i="8"/>
  <c r="S118" i="8"/>
  <c r="G118" i="8"/>
  <c r="AS118" i="8"/>
  <c r="AC118" i="8"/>
  <c r="Q118" i="8"/>
  <c r="F118" i="8"/>
  <c r="AL118" i="8"/>
  <c r="U118" i="8"/>
  <c r="E118" i="8"/>
  <c r="AK118" i="8"/>
  <c r="T118" i="8"/>
  <c r="D118" i="8"/>
  <c r="AI118" i="8"/>
  <c r="O118" i="8"/>
  <c r="C118" i="8"/>
  <c r="AY118" i="8"/>
  <c r="AB118" i="8"/>
  <c r="M118" i="8"/>
  <c r="N118" i="8"/>
  <c r="AU118" i="8"/>
  <c r="L118" i="8"/>
  <c r="AQ118" i="8"/>
  <c r="K118" i="8"/>
  <c r="W118" i="8"/>
  <c r="AM118" i="8"/>
  <c r="AE118" i="8"/>
  <c r="AA118" i="8"/>
  <c r="B119" i="8"/>
  <c r="V118" i="8"/>
  <c r="I118" i="8"/>
  <c r="E202" i="6"/>
  <c r="E140" i="6"/>
  <c r="AT750" i="6"/>
  <c r="AU611" i="6"/>
  <c r="AU722" i="6" s="1"/>
  <c r="AU684" i="6"/>
  <c r="AT689" i="6"/>
  <c r="AT692" i="6"/>
  <c r="AT691" i="6" s="1"/>
  <c r="AT687" i="6"/>
  <c r="AT32" i="6"/>
  <c r="AT412" i="6"/>
  <c r="AT698" i="6" s="1"/>
  <c r="AT222" i="6"/>
  <c r="AT697" i="6" s="1"/>
  <c r="AS696" i="6"/>
  <c r="AS695" i="6" s="1"/>
  <c r="AS602" i="6"/>
  <c r="AS615" i="6" s="1"/>
  <c r="AY731" i="6" l="1"/>
  <c r="AY678" i="6"/>
  <c r="AY682" i="6"/>
  <c r="AY679" i="6"/>
  <c r="AY686" i="6" a="1"/>
  <c r="AY686" i="6" s="1"/>
  <c r="AY6" i="6"/>
  <c r="AZ7" i="6"/>
  <c r="AY13" i="6"/>
  <c r="AY17" i="6" s="1"/>
  <c r="AT696" i="6"/>
  <c r="AT695" i="6" s="1"/>
  <c r="AT602" i="6"/>
  <c r="AT615" i="6" s="1"/>
  <c r="AV611" i="6"/>
  <c r="AV684" i="6"/>
  <c r="AZ650" i="6"/>
  <c r="AY651" i="6"/>
  <c r="AW741" i="6"/>
  <c r="AX15" i="6"/>
  <c r="AX18" i="6" s="1"/>
  <c r="AW612" i="6"/>
  <c r="AW685" i="6"/>
  <c r="AW613" i="6"/>
  <c r="AW19" i="6"/>
  <c r="BE10" i="7"/>
  <c r="BD11" i="7"/>
  <c r="AW4" i="8"/>
  <c r="AW3" i="8" s="1"/>
  <c r="AY75" i="8"/>
  <c r="AY74" i="8"/>
  <c r="AZ5" i="8"/>
  <c r="AY76" i="8"/>
  <c r="AY77" i="8"/>
  <c r="AY78" i="8"/>
  <c r="AY79" i="8"/>
  <c r="AY80" i="8"/>
  <c r="AY81" i="8"/>
  <c r="AY82" i="8"/>
  <c r="AY83" i="8"/>
  <c r="AY84" i="8"/>
  <c r="AY85" i="8"/>
  <c r="AY86" i="8"/>
  <c r="AY87" i="8"/>
  <c r="AY88" i="8"/>
  <c r="AY89" i="8"/>
  <c r="AY90" i="8"/>
  <c r="AY91" i="8"/>
  <c r="AY92" i="8"/>
  <c r="AY93" i="8"/>
  <c r="AY94" i="8"/>
  <c r="AY95" i="8"/>
  <c r="AY96" i="8"/>
  <c r="AY97" i="8"/>
  <c r="AY98" i="8"/>
  <c r="AY99" i="8"/>
  <c r="AY100" i="8"/>
  <c r="AY101" i="8"/>
  <c r="AY102" i="8"/>
  <c r="AY103" i="8"/>
  <c r="AY104" i="8"/>
  <c r="AY105" i="8"/>
  <c r="AY106" i="8"/>
  <c r="AY107" i="8"/>
  <c r="AY108" i="8"/>
  <c r="AY109" i="8"/>
  <c r="AY110" i="8"/>
  <c r="AY111" i="8"/>
  <c r="AY112" i="8"/>
  <c r="AY113" i="8"/>
  <c r="AY114" i="8"/>
  <c r="AY115" i="8"/>
  <c r="AY116" i="8"/>
  <c r="AY117" i="8"/>
  <c r="AS119" i="8"/>
  <c r="AK119" i="8"/>
  <c r="AC119" i="8"/>
  <c r="U119" i="8"/>
  <c r="M119" i="8"/>
  <c r="E119" i="8"/>
  <c r="AZ119" i="8"/>
  <c r="AR119" i="8"/>
  <c r="AJ119" i="8"/>
  <c r="AB119" i="8"/>
  <c r="T119" i="8"/>
  <c r="L119" i="8"/>
  <c r="D119" i="8"/>
  <c r="AY119" i="8"/>
  <c r="AQ119" i="8"/>
  <c r="AI119" i="8"/>
  <c r="AA119" i="8"/>
  <c r="S119" i="8"/>
  <c r="K119" i="8"/>
  <c r="C119" i="8"/>
  <c r="B120" i="8"/>
  <c r="AU119" i="8"/>
  <c r="AM119" i="8"/>
  <c r="AE119" i="8"/>
  <c r="W119" i="8"/>
  <c r="O119" i="8"/>
  <c r="G119" i="8"/>
  <c r="AW119" i="8"/>
  <c r="AG119" i="8"/>
  <c r="Q119" i="8"/>
  <c r="AV119" i="8"/>
  <c r="AF119" i="8"/>
  <c r="P119" i="8"/>
  <c r="AO119" i="8"/>
  <c r="V119" i="8"/>
  <c r="AN119" i="8"/>
  <c r="R119" i="8"/>
  <c r="AL119" i="8"/>
  <c r="N119" i="8"/>
  <c r="AD119" i="8"/>
  <c r="I119" i="8"/>
  <c r="AH119" i="8"/>
  <c r="Z119" i="8"/>
  <c r="Y119" i="8"/>
  <c r="AT119" i="8"/>
  <c r="F119" i="8"/>
  <c r="AX119" i="8"/>
  <c r="AP119" i="8"/>
  <c r="X119" i="8"/>
  <c r="J119" i="8"/>
  <c r="H119" i="8"/>
  <c r="AV688" i="6"/>
  <c r="AV722" i="6"/>
  <c r="AV735" i="6"/>
  <c r="AV680" i="6"/>
  <c r="AV733" i="6"/>
  <c r="AV736" i="6" s="1"/>
  <c r="AV746" i="6"/>
  <c r="AV749" i="6"/>
  <c r="AV748" i="6"/>
  <c r="AV747" i="6"/>
  <c r="AU689" i="6"/>
  <c r="AU692" i="6"/>
  <c r="AU691" i="6" s="1"/>
  <c r="AU687" i="6"/>
  <c r="AU222" i="6"/>
  <c r="AU697" i="6" s="1"/>
  <c r="AU32" i="6"/>
  <c r="AU412" i="6"/>
  <c r="AU698" i="6" s="1"/>
  <c r="E203" i="6"/>
  <c r="E141" i="6"/>
  <c r="AW688" i="6" l="1"/>
  <c r="AW735" i="6"/>
  <c r="AW680" i="6"/>
  <c r="AW733" i="6"/>
  <c r="AW736" i="6" s="1"/>
  <c r="AW746" i="6"/>
  <c r="AW748" i="6"/>
  <c r="AW749" i="6"/>
  <c r="AW747" i="6"/>
  <c r="AW679" i="6"/>
  <c r="E204" i="6"/>
  <c r="E142" i="6"/>
  <c r="AU696" i="6"/>
  <c r="AU695" i="6" s="1"/>
  <c r="AU602" i="6"/>
  <c r="AU615" i="6" s="1"/>
  <c r="AV750" i="6"/>
  <c r="AZ74" i="8"/>
  <c r="AZ75" i="8"/>
  <c r="BA5" i="8"/>
  <c r="AZ76" i="8"/>
  <c r="AZ77" i="8"/>
  <c r="AZ78" i="8"/>
  <c r="AZ79" i="8"/>
  <c r="AZ80" i="8"/>
  <c r="AZ81" i="8"/>
  <c r="AZ82" i="8"/>
  <c r="AZ83" i="8"/>
  <c r="AZ84" i="8"/>
  <c r="AZ85" i="8"/>
  <c r="AZ86" i="8"/>
  <c r="AZ87" i="8"/>
  <c r="AZ88" i="8"/>
  <c r="AZ89" i="8"/>
  <c r="AZ90" i="8"/>
  <c r="AZ91" i="8"/>
  <c r="AZ92" i="8"/>
  <c r="AZ93" i="8"/>
  <c r="AZ94" i="8"/>
  <c r="AZ95" i="8"/>
  <c r="AZ96" i="8"/>
  <c r="AZ97" i="8"/>
  <c r="AZ98" i="8"/>
  <c r="AZ99" i="8"/>
  <c r="AZ100" i="8"/>
  <c r="AZ101" i="8"/>
  <c r="AZ102" i="8"/>
  <c r="AZ103" i="8"/>
  <c r="AZ104" i="8"/>
  <c r="AZ105" i="8"/>
  <c r="AZ106" i="8"/>
  <c r="AZ107" i="8"/>
  <c r="AZ108" i="8"/>
  <c r="AZ109" i="8"/>
  <c r="AZ110" i="8"/>
  <c r="AZ111" i="8"/>
  <c r="AZ112" i="8"/>
  <c r="AZ113" i="8"/>
  <c r="AZ114" i="8"/>
  <c r="AZ115" i="8"/>
  <c r="AZ116" i="8"/>
  <c r="AZ117" i="8"/>
  <c r="AZ118" i="8"/>
  <c r="AW744" i="6"/>
  <c r="BF10" i="7"/>
  <c r="BE11" i="7"/>
  <c r="AX4" i="8"/>
  <c r="AX3" i="8" s="1"/>
  <c r="AX741" i="6"/>
  <c r="AX744" i="6" s="1"/>
  <c r="AY15" i="6"/>
  <c r="AY18" i="6" s="1"/>
  <c r="AY19" i="6"/>
  <c r="AX685" i="6"/>
  <c r="AX613" i="6"/>
  <c r="AX612" i="6"/>
  <c r="AV120" i="8"/>
  <c r="AN120" i="8"/>
  <c r="AF120" i="8"/>
  <c r="X120" i="8"/>
  <c r="P120" i="8"/>
  <c r="H120" i="8"/>
  <c r="B121" i="8"/>
  <c r="AU120" i="8"/>
  <c r="AM120" i="8"/>
  <c r="AE120" i="8"/>
  <c r="W120" i="8"/>
  <c r="O120" i="8"/>
  <c r="G120" i="8"/>
  <c r="AT120" i="8"/>
  <c r="AL120" i="8"/>
  <c r="AD120" i="8"/>
  <c r="V120" i="8"/>
  <c r="N120" i="8"/>
  <c r="F120" i="8"/>
  <c r="AX120" i="8"/>
  <c r="AP120" i="8"/>
  <c r="AH120" i="8"/>
  <c r="Z120" i="8"/>
  <c r="R120" i="8"/>
  <c r="J120" i="8"/>
  <c r="AZ120" i="8"/>
  <c r="AJ120" i="8"/>
  <c r="T120" i="8"/>
  <c r="D120" i="8"/>
  <c r="AY120" i="8"/>
  <c r="AI120" i="8"/>
  <c r="S120" i="8"/>
  <c r="C120" i="8"/>
  <c r="BA120" i="8"/>
  <c r="AR120" i="8"/>
  <c r="Y120" i="8"/>
  <c r="AQ120" i="8"/>
  <c r="U120" i="8"/>
  <c r="AO120" i="8"/>
  <c r="Q120" i="8"/>
  <c r="AG120" i="8"/>
  <c r="L120" i="8"/>
  <c r="M120" i="8"/>
  <c r="K120" i="8"/>
  <c r="AW120" i="8"/>
  <c r="I120" i="8"/>
  <c r="AB120" i="8"/>
  <c r="E120" i="8"/>
  <c r="AA120" i="8"/>
  <c r="AC120" i="8"/>
  <c r="AS120" i="8"/>
  <c r="AK120" i="8"/>
  <c r="AX19" i="6"/>
  <c r="BA650" i="6"/>
  <c r="AZ651" i="6"/>
  <c r="AW611" i="6"/>
  <c r="AW722" i="6" s="1"/>
  <c r="AW684" i="6"/>
  <c r="AV689" i="6"/>
  <c r="AV692" i="6"/>
  <c r="AV691" i="6" s="1"/>
  <c r="AV687" i="6"/>
  <c r="AV222" i="6"/>
  <c r="AV697" i="6" s="1"/>
  <c r="AV32" i="6"/>
  <c r="AV412" i="6"/>
  <c r="AV698" i="6" s="1"/>
  <c r="AZ731" i="6"/>
  <c r="AZ682" i="6"/>
  <c r="AZ686" i="6" a="1"/>
  <c r="AZ686" i="6" s="1"/>
  <c r="AZ678" i="6"/>
  <c r="AZ6" i="6"/>
  <c r="AZ13" i="6"/>
  <c r="AZ17" i="6" s="1"/>
  <c r="BA7" i="6"/>
  <c r="BA731" i="6" l="1"/>
  <c r="BA682" i="6"/>
  <c r="BA686" i="6" a="1"/>
  <c r="BA686" i="6" s="1"/>
  <c r="BA679" i="6"/>
  <c r="BA678" i="6"/>
  <c r="BA13" i="6"/>
  <c r="BA17" i="6" s="1"/>
  <c r="BB7" i="6"/>
  <c r="BA6" i="6"/>
  <c r="BA74" i="8"/>
  <c r="BA75" i="8"/>
  <c r="BB5" i="8"/>
  <c r="BA76" i="8"/>
  <c r="BA77" i="8"/>
  <c r="BA78" i="8"/>
  <c r="BA79" i="8"/>
  <c r="BA80" i="8"/>
  <c r="BA81" i="8"/>
  <c r="BA82" i="8"/>
  <c r="BA83" i="8"/>
  <c r="BA84" i="8"/>
  <c r="BA85" i="8"/>
  <c r="BA86" i="8"/>
  <c r="BA87" i="8"/>
  <c r="BA88" i="8"/>
  <c r="BA89" i="8"/>
  <c r="BA90" i="8"/>
  <c r="BA91" i="8"/>
  <c r="BA92" i="8"/>
  <c r="BA93" i="8"/>
  <c r="BA94" i="8"/>
  <c r="BA95" i="8"/>
  <c r="BA96" i="8"/>
  <c r="BA97" i="8"/>
  <c r="BA98" i="8"/>
  <c r="BA99" i="8"/>
  <c r="BA100" i="8"/>
  <c r="BA101" i="8"/>
  <c r="BA102" i="8"/>
  <c r="BA103" i="8"/>
  <c r="BA104" i="8"/>
  <c r="BA105" i="8"/>
  <c r="BA106" i="8"/>
  <c r="BA107" i="8"/>
  <c r="BA108" i="8"/>
  <c r="BA109" i="8"/>
  <c r="BA110" i="8"/>
  <c r="BA111" i="8"/>
  <c r="BA112" i="8"/>
  <c r="BA113" i="8"/>
  <c r="BA114" i="8"/>
  <c r="BA115" i="8"/>
  <c r="BA116" i="8"/>
  <c r="BA117" i="8"/>
  <c r="BA118" i="8"/>
  <c r="BA119" i="8"/>
  <c r="AY735" i="6"/>
  <c r="AY680" i="6"/>
  <c r="AY688" i="6"/>
  <c r="AY733" i="6"/>
  <c r="AY736" i="6" s="1"/>
  <c r="AY746" i="6"/>
  <c r="AY750" i="6" s="1"/>
  <c r="AY748" i="6"/>
  <c r="AY749" i="6"/>
  <c r="AY747" i="6"/>
  <c r="AW750" i="6"/>
  <c r="AY741" i="6"/>
  <c r="AY744" i="6" s="1"/>
  <c r="AZ15" i="6"/>
  <c r="AZ18" i="6" s="1"/>
  <c r="AY613" i="6"/>
  <c r="AY685" i="6"/>
  <c r="AY612" i="6"/>
  <c r="AW689" i="6"/>
  <c r="AW692" i="6"/>
  <c r="AW691" i="6" s="1"/>
  <c r="AW687" i="6"/>
  <c r="AW412" i="6"/>
  <c r="AW698" i="6" s="1"/>
  <c r="AW32" i="6"/>
  <c r="AW222" i="6"/>
  <c r="AW697" i="6" s="1"/>
  <c r="BG10" i="7"/>
  <c r="AY4" i="8"/>
  <c r="AY3" i="8" s="1"/>
  <c r="BF11" i="7"/>
  <c r="BB650" i="6"/>
  <c r="BA651" i="6"/>
  <c r="AY121" i="8"/>
  <c r="AQ121" i="8"/>
  <c r="AI121" i="8"/>
  <c r="AA121" i="8"/>
  <c r="S121" i="8"/>
  <c r="K121" i="8"/>
  <c r="C121" i="8"/>
  <c r="AX121" i="8"/>
  <c r="AP121" i="8"/>
  <c r="AH121" i="8"/>
  <c r="Z121" i="8"/>
  <c r="R121" i="8"/>
  <c r="J121" i="8"/>
  <c r="AW121" i="8"/>
  <c r="AO121" i="8"/>
  <c r="AG121" i="8"/>
  <c r="Y121" i="8"/>
  <c r="Q121" i="8"/>
  <c r="I121" i="8"/>
  <c r="BA121" i="8"/>
  <c r="AS121" i="8"/>
  <c r="AK121" i="8"/>
  <c r="AC121" i="8"/>
  <c r="U121" i="8"/>
  <c r="M121" i="8"/>
  <c r="E121" i="8"/>
  <c r="AM121" i="8"/>
  <c r="W121" i="8"/>
  <c r="G121" i="8"/>
  <c r="BB121" i="8"/>
  <c r="AL121" i="8"/>
  <c r="V121" i="8"/>
  <c r="F121" i="8"/>
  <c r="AZ121" i="8"/>
  <c r="AJ121" i="8"/>
  <c r="AN121" i="8"/>
  <c r="X121" i="8"/>
  <c r="H121" i="8"/>
  <c r="AF121" i="8"/>
  <c r="L121" i="8"/>
  <c r="B122" i="8"/>
  <c r="AE121" i="8"/>
  <c r="D121" i="8"/>
  <c r="AD121" i="8"/>
  <c r="AV121" i="8"/>
  <c r="T121" i="8"/>
  <c r="AU121" i="8"/>
  <c r="AT121" i="8"/>
  <c r="O121" i="8"/>
  <c r="AR121" i="8"/>
  <c r="AB121" i="8"/>
  <c r="P121" i="8"/>
  <c r="N121" i="8"/>
  <c r="E205" i="6"/>
  <c r="E143" i="6"/>
  <c r="AX735" i="6"/>
  <c r="AX680" i="6"/>
  <c r="AX688" i="6"/>
  <c r="AX733" i="6"/>
  <c r="AX746" i="6"/>
  <c r="AX748" i="6"/>
  <c r="AX747" i="6"/>
  <c r="AX749" i="6"/>
  <c r="AV696" i="6"/>
  <c r="AV695" i="6" s="1"/>
  <c r="AV602" i="6"/>
  <c r="AV615" i="6" s="1"/>
  <c r="AX611" i="6"/>
  <c r="AX722" i="6" s="1"/>
  <c r="AX684" i="6"/>
  <c r="BB74" i="8" l="1"/>
  <c r="BB75" i="8"/>
  <c r="BC5" i="8"/>
  <c r="BB76" i="8"/>
  <c r="BB77" i="8"/>
  <c r="BB78" i="8"/>
  <c r="BB79" i="8"/>
  <c r="BB80" i="8"/>
  <c r="BB81" i="8"/>
  <c r="BB82" i="8"/>
  <c r="BB83" i="8"/>
  <c r="BB84" i="8"/>
  <c r="BB85" i="8"/>
  <c r="BB86" i="8"/>
  <c r="BB87" i="8"/>
  <c r="BB88" i="8"/>
  <c r="BB89" i="8"/>
  <c r="BB90" i="8"/>
  <c r="BB91" i="8"/>
  <c r="BB92" i="8"/>
  <c r="BB93" i="8"/>
  <c r="BB94" i="8"/>
  <c r="BB95" i="8"/>
  <c r="BB96" i="8"/>
  <c r="BB97" i="8"/>
  <c r="BB98" i="8"/>
  <c r="BB99" i="8"/>
  <c r="BB100" i="8"/>
  <c r="BB101" i="8"/>
  <c r="BB102" i="8"/>
  <c r="BB103" i="8"/>
  <c r="BB104" i="8"/>
  <c r="BB105" i="8"/>
  <c r="BB106" i="8"/>
  <c r="BB107" i="8"/>
  <c r="BB108" i="8"/>
  <c r="BB109" i="8"/>
  <c r="BB110" i="8"/>
  <c r="BB111" i="8"/>
  <c r="BB112" i="8"/>
  <c r="BB113" i="8"/>
  <c r="BB114" i="8"/>
  <c r="BB115" i="8"/>
  <c r="BB116" i="8"/>
  <c r="BB117" i="8"/>
  <c r="BB118" i="8"/>
  <c r="BB119" i="8"/>
  <c r="BB120" i="8"/>
  <c r="AZ741" i="6"/>
  <c r="AZ744" i="6" s="1"/>
  <c r="BA15" i="6"/>
  <c r="BA18" i="6" s="1"/>
  <c r="BA19" i="6"/>
  <c r="AZ613" i="6"/>
  <c r="AZ612" i="6"/>
  <c r="AZ685" i="6"/>
  <c r="BC650" i="6"/>
  <c r="BB651" i="6"/>
  <c r="AW696" i="6"/>
  <c r="AW695" i="6" s="1"/>
  <c r="AW602" i="6"/>
  <c r="AW615" i="6" s="1"/>
  <c r="AX750" i="6"/>
  <c r="B123" i="8"/>
  <c r="BB122" i="8"/>
  <c r="AT122" i="8"/>
  <c r="AL122" i="8"/>
  <c r="AD122" i="8"/>
  <c r="V122" i="8"/>
  <c r="N122" i="8"/>
  <c r="F122" i="8"/>
  <c r="BA122" i="8"/>
  <c r="AS122" i="8"/>
  <c r="AK122" i="8"/>
  <c r="AC122" i="8"/>
  <c r="U122" i="8"/>
  <c r="M122" i="8"/>
  <c r="E122" i="8"/>
  <c r="AZ122" i="8"/>
  <c r="AR122" i="8"/>
  <c r="AJ122" i="8"/>
  <c r="AB122" i="8"/>
  <c r="T122" i="8"/>
  <c r="L122" i="8"/>
  <c r="D122" i="8"/>
  <c r="AV122" i="8"/>
  <c r="AN122" i="8"/>
  <c r="AF122" i="8"/>
  <c r="X122" i="8"/>
  <c r="P122" i="8"/>
  <c r="H122" i="8"/>
  <c r="AP122" i="8"/>
  <c r="Z122" i="8"/>
  <c r="J122" i="8"/>
  <c r="AO122" i="8"/>
  <c r="Y122" i="8"/>
  <c r="I122" i="8"/>
  <c r="BC122" i="8"/>
  <c r="AM122" i="8"/>
  <c r="W122" i="8"/>
  <c r="G122" i="8"/>
  <c r="AQ122" i="8"/>
  <c r="AA122" i="8"/>
  <c r="K122" i="8"/>
  <c r="AI122" i="8"/>
  <c r="C122" i="8"/>
  <c r="AH122" i="8"/>
  <c r="AG122" i="8"/>
  <c r="AY122" i="8"/>
  <c r="S122" i="8"/>
  <c r="AX122" i="8"/>
  <c r="AW122" i="8"/>
  <c r="Q122" i="8"/>
  <c r="O122" i="8"/>
  <c r="AU122" i="8"/>
  <c r="AE122" i="8"/>
  <c r="R122" i="8"/>
  <c r="AZ4" i="8"/>
  <c r="AZ3" i="8" s="1"/>
  <c r="BG11" i="7"/>
  <c r="BH10" i="7"/>
  <c r="E206" i="6"/>
  <c r="E144" i="6"/>
  <c r="AY611" i="6"/>
  <c r="AY684" i="6"/>
  <c r="AX689" i="6"/>
  <c r="AX692" i="6"/>
  <c r="AX691" i="6" s="1"/>
  <c r="AX687" i="6"/>
  <c r="AX222" i="6"/>
  <c r="AX697" i="6" s="1"/>
  <c r="AX32" i="6"/>
  <c r="AX412" i="6"/>
  <c r="AX698" i="6" s="1"/>
  <c r="AX736" i="6"/>
  <c r="AZ19" i="6"/>
  <c r="BB686" i="6" a="1"/>
  <c r="BB686" i="6" s="1"/>
  <c r="S61" i="4" s="1"/>
  <c r="BB679" i="6"/>
  <c r="BB731" i="6"/>
  <c r="BB682" i="6"/>
  <c r="S57" i="4" s="1"/>
  <c r="BB678" i="6"/>
  <c r="S53" i="4" s="1"/>
  <c r="BB13" i="6"/>
  <c r="BB17" i="6" s="1"/>
  <c r="BC7" i="6"/>
  <c r="BB6" i="6"/>
  <c r="AX696" i="6" l="1"/>
  <c r="AX695" i="6" s="1"/>
  <c r="AX602" i="6"/>
  <c r="AX615" i="6" s="1"/>
  <c r="AZ611" i="6"/>
  <c r="AZ684" i="6"/>
  <c r="BD650" i="6"/>
  <c r="BC651" i="6"/>
  <c r="BA735" i="6"/>
  <c r="BA688" i="6"/>
  <c r="BA680" i="6"/>
  <c r="BA733" i="6"/>
  <c r="BA746" i="6"/>
  <c r="BA749" i="6"/>
  <c r="BA747" i="6"/>
  <c r="BA748" i="6"/>
  <c r="BA741" i="6"/>
  <c r="BA744" i="6" s="1"/>
  <c r="BB15" i="6"/>
  <c r="BB18" i="6" s="1"/>
  <c r="BA612" i="6"/>
  <c r="BA613" i="6"/>
  <c r="BA685" i="6"/>
  <c r="BC74" i="8"/>
  <c r="BC75" i="8"/>
  <c r="BD5" i="8"/>
  <c r="BC76" i="8"/>
  <c r="BC77" i="8"/>
  <c r="BC78" i="8"/>
  <c r="BC79" i="8"/>
  <c r="BC80" i="8"/>
  <c r="BC81" i="8"/>
  <c r="BC82" i="8"/>
  <c r="BC83" i="8"/>
  <c r="BC84" i="8"/>
  <c r="BC85" i="8"/>
  <c r="BC86" i="8"/>
  <c r="BC87" i="8"/>
  <c r="BC88" i="8"/>
  <c r="BC89" i="8"/>
  <c r="BC90" i="8"/>
  <c r="BC91" i="8"/>
  <c r="BC92" i="8"/>
  <c r="BC93" i="8"/>
  <c r="BC94" i="8"/>
  <c r="BC95" i="8"/>
  <c r="BC96" i="8"/>
  <c r="BC97" i="8"/>
  <c r="BC98" i="8"/>
  <c r="BC99" i="8"/>
  <c r="BC100" i="8"/>
  <c r="BC101" i="8"/>
  <c r="BC102" i="8"/>
  <c r="BC103" i="8"/>
  <c r="BC104" i="8"/>
  <c r="BC105" i="8"/>
  <c r="BC106" i="8"/>
  <c r="BC107" i="8"/>
  <c r="BC108" i="8"/>
  <c r="BC109" i="8"/>
  <c r="BC110" i="8"/>
  <c r="BC111" i="8"/>
  <c r="BC112" i="8"/>
  <c r="BC113" i="8"/>
  <c r="BC114" i="8"/>
  <c r="BC115" i="8"/>
  <c r="BC116" i="8"/>
  <c r="BC117" i="8"/>
  <c r="BC118" i="8"/>
  <c r="BC119" i="8"/>
  <c r="BC120" i="8"/>
  <c r="BC121" i="8"/>
  <c r="BC731" i="6"/>
  <c r="BC682" i="6"/>
  <c r="BC13" i="6"/>
  <c r="BC17" i="6" s="1"/>
  <c r="BD7" i="6"/>
  <c r="BC6" i="6"/>
  <c r="AZ735" i="6"/>
  <c r="AZ688" i="6"/>
  <c r="AZ722" i="6"/>
  <c r="AZ680" i="6"/>
  <c r="AZ733" i="6"/>
  <c r="AZ746" i="6"/>
  <c r="AZ748" i="6"/>
  <c r="AZ749" i="6"/>
  <c r="AZ747" i="6"/>
  <c r="AZ679" i="6"/>
  <c r="E145" i="6"/>
  <c r="E207" i="6"/>
  <c r="S54" i="4"/>
  <c r="AY689" i="6"/>
  <c r="AY692" i="6"/>
  <c r="AY691" i="6" s="1"/>
  <c r="AY687" i="6"/>
  <c r="AY412" i="6"/>
  <c r="AY698" i="6" s="1"/>
  <c r="AY222" i="6"/>
  <c r="AY697" i="6" s="1"/>
  <c r="AY32" i="6"/>
  <c r="AY722" i="6"/>
  <c r="BA4" i="8"/>
  <c r="BA3" i="8" s="1"/>
  <c r="BH11" i="7"/>
  <c r="BI10" i="7"/>
  <c r="BD123" i="8"/>
  <c r="AV123" i="8"/>
  <c r="AN123" i="8"/>
  <c r="AF123" i="8"/>
  <c r="X123" i="8"/>
  <c r="P123" i="8"/>
  <c r="H123" i="8"/>
  <c r="B124" i="8"/>
  <c r="BC123" i="8"/>
  <c r="AU123" i="8"/>
  <c r="AM123" i="8"/>
  <c r="AE123" i="8"/>
  <c r="W123" i="8"/>
  <c r="O123" i="8"/>
  <c r="BB123" i="8"/>
  <c r="AT123" i="8"/>
  <c r="AL123" i="8"/>
  <c r="AD123" i="8"/>
  <c r="V123" i="8"/>
  <c r="N123" i="8"/>
  <c r="BA123" i="8"/>
  <c r="AS123" i="8"/>
  <c r="AK123" i="8"/>
  <c r="AC123" i="8"/>
  <c r="U123" i="8"/>
  <c r="M123" i="8"/>
  <c r="E123" i="8"/>
  <c r="AR123" i="8"/>
  <c r="AB123" i="8"/>
  <c r="L123" i="8"/>
  <c r="AQ123" i="8"/>
  <c r="AA123" i="8"/>
  <c r="K123" i="8"/>
  <c r="AP123" i="8"/>
  <c r="Z123" i="8"/>
  <c r="J123" i="8"/>
  <c r="AX123" i="8"/>
  <c r="AH123" i="8"/>
  <c r="R123" i="8"/>
  <c r="D123" i="8"/>
  <c r="AZ123" i="8"/>
  <c r="T123" i="8"/>
  <c r="AY123" i="8"/>
  <c r="S123" i="8"/>
  <c r="AW123" i="8"/>
  <c r="Q123" i="8"/>
  <c r="Y123" i="8"/>
  <c r="I123" i="8"/>
  <c r="G123" i="8"/>
  <c r="F123" i="8"/>
  <c r="AO123" i="8"/>
  <c r="C123" i="8"/>
  <c r="AI123" i="8"/>
  <c r="AJ123" i="8"/>
  <c r="AG123" i="8"/>
  <c r="E208" i="6" l="1"/>
  <c r="E146" i="6"/>
  <c r="BA611" i="6"/>
  <c r="BA684" i="6"/>
  <c r="BB741" i="6"/>
  <c r="BC15" i="6"/>
  <c r="BC18" i="6" s="1"/>
  <c r="BB685" i="6"/>
  <c r="S60" i="4" s="1"/>
  <c r="BB612" i="6"/>
  <c r="BB613" i="6"/>
  <c r="BD75" i="8"/>
  <c r="BD74" i="8"/>
  <c r="BE5" i="8"/>
  <c r="BD76" i="8"/>
  <c r="BD77" i="8"/>
  <c r="BD78" i="8"/>
  <c r="BD79" i="8"/>
  <c r="BD80" i="8"/>
  <c r="BD81" i="8"/>
  <c r="BD82" i="8"/>
  <c r="BD83" i="8"/>
  <c r="BD84" i="8"/>
  <c r="BD85" i="8"/>
  <c r="BD86" i="8"/>
  <c r="BD87" i="8"/>
  <c r="BD88" i="8"/>
  <c r="BD89" i="8"/>
  <c r="BD90" i="8"/>
  <c r="BD91" i="8"/>
  <c r="BD92" i="8"/>
  <c r="BD93" i="8"/>
  <c r="BD94" i="8"/>
  <c r="BD95" i="8"/>
  <c r="BD96" i="8"/>
  <c r="BD97" i="8"/>
  <c r="BD98" i="8"/>
  <c r="BD99" i="8"/>
  <c r="BD100" i="8"/>
  <c r="BD101" i="8"/>
  <c r="BD102" i="8"/>
  <c r="BD103" i="8"/>
  <c r="BD104" i="8"/>
  <c r="BD105" i="8"/>
  <c r="BD106" i="8"/>
  <c r="BD107" i="8"/>
  <c r="BD108" i="8"/>
  <c r="BD109" i="8"/>
  <c r="BD110" i="8"/>
  <c r="BD111" i="8"/>
  <c r="BD112" i="8"/>
  <c r="BD113" i="8"/>
  <c r="BD114" i="8"/>
  <c r="BD115" i="8"/>
  <c r="BD116" i="8"/>
  <c r="BD117" i="8"/>
  <c r="BD118" i="8"/>
  <c r="BD119" i="8"/>
  <c r="BD120" i="8"/>
  <c r="BD121" i="8"/>
  <c r="BD122" i="8"/>
  <c r="BB19" i="6"/>
  <c r="BD651" i="6"/>
  <c r="BE650" i="6"/>
  <c r="AZ689" i="6"/>
  <c r="AZ692" i="6"/>
  <c r="AZ691" i="6" s="1"/>
  <c r="AZ687" i="6"/>
  <c r="AZ222" i="6"/>
  <c r="AZ697" i="6" s="1"/>
  <c r="AZ32" i="6"/>
  <c r="AZ412" i="6"/>
  <c r="AZ698" i="6" s="1"/>
  <c r="AZ750" i="6"/>
  <c r="AZ736" i="6"/>
  <c r="BA750" i="6"/>
  <c r="AY124" i="8"/>
  <c r="AQ124" i="8"/>
  <c r="AI124" i="8"/>
  <c r="AA124" i="8"/>
  <c r="S124" i="8"/>
  <c r="K124" i="8"/>
  <c r="C124" i="8"/>
  <c r="AX124" i="8"/>
  <c r="AP124" i="8"/>
  <c r="AH124" i="8"/>
  <c r="Z124" i="8"/>
  <c r="R124" i="8"/>
  <c r="J124" i="8"/>
  <c r="AW124" i="8"/>
  <c r="AO124" i="8"/>
  <c r="AG124" i="8"/>
  <c r="Y124" i="8"/>
  <c r="Q124" i="8"/>
  <c r="I124" i="8"/>
  <c r="BD124" i="8"/>
  <c r="AV124" i="8"/>
  <c r="AN124" i="8"/>
  <c r="AF124" i="8"/>
  <c r="X124" i="8"/>
  <c r="P124" i="8"/>
  <c r="H124" i="8"/>
  <c r="B125" i="8"/>
  <c r="AU124" i="8"/>
  <c r="AE124" i="8"/>
  <c r="O124" i="8"/>
  <c r="AT124" i="8"/>
  <c r="AD124" i="8"/>
  <c r="N124" i="8"/>
  <c r="AS124" i="8"/>
  <c r="AC124" i="8"/>
  <c r="M124" i="8"/>
  <c r="BA124" i="8"/>
  <c r="AK124" i="8"/>
  <c r="U124" i="8"/>
  <c r="E124" i="8"/>
  <c r="BC124" i="8"/>
  <c r="W124" i="8"/>
  <c r="BB124" i="8"/>
  <c r="V124" i="8"/>
  <c r="AZ124" i="8"/>
  <c r="T124" i="8"/>
  <c r="AB124" i="8"/>
  <c r="L124" i="8"/>
  <c r="G124" i="8"/>
  <c r="F124" i="8"/>
  <c r="AR124" i="8"/>
  <c r="AM124" i="8"/>
  <c r="AL124" i="8"/>
  <c r="AJ124" i="8"/>
  <c r="D124" i="8"/>
  <c r="BI11" i="7"/>
  <c r="BB4" i="8"/>
  <c r="BB3" i="8" s="1"/>
  <c r="BJ10" i="7"/>
  <c r="BD731" i="6"/>
  <c r="BD686" i="6" a="1"/>
  <c r="BD686" i="6" s="1"/>
  <c r="BD678" i="6"/>
  <c r="BD679" i="6"/>
  <c r="BD682" i="6"/>
  <c r="BD13" i="6"/>
  <c r="BD17" i="6" s="1"/>
  <c r="BE7" i="6"/>
  <c r="BD6" i="6"/>
  <c r="BP633" i="6" s="1"/>
  <c r="AY696" i="6"/>
  <c r="AY695" i="6" s="1"/>
  <c r="AY602" i="6"/>
  <c r="AY615" i="6" s="1"/>
  <c r="BA736" i="6"/>
  <c r="BP777" i="6" l="1"/>
  <c r="BP796" i="6"/>
  <c r="BE651" i="6"/>
  <c r="BF650" i="6"/>
  <c r="BE74" i="8"/>
  <c r="BF5" i="8"/>
  <c r="BE76" i="8"/>
  <c r="BE75" i="8"/>
  <c r="BE77" i="8"/>
  <c r="BE78" i="8"/>
  <c r="BE79" i="8"/>
  <c r="BE80" i="8"/>
  <c r="BE81" i="8"/>
  <c r="BE82" i="8"/>
  <c r="BE83" i="8"/>
  <c r="BE84" i="8"/>
  <c r="BE85" i="8"/>
  <c r="BE86" i="8"/>
  <c r="BE87" i="8"/>
  <c r="BE88" i="8"/>
  <c r="BE89" i="8"/>
  <c r="BE90" i="8"/>
  <c r="BE91" i="8"/>
  <c r="BE92" i="8"/>
  <c r="BE93" i="8"/>
  <c r="BE94" i="8"/>
  <c r="BE95" i="8"/>
  <c r="BE96" i="8"/>
  <c r="BE97" i="8"/>
  <c r="BE98" i="8"/>
  <c r="BE99" i="8"/>
  <c r="BE100" i="8"/>
  <c r="BE101" i="8"/>
  <c r="BE102" i="8"/>
  <c r="BE103" i="8"/>
  <c r="BE104" i="8"/>
  <c r="BE105" i="8"/>
  <c r="BE106" i="8"/>
  <c r="BE107" i="8"/>
  <c r="BE108" i="8"/>
  <c r="BE109" i="8"/>
  <c r="BE110" i="8"/>
  <c r="BE111" i="8"/>
  <c r="BE112" i="8"/>
  <c r="BE113" i="8"/>
  <c r="BE114" i="8"/>
  <c r="BE115" i="8"/>
  <c r="BE116" i="8"/>
  <c r="BE117" i="8"/>
  <c r="BE118" i="8"/>
  <c r="BE119" i="8"/>
  <c r="BE120" i="8"/>
  <c r="BE121" i="8"/>
  <c r="BE122" i="8"/>
  <c r="BE123" i="8"/>
  <c r="BB735" i="6"/>
  <c r="BB680" i="6"/>
  <c r="S55" i="4" s="1"/>
  <c r="BB688" i="6"/>
  <c r="S66" i="4" s="1"/>
  <c r="BB733" i="6"/>
  <c r="BB746" i="6"/>
  <c r="BB748" i="6"/>
  <c r="BB749" i="6"/>
  <c r="BB747" i="6"/>
  <c r="BB611" i="6"/>
  <c r="BB684" i="6"/>
  <c r="S59" i="4" s="1"/>
  <c r="AZ696" i="6"/>
  <c r="AZ695" i="6" s="1"/>
  <c r="AZ602" i="6"/>
  <c r="AZ615" i="6" s="1"/>
  <c r="BC741" i="6"/>
  <c r="BD15" i="6"/>
  <c r="BD18" i="6" s="1"/>
  <c r="BC685" i="6"/>
  <c r="BC612" i="6"/>
  <c r="BC613" i="6"/>
  <c r="BA689" i="6"/>
  <c r="BA692" i="6"/>
  <c r="BA691" i="6" s="1"/>
  <c r="BA687" i="6"/>
  <c r="BA412" i="6"/>
  <c r="BA698" i="6" s="1"/>
  <c r="BA222" i="6"/>
  <c r="BA697" i="6" s="1"/>
  <c r="BA32" i="6"/>
  <c r="BA722" i="6"/>
  <c r="BC19" i="6"/>
  <c r="E209" i="6"/>
  <c r="E147" i="6"/>
  <c r="BB125" i="8"/>
  <c r="AT125" i="8"/>
  <c r="AL125" i="8"/>
  <c r="AD125" i="8"/>
  <c r="V125" i="8"/>
  <c r="N125" i="8"/>
  <c r="F125" i="8"/>
  <c r="BA125" i="8"/>
  <c r="AS125" i="8"/>
  <c r="AK125" i="8"/>
  <c r="AC125" i="8"/>
  <c r="U125" i="8"/>
  <c r="M125" i="8"/>
  <c r="E125" i="8"/>
  <c r="AZ125" i="8"/>
  <c r="AR125" i="8"/>
  <c r="AJ125" i="8"/>
  <c r="AB125" i="8"/>
  <c r="T125" i="8"/>
  <c r="L125" i="8"/>
  <c r="D125" i="8"/>
  <c r="AY125" i="8"/>
  <c r="AQ125" i="8"/>
  <c r="AI125" i="8"/>
  <c r="AA125" i="8"/>
  <c r="S125" i="8"/>
  <c r="K125" i="8"/>
  <c r="C125" i="8"/>
  <c r="AX125" i="8"/>
  <c r="AH125" i="8"/>
  <c r="R125" i="8"/>
  <c r="AW125" i="8"/>
  <c r="AG125" i="8"/>
  <c r="Q125" i="8"/>
  <c r="AV125" i="8"/>
  <c r="AF125" i="8"/>
  <c r="P125" i="8"/>
  <c r="BD125" i="8"/>
  <c r="AN125" i="8"/>
  <c r="X125" i="8"/>
  <c r="H125" i="8"/>
  <c r="BF125" i="8"/>
  <c r="Z125" i="8"/>
  <c r="BE125" i="8"/>
  <c r="Y125" i="8"/>
  <c r="BC125" i="8"/>
  <c r="W125" i="8"/>
  <c r="B126" i="8"/>
  <c r="AE125" i="8"/>
  <c r="O125" i="8"/>
  <c r="J125" i="8"/>
  <c r="I125" i="8"/>
  <c r="AU125" i="8"/>
  <c r="G125" i="8"/>
  <c r="AO125" i="8"/>
  <c r="AM125" i="8"/>
  <c r="AP125" i="8"/>
  <c r="BE686" i="6" a="1"/>
  <c r="BE686" i="6" s="1"/>
  <c r="BE731" i="6"/>
  <c r="BE678" i="6"/>
  <c r="BE679" i="6"/>
  <c r="BE682" i="6"/>
  <c r="BE13" i="6"/>
  <c r="BE17" i="6" s="1"/>
  <c r="BF7" i="6"/>
  <c r="BE6" i="6"/>
  <c r="BQ633" i="6" s="1"/>
  <c r="BC4" i="8"/>
  <c r="BC3" i="8" s="1"/>
  <c r="BJ11" i="7"/>
  <c r="BK10" i="7"/>
  <c r="BE124" i="8"/>
  <c r="BB744" i="6"/>
  <c r="S87" i="4"/>
  <c r="S86" i="4" s="1"/>
  <c r="S29" i="4" s="1"/>
  <c r="BQ634" i="6" l="1"/>
  <c r="BC744" i="6"/>
  <c r="S90" i="4"/>
  <c r="BC611" i="6"/>
  <c r="BC684" i="6"/>
  <c r="BB750" i="6"/>
  <c r="BF74" i="8"/>
  <c r="BG5" i="8"/>
  <c r="BF76" i="8"/>
  <c r="BF75" i="8"/>
  <c r="BF77" i="8"/>
  <c r="BF78" i="8"/>
  <c r="BF79" i="8"/>
  <c r="BF80" i="8"/>
  <c r="BF81" i="8"/>
  <c r="BF82" i="8"/>
  <c r="BF83" i="8"/>
  <c r="BF84" i="8"/>
  <c r="BF85" i="8"/>
  <c r="BF86" i="8"/>
  <c r="BF87" i="8"/>
  <c r="BF88" i="8"/>
  <c r="BF89" i="8"/>
  <c r="BF90" i="8"/>
  <c r="BF91" i="8"/>
  <c r="BF92" i="8"/>
  <c r="BF93" i="8"/>
  <c r="BF94" i="8"/>
  <c r="BF95" i="8"/>
  <c r="BF96" i="8"/>
  <c r="BF97" i="8"/>
  <c r="BF98" i="8"/>
  <c r="BF99" i="8"/>
  <c r="BF100" i="8"/>
  <c r="BF101" i="8"/>
  <c r="BF102" i="8"/>
  <c r="BF103" i="8"/>
  <c r="BF104" i="8"/>
  <c r="BF105" i="8"/>
  <c r="BF106" i="8"/>
  <c r="BF107" i="8"/>
  <c r="BF108" i="8"/>
  <c r="BF109" i="8"/>
  <c r="BF110" i="8"/>
  <c r="BF111" i="8"/>
  <c r="BF112" i="8"/>
  <c r="BF113" i="8"/>
  <c r="BF114" i="8"/>
  <c r="BF115" i="8"/>
  <c r="BF116" i="8"/>
  <c r="BF117" i="8"/>
  <c r="BF118" i="8"/>
  <c r="BF119" i="8"/>
  <c r="BF120" i="8"/>
  <c r="BF121" i="8"/>
  <c r="BF122" i="8"/>
  <c r="BF123" i="8"/>
  <c r="BF124" i="8"/>
  <c r="E210" i="6"/>
  <c r="E148" i="6"/>
  <c r="BA696" i="6"/>
  <c r="BA695" i="6" s="1"/>
  <c r="BA602" i="6"/>
  <c r="BA615" i="6" s="1"/>
  <c r="BQ777" i="6"/>
  <c r="BQ796" i="6"/>
  <c r="BR634" i="6"/>
  <c r="BE126" i="8"/>
  <c r="AW126" i="8"/>
  <c r="AO126" i="8"/>
  <c r="AG126" i="8"/>
  <c r="Y126" i="8"/>
  <c r="Q126" i="8"/>
  <c r="I126" i="8"/>
  <c r="BD126" i="8"/>
  <c r="AV126" i="8"/>
  <c r="AN126" i="8"/>
  <c r="AF126" i="8"/>
  <c r="X126" i="8"/>
  <c r="P126" i="8"/>
  <c r="H126" i="8"/>
  <c r="B127" i="8"/>
  <c r="BC126" i="8"/>
  <c r="AU126" i="8"/>
  <c r="AM126" i="8"/>
  <c r="AE126" i="8"/>
  <c r="W126" i="8"/>
  <c r="O126" i="8"/>
  <c r="G126" i="8"/>
  <c r="BB126" i="8"/>
  <c r="AT126" i="8"/>
  <c r="AL126" i="8"/>
  <c r="AD126" i="8"/>
  <c r="V126" i="8"/>
  <c r="N126" i="8"/>
  <c r="F126" i="8"/>
  <c r="BA126" i="8"/>
  <c r="AK126" i="8"/>
  <c r="U126" i="8"/>
  <c r="E126" i="8"/>
  <c r="AZ126" i="8"/>
  <c r="AJ126" i="8"/>
  <c r="T126" i="8"/>
  <c r="D126" i="8"/>
  <c r="AY126" i="8"/>
  <c r="AI126" i="8"/>
  <c r="S126" i="8"/>
  <c r="C126" i="8"/>
  <c r="BG126" i="8"/>
  <c r="AQ126" i="8"/>
  <c r="AA126" i="8"/>
  <c r="K126" i="8"/>
  <c r="AC126" i="8"/>
  <c r="AB126" i="8"/>
  <c r="BF126" i="8"/>
  <c r="Z126" i="8"/>
  <c r="AH126" i="8"/>
  <c r="R126" i="8"/>
  <c r="M126" i="8"/>
  <c r="L126" i="8"/>
  <c r="AX126" i="8"/>
  <c r="AS126" i="8"/>
  <c r="AR126" i="8"/>
  <c r="AP126" i="8"/>
  <c r="J126" i="8"/>
  <c r="BD741" i="6"/>
  <c r="BD744" i="6" s="1"/>
  <c r="BE19" i="6"/>
  <c r="BE15" i="6"/>
  <c r="BE18" i="6" s="1"/>
  <c r="BD612" i="6"/>
  <c r="BD613" i="6"/>
  <c r="BD685" i="6"/>
  <c r="BB736" i="6"/>
  <c r="S89" i="4" s="1"/>
  <c r="S30" i="4" s="1"/>
  <c r="BK11" i="7"/>
  <c r="BL10" i="7"/>
  <c r="BD4" i="8"/>
  <c r="BD3" i="8" s="1"/>
  <c r="BD19" i="6"/>
  <c r="BF651" i="6"/>
  <c r="BG650" i="6"/>
  <c r="BF731" i="6"/>
  <c r="BF686" i="6" a="1"/>
  <c r="BF686" i="6" s="1"/>
  <c r="BF678" i="6"/>
  <c r="BF682" i="6"/>
  <c r="BF6" i="6"/>
  <c r="BR633" i="6" s="1"/>
  <c r="BF13" i="6"/>
  <c r="BF17" i="6" s="1"/>
  <c r="BG7" i="6"/>
  <c r="BC722" i="6"/>
  <c r="BC688" i="6"/>
  <c r="BC680" i="6"/>
  <c r="BC735" i="6"/>
  <c r="BC733" i="6"/>
  <c r="BC736" i="6" s="1"/>
  <c r="BC746" i="6"/>
  <c r="BC747" i="6"/>
  <c r="BC749" i="6"/>
  <c r="BC748" i="6"/>
  <c r="BC679" i="6"/>
  <c r="BC686" i="6" a="1"/>
  <c r="BC686" i="6" s="1"/>
  <c r="BC678" i="6"/>
  <c r="BB689" i="6"/>
  <c r="BB692" i="6"/>
  <c r="BB691" i="6" s="1"/>
  <c r="S64" i="4" s="1"/>
  <c r="BB687" i="6"/>
  <c r="S65" i="4" s="1"/>
  <c r="BB412" i="6"/>
  <c r="BB698" i="6" s="1"/>
  <c r="BB222" i="6"/>
  <c r="BB697" i="6" s="1"/>
  <c r="BB32" i="6"/>
  <c r="S47" i="4"/>
  <c r="BB722" i="6"/>
  <c r="S79" i="4" s="1"/>
  <c r="S26" i="4" s="1"/>
  <c r="BR777" i="6" l="1"/>
  <c r="BR796" i="6"/>
  <c r="BB696" i="6"/>
  <c r="BB695" i="6" s="1"/>
  <c r="BB602" i="6"/>
  <c r="BB615" i="6" s="1"/>
  <c r="BD611" i="6"/>
  <c r="BD684" i="6"/>
  <c r="E211" i="6"/>
  <c r="E149" i="6"/>
  <c r="BQ778" i="6"/>
  <c r="BQ797" i="6"/>
  <c r="BR635" i="6"/>
  <c r="BC750" i="6"/>
  <c r="BC690" i="6"/>
  <c r="S67" i="4"/>
  <c r="BH650" i="6"/>
  <c r="BG651" i="6"/>
  <c r="BD688" i="6"/>
  <c r="BD680" i="6"/>
  <c r="BD722" i="6"/>
  <c r="BD735" i="6"/>
  <c r="BD733" i="6"/>
  <c r="BD746" i="6"/>
  <c r="BD750" i="6" s="1"/>
  <c r="BD747" i="6"/>
  <c r="BD748" i="6"/>
  <c r="BD749" i="6"/>
  <c r="BE741" i="6"/>
  <c r="BE744" i="6" s="1"/>
  <c r="BF15" i="6"/>
  <c r="BF18" i="6" s="1"/>
  <c r="BF19" i="6" s="1"/>
  <c r="BE612" i="6"/>
  <c r="BE613" i="6"/>
  <c r="BE685" i="6"/>
  <c r="BC689" i="6"/>
  <c r="BC692" i="6"/>
  <c r="BC691" i="6" s="1"/>
  <c r="BC687" i="6"/>
  <c r="BC222" i="6"/>
  <c r="BC697" i="6" s="1"/>
  <c r="BC32" i="6"/>
  <c r="BC412" i="6"/>
  <c r="BC698" i="6" s="1"/>
  <c r="S18" i="4"/>
  <c r="BE688" i="6"/>
  <c r="BE735" i="6"/>
  <c r="BE680" i="6"/>
  <c r="BE733" i="6"/>
  <c r="BE736" i="6" s="1"/>
  <c r="BE746" i="6"/>
  <c r="BE748" i="6"/>
  <c r="BE749" i="6"/>
  <c r="BE747" i="6"/>
  <c r="BH127" i="8"/>
  <c r="AZ127" i="8"/>
  <c r="AR127" i="8"/>
  <c r="AJ127" i="8"/>
  <c r="AB127" i="8"/>
  <c r="T127" i="8"/>
  <c r="L127" i="8"/>
  <c r="D127" i="8"/>
  <c r="BG127" i="8"/>
  <c r="AY127" i="8"/>
  <c r="AQ127" i="8"/>
  <c r="AI127" i="8"/>
  <c r="AA127" i="8"/>
  <c r="S127" i="8"/>
  <c r="K127" i="8"/>
  <c r="C127" i="8"/>
  <c r="BF127" i="8"/>
  <c r="AX127" i="8"/>
  <c r="AP127" i="8"/>
  <c r="AH127" i="8"/>
  <c r="Z127" i="8"/>
  <c r="R127" i="8"/>
  <c r="J127" i="8"/>
  <c r="BE127" i="8"/>
  <c r="AW127" i="8"/>
  <c r="AO127" i="8"/>
  <c r="AG127" i="8"/>
  <c r="Y127" i="8"/>
  <c r="Q127" i="8"/>
  <c r="I127" i="8"/>
  <c r="BD127" i="8"/>
  <c r="AN127" i="8"/>
  <c r="X127" i="8"/>
  <c r="H127" i="8"/>
  <c r="BC127" i="8"/>
  <c r="AM127" i="8"/>
  <c r="W127" i="8"/>
  <c r="G127" i="8"/>
  <c r="BB127" i="8"/>
  <c r="AL127" i="8"/>
  <c r="V127" i="8"/>
  <c r="F127" i="8"/>
  <c r="AT127" i="8"/>
  <c r="AD127" i="8"/>
  <c r="N127" i="8"/>
  <c r="AF127" i="8"/>
  <c r="B128" i="8"/>
  <c r="AE127" i="8"/>
  <c r="AC127" i="8"/>
  <c r="AK127" i="8"/>
  <c r="E127" i="8"/>
  <c r="U127" i="8"/>
  <c r="P127" i="8"/>
  <c r="O127" i="8"/>
  <c r="BA127" i="8"/>
  <c r="M127" i="8"/>
  <c r="AU127" i="8"/>
  <c r="AV127" i="8"/>
  <c r="AS127" i="8"/>
  <c r="BM10" i="7"/>
  <c r="BE4" i="8"/>
  <c r="BE3" i="8" s="1"/>
  <c r="BL11" i="7"/>
  <c r="BR797" i="6"/>
  <c r="BR778" i="6"/>
  <c r="BS635" i="6"/>
  <c r="BG678" i="6"/>
  <c r="BG731" i="6"/>
  <c r="BG682" i="6"/>
  <c r="BG679" i="6"/>
  <c r="BG686" i="6" a="1"/>
  <c r="BG686" i="6" s="1"/>
  <c r="BG222" i="6"/>
  <c r="BG697" i="6" s="1"/>
  <c r="BG6" i="6"/>
  <c r="BS633" i="6" s="1"/>
  <c r="BG13" i="6"/>
  <c r="BG17" i="6" s="1"/>
  <c r="BH7" i="6"/>
  <c r="BG75" i="8"/>
  <c r="BG74" i="8"/>
  <c r="BH5" i="8"/>
  <c r="BG76" i="8"/>
  <c r="BG77" i="8"/>
  <c r="BG78" i="8"/>
  <c r="BG79" i="8"/>
  <c r="BG80" i="8"/>
  <c r="BG81" i="8"/>
  <c r="BG82" i="8"/>
  <c r="BG83" i="8"/>
  <c r="BG84" i="8"/>
  <c r="BG85" i="8"/>
  <c r="BG86" i="8"/>
  <c r="BG87" i="8"/>
  <c r="BG88" i="8"/>
  <c r="BG89" i="8"/>
  <c r="BG90" i="8"/>
  <c r="BG91" i="8"/>
  <c r="BG92" i="8"/>
  <c r="BG93" i="8"/>
  <c r="BG94" i="8"/>
  <c r="BG95" i="8"/>
  <c r="BG96" i="8"/>
  <c r="BG97" i="8"/>
  <c r="BG98" i="8"/>
  <c r="BG99" i="8"/>
  <c r="BG100" i="8"/>
  <c r="BG101" i="8"/>
  <c r="BG102" i="8"/>
  <c r="BG103" i="8"/>
  <c r="BG104" i="8"/>
  <c r="BG105" i="8"/>
  <c r="BG106" i="8"/>
  <c r="BG107" i="8"/>
  <c r="BG108" i="8"/>
  <c r="BG109" i="8"/>
  <c r="BG110" i="8"/>
  <c r="BG111" i="8"/>
  <c r="BG112" i="8"/>
  <c r="BG113" i="8"/>
  <c r="BG114" i="8"/>
  <c r="BG115" i="8"/>
  <c r="BG116" i="8"/>
  <c r="BG117" i="8"/>
  <c r="BG118" i="8"/>
  <c r="BG119" i="8"/>
  <c r="BG120" i="8"/>
  <c r="BG121" i="8"/>
  <c r="BG122" i="8"/>
  <c r="BG123" i="8"/>
  <c r="BG124" i="8"/>
  <c r="BG125" i="8"/>
  <c r="BF735" i="6" l="1"/>
  <c r="BF680" i="6"/>
  <c r="BF688" i="6"/>
  <c r="BF733" i="6"/>
  <c r="BF736" i="6" s="1"/>
  <c r="BF746" i="6"/>
  <c r="BF747" i="6"/>
  <c r="BF748" i="6"/>
  <c r="BF749" i="6"/>
  <c r="BF679" i="6"/>
  <c r="BH74" i="8"/>
  <c r="BH75" i="8"/>
  <c r="BI5" i="8"/>
  <c r="BH76" i="8"/>
  <c r="BH77" i="8"/>
  <c r="BH78" i="8"/>
  <c r="BH79" i="8"/>
  <c r="BH80" i="8"/>
  <c r="BH81" i="8"/>
  <c r="BH82" i="8"/>
  <c r="BH83" i="8"/>
  <c r="BH84" i="8"/>
  <c r="BH85" i="8"/>
  <c r="BH86" i="8"/>
  <c r="BH87" i="8"/>
  <c r="BH88" i="8"/>
  <c r="BH89" i="8"/>
  <c r="BH90" i="8"/>
  <c r="BH91" i="8"/>
  <c r="BH92" i="8"/>
  <c r="BH93" i="8"/>
  <c r="BH94" i="8"/>
  <c r="BH95" i="8"/>
  <c r="BH96" i="8"/>
  <c r="BH97" i="8"/>
  <c r="BH98" i="8"/>
  <c r="BH99" i="8"/>
  <c r="BH100" i="8"/>
  <c r="BH101" i="8"/>
  <c r="BH102" i="8"/>
  <c r="BH103" i="8"/>
  <c r="BH104" i="8"/>
  <c r="BH105" i="8"/>
  <c r="BH106" i="8"/>
  <c r="BH107" i="8"/>
  <c r="BH108" i="8"/>
  <c r="BH109" i="8"/>
  <c r="BH110" i="8"/>
  <c r="BH111" i="8"/>
  <c r="BH112" i="8"/>
  <c r="BH113" i="8"/>
  <c r="BH114" i="8"/>
  <c r="BH115" i="8"/>
  <c r="BH116" i="8"/>
  <c r="BH117" i="8"/>
  <c r="BH118" i="8"/>
  <c r="BH119" i="8"/>
  <c r="BH120" i="8"/>
  <c r="BH121" i="8"/>
  <c r="BH122" i="8"/>
  <c r="BH123" i="8"/>
  <c r="BH124" i="8"/>
  <c r="BH125" i="8"/>
  <c r="BH126" i="8"/>
  <c r="BS779" i="6"/>
  <c r="BS798" i="6"/>
  <c r="BS634" i="6"/>
  <c r="BI650" i="6"/>
  <c r="BH651" i="6"/>
  <c r="E212" i="6"/>
  <c r="E150" i="6"/>
  <c r="BE611" i="6"/>
  <c r="BE684" i="6"/>
  <c r="BD689" i="6"/>
  <c r="BD692" i="6"/>
  <c r="BD691" i="6" s="1"/>
  <c r="BD687" i="6"/>
  <c r="BD32" i="6"/>
  <c r="BD412" i="6"/>
  <c r="BD698" i="6" s="1"/>
  <c r="BD222" i="6"/>
  <c r="BD697" i="6" s="1"/>
  <c r="BD736" i="6"/>
  <c r="T68" i="4"/>
  <c r="O68" i="4"/>
  <c r="BR779" i="6"/>
  <c r="BR798" i="6"/>
  <c r="BS636" i="6"/>
  <c r="B129" i="8"/>
  <c r="BC128" i="8"/>
  <c r="AU128" i="8"/>
  <c r="AM128" i="8"/>
  <c r="AE128" i="8"/>
  <c r="W128" i="8"/>
  <c r="O128" i="8"/>
  <c r="G128" i="8"/>
  <c r="BB128" i="8"/>
  <c r="AT128" i="8"/>
  <c r="AL128" i="8"/>
  <c r="AD128" i="8"/>
  <c r="V128" i="8"/>
  <c r="N128" i="8"/>
  <c r="F128" i="8"/>
  <c r="BI128" i="8"/>
  <c r="BA128" i="8"/>
  <c r="AS128" i="8"/>
  <c r="AK128" i="8"/>
  <c r="AC128" i="8"/>
  <c r="U128" i="8"/>
  <c r="M128" i="8"/>
  <c r="E128" i="8"/>
  <c r="BH128" i="8"/>
  <c r="AZ128" i="8"/>
  <c r="AR128" i="8"/>
  <c r="AJ128" i="8"/>
  <c r="AB128" i="8"/>
  <c r="T128" i="8"/>
  <c r="L128" i="8"/>
  <c r="D128" i="8"/>
  <c r="BG128" i="8"/>
  <c r="AQ128" i="8"/>
  <c r="AA128" i="8"/>
  <c r="K128" i="8"/>
  <c r="BF128" i="8"/>
  <c r="AP128" i="8"/>
  <c r="Z128" i="8"/>
  <c r="J128" i="8"/>
  <c r="BE128" i="8"/>
  <c r="AO128" i="8"/>
  <c r="Y128" i="8"/>
  <c r="I128" i="8"/>
  <c r="AW128" i="8"/>
  <c r="AG128" i="8"/>
  <c r="Q128" i="8"/>
  <c r="AI128" i="8"/>
  <c r="C128" i="8"/>
  <c r="AH128" i="8"/>
  <c r="AF128" i="8"/>
  <c r="AN128" i="8"/>
  <c r="H128" i="8"/>
  <c r="X128" i="8"/>
  <c r="S128" i="8"/>
  <c r="R128" i="8"/>
  <c r="BD128" i="8"/>
  <c r="AY128" i="8"/>
  <c r="AX128" i="8"/>
  <c r="AV128" i="8"/>
  <c r="P128" i="8"/>
  <c r="BE750" i="6"/>
  <c r="BF741" i="6"/>
  <c r="BG15" i="6"/>
  <c r="BG18" i="6" s="1"/>
  <c r="BG19" i="6"/>
  <c r="BF613" i="6"/>
  <c r="BF612" i="6"/>
  <c r="BF685" i="6"/>
  <c r="BC696" i="6"/>
  <c r="BC695" i="6" s="1"/>
  <c r="BC602" i="6"/>
  <c r="BC615" i="6" s="1"/>
  <c r="BH682" i="6"/>
  <c r="BH731" i="6"/>
  <c r="BH686" i="6" a="1"/>
  <c r="BH686" i="6" s="1"/>
  <c r="BH678" i="6"/>
  <c r="BH679" i="6"/>
  <c r="BH222" i="6"/>
  <c r="BH697" i="6" s="1"/>
  <c r="BH6" i="6"/>
  <c r="BT633" i="6" s="1"/>
  <c r="BH13" i="6"/>
  <c r="BH17" i="6" s="1"/>
  <c r="BI7" i="6"/>
  <c r="BS796" i="6"/>
  <c r="BS777" i="6"/>
  <c r="BT634" i="6"/>
  <c r="BN10" i="7"/>
  <c r="BF4" i="8"/>
  <c r="BF3" i="8" s="1"/>
  <c r="BM11" i="7"/>
  <c r="BF611" i="6" l="1"/>
  <c r="BF684" i="6"/>
  <c r="BF129" i="8"/>
  <c r="AX129" i="8"/>
  <c r="AP129" i="8"/>
  <c r="AH129" i="8"/>
  <c r="Z129" i="8"/>
  <c r="R129" i="8"/>
  <c r="J129" i="8"/>
  <c r="BE129" i="8"/>
  <c r="AW129" i="8"/>
  <c r="AO129" i="8"/>
  <c r="AG129" i="8"/>
  <c r="Y129" i="8"/>
  <c r="Q129" i="8"/>
  <c r="I129" i="8"/>
  <c r="BD129" i="8"/>
  <c r="AV129" i="8"/>
  <c r="AN129" i="8"/>
  <c r="AF129" i="8"/>
  <c r="X129" i="8"/>
  <c r="P129" i="8"/>
  <c r="H129" i="8"/>
  <c r="B130" i="8"/>
  <c r="BC129" i="8"/>
  <c r="AU129" i="8"/>
  <c r="AM129" i="8"/>
  <c r="AE129" i="8"/>
  <c r="W129" i="8"/>
  <c r="O129" i="8"/>
  <c r="G129" i="8"/>
  <c r="BJ129" i="8"/>
  <c r="AT129" i="8"/>
  <c r="AD129" i="8"/>
  <c r="N129" i="8"/>
  <c r="BI129" i="8"/>
  <c r="AS129" i="8"/>
  <c r="AC129" i="8"/>
  <c r="M129" i="8"/>
  <c r="BH129" i="8"/>
  <c r="AR129" i="8"/>
  <c r="AB129" i="8"/>
  <c r="L129" i="8"/>
  <c r="AZ129" i="8"/>
  <c r="AJ129" i="8"/>
  <c r="T129" i="8"/>
  <c r="D129" i="8"/>
  <c r="AL129" i="8"/>
  <c r="F129" i="8"/>
  <c r="AK129" i="8"/>
  <c r="E129" i="8"/>
  <c r="AI129" i="8"/>
  <c r="C129" i="8"/>
  <c r="AQ129" i="8"/>
  <c r="K129" i="8"/>
  <c r="AA129" i="8"/>
  <c r="V129" i="8"/>
  <c r="U129" i="8"/>
  <c r="BG129" i="8"/>
  <c r="S129" i="8"/>
  <c r="BA129" i="8"/>
  <c r="AY129" i="8"/>
  <c r="BB129" i="8"/>
  <c r="BS780" i="6"/>
  <c r="BS799" i="6"/>
  <c r="BT637" i="6"/>
  <c r="BG735" i="6"/>
  <c r="BG680" i="6"/>
  <c r="BG688" i="6"/>
  <c r="BG733" i="6"/>
  <c r="BG746" i="6"/>
  <c r="BG747" i="6"/>
  <c r="BG749" i="6"/>
  <c r="BG748" i="6"/>
  <c r="BT796" i="6"/>
  <c r="BT777" i="6"/>
  <c r="BD696" i="6"/>
  <c r="BD695" i="6" s="1"/>
  <c r="BD602" i="6"/>
  <c r="BD615" i="6" s="1"/>
  <c r="E213" i="6"/>
  <c r="E151" i="6"/>
  <c r="BI74" i="8"/>
  <c r="BI75" i="8"/>
  <c r="BJ5" i="8"/>
  <c r="BI76" i="8"/>
  <c r="BI77" i="8"/>
  <c r="BI78" i="8"/>
  <c r="BI79" i="8"/>
  <c r="BI80" i="8"/>
  <c r="BI81" i="8"/>
  <c r="BI82" i="8"/>
  <c r="BI83" i="8"/>
  <c r="BI84" i="8"/>
  <c r="BI85" i="8"/>
  <c r="BI86" i="8"/>
  <c r="BI87" i="8"/>
  <c r="BI88" i="8"/>
  <c r="BI89" i="8"/>
  <c r="BI90" i="8"/>
  <c r="BI91" i="8"/>
  <c r="BI92" i="8"/>
  <c r="BI93" i="8"/>
  <c r="BI94" i="8"/>
  <c r="BI95" i="8"/>
  <c r="BI96" i="8"/>
  <c r="BI97" i="8"/>
  <c r="BI98" i="8"/>
  <c r="BI99" i="8"/>
  <c r="BI100" i="8"/>
  <c r="BI101" i="8"/>
  <c r="BI102" i="8"/>
  <c r="BI103" i="8"/>
  <c r="BI104" i="8"/>
  <c r="BI105" i="8"/>
  <c r="BI106" i="8"/>
  <c r="BI107" i="8"/>
  <c r="BI108" i="8"/>
  <c r="BI109" i="8"/>
  <c r="BI110" i="8"/>
  <c r="BI111" i="8"/>
  <c r="BI112" i="8"/>
  <c r="BI113" i="8"/>
  <c r="BI114" i="8"/>
  <c r="BI115" i="8"/>
  <c r="BI116" i="8"/>
  <c r="BI117" i="8"/>
  <c r="BI118" i="8"/>
  <c r="BI119" i="8"/>
  <c r="BI120" i="8"/>
  <c r="BI121" i="8"/>
  <c r="BI122" i="8"/>
  <c r="BI123" i="8"/>
  <c r="BI124" i="8"/>
  <c r="BI125" i="8"/>
  <c r="BI126" i="8"/>
  <c r="BI127" i="8"/>
  <c r="BS797" i="6"/>
  <c r="BS778" i="6"/>
  <c r="BT635" i="6"/>
  <c r="BO10" i="7"/>
  <c r="BG4" i="8"/>
  <c r="BG3" i="8" s="1"/>
  <c r="BN11" i="7"/>
  <c r="BF750" i="6"/>
  <c r="BT636" i="6"/>
  <c r="BT797" i="6"/>
  <c r="BT778" i="6"/>
  <c r="BU635" i="6"/>
  <c r="BJ650" i="6"/>
  <c r="BI651" i="6"/>
  <c r="BI682" i="6"/>
  <c r="BI731" i="6"/>
  <c r="BI686" i="6" a="1"/>
  <c r="BI686" i="6" s="1"/>
  <c r="BI678" i="6"/>
  <c r="BI222" i="6"/>
  <c r="BI697" i="6" s="1"/>
  <c r="BI6" i="6"/>
  <c r="BU633" i="6" s="1"/>
  <c r="BI13" i="6"/>
  <c r="BI17" i="6" s="1"/>
  <c r="BJ7" i="6"/>
  <c r="BG741" i="6"/>
  <c r="BG744" i="6" s="1"/>
  <c r="BH15" i="6"/>
  <c r="BH18" i="6" s="1"/>
  <c r="BH19" i="6"/>
  <c r="BG613" i="6"/>
  <c r="BG685" i="6"/>
  <c r="BG612" i="6"/>
  <c r="BE689" i="6"/>
  <c r="BE692" i="6"/>
  <c r="BE691" i="6" s="1"/>
  <c r="BE687" i="6"/>
  <c r="BE412" i="6"/>
  <c r="BE698" i="6" s="1"/>
  <c r="BE222" i="6"/>
  <c r="BE697" i="6" s="1"/>
  <c r="BE32" i="6"/>
  <c r="BE722" i="6"/>
  <c r="BF744" i="6"/>
  <c r="BG611" i="6" l="1"/>
  <c r="BG684" i="6"/>
  <c r="BG736" i="6"/>
  <c r="BF689" i="6"/>
  <c r="BF692" i="6"/>
  <c r="BF691" i="6" s="1"/>
  <c r="BF687" i="6"/>
  <c r="BF222" i="6"/>
  <c r="BF697" i="6" s="1"/>
  <c r="BF412" i="6"/>
  <c r="BF698" i="6" s="1"/>
  <c r="BF32" i="6"/>
  <c r="BF722" i="6"/>
  <c r="BH735" i="6"/>
  <c r="BH680" i="6"/>
  <c r="BH688" i="6"/>
  <c r="BH733" i="6"/>
  <c r="BH736" i="6" s="1"/>
  <c r="BH746" i="6"/>
  <c r="BH749" i="6"/>
  <c r="BH747" i="6"/>
  <c r="BH748" i="6"/>
  <c r="BU798" i="6"/>
  <c r="BU779" i="6"/>
  <c r="BP10" i="7"/>
  <c r="BH4" i="8"/>
  <c r="BH3" i="8" s="1"/>
  <c r="BO11" i="7"/>
  <c r="BI130" i="8"/>
  <c r="BA130" i="8"/>
  <c r="AS130" i="8"/>
  <c r="AK130" i="8"/>
  <c r="AC130" i="8"/>
  <c r="U130" i="8"/>
  <c r="M130" i="8"/>
  <c r="E130" i="8"/>
  <c r="BH130" i="8"/>
  <c r="AZ130" i="8"/>
  <c r="AR130" i="8"/>
  <c r="AJ130" i="8"/>
  <c r="AB130" i="8"/>
  <c r="T130" i="8"/>
  <c r="L130" i="8"/>
  <c r="D130" i="8"/>
  <c r="BG130" i="8"/>
  <c r="AY130" i="8"/>
  <c r="AQ130" i="8"/>
  <c r="AI130" i="8"/>
  <c r="AA130" i="8"/>
  <c r="S130" i="8"/>
  <c r="K130" i="8"/>
  <c r="C130" i="8"/>
  <c r="BF130" i="8"/>
  <c r="AX130" i="8"/>
  <c r="AP130" i="8"/>
  <c r="AH130" i="8"/>
  <c r="Z130" i="8"/>
  <c r="R130" i="8"/>
  <c r="J130" i="8"/>
  <c r="AW130" i="8"/>
  <c r="AG130" i="8"/>
  <c r="Q130" i="8"/>
  <c r="AV130" i="8"/>
  <c r="AF130" i="8"/>
  <c r="P130" i="8"/>
  <c r="B131" i="8"/>
  <c r="AU130" i="8"/>
  <c r="AE130" i="8"/>
  <c r="O130" i="8"/>
  <c r="BC130" i="8"/>
  <c r="AM130" i="8"/>
  <c r="W130" i="8"/>
  <c r="G130" i="8"/>
  <c r="AO130" i="8"/>
  <c r="I130" i="8"/>
  <c r="AN130" i="8"/>
  <c r="H130" i="8"/>
  <c r="AL130" i="8"/>
  <c r="F130" i="8"/>
  <c r="AT130" i="8"/>
  <c r="N130" i="8"/>
  <c r="AD130" i="8"/>
  <c r="Y130" i="8"/>
  <c r="X130" i="8"/>
  <c r="BJ130" i="8"/>
  <c r="BE130" i="8"/>
  <c r="BD130" i="8"/>
  <c r="BB130" i="8"/>
  <c r="V130" i="8"/>
  <c r="BE696" i="6"/>
  <c r="BE695" i="6" s="1"/>
  <c r="BE602" i="6"/>
  <c r="BE615" i="6" s="1"/>
  <c r="BJ74" i="8"/>
  <c r="BJ75" i="8"/>
  <c r="BJ76" i="8"/>
  <c r="BJ77" i="8"/>
  <c r="BJ78" i="8"/>
  <c r="BJ79" i="8"/>
  <c r="BJ80" i="8"/>
  <c r="BJ81" i="8"/>
  <c r="BJ82" i="8"/>
  <c r="BJ83" i="8"/>
  <c r="BJ84" i="8"/>
  <c r="BJ85" i="8"/>
  <c r="BJ86" i="8"/>
  <c r="BJ87" i="8"/>
  <c r="BJ88" i="8"/>
  <c r="BJ89" i="8"/>
  <c r="BJ90" i="8"/>
  <c r="BJ91" i="8"/>
  <c r="BJ92" i="8"/>
  <c r="BJ93" i="8"/>
  <c r="BJ94" i="8"/>
  <c r="BJ95" i="8"/>
  <c r="BJ96" i="8"/>
  <c r="BJ97" i="8"/>
  <c r="BJ98" i="8"/>
  <c r="BJ99" i="8"/>
  <c r="BJ100" i="8"/>
  <c r="BJ101" i="8"/>
  <c r="BJ102" i="8"/>
  <c r="BJ103" i="8"/>
  <c r="BJ104" i="8"/>
  <c r="BJ105" i="8"/>
  <c r="BJ106" i="8"/>
  <c r="BJ107" i="8"/>
  <c r="BJ108" i="8"/>
  <c r="BJ109" i="8"/>
  <c r="BJ110" i="8"/>
  <c r="BJ111" i="8"/>
  <c r="BJ112" i="8"/>
  <c r="BJ113" i="8"/>
  <c r="BJ114" i="8"/>
  <c r="BJ115" i="8"/>
  <c r="BJ116" i="8"/>
  <c r="BJ117" i="8"/>
  <c r="BJ118" i="8"/>
  <c r="BJ119" i="8"/>
  <c r="BJ120" i="8"/>
  <c r="BJ121" i="8"/>
  <c r="BJ122" i="8"/>
  <c r="BJ123" i="8"/>
  <c r="BJ124" i="8"/>
  <c r="BJ125" i="8"/>
  <c r="BJ126" i="8"/>
  <c r="BJ127" i="8"/>
  <c r="BJ128" i="8"/>
  <c r="BU634" i="6"/>
  <c r="E152" i="6"/>
  <c r="E214" i="6"/>
  <c r="BT798" i="6"/>
  <c r="BT779" i="6"/>
  <c r="BU636" i="6"/>
  <c r="BJ731" i="6"/>
  <c r="BJ686" i="6" a="1"/>
  <c r="BJ686" i="6" s="1"/>
  <c r="BJ679" i="6"/>
  <c r="BJ682" i="6"/>
  <c r="BJ678" i="6"/>
  <c r="BJ222" i="6"/>
  <c r="BJ697" i="6" s="1"/>
  <c r="BJ13" i="6"/>
  <c r="BJ17" i="6" s="1"/>
  <c r="BJ6" i="6"/>
  <c r="BV633" i="6" s="1"/>
  <c r="BK7" i="6"/>
  <c r="BH741" i="6"/>
  <c r="BI15" i="6"/>
  <c r="BI18" i="6" s="1"/>
  <c r="BI19" i="6"/>
  <c r="BH613" i="6"/>
  <c r="BH685" i="6"/>
  <c r="BH612" i="6"/>
  <c r="BT781" i="6"/>
  <c r="BT800" i="6"/>
  <c r="BU638" i="6"/>
  <c r="BK650" i="6"/>
  <c r="BJ651" i="6"/>
  <c r="BT799" i="6"/>
  <c r="BT780" i="6"/>
  <c r="BU637" i="6"/>
  <c r="BU777" i="6"/>
  <c r="BU796" i="6"/>
  <c r="BV634" i="6"/>
  <c r="BG750" i="6"/>
  <c r="BH744" i="6" l="1"/>
  <c r="BU778" i="6"/>
  <c r="BU797" i="6"/>
  <c r="BV635" i="6"/>
  <c r="BI4" i="8"/>
  <c r="BI3" i="8" s="1"/>
  <c r="BP11" i="7"/>
  <c r="BQ10" i="7"/>
  <c r="E215" i="6"/>
  <c r="E153" i="6"/>
  <c r="BG689" i="6"/>
  <c r="BG692" i="6"/>
  <c r="BG691" i="6" s="1"/>
  <c r="BG687" i="6"/>
  <c r="BG412" i="6"/>
  <c r="BG698" i="6" s="1"/>
  <c r="BG32" i="6"/>
  <c r="BG722" i="6"/>
  <c r="BD131" i="8"/>
  <c r="AV131" i="8"/>
  <c r="AN131" i="8"/>
  <c r="AF131" i="8"/>
  <c r="X131" i="8"/>
  <c r="P131" i="8"/>
  <c r="H131" i="8"/>
  <c r="B132" i="8"/>
  <c r="BC131" i="8"/>
  <c r="AU131" i="8"/>
  <c r="AM131" i="8"/>
  <c r="AE131" i="8"/>
  <c r="W131" i="8"/>
  <c r="O131" i="8"/>
  <c r="G131" i="8"/>
  <c r="BJ131" i="8"/>
  <c r="BB131" i="8"/>
  <c r="AT131" i="8"/>
  <c r="AL131" i="8"/>
  <c r="AD131" i="8"/>
  <c r="V131" i="8"/>
  <c r="N131" i="8"/>
  <c r="F131" i="8"/>
  <c r="BI131" i="8"/>
  <c r="BA131" i="8"/>
  <c r="AS131" i="8"/>
  <c r="AK131" i="8"/>
  <c r="AC131" i="8"/>
  <c r="U131" i="8"/>
  <c r="M131" i="8"/>
  <c r="E131" i="8"/>
  <c r="AZ131" i="8"/>
  <c r="AJ131" i="8"/>
  <c r="T131" i="8"/>
  <c r="D131" i="8"/>
  <c r="AY131" i="8"/>
  <c r="AI131" i="8"/>
  <c r="S131" i="8"/>
  <c r="C131" i="8"/>
  <c r="AX131" i="8"/>
  <c r="AH131" i="8"/>
  <c r="R131" i="8"/>
  <c r="BF131" i="8"/>
  <c r="AP131" i="8"/>
  <c r="Z131" i="8"/>
  <c r="J131" i="8"/>
  <c r="AR131" i="8"/>
  <c r="L131" i="8"/>
  <c r="AQ131" i="8"/>
  <c r="K131" i="8"/>
  <c r="AO131" i="8"/>
  <c r="I131" i="8"/>
  <c r="AW131" i="8"/>
  <c r="Q131" i="8"/>
  <c r="AG131" i="8"/>
  <c r="AB131" i="8"/>
  <c r="AA131" i="8"/>
  <c r="Y131" i="8"/>
  <c r="BG131" i="8"/>
  <c r="BH131" i="8"/>
  <c r="BE131" i="8"/>
  <c r="BH750" i="6"/>
  <c r="BF696" i="6"/>
  <c r="BF695" i="6" s="1"/>
  <c r="BF602" i="6"/>
  <c r="BF615" i="6" s="1"/>
  <c r="BL650" i="6"/>
  <c r="BK651" i="6"/>
  <c r="BV636" i="6"/>
  <c r="BH611" i="6"/>
  <c r="BH684" i="6"/>
  <c r="BU781" i="6"/>
  <c r="BU800" i="6"/>
  <c r="BV638" i="6"/>
  <c r="BI735" i="6"/>
  <c r="BI688" i="6"/>
  <c r="BI680" i="6"/>
  <c r="BI733" i="6"/>
  <c r="BI746" i="6"/>
  <c r="BI749" i="6"/>
  <c r="BI747" i="6"/>
  <c r="BI748" i="6"/>
  <c r="BI679" i="6"/>
  <c r="BK731" i="6"/>
  <c r="BK679" i="6"/>
  <c r="BK682" i="6"/>
  <c r="BK686" i="6" a="1"/>
  <c r="BK686" i="6" s="1"/>
  <c r="BK678" i="6"/>
  <c r="BK13" i="6"/>
  <c r="BK17" i="6" s="1"/>
  <c r="BL7" i="6"/>
  <c r="BK6" i="6"/>
  <c r="BW633" i="6" s="1"/>
  <c r="BK222" i="6"/>
  <c r="BK697" i="6" s="1"/>
  <c r="BU780" i="6"/>
  <c r="BU799" i="6"/>
  <c r="BV637" i="6"/>
  <c r="BU782" i="6"/>
  <c r="BU801" i="6"/>
  <c r="BV639" i="6"/>
  <c r="BW635" i="6"/>
  <c r="BV778" i="6"/>
  <c r="BI741" i="6"/>
  <c r="BI744" i="6" s="1"/>
  <c r="BJ15" i="6"/>
  <c r="BJ18" i="6" s="1"/>
  <c r="BJ19" i="6" s="1"/>
  <c r="BI613" i="6"/>
  <c r="BI685" i="6"/>
  <c r="BI612" i="6"/>
  <c r="BV777" i="6"/>
  <c r="BW634" i="6"/>
  <c r="BJ735" i="6" l="1"/>
  <c r="BJ688" i="6"/>
  <c r="BJ680" i="6"/>
  <c r="BJ733" i="6"/>
  <c r="BJ736" i="6" s="1"/>
  <c r="BJ746" i="6"/>
  <c r="BJ750" i="6" s="1"/>
  <c r="BJ747" i="6"/>
  <c r="BJ749" i="6"/>
  <c r="BJ748" i="6"/>
  <c r="BL731" i="6"/>
  <c r="BL686" i="6" a="1"/>
  <c r="BL686" i="6" s="1"/>
  <c r="BL682" i="6"/>
  <c r="BL678" i="6"/>
  <c r="BL13" i="6"/>
  <c r="BL17" i="6" s="1"/>
  <c r="BM7" i="6"/>
  <c r="BL6" i="6"/>
  <c r="BX633" i="6" s="1"/>
  <c r="BL222" i="6"/>
  <c r="BL697" i="6" s="1"/>
  <c r="BI750" i="6"/>
  <c r="BV783" i="6"/>
  <c r="BW640" i="6"/>
  <c r="BW777" i="6"/>
  <c r="BX634" i="6"/>
  <c r="BH689" i="6"/>
  <c r="BH692" i="6"/>
  <c r="BH691" i="6" s="1"/>
  <c r="BH687" i="6"/>
  <c r="BH412" i="6"/>
  <c r="BH698" i="6" s="1"/>
  <c r="BH32" i="6"/>
  <c r="BH722" i="6"/>
  <c r="BL651" i="6"/>
  <c r="BM650" i="6"/>
  <c r="BW637" i="6"/>
  <c r="BV780" i="6"/>
  <c r="BJ4" i="8"/>
  <c r="BQ11" i="7"/>
  <c r="BR10" i="7"/>
  <c r="BR11" i="7" s="1"/>
  <c r="BV781" i="6"/>
  <c r="BW638" i="6"/>
  <c r="BG696" i="6"/>
  <c r="BG695" i="6" s="1"/>
  <c r="BG602" i="6"/>
  <c r="BG615" i="6" s="1"/>
  <c r="BV782" i="6"/>
  <c r="BW639" i="6"/>
  <c r="BW778" i="6"/>
  <c r="BX635" i="6"/>
  <c r="BG132" i="8"/>
  <c r="AY132" i="8"/>
  <c r="AQ132" i="8"/>
  <c r="AI132" i="8"/>
  <c r="AA132" i="8"/>
  <c r="S132" i="8"/>
  <c r="K132" i="8"/>
  <c r="C132" i="8"/>
  <c r="BF132" i="8"/>
  <c r="AX132" i="8"/>
  <c r="AP132" i="8"/>
  <c r="AH132" i="8"/>
  <c r="Z132" i="8"/>
  <c r="R132" i="8"/>
  <c r="J132" i="8"/>
  <c r="BE132" i="8"/>
  <c r="AW132" i="8"/>
  <c r="AO132" i="8"/>
  <c r="AG132" i="8"/>
  <c r="Y132" i="8"/>
  <c r="Q132" i="8"/>
  <c r="I132" i="8"/>
  <c r="BD132" i="8"/>
  <c r="AV132" i="8"/>
  <c r="AN132" i="8"/>
  <c r="AF132" i="8"/>
  <c r="X132" i="8"/>
  <c r="P132" i="8"/>
  <c r="H132" i="8"/>
  <c r="BC132" i="8"/>
  <c r="AM132" i="8"/>
  <c r="W132" i="8"/>
  <c r="G132" i="8"/>
  <c r="BB132" i="8"/>
  <c r="AL132" i="8"/>
  <c r="V132" i="8"/>
  <c r="F132" i="8"/>
  <c r="BA132" i="8"/>
  <c r="AK132" i="8"/>
  <c r="U132" i="8"/>
  <c r="E132" i="8"/>
  <c r="BI132" i="8"/>
  <c r="AS132" i="8"/>
  <c r="AC132" i="8"/>
  <c r="M132" i="8"/>
  <c r="AU132" i="8"/>
  <c r="O132" i="8"/>
  <c r="AT132" i="8"/>
  <c r="N132" i="8"/>
  <c r="AR132" i="8"/>
  <c r="L132" i="8"/>
  <c r="AZ132" i="8"/>
  <c r="T132" i="8"/>
  <c r="AJ132" i="8"/>
  <c r="AE132" i="8"/>
  <c r="AD132" i="8"/>
  <c r="D132" i="8"/>
  <c r="B133" i="8"/>
  <c r="BJ132" i="8"/>
  <c r="BH132" i="8"/>
  <c r="AB132" i="8"/>
  <c r="BJ741" i="6"/>
  <c r="BK19" i="6"/>
  <c r="BK15" i="6"/>
  <c r="BK18" i="6" s="1"/>
  <c r="BJ685" i="6"/>
  <c r="BJ613" i="6"/>
  <c r="BJ612" i="6"/>
  <c r="BI611" i="6"/>
  <c r="BI684" i="6"/>
  <c r="BX636" i="6"/>
  <c r="BW779" i="6"/>
  <c r="BI736" i="6"/>
  <c r="E216" i="6"/>
  <c r="E154" i="6"/>
  <c r="BW636" i="6"/>
  <c r="BV779" i="6"/>
  <c r="BJ3" i="8" l="1"/>
  <c r="BX777" i="6"/>
  <c r="BX780" i="6"/>
  <c r="BK688" i="6"/>
  <c r="BK735" i="6"/>
  <c r="BK680" i="6"/>
  <c r="BK733" i="6"/>
  <c r="BK736" i="6" s="1"/>
  <c r="BK746" i="6"/>
  <c r="BK749" i="6"/>
  <c r="BK747" i="6"/>
  <c r="BK748" i="6"/>
  <c r="BE19" i="8" a="1"/>
  <c r="BE19" i="8" s="1"/>
  <c r="BH19" i="8" a="1"/>
  <c r="BH19" i="8" s="1"/>
  <c r="BW783" i="6"/>
  <c r="BX640" i="6"/>
  <c r="BM686" i="6" a="1"/>
  <c r="BM686" i="6" s="1"/>
  <c r="BM682" i="6"/>
  <c r="BM678" i="6"/>
  <c r="BM731" i="6"/>
  <c r="BM679" i="6"/>
  <c r="BM222" i="6"/>
  <c r="BM697" i="6" s="1"/>
  <c r="BM13" i="6"/>
  <c r="BM17" i="6" s="1"/>
  <c r="BN7" i="6"/>
  <c r="BM6" i="6"/>
  <c r="BY633" i="6" s="1"/>
  <c r="BJ611" i="6"/>
  <c r="BJ684" i="6"/>
  <c r="BJ744" i="6"/>
  <c r="BX778" i="6"/>
  <c r="BY635" i="6"/>
  <c r="BG45" i="8" a="1"/>
  <c r="BG45" i="8" s="1"/>
  <c r="BX637" i="6"/>
  <c r="BW780" i="6"/>
  <c r="BH39" i="8" a="1"/>
  <c r="BH39" i="8" s="1"/>
  <c r="BH45" i="8" a="1"/>
  <c r="BH45" i="8" s="1"/>
  <c r="BH696" i="6"/>
  <c r="BH695" i="6" s="1"/>
  <c r="BH602" i="6"/>
  <c r="BH615" i="6" s="1"/>
  <c r="BW784" i="6"/>
  <c r="BX641" i="6"/>
  <c r="BI689" i="6"/>
  <c r="BI692" i="6"/>
  <c r="BI691" i="6" s="1"/>
  <c r="BI687" i="6"/>
  <c r="BI32" i="6"/>
  <c r="BI412" i="6"/>
  <c r="BI698" i="6" s="1"/>
  <c r="BI722" i="6"/>
  <c r="BM651" i="6"/>
  <c r="BN650" i="6"/>
  <c r="BN651" i="6" s="1"/>
  <c r="BG19" i="8" a="1"/>
  <c r="BG19" i="8" s="1"/>
  <c r="E217" i="6"/>
  <c r="E155" i="6"/>
  <c r="E218" i="6" s="1"/>
  <c r="BK741" i="6"/>
  <c r="BK744" i="6" s="1"/>
  <c r="BL15" i="6"/>
  <c r="BL18" i="6" s="1"/>
  <c r="BK685" i="6"/>
  <c r="BK612" i="6"/>
  <c r="BK613" i="6"/>
  <c r="BJ133" i="8"/>
  <c r="BB133" i="8"/>
  <c r="AT133" i="8"/>
  <c r="AL133" i="8"/>
  <c r="AD133" i="8"/>
  <c r="V133" i="8"/>
  <c r="N133" i="8"/>
  <c r="F133" i="8"/>
  <c r="BI133" i="8"/>
  <c r="BI41" i="8" s="1" a="1"/>
  <c r="BI41" i="8" s="1"/>
  <c r="BA133" i="8"/>
  <c r="AS133" i="8"/>
  <c r="AK133" i="8"/>
  <c r="AC133" i="8"/>
  <c r="U133" i="8"/>
  <c r="M133" i="8"/>
  <c r="E133" i="8"/>
  <c r="BH133" i="8"/>
  <c r="AZ133" i="8"/>
  <c r="AR133" i="8"/>
  <c r="AJ133" i="8"/>
  <c r="AB133" i="8"/>
  <c r="T133" i="8"/>
  <c r="L133" i="8"/>
  <c r="D133" i="8"/>
  <c r="BG133" i="8"/>
  <c r="AY133" i="8"/>
  <c r="AQ133" i="8"/>
  <c r="AI133" i="8"/>
  <c r="AA133" i="8"/>
  <c r="S133" i="8"/>
  <c r="K133" i="8"/>
  <c r="C133" i="8"/>
  <c r="BF133" i="8"/>
  <c r="AP133" i="8"/>
  <c r="Z133" i="8"/>
  <c r="J133" i="8"/>
  <c r="BE133" i="8"/>
  <c r="AO133" i="8"/>
  <c r="Y133" i="8"/>
  <c r="I133" i="8"/>
  <c r="BD133" i="8"/>
  <c r="AN133" i="8"/>
  <c r="X133" i="8"/>
  <c r="H133" i="8"/>
  <c r="BC133" i="8"/>
  <c r="AV133" i="8"/>
  <c r="AF133" i="8"/>
  <c r="P133" i="8"/>
  <c r="AX133" i="8"/>
  <c r="R133" i="8"/>
  <c r="AW133" i="8"/>
  <c r="Q133" i="8"/>
  <c r="AU133" i="8"/>
  <c r="O133" i="8"/>
  <c r="W133" i="8"/>
  <c r="AM133" i="8"/>
  <c r="AH133" i="8"/>
  <c r="AG133" i="8"/>
  <c r="G133" i="8"/>
  <c r="AE133" i="8"/>
  <c r="BI42" i="8" a="1"/>
  <c r="BI42" i="8" s="1"/>
  <c r="BH42" i="8" a="1"/>
  <c r="BH42" i="8" s="1"/>
  <c r="BX779" i="6"/>
  <c r="BY636" i="6"/>
  <c r="BW782" i="6"/>
  <c r="BX639" i="6"/>
  <c r="K40" i="7"/>
  <c r="L40" i="7"/>
  <c r="L41" i="7" s="1"/>
  <c r="M40" i="7"/>
  <c r="M41" i="7" s="1"/>
  <c r="P40" i="7"/>
  <c r="N40" i="7"/>
  <c r="N41" i="7" s="1"/>
  <c r="O40" i="7"/>
  <c r="O41" i="7" s="1"/>
  <c r="BW781" i="6"/>
  <c r="BX638" i="6"/>
  <c r="BF19" i="8" l="1" a="1"/>
  <c r="BF19" i="8" s="1"/>
  <c r="V35" i="8" a="1"/>
  <c r="V35" i="8" s="1"/>
  <c r="V45" i="8" a="1"/>
  <c r="V45" i="8" s="1"/>
  <c r="V41" i="8" a="1"/>
  <c r="V41" i="8" s="1"/>
  <c r="V19" i="8" a="1"/>
  <c r="V19" i="8" s="1"/>
  <c r="V42" i="8" a="1"/>
  <c r="V42" i="8" s="1"/>
  <c r="V39" i="8" a="1"/>
  <c r="V39" i="8" s="1"/>
  <c r="V29" i="8" a="1"/>
  <c r="V29" i="8" s="1"/>
  <c r="BG41" i="8" a="1"/>
  <c r="BG41" i="8" s="1"/>
  <c r="BG39" i="8" a="1"/>
  <c r="BG39" i="8" s="1"/>
  <c r="BY779" i="6"/>
  <c r="BY777" i="6"/>
  <c r="BJ45" i="8" a="1"/>
  <c r="BJ45" i="8" s="1"/>
  <c r="P69" i="7"/>
  <c r="P47" i="7"/>
  <c r="P68" i="7"/>
  <c r="P77" i="7"/>
  <c r="P78" i="7"/>
  <c r="P63" i="7"/>
  <c r="P73" i="7"/>
  <c r="P74" i="7"/>
  <c r="P65" i="7"/>
  <c r="P67" i="7"/>
  <c r="P66" i="7"/>
  <c r="P61" i="7"/>
  <c r="P46" i="7"/>
  <c r="P55" i="7"/>
  <c r="P59" i="7"/>
  <c r="P58" i="7"/>
  <c r="P79" i="7"/>
  <c r="P81" i="7" s="1"/>
  <c r="P50" i="7"/>
  <c r="P62" i="7"/>
  <c r="P75" i="7"/>
  <c r="P49" i="7"/>
  <c r="P53" i="7"/>
  <c r="P51" i="7"/>
  <c r="P57" i="7"/>
  <c r="P56" i="7"/>
  <c r="P76" i="7"/>
  <c r="P72" i="7"/>
  <c r="P54" i="7"/>
  <c r="P52" i="7"/>
  <c r="P70" i="7"/>
  <c r="P64" i="7"/>
  <c r="P48" i="7"/>
  <c r="P60" i="7"/>
  <c r="BG29" i="8" a="1"/>
  <c r="BG29" i="8" s="1"/>
  <c r="Y39" i="8" a="1"/>
  <c r="Y39" i="8" s="1"/>
  <c r="Y41" i="8" a="1"/>
  <c r="Y41" i="8" s="1"/>
  <c r="Y19" i="8" a="1"/>
  <c r="Y19" i="8" s="1"/>
  <c r="Y42" i="8" a="1"/>
  <c r="Y42" i="8" s="1"/>
  <c r="Y35" i="8" a="1"/>
  <c r="Y35" i="8" s="1"/>
  <c r="Y29" i="8" a="1"/>
  <c r="Y29" i="8" s="1"/>
  <c r="Y45" i="8" a="1"/>
  <c r="Y45" i="8" s="1"/>
  <c r="M29" i="8" a="1"/>
  <c r="M29" i="8" s="1"/>
  <c r="M35" i="8" a="1"/>
  <c r="M35" i="8" s="1"/>
  <c r="M39" i="8" a="1"/>
  <c r="M39" i="8" s="1"/>
  <c r="M19" i="8" a="1"/>
  <c r="M19" i="8" s="1"/>
  <c r="M41" i="8" a="1"/>
  <c r="M41" i="8" s="1"/>
  <c r="M45" i="8" a="1"/>
  <c r="M45" i="8" s="1"/>
  <c r="M42" i="8" a="1"/>
  <c r="M42" i="8" s="1"/>
  <c r="M20" i="8" a="1"/>
  <c r="M20" i="8" s="1"/>
  <c r="AO19" i="8" a="1"/>
  <c r="AO19" i="8" s="1"/>
  <c r="AO35" i="8" a="1"/>
  <c r="AO35" i="8" s="1"/>
  <c r="AO42" i="8" a="1"/>
  <c r="AO42" i="8" s="1"/>
  <c r="AO39" i="8" a="1"/>
  <c r="AO39" i="8" s="1"/>
  <c r="AO29" i="8" a="1"/>
  <c r="AO29" i="8" s="1"/>
  <c r="AO45" i="8" a="1"/>
  <c r="AO45" i="8" s="1"/>
  <c r="AO41" i="8" a="1"/>
  <c r="AO41" i="8" s="1"/>
  <c r="AO16" i="8" a="1"/>
  <c r="AO16" i="8" s="1"/>
  <c r="BY780" i="6"/>
  <c r="BC35" i="8" a="1"/>
  <c r="BC35" i="8" s="1"/>
  <c r="BC19" i="8" a="1"/>
  <c r="BC19" i="8" s="1"/>
  <c r="BC39" i="8" a="1"/>
  <c r="BC39" i="8" s="1"/>
  <c r="BC29" i="8" a="1"/>
  <c r="BC29" i="8" s="1"/>
  <c r="BC45" i="8" a="1"/>
  <c r="BC45" i="8" s="1"/>
  <c r="BC41" i="8" a="1"/>
  <c r="BC41" i="8" s="1"/>
  <c r="BC42" i="8" a="1"/>
  <c r="BC42" i="8" s="1"/>
  <c r="BC16" i="8" a="1"/>
  <c r="BC16" i="8" s="1"/>
  <c r="AC20" i="8" a="1"/>
  <c r="AC20" i="8" s="1"/>
  <c r="AC29" i="8" a="1"/>
  <c r="AC29" i="8" s="1"/>
  <c r="AC39" i="8" a="1"/>
  <c r="AC39" i="8" s="1"/>
  <c r="AC45" i="8" a="1"/>
  <c r="AC45" i="8" s="1"/>
  <c r="AC35" i="8" a="1"/>
  <c r="AC35" i="8" s="1"/>
  <c r="AC42" i="8" a="1"/>
  <c r="AC42" i="8" s="1"/>
  <c r="AC19" i="8" a="1"/>
  <c r="AC19" i="8" s="1"/>
  <c r="AC41" i="8" a="1"/>
  <c r="AC41" i="8" s="1"/>
  <c r="BL741" i="6"/>
  <c r="BL744" i="6" s="1"/>
  <c r="BM19" i="6"/>
  <c r="BM15" i="6"/>
  <c r="BM18" i="6" s="1"/>
  <c r="BL613" i="6"/>
  <c r="BL685" i="6"/>
  <c r="BL612" i="6"/>
  <c r="BX781" i="6"/>
  <c r="BY638" i="6"/>
  <c r="AE45" i="8" a="1"/>
  <c r="AE45" i="8" s="1"/>
  <c r="AE42" i="8" a="1"/>
  <c r="AE42" i="8" s="1"/>
  <c r="AE39" i="8" a="1"/>
  <c r="AE39" i="8" s="1"/>
  <c r="AE35" i="8" a="1"/>
  <c r="AE35" i="8" s="1"/>
  <c r="AE41" i="8" a="1"/>
  <c r="AE41" i="8" s="1"/>
  <c r="AE29" i="8" a="1"/>
  <c r="AE29" i="8" s="1"/>
  <c r="AE20" i="8" a="1"/>
  <c r="AE20" i="8" s="1"/>
  <c r="AE19" i="8" a="1"/>
  <c r="AE19" i="8" s="1"/>
  <c r="Q41" i="8" a="1"/>
  <c r="Q41" i="8" s="1"/>
  <c r="Q19" i="8" a="1"/>
  <c r="Q19" i="8" s="1"/>
  <c r="Q42" i="8" a="1"/>
  <c r="Q42" i="8" s="1"/>
  <c r="Q16" i="8" a="1"/>
  <c r="Q16" i="8" s="1"/>
  <c r="Q35" i="8" a="1"/>
  <c r="Q35" i="8" s="1"/>
  <c r="Q29" i="8" a="1"/>
  <c r="Q29" i="8" s="1"/>
  <c r="Q45" i="8" a="1"/>
  <c r="Q45" i="8" s="1"/>
  <c r="Q39" i="8" a="1"/>
  <c r="Q39" i="8" s="1"/>
  <c r="H41" i="8" a="1"/>
  <c r="H41" i="8" s="1"/>
  <c r="H29" i="8" a="1"/>
  <c r="H29" i="8" s="1"/>
  <c r="H45" i="8" a="1"/>
  <c r="H45" i="8" s="1"/>
  <c r="H35" i="8" a="1"/>
  <c r="H35" i="8" s="1"/>
  <c r="H39" i="8" a="1"/>
  <c r="H39" i="8" s="1"/>
  <c r="H19" i="8" a="1"/>
  <c r="H19" i="8" s="1"/>
  <c r="H20" i="8" a="1"/>
  <c r="H20" i="8" s="1"/>
  <c r="H42" i="8" a="1"/>
  <c r="H42" i="8" s="1"/>
  <c r="H16" i="8" a="1"/>
  <c r="H16" i="8" s="1"/>
  <c r="J16" i="8" a="1"/>
  <c r="J16" i="8" s="1"/>
  <c r="J19" i="8" a="1"/>
  <c r="J19" i="8" s="1"/>
  <c r="J41" i="8" a="1"/>
  <c r="J41" i="8" s="1"/>
  <c r="J45" i="8" a="1"/>
  <c r="J45" i="8" s="1"/>
  <c r="J42" i="8" a="1"/>
  <c r="J42" i="8" s="1"/>
  <c r="J35" i="8" a="1"/>
  <c r="J35" i="8" s="1"/>
  <c r="J39" i="8" a="1"/>
  <c r="J39" i="8" s="1"/>
  <c r="J29" i="8" a="1"/>
  <c r="J29" i="8" s="1"/>
  <c r="AI19" i="8" a="1"/>
  <c r="AI19" i="8" s="1"/>
  <c r="AI29" i="8" a="1"/>
  <c r="AI29" i="8" s="1"/>
  <c r="AI35" i="8" a="1"/>
  <c r="AI35" i="8" s="1"/>
  <c r="AI45" i="8" a="1"/>
  <c r="AI45" i="8" s="1"/>
  <c r="AI42" i="8" a="1"/>
  <c r="AI42" i="8" s="1"/>
  <c r="AI39" i="8" a="1"/>
  <c r="AI39" i="8" s="1"/>
  <c r="AI41" i="8" a="1"/>
  <c r="AI41" i="8" s="1"/>
  <c r="AJ29" i="8" a="1"/>
  <c r="AJ29" i="8" s="1"/>
  <c r="AJ41" i="8" a="1"/>
  <c r="AJ41" i="8" s="1"/>
  <c r="AJ39" i="8" a="1"/>
  <c r="AJ39" i="8" s="1"/>
  <c r="AJ20" i="8" a="1"/>
  <c r="AJ20" i="8" s="1"/>
  <c r="AJ35" i="8" a="1"/>
  <c r="AJ35" i="8" s="1"/>
  <c r="AJ45" i="8" a="1"/>
  <c r="AJ45" i="8" s="1"/>
  <c r="AJ42" i="8" a="1"/>
  <c r="AJ42" i="8" s="1"/>
  <c r="AJ19" i="8" a="1"/>
  <c r="AJ19" i="8" s="1"/>
  <c r="AK39" i="8" a="1"/>
  <c r="AK39" i="8" s="1"/>
  <c r="AK29" i="8" a="1"/>
  <c r="AK29" i="8" s="1"/>
  <c r="AK35" i="8" a="1"/>
  <c r="AK35" i="8" s="1"/>
  <c r="AK45" i="8" a="1"/>
  <c r="AK45" i="8" s="1"/>
  <c r="AK41" i="8" a="1"/>
  <c r="AK41" i="8" s="1"/>
  <c r="AK19" i="8" a="1"/>
  <c r="AK19" i="8" s="1"/>
  <c r="AK42" i="8" a="1"/>
  <c r="AK42" i="8" s="1"/>
  <c r="AL39" i="8" a="1"/>
  <c r="AL39" i="8" s="1"/>
  <c r="AL29" i="8" a="1"/>
  <c r="AL29" i="8" s="1"/>
  <c r="AL19" i="8" a="1"/>
  <c r="AL19" i="8" s="1"/>
  <c r="AL45" i="8" a="1"/>
  <c r="AL45" i="8" s="1"/>
  <c r="AL41" i="8" a="1"/>
  <c r="AL41" i="8" s="1"/>
  <c r="AL42" i="8" a="1"/>
  <c r="AL42" i="8" s="1"/>
  <c r="AL20" i="8" a="1"/>
  <c r="AL20" i="8" s="1"/>
  <c r="AL35" i="8" a="1"/>
  <c r="AL35" i="8" s="1"/>
  <c r="AL24" i="8" a="1"/>
  <c r="AL24" i="8" s="1"/>
  <c r="BL19" i="6"/>
  <c r="BJ689" i="6"/>
  <c r="BJ692" i="6"/>
  <c r="BJ691" i="6" s="1"/>
  <c r="BJ687" i="6"/>
  <c r="BJ412" i="6"/>
  <c r="BJ698" i="6" s="1"/>
  <c r="BJ32" i="6"/>
  <c r="BJ722" i="6"/>
  <c r="BN731" i="6"/>
  <c r="BN686" i="6" a="1"/>
  <c r="BN686" i="6" s="1"/>
  <c r="J24" i="8" s="1" a="1"/>
  <c r="J24" i="8" s="1"/>
  <c r="BN678" i="6"/>
  <c r="M16" i="8" s="1" a="1"/>
  <c r="M16" i="8" s="1"/>
  <c r="BN682" i="6"/>
  <c r="BG20" i="8" s="1" a="1"/>
  <c r="BG20" i="8" s="1"/>
  <c r="BN679" i="6"/>
  <c r="BN222" i="6"/>
  <c r="BN6" i="6"/>
  <c r="BZ633" i="6" s="1"/>
  <c r="BZ777" i="6" s="1"/>
  <c r="BN13" i="6"/>
  <c r="BN17" i="6" s="1"/>
  <c r="BO7" i="6"/>
  <c r="C35" i="6" a="1"/>
  <c r="C35" i="6" s="1"/>
  <c r="C539" i="6" a="1"/>
  <c r="C476" i="6" a="1"/>
  <c r="C349" i="6" a="1"/>
  <c r="C286" i="6" a="1"/>
  <c r="C159" i="6" a="1"/>
  <c r="C415" i="6" a="1"/>
  <c r="C415" i="6" s="1"/>
  <c r="C225" i="6" a="1"/>
  <c r="C225" i="6" s="1"/>
  <c r="C96" i="6" a="1"/>
  <c r="BF29" i="8" a="1"/>
  <c r="BF29" i="8" s="1"/>
  <c r="BX785" i="6"/>
  <c r="BY642" i="6"/>
  <c r="W42" i="8" a="1"/>
  <c r="W42" i="8" s="1"/>
  <c r="W24" i="8" a="1"/>
  <c r="W24" i="8" s="1"/>
  <c r="W45" i="8" a="1"/>
  <c r="W45" i="8" s="1"/>
  <c r="W16" i="8" a="1"/>
  <c r="W16" i="8" s="1"/>
  <c r="W20" i="8" a="1"/>
  <c r="W20" i="8" s="1"/>
  <c r="W19" i="8" a="1"/>
  <c r="W19" i="8" s="1"/>
  <c r="W35" i="8" a="1"/>
  <c r="W35" i="8" s="1"/>
  <c r="W29" i="8" a="1"/>
  <c r="W29" i="8" s="1"/>
  <c r="W41" i="8" a="1"/>
  <c r="W41" i="8" s="1"/>
  <c r="W39" i="8" a="1"/>
  <c r="W39" i="8" s="1"/>
  <c r="L24" i="8" a="1"/>
  <c r="L24" i="8" s="1"/>
  <c r="L35" i="8" a="1"/>
  <c r="L35" i="8" s="1"/>
  <c r="L19" i="8" a="1"/>
  <c r="L19" i="8" s="1"/>
  <c r="L42" i="8" a="1"/>
  <c r="L42" i="8" s="1"/>
  <c r="L45" i="8" a="1"/>
  <c r="L45" i="8" s="1"/>
  <c r="L20" i="8" a="1"/>
  <c r="L20" i="8" s="1"/>
  <c r="L41" i="8" a="1"/>
  <c r="L41" i="8" s="1"/>
  <c r="L29" i="8" a="1"/>
  <c r="L29" i="8" s="1"/>
  <c r="L16" i="8" a="1"/>
  <c r="L16" i="8" s="1"/>
  <c r="L39" i="8" a="1"/>
  <c r="L39" i="8" s="1"/>
  <c r="BK611" i="6"/>
  <c r="BK684" i="6"/>
  <c r="S42" i="8" a="1"/>
  <c r="S42" i="8" s="1"/>
  <c r="S41" i="8" a="1"/>
  <c r="S41" i="8" s="1"/>
  <c r="S16" i="8" a="1"/>
  <c r="S16" i="8" s="1"/>
  <c r="S45" i="8" a="1"/>
  <c r="S45" i="8" s="1"/>
  <c r="S39" i="8" a="1"/>
  <c r="S39" i="8" s="1"/>
  <c r="S29" i="8" a="1"/>
  <c r="S29" i="8" s="1"/>
  <c r="S20" i="8" a="1"/>
  <c r="S20" i="8" s="1"/>
  <c r="S19" i="8" a="1"/>
  <c r="S19" i="8" s="1"/>
  <c r="S35" i="8" a="1"/>
  <c r="S35" i="8" s="1"/>
  <c r="AT24" i="8" a="1"/>
  <c r="AT24" i="8" s="1"/>
  <c r="AT41" i="8" a="1"/>
  <c r="AT41" i="8" s="1"/>
  <c r="AT19" i="8" a="1"/>
  <c r="AT19" i="8" s="1"/>
  <c r="AT20" i="8" a="1"/>
  <c r="AT20" i="8" s="1"/>
  <c r="AT42" i="8" a="1"/>
  <c r="AT42" i="8" s="1"/>
  <c r="AT29" i="8" a="1"/>
  <c r="AT29" i="8" s="1"/>
  <c r="AT35" i="8" a="1"/>
  <c r="AT35" i="8" s="1"/>
  <c r="AT45" i="8" a="1"/>
  <c r="AT45" i="8" s="1"/>
  <c r="AT16" i="8" a="1"/>
  <c r="AT16" i="8" s="1"/>
  <c r="AT39" i="8" a="1"/>
  <c r="AT39" i="8" s="1"/>
  <c r="BX784" i="6"/>
  <c r="BY641" i="6"/>
  <c r="BG35" i="8" a="1"/>
  <c r="BG35" i="8" s="1"/>
  <c r="BF39" i="8" a="1"/>
  <c r="BF39" i="8" s="1"/>
  <c r="BH35" i="8" a="1"/>
  <c r="BH35" i="8" s="1"/>
  <c r="AG41" i="8" a="1"/>
  <c r="AG41" i="8" s="1"/>
  <c r="AG42" i="8" a="1"/>
  <c r="AG42" i="8" s="1"/>
  <c r="AG20" i="8" a="1"/>
  <c r="AG20" i="8" s="1"/>
  <c r="AG19" i="8" a="1"/>
  <c r="AG19" i="8" s="1"/>
  <c r="AG35" i="8" a="1"/>
  <c r="AG35" i="8" s="1"/>
  <c r="AG45" i="8" a="1"/>
  <c r="AG45" i="8" s="1"/>
  <c r="AG39" i="8" a="1"/>
  <c r="AG39" i="8" s="1"/>
  <c r="AG29" i="8" a="1"/>
  <c r="AG29" i="8" s="1"/>
  <c r="R29" i="8" a="1"/>
  <c r="R29" i="8" s="1"/>
  <c r="R35" i="8" a="1"/>
  <c r="R35" i="8" s="1"/>
  <c r="R24" i="8" a="1"/>
  <c r="R24" i="8" s="1"/>
  <c r="R16" i="8" a="1"/>
  <c r="R16" i="8" s="1"/>
  <c r="R41" i="8" a="1"/>
  <c r="R41" i="8" s="1"/>
  <c r="R19" i="8" a="1"/>
  <c r="R19" i="8" s="1"/>
  <c r="R20" i="8" a="1"/>
  <c r="R20" i="8" s="1"/>
  <c r="R39" i="8" a="1"/>
  <c r="R39" i="8" s="1"/>
  <c r="R45" i="8" a="1"/>
  <c r="R45" i="8" s="1"/>
  <c r="R42" i="8" a="1"/>
  <c r="R42" i="8" s="1"/>
  <c r="AN24" i="8" a="1"/>
  <c r="AN24" i="8" s="1"/>
  <c r="AN16" i="8" a="1"/>
  <c r="AN16" i="8" s="1"/>
  <c r="AN29" i="8" a="1"/>
  <c r="AN29" i="8" s="1"/>
  <c r="AN39" i="8" a="1"/>
  <c r="AN39" i="8" s="1"/>
  <c r="AN20" i="8" a="1"/>
  <c r="AN20" i="8" s="1"/>
  <c r="AN45" i="8" a="1"/>
  <c r="AN45" i="8" s="1"/>
  <c r="AN35" i="8" a="1"/>
  <c r="AN35" i="8" s="1"/>
  <c r="AN41" i="8" a="1"/>
  <c r="AN41" i="8" s="1"/>
  <c r="AN42" i="8" a="1"/>
  <c r="AN42" i="8" s="1"/>
  <c r="AN19" i="8" a="1"/>
  <c r="AN19" i="8" s="1"/>
  <c r="AP20" i="8" a="1"/>
  <c r="AP20" i="8" s="1"/>
  <c r="AP35" i="8" a="1"/>
  <c r="AP35" i="8" s="1"/>
  <c r="AP39" i="8" a="1"/>
  <c r="AP39" i="8" s="1"/>
  <c r="AP42" i="8" a="1"/>
  <c r="AP42" i="8" s="1"/>
  <c r="AP19" i="8" a="1"/>
  <c r="AP19" i="8" s="1"/>
  <c r="AP16" i="8" a="1"/>
  <c r="AP16" i="8" s="1"/>
  <c r="AP45" i="8" a="1"/>
  <c r="AP45" i="8" s="1"/>
  <c r="AP41" i="8" a="1"/>
  <c r="AP41" i="8" s="1"/>
  <c r="AP29" i="8" a="1"/>
  <c r="AP29" i="8" s="1"/>
  <c r="AY45" i="8" a="1"/>
  <c r="AY45" i="8" s="1"/>
  <c r="AY29" i="8" a="1"/>
  <c r="AY29" i="8" s="1"/>
  <c r="O65" i="7" s="1"/>
  <c r="AY16" i="8" a="1"/>
  <c r="AY16" i="8" s="1"/>
  <c r="AY20" i="8" a="1"/>
  <c r="AY20" i="8" s="1"/>
  <c r="AY19" i="8" a="1"/>
  <c r="AY19" i="8" s="1"/>
  <c r="O55" i="7" s="1"/>
  <c r="AY35" i="8" a="1"/>
  <c r="AY35" i="8" s="1"/>
  <c r="O72" i="7" s="1"/>
  <c r="AY39" i="8" a="1"/>
  <c r="AY39" i="8" s="1"/>
  <c r="AY42" i="8" a="1"/>
  <c r="AY42" i="8" s="1"/>
  <c r="O75" i="7" s="1"/>
  <c r="AY41" i="8" a="1"/>
  <c r="AY41" i="8" s="1"/>
  <c r="AZ45" i="8" a="1"/>
  <c r="AZ45" i="8" s="1"/>
  <c r="AZ29" i="8" a="1"/>
  <c r="AZ29" i="8" s="1"/>
  <c r="AZ42" i="8" a="1"/>
  <c r="AZ42" i="8" s="1"/>
  <c r="AZ24" i="8" a="1"/>
  <c r="AZ24" i="8" s="1"/>
  <c r="AZ35" i="8" a="1"/>
  <c r="AZ35" i="8" s="1"/>
  <c r="AZ20" i="8" a="1"/>
  <c r="AZ20" i="8" s="1"/>
  <c r="AZ19" i="8" a="1"/>
  <c r="AZ19" i="8" s="1"/>
  <c r="AZ16" i="8" a="1"/>
  <c r="AZ16" i="8" s="1"/>
  <c r="AZ39" i="8" a="1"/>
  <c r="AZ39" i="8" s="1"/>
  <c r="AZ41" i="8" a="1"/>
  <c r="AZ41" i="8" s="1"/>
  <c r="BA42" i="8" a="1"/>
  <c r="BA42" i="8" s="1"/>
  <c r="BA16" i="8" a="1"/>
  <c r="BA16" i="8" s="1"/>
  <c r="BA35" i="8" a="1"/>
  <c r="BA35" i="8" s="1"/>
  <c r="BA29" i="8" a="1"/>
  <c r="BA29" i="8" s="1"/>
  <c r="BA19" i="8" a="1"/>
  <c r="BA19" i="8" s="1"/>
  <c r="BA39" i="8" a="1"/>
  <c r="BA39" i="8" s="1"/>
  <c r="BA41" i="8" a="1"/>
  <c r="BA41" i="8" s="1"/>
  <c r="BA24" i="8" a="1"/>
  <c r="BA24" i="8" s="1"/>
  <c r="BA20" i="8" a="1"/>
  <c r="BA20" i="8" s="1"/>
  <c r="BA45" i="8" a="1"/>
  <c r="BA45" i="8" s="1"/>
  <c r="BB16" i="8" a="1"/>
  <c r="BB16" i="8" s="1"/>
  <c r="BB42" i="8" a="1"/>
  <c r="BB42" i="8" s="1"/>
  <c r="BB41" i="8" a="1"/>
  <c r="BB41" i="8" s="1"/>
  <c r="BB45" i="8" a="1"/>
  <c r="BB45" i="8" s="1"/>
  <c r="BB39" i="8" a="1"/>
  <c r="BB39" i="8" s="1"/>
  <c r="BB35" i="8" a="1"/>
  <c r="BB35" i="8" s="1"/>
  <c r="BB20" i="8" a="1"/>
  <c r="BB20" i="8" s="1"/>
  <c r="BB29" i="8" a="1"/>
  <c r="BB29" i="8" s="1"/>
  <c r="BB19" i="8" a="1"/>
  <c r="BB19" i="8" s="1"/>
  <c r="BI35" i="8" a="1"/>
  <c r="BI35" i="8" s="1"/>
  <c r="BH20" i="8" a="1"/>
  <c r="BH20" i="8" s="1"/>
  <c r="BF24" i="8" a="1"/>
  <c r="BF24" i="8" s="1"/>
  <c r="BG42" i="8" a="1"/>
  <c r="BG42" i="8" s="1"/>
  <c r="BI24" i="8" a="1"/>
  <c r="BI24" i="8" s="1"/>
  <c r="BF35" i="8" a="1"/>
  <c r="BF35" i="8" s="1"/>
  <c r="BY637" i="6"/>
  <c r="BG24" i="8" a="1"/>
  <c r="BG24" i="8" s="1"/>
  <c r="O42" i="8" a="1"/>
  <c r="O42" i="8" s="1"/>
  <c r="L75" i="7" s="1"/>
  <c r="O35" i="8" a="1"/>
  <c r="O35" i="8" s="1"/>
  <c r="L72" i="7" s="1"/>
  <c r="O16" i="8" a="1"/>
  <c r="O16" i="8" s="1"/>
  <c r="O20" i="8" a="1"/>
  <c r="O20" i="8" s="1"/>
  <c r="O41" i="8" a="1"/>
  <c r="O41" i="8" s="1"/>
  <c r="O45" i="8" a="1"/>
  <c r="O45" i="8" s="1"/>
  <c r="O39" i="8" a="1"/>
  <c r="O39" i="8" s="1"/>
  <c r="O19" i="8" a="1"/>
  <c r="O19" i="8" s="1"/>
  <c r="L55" i="7" s="1"/>
  <c r="O29" i="8" a="1"/>
  <c r="O29" i="8" s="1"/>
  <c r="L65" i="7" s="1"/>
  <c r="O24" i="8" a="1"/>
  <c r="O24" i="8" s="1"/>
  <c r="AV39" i="8" a="1"/>
  <c r="AV39" i="8" s="1"/>
  <c r="AV41" i="8" a="1"/>
  <c r="AV41" i="8" s="1"/>
  <c r="AV42" i="8" a="1"/>
  <c r="AV42" i="8" s="1"/>
  <c r="AV45" i="8" a="1"/>
  <c r="AV45" i="8" s="1"/>
  <c r="AV19" i="8" a="1"/>
  <c r="AV19" i="8" s="1"/>
  <c r="AV29" i="8" a="1"/>
  <c r="AV29" i="8" s="1"/>
  <c r="AV16" i="8" a="1"/>
  <c r="AV16" i="8" s="1"/>
  <c r="AV24" i="8" a="1"/>
  <c r="AV24" i="8" s="1"/>
  <c r="AV20" i="8" a="1"/>
  <c r="AV20" i="8" s="1"/>
  <c r="AV35" i="8" a="1"/>
  <c r="AV35" i="8" s="1"/>
  <c r="T41" i="8" a="1"/>
  <c r="T41" i="8" s="1"/>
  <c r="T35" i="8" a="1"/>
  <c r="T35" i="8" s="1"/>
  <c r="T29" i="8" a="1"/>
  <c r="T29" i="8" s="1"/>
  <c r="T20" i="8" a="1"/>
  <c r="T20" i="8" s="1"/>
  <c r="T24" i="8" a="1"/>
  <c r="T24" i="8" s="1"/>
  <c r="T19" i="8" a="1"/>
  <c r="T19" i="8" s="1"/>
  <c r="T42" i="8" a="1"/>
  <c r="T42" i="8" s="1"/>
  <c r="T16" i="8" a="1"/>
  <c r="T16" i="8" s="1"/>
  <c r="T45" i="8" a="1"/>
  <c r="T45" i="8" s="1"/>
  <c r="T39" i="8" a="1"/>
  <c r="T39" i="8" s="1"/>
  <c r="U41" i="8" a="1"/>
  <c r="U41" i="8" s="1"/>
  <c r="U24" i="8" a="1"/>
  <c r="U24" i="8" s="1"/>
  <c r="U16" i="8" a="1"/>
  <c r="U16" i="8" s="1"/>
  <c r="U20" i="8" a="1"/>
  <c r="U20" i="8" s="1"/>
  <c r="U29" i="8" a="1"/>
  <c r="U29" i="8" s="1"/>
  <c r="U19" i="8" a="1"/>
  <c r="U19" i="8" s="1"/>
  <c r="U35" i="8" a="1"/>
  <c r="U35" i="8" s="1"/>
  <c r="U42" i="8" a="1"/>
  <c r="U42" i="8" s="1"/>
  <c r="U39" i="8" a="1"/>
  <c r="U39" i="8" s="1"/>
  <c r="U45" i="8" a="1"/>
  <c r="U45" i="8" s="1"/>
  <c r="BI696" i="6"/>
  <c r="BI695" i="6" s="1"/>
  <c r="BI602" i="6"/>
  <c r="BI615" i="6" s="1"/>
  <c r="BE39" i="8" a="1"/>
  <c r="BE39" i="8" s="1"/>
  <c r="BE20" i="8" a="1"/>
  <c r="BE20" i="8" s="1"/>
  <c r="BE35" i="8" a="1"/>
  <c r="BE35" i="8" s="1"/>
  <c r="BE42" i="8" a="1"/>
  <c r="BE42" i="8" s="1"/>
  <c r="BE16" i="8" a="1"/>
  <c r="BE16" i="8" s="1"/>
  <c r="BE41" i="8" a="1"/>
  <c r="BE41" i="8" s="1"/>
  <c r="BE29" i="8" a="1"/>
  <c r="BE29" i="8" s="1"/>
  <c r="BE45" i="8" a="1"/>
  <c r="BE45" i="8" s="1"/>
  <c r="BE24" i="8" a="1"/>
  <c r="BE24" i="8" s="1"/>
  <c r="AB45" i="8" a="1"/>
  <c r="AB45" i="8" s="1"/>
  <c r="AB20" i="8" a="1"/>
  <c r="AB20" i="8" s="1"/>
  <c r="AB24" i="8" a="1"/>
  <c r="AB24" i="8" s="1"/>
  <c r="AB19" i="8" a="1"/>
  <c r="AB19" i="8" s="1"/>
  <c r="AB29" i="8" a="1"/>
  <c r="AB29" i="8" s="1"/>
  <c r="AB42" i="8" a="1"/>
  <c r="AB42" i="8" s="1"/>
  <c r="AB39" i="8" a="1"/>
  <c r="AB39" i="8" s="1"/>
  <c r="AB41" i="8" a="1"/>
  <c r="AB41" i="8" s="1"/>
  <c r="AB16" i="8" a="1"/>
  <c r="AB16" i="8" s="1"/>
  <c r="AB35" i="8" a="1"/>
  <c r="AB35" i="8" s="1"/>
  <c r="AD29" i="8" a="1"/>
  <c r="AD29" i="8" s="1"/>
  <c r="AD45" i="8" a="1"/>
  <c r="AD45" i="8" s="1"/>
  <c r="AD16" i="8" a="1"/>
  <c r="AD16" i="8" s="1"/>
  <c r="AD24" i="8" a="1"/>
  <c r="AD24" i="8" s="1"/>
  <c r="AD42" i="8" a="1"/>
  <c r="AD42" i="8" s="1"/>
  <c r="AD41" i="8" a="1"/>
  <c r="AD41" i="8" s="1"/>
  <c r="AD39" i="8" a="1"/>
  <c r="AD39" i="8" s="1"/>
  <c r="AD35" i="8" a="1"/>
  <c r="AD35" i="8" s="1"/>
  <c r="AD19" i="8" a="1"/>
  <c r="AD19" i="8" s="1"/>
  <c r="AD20" i="8" a="1"/>
  <c r="AD20" i="8" s="1"/>
  <c r="AS19" i="8" a="1"/>
  <c r="AS19" i="8" s="1"/>
  <c r="AS42" i="8" a="1"/>
  <c r="AS42" i="8" s="1"/>
  <c r="AS41" i="8" a="1"/>
  <c r="AS41" i="8" s="1"/>
  <c r="AS16" i="8" a="1"/>
  <c r="AS16" i="8" s="1"/>
  <c r="AS39" i="8" a="1"/>
  <c r="AS39" i="8" s="1"/>
  <c r="AS29" i="8" a="1"/>
  <c r="AS29" i="8" s="1"/>
  <c r="AS45" i="8" a="1"/>
  <c r="AS45" i="8" s="1"/>
  <c r="AS20" i="8" a="1"/>
  <c r="AS20" i="8" s="1"/>
  <c r="AS35" i="8" a="1"/>
  <c r="AS35" i="8" s="1"/>
  <c r="BF42" i="8" a="1"/>
  <c r="BF42" i="8" s="1"/>
  <c r="AF24" i="8" a="1"/>
  <c r="AF24" i="8" s="1"/>
  <c r="AF35" i="8" a="1"/>
  <c r="AF35" i="8" s="1"/>
  <c r="AF42" i="8" a="1"/>
  <c r="AF42" i="8" s="1"/>
  <c r="AF19" i="8" a="1"/>
  <c r="AF19" i="8" s="1"/>
  <c r="AF45" i="8" a="1"/>
  <c r="AF45" i="8" s="1"/>
  <c r="AF20" i="8" a="1"/>
  <c r="AF20" i="8" s="1"/>
  <c r="AF16" i="8" a="1"/>
  <c r="AF16" i="8" s="1"/>
  <c r="AF39" i="8" a="1"/>
  <c r="AF39" i="8" s="1"/>
  <c r="AF41" i="8" a="1"/>
  <c r="AF41" i="8" s="1"/>
  <c r="AF29" i="8" a="1"/>
  <c r="AF29" i="8" s="1"/>
  <c r="K16" i="8" a="1"/>
  <c r="K16" i="8" s="1"/>
  <c r="K45" i="8" a="1"/>
  <c r="K45" i="8" s="1"/>
  <c r="K24" i="8" a="1"/>
  <c r="K24" i="8" s="1"/>
  <c r="K39" i="8" a="1"/>
  <c r="K39" i="8" s="1"/>
  <c r="K42" i="8" a="1"/>
  <c r="K42" i="8" s="1"/>
  <c r="K41" i="8" a="1"/>
  <c r="K41" i="8" s="1"/>
  <c r="K35" i="8" a="1"/>
  <c r="K35" i="8" s="1"/>
  <c r="K20" i="8" a="1"/>
  <c r="K20" i="8" s="1"/>
  <c r="K29" i="8" a="1"/>
  <c r="K29" i="8" s="1"/>
  <c r="K19" i="8" a="1"/>
  <c r="K19" i="8" s="1"/>
  <c r="N39" i="8" a="1"/>
  <c r="N39" i="8" s="1"/>
  <c r="N20" i="8" a="1"/>
  <c r="N20" i="8" s="1"/>
  <c r="N42" i="8" a="1"/>
  <c r="N42" i="8" s="1"/>
  <c r="N29" i="8" a="1"/>
  <c r="N29" i="8" s="1"/>
  <c r="N19" i="8" a="1"/>
  <c r="N19" i="8" s="1"/>
  <c r="N45" i="8" a="1"/>
  <c r="N45" i="8" s="1"/>
  <c r="N41" i="8" a="1"/>
  <c r="N41" i="8" s="1"/>
  <c r="N35" i="8" a="1"/>
  <c r="N35" i="8" s="1"/>
  <c r="N16" i="8" a="1"/>
  <c r="N16" i="8" s="1"/>
  <c r="AU39" i="8" a="1"/>
  <c r="AU39" i="8" s="1"/>
  <c r="AU42" i="8" a="1"/>
  <c r="AU42" i="8" s="1"/>
  <c r="AU35" i="8" a="1"/>
  <c r="AU35" i="8" s="1"/>
  <c r="AU41" i="8" a="1"/>
  <c r="AU41" i="8" s="1"/>
  <c r="AU45" i="8" a="1"/>
  <c r="AU45" i="8" s="1"/>
  <c r="AU19" i="8" a="1"/>
  <c r="AU19" i="8" s="1"/>
  <c r="AU29" i="8" a="1"/>
  <c r="AU29" i="8" s="1"/>
  <c r="AU16" i="8" a="1"/>
  <c r="AU16" i="8" s="1"/>
  <c r="AU20" i="8" a="1"/>
  <c r="AU20" i="8" s="1"/>
  <c r="AA42" i="8" a="1"/>
  <c r="AA42" i="8" s="1"/>
  <c r="M75" i="7" s="1"/>
  <c r="AA41" i="8" a="1"/>
  <c r="AA41" i="8" s="1"/>
  <c r="AA20" i="8" a="1"/>
  <c r="AA20" i="8" s="1"/>
  <c r="AA45" i="8" a="1"/>
  <c r="AA45" i="8" s="1"/>
  <c r="AA29" i="8" a="1"/>
  <c r="AA29" i="8" s="1"/>
  <c r="M65" i="7" s="1"/>
  <c r="AA39" i="8" a="1"/>
  <c r="AA39" i="8" s="1"/>
  <c r="AA19" i="8" a="1"/>
  <c r="AA19" i="8" s="1"/>
  <c r="M55" i="7" s="1"/>
  <c r="AA16" i="8" a="1"/>
  <c r="AA16" i="8" s="1"/>
  <c r="AA24" i="8" a="1"/>
  <c r="AA24" i="8" s="1"/>
  <c r="AA35" i="8" a="1"/>
  <c r="AA35" i="8" s="1"/>
  <c r="M72" i="7" s="1"/>
  <c r="G39" i="8" a="1"/>
  <c r="G39" i="8" s="1"/>
  <c r="G20" i="8" a="1"/>
  <c r="G20" i="8" s="1"/>
  <c r="G29" i="8" a="1"/>
  <c r="G29" i="8" s="1"/>
  <c r="G41" i="8" a="1"/>
  <c r="G41" i="8" s="1"/>
  <c r="G42" i="8" a="1"/>
  <c r="G42" i="8" s="1"/>
  <c r="G45" i="8" a="1"/>
  <c r="G45" i="8" s="1"/>
  <c r="G24" i="8" a="1"/>
  <c r="G24" i="8" s="1"/>
  <c r="G19" i="8" a="1"/>
  <c r="G19" i="8" s="1"/>
  <c r="G16" i="8" a="1"/>
  <c r="G16" i="8" s="1"/>
  <c r="G35" i="8" a="1"/>
  <c r="G35" i="8" s="1"/>
  <c r="AW20" i="8" a="1"/>
  <c r="AW20" i="8" s="1"/>
  <c r="AW42" i="8" a="1"/>
  <c r="AW42" i="8" s="1"/>
  <c r="AW45" i="8" a="1"/>
  <c r="AW45" i="8" s="1"/>
  <c r="AW16" i="8" a="1"/>
  <c r="AW16" i="8" s="1"/>
  <c r="AW39" i="8" a="1"/>
  <c r="AW39" i="8" s="1"/>
  <c r="AW19" i="8" a="1"/>
  <c r="AW19" i="8" s="1"/>
  <c r="AW35" i="8" a="1"/>
  <c r="AW35" i="8" s="1"/>
  <c r="AW41" i="8" a="1"/>
  <c r="AW41" i="8" s="1"/>
  <c r="AW29" i="8" a="1"/>
  <c r="AW29" i="8" s="1"/>
  <c r="X41" i="8" a="1"/>
  <c r="X41" i="8" s="1"/>
  <c r="X29" i="8" a="1"/>
  <c r="X29" i="8" s="1"/>
  <c r="X20" i="8" a="1"/>
  <c r="X20" i="8" s="1"/>
  <c r="X24" i="8" a="1"/>
  <c r="X24" i="8" s="1"/>
  <c r="X19" i="8" a="1"/>
  <c r="X19" i="8" s="1"/>
  <c r="X35" i="8" a="1"/>
  <c r="X35" i="8" s="1"/>
  <c r="X16" i="8" a="1"/>
  <c r="X16" i="8" s="1"/>
  <c r="X39" i="8" a="1"/>
  <c r="X39" i="8" s="1"/>
  <c r="X45" i="8" a="1"/>
  <c r="X45" i="8" s="1"/>
  <c r="X42" i="8" a="1"/>
  <c r="X42" i="8" s="1"/>
  <c r="Z16" i="8" a="1"/>
  <c r="Z16" i="8" s="1"/>
  <c r="Z35" i="8" a="1"/>
  <c r="Z35" i="8" s="1"/>
  <c r="Z19" i="8" a="1"/>
  <c r="Z19" i="8" s="1"/>
  <c r="Z20" i="8" a="1"/>
  <c r="Z20" i="8" s="1"/>
  <c r="Z39" i="8" a="1"/>
  <c r="Z39" i="8" s="1"/>
  <c r="Z42" i="8" a="1"/>
  <c r="Z42" i="8" s="1"/>
  <c r="Z24" i="8" a="1"/>
  <c r="Z24" i="8" s="1"/>
  <c r="Z29" i="8" a="1"/>
  <c r="Z29" i="8" s="1"/>
  <c r="Z45" i="8" a="1"/>
  <c r="Z45" i="8" s="1"/>
  <c r="Z41" i="8" a="1"/>
  <c r="Z41" i="8" s="1"/>
  <c r="AQ20" i="8" a="1"/>
  <c r="AQ20" i="8" s="1"/>
  <c r="AQ39" i="8" a="1"/>
  <c r="AQ39" i="8" s="1"/>
  <c r="AQ35" i="8" a="1"/>
  <c r="AQ35" i="8" s="1"/>
  <c r="AQ19" i="8" a="1"/>
  <c r="AQ19" i="8" s="1"/>
  <c r="AQ16" i="8" a="1"/>
  <c r="AQ16" i="8" s="1"/>
  <c r="AQ41" i="8" a="1"/>
  <c r="AQ41" i="8" s="1"/>
  <c r="AQ42" i="8" a="1"/>
  <c r="AQ42" i="8" s="1"/>
  <c r="AQ29" i="8" a="1"/>
  <c r="AQ29" i="8" s="1"/>
  <c r="AQ45" i="8" a="1"/>
  <c r="AQ45" i="8" s="1"/>
  <c r="AR41" i="8" a="1"/>
  <c r="AR41" i="8" s="1"/>
  <c r="AR35" i="8" a="1"/>
  <c r="AR35" i="8" s="1"/>
  <c r="AR24" i="8" a="1"/>
  <c r="AR24" i="8" s="1"/>
  <c r="AR39" i="8" a="1"/>
  <c r="AR39" i="8" s="1"/>
  <c r="AR19" i="8" a="1"/>
  <c r="AR19" i="8" s="1"/>
  <c r="AR29" i="8" a="1"/>
  <c r="AR29" i="8" s="1"/>
  <c r="AR16" i="8" a="1"/>
  <c r="AR16" i="8" s="1"/>
  <c r="AR45" i="8" a="1"/>
  <c r="AR45" i="8" s="1"/>
  <c r="AR42" i="8" a="1"/>
  <c r="AR42" i="8" s="1"/>
  <c r="AR20" i="8" a="1"/>
  <c r="AR20" i="8" s="1"/>
  <c r="K41" i="7"/>
  <c r="J40" i="7"/>
  <c r="AH29" i="8" a="1"/>
  <c r="AH29" i="8" s="1"/>
  <c r="AH42" i="8" a="1"/>
  <c r="AH42" i="8" s="1"/>
  <c r="AH16" i="8" a="1"/>
  <c r="AH16" i="8" s="1"/>
  <c r="AH35" i="8" a="1"/>
  <c r="AH35" i="8" s="1"/>
  <c r="AH45" i="8" a="1"/>
  <c r="AH45" i="8" s="1"/>
  <c r="AH19" i="8" a="1"/>
  <c r="AH19" i="8" s="1"/>
  <c r="AH24" i="8" a="1"/>
  <c r="AH24" i="8" s="1"/>
  <c r="AH39" i="8" a="1"/>
  <c r="AH39" i="8" s="1"/>
  <c r="AH20" i="8" a="1"/>
  <c r="AH20" i="8" s="1"/>
  <c r="AH41" i="8" a="1"/>
  <c r="AH41" i="8" s="1"/>
  <c r="AX39" i="8" a="1"/>
  <c r="AX39" i="8" s="1"/>
  <c r="AX24" i="8" a="1"/>
  <c r="AX24" i="8" s="1"/>
  <c r="AX42" i="8" a="1"/>
  <c r="AX42" i="8" s="1"/>
  <c r="AX41" i="8" a="1"/>
  <c r="AX41" i="8" s="1"/>
  <c r="AX19" i="8" a="1"/>
  <c r="AX19" i="8" s="1"/>
  <c r="AX45" i="8" a="1"/>
  <c r="AX45" i="8" s="1"/>
  <c r="AX20" i="8" a="1"/>
  <c r="AX20" i="8" s="1"/>
  <c r="AX35" i="8" a="1"/>
  <c r="AX35" i="8" s="1"/>
  <c r="AX16" i="8" a="1"/>
  <c r="AX16" i="8" s="1"/>
  <c r="AX29" i="8" a="1"/>
  <c r="AX29" i="8" s="1"/>
  <c r="BD20" i="8" a="1"/>
  <c r="BD20" i="8" s="1"/>
  <c r="BD24" i="8" a="1"/>
  <c r="BD24" i="8" s="1"/>
  <c r="BD42" i="8" a="1"/>
  <c r="BD42" i="8" s="1"/>
  <c r="BD39" i="8" a="1"/>
  <c r="BD39" i="8" s="1"/>
  <c r="BD19" i="8" a="1"/>
  <c r="BD19" i="8" s="1"/>
  <c r="BD16" i="8" a="1"/>
  <c r="BD16" i="8" s="1"/>
  <c r="BD41" i="8" a="1"/>
  <c r="BD41" i="8" s="1"/>
  <c r="BD45" i="8" a="1"/>
  <c r="BD45" i="8" s="1"/>
  <c r="BD29" i="8" a="1"/>
  <c r="BD29" i="8" s="1"/>
  <c r="BF16" i="8" a="1"/>
  <c r="BF16" i="8" s="1"/>
  <c r="BF45" i="8" a="1"/>
  <c r="BF45" i="8" s="1"/>
  <c r="BF20" i="8" a="1"/>
  <c r="BF20" i="8" s="1"/>
  <c r="BG16" i="8" a="1"/>
  <c r="BG16" i="8" s="1"/>
  <c r="BH41" i="8" a="1"/>
  <c r="BH41" i="8" s="1"/>
  <c r="BI45" i="8" a="1"/>
  <c r="BI45" i="8" s="1"/>
  <c r="BI29" i="8" a="1"/>
  <c r="BI29" i="8" s="1"/>
  <c r="BI39" i="8" a="1"/>
  <c r="BI39" i="8" s="1"/>
  <c r="BI19" i="8" a="1"/>
  <c r="BI19" i="8" s="1"/>
  <c r="BJ16" i="8" a="1"/>
  <c r="BJ16" i="8" s="1"/>
  <c r="BJ35" i="8" a="1"/>
  <c r="BJ35" i="8" s="1"/>
  <c r="BJ42" i="8" a="1"/>
  <c r="BJ42" i="8" s="1"/>
  <c r="BJ29" i="8" a="1"/>
  <c r="BJ29" i="8" s="1"/>
  <c r="BJ19" i="8" a="1"/>
  <c r="BJ19" i="8" s="1"/>
  <c r="BJ39" i="8" a="1"/>
  <c r="BJ39" i="8" s="1"/>
  <c r="BJ41" i="8" a="1"/>
  <c r="BJ41" i="8" s="1"/>
  <c r="BX782" i="6"/>
  <c r="BY639" i="6"/>
  <c r="BX783" i="6"/>
  <c r="BY640" i="6"/>
  <c r="AM29" i="8" a="1"/>
  <c r="AM29" i="8" s="1"/>
  <c r="N65" i="7" s="1"/>
  <c r="AM20" i="8" a="1"/>
  <c r="AM20" i="8" s="1"/>
  <c r="AM41" i="8" a="1"/>
  <c r="AM41" i="8" s="1"/>
  <c r="AM24" i="8" a="1"/>
  <c r="AM24" i="8" s="1"/>
  <c r="AM39" i="8" a="1"/>
  <c r="AM39" i="8" s="1"/>
  <c r="AM45" i="8" a="1"/>
  <c r="AM45" i="8" s="1"/>
  <c r="AM42" i="8" a="1"/>
  <c r="AM42" i="8" s="1"/>
  <c r="N75" i="7" s="1"/>
  <c r="AM35" i="8" a="1"/>
  <c r="AM35" i="8" s="1"/>
  <c r="N72" i="7" s="1"/>
  <c r="AM19" i="8" a="1"/>
  <c r="AM19" i="8" s="1"/>
  <c r="N55" i="7" s="1"/>
  <c r="AM16" i="8" a="1"/>
  <c r="AM16" i="8" s="1"/>
  <c r="N52" i="7" s="1"/>
  <c r="P20" i="8" a="1"/>
  <c r="P20" i="8" s="1"/>
  <c r="P42" i="8" a="1"/>
  <c r="P42" i="8" s="1"/>
  <c r="P45" i="8" a="1"/>
  <c r="P45" i="8" s="1"/>
  <c r="P24" i="8" a="1"/>
  <c r="P24" i="8" s="1"/>
  <c r="P16" i="8" a="1"/>
  <c r="P16" i="8" s="1"/>
  <c r="P35" i="8" a="1"/>
  <c r="P35" i="8" s="1"/>
  <c r="P19" i="8" a="1"/>
  <c r="P19" i="8" s="1"/>
  <c r="P41" i="8" a="1"/>
  <c r="P41" i="8" s="1"/>
  <c r="P39" i="8" a="1"/>
  <c r="P39" i="8" s="1"/>
  <c r="P29" i="8" a="1"/>
  <c r="P29" i="8" s="1"/>
  <c r="I45" i="8" a="1"/>
  <c r="I45" i="8" s="1"/>
  <c r="I24" i="8" a="1"/>
  <c r="I24" i="8" s="1"/>
  <c r="I20" i="8" a="1"/>
  <c r="I20" i="8" s="1"/>
  <c r="I19" i="8" a="1"/>
  <c r="I19" i="8" s="1"/>
  <c r="I16" i="8" a="1"/>
  <c r="I16" i="8" s="1"/>
  <c r="I42" i="8" a="1"/>
  <c r="I42" i="8" s="1"/>
  <c r="I39" i="8" a="1"/>
  <c r="I39" i="8" s="1"/>
  <c r="I29" i="8" a="1"/>
  <c r="I29" i="8" s="1"/>
  <c r="I35" i="8" a="1"/>
  <c r="I35" i="8" s="1"/>
  <c r="I41" i="8" a="1"/>
  <c r="I41" i="8" s="1"/>
  <c r="C20" i="8" a="1"/>
  <c r="C20" i="8" s="1"/>
  <c r="C42" i="8" a="1"/>
  <c r="C42" i="8" s="1"/>
  <c r="C35" i="8" a="1"/>
  <c r="C35" i="8" s="1"/>
  <c r="C41" i="8" a="1"/>
  <c r="C41" i="8" s="1"/>
  <c r="C39" i="8" a="1"/>
  <c r="C39" i="8" s="1"/>
  <c r="C45" i="8" a="1"/>
  <c r="C45" i="8" s="1"/>
  <c r="C29" i="8" a="1"/>
  <c r="C29" i="8" s="1"/>
  <c r="C19" i="8" a="1"/>
  <c r="C19" i="8" s="1"/>
  <c r="C16" i="8" a="1"/>
  <c r="C16" i="8" s="1"/>
  <c r="C24" i="8" a="1"/>
  <c r="C24" i="8" s="1"/>
  <c r="D41" i="8" a="1"/>
  <c r="D41" i="8" s="1"/>
  <c r="D42" i="8" a="1"/>
  <c r="D42" i="8" s="1"/>
  <c r="D24" i="8" a="1"/>
  <c r="D24" i="8" s="1"/>
  <c r="D35" i="8" a="1"/>
  <c r="D35" i="8" s="1"/>
  <c r="D20" i="8" a="1"/>
  <c r="D20" i="8" s="1"/>
  <c r="D45" i="8" a="1"/>
  <c r="D45" i="8" s="1"/>
  <c r="D16" i="8" a="1"/>
  <c r="D16" i="8" s="1"/>
  <c r="D19" i="8" a="1"/>
  <c r="D19" i="8" s="1"/>
  <c r="D29" i="8" a="1"/>
  <c r="D29" i="8" s="1"/>
  <c r="D39" i="8" a="1"/>
  <c r="D39" i="8" s="1"/>
  <c r="E41" i="8" a="1"/>
  <c r="E41" i="8" s="1"/>
  <c r="E39" i="8" a="1"/>
  <c r="E39" i="8" s="1"/>
  <c r="E35" i="8" a="1"/>
  <c r="E35" i="8" s="1"/>
  <c r="E42" i="8" a="1"/>
  <c r="E42" i="8" s="1"/>
  <c r="E24" i="8" a="1"/>
  <c r="E24" i="8" s="1"/>
  <c r="E20" i="8" a="1"/>
  <c r="E20" i="8" s="1"/>
  <c r="E45" i="8" a="1"/>
  <c r="E45" i="8" s="1"/>
  <c r="E19" i="8" a="1"/>
  <c r="E19" i="8" s="1"/>
  <c r="E29" i="8" a="1"/>
  <c r="E29" i="8" s="1"/>
  <c r="E16" i="8" a="1"/>
  <c r="E16" i="8" s="1"/>
  <c r="F19" i="8" a="1"/>
  <c r="F19" i="8" s="1"/>
  <c r="F35" i="8" a="1"/>
  <c r="F35" i="8" s="1"/>
  <c r="F29" i="8" a="1"/>
  <c r="F29" i="8" s="1"/>
  <c r="F16" i="8" a="1"/>
  <c r="F16" i="8" s="1"/>
  <c r="F45" i="8" a="1"/>
  <c r="F45" i="8" s="1"/>
  <c r="F39" i="8" a="1"/>
  <c r="F39" i="8" s="1"/>
  <c r="F24" i="8" a="1"/>
  <c r="F24" i="8" s="1"/>
  <c r="F20" i="8" a="1"/>
  <c r="F20" i="8" s="1"/>
  <c r="F42" i="8" a="1"/>
  <c r="F42" i="8" s="1"/>
  <c r="F41" i="8" a="1"/>
  <c r="F41" i="8" s="1"/>
  <c r="BH29" i="8" a="1"/>
  <c r="BH29" i="8" s="1"/>
  <c r="BF41" i="8" a="1"/>
  <c r="BF41" i="8" s="1"/>
  <c r="BD35" i="8" a="1"/>
  <c r="BD35" i="8" s="1"/>
  <c r="BK750" i="6"/>
  <c r="BY634" i="6"/>
  <c r="AI20" i="8" l="1" a="1"/>
  <c r="AI20" i="8" s="1"/>
  <c r="M56" i="7" s="1"/>
  <c r="Q20" i="8" a="1"/>
  <c r="Q20" i="8" s="1"/>
  <c r="L56" i="7" s="1"/>
  <c r="Q24" i="8" a="1"/>
  <c r="Q24" i="8" s="1"/>
  <c r="L60" i="7" s="1"/>
  <c r="AO24" i="8" a="1"/>
  <c r="AO24" i="8" s="1"/>
  <c r="N60" i="7" s="1"/>
  <c r="BZ634" i="6"/>
  <c r="BZ778" i="6" s="1"/>
  <c r="K73" i="7"/>
  <c r="AU24" i="8" a="1"/>
  <c r="AU24" i="8" s="1"/>
  <c r="BK689" i="6"/>
  <c r="BK692" i="6"/>
  <c r="BK691" i="6" s="1"/>
  <c r="BK687" i="6"/>
  <c r="BK412" i="6"/>
  <c r="BK698" i="6" s="1"/>
  <c r="BK32" i="6"/>
  <c r="BK722" i="6"/>
  <c r="BP7" i="6"/>
  <c r="BO6" i="6"/>
  <c r="O53" i="4"/>
  <c r="T53" i="4"/>
  <c r="BI16" i="8" a="1"/>
  <c r="BI16" i="8" s="1"/>
  <c r="BH16" i="8" a="1"/>
  <c r="BH16" i="8" s="1"/>
  <c r="O52" i="7" s="1"/>
  <c r="AJ16" i="8" a="1"/>
  <c r="AJ16" i="8" s="1"/>
  <c r="AE16" i="8" a="1"/>
  <c r="AE16" i="8" s="1"/>
  <c r="BM741" i="6"/>
  <c r="BN15" i="6"/>
  <c r="BN18" i="6" s="1"/>
  <c r="BM685" i="6"/>
  <c r="BM612" i="6"/>
  <c r="BM613" i="6"/>
  <c r="AO20" i="8" a="1"/>
  <c r="AO20" i="8" s="1"/>
  <c r="N56" i="7" s="1"/>
  <c r="P71" i="7"/>
  <c r="V20" i="8" a="1"/>
  <c r="V20" i="8" s="1"/>
  <c r="BY781" i="6"/>
  <c r="BZ638" i="6"/>
  <c r="BZ782" i="6" s="1"/>
  <c r="BH218" i="6"/>
  <c r="AZ218" i="6"/>
  <c r="AR218" i="6"/>
  <c r="AJ218" i="6"/>
  <c r="AB218" i="6"/>
  <c r="T218" i="6"/>
  <c r="L218" i="6"/>
  <c r="BM217" i="6"/>
  <c r="BE217" i="6"/>
  <c r="AW217" i="6"/>
  <c r="AO217" i="6"/>
  <c r="AG217" i="6"/>
  <c r="Y217" i="6"/>
  <c r="Q217" i="6"/>
  <c r="I217" i="6"/>
  <c r="BJ216" i="6"/>
  <c r="BB216" i="6"/>
  <c r="AT216" i="6"/>
  <c r="AL216" i="6"/>
  <c r="AD216" i="6"/>
  <c r="V216" i="6"/>
  <c r="N216" i="6"/>
  <c r="BG215" i="6"/>
  <c r="AY215" i="6"/>
  <c r="AQ215" i="6"/>
  <c r="AI215" i="6"/>
  <c r="AA215" i="6"/>
  <c r="S215" i="6"/>
  <c r="K215" i="6"/>
  <c r="BL214" i="6"/>
  <c r="BD214" i="6"/>
  <c r="AV214" i="6"/>
  <c r="AN214" i="6"/>
  <c r="AF214" i="6"/>
  <c r="X214" i="6"/>
  <c r="P214" i="6"/>
  <c r="H214" i="6"/>
  <c r="BI213" i="6"/>
  <c r="BA213" i="6"/>
  <c r="AS213" i="6"/>
  <c r="AK213" i="6"/>
  <c r="AC213" i="6"/>
  <c r="U213" i="6"/>
  <c r="M213" i="6"/>
  <c r="BN212" i="6"/>
  <c r="BF212" i="6"/>
  <c r="AX212" i="6"/>
  <c r="AP212" i="6"/>
  <c r="AH212" i="6"/>
  <c r="Z212" i="6"/>
  <c r="R212" i="6"/>
  <c r="J212" i="6"/>
  <c r="BK211" i="6"/>
  <c r="BC211" i="6"/>
  <c r="AU211" i="6"/>
  <c r="AM211" i="6"/>
  <c r="AE211" i="6"/>
  <c r="W211" i="6"/>
  <c r="O211" i="6"/>
  <c r="G211" i="6"/>
  <c r="BH210" i="6"/>
  <c r="AZ210" i="6"/>
  <c r="AR210" i="6"/>
  <c r="AJ210" i="6"/>
  <c r="BG218" i="6"/>
  <c r="AY218" i="6"/>
  <c r="AQ218" i="6"/>
  <c r="AI218" i="6"/>
  <c r="AA218" i="6"/>
  <c r="S218" i="6"/>
  <c r="K218" i="6"/>
  <c r="BL217" i="6"/>
  <c r="BD217" i="6"/>
  <c r="AV217" i="6"/>
  <c r="AN217" i="6"/>
  <c r="AF217" i="6"/>
  <c r="X217" i="6"/>
  <c r="P217" i="6"/>
  <c r="H217" i="6"/>
  <c r="BI216" i="6"/>
  <c r="BA216" i="6"/>
  <c r="AS216" i="6"/>
  <c r="AK216" i="6"/>
  <c r="AC216" i="6"/>
  <c r="U216" i="6"/>
  <c r="M216" i="6"/>
  <c r="BN215" i="6"/>
  <c r="BF215" i="6"/>
  <c r="AX215" i="6"/>
  <c r="AP215" i="6"/>
  <c r="AH215" i="6"/>
  <c r="Z215" i="6"/>
  <c r="R215" i="6"/>
  <c r="J215" i="6"/>
  <c r="BK214" i="6"/>
  <c r="BC214" i="6"/>
  <c r="AU214" i="6"/>
  <c r="AM214" i="6"/>
  <c r="AE214" i="6"/>
  <c r="W214" i="6"/>
  <c r="O214" i="6"/>
  <c r="G214" i="6"/>
  <c r="BH213" i="6"/>
  <c r="AZ213" i="6"/>
  <c r="AR213" i="6"/>
  <c r="AJ213" i="6"/>
  <c r="AB213" i="6"/>
  <c r="T213" i="6"/>
  <c r="L213" i="6"/>
  <c r="BM212" i="6"/>
  <c r="BE212" i="6"/>
  <c r="AW212" i="6"/>
  <c r="AO212" i="6"/>
  <c r="AG212" i="6"/>
  <c r="Y212" i="6"/>
  <c r="Q212" i="6"/>
  <c r="I212" i="6"/>
  <c r="BJ211" i="6"/>
  <c r="BB211" i="6"/>
  <c r="AT211" i="6"/>
  <c r="AL211" i="6"/>
  <c r="AD211" i="6"/>
  <c r="V211" i="6"/>
  <c r="N211" i="6"/>
  <c r="BN218" i="6"/>
  <c r="BF218" i="6"/>
  <c r="AX218" i="6"/>
  <c r="AP218" i="6"/>
  <c r="AH218" i="6"/>
  <c r="Z218" i="6"/>
  <c r="R218" i="6"/>
  <c r="J218" i="6"/>
  <c r="BK217" i="6"/>
  <c r="BC217" i="6"/>
  <c r="AU217" i="6"/>
  <c r="AM217" i="6"/>
  <c r="AE217" i="6"/>
  <c r="W217" i="6"/>
  <c r="O217" i="6"/>
  <c r="G217" i="6"/>
  <c r="BH216" i="6"/>
  <c r="AZ216" i="6"/>
  <c r="AR216" i="6"/>
  <c r="AJ216" i="6"/>
  <c r="AB216" i="6"/>
  <c r="T216" i="6"/>
  <c r="L216" i="6"/>
  <c r="BM215" i="6"/>
  <c r="BI218" i="6"/>
  <c r="BA218" i="6"/>
  <c r="AS218" i="6"/>
  <c r="AK218" i="6"/>
  <c r="AC218" i="6"/>
  <c r="U218" i="6"/>
  <c r="M218" i="6"/>
  <c r="BN217" i="6"/>
  <c r="BF217" i="6"/>
  <c r="AX217" i="6"/>
  <c r="AP217" i="6"/>
  <c r="AH217" i="6"/>
  <c r="Z217" i="6"/>
  <c r="R217" i="6"/>
  <c r="J217" i="6"/>
  <c r="BK216" i="6"/>
  <c r="BC216" i="6"/>
  <c r="AU216" i="6"/>
  <c r="AM216" i="6"/>
  <c r="AE216" i="6"/>
  <c r="W216" i="6"/>
  <c r="O216" i="6"/>
  <c r="G216" i="6"/>
  <c r="BH215" i="6"/>
  <c r="AZ215" i="6"/>
  <c r="AR215" i="6"/>
  <c r="AJ215" i="6"/>
  <c r="AB215" i="6"/>
  <c r="T215" i="6"/>
  <c r="L215" i="6"/>
  <c r="BM214" i="6"/>
  <c r="BE214" i="6"/>
  <c r="AW214" i="6"/>
  <c r="AO214" i="6"/>
  <c r="AG214" i="6"/>
  <c r="Y214" i="6"/>
  <c r="Q214" i="6"/>
  <c r="I214" i="6"/>
  <c r="BJ213" i="6"/>
  <c r="BB213" i="6"/>
  <c r="AT213" i="6"/>
  <c r="AL213" i="6"/>
  <c r="AD213" i="6"/>
  <c r="V213" i="6"/>
  <c r="N213" i="6"/>
  <c r="BG212" i="6"/>
  <c r="AY212" i="6"/>
  <c r="AQ212" i="6"/>
  <c r="AI212" i="6"/>
  <c r="AA212" i="6"/>
  <c r="S212" i="6"/>
  <c r="K212" i="6"/>
  <c r="BL211" i="6"/>
  <c r="BD211" i="6"/>
  <c r="AV211" i="6"/>
  <c r="AN211" i="6"/>
  <c r="AF211" i="6"/>
  <c r="X211" i="6"/>
  <c r="P211" i="6"/>
  <c r="H211" i="6"/>
  <c r="BI210" i="6"/>
  <c r="BA210" i="6"/>
  <c r="AS210" i="6"/>
  <c r="AK210" i="6"/>
  <c r="BL218" i="6"/>
  <c r="AV218" i="6"/>
  <c r="AF218" i="6"/>
  <c r="P218" i="6"/>
  <c r="BI217" i="6"/>
  <c r="AS217" i="6"/>
  <c r="AC217" i="6"/>
  <c r="M217" i="6"/>
  <c r="BF216" i="6"/>
  <c r="AP216" i="6"/>
  <c r="Z216" i="6"/>
  <c r="J216" i="6"/>
  <c r="BD215" i="6"/>
  <c r="AS215" i="6"/>
  <c r="AE215" i="6"/>
  <c r="Q215" i="6"/>
  <c r="BA214" i="6"/>
  <c r="AP214" i="6"/>
  <c r="AB214" i="6"/>
  <c r="N214" i="6"/>
  <c r="BL213" i="6"/>
  <c r="AX213" i="6"/>
  <c r="AM213" i="6"/>
  <c r="Y213" i="6"/>
  <c r="K213" i="6"/>
  <c r="BI212" i="6"/>
  <c r="AU212" i="6"/>
  <c r="AJ212" i="6"/>
  <c r="V212" i="6"/>
  <c r="H212" i="6"/>
  <c r="BF211" i="6"/>
  <c r="AR211" i="6"/>
  <c r="AG211" i="6"/>
  <c r="S211" i="6"/>
  <c r="BN210" i="6"/>
  <c r="BD210" i="6"/>
  <c r="AT210" i="6"/>
  <c r="AH210" i="6"/>
  <c r="Z210" i="6"/>
  <c r="R210" i="6"/>
  <c r="J210" i="6"/>
  <c r="BK209" i="6"/>
  <c r="BC209" i="6"/>
  <c r="AU209" i="6"/>
  <c r="AM209" i="6"/>
  <c r="AE209" i="6"/>
  <c r="W209" i="6"/>
  <c r="O209" i="6"/>
  <c r="G209" i="6"/>
  <c r="BH208" i="6"/>
  <c r="AZ208" i="6"/>
  <c r="AR208" i="6"/>
  <c r="AJ208" i="6"/>
  <c r="AB208" i="6"/>
  <c r="T208" i="6"/>
  <c r="L208" i="6"/>
  <c r="BM207" i="6"/>
  <c r="BE207" i="6"/>
  <c r="AW207" i="6"/>
  <c r="AO207" i="6"/>
  <c r="AG207" i="6"/>
  <c r="Y207" i="6"/>
  <c r="Q207" i="6"/>
  <c r="I207" i="6"/>
  <c r="BJ206" i="6"/>
  <c r="BB206" i="6"/>
  <c r="AT206" i="6"/>
  <c r="AL206" i="6"/>
  <c r="AD206" i="6"/>
  <c r="V206" i="6"/>
  <c r="N206" i="6"/>
  <c r="BG205" i="6"/>
  <c r="AY205" i="6"/>
  <c r="AQ205" i="6"/>
  <c r="AI205" i="6"/>
  <c r="AA205" i="6"/>
  <c r="S205" i="6"/>
  <c r="K205" i="6"/>
  <c r="BL204" i="6"/>
  <c r="BD204" i="6"/>
  <c r="AV204" i="6"/>
  <c r="AN204" i="6"/>
  <c r="AF204" i="6"/>
  <c r="X204" i="6"/>
  <c r="P204" i="6"/>
  <c r="H204" i="6"/>
  <c r="BI203" i="6"/>
  <c r="BA203" i="6"/>
  <c r="AS203" i="6"/>
  <c r="AK203" i="6"/>
  <c r="AC203" i="6"/>
  <c r="U203" i="6"/>
  <c r="M203" i="6"/>
  <c r="BN202" i="6"/>
  <c r="BF202" i="6"/>
  <c r="AX202" i="6"/>
  <c r="AP202" i="6"/>
  <c r="AH202" i="6"/>
  <c r="Z202" i="6"/>
  <c r="R202" i="6"/>
  <c r="J202" i="6"/>
  <c r="BK201" i="6"/>
  <c r="BC201" i="6"/>
  <c r="AU201" i="6"/>
  <c r="AM201" i="6"/>
  <c r="AE201" i="6"/>
  <c r="W201" i="6"/>
  <c r="O201" i="6"/>
  <c r="G201" i="6"/>
  <c r="BH200" i="6"/>
  <c r="AZ200" i="6"/>
  <c r="AR200" i="6"/>
  <c r="AJ200" i="6"/>
  <c r="AB200" i="6"/>
  <c r="T200" i="6"/>
  <c r="L200" i="6"/>
  <c r="BM199" i="6"/>
  <c r="BE199" i="6"/>
  <c r="AW199" i="6"/>
  <c r="AO199" i="6"/>
  <c r="AG199" i="6"/>
  <c r="Y199" i="6"/>
  <c r="Q199" i="6"/>
  <c r="I199" i="6"/>
  <c r="BJ198" i="6"/>
  <c r="BB198" i="6"/>
  <c r="AT198" i="6"/>
  <c r="AL198" i="6"/>
  <c r="AD198" i="6"/>
  <c r="V198" i="6"/>
  <c r="N198" i="6"/>
  <c r="BG197" i="6"/>
  <c r="AY197" i="6"/>
  <c r="AQ197" i="6"/>
  <c r="AI197" i="6"/>
  <c r="AA197" i="6"/>
  <c r="S197" i="6"/>
  <c r="K197" i="6"/>
  <c r="BL196" i="6"/>
  <c r="BD196" i="6"/>
  <c r="AV196" i="6"/>
  <c r="AN196" i="6"/>
  <c r="AF196" i="6"/>
  <c r="X196" i="6"/>
  <c r="P196" i="6"/>
  <c r="H196" i="6"/>
  <c r="BI195" i="6"/>
  <c r="BA195" i="6"/>
  <c r="AS195" i="6"/>
  <c r="AK195" i="6"/>
  <c r="AC195" i="6"/>
  <c r="U195" i="6"/>
  <c r="M195" i="6"/>
  <c r="BN194" i="6"/>
  <c r="BF194" i="6"/>
  <c r="AX194" i="6"/>
  <c r="AP194" i="6"/>
  <c r="AH194" i="6"/>
  <c r="Z194" i="6"/>
  <c r="R194" i="6"/>
  <c r="J194" i="6"/>
  <c r="BK193" i="6"/>
  <c r="BC193" i="6"/>
  <c r="AU193" i="6"/>
  <c r="AM193" i="6"/>
  <c r="AE193" i="6"/>
  <c r="W193" i="6"/>
  <c r="O193" i="6"/>
  <c r="G193" i="6"/>
  <c r="BH192" i="6"/>
  <c r="AZ192" i="6"/>
  <c r="AR192" i="6"/>
  <c r="AJ192" i="6"/>
  <c r="AB192" i="6"/>
  <c r="T192" i="6"/>
  <c r="L192" i="6"/>
  <c r="BM191" i="6"/>
  <c r="BE191" i="6"/>
  <c r="AW191" i="6"/>
  <c r="AO191" i="6"/>
  <c r="AG191" i="6"/>
  <c r="Y191" i="6"/>
  <c r="Q191" i="6"/>
  <c r="I191" i="6"/>
  <c r="BJ190" i="6"/>
  <c r="BB190" i="6"/>
  <c r="AT190" i="6"/>
  <c r="AL190" i="6"/>
  <c r="AD190" i="6"/>
  <c r="V190" i="6"/>
  <c r="N190" i="6"/>
  <c r="BG189" i="6"/>
  <c r="AY189" i="6"/>
  <c r="AQ189" i="6"/>
  <c r="AI189" i="6"/>
  <c r="AA189" i="6"/>
  <c r="S189" i="6"/>
  <c r="K189" i="6"/>
  <c r="BL188" i="6"/>
  <c r="BD188" i="6"/>
  <c r="AV188" i="6"/>
  <c r="AN188" i="6"/>
  <c r="AF188" i="6"/>
  <c r="X188" i="6"/>
  <c r="P188" i="6"/>
  <c r="H188" i="6"/>
  <c r="BI187" i="6"/>
  <c r="BA187" i="6"/>
  <c r="AS187" i="6"/>
  <c r="AK187" i="6"/>
  <c r="AC187" i="6"/>
  <c r="U187" i="6"/>
  <c r="M187" i="6"/>
  <c r="BN186" i="6"/>
  <c r="BF186" i="6"/>
  <c r="AX186" i="6"/>
  <c r="AP186" i="6"/>
  <c r="AH186" i="6"/>
  <c r="Z186" i="6"/>
  <c r="R186" i="6"/>
  <c r="J186" i="6"/>
  <c r="BK185" i="6"/>
  <c r="BC185" i="6"/>
  <c r="AU185" i="6"/>
  <c r="AM185" i="6"/>
  <c r="AE185" i="6"/>
  <c r="W185" i="6"/>
  <c r="O185" i="6"/>
  <c r="G185" i="6"/>
  <c r="BH184" i="6"/>
  <c r="AZ184" i="6"/>
  <c r="AR184" i="6"/>
  <c r="AJ184" i="6"/>
  <c r="AB184" i="6"/>
  <c r="T184" i="6"/>
  <c r="L184" i="6"/>
  <c r="BM183" i="6"/>
  <c r="BE183" i="6"/>
  <c r="AW183" i="6"/>
  <c r="AO183" i="6"/>
  <c r="AG183" i="6"/>
  <c r="Y183" i="6"/>
  <c r="Q183" i="6"/>
  <c r="I183" i="6"/>
  <c r="BJ182" i="6"/>
  <c r="BB182" i="6"/>
  <c r="AT182" i="6"/>
  <c r="AL182" i="6"/>
  <c r="AD182" i="6"/>
  <c r="V182" i="6"/>
  <c r="N182" i="6"/>
  <c r="BG181" i="6"/>
  <c r="AY181" i="6"/>
  <c r="AQ181" i="6"/>
  <c r="AI181" i="6"/>
  <c r="AA181" i="6"/>
  <c r="S181" i="6"/>
  <c r="K181" i="6"/>
  <c r="BL180" i="6"/>
  <c r="BD180" i="6"/>
  <c r="AV180" i="6"/>
  <c r="AN180" i="6"/>
  <c r="AF180" i="6"/>
  <c r="X180" i="6"/>
  <c r="P180" i="6"/>
  <c r="H180" i="6"/>
  <c r="BI179" i="6"/>
  <c r="BA179" i="6"/>
  <c r="AS179" i="6"/>
  <c r="AK179" i="6"/>
  <c r="AC179" i="6"/>
  <c r="U179" i="6"/>
  <c r="M179" i="6"/>
  <c r="BN178" i="6"/>
  <c r="BF178" i="6"/>
  <c r="AX178" i="6"/>
  <c r="AP178" i="6"/>
  <c r="AH178" i="6"/>
  <c r="Z178" i="6"/>
  <c r="R178" i="6"/>
  <c r="J178" i="6"/>
  <c r="BK177" i="6"/>
  <c r="BC177" i="6"/>
  <c r="AU177" i="6"/>
  <c r="AM177" i="6"/>
  <c r="AE177" i="6"/>
  <c r="W177" i="6"/>
  <c r="O177" i="6"/>
  <c r="G177" i="6"/>
  <c r="BH176" i="6"/>
  <c r="AZ176" i="6"/>
  <c r="AR176" i="6"/>
  <c r="AJ176" i="6"/>
  <c r="AB176" i="6"/>
  <c r="T176" i="6"/>
  <c r="L176" i="6"/>
  <c r="BM175" i="6"/>
  <c r="BE175" i="6"/>
  <c r="AW175" i="6"/>
  <c r="AO175" i="6"/>
  <c r="AG175" i="6"/>
  <c r="Y175" i="6"/>
  <c r="Q175" i="6"/>
  <c r="I175" i="6"/>
  <c r="BJ174" i="6"/>
  <c r="BB174" i="6"/>
  <c r="AT174" i="6"/>
  <c r="AL174" i="6"/>
  <c r="AD174" i="6"/>
  <c r="V174" i="6"/>
  <c r="N174" i="6"/>
  <c r="BG173" i="6"/>
  <c r="AY173" i="6"/>
  <c r="AQ173" i="6"/>
  <c r="AI173" i="6"/>
  <c r="AA173" i="6"/>
  <c r="S173" i="6"/>
  <c r="K173" i="6"/>
  <c r="BL172" i="6"/>
  <c r="BD172" i="6"/>
  <c r="AV172" i="6"/>
  <c r="AN172" i="6"/>
  <c r="AF172" i="6"/>
  <c r="X172" i="6"/>
  <c r="P172" i="6"/>
  <c r="H172" i="6"/>
  <c r="BI171" i="6"/>
  <c r="BA171" i="6"/>
  <c r="AS171" i="6"/>
  <c r="AK171" i="6"/>
  <c r="AC171" i="6"/>
  <c r="U171" i="6"/>
  <c r="M171" i="6"/>
  <c r="BN170" i="6"/>
  <c r="BF170" i="6"/>
  <c r="AX170" i="6"/>
  <c r="AP170" i="6"/>
  <c r="AH170" i="6"/>
  <c r="Z170" i="6"/>
  <c r="R170" i="6"/>
  <c r="J170" i="6"/>
  <c r="BK169" i="6"/>
  <c r="BC169" i="6"/>
  <c r="AU169" i="6"/>
  <c r="AM169" i="6"/>
  <c r="AE169" i="6"/>
  <c r="W169" i="6"/>
  <c r="O169" i="6"/>
  <c r="G169" i="6"/>
  <c r="BH168" i="6"/>
  <c r="AZ168" i="6"/>
  <c r="AR168" i="6"/>
  <c r="AJ168" i="6"/>
  <c r="AB168" i="6"/>
  <c r="T168" i="6"/>
  <c r="L168" i="6"/>
  <c r="BM167" i="6"/>
  <c r="BE167" i="6"/>
  <c r="AW167" i="6"/>
  <c r="AO167" i="6"/>
  <c r="AG167" i="6"/>
  <c r="Y167" i="6"/>
  <c r="Q167" i="6"/>
  <c r="I167" i="6"/>
  <c r="BJ166" i="6"/>
  <c r="BB166" i="6"/>
  <c r="AT166" i="6"/>
  <c r="AL166" i="6"/>
  <c r="AD166" i="6"/>
  <c r="V166" i="6"/>
  <c r="N166" i="6"/>
  <c r="BG165" i="6"/>
  <c r="AY165" i="6"/>
  <c r="AQ165" i="6"/>
  <c r="AI165" i="6"/>
  <c r="AA165" i="6"/>
  <c r="S165" i="6"/>
  <c r="K165" i="6"/>
  <c r="BL164" i="6"/>
  <c r="BD164" i="6"/>
  <c r="AV164" i="6"/>
  <c r="AN164" i="6"/>
  <c r="AF164" i="6"/>
  <c r="X164" i="6"/>
  <c r="P164" i="6"/>
  <c r="H164" i="6"/>
  <c r="BI163" i="6"/>
  <c r="BA163" i="6"/>
  <c r="AS163" i="6"/>
  <c r="AK163" i="6"/>
  <c r="AC163" i="6"/>
  <c r="U163" i="6"/>
  <c r="M163" i="6"/>
  <c r="BN162" i="6"/>
  <c r="BF162" i="6"/>
  <c r="AX162" i="6"/>
  <c r="AP162" i="6"/>
  <c r="AH162" i="6"/>
  <c r="Z162" i="6"/>
  <c r="R162" i="6"/>
  <c r="J162" i="6"/>
  <c r="BK161" i="6"/>
  <c r="BC161" i="6"/>
  <c r="AU161" i="6"/>
  <c r="AM161" i="6"/>
  <c r="AE161" i="6"/>
  <c r="W161" i="6"/>
  <c r="O161" i="6"/>
  <c r="G161" i="6"/>
  <c r="BH160" i="6"/>
  <c r="AZ160" i="6"/>
  <c r="AR160" i="6"/>
  <c r="AJ160" i="6"/>
  <c r="AB160" i="6"/>
  <c r="T160" i="6"/>
  <c r="L160" i="6"/>
  <c r="BK218" i="6"/>
  <c r="AU218" i="6"/>
  <c r="AE218" i="6"/>
  <c r="O218" i="6"/>
  <c r="BH217" i="6"/>
  <c r="AR217" i="6"/>
  <c r="AB217" i="6"/>
  <c r="L217" i="6"/>
  <c r="BE216" i="6"/>
  <c r="AO216" i="6"/>
  <c r="Y216" i="6"/>
  <c r="I216" i="6"/>
  <c r="BC215" i="6"/>
  <c r="AO215" i="6"/>
  <c r="AD215" i="6"/>
  <c r="P215" i="6"/>
  <c r="BN214" i="6"/>
  <c r="AZ214" i="6"/>
  <c r="AL214" i="6"/>
  <c r="AA214" i="6"/>
  <c r="M214" i="6"/>
  <c r="BK213" i="6"/>
  <c r="AW213" i="6"/>
  <c r="AI213" i="6"/>
  <c r="X213" i="6"/>
  <c r="J213" i="6"/>
  <c r="BH212" i="6"/>
  <c r="AT212" i="6"/>
  <c r="AF212" i="6"/>
  <c r="U212" i="6"/>
  <c r="G212" i="6"/>
  <c r="BE211" i="6"/>
  <c r="AQ211" i="6"/>
  <c r="AC211" i="6"/>
  <c r="R211" i="6"/>
  <c r="BM210" i="6"/>
  <c r="BC210" i="6"/>
  <c r="AQ210" i="6"/>
  <c r="AG210" i="6"/>
  <c r="Y210" i="6"/>
  <c r="Q210" i="6"/>
  <c r="I210" i="6"/>
  <c r="BJ209" i="6"/>
  <c r="BB209" i="6"/>
  <c r="AT209" i="6"/>
  <c r="AL209" i="6"/>
  <c r="AD209" i="6"/>
  <c r="V209" i="6"/>
  <c r="N209" i="6"/>
  <c r="BG208" i="6"/>
  <c r="AY208" i="6"/>
  <c r="AQ208" i="6"/>
  <c r="AI208" i="6"/>
  <c r="AA208" i="6"/>
  <c r="S208" i="6"/>
  <c r="K208" i="6"/>
  <c r="BL207" i="6"/>
  <c r="BD207" i="6"/>
  <c r="AV207" i="6"/>
  <c r="AN207" i="6"/>
  <c r="AF207" i="6"/>
  <c r="X207" i="6"/>
  <c r="P207" i="6"/>
  <c r="H207" i="6"/>
  <c r="BI206" i="6"/>
  <c r="BA206" i="6"/>
  <c r="AS206" i="6"/>
  <c r="AK206" i="6"/>
  <c r="AC206" i="6"/>
  <c r="U206" i="6"/>
  <c r="M206" i="6"/>
  <c r="BN205" i="6"/>
  <c r="BF205" i="6"/>
  <c r="AX205" i="6"/>
  <c r="AP205" i="6"/>
  <c r="AH205" i="6"/>
  <c r="Z205" i="6"/>
  <c r="R205" i="6"/>
  <c r="J205" i="6"/>
  <c r="BK204" i="6"/>
  <c r="BC204" i="6"/>
  <c r="AU204" i="6"/>
  <c r="AM204" i="6"/>
  <c r="AE204" i="6"/>
  <c r="W204" i="6"/>
  <c r="O204" i="6"/>
  <c r="G204" i="6"/>
  <c r="BH203" i="6"/>
  <c r="AZ203" i="6"/>
  <c r="AR203" i="6"/>
  <c r="AJ203" i="6"/>
  <c r="AB203" i="6"/>
  <c r="T203" i="6"/>
  <c r="L203" i="6"/>
  <c r="BM202" i="6"/>
  <c r="BE202" i="6"/>
  <c r="AW202" i="6"/>
  <c r="AO202" i="6"/>
  <c r="AG202" i="6"/>
  <c r="Y202" i="6"/>
  <c r="Q202" i="6"/>
  <c r="I202" i="6"/>
  <c r="BJ201" i="6"/>
  <c r="BB201" i="6"/>
  <c r="AT201" i="6"/>
  <c r="AL201" i="6"/>
  <c r="AD201" i="6"/>
  <c r="V201" i="6"/>
  <c r="N201" i="6"/>
  <c r="BG200" i="6"/>
  <c r="AY200" i="6"/>
  <c r="AQ200" i="6"/>
  <c r="AI200" i="6"/>
  <c r="AA200" i="6"/>
  <c r="S200" i="6"/>
  <c r="K200" i="6"/>
  <c r="BL199" i="6"/>
  <c r="BD199" i="6"/>
  <c r="AV199" i="6"/>
  <c r="AN199" i="6"/>
  <c r="AF199" i="6"/>
  <c r="X199" i="6"/>
  <c r="P199" i="6"/>
  <c r="H199" i="6"/>
  <c r="BI198" i="6"/>
  <c r="BA198" i="6"/>
  <c r="AS198" i="6"/>
  <c r="AK198" i="6"/>
  <c r="AC198" i="6"/>
  <c r="U198" i="6"/>
  <c r="M198" i="6"/>
  <c r="BN197" i="6"/>
  <c r="BF197" i="6"/>
  <c r="AX197" i="6"/>
  <c r="AP197" i="6"/>
  <c r="AH197" i="6"/>
  <c r="Z197" i="6"/>
  <c r="R197" i="6"/>
  <c r="J197" i="6"/>
  <c r="BK196" i="6"/>
  <c r="BC196" i="6"/>
  <c r="AU196" i="6"/>
  <c r="AM196" i="6"/>
  <c r="AE196" i="6"/>
  <c r="W196" i="6"/>
  <c r="O196" i="6"/>
  <c r="G196" i="6"/>
  <c r="BH195" i="6"/>
  <c r="AZ195" i="6"/>
  <c r="AR195" i="6"/>
  <c r="AJ195" i="6"/>
  <c r="AB195" i="6"/>
  <c r="T195" i="6"/>
  <c r="L195" i="6"/>
  <c r="BM194" i="6"/>
  <c r="BE194" i="6"/>
  <c r="AW194" i="6"/>
  <c r="AO194" i="6"/>
  <c r="AG194" i="6"/>
  <c r="Y194" i="6"/>
  <c r="Q194" i="6"/>
  <c r="I194" i="6"/>
  <c r="BJ193" i="6"/>
  <c r="BB193" i="6"/>
  <c r="AT193" i="6"/>
  <c r="AL193" i="6"/>
  <c r="AD193" i="6"/>
  <c r="V193" i="6"/>
  <c r="N193" i="6"/>
  <c r="BG192" i="6"/>
  <c r="AY192" i="6"/>
  <c r="AQ192" i="6"/>
  <c r="AI192" i="6"/>
  <c r="AA192" i="6"/>
  <c r="S192" i="6"/>
  <c r="K192" i="6"/>
  <c r="BL191" i="6"/>
  <c r="BD191" i="6"/>
  <c r="AV191" i="6"/>
  <c r="AN191" i="6"/>
  <c r="AF191" i="6"/>
  <c r="X191" i="6"/>
  <c r="P191" i="6"/>
  <c r="H191" i="6"/>
  <c r="BI190" i="6"/>
  <c r="BA190" i="6"/>
  <c r="AS190" i="6"/>
  <c r="AK190" i="6"/>
  <c r="AC190" i="6"/>
  <c r="U190" i="6"/>
  <c r="M190" i="6"/>
  <c r="BN189" i="6"/>
  <c r="BF189" i="6"/>
  <c r="AX189" i="6"/>
  <c r="AP189" i="6"/>
  <c r="AH189" i="6"/>
  <c r="Z189" i="6"/>
  <c r="R189" i="6"/>
  <c r="J189" i="6"/>
  <c r="BK188" i="6"/>
  <c r="BC188" i="6"/>
  <c r="AU188" i="6"/>
  <c r="AM188" i="6"/>
  <c r="AE188" i="6"/>
  <c r="W188" i="6"/>
  <c r="O188" i="6"/>
  <c r="G188" i="6"/>
  <c r="BH187" i="6"/>
  <c r="AZ187" i="6"/>
  <c r="AR187" i="6"/>
  <c r="AJ187" i="6"/>
  <c r="AB187" i="6"/>
  <c r="T187" i="6"/>
  <c r="L187" i="6"/>
  <c r="BM186" i="6"/>
  <c r="BE186" i="6"/>
  <c r="AW186" i="6"/>
  <c r="AO186" i="6"/>
  <c r="AG186" i="6"/>
  <c r="Y186" i="6"/>
  <c r="Q186" i="6"/>
  <c r="I186" i="6"/>
  <c r="BJ185" i="6"/>
  <c r="BB185" i="6"/>
  <c r="AT185" i="6"/>
  <c r="AL185" i="6"/>
  <c r="AD185" i="6"/>
  <c r="V185" i="6"/>
  <c r="N185" i="6"/>
  <c r="BG184" i="6"/>
  <c r="AY184" i="6"/>
  <c r="AQ184" i="6"/>
  <c r="AI184" i="6"/>
  <c r="AA184" i="6"/>
  <c r="S184" i="6"/>
  <c r="K184" i="6"/>
  <c r="BL183" i="6"/>
  <c r="BD183" i="6"/>
  <c r="AV183" i="6"/>
  <c r="AN183" i="6"/>
  <c r="AF183" i="6"/>
  <c r="X183" i="6"/>
  <c r="P183" i="6"/>
  <c r="H183" i="6"/>
  <c r="BI182" i="6"/>
  <c r="BA182" i="6"/>
  <c r="AS182" i="6"/>
  <c r="AK182" i="6"/>
  <c r="AC182" i="6"/>
  <c r="U182" i="6"/>
  <c r="M182" i="6"/>
  <c r="BN181" i="6"/>
  <c r="BF181" i="6"/>
  <c r="AX181" i="6"/>
  <c r="AP181" i="6"/>
  <c r="AH181" i="6"/>
  <c r="Z181" i="6"/>
  <c r="R181" i="6"/>
  <c r="J181" i="6"/>
  <c r="BK180" i="6"/>
  <c r="BC180" i="6"/>
  <c r="AU180" i="6"/>
  <c r="AM180" i="6"/>
  <c r="AE180" i="6"/>
  <c r="W180" i="6"/>
  <c r="O180" i="6"/>
  <c r="G180" i="6"/>
  <c r="BH179" i="6"/>
  <c r="AZ179" i="6"/>
  <c r="AR179" i="6"/>
  <c r="AJ179" i="6"/>
  <c r="AB179" i="6"/>
  <c r="T179" i="6"/>
  <c r="L179" i="6"/>
  <c r="BM178" i="6"/>
  <c r="BE178" i="6"/>
  <c r="AW178" i="6"/>
  <c r="AO178" i="6"/>
  <c r="AG178" i="6"/>
  <c r="Y178" i="6"/>
  <c r="Q178" i="6"/>
  <c r="I178" i="6"/>
  <c r="BJ177" i="6"/>
  <c r="BB177" i="6"/>
  <c r="AT177" i="6"/>
  <c r="AL177" i="6"/>
  <c r="AD177" i="6"/>
  <c r="V177" i="6"/>
  <c r="N177" i="6"/>
  <c r="BG176" i="6"/>
  <c r="AY176" i="6"/>
  <c r="AQ176" i="6"/>
  <c r="AI176" i="6"/>
  <c r="AA176" i="6"/>
  <c r="S176" i="6"/>
  <c r="K176" i="6"/>
  <c r="BL175" i="6"/>
  <c r="BD175" i="6"/>
  <c r="AV175" i="6"/>
  <c r="AN175" i="6"/>
  <c r="AF175" i="6"/>
  <c r="X175" i="6"/>
  <c r="P175" i="6"/>
  <c r="H175" i="6"/>
  <c r="BI174" i="6"/>
  <c r="BA174" i="6"/>
  <c r="AS174" i="6"/>
  <c r="AK174" i="6"/>
  <c r="AC174" i="6"/>
  <c r="U174" i="6"/>
  <c r="M174" i="6"/>
  <c r="BN173" i="6"/>
  <c r="BF173" i="6"/>
  <c r="AX173" i="6"/>
  <c r="AP173" i="6"/>
  <c r="AH173" i="6"/>
  <c r="Z173" i="6"/>
  <c r="R173" i="6"/>
  <c r="J173" i="6"/>
  <c r="BK172" i="6"/>
  <c r="BC172" i="6"/>
  <c r="AU172" i="6"/>
  <c r="AM172" i="6"/>
  <c r="AE172" i="6"/>
  <c r="W172" i="6"/>
  <c r="O172" i="6"/>
  <c r="G172" i="6"/>
  <c r="BH171" i="6"/>
  <c r="AZ171" i="6"/>
  <c r="AR171" i="6"/>
  <c r="AJ171" i="6"/>
  <c r="AB171" i="6"/>
  <c r="T171" i="6"/>
  <c r="L171" i="6"/>
  <c r="BM170" i="6"/>
  <c r="BE170" i="6"/>
  <c r="AW170" i="6"/>
  <c r="AO170" i="6"/>
  <c r="AG170" i="6"/>
  <c r="Y170" i="6"/>
  <c r="Q170" i="6"/>
  <c r="I170" i="6"/>
  <c r="BJ169" i="6"/>
  <c r="BB169" i="6"/>
  <c r="AT169" i="6"/>
  <c r="AL169" i="6"/>
  <c r="AD169" i="6"/>
  <c r="V169" i="6"/>
  <c r="N169" i="6"/>
  <c r="BG168" i="6"/>
  <c r="AY168" i="6"/>
  <c r="AQ168" i="6"/>
  <c r="AI168" i="6"/>
  <c r="AA168" i="6"/>
  <c r="S168" i="6"/>
  <c r="K168" i="6"/>
  <c r="BL167" i="6"/>
  <c r="BD167" i="6"/>
  <c r="AV167" i="6"/>
  <c r="AN167" i="6"/>
  <c r="AF167" i="6"/>
  <c r="X167" i="6"/>
  <c r="P167" i="6"/>
  <c r="H167" i="6"/>
  <c r="BI166" i="6"/>
  <c r="BA166" i="6"/>
  <c r="AS166" i="6"/>
  <c r="AK166" i="6"/>
  <c r="AC166" i="6"/>
  <c r="U166" i="6"/>
  <c r="M166" i="6"/>
  <c r="BN165" i="6"/>
  <c r="BF165" i="6"/>
  <c r="AX165" i="6"/>
  <c r="AP165" i="6"/>
  <c r="AH165" i="6"/>
  <c r="Z165" i="6"/>
  <c r="R165" i="6"/>
  <c r="J165" i="6"/>
  <c r="BK164" i="6"/>
  <c r="BC164" i="6"/>
  <c r="AU164" i="6"/>
  <c r="AM164" i="6"/>
  <c r="AE164" i="6"/>
  <c r="W164" i="6"/>
  <c r="O164" i="6"/>
  <c r="G164" i="6"/>
  <c r="BH163" i="6"/>
  <c r="AZ163" i="6"/>
  <c r="AR163" i="6"/>
  <c r="AJ163" i="6"/>
  <c r="AB163" i="6"/>
  <c r="T163" i="6"/>
  <c r="L163" i="6"/>
  <c r="BM162" i="6"/>
  <c r="BE162" i="6"/>
  <c r="AW162" i="6"/>
  <c r="AO162" i="6"/>
  <c r="AG162" i="6"/>
  <c r="Y162" i="6"/>
  <c r="Q162" i="6"/>
  <c r="I162" i="6"/>
  <c r="BJ161" i="6"/>
  <c r="BB161" i="6"/>
  <c r="AT161" i="6"/>
  <c r="AL161" i="6"/>
  <c r="AD161" i="6"/>
  <c r="V161" i="6"/>
  <c r="N161" i="6"/>
  <c r="BG160" i="6"/>
  <c r="AY160" i="6"/>
  <c r="AQ160" i="6"/>
  <c r="AI160" i="6"/>
  <c r="AA160" i="6"/>
  <c r="S160" i="6"/>
  <c r="K160" i="6"/>
  <c r="BJ218" i="6"/>
  <c r="AT218" i="6"/>
  <c r="AD218" i="6"/>
  <c r="N218" i="6"/>
  <c r="BG217" i="6"/>
  <c r="AQ217" i="6"/>
  <c r="AA217" i="6"/>
  <c r="K217" i="6"/>
  <c r="BD216" i="6"/>
  <c r="AN216" i="6"/>
  <c r="X216" i="6"/>
  <c r="H216" i="6"/>
  <c r="BB215" i="6"/>
  <c r="AN215" i="6"/>
  <c r="AC215" i="6"/>
  <c r="O215" i="6"/>
  <c r="BJ214" i="6"/>
  <c r="AY214" i="6"/>
  <c r="AK214" i="6"/>
  <c r="Z214" i="6"/>
  <c r="L214" i="6"/>
  <c r="BG213" i="6"/>
  <c r="AV213" i="6"/>
  <c r="AH213" i="6"/>
  <c r="W213" i="6"/>
  <c r="I213" i="6"/>
  <c r="BD212" i="6"/>
  <c r="AS212" i="6"/>
  <c r="AE212" i="6"/>
  <c r="T212" i="6"/>
  <c r="BA211" i="6"/>
  <c r="AP211" i="6"/>
  <c r="AB211" i="6"/>
  <c r="Q211" i="6"/>
  <c r="BL210" i="6"/>
  <c r="BB210" i="6"/>
  <c r="AP210" i="6"/>
  <c r="AF210" i="6"/>
  <c r="X210" i="6"/>
  <c r="P210" i="6"/>
  <c r="H210" i="6"/>
  <c r="BI209" i="6"/>
  <c r="BA209" i="6"/>
  <c r="AS209" i="6"/>
  <c r="AK209" i="6"/>
  <c r="AC209" i="6"/>
  <c r="U209" i="6"/>
  <c r="M209" i="6"/>
  <c r="BN208" i="6"/>
  <c r="BF208" i="6"/>
  <c r="AX208" i="6"/>
  <c r="AP208" i="6"/>
  <c r="AH208" i="6"/>
  <c r="Z208" i="6"/>
  <c r="R208" i="6"/>
  <c r="J208" i="6"/>
  <c r="BK207" i="6"/>
  <c r="BC207" i="6"/>
  <c r="AU207" i="6"/>
  <c r="AM207" i="6"/>
  <c r="AE207" i="6"/>
  <c r="W207" i="6"/>
  <c r="O207" i="6"/>
  <c r="G207" i="6"/>
  <c r="BH206" i="6"/>
  <c r="AZ206" i="6"/>
  <c r="AR206" i="6"/>
  <c r="AJ206" i="6"/>
  <c r="AB206" i="6"/>
  <c r="T206" i="6"/>
  <c r="L206" i="6"/>
  <c r="BM205" i="6"/>
  <c r="BE205" i="6"/>
  <c r="AW205" i="6"/>
  <c r="AO205" i="6"/>
  <c r="AG205" i="6"/>
  <c r="Y205" i="6"/>
  <c r="Q205" i="6"/>
  <c r="I205" i="6"/>
  <c r="BJ204" i="6"/>
  <c r="BB204" i="6"/>
  <c r="AT204" i="6"/>
  <c r="AL204" i="6"/>
  <c r="AD204" i="6"/>
  <c r="V204" i="6"/>
  <c r="N204" i="6"/>
  <c r="BG203" i="6"/>
  <c r="AY203" i="6"/>
  <c r="AQ203" i="6"/>
  <c r="AI203" i="6"/>
  <c r="AA203" i="6"/>
  <c r="S203" i="6"/>
  <c r="K203" i="6"/>
  <c r="BL202" i="6"/>
  <c r="BD202" i="6"/>
  <c r="AV202" i="6"/>
  <c r="AN202" i="6"/>
  <c r="AF202" i="6"/>
  <c r="X202" i="6"/>
  <c r="P202" i="6"/>
  <c r="H202" i="6"/>
  <c r="BI201" i="6"/>
  <c r="BA201" i="6"/>
  <c r="AS201" i="6"/>
  <c r="AK201" i="6"/>
  <c r="AC201" i="6"/>
  <c r="U201" i="6"/>
  <c r="M201" i="6"/>
  <c r="BN200" i="6"/>
  <c r="BF200" i="6"/>
  <c r="AX200" i="6"/>
  <c r="AP200" i="6"/>
  <c r="AH200" i="6"/>
  <c r="Z200" i="6"/>
  <c r="R200" i="6"/>
  <c r="J200" i="6"/>
  <c r="BK199" i="6"/>
  <c r="BC199" i="6"/>
  <c r="AU199" i="6"/>
  <c r="AM199" i="6"/>
  <c r="AE199" i="6"/>
  <c r="W199" i="6"/>
  <c r="O199" i="6"/>
  <c r="G199" i="6"/>
  <c r="BH198" i="6"/>
  <c r="AZ198" i="6"/>
  <c r="AR198" i="6"/>
  <c r="AJ198" i="6"/>
  <c r="AB198" i="6"/>
  <c r="T198" i="6"/>
  <c r="L198" i="6"/>
  <c r="BM197" i="6"/>
  <c r="BE197" i="6"/>
  <c r="AW197" i="6"/>
  <c r="AO197" i="6"/>
  <c r="AG197" i="6"/>
  <c r="Y197" i="6"/>
  <c r="Q197" i="6"/>
  <c r="I197" i="6"/>
  <c r="BJ196" i="6"/>
  <c r="BB196" i="6"/>
  <c r="AT196" i="6"/>
  <c r="AL196" i="6"/>
  <c r="AD196" i="6"/>
  <c r="V196" i="6"/>
  <c r="N196" i="6"/>
  <c r="BG195" i="6"/>
  <c r="AY195" i="6"/>
  <c r="AQ195" i="6"/>
  <c r="AI195" i="6"/>
  <c r="AA195" i="6"/>
  <c r="S195" i="6"/>
  <c r="K195" i="6"/>
  <c r="BL194" i="6"/>
  <c r="BD194" i="6"/>
  <c r="AV194" i="6"/>
  <c r="AN194" i="6"/>
  <c r="AF194" i="6"/>
  <c r="X194" i="6"/>
  <c r="P194" i="6"/>
  <c r="H194" i="6"/>
  <c r="BI193" i="6"/>
  <c r="BA193" i="6"/>
  <c r="AS193" i="6"/>
  <c r="AK193" i="6"/>
  <c r="AC193" i="6"/>
  <c r="U193" i="6"/>
  <c r="M193" i="6"/>
  <c r="BN192" i="6"/>
  <c r="BF192" i="6"/>
  <c r="AX192" i="6"/>
  <c r="AP192" i="6"/>
  <c r="AH192" i="6"/>
  <c r="Z192" i="6"/>
  <c r="R192" i="6"/>
  <c r="J192" i="6"/>
  <c r="BK191" i="6"/>
  <c r="BC191" i="6"/>
  <c r="AU191" i="6"/>
  <c r="AM191" i="6"/>
  <c r="AE191" i="6"/>
  <c r="W191" i="6"/>
  <c r="O191" i="6"/>
  <c r="G191" i="6"/>
  <c r="BH190" i="6"/>
  <c r="AZ190" i="6"/>
  <c r="AR190" i="6"/>
  <c r="AJ190" i="6"/>
  <c r="AB190" i="6"/>
  <c r="T190" i="6"/>
  <c r="L190" i="6"/>
  <c r="BM189" i="6"/>
  <c r="BE189" i="6"/>
  <c r="AW189" i="6"/>
  <c r="AO189" i="6"/>
  <c r="AG189" i="6"/>
  <c r="Y189" i="6"/>
  <c r="Q189" i="6"/>
  <c r="I189" i="6"/>
  <c r="BJ188" i="6"/>
  <c r="BB188" i="6"/>
  <c r="AT188" i="6"/>
  <c r="AL188" i="6"/>
  <c r="AD188" i="6"/>
  <c r="V188" i="6"/>
  <c r="N188" i="6"/>
  <c r="BG187" i="6"/>
  <c r="AY187" i="6"/>
  <c r="AQ187" i="6"/>
  <c r="AI187" i="6"/>
  <c r="AA187" i="6"/>
  <c r="S187" i="6"/>
  <c r="K187" i="6"/>
  <c r="BL186" i="6"/>
  <c r="BD186" i="6"/>
  <c r="AV186" i="6"/>
  <c r="AN186" i="6"/>
  <c r="AF186" i="6"/>
  <c r="X186" i="6"/>
  <c r="P186" i="6"/>
  <c r="H186" i="6"/>
  <c r="BI185" i="6"/>
  <c r="BA185" i="6"/>
  <c r="AS185" i="6"/>
  <c r="AK185" i="6"/>
  <c r="AC185" i="6"/>
  <c r="U185" i="6"/>
  <c r="M185" i="6"/>
  <c r="BN184" i="6"/>
  <c r="BF184" i="6"/>
  <c r="AX184" i="6"/>
  <c r="AP184" i="6"/>
  <c r="AH184" i="6"/>
  <c r="Z184" i="6"/>
  <c r="R184" i="6"/>
  <c r="J184" i="6"/>
  <c r="BK183" i="6"/>
  <c r="BC183" i="6"/>
  <c r="AU183" i="6"/>
  <c r="AM183" i="6"/>
  <c r="AE183" i="6"/>
  <c r="W183" i="6"/>
  <c r="O183" i="6"/>
  <c r="G183" i="6"/>
  <c r="BH182" i="6"/>
  <c r="AZ182" i="6"/>
  <c r="AR182" i="6"/>
  <c r="AJ182" i="6"/>
  <c r="AB182" i="6"/>
  <c r="T182" i="6"/>
  <c r="L182" i="6"/>
  <c r="BM181" i="6"/>
  <c r="BE181" i="6"/>
  <c r="AW181" i="6"/>
  <c r="AO181" i="6"/>
  <c r="AG181" i="6"/>
  <c r="Y181" i="6"/>
  <c r="Q181" i="6"/>
  <c r="I181" i="6"/>
  <c r="BJ180" i="6"/>
  <c r="BB180" i="6"/>
  <c r="AT180" i="6"/>
  <c r="AL180" i="6"/>
  <c r="AD180" i="6"/>
  <c r="V180" i="6"/>
  <c r="N180" i="6"/>
  <c r="BG179" i="6"/>
  <c r="AY179" i="6"/>
  <c r="AQ179" i="6"/>
  <c r="AI179" i="6"/>
  <c r="AA179" i="6"/>
  <c r="S179" i="6"/>
  <c r="K179" i="6"/>
  <c r="BL178" i="6"/>
  <c r="BD178" i="6"/>
  <c r="AV178" i="6"/>
  <c r="AN178" i="6"/>
  <c r="AF178" i="6"/>
  <c r="X178" i="6"/>
  <c r="P178" i="6"/>
  <c r="H178" i="6"/>
  <c r="BI177" i="6"/>
  <c r="BA177" i="6"/>
  <c r="AS177" i="6"/>
  <c r="AK177" i="6"/>
  <c r="AC177" i="6"/>
  <c r="U177" i="6"/>
  <c r="M177" i="6"/>
  <c r="BN176" i="6"/>
  <c r="BF176" i="6"/>
  <c r="AX176" i="6"/>
  <c r="AP176" i="6"/>
  <c r="AH176" i="6"/>
  <c r="Z176" i="6"/>
  <c r="R176" i="6"/>
  <c r="J176" i="6"/>
  <c r="BK175" i="6"/>
  <c r="BC175" i="6"/>
  <c r="AU175" i="6"/>
  <c r="AM175" i="6"/>
  <c r="AE175" i="6"/>
  <c r="W175" i="6"/>
  <c r="O175" i="6"/>
  <c r="G175" i="6"/>
  <c r="BH174" i="6"/>
  <c r="AZ174" i="6"/>
  <c r="AR174" i="6"/>
  <c r="AJ174" i="6"/>
  <c r="AB174" i="6"/>
  <c r="T174" i="6"/>
  <c r="L174" i="6"/>
  <c r="BM173" i="6"/>
  <c r="BE173" i="6"/>
  <c r="AW173" i="6"/>
  <c r="AO173" i="6"/>
  <c r="AG173" i="6"/>
  <c r="Y173" i="6"/>
  <c r="Q173" i="6"/>
  <c r="I173" i="6"/>
  <c r="BJ172" i="6"/>
  <c r="BB172" i="6"/>
  <c r="AT172" i="6"/>
  <c r="AL172" i="6"/>
  <c r="AD172" i="6"/>
  <c r="V172" i="6"/>
  <c r="N172" i="6"/>
  <c r="BG171" i="6"/>
  <c r="AY171" i="6"/>
  <c r="AQ171" i="6"/>
  <c r="AI171" i="6"/>
  <c r="AA171" i="6"/>
  <c r="S171" i="6"/>
  <c r="K171" i="6"/>
  <c r="BL170" i="6"/>
  <c r="BD170" i="6"/>
  <c r="AV170" i="6"/>
  <c r="AN170" i="6"/>
  <c r="AF170" i="6"/>
  <c r="X170" i="6"/>
  <c r="P170" i="6"/>
  <c r="H170" i="6"/>
  <c r="BI169" i="6"/>
  <c r="BA169" i="6"/>
  <c r="AS169" i="6"/>
  <c r="AK169" i="6"/>
  <c r="AC169" i="6"/>
  <c r="U169" i="6"/>
  <c r="M169" i="6"/>
  <c r="BN168" i="6"/>
  <c r="BF168" i="6"/>
  <c r="AX168" i="6"/>
  <c r="AP168" i="6"/>
  <c r="AH168" i="6"/>
  <c r="Z168" i="6"/>
  <c r="R168" i="6"/>
  <c r="J168" i="6"/>
  <c r="BK167" i="6"/>
  <c r="BC167" i="6"/>
  <c r="AU167" i="6"/>
  <c r="AM167" i="6"/>
  <c r="AE167" i="6"/>
  <c r="W167" i="6"/>
  <c r="O167" i="6"/>
  <c r="G167" i="6"/>
  <c r="BH166" i="6"/>
  <c r="AZ166" i="6"/>
  <c r="AR166" i="6"/>
  <c r="AJ166" i="6"/>
  <c r="AB166" i="6"/>
  <c r="T166" i="6"/>
  <c r="L166" i="6"/>
  <c r="BM165" i="6"/>
  <c r="BE165" i="6"/>
  <c r="AW165" i="6"/>
  <c r="AO165" i="6"/>
  <c r="AG165" i="6"/>
  <c r="Y165" i="6"/>
  <c r="Q165" i="6"/>
  <c r="I165" i="6"/>
  <c r="BJ164" i="6"/>
  <c r="BB164" i="6"/>
  <c r="AT164" i="6"/>
  <c r="AL164" i="6"/>
  <c r="AD164" i="6"/>
  <c r="V164" i="6"/>
  <c r="N164" i="6"/>
  <c r="BG163" i="6"/>
  <c r="AY163" i="6"/>
  <c r="AQ163" i="6"/>
  <c r="AI163" i="6"/>
  <c r="AA163" i="6"/>
  <c r="S163" i="6"/>
  <c r="K163" i="6"/>
  <c r="BL162" i="6"/>
  <c r="BD162" i="6"/>
  <c r="AV162" i="6"/>
  <c r="AN162" i="6"/>
  <c r="AF162" i="6"/>
  <c r="X162" i="6"/>
  <c r="P162" i="6"/>
  <c r="H162" i="6"/>
  <c r="BI161" i="6"/>
  <c r="BA161" i="6"/>
  <c r="AS161" i="6"/>
  <c r="AK161" i="6"/>
  <c r="AC161" i="6"/>
  <c r="U161" i="6"/>
  <c r="M161" i="6"/>
  <c r="BN160" i="6"/>
  <c r="BE218" i="6"/>
  <c r="AO218" i="6"/>
  <c r="Y218" i="6"/>
  <c r="I218" i="6"/>
  <c r="BB217" i="6"/>
  <c r="AL217" i="6"/>
  <c r="V217" i="6"/>
  <c r="AY216" i="6"/>
  <c r="AI216" i="6"/>
  <c r="S216" i="6"/>
  <c r="BL215" i="6"/>
  <c r="BA215" i="6"/>
  <c r="AM215" i="6"/>
  <c r="Y215" i="6"/>
  <c r="N215" i="6"/>
  <c r="BI214" i="6"/>
  <c r="AX214" i="6"/>
  <c r="AJ214" i="6"/>
  <c r="V214" i="6"/>
  <c r="K214" i="6"/>
  <c r="BF213" i="6"/>
  <c r="AU213" i="6"/>
  <c r="AG213" i="6"/>
  <c r="S213" i="6"/>
  <c r="H213" i="6"/>
  <c r="BC212" i="6"/>
  <c r="AR212" i="6"/>
  <c r="AD212" i="6"/>
  <c r="P212" i="6"/>
  <c r="BN211" i="6"/>
  <c r="AZ211" i="6"/>
  <c r="AO211" i="6"/>
  <c r="AA211" i="6"/>
  <c r="M211" i="6"/>
  <c r="BK210" i="6"/>
  <c r="AY210" i="6"/>
  <c r="AO210" i="6"/>
  <c r="AE210" i="6"/>
  <c r="W210" i="6"/>
  <c r="O210" i="6"/>
  <c r="G210" i="6"/>
  <c r="BH209" i="6"/>
  <c r="AZ209" i="6"/>
  <c r="AR209" i="6"/>
  <c r="AJ209" i="6"/>
  <c r="AB209" i="6"/>
  <c r="T209" i="6"/>
  <c r="L209" i="6"/>
  <c r="BM208" i="6"/>
  <c r="BE208" i="6"/>
  <c r="AW208" i="6"/>
  <c r="AO208" i="6"/>
  <c r="AG208" i="6"/>
  <c r="Y208" i="6"/>
  <c r="Q208" i="6"/>
  <c r="I208" i="6"/>
  <c r="BJ207" i="6"/>
  <c r="BB207" i="6"/>
  <c r="AT207" i="6"/>
  <c r="BD218" i="6"/>
  <c r="AN218" i="6"/>
  <c r="X218" i="6"/>
  <c r="H218" i="6"/>
  <c r="BA217" i="6"/>
  <c r="AK217" i="6"/>
  <c r="U217" i="6"/>
  <c r="BN216" i="6"/>
  <c r="AX216" i="6"/>
  <c r="AH216" i="6"/>
  <c r="R216" i="6"/>
  <c r="BK215" i="6"/>
  <c r="AW215" i="6"/>
  <c r="AL215" i="6"/>
  <c r="X215" i="6"/>
  <c r="M215" i="6"/>
  <c r="BH214" i="6"/>
  <c r="AT214" i="6"/>
  <c r="AI214" i="6"/>
  <c r="U214" i="6"/>
  <c r="J214" i="6"/>
  <c r="BE213" i="6"/>
  <c r="AQ213" i="6"/>
  <c r="AF213" i="6"/>
  <c r="R213" i="6"/>
  <c r="G213" i="6"/>
  <c r="BB212" i="6"/>
  <c r="AN212" i="6"/>
  <c r="AC212" i="6"/>
  <c r="O212" i="6"/>
  <c r="BM211" i="6"/>
  <c r="AY211" i="6"/>
  <c r="AK211" i="6"/>
  <c r="Z211" i="6"/>
  <c r="L211" i="6"/>
  <c r="BJ210" i="6"/>
  <c r="AX210" i="6"/>
  <c r="AN210" i="6"/>
  <c r="AD210" i="6"/>
  <c r="V210" i="6"/>
  <c r="N210" i="6"/>
  <c r="BG209" i="6"/>
  <c r="AY209" i="6"/>
  <c r="AQ209" i="6"/>
  <c r="AI209" i="6"/>
  <c r="AA209" i="6"/>
  <c r="S209" i="6"/>
  <c r="K209" i="6"/>
  <c r="BL208" i="6"/>
  <c r="BD208" i="6"/>
  <c r="AV208" i="6"/>
  <c r="AN208" i="6"/>
  <c r="AF208" i="6"/>
  <c r="X208" i="6"/>
  <c r="P208" i="6"/>
  <c r="H208" i="6"/>
  <c r="BI207" i="6"/>
  <c r="BA207" i="6"/>
  <c r="AS207" i="6"/>
  <c r="AK207" i="6"/>
  <c r="AC207" i="6"/>
  <c r="U207" i="6"/>
  <c r="M207" i="6"/>
  <c r="BN206" i="6"/>
  <c r="BF206" i="6"/>
  <c r="AX206" i="6"/>
  <c r="AP206" i="6"/>
  <c r="AH206" i="6"/>
  <c r="Z206" i="6"/>
  <c r="R206" i="6"/>
  <c r="J206" i="6"/>
  <c r="BK205" i="6"/>
  <c r="BC205" i="6"/>
  <c r="AU205" i="6"/>
  <c r="AM205" i="6"/>
  <c r="AE205" i="6"/>
  <c r="W205" i="6"/>
  <c r="O205" i="6"/>
  <c r="G205" i="6"/>
  <c r="BH204" i="6"/>
  <c r="AZ204" i="6"/>
  <c r="AR204" i="6"/>
  <c r="AJ204" i="6"/>
  <c r="AB204" i="6"/>
  <c r="T204" i="6"/>
  <c r="L204" i="6"/>
  <c r="BM203" i="6"/>
  <c r="BE203" i="6"/>
  <c r="AW203" i="6"/>
  <c r="AO203" i="6"/>
  <c r="AG203" i="6"/>
  <c r="Y203" i="6"/>
  <c r="Q203" i="6"/>
  <c r="I203" i="6"/>
  <c r="BJ202" i="6"/>
  <c r="BB202" i="6"/>
  <c r="AT202" i="6"/>
  <c r="AL202" i="6"/>
  <c r="AD202" i="6"/>
  <c r="BM218" i="6"/>
  <c r="AW218" i="6"/>
  <c r="AG218" i="6"/>
  <c r="Q218" i="6"/>
  <c r="BJ217" i="6"/>
  <c r="AT217" i="6"/>
  <c r="AD217" i="6"/>
  <c r="N217" i="6"/>
  <c r="BG216" i="6"/>
  <c r="AQ216" i="6"/>
  <c r="AA216" i="6"/>
  <c r="K216" i="6"/>
  <c r="BE215" i="6"/>
  <c r="AT215" i="6"/>
  <c r="AF215" i="6"/>
  <c r="U215" i="6"/>
  <c r="G215" i="6"/>
  <c r="BB214" i="6"/>
  <c r="AQ214" i="6"/>
  <c r="AC214" i="6"/>
  <c r="R214" i="6"/>
  <c r="BM213" i="6"/>
  <c r="AY213" i="6"/>
  <c r="AN213" i="6"/>
  <c r="Z213" i="6"/>
  <c r="O213" i="6"/>
  <c r="BJ212" i="6"/>
  <c r="AV212" i="6"/>
  <c r="AK212" i="6"/>
  <c r="W212" i="6"/>
  <c r="L212" i="6"/>
  <c r="BG211" i="6"/>
  <c r="AS211" i="6"/>
  <c r="AH211" i="6"/>
  <c r="T211" i="6"/>
  <c r="I211" i="6"/>
  <c r="BE210" i="6"/>
  <c r="AU210" i="6"/>
  <c r="AI210" i="6"/>
  <c r="AA210" i="6"/>
  <c r="S210" i="6"/>
  <c r="K210" i="6"/>
  <c r="BL209" i="6"/>
  <c r="BD209" i="6"/>
  <c r="AV209" i="6"/>
  <c r="AN209" i="6"/>
  <c r="AF209" i="6"/>
  <c r="X209" i="6"/>
  <c r="P209" i="6"/>
  <c r="H209" i="6"/>
  <c r="BI208" i="6"/>
  <c r="BA208" i="6"/>
  <c r="AS208" i="6"/>
  <c r="AK208" i="6"/>
  <c r="AC208" i="6"/>
  <c r="U208" i="6"/>
  <c r="M208" i="6"/>
  <c r="BN207" i="6"/>
  <c r="BF207" i="6"/>
  <c r="AX207" i="6"/>
  <c r="AP207" i="6"/>
  <c r="AH207" i="6"/>
  <c r="Z207" i="6"/>
  <c r="R207" i="6"/>
  <c r="J207" i="6"/>
  <c r="BK206" i="6"/>
  <c r="BC206" i="6"/>
  <c r="AU206" i="6"/>
  <c r="AM206" i="6"/>
  <c r="AE206" i="6"/>
  <c r="W206" i="6"/>
  <c r="O206" i="6"/>
  <c r="G206" i="6"/>
  <c r="BH205" i="6"/>
  <c r="AZ205" i="6"/>
  <c r="AR205" i="6"/>
  <c r="AJ205" i="6"/>
  <c r="AB205" i="6"/>
  <c r="T205" i="6"/>
  <c r="L205" i="6"/>
  <c r="BM204" i="6"/>
  <c r="BE204" i="6"/>
  <c r="AW204" i="6"/>
  <c r="AO204" i="6"/>
  <c r="AG204" i="6"/>
  <c r="Y204" i="6"/>
  <c r="Q204" i="6"/>
  <c r="I204" i="6"/>
  <c r="BJ203" i="6"/>
  <c r="BB203" i="6"/>
  <c r="AT203" i="6"/>
  <c r="AL203" i="6"/>
  <c r="AD203" i="6"/>
  <c r="V203" i="6"/>
  <c r="N203" i="6"/>
  <c r="BG202" i="6"/>
  <c r="AY202" i="6"/>
  <c r="AQ202" i="6"/>
  <c r="AI202" i="6"/>
  <c r="AA202" i="6"/>
  <c r="S202" i="6"/>
  <c r="K202" i="6"/>
  <c r="BL201" i="6"/>
  <c r="BD201" i="6"/>
  <c r="AV201" i="6"/>
  <c r="AN201" i="6"/>
  <c r="AF201" i="6"/>
  <c r="X201" i="6"/>
  <c r="P201" i="6"/>
  <c r="H201" i="6"/>
  <c r="BI200" i="6"/>
  <c r="BA200" i="6"/>
  <c r="AS200" i="6"/>
  <c r="AK200" i="6"/>
  <c r="AC200" i="6"/>
  <c r="U200" i="6"/>
  <c r="M200" i="6"/>
  <c r="BN199" i="6"/>
  <c r="BF199" i="6"/>
  <c r="AX199" i="6"/>
  <c r="AP199" i="6"/>
  <c r="AH199" i="6"/>
  <c r="Z199" i="6"/>
  <c r="R199" i="6"/>
  <c r="J199" i="6"/>
  <c r="BK198" i="6"/>
  <c r="BC198" i="6"/>
  <c r="AU198" i="6"/>
  <c r="AM198" i="6"/>
  <c r="AE198" i="6"/>
  <c r="W198" i="6"/>
  <c r="O198" i="6"/>
  <c r="G198" i="6"/>
  <c r="BH197" i="6"/>
  <c r="AZ197" i="6"/>
  <c r="AR197" i="6"/>
  <c r="AJ197" i="6"/>
  <c r="AB197" i="6"/>
  <c r="T197" i="6"/>
  <c r="L197" i="6"/>
  <c r="BM196" i="6"/>
  <c r="BE196" i="6"/>
  <c r="AW196" i="6"/>
  <c r="AO196" i="6"/>
  <c r="AG196" i="6"/>
  <c r="Y196" i="6"/>
  <c r="Q196" i="6"/>
  <c r="I196" i="6"/>
  <c r="BJ195" i="6"/>
  <c r="BB195" i="6"/>
  <c r="AT195" i="6"/>
  <c r="AL195" i="6"/>
  <c r="AD195" i="6"/>
  <c r="V195" i="6"/>
  <c r="N195" i="6"/>
  <c r="BG194" i="6"/>
  <c r="AY194" i="6"/>
  <c r="AQ194" i="6"/>
  <c r="AI194" i="6"/>
  <c r="AA194" i="6"/>
  <c r="S194" i="6"/>
  <c r="K194" i="6"/>
  <c r="BL193" i="6"/>
  <c r="BD193" i="6"/>
  <c r="AV193" i="6"/>
  <c r="AN193" i="6"/>
  <c r="AF193" i="6"/>
  <c r="X193" i="6"/>
  <c r="P193" i="6"/>
  <c r="H193" i="6"/>
  <c r="BI192" i="6"/>
  <c r="BA192" i="6"/>
  <c r="AS192" i="6"/>
  <c r="AK192" i="6"/>
  <c r="AC192" i="6"/>
  <c r="U192" i="6"/>
  <c r="M192" i="6"/>
  <c r="BN191" i="6"/>
  <c r="BF191" i="6"/>
  <c r="AX191" i="6"/>
  <c r="AP191" i="6"/>
  <c r="AH191" i="6"/>
  <c r="Z191" i="6"/>
  <c r="R191" i="6"/>
  <c r="J191" i="6"/>
  <c r="BK190" i="6"/>
  <c r="BC190" i="6"/>
  <c r="AU190" i="6"/>
  <c r="AM190" i="6"/>
  <c r="AE190" i="6"/>
  <c r="W190" i="6"/>
  <c r="O190" i="6"/>
  <c r="G190" i="6"/>
  <c r="BH189" i="6"/>
  <c r="AZ189" i="6"/>
  <c r="AR189" i="6"/>
  <c r="AJ189" i="6"/>
  <c r="AB189" i="6"/>
  <c r="T189" i="6"/>
  <c r="L189" i="6"/>
  <c r="BM188" i="6"/>
  <c r="BE188" i="6"/>
  <c r="AW188" i="6"/>
  <c r="AO188" i="6"/>
  <c r="AG188" i="6"/>
  <c r="Y188" i="6"/>
  <c r="Q188" i="6"/>
  <c r="I188" i="6"/>
  <c r="BJ187" i="6"/>
  <c r="BB187" i="6"/>
  <c r="AT187" i="6"/>
  <c r="AL187" i="6"/>
  <c r="AD187" i="6"/>
  <c r="V187" i="6"/>
  <c r="N187" i="6"/>
  <c r="BG186" i="6"/>
  <c r="AY186" i="6"/>
  <c r="AQ186" i="6"/>
  <c r="AI186" i="6"/>
  <c r="AA186" i="6"/>
  <c r="S186" i="6"/>
  <c r="K186" i="6"/>
  <c r="BL185" i="6"/>
  <c r="BD185" i="6"/>
  <c r="AV185" i="6"/>
  <c r="AN185" i="6"/>
  <c r="AF185" i="6"/>
  <c r="X185" i="6"/>
  <c r="P185" i="6"/>
  <c r="H185" i="6"/>
  <c r="BI184" i="6"/>
  <c r="BA184" i="6"/>
  <c r="AS184" i="6"/>
  <c r="AK184" i="6"/>
  <c r="AC184" i="6"/>
  <c r="U184" i="6"/>
  <c r="M184" i="6"/>
  <c r="BN183" i="6"/>
  <c r="BF183" i="6"/>
  <c r="AX183" i="6"/>
  <c r="AP183" i="6"/>
  <c r="AH183" i="6"/>
  <c r="Z183" i="6"/>
  <c r="R183" i="6"/>
  <c r="J183" i="6"/>
  <c r="BK182" i="6"/>
  <c r="BC182" i="6"/>
  <c r="AU182" i="6"/>
  <c r="AM182" i="6"/>
  <c r="AE182" i="6"/>
  <c r="W182" i="6"/>
  <c r="O182" i="6"/>
  <c r="G182" i="6"/>
  <c r="BH181" i="6"/>
  <c r="AZ181" i="6"/>
  <c r="AR181" i="6"/>
  <c r="AJ181" i="6"/>
  <c r="AB181" i="6"/>
  <c r="T181" i="6"/>
  <c r="L181" i="6"/>
  <c r="BM180" i="6"/>
  <c r="BE180" i="6"/>
  <c r="AW180" i="6"/>
  <c r="AO180" i="6"/>
  <c r="AG180" i="6"/>
  <c r="Y180" i="6"/>
  <c r="Q180" i="6"/>
  <c r="I180" i="6"/>
  <c r="BJ179" i="6"/>
  <c r="BB179" i="6"/>
  <c r="AT179" i="6"/>
  <c r="AL179" i="6"/>
  <c r="AD179" i="6"/>
  <c r="V179" i="6"/>
  <c r="N179" i="6"/>
  <c r="BG178" i="6"/>
  <c r="AY178" i="6"/>
  <c r="AQ178" i="6"/>
  <c r="AI178" i="6"/>
  <c r="AA178" i="6"/>
  <c r="S178" i="6"/>
  <c r="K178" i="6"/>
  <c r="BL177" i="6"/>
  <c r="BD177" i="6"/>
  <c r="AV177" i="6"/>
  <c r="AN177" i="6"/>
  <c r="AF177" i="6"/>
  <c r="X177" i="6"/>
  <c r="P177" i="6"/>
  <c r="H177" i="6"/>
  <c r="BI176" i="6"/>
  <c r="BA176" i="6"/>
  <c r="AS176" i="6"/>
  <c r="AK176" i="6"/>
  <c r="AC176" i="6"/>
  <c r="U176" i="6"/>
  <c r="M176" i="6"/>
  <c r="BN175" i="6"/>
  <c r="BF175" i="6"/>
  <c r="AX175" i="6"/>
  <c r="AP175" i="6"/>
  <c r="AH175" i="6"/>
  <c r="Z175" i="6"/>
  <c r="R175" i="6"/>
  <c r="J175" i="6"/>
  <c r="BK174" i="6"/>
  <c r="BC174" i="6"/>
  <c r="AU174" i="6"/>
  <c r="AM174" i="6"/>
  <c r="AE174" i="6"/>
  <c r="W174" i="6"/>
  <c r="O174" i="6"/>
  <c r="G174" i="6"/>
  <c r="BH173" i="6"/>
  <c r="AZ173" i="6"/>
  <c r="AR173" i="6"/>
  <c r="AJ173" i="6"/>
  <c r="AB173" i="6"/>
  <c r="T173" i="6"/>
  <c r="L173" i="6"/>
  <c r="BM172" i="6"/>
  <c r="BE172" i="6"/>
  <c r="AW172" i="6"/>
  <c r="AO172" i="6"/>
  <c r="AG172" i="6"/>
  <c r="Y172" i="6"/>
  <c r="Q172" i="6"/>
  <c r="I172" i="6"/>
  <c r="BJ171" i="6"/>
  <c r="BB171" i="6"/>
  <c r="AT171" i="6"/>
  <c r="AL171" i="6"/>
  <c r="AD171" i="6"/>
  <c r="V171" i="6"/>
  <c r="N171" i="6"/>
  <c r="BG170" i="6"/>
  <c r="AY170" i="6"/>
  <c r="AQ170" i="6"/>
  <c r="AI170" i="6"/>
  <c r="AA170" i="6"/>
  <c r="S170" i="6"/>
  <c r="K170" i="6"/>
  <c r="BL169" i="6"/>
  <c r="BD169" i="6"/>
  <c r="AV169" i="6"/>
  <c r="AN169" i="6"/>
  <c r="AF169" i="6"/>
  <c r="X169" i="6"/>
  <c r="P169" i="6"/>
  <c r="H169" i="6"/>
  <c r="BI168" i="6"/>
  <c r="BA168" i="6"/>
  <c r="AS168" i="6"/>
  <c r="AK168" i="6"/>
  <c r="AC168" i="6"/>
  <c r="U168" i="6"/>
  <c r="M168" i="6"/>
  <c r="BN167" i="6"/>
  <c r="BF167" i="6"/>
  <c r="AX167" i="6"/>
  <c r="AP167" i="6"/>
  <c r="AH167" i="6"/>
  <c r="Z167" i="6"/>
  <c r="R167" i="6"/>
  <c r="J167" i="6"/>
  <c r="BK166" i="6"/>
  <c r="BC166" i="6"/>
  <c r="AU166" i="6"/>
  <c r="AM166" i="6"/>
  <c r="AE166" i="6"/>
  <c r="W166" i="6"/>
  <c r="O166" i="6"/>
  <c r="G166" i="6"/>
  <c r="BH165" i="6"/>
  <c r="AZ165" i="6"/>
  <c r="AR165" i="6"/>
  <c r="AJ165" i="6"/>
  <c r="AB165" i="6"/>
  <c r="T165" i="6"/>
  <c r="L165" i="6"/>
  <c r="BM164" i="6"/>
  <c r="BE164" i="6"/>
  <c r="AW164" i="6"/>
  <c r="AO164" i="6"/>
  <c r="AG164" i="6"/>
  <c r="Y164" i="6"/>
  <c r="Q164" i="6"/>
  <c r="I164" i="6"/>
  <c r="BJ163" i="6"/>
  <c r="BB163" i="6"/>
  <c r="AT163" i="6"/>
  <c r="AL163" i="6"/>
  <c r="AD163" i="6"/>
  <c r="V163" i="6"/>
  <c r="N163" i="6"/>
  <c r="BG162" i="6"/>
  <c r="AY162" i="6"/>
  <c r="AQ162" i="6"/>
  <c r="AI162" i="6"/>
  <c r="AA162" i="6"/>
  <c r="S162" i="6"/>
  <c r="K162" i="6"/>
  <c r="BL161" i="6"/>
  <c r="BD161" i="6"/>
  <c r="AV161" i="6"/>
  <c r="AN161" i="6"/>
  <c r="AF161" i="6"/>
  <c r="X161" i="6"/>
  <c r="P161" i="6"/>
  <c r="H161" i="6"/>
  <c r="BI160" i="6"/>
  <c r="BA160" i="6"/>
  <c r="AS160" i="6"/>
  <c r="AK160" i="6"/>
  <c r="AC160" i="6"/>
  <c r="U160" i="6"/>
  <c r="M160" i="6"/>
  <c r="BL216" i="6"/>
  <c r="BI215" i="6"/>
  <c r="H215" i="6"/>
  <c r="S214" i="6"/>
  <c r="AA213" i="6"/>
  <c r="AL212" i="6"/>
  <c r="AW211" i="6"/>
  <c r="BF210" i="6"/>
  <c r="T210" i="6"/>
  <c r="AW209" i="6"/>
  <c r="Q209" i="6"/>
  <c r="AT208" i="6"/>
  <c r="N208" i="6"/>
  <c r="AQ207" i="6"/>
  <c r="T207" i="6"/>
  <c r="BG206" i="6"/>
  <c r="AN206" i="6"/>
  <c r="Q206" i="6"/>
  <c r="BD205" i="6"/>
  <c r="AK205" i="6"/>
  <c r="N205" i="6"/>
  <c r="BA204" i="6"/>
  <c r="AH204" i="6"/>
  <c r="K204" i="6"/>
  <c r="AX203" i="6"/>
  <c r="AE203" i="6"/>
  <c r="H203" i="6"/>
  <c r="AU202" i="6"/>
  <c r="AB202" i="6"/>
  <c r="L202" i="6"/>
  <c r="BE201" i="6"/>
  <c r="AO201" i="6"/>
  <c r="Y201" i="6"/>
  <c r="I201" i="6"/>
  <c r="BB200" i="6"/>
  <c r="AL200" i="6"/>
  <c r="V200" i="6"/>
  <c r="AY199" i="6"/>
  <c r="AI199" i="6"/>
  <c r="S199" i="6"/>
  <c r="BL198" i="6"/>
  <c r="AV198" i="6"/>
  <c r="AF198" i="6"/>
  <c r="P198" i="6"/>
  <c r="BI197" i="6"/>
  <c r="AS197" i="6"/>
  <c r="AC197" i="6"/>
  <c r="M197" i="6"/>
  <c r="BF196" i="6"/>
  <c r="AP196" i="6"/>
  <c r="Z196" i="6"/>
  <c r="J196" i="6"/>
  <c r="BC195" i="6"/>
  <c r="AM195" i="6"/>
  <c r="W195" i="6"/>
  <c r="G195" i="6"/>
  <c r="AZ194" i="6"/>
  <c r="AJ194" i="6"/>
  <c r="T194" i="6"/>
  <c r="BM193" i="6"/>
  <c r="AW193" i="6"/>
  <c r="AG193" i="6"/>
  <c r="Q193" i="6"/>
  <c r="BJ192" i="6"/>
  <c r="AT192" i="6"/>
  <c r="AD192" i="6"/>
  <c r="N192" i="6"/>
  <c r="BG191" i="6"/>
  <c r="AQ191" i="6"/>
  <c r="AA191" i="6"/>
  <c r="K191" i="6"/>
  <c r="BD190" i="6"/>
  <c r="AN190" i="6"/>
  <c r="X190" i="6"/>
  <c r="H190" i="6"/>
  <c r="BA189" i="6"/>
  <c r="AK189" i="6"/>
  <c r="U189" i="6"/>
  <c r="BN188" i="6"/>
  <c r="AX188" i="6"/>
  <c r="AH188" i="6"/>
  <c r="R188" i="6"/>
  <c r="BK187" i="6"/>
  <c r="AU187" i="6"/>
  <c r="AE187" i="6"/>
  <c r="O187" i="6"/>
  <c r="BH186" i="6"/>
  <c r="AR186" i="6"/>
  <c r="AB186" i="6"/>
  <c r="L186" i="6"/>
  <c r="BE185" i="6"/>
  <c r="AO185" i="6"/>
  <c r="Y185" i="6"/>
  <c r="I185" i="6"/>
  <c r="BB184" i="6"/>
  <c r="AL184" i="6"/>
  <c r="V184" i="6"/>
  <c r="AY183" i="6"/>
  <c r="AI183" i="6"/>
  <c r="S183" i="6"/>
  <c r="BL182" i="6"/>
  <c r="AV182" i="6"/>
  <c r="AF182" i="6"/>
  <c r="P182" i="6"/>
  <c r="BI181" i="6"/>
  <c r="AS181" i="6"/>
  <c r="AC181" i="6"/>
  <c r="M181" i="6"/>
  <c r="BF180" i="6"/>
  <c r="AP180" i="6"/>
  <c r="Z180" i="6"/>
  <c r="J180" i="6"/>
  <c r="BC179" i="6"/>
  <c r="AM179" i="6"/>
  <c r="W179" i="6"/>
  <c r="G179" i="6"/>
  <c r="AZ178" i="6"/>
  <c r="AJ178" i="6"/>
  <c r="T178" i="6"/>
  <c r="BM177" i="6"/>
  <c r="AW177" i="6"/>
  <c r="AG177" i="6"/>
  <c r="Q177" i="6"/>
  <c r="BJ176" i="6"/>
  <c r="AT176" i="6"/>
  <c r="AD176" i="6"/>
  <c r="N176" i="6"/>
  <c r="BG175" i="6"/>
  <c r="AQ175" i="6"/>
  <c r="AA175" i="6"/>
  <c r="K175" i="6"/>
  <c r="BD174" i="6"/>
  <c r="AN174" i="6"/>
  <c r="X174" i="6"/>
  <c r="H174" i="6"/>
  <c r="BA173" i="6"/>
  <c r="AK173" i="6"/>
  <c r="U173" i="6"/>
  <c r="BN172" i="6"/>
  <c r="AX172" i="6"/>
  <c r="AH172" i="6"/>
  <c r="R172" i="6"/>
  <c r="BK171" i="6"/>
  <c r="AU171" i="6"/>
  <c r="AE171" i="6"/>
  <c r="O171" i="6"/>
  <c r="BH170" i="6"/>
  <c r="AR170" i="6"/>
  <c r="AB170" i="6"/>
  <c r="L170" i="6"/>
  <c r="BE169" i="6"/>
  <c r="AO169" i="6"/>
  <c r="Y169" i="6"/>
  <c r="I169" i="6"/>
  <c r="BB168" i="6"/>
  <c r="AL168" i="6"/>
  <c r="V168" i="6"/>
  <c r="AY167" i="6"/>
  <c r="AI167" i="6"/>
  <c r="S167" i="6"/>
  <c r="BL166" i="6"/>
  <c r="AV166" i="6"/>
  <c r="AF166" i="6"/>
  <c r="P166" i="6"/>
  <c r="BI165" i="6"/>
  <c r="AS165" i="6"/>
  <c r="AC165" i="6"/>
  <c r="M165" i="6"/>
  <c r="BF164" i="6"/>
  <c r="AP164" i="6"/>
  <c r="Z164" i="6"/>
  <c r="J164" i="6"/>
  <c r="BC163" i="6"/>
  <c r="AM163" i="6"/>
  <c r="W163" i="6"/>
  <c r="G163" i="6"/>
  <c r="AZ162" i="6"/>
  <c r="AJ162" i="6"/>
  <c r="T162" i="6"/>
  <c r="BM161" i="6"/>
  <c r="AW161" i="6"/>
  <c r="AG161" i="6"/>
  <c r="Q161" i="6"/>
  <c r="BJ160" i="6"/>
  <c r="AV160" i="6"/>
  <c r="AH160" i="6"/>
  <c r="W160" i="6"/>
  <c r="I160" i="6"/>
  <c r="BC218" i="6"/>
  <c r="AZ217" i="6"/>
  <c r="AW216" i="6"/>
  <c r="AV215" i="6"/>
  <c r="BG214" i="6"/>
  <c r="Q213" i="6"/>
  <c r="AB212" i="6"/>
  <c r="AJ211" i="6"/>
  <c r="AW210" i="6"/>
  <c r="M210" i="6"/>
  <c r="AP209" i="6"/>
  <c r="J209" i="6"/>
  <c r="AM208" i="6"/>
  <c r="G208" i="6"/>
  <c r="AL207" i="6"/>
  <c r="S207" i="6"/>
  <c r="BE206" i="6"/>
  <c r="AI206" i="6"/>
  <c r="P206" i="6"/>
  <c r="BB205" i="6"/>
  <c r="AF205" i="6"/>
  <c r="M205" i="6"/>
  <c r="AY204" i="6"/>
  <c r="AC204" i="6"/>
  <c r="J204" i="6"/>
  <c r="AV203" i="6"/>
  <c r="Z203" i="6"/>
  <c r="G203" i="6"/>
  <c r="AS202" i="6"/>
  <c r="W202" i="6"/>
  <c r="G202" i="6"/>
  <c r="AZ201" i="6"/>
  <c r="AJ201" i="6"/>
  <c r="T201" i="6"/>
  <c r="BM200" i="6"/>
  <c r="AW200" i="6"/>
  <c r="AG200" i="6"/>
  <c r="Q200" i="6"/>
  <c r="BJ199" i="6"/>
  <c r="AT199" i="6"/>
  <c r="AD199" i="6"/>
  <c r="N199" i="6"/>
  <c r="BG198" i="6"/>
  <c r="AQ198" i="6"/>
  <c r="AA198" i="6"/>
  <c r="K198" i="6"/>
  <c r="BD197" i="6"/>
  <c r="AN197" i="6"/>
  <c r="X197" i="6"/>
  <c r="H197" i="6"/>
  <c r="BA196" i="6"/>
  <c r="AK196" i="6"/>
  <c r="U196" i="6"/>
  <c r="BN195" i="6"/>
  <c r="AX195" i="6"/>
  <c r="AH195" i="6"/>
  <c r="R195" i="6"/>
  <c r="BK194" i="6"/>
  <c r="AU194" i="6"/>
  <c r="AE194" i="6"/>
  <c r="O194" i="6"/>
  <c r="BH193" i="6"/>
  <c r="AR193" i="6"/>
  <c r="AB193" i="6"/>
  <c r="L193" i="6"/>
  <c r="BE192" i="6"/>
  <c r="AO192" i="6"/>
  <c r="Y192" i="6"/>
  <c r="I192" i="6"/>
  <c r="BB191" i="6"/>
  <c r="AL191" i="6"/>
  <c r="V191" i="6"/>
  <c r="AY190" i="6"/>
  <c r="AI190" i="6"/>
  <c r="S190" i="6"/>
  <c r="BL189" i="6"/>
  <c r="AV189" i="6"/>
  <c r="AF189" i="6"/>
  <c r="P189" i="6"/>
  <c r="BI188" i="6"/>
  <c r="AS188" i="6"/>
  <c r="AC188" i="6"/>
  <c r="M188" i="6"/>
  <c r="BF187" i="6"/>
  <c r="AP187" i="6"/>
  <c r="Z187" i="6"/>
  <c r="J187" i="6"/>
  <c r="BC186" i="6"/>
  <c r="AM186" i="6"/>
  <c r="W186" i="6"/>
  <c r="G186" i="6"/>
  <c r="AZ185" i="6"/>
  <c r="AJ185" i="6"/>
  <c r="T185" i="6"/>
  <c r="BM184" i="6"/>
  <c r="AW184" i="6"/>
  <c r="AG184" i="6"/>
  <c r="Q184" i="6"/>
  <c r="BJ183" i="6"/>
  <c r="AT183" i="6"/>
  <c r="AD183" i="6"/>
  <c r="N183" i="6"/>
  <c r="BG182" i="6"/>
  <c r="AQ182" i="6"/>
  <c r="AA182" i="6"/>
  <c r="K182" i="6"/>
  <c r="BD181" i="6"/>
  <c r="AN181" i="6"/>
  <c r="X181" i="6"/>
  <c r="H181" i="6"/>
  <c r="BA180" i="6"/>
  <c r="AK180" i="6"/>
  <c r="U180" i="6"/>
  <c r="BN179" i="6"/>
  <c r="AX179" i="6"/>
  <c r="AH179" i="6"/>
  <c r="R179" i="6"/>
  <c r="BK178" i="6"/>
  <c r="AU178" i="6"/>
  <c r="AE178" i="6"/>
  <c r="O178" i="6"/>
  <c r="BH177" i="6"/>
  <c r="AR177" i="6"/>
  <c r="AB177" i="6"/>
  <c r="L177" i="6"/>
  <c r="BE176" i="6"/>
  <c r="AO176" i="6"/>
  <c r="Y176" i="6"/>
  <c r="I176" i="6"/>
  <c r="BB175" i="6"/>
  <c r="AL175" i="6"/>
  <c r="V175" i="6"/>
  <c r="AY174" i="6"/>
  <c r="AI174" i="6"/>
  <c r="S174" i="6"/>
  <c r="BL173" i="6"/>
  <c r="AV173" i="6"/>
  <c r="AF173" i="6"/>
  <c r="P173" i="6"/>
  <c r="BI172" i="6"/>
  <c r="AS172" i="6"/>
  <c r="AC172" i="6"/>
  <c r="M172" i="6"/>
  <c r="BF171" i="6"/>
  <c r="AP171" i="6"/>
  <c r="Z171" i="6"/>
  <c r="J171" i="6"/>
  <c r="BC170" i="6"/>
  <c r="AM170" i="6"/>
  <c r="W170" i="6"/>
  <c r="G170" i="6"/>
  <c r="AZ169" i="6"/>
  <c r="AJ169" i="6"/>
  <c r="T169" i="6"/>
  <c r="BM168" i="6"/>
  <c r="AW168" i="6"/>
  <c r="AG168" i="6"/>
  <c r="Q168" i="6"/>
  <c r="BJ167" i="6"/>
  <c r="AT167" i="6"/>
  <c r="AD167" i="6"/>
  <c r="N167" i="6"/>
  <c r="BG166" i="6"/>
  <c r="AQ166" i="6"/>
  <c r="AA166" i="6"/>
  <c r="K166" i="6"/>
  <c r="BD165" i="6"/>
  <c r="AN165" i="6"/>
  <c r="X165" i="6"/>
  <c r="H165" i="6"/>
  <c r="BA164" i="6"/>
  <c r="AK164" i="6"/>
  <c r="U164" i="6"/>
  <c r="BN163" i="6"/>
  <c r="AX163" i="6"/>
  <c r="AH163" i="6"/>
  <c r="R163" i="6"/>
  <c r="BK162" i="6"/>
  <c r="AU162" i="6"/>
  <c r="AE162" i="6"/>
  <c r="O162" i="6"/>
  <c r="BH161" i="6"/>
  <c r="AR161" i="6"/>
  <c r="AB161" i="6"/>
  <c r="L161" i="6"/>
  <c r="BF160" i="6"/>
  <c r="AU160" i="6"/>
  <c r="AG160" i="6"/>
  <c r="V160" i="6"/>
  <c r="H160" i="6"/>
  <c r="BB218" i="6"/>
  <c r="AY217" i="6"/>
  <c r="AV216" i="6"/>
  <c r="AU215" i="6"/>
  <c r="BF214" i="6"/>
  <c r="BN213" i="6"/>
  <c r="P213" i="6"/>
  <c r="X212" i="6"/>
  <c r="AI211" i="6"/>
  <c r="AV210" i="6"/>
  <c r="L210" i="6"/>
  <c r="AO209" i="6"/>
  <c r="I209" i="6"/>
  <c r="AL208" i="6"/>
  <c r="AJ207" i="6"/>
  <c r="N207" i="6"/>
  <c r="BD206" i="6"/>
  <c r="AG206" i="6"/>
  <c r="K206" i="6"/>
  <c r="BA205" i="6"/>
  <c r="AD205" i="6"/>
  <c r="H205" i="6"/>
  <c r="AX204" i="6"/>
  <c r="AA204" i="6"/>
  <c r="BN203" i="6"/>
  <c r="AU203" i="6"/>
  <c r="X203" i="6"/>
  <c r="BK202" i="6"/>
  <c r="AR202" i="6"/>
  <c r="V202" i="6"/>
  <c r="AY201" i="6"/>
  <c r="AI201" i="6"/>
  <c r="S201" i="6"/>
  <c r="BL200" i="6"/>
  <c r="AV200" i="6"/>
  <c r="AF200" i="6"/>
  <c r="P200" i="6"/>
  <c r="BI199" i="6"/>
  <c r="AS199" i="6"/>
  <c r="AC199" i="6"/>
  <c r="M199" i="6"/>
  <c r="BF198" i="6"/>
  <c r="AP198" i="6"/>
  <c r="Z198" i="6"/>
  <c r="J198" i="6"/>
  <c r="BC197" i="6"/>
  <c r="AM197" i="6"/>
  <c r="W197" i="6"/>
  <c r="G197" i="6"/>
  <c r="AZ196" i="6"/>
  <c r="AJ196" i="6"/>
  <c r="T196" i="6"/>
  <c r="BM195" i="6"/>
  <c r="AW195" i="6"/>
  <c r="AG195" i="6"/>
  <c r="Q195" i="6"/>
  <c r="BJ194" i="6"/>
  <c r="AT194" i="6"/>
  <c r="AD194" i="6"/>
  <c r="N194" i="6"/>
  <c r="BG193" i="6"/>
  <c r="AQ193" i="6"/>
  <c r="AA193" i="6"/>
  <c r="K193" i="6"/>
  <c r="BD192" i="6"/>
  <c r="AN192" i="6"/>
  <c r="X192" i="6"/>
  <c r="H192" i="6"/>
  <c r="BA191" i="6"/>
  <c r="AK191" i="6"/>
  <c r="U191" i="6"/>
  <c r="BN190" i="6"/>
  <c r="AX190" i="6"/>
  <c r="AH190" i="6"/>
  <c r="R190" i="6"/>
  <c r="BK189" i="6"/>
  <c r="AU189" i="6"/>
  <c r="AE189" i="6"/>
  <c r="O189" i="6"/>
  <c r="BH188" i="6"/>
  <c r="AR188" i="6"/>
  <c r="AB188" i="6"/>
  <c r="L188" i="6"/>
  <c r="BE187" i="6"/>
  <c r="AO187" i="6"/>
  <c r="Y187" i="6"/>
  <c r="I187" i="6"/>
  <c r="BB186" i="6"/>
  <c r="AL186" i="6"/>
  <c r="V186" i="6"/>
  <c r="AY185" i="6"/>
  <c r="AI185" i="6"/>
  <c r="S185" i="6"/>
  <c r="BL184" i="6"/>
  <c r="AV184" i="6"/>
  <c r="AF184" i="6"/>
  <c r="P184" i="6"/>
  <c r="BI183" i="6"/>
  <c r="AS183" i="6"/>
  <c r="AC183" i="6"/>
  <c r="M183" i="6"/>
  <c r="BF182" i="6"/>
  <c r="AP182" i="6"/>
  <c r="Z182" i="6"/>
  <c r="J182" i="6"/>
  <c r="BC181" i="6"/>
  <c r="AM181" i="6"/>
  <c r="W181" i="6"/>
  <c r="G181" i="6"/>
  <c r="AZ180" i="6"/>
  <c r="AJ180" i="6"/>
  <c r="T180" i="6"/>
  <c r="BM179" i="6"/>
  <c r="AW179" i="6"/>
  <c r="AG179" i="6"/>
  <c r="Q179" i="6"/>
  <c r="BJ178" i="6"/>
  <c r="AT178" i="6"/>
  <c r="AD178" i="6"/>
  <c r="N178" i="6"/>
  <c r="BG177" i="6"/>
  <c r="AQ177" i="6"/>
  <c r="AA177" i="6"/>
  <c r="K177" i="6"/>
  <c r="BD176" i="6"/>
  <c r="AN176" i="6"/>
  <c r="X176" i="6"/>
  <c r="H176" i="6"/>
  <c r="BA175" i="6"/>
  <c r="AK175" i="6"/>
  <c r="U175" i="6"/>
  <c r="BN174" i="6"/>
  <c r="AX174" i="6"/>
  <c r="AH174" i="6"/>
  <c r="R174" i="6"/>
  <c r="BK173" i="6"/>
  <c r="AU173" i="6"/>
  <c r="AE173" i="6"/>
  <c r="O173" i="6"/>
  <c r="BH172" i="6"/>
  <c r="AR172" i="6"/>
  <c r="AB172" i="6"/>
  <c r="L172" i="6"/>
  <c r="BE171" i="6"/>
  <c r="AO171" i="6"/>
  <c r="Y171" i="6"/>
  <c r="I171" i="6"/>
  <c r="BB170" i="6"/>
  <c r="AL170" i="6"/>
  <c r="V170" i="6"/>
  <c r="AY169" i="6"/>
  <c r="AI169" i="6"/>
  <c r="S169" i="6"/>
  <c r="BL168" i="6"/>
  <c r="AV168" i="6"/>
  <c r="AF168" i="6"/>
  <c r="P168" i="6"/>
  <c r="BI167" i="6"/>
  <c r="AS167" i="6"/>
  <c r="AC167" i="6"/>
  <c r="M167" i="6"/>
  <c r="BF166" i="6"/>
  <c r="AP166" i="6"/>
  <c r="Z166" i="6"/>
  <c r="J166" i="6"/>
  <c r="BC165" i="6"/>
  <c r="AM165" i="6"/>
  <c r="W165" i="6"/>
  <c r="G165" i="6"/>
  <c r="AZ164" i="6"/>
  <c r="AJ164" i="6"/>
  <c r="T164" i="6"/>
  <c r="BM163" i="6"/>
  <c r="AW163" i="6"/>
  <c r="AG163" i="6"/>
  <c r="Q163" i="6"/>
  <c r="BJ162" i="6"/>
  <c r="AT162" i="6"/>
  <c r="AD162" i="6"/>
  <c r="N162" i="6"/>
  <c r="BG161" i="6"/>
  <c r="AQ161" i="6"/>
  <c r="AA161" i="6"/>
  <c r="K161" i="6"/>
  <c r="BE160" i="6"/>
  <c r="AT160" i="6"/>
  <c r="AF160" i="6"/>
  <c r="R160" i="6"/>
  <c r="G160" i="6"/>
  <c r="AM218" i="6"/>
  <c r="AJ217" i="6"/>
  <c r="AG216" i="6"/>
  <c r="AK215" i="6"/>
  <c r="AS214" i="6"/>
  <c r="BD213" i="6"/>
  <c r="BL212" i="6"/>
  <c r="N212" i="6"/>
  <c r="Y211" i="6"/>
  <c r="AM210" i="6"/>
  <c r="BN209" i="6"/>
  <c r="AH209" i="6"/>
  <c r="BK208" i="6"/>
  <c r="AE208" i="6"/>
  <c r="BH207" i="6"/>
  <c r="AI207" i="6"/>
  <c r="L207" i="6"/>
  <c r="AY206" i="6"/>
  <c r="AF206" i="6"/>
  <c r="I206" i="6"/>
  <c r="AV205" i="6"/>
  <c r="AC205" i="6"/>
  <c r="AS204" i="6"/>
  <c r="Z204" i="6"/>
  <c r="BL203" i="6"/>
  <c r="AP203" i="6"/>
  <c r="W203" i="6"/>
  <c r="BI202" i="6"/>
  <c r="AM202" i="6"/>
  <c r="U202" i="6"/>
  <c r="BN201" i="6"/>
  <c r="AX201" i="6"/>
  <c r="AH201" i="6"/>
  <c r="R201" i="6"/>
  <c r="BK200" i="6"/>
  <c r="AU200" i="6"/>
  <c r="AE200" i="6"/>
  <c r="O200" i="6"/>
  <c r="BH199" i="6"/>
  <c r="AR199" i="6"/>
  <c r="AB199" i="6"/>
  <c r="L199" i="6"/>
  <c r="BE198" i="6"/>
  <c r="AO198" i="6"/>
  <c r="Y198" i="6"/>
  <c r="I198" i="6"/>
  <c r="BB197" i="6"/>
  <c r="AL197" i="6"/>
  <c r="V197" i="6"/>
  <c r="AY196" i="6"/>
  <c r="AI196" i="6"/>
  <c r="S196" i="6"/>
  <c r="BL195" i="6"/>
  <c r="AV195" i="6"/>
  <c r="AF195" i="6"/>
  <c r="P195" i="6"/>
  <c r="BI194" i="6"/>
  <c r="AS194" i="6"/>
  <c r="AC194" i="6"/>
  <c r="M194" i="6"/>
  <c r="BF193" i="6"/>
  <c r="AP193" i="6"/>
  <c r="Z193" i="6"/>
  <c r="J193" i="6"/>
  <c r="BC192" i="6"/>
  <c r="AM192" i="6"/>
  <c r="W192" i="6"/>
  <c r="G192" i="6"/>
  <c r="AZ191" i="6"/>
  <c r="AJ191" i="6"/>
  <c r="T191" i="6"/>
  <c r="BM190" i="6"/>
  <c r="AW190" i="6"/>
  <c r="AG190" i="6"/>
  <c r="Q190" i="6"/>
  <c r="BJ189" i="6"/>
  <c r="AT189" i="6"/>
  <c r="AD189" i="6"/>
  <c r="N189" i="6"/>
  <c r="BG188" i="6"/>
  <c r="AQ188" i="6"/>
  <c r="AA188" i="6"/>
  <c r="K188" i="6"/>
  <c r="BD187" i="6"/>
  <c r="AN187" i="6"/>
  <c r="X187" i="6"/>
  <c r="H187" i="6"/>
  <c r="BA186" i="6"/>
  <c r="AK186" i="6"/>
  <c r="U186" i="6"/>
  <c r="BN185" i="6"/>
  <c r="AX185" i="6"/>
  <c r="AH185" i="6"/>
  <c r="R185" i="6"/>
  <c r="BK184" i="6"/>
  <c r="AU184" i="6"/>
  <c r="AE184" i="6"/>
  <c r="O184" i="6"/>
  <c r="BH183" i="6"/>
  <c r="AR183" i="6"/>
  <c r="AB183" i="6"/>
  <c r="L183" i="6"/>
  <c r="BE182" i="6"/>
  <c r="AO182" i="6"/>
  <c r="Y182" i="6"/>
  <c r="I182" i="6"/>
  <c r="BB181" i="6"/>
  <c r="AL181" i="6"/>
  <c r="V181" i="6"/>
  <c r="AY180" i="6"/>
  <c r="AI180" i="6"/>
  <c r="S180" i="6"/>
  <c r="BL179" i="6"/>
  <c r="AV179" i="6"/>
  <c r="AF179" i="6"/>
  <c r="P179" i="6"/>
  <c r="BI178" i="6"/>
  <c r="AS178" i="6"/>
  <c r="AC178" i="6"/>
  <c r="M178" i="6"/>
  <c r="BF177" i="6"/>
  <c r="AP177" i="6"/>
  <c r="Z177" i="6"/>
  <c r="J177" i="6"/>
  <c r="BC176" i="6"/>
  <c r="AM176" i="6"/>
  <c r="W176" i="6"/>
  <c r="G176" i="6"/>
  <c r="AZ175" i="6"/>
  <c r="AJ175" i="6"/>
  <c r="T175" i="6"/>
  <c r="BM174" i="6"/>
  <c r="AW174" i="6"/>
  <c r="AG174" i="6"/>
  <c r="Q174" i="6"/>
  <c r="BJ173" i="6"/>
  <c r="AT173" i="6"/>
  <c r="AD173" i="6"/>
  <c r="N173" i="6"/>
  <c r="BG172" i="6"/>
  <c r="AQ172" i="6"/>
  <c r="AA172" i="6"/>
  <c r="K172" i="6"/>
  <c r="BD171" i="6"/>
  <c r="AN171" i="6"/>
  <c r="X171" i="6"/>
  <c r="H171" i="6"/>
  <c r="BA170" i="6"/>
  <c r="AK170" i="6"/>
  <c r="U170" i="6"/>
  <c r="BN169" i="6"/>
  <c r="AX169" i="6"/>
  <c r="AH169" i="6"/>
  <c r="R169" i="6"/>
  <c r="BK168" i="6"/>
  <c r="AU168" i="6"/>
  <c r="AE168" i="6"/>
  <c r="O168" i="6"/>
  <c r="BH167" i="6"/>
  <c r="AR167" i="6"/>
  <c r="AB167" i="6"/>
  <c r="L167" i="6"/>
  <c r="BE166" i="6"/>
  <c r="AO166" i="6"/>
  <c r="Y166" i="6"/>
  <c r="I166" i="6"/>
  <c r="BB165" i="6"/>
  <c r="AL165" i="6"/>
  <c r="V165" i="6"/>
  <c r="AY164" i="6"/>
  <c r="AI164" i="6"/>
  <c r="S164" i="6"/>
  <c r="BL163" i="6"/>
  <c r="AV163" i="6"/>
  <c r="AF163" i="6"/>
  <c r="P163" i="6"/>
  <c r="BI162" i="6"/>
  <c r="AS162" i="6"/>
  <c r="AC162" i="6"/>
  <c r="M162" i="6"/>
  <c r="BF161" i="6"/>
  <c r="AP161" i="6"/>
  <c r="Z161" i="6"/>
  <c r="J161" i="6"/>
  <c r="BD160" i="6"/>
  <c r="AP160" i="6"/>
  <c r="AE160" i="6"/>
  <c r="Q160" i="6"/>
  <c r="C159" i="6"/>
  <c r="AL218" i="6"/>
  <c r="AI217" i="6"/>
  <c r="AF216" i="6"/>
  <c r="AG215" i="6"/>
  <c r="AR214" i="6"/>
  <c r="BC213" i="6"/>
  <c r="BK212" i="6"/>
  <c r="M212" i="6"/>
  <c r="U211" i="6"/>
  <c r="AL210" i="6"/>
  <c r="BM209" i="6"/>
  <c r="AG209" i="6"/>
  <c r="BJ208" i="6"/>
  <c r="AD208" i="6"/>
  <c r="BG207" i="6"/>
  <c r="AD207" i="6"/>
  <c r="K207" i="6"/>
  <c r="AW206" i="6"/>
  <c r="AA206" i="6"/>
  <c r="H206" i="6"/>
  <c r="AT205" i="6"/>
  <c r="X205" i="6"/>
  <c r="BN204" i="6"/>
  <c r="AQ204" i="6"/>
  <c r="U204" i="6"/>
  <c r="BK203" i="6"/>
  <c r="AN203" i="6"/>
  <c r="R203" i="6"/>
  <c r="BH202" i="6"/>
  <c r="AK202" i="6"/>
  <c r="T202" i="6"/>
  <c r="BM201" i="6"/>
  <c r="AW201" i="6"/>
  <c r="AG201" i="6"/>
  <c r="Q201" i="6"/>
  <c r="BJ200" i="6"/>
  <c r="AT200" i="6"/>
  <c r="AD200" i="6"/>
  <c r="N200" i="6"/>
  <c r="BG199" i="6"/>
  <c r="AQ199" i="6"/>
  <c r="AA199" i="6"/>
  <c r="K199" i="6"/>
  <c r="BD198" i="6"/>
  <c r="AN198" i="6"/>
  <c r="X198" i="6"/>
  <c r="H198" i="6"/>
  <c r="BA197" i="6"/>
  <c r="AK197" i="6"/>
  <c r="U197" i="6"/>
  <c r="BN196" i="6"/>
  <c r="AX196" i="6"/>
  <c r="AH196" i="6"/>
  <c r="R196" i="6"/>
  <c r="BK195" i="6"/>
  <c r="AU195" i="6"/>
  <c r="AE195" i="6"/>
  <c r="O195" i="6"/>
  <c r="BH194" i="6"/>
  <c r="AR194" i="6"/>
  <c r="AB194" i="6"/>
  <c r="L194" i="6"/>
  <c r="BE193" i="6"/>
  <c r="AO193" i="6"/>
  <c r="Y193" i="6"/>
  <c r="I193" i="6"/>
  <c r="BB192" i="6"/>
  <c r="AL192" i="6"/>
  <c r="V192" i="6"/>
  <c r="AY191" i="6"/>
  <c r="AI191" i="6"/>
  <c r="S191" i="6"/>
  <c r="BL190" i="6"/>
  <c r="AV190" i="6"/>
  <c r="AF190" i="6"/>
  <c r="P190" i="6"/>
  <c r="BI189" i="6"/>
  <c r="AS189" i="6"/>
  <c r="AC189" i="6"/>
  <c r="M189" i="6"/>
  <c r="BF188" i="6"/>
  <c r="AP188" i="6"/>
  <c r="Z188" i="6"/>
  <c r="J188" i="6"/>
  <c r="BC187" i="6"/>
  <c r="AM187" i="6"/>
  <c r="W187" i="6"/>
  <c r="G187" i="6"/>
  <c r="AZ186" i="6"/>
  <c r="AJ186" i="6"/>
  <c r="T186" i="6"/>
  <c r="BM185" i="6"/>
  <c r="AW185" i="6"/>
  <c r="AG185" i="6"/>
  <c r="Q185" i="6"/>
  <c r="BJ184" i="6"/>
  <c r="AT184" i="6"/>
  <c r="AD184" i="6"/>
  <c r="N184" i="6"/>
  <c r="BG183" i="6"/>
  <c r="AQ183" i="6"/>
  <c r="AA183" i="6"/>
  <c r="K183" i="6"/>
  <c r="BD182" i="6"/>
  <c r="AN182" i="6"/>
  <c r="X182" i="6"/>
  <c r="H182" i="6"/>
  <c r="BA181" i="6"/>
  <c r="AK181" i="6"/>
  <c r="U181" i="6"/>
  <c r="BN180" i="6"/>
  <c r="AX180" i="6"/>
  <c r="AH180" i="6"/>
  <c r="R180" i="6"/>
  <c r="BK179" i="6"/>
  <c r="AU179" i="6"/>
  <c r="AE179" i="6"/>
  <c r="O179" i="6"/>
  <c r="BH178" i="6"/>
  <c r="AR178" i="6"/>
  <c r="AB178" i="6"/>
  <c r="L178" i="6"/>
  <c r="BE177" i="6"/>
  <c r="AO177" i="6"/>
  <c r="Y177" i="6"/>
  <c r="I177" i="6"/>
  <c r="BB176" i="6"/>
  <c r="AL176" i="6"/>
  <c r="V176" i="6"/>
  <c r="AY175" i="6"/>
  <c r="AI175" i="6"/>
  <c r="S175" i="6"/>
  <c r="BL174" i="6"/>
  <c r="AV174" i="6"/>
  <c r="AF174" i="6"/>
  <c r="P174" i="6"/>
  <c r="BI173" i="6"/>
  <c r="AS173" i="6"/>
  <c r="AC173" i="6"/>
  <c r="M173" i="6"/>
  <c r="BF172" i="6"/>
  <c r="AP172" i="6"/>
  <c r="Z172" i="6"/>
  <c r="J172" i="6"/>
  <c r="BC171" i="6"/>
  <c r="AM171" i="6"/>
  <c r="W171" i="6"/>
  <c r="G171" i="6"/>
  <c r="AZ170" i="6"/>
  <c r="AJ170" i="6"/>
  <c r="T170" i="6"/>
  <c r="BM169" i="6"/>
  <c r="AW169" i="6"/>
  <c r="AG169" i="6"/>
  <c r="Q169" i="6"/>
  <c r="BJ168" i="6"/>
  <c r="AT168" i="6"/>
  <c r="AD168" i="6"/>
  <c r="N168" i="6"/>
  <c r="BG167" i="6"/>
  <c r="AQ167" i="6"/>
  <c r="AA167" i="6"/>
  <c r="K167" i="6"/>
  <c r="BD166" i="6"/>
  <c r="AN166" i="6"/>
  <c r="X166" i="6"/>
  <c r="H166" i="6"/>
  <c r="BA165" i="6"/>
  <c r="AK165" i="6"/>
  <c r="U165" i="6"/>
  <c r="BN164" i="6"/>
  <c r="AX164" i="6"/>
  <c r="AH164" i="6"/>
  <c r="R164" i="6"/>
  <c r="BK163" i="6"/>
  <c r="AU163" i="6"/>
  <c r="AE163" i="6"/>
  <c r="O163" i="6"/>
  <c r="BH162" i="6"/>
  <c r="AR162" i="6"/>
  <c r="AB162" i="6"/>
  <c r="L162" i="6"/>
  <c r="BE161" i="6"/>
  <c r="AO161" i="6"/>
  <c r="Y161" i="6"/>
  <c r="I161" i="6"/>
  <c r="BC160" i="6"/>
  <c r="AO160" i="6"/>
  <c r="AD160" i="6"/>
  <c r="P160" i="6"/>
  <c r="W218" i="6"/>
  <c r="T217" i="6"/>
  <c r="Q216" i="6"/>
  <c r="W215" i="6"/>
  <c r="AH214" i="6"/>
  <c r="AP213" i="6"/>
  <c r="BA212" i="6"/>
  <c r="BI211" i="6"/>
  <c r="K211" i="6"/>
  <c r="AC210" i="6"/>
  <c r="BF209" i="6"/>
  <c r="Z209" i="6"/>
  <c r="BC208" i="6"/>
  <c r="W208" i="6"/>
  <c r="AZ207" i="6"/>
  <c r="AB207" i="6"/>
  <c r="AV206" i="6"/>
  <c r="Y206" i="6"/>
  <c r="BL205" i="6"/>
  <c r="AS205" i="6"/>
  <c r="V205" i="6"/>
  <c r="BI204" i="6"/>
  <c r="AP204" i="6"/>
  <c r="S204" i="6"/>
  <c r="BF203" i="6"/>
  <c r="AM203" i="6"/>
  <c r="P203" i="6"/>
  <c r="BC202" i="6"/>
  <c r="AJ202" i="6"/>
  <c r="O202" i="6"/>
  <c r="BH201" i="6"/>
  <c r="AR201" i="6"/>
  <c r="AB201" i="6"/>
  <c r="L201" i="6"/>
  <c r="BE200" i="6"/>
  <c r="AO200" i="6"/>
  <c r="Y200" i="6"/>
  <c r="I200" i="6"/>
  <c r="BB199" i="6"/>
  <c r="AL199" i="6"/>
  <c r="V199" i="6"/>
  <c r="AY198" i="6"/>
  <c r="AI198" i="6"/>
  <c r="S198" i="6"/>
  <c r="BL197" i="6"/>
  <c r="AV197" i="6"/>
  <c r="AF197" i="6"/>
  <c r="P197" i="6"/>
  <c r="BI196" i="6"/>
  <c r="AS196" i="6"/>
  <c r="AC196" i="6"/>
  <c r="M196" i="6"/>
  <c r="BF195" i="6"/>
  <c r="AP195" i="6"/>
  <c r="Z195" i="6"/>
  <c r="J195" i="6"/>
  <c r="BC194" i="6"/>
  <c r="AM194" i="6"/>
  <c r="W194" i="6"/>
  <c r="G194" i="6"/>
  <c r="AZ193" i="6"/>
  <c r="AJ193" i="6"/>
  <c r="T193" i="6"/>
  <c r="BM192" i="6"/>
  <c r="AW192" i="6"/>
  <c r="AG192" i="6"/>
  <c r="Q192" i="6"/>
  <c r="BJ191" i="6"/>
  <c r="AT191" i="6"/>
  <c r="AD191" i="6"/>
  <c r="N191" i="6"/>
  <c r="BG190" i="6"/>
  <c r="AQ190" i="6"/>
  <c r="AA190" i="6"/>
  <c r="K190" i="6"/>
  <c r="BD189" i="6"/>
  <c r="AN189" i="6"/>
  <c r="X189" i="6"/>
  <c r="H189" i="6"/>
  <c r="BA188" i="6"/>
  <c r="AK188" i="6"/>
  <c r="U188" i="6"/>
  <c r="BN187" i="6"/>
  <c r="AX187" i="6"/>
  <c r="AH187" i="6"/>
  <c r="R187" i="6"/>
  <c r="BK186" i="6"/>
  <c r="AU186" i="6"/>
  <c r="AE186" i="6"/>
  <c r="O186" i="6"/>
  <c r="BH185" i="6"/>
  <c r="AR185" i="6"/>
  <c r="AB185" i="6"/>
  <c r="L185" i="6"/>
  <c r="BE184" i="6"/>
  <c r="AO184" i="6"/>
  <c r="Y184" i="6"/>
  <c r="I184" i="6"/>
  <c r="BB183" i="6"/>
  <c r="AL183" i="6"/>
  <c r="V183" i="6"/>
  <c r="AY182" i="6"/>
  <c r="AI182" i="6"/>
  <c r="S182" i="6"/>
  <c r="BL181" i="6"/>
  <c r="AV181" i="6"/>
  <c r="AF181" i="6"/>
  <c r="P181" i="6"/>
  <c r="BI180" i="6"/>
  <c r="AS180" i="6"/>
  <c r="AC180" i="6"/>
  <c r="M180" i="6"/>
  <c r="BF179" i="6"/>
  <c r="AP179" i="6"/>
  <c r="Z179" i="6"/>
  <c r="J179" i="6"/>
  <c r="BC178" i="6"/>
  <c r="AM178" i="6"/>
  <c r="W178" i="6"/>
  <c r="G178" i="6"/>
  <c r="AZ177" i="6"/>
  <c r="AJ177" i="6"/>
  <c r="T177" i="6"/>
  <c r="BM176" i="6"/>
  <c r="AW176" i="6"/>
  <c r="AG176" i="6"/>
  <c r="Q176" i="6"/>
  <c r="BJ175" i="6"/>
  <c r="AT175" i="6"/>
  <c r="AD175" i="6"/>
  <c r="N175" i="6"/>
  <c r="BG174" i="6"/>
  <c r="AQ174" i="6"/>
  <c r="AA174" i="6"/>
  <c r="K174" i="6"/>
  <c r="BD173" i="6"/>
  <c r="AN173" i="6"/>
  <c r="X173" i="6"/>
  <c r="H173" i="6"/>
  <c r="BA172" i="6"/>
  <c r="AK172" i="6"/>
  <c r="U172" i="6"/>
  <c r="BN171" i="6"/>
  <c r="AX171" i="6"/>
  <c r="AH171" i="6"/>
  <c r="R171" i="6"/>
  <c r="BK170" i="6"/>
  <c r="AU170" i="6"/>
  <c r="AE170" i="6"/>
  <c r="O170" i="6"/>
  <c r="BH169" i="6"/>
  <c r="AR169" i="6"/>
  <c r="AB169" i="6"/>
  <c r="L169" i="6"/>
  <c r="BE168" i="6"/>
  <c r="AO168" i="6"/>
  <c r="Y168" i="6"/>
  <c r="I168" i="6"/>
  <c r="BB167" i="6"/>
  <c r="AL167" i="6"/>
  <c r="V167" i="6"/>
  <c r="AY166" i="6"/>
  <c r="AI166" i="6"/>
  <c r="S166" i="6"/>
  <c r="BL165" i="6"/>
  <c r="AV165" i="6"/>
  <c r="AF165" i="6"/>
  <c r="P165" i="6"/>
  <c r="BI164" i="6"/>
  <c r="AS164" i="6"/>
  <c r="AC164" i="6"/>
  <c r="M164" i="6"/>
  <c r="BF163" i="6"/>
  <c r="AP163" i="6"/>
  <c r="Z163" i="6"/>
  <c r="J163" i="6"/>
  <c r="BC162" i="6"/>
  <c r="AM162" i="6"/>
  <c r="W162" i="6"/>
  <c r="G162" i="6"/>
  <c r="AZ161" i="6"/>
  <c r="AJ161" i="6"/>
  <c r="T161" i="6"/>
  <c r="BM160" i="6"/>
  <c r="BB160" i="6"/>
  <c r="AN160" i="6"/>
  <c r="Z160" i="6"/>
  <c r="O160" i="6"/>
  <c r="V218" i="6"/>
  <c r="S217" i="6"/>
  <c r="P216" i="6"/>
  <c r="V215" i="6"/>
  <c r="AD214" i="6"/>
  <c r="AO213" i="6"/>
  <c r="AZ212" i="6"/>
  <c r="BH211" i="6"/>
  <c r="J211" i="6"/>
  <c r="AB210" i="6"/>
  <c r="BE209" i="6"/>
  <c r="Y209" i="6"/>
  <c r="BB208" i="6"/>
  <c r="V208" i="6"/>
  <c r="AY207" i="6"/>
  <c r="AA207" i="6"/>
  <c r="BM206" i="6"/>
  <c r="AQ206" i="6"/>
  <c r="X206" i="6"/>
  <c r="BJ205" i="6"/>
  <c r="AN205" i="6"/>
  <c r="U205" i="6"/>
  <c r="BG204" i="6"/>
  <c r="AK204" i="6"/>
  <c r="R204" i="6"/>
  <c r="BD203" i="6"/>
  <c r="AH203" i="6"/>
  <c r="O203" i="6"/>
  <c r="BA202" i="6"/>
  <c r="AE202" i="6"/>
  <c r="N202" i="6"/>
  <c r="BG201" i="6"/>
  <c r="AQ201" i="6"/>
  <c r="AA201" i="6"/>
  <c r="K201" i="6"/>
  <c r="BD200" i="6"/>
  <c r="AN200" i="6"/>
  <c r="X200" i="6"/>
  <c r="H200" i="6"/>
  <c r="BA199" i="6"/>
  <c r="AK199" i="6"/>
  <c r="U199" i="6"/>
  <c r="BN198" i="6"/>
  <c r="AX198" i="6"/>
  <c r="AH198" i="6"/>
  <c r="R198" i="6"/>
  <c r="BK197" i="6"/>
  <c r="AU197" i="6"/>
  <c r="AE197" i="6"/>
  <c r="O197" i="6"/>
  <c r="BH196" i="6"/>
  <c r="AR196" i="6"/>
  <c r="AB196" i="6"/>
  <c r="L196" i="6"/>
  <c r="BE195" i="6"/>
  <c r="AO195" i="6"/>
  <c r="Y195" i="6"/>
  <c r="I195" i="6"/>
  <c r="BB194" i="6"/>
  <c r="AL194" i="6"/>
  <c r="V194" i="6"/>
  <c r="AY193" i="6"/>
  <c r="AI193" i="6"/>
  <c r="S193" i="6"/>
  <c r="BL192" i="6"/>
  <c r="AV192" i="6"/>
  <c r="AF192" i="6"/>
  <c r="P192" i="6"/>
  <c r="BI191" i="6"/>
  <c r="AS191" i="6"/>
  <c r="AC191" i="6"/>
  <c r="M191" i="6"/>
  <c r="BF190" i="6"/>
  <c r="AP190" i="6"/>
  <c r="Z190" i="6"/>
  <c r="J190" i="6"/>
  <c r="BC189" i="6"/>
  <c r="AM189" i="6"/>
  <c r="W189" i="6"/>
  <c r="G189" i="6"/>
  <c r="AZ188" i="6"/>
  <c r="AJ188" i="6"/>
  <c r="T188" i="6"/>
  <c r="BM187" i="6"/>
  <c r="AW187" i="6"/>
  <c r="AG187" i="6"/>
  <c r="Q187" i="6"/>
  <c r="BJ186" i="6"/>
  <c r="AT186" i="6"/>
  <c r="AD186" i="6"/>
  <c r="N186" i="6"/>
  <c r="BG185" i="6"/>
  <c r="AQ185" i="6"/>
  <c r="AA185" i="6"/>
  <c r="K185" i="6"/>
  <c r="BD184" i="6"/>
  <c r="AN184" i="6"/>
  <c r="X184" i="6"/>
  <c r="H184" i="6"/>
  <c r="BA183" i="6"/>
  <c r="AK183" i="6"/>
  <c r="U183" i="6"/>
  <c r="BN182" i="6"/>
  <c r="AX182" i="6"/>
  <c r="AH182" i="6"/>
  <c r="R182" i="6"/>
  <c r="BK181" i="6"/>
  <c r="AU181" i="6"/>
  <c r="AE181" i="6"/>
  <c r="O181" i="6"/>
  <c r="BH180" i="6"/>
  <c r="AR180" i="6"/>
  <c r="AB180" i="6"/>
  <c r="L180" i="6"/>
  <c r="BE179" i="6"/>
  <c r="AO179" i="6"/>
  <c r="Y179" i="6"/>
  <c r="I179" i="6"/>
  <c r="BB178" i="6"/>
  <c r="AL178" i="6"/>
  <c r="V178" i="6"/>
  <c r="AY177" i="6"/>
  <c r="AI177" i="6"/>
  <c r="S177" i="6"/>
  <c r="BL176" i="6"/>
  <c r="AV176" i="6"/>
  <c r="AF176" i="6"/>
  <c r="P176" i="6"/>
  <c r="BI175" i="6"/>
  <c r="AS175" i="6"/>
  <c r="AC175" i="6"/>
  <c r="M175" i="6"/>
  <c r="BF174" i="6"/>
  <c r="AP174" i="6"/>
  <c r="Z174" i="6"/>
  <c r="J174" i="6"/>
  <c r="BC173" i="6"/>
  <c r="AM173" i="6"/>
  <c r="W173" i="6"/>
  <c r="G173" i="6"/>
  <c r="AZ172" i="6"/>
  <c r="AJ172" i="6"/>
  <c r="T172" i="6"/>
  <c r="BM171" i="6"/>
  <c r="AW171" i="6"/>
  <c r="AG171" i="6"/>
  <c r="Q171" i="6"/>
  <c r="BJ170" i="6"/>
  <c r="AT170" i="6"/>
  <c r="AD170" i="6"/>
  <c r="N170" i="6"/>
  <c r="BG169" i="6"/>
  <c r="AQ169" i="6"/>
  <c r="AA169" i="6"/>
  <c r="K169" i="6"/>
  <c r="BD168" i="6"/>
  <c r="AN168" i="6"/>
  <c r="X168" i="6"/>
  <c r="H168" i="6"/>
  <c r="BA167" i="6"/>
  <c r="AK167" i="6"/>
  <c r="U167" i="6"/>
  <c r="BN166" i="6"/>
  <c r="AX166" i="6"/>
  <c r="AH166" i="6"/>
  <c r="R166" i="6"/>
  <c r="BK165" i="6"/>
  <c r="AU165" i="6"/>
  <c r="AE165" i="6"/>
  <c r="O165" i="6"/>
  <c r="BH164" i="6"/>
  <c r="AR164" i="6"/>
  <c r="AB164" i="6"/>
  <c r="L164" i="6"/>
  <c r="BE163" i="6"/>
  <c r="AO163" i="6"/>
  <c r="Y163" i="6"/>
  <c r="I163" i="6"/>
  <c r="BB162" i="6"/>
  <c r="AL162" i="6"/>
  <c r="V162" i="6"/>
  <c r="AY161" i="6"/>
  <c r="AI161" i="6"/>
  <c r="S161" i="6"/>
  <c r="BL160" i="6"/>
  <c r="AX160" i="6"/>
  <c r="AM160" i="6"/>
  <c r="Y160" i="6"/>
  <c r="N160" i="6"/>
  <c r="G218" i="6"/>
  <c r="BM216" i="6"/>
  <c r="BJ215" i="6"/>
  <c r="I215" i="6"/>
  <c r="T214" i="6"/>
  <c r="AE213" i="6"/>
  <c r="AM212" i="6"/>
  <c r="AX211" i="6"/>
  <c r="BG210" i="6"/>
  <c r="U210" i="6"/>
  <c r="AX209" i="6"/>
  <c r="R209" i="6"/>
  <c r="AU208" i="6"/>
  <c r="O208" i="6"/>
  <c r="AR207" i="6"/>
  <c r="V207" i="6"/>
  <c r="BL206" i="6"/>
  <c r="AO206" i="6"/>
  <c r="S206" i="6"/>
  <c r="BI205" i="6"/>
  <c r="AL205" i="6"/>
  <c r="P205" i="6"/>
  <c r="BF204" i="6"/>
  <c r="AI204" i="6"/>
  <c r="M204" i="6"/>
  <c r="BC203" i="6"/>
  <c r="AF203" i="6"/>
  <c r="J203" i="6"/>
  <c r="AZ202" i="6"/>
  <c r="AC202" i="6"/>
  <c r="M202" i="6"/>
  <c r="BF201" i="6"/>
  <c r="AP201" i="6"/>
  <c r="Z201" i="6"/>
  <c r="J201" i="6"/>
  <c r="BC200" i="6"/>
  <c r="AM200" i="6"/>
  <c r="W200" i="6"/>
  <c r="G200" i="6"/>
  <c r="AZ199" i="6"/>
  <c r="AJ199" i="6"/>
  <c r="T199" i="6"/>
  <c r="BM198" i="6"/>
  <c r="AW198" i="6"/>
  <c r="AG198" i="6"/>
  <c r="Q198" i="6"/>
  <c r="BJ197" i="6"/>
  <c r="AT197" i="6"/>
  <c r="AD197" i="6"/>
  <c r="N197" i="6"/>
  <c r="BG196" i="6"/>
  <c r="AQ196" i="6"/>
  <c r="AA196" i="6"/>
  <c r="K196" i="6"/>
  <c r="BD195" i="6"/>
  <c r="AN195" i="6"/>
  <c r="X195" i="6"/>
  <c r="H195" i="6"/>
  <c r="BA194" i="6"/>
  <c r="AK194" i="6"/>
  <c r="U194" i="6"/>
  <c r="BN193" i="6"/>
  <c r="AX193" i="6"/>
  <c r="AH193" i="6"/>
  <c r="R193" i="6"/>
  <c r="BK192" i="6"/>
  <c r="AU192" i="6"/>
  <c r="AE192" i="6"/>
  <c r="O192" i="6"/>
  <c r="BH191" i="6"/>
  <c r="AR191" i="6"/>
  <c r="AB191" i="6"/>
  <c r="L191" i="6"/>
  <c r="BE190" i="6"/>
  <c r="AO190" i="6"/>
  <c r="Y190" i="6"/>
  <c r="I190" i="6"/>
  <c r="BB189" i="6"/>
  <c r="AL189" i="6"/>
  <c r="V189" i="6"/>
  <c r="AY188" i="6"/>
  <c r="AI188" i="6"/>
  <c r="S188" i="6"/>
  <c r="BL187" i="6"/>
  <c r="AV187" i="6"/>
  <c r="AF187" i="6"/>
  <c r="P187" i="6"/>
  <c r="BI186" i="6"/>
  <c r="AS186" i="6"/>
  <c r="AC186" i="6"/>
  <c r="M186" i="6"/>
  <c r="BF185" i="6"/>
  <c r="AP185" i="6"/>
  <c r="Z185" i="6"/>
  <c r="J185" i="6"/>
  <c r="BC184" i="6"/>
  <c r="AM184" i="6"/>
  <c r="W184" i="6"/>
  <c r="G184" i="6"/>
  <c r="AZ183" i="6"/>
  <c r="AJ183" i="6"/>
  <c r="T183" i="6"/>
  <c r="BM182" i="6"/>
  <c r="AW182" i="6"/>
  <c r="AG182" i="6"/>
  <c r="Q182" i="6"/>
  <c r="BJ181" i="6"/>
  <c r="AT181" i="6"/>
  <c r="AD181" i="6"/>
  <c r="N181" i="6"/>
  <c r="BG180" i="6"/>
  <c r="AQ180" i="6"/>
  <c r="AA180" i="6"/>
  <c r="K180" i="6"/>
  <c r="BD179" i="6"/>
  <c r="AN179" i="6"/>
  <c r="X179" i="6"/>
  <c r="H179" i="6"/>
  <c r="BA178" i="6"/>
  <c r="AK178" i="6"/>
  <c r="U178" i="6"/>
  <c r="BN177" i="6"/>
  <c r="AX177" i="6"/>
  <c r="AH177" i="6"/>
  <c r="R177" i="6"/>
  <c r="BK176" i="6"/>
  <c r="AU176" i="6"/>
  <c r="AE176" i="6"/>
  <c r="O176" i="6"/>
  <c r="BH175" i="6"/>
  <c r="AR175" i="6"/>
  <c r="AB175" i="6"/>
  <c r="L175" i="6"/>
  <c r="BE174" i="6"/>
  <c r="AO174" i="6"/>
  <c r="Y174" i="6"/>
  <c r="I174" i="6"/>
  <c r="BB173" i="6"/>
  <c r="AL173" i="6"/>
  <c r="V173" i="6"/>
  <c r="AY172" i="6"/>
  <c r="AI172" i="6"/>
  <c r="S172" i="6"/>
  <c r="BL171" i="6"/>
  <c r="AV171" i="6"/>
  <c r="AF171" i="6"/>
  <c r="P171" i="6"/>
  <c r="BI170" i="6"/>
  <c r="AS170" i="6"/>
  <c r="AC170" i="6"/>
  <c r="M170" i="6"/>
  <c r="BF169" i="6"/>
  <c r="AP169" i="6"/>
  <c r="Z169" i="6"/>
  <c r="J169" i="6"/>
  <c r="BC168" i="6"/>
  <c r="AM168" i="6"/>
  <c r="W168" i="6"/>
  <c r="G168" i="6"/>
  <c r="AZ167" i="6"/>
  <c r="AJ167" i="6"/>
  <c r="T167" i="6"/>
  <c r="BM166" i="6"/>
  <c r="AW166" i="6"/>
  <c r="AG166" i="6"/>
  <c r="Q166" i="6"/>
  <c r="BJ165" i="6"/>
  <c r="AT165" i="6"/>
  <c r="AD165" i="6"/>
  <c r="N165" i="6"/>
  <c r="BG164" i="6"/>
  <c r="AQ164" i="6"/>
  <c r="AA164" i="6"/>
  <c r="K164" i="6"/>
  <c r="BD163" i="6"/>
  <c r="AN163" i="6"/>
  <c r="X163" i="6"/>
  <c r="H163" i="6"/>
  <c r="BA162" i="6"/>
  <c r="AK162" i="6"/>
  <c r="U162" i="6"/>
  <c r="BN161" i="6"/>
  <c r="AX161" i="6"/>
  <c r="AH161" i="6"/>
  <c r="R161" i="6"/>
  <c r="BK160" i="6"/>
  <c r="AW160" i="6"/>
  <c r="AL160" i="6"/>
  <c r="X160" i="6"/>
  <c r="J160" i="6"/>
  <c r="O61" i="4"/>
  <c r="T61" i="4"/>
  <c r="BH24" i="8" a="1"/>
  <c r="BH24" i="8" s="1"/>
  <c r="BJ24" i="8" a="1"/>
  <c r="BJ24" i="8" s="1"/>
  <c r="AJ24" i="8" a="1"/>
  <c r="AJ24" i="8" s="1"/>
  <c r="BM688" i="6"/>
  <c r="BM735" i="6"/>
  <c r="BM680" i="6"/>
  <c r="BM733" i="6"/>
  <c r="BM736" i="6" s="1"/>
  <c r="BM746" i="6"/>
  <c r="BM749" i="6"/>
  <c r="BM747" i="6"/>
  <c r="BM748" i="6"/>
  <c r="Y16" i="8" a="1"/>
  <c r="Y16" i="8" s="1"/>
  <c r="BZ636" i="6"/>
  <c r="BZ780" i="6" s="1"/>
  <c r="BY785" i="6"/>
  <c r="BZ642" i="6"/>
  <c r="BZ786" i="6" s="1"/>
  <c r="BK345" i="6"/>
  <c r="BC345" i="6"/>
  <c r="AU345" i="6"/>
  <c r="AM345" i="6"/>
  <c r="AE345" i="6"/>
  <c r="W345" i="6"/>
  <c r="O345" i="6"/>
  <c r="G345" i="6"/>
  <c r="BH344" i="6"/>
  <c r="AZ344" i="6"/>
  <c r="AR344" i="6"/>
  <c r="AJ344" i="6"/>
  <c r="AB344" i="6"/>
  <c r="T344" i="6"/>
  <c r="L344" i="6"/>
  <c r="BE343" i="6"/>
  <c r="AW343" i="6"/>
  <c r="AO343" i="6"/>
  <c r="AG343" i="6"/>
  <c r="Y343" i="6"/>
  <c r="Q343" i="6"/>
  <c r="I343" i="6"/>
  <c r="BJ342" i="6"/>
  <c r="BB342" i="6"/>
  <c r="AT342" i="6"/>
  <c r="AL342" i="6"/>
  <c r="AD342" i="6"/>
  <c r="V342" i="6"/>
  <c r="N342" i="6"/>
  <c r="BG341" i="6"/>
  <c r="AY341" i="6"/>
  <c r="AQ341" i="6"/>
  <c r="AI341" i="6"/>
  <c r="AA341" i="6"/>
  <c r="S341" i="6"/>
  <c r="K341" i="6"/>
  <c r="BD340" i="6"/>
  <c r="AV340" i="6"/>
  <c r="AN340" i="6"/>
  <c r="AF340" i="6"/>
  <c r="X340" i="6"/>
  <c r="P340" i="6"/>
  <c r="H340" i="6"/>
  <c r="BA339" i="6"/>
  <c r="AS339" i="6"/>
  <c r="AK339" i="6"/>
  <c r="AC339" i="6"/>
  <c r="U339" i="6"/>
  <c r="M339" i="6"/>
  <c r="BF338" i="6"/>
  <c r="AX338" i="6"/>
  <c r="AP338" i="6"/>
  <c r="AH338" i="6"/>
  <c r="Z338" i="6"/>
  <c r="R338" i="6"/>
  <c r="J338" i="6"/>
  <c r="BC337" i="6"/>
  <c r="AU337" i="6"/>
  <c r="AM337" i="6"/>
  <c r="AE337" i="6"/>
  <c r="W337" i="6"/>
  <c r="O337" i="6"/>
  <c r="G337" i="6"/>
  <c r="AZ336" i="6"/>
  <c r="AR336" i="6"/>
  <c r="AJ336" i="6"/>
  <c r="AB336" i="6"/>
  <c r="T336" i="6"/>
  <c r="L336" i="6"/>
  <c r="BM335" i="6"/>
  <c r="AW335" i="6"/>
  <c r="AO335" i="6"/>
  <c r="AG335" i="6"/>
  <c r="Y335" i="6"/>
  <c r="Q335" i="6"/>
  <c r="I335" i="6"/>
  <c r="BB334" i="6"/>
  <c r="AT334" i="6"/>
  <c r="AL334" i="6"/>
  <c r="AD334" i="6"/>
  <c r="V334" i="6"/>
  <c r="N334" i="6"/>
  <c r="AY333" i="6"/>
  <c r="AQ333" i="6"/>
  <c r="AI333" i="6"/>
  <c r="AA333" i="6"/>
  <c r="S333" i="6"/>
  <c r="K333" i="6"/>
  <c r="BL332" i="6"/>
  <c r="AV332" i="6"/>
  <c r="AN332" i="6"/>
  <c r="AF332" i="6"/>
  <c r="X332" i="6"/>
  <c r="P332" i="6"/>
  <c r="H332" i="6"/>
  <c r="BI331" i="6"/>
  <c r="AS331" i="6"/>
  <c r="AK331" i="6"/>
  <c r="AC331" i="6"/>
  <c r="U331" i="6"/>
  <c r="M331" i="6"/>
  <c r="BN330" i="6"/>
  <c r="AX330" i="6"/>
  <c r="AP330" i="6"/>
  <c r="AH330" i="6"/>
  <c r="Z330" i="6"/>
  <c r="R330" i="6"/>
  <c r="J330" i="6"/>
  <c r="BK329" i="6"/>
  <c r="AU329" i="6"/>
  <c r="AM329" i="6"/>
  <c r="AE329" i="6"/>
  <c r="W329" i="6"/>
  <c r="O329" i="6"/>
  <c r="G329" i="6"/>
  <c r="BH328" i="6"/>
  <c r="AR328" i="6"/>
  <c r="AJ328" i="6"/>
  <c r="AB328" i="6"/>
  <c r="T328" i="6"/>
  <c r="L328" i="6"/>
  <c r="BM327" i="6"/>
  <c r="BE327" i="6"/>
  <c r="AO327" i="6"/>
  <c r="AG327" i="6"/>
  <c r="Y327" i="6"/>
  <c r="Q327" i="6"/>
  <c r="I327" i="6"/>
  <c r="BJ326" i="6"/>
  <c r="AT326" i="6"/>
  <c r="AL326" i="6"/>
  <c r="AD326" i="6"/>
  <c r="V326" i="6"/>
  <c r="N326" i="6"/>
  <c r="BG325" i="6"/>
  <c r="AQ325" i="6"/>
  <c r="AI325" i="6"/>
  <c r="AA325" i="6"/>
  <c r="S325" i="6"/>
  <c r="K325" i="6"/>
  <c r="BL324" i="6"/>
  <c r="BD324" i="6"/>
  <c r="AN324" i="6"/>
  <c r="AF324" i="6"/>
  <c r="X324" i="6"/>
  <c r="P324" i="6"/>
  <c r="H324" i="6"/>
  <c r="BI323" i="6"/>
  <c r="BA323" i="6"/>
  <c r="AK323" i="6"/>
  <c r="AC323" i="6"/>
  <c r="U323" i="6"/>
  <c r="M323" i="6"/>
  <c r="BN322" i="6"/>
  <c r="BF322" i="6"/>
  <c r="AP322" i="6"/>
  <c r="AH322" i="6"/>
  <c r="Z322" i="6"/>
  <c r="R322" i="6"/>
  <c r="J322" i="6"/>
  <c r="BK321" i="6"/>
  <c r="BC321" i="6"/>
  <c r="AM321" i="6"/>
  <c r="AE321" i="6"/>
  <c r="W321" i="6"/>
  <c r="O321" i="6"/>
  <c r="G321" i="6"/>
  <c r="BH320" i="6"/>
  <c r="AZ320" i="6"/>
  <c r="AJ320" i="6"/>
  <c r="AB320" i="6"/>
  <c r="T320" i="6"/>
  <c r="L320" i="6"/>
  <c r="BM319" i="6"/>
  <c r="BE319" i="6"/>
  <c r="AW319" i="6"/>
  <c r="AG319" i="6"/>
  <c r="Y319" i="6"/>
  <c r="Q319" i="6"/>
  <c r="I319" i="6"/>
  <c r="BJ318" i="6"/>
  <c r="BB318" i="6"/>
  <c r="AL318" i="6"/>
  <c r="AD318" i="6"/>
  <c r="V318" i="6"/>
  <c r="N318" i="6"/>
  <c r="BG317" i="6"/>
  <c r="AY317" i="6"/>
  <c r="AI317" i="6"/>
  <c r="AA317" i="6"/>
  <c r="S317" i="6"/>
  <c r="K317" i="6"/>
  <c r="BL316" i="6"/>
  <c r="BD316" i="6"/>
  <c r="AV316" i="6"/>
  <c r="AF316" i="6"/>
  <c r="X316" i="6"/>
  <c r="P316" i="6"/>
  <c r="H316" i="6"/>
  <c r="BI315" i="6"/>
  <c r="BA315" i="6"/>
  <c r="AS315" i="6"/>
  <c r="AC315" i="6"/>
  <c r="U315" i="6"/>
  <c r="M315" i="6"/>
  <c r="BN314" i="6"/>
  <c r="BF314" i="6"/>
  <c r="AX314" i="6"/>
  <c r="AH314" i="6"/>
  <c r="Z314" i="6"/>
  <c r="R314" i="6"/>
  <c r="J314" i="6"/>
  <c r="BK313" i="6"/>
  <c r="BC313" i="6"/>
  <c r="AU313" i="6"/>
  <c r="AE313" i="6"/>
  <c r="W313" i="6"/>
  <c r="O313" i="6"/>
  <c r="G313" i="6"/>
  <c r="BH312" i="6"/>
  <c r="AZ312" i="6"/>
  <c r="AR312" i="6"/>
  <c r="AB312" i="6"/>
  <c r="T312" i="6"/>
  <c r="L312" i="6"/>
  <c r="BM311" i="6"/>
  <c r="BE311" i="6"/>
  <c r="AW311" i="6"/>
  <c r="AO311" i="6"/>
  <c r="Y311" i="6"/>
  <c r="Q311" i="6"/>
  <c r="I311" i="6"/>
  <c r="BJ310" i="6"/>
  <c r="BB310" i="6"/>
  <c r="AT310" i="6"/>
  <c r="AD310" i="6"/>
  <c r="V310" i="6"/>
  <c r="N310" i="6"/>
  <c r="BG309" i="6"/>
  <c r="AY309" i="6"/>
  <c r="AQ309" i="6"/>
  <c r="AA309" i="6"/>
  <c r="S309" i="6"/>
  <c r="K309" i="6"/>
  <c r="BL308" i="6"/>
  <c r="BD308" i="6"/>
  <c r="AV308" i="6"/>
  <c r="AN308" i="6"/>
  <c r="X308" i="6"/>
  <c r="P308" i="6"/>
  <c r="H308" i="6"/>
  <c r="BI307" i="6"/>
  <c r="BA307" i="6"/>
  <c r="AS307" i="6"/>
  <c r="AK307" i="6"/>
  <c r="U307" i="6"/>
  <c r="M307" i="6"/>
  <c r="BN306" i="6"/>
  <c r="BF306" i="6"/>
  <c r="AX306" i="6"/>
  <c r="AP306" i="6"/>
  <c r="Z306" i="6"/>
  <c r="R306" i="6"/>
  <c r="J306" i="6"/>
  <c r="BK305" i="6"/>
  <c r="BC305" i="6"/>
  <c r="AU305" i="6"/>
  <c r="AM305" i="6"/>
  <c r="W305" i="6"/>
  <c r="O305" i="6"/>
  <c r="G305" i="6"/>
  <c r="BH304" i="6"/>
  <c r="AZ304" i="6"/>
  <c r="AR304" i="6"/>
  <c r="AJ304" i="6"/>
  <c r="T304" i="6"/>
  <c r="L304" i="6"/>
  <c r="BM303" i="6"/>
  <c r="BE303" i="6"/>
  <c r="AW303" i="6"/>
  <c r="AO303" i="6"/>
  <c r="AG303" i="6"/>
  <c r="Q303" i="6"/>
  <c r="I303" i="6"/>
  <c r="BJ302" i="6"/>
  <c r="BB302" i="6"/>
  <c r="AT302" i="6"/>
  <c r="AL302" i="6"/>
  <c r="V302" i="6"/>
  <c r="N302" i="6"/>
  <c r="BG301" i="6"/>
  <c r="AY301" i="6"/>
  <c r="AQ301" i="6"/>
  <c r="AI301" i="6"/>
  <c r="S301" i="6"/>
  <c r="K301" i="6"/>
  <c r="BL300" i="6"/>
  <c r="BD300" i="6"/>
  <c r="AV300" i="6"/>
  <c r="AN300" i="6"/>
  <c r="AF300" i="6"/>
  <c r="P300" i="6"/>
  <c r="H300" i="6"/>
  <c r="BI299" i="6"/>
  <c r="BA299" i="6"/>
  <c r="AS299" i="6"/>
  <c r="AK299" i="6"/>
  <c r="AC299" i="6"/>
  <c r="M299" i="6"/>
  <c r="BN298" i="6"/>
  <c r="BF298" i="6"/>
  <c r="AX298" i="6"/>
  <c r="AP298" i="6"/>
  <c r="AH298" i="6"/>
  <c r="R298" i="6"/>
  <c r="J298" i="6"/>
  <c r="BK297" i="6"/>
  <c r="BC297" i="6"/>
  <c r="AU297" i="6"/>
  <c r="AM297" i="6"/>
  <c r="AE297" i="6"/>
  <c r="O297" i="6"/>
  <c r="G297" i="6"/>
  <c r="BH296" i="6"/>
  <c r="AZ296" i="6"/>
  <c r="AR296" i="6"/>
  <c r="AJ296" i="6"/>
  <c r="AB296" i="6"/>
  <c r="L296" i="6"/>
  <c r="BM295" i="6"/>
  <c r="BE295" i="6"/>
  <c r="AW295" i="6"/>
  <c r="AO295" i="6"/>
  <c r="AG295" i="6"/>
  <c r="Y295" i="6"/>
  <c r="I295" i="6"/>
  <c r="BJ294" i="6"/>
  <c r="BB294" i="6"/>
  <c r="AT294" i="6"/>
  <c r="AL294" i="6"/>
  <c r="AD294" i="6"/>
  <c r="N294" i="6"/>
  <c r="BG293" i="6"/>
  <c r="AY293" i="6"/>
  <c r="AQ293" i="6"/>
  <c r="AI293" i="6"/>
  <c r="AA293" i="6"/>
  <c r="K293" i="6"/>
  <c r="BL292" i="6"/>
  <c r="BD292" i="6"/>
  <c r="AV292" i="6"/>
  <c r="AN292" i="6"/>
  <c r="AF292" i="6"/>
  <c r="X292" i="6"/>
  <c r="H292" i="6"/>
  <c r="BI291" i="6"/>
  <c r="BA291" i="6"/>
  <c r="AS291" i="6"/>
  <c r="AK291" i="6"/>
  <c r="AC291" i="6"/>
  <c r="U291" i="6"/>
  <c r="BN290" i="6"/>
  <c r="BF290" i="6"/>
  <c r="AX290" i="6"/>
  <c r="AP290" i="6"/>
  <c r="AH290" i="6"/>
  <c r="Z290" i="6"/>
  <c r="J290" i="6"/>
  <c r="BK289" i="6"/>
  <c r="BC289" i="6"/>
  <c r="AU289" i="6"/>
  <c r="AM289" i="6"/>
  <c r="AE289" i="6"/>
  <c r="W289" i="6"/>
  <c r="G289" i="6"/>
  <c r="BH288" i="6"/>
  <c r="AZ288" i="6"/>
  <c r="AR288" i="6"/>
  <c r="AJ288" i="6"/>
  <c r="AB288" i="6"/>
  <c r="T288" i="6"/>
  <c r="BM287" i="6"/>
  <c r="BE287" i="6"/>
  <c r="AW287" i="6"/>
  <c r="AO287" i="6"/>
  <c r="AG287" i="6"/>
  <c r="Y287" i="6"/>
  <c r="Q287" i="6"/>
  <c r="BG284" i="6"/>
  <c r="AY284" i="6"/>
  <c r="AQ284" i="6"/>
  <c r="AI284" i="6"/>
  <c r="AA284" i="6"/>
  <c r="S284" i="6"/>
  <c r="K284" i="6"/>
  <c r="BK283" i="6"/>
  <c r="BC283" i="6"/>
  <c r="AU283" i="6"/>
  <c r="AM283" i="6"/>
  <c r="AE283" i="6"/>
  <c r="W283" i="6"/>
  <c r="O283" i="6"/>
  <c r="G283" i="6"/>
  <c r="BG282" i="6"/>
  <c r="AY282" i="6"/>
  <c r="AQ282" i="6"/>
  <c r="AI282" i="6"/>
  <c r="AA282" i="6"/>
  <c r="S282" i="6"/>
  <c r="K282" i="6"/>
  <c r="BC281" i="6"/>
  <c r="BJ345" i="6"/>
  <c r="BB345" i="6"/>
  <c r="AT345" i="6"/>
  <c r="AL345" i="6"/>
  <c r="AD345" i="6"/>
  <c r="V345" i="6"/>
  <c r="N345" i="6"/>
  <c r="BG344" i="6"/>
  <c r="AY344" i="6"/>
  <c r="AQ344" i="6"/>
  <c r="AI344" i="6"/>
  <c r="AA344" i="6"/>
  <c r="S344" i="6"/>
  <c r="K344" i="6"/>
  <c r="BD343" i="6"/>
  <c r="AV343" i="6"/>
  <c r="AN343" i="6"/>
  <c r="AF343" i="6"/>
  <c r="X343" i="6"/>
  <c r="P343" i="6"/>
  <c r="H343" i="6"/>
  <c r="BI342" i="6"/>
  <c r="BA342" i="6"/>
  <c r="AS342" i="6"/>
  <c r="AK342" i="6"/>
  <c r="AC342" i="6"/>
  <c r="U342" i="6"/>
  <c r="M342" i="6"/>
  <c r="BF341" i="6"/>
  <c r="AX341" i="6"/>
  <c r="AP341" i="6"/>
  <c r="AH341" i="6"/>
  <c r="Z341" i="6"/>
  <c r="R341" i="6"/>
  <c r="J341" i="6"/>
  <c r="BC340" i="6"/>
  <c r="AU340" i="6"/>
  <c r="AM340" i="6"/>
  <c r="AE340" i="6"/>
  <c r="W340" i="6"/>
  <c r="O340" i="6"/>
  <c r="G340" i="6"/>
  <c r="AZ339" i="6"/>
  <c r="AR339" i="6"/>
  <c r="AJ339" i="6"/>
  <c r="AB339" i="6"/>
  <c r="T339" i="6"/>
  <c r="L339" i="6"/>
  <c r="BE338" i="6"/>
  <c r="AW338" i="6"/>
  <c r="AO338" i="6"/>
  <c r="AG338" i="6"/>
  <c r="Y338" i="6"/>
  <c r="Q338" i="6"/>
  <c r="I338" i="6"/>
  <c r="BB337" i="6"/>
  <c r="AT337" i="6"/>
  <c r="AL337" i="6"/>
  <c r="AD337" i="6"/>
  <c r="V337" i="6"/>
  <c r="N337" i="6"/>
  <c r="AY336" i="6"/>
  <c r="AQ336" i="6"/>
  <c r="AI336" i="6"/>
  <c r="AA336" i="6"/>
  <c r="S336" i="6"/>
  <c r="K336" i="6"/>
  <c r="AV335" i="6"/>
  <c r="AN335" i="6"/>
  <c r="AF335" i="6"/>
  <c r="X335" i="6"/>
  <c r="P335" i="6"/>
  <c r="H335" i="6"/>
  <c r="BA334" i="6"/>
  <c r="AS334" i="6"/>
  <c r="AK334" i="6"/>
  <c r="AC334" i="6"/>
  <c r="U334" i="6"/>
  <c r="M334" i="6"/>
  <c r="BN333" i="6"/>
  <c r="AX333" i="6"/>
  <c r="AP333" i="6"/>
  <c r="AH333" i="6"/>
  <c r="Z333" i="6"/>
  <c r="R333" i="6"/>
  <c r="J333" i="6"/>
  <c r="BK332" i="6"/>
  <c r="AU332" i="6"/>
  <c r="AM332" i="6"/>
  <c r="AE332" i="6"/>
  <c r="W332" i="6"/>
  <c r="O332" i="6"/>
  <c r="G332" i="6"/>
  <c r="AR331" i="6"/>
  <c r="AJ331" i="6"/>
  <c r="AB331" i="6"/>
  <c r="T331" i="6"/>
  <c r="L331" i="6"/>
  <c r="BM330" i="6"/>
  <c r="AW330" i="6"/>
  <c r="AO330" i="6"/>
  <c r="AG330" i="6"/>
  <c r="Y330" i="6"/>
  <c r="Q330" i="6"/>
  <c r="I330" i="6"/>
  <c r="BJ329" i="6"/>
  <c r="AT329" i="6"/>
  <c r="AL329" i="6"/>
  <c r="AD329" i="6"/>
  <c r="V329" i="6"/>
  <c r="N329" i="6"/>
  <c r="BG328" i="6"/>
  <c r="AQ328" i="6"/>
  <c r="AI328" i="6"/>
  <c r="AA328" i="6"/>
  <c r="S328" i="6"/>
  <c r="K328" i="6"/>
  <c r="BL327" i="6"/>
  <c r="AN327" i="6"/>
  <c r="AF327" i="6"/>
  <c r="X327" i="6"/>
  <c r="P327" i="6"/>
  <c r="H327" i="6"/>
  <c r="BI326" i="6"/>
  <c r="AS326" i="6"/>
  <c r="AK326" i="6"/>
  <c r="AC326" i="6"/>
  <c r="U326" i="6"/>
  <c r="M326" i="6"/>
  <c r="BN325" i="6"/>
  <c r="BF325" i="6"/>
  <c r="AP325" i="6"/>
  <c r="AH325" i="6"/>
  <c r="Z325" i="6"/>
  <c r="R325" i="6"/>
  <c r="J325" i="6"/>
  <c r="BK324" i="6"/>
  <c r="BC324" i="6"/>
  <c r="AM324" i="6"/>
  <c r="AE324" i="6"/>
  <c r="W324" i="6"/>
  <c r="O324" i="6"/>
  <c r="G324" i="6"/>
  <c r="BH323" i="6"/>
  <c r="AJ323" i="6"/>
  <c r="AB323" i="6"/>
  <c r="T323" i="6"/>
  <c r="L323" i="6"/>
  <c r="BM322" i="6"/>
  <c r="BE322" i="6"/>
  <c r="AO322" i="6"/>
  <c r="AG322" i="6"/>
  <c r="Y322" i="6"/>
  <c r="Q322" i="6"/>
  <c r="I322" i="6"/>
  <c r="BJ321" i="6"/>
  <c r="BB321" i="6"/>
  <c r="AL321" i="6"/>
  <c r="AD321" i="6"/>
  <c r="V321" i="6"/>
  <c r="N321" i="6"/>
  <c r="BG320" i="6"/>
  <c r="AY320" i="6"/>
  <c r="AI320" i="6"/>
  <c r="AA320" i="6"/>
  <c r="S320" i="6"/>
  <c r="K320" i="6"/>
  <c r="BL319" i="6"/>
  <c r="BD319" i="6"/>
  <c r="AF319" i="6"/>
  <c r="X319" i="6"/>
  <c r="P319" i="6"/>
  <c r="H319" i="6"/>
  <c r="BI318" i="6"/>
  <c r="BA318" i="6"/>
  <c r="AK318" i="6"/>
  <c r="AC318" i="6"/>
  <c r="U318" i="6"/>
  <c r="M318" i="6"/>
  <c r="BN317" i="6"/>
  <c r="BF317" i="6"/>
  <c r="AX317" i="6"/>
  <c r="AH317" i="6"/>
  <c r="Z317" i="6"/>
  <c r="R317" i="6"/>
  <c r="J317" i="6"/>
  <c r="BK316" i="6"/>
  <c r="BC316" i="6"/>
  <c r="AU316" i="6"/>
  <c r="AE316" i="6"/>
  <c r="W316" i="6"/>
  <c r="O316" i="6"/>
  <c r="G316" i="6"/>
  <c r="BH315" i="6"/>
  <c r="AZ315" i="6"/>
  <c r="AB315" i="6"/>
  <c r="T315" i="6"/>
  <c r="L315" i="6"/>
  <c r="BM314" i="6"/>
  <c r="BE314" i="6"/>
  <c r="AW314" i="6"/>
  <c r="AG314" i="6"/>
  <c r="Y314" i="6"/>
  <c r="Q314" i="6"/>
  <c r="I314" i="6"/>
  <c r="BJ313" i="6"/>
  <c r="BB313" i="6"/>
  <c r="AT313" i="6"/>
  <c r="AD313" i="6"/>
  <c r="V313" i="6"/>
  <c r="N313" i="6"/>
  <c r="BG312" i="6"/>
  <c r="AY312" i="6"/>
  <c r="AQ312" i="6"/>
  <c r="AA312" i="6"/>
  <c r="S312" i="6"/>
  <c r="K312" i="6"/>
  <c r="BL311" i="6"/>
  <c r="BD311" i="6"/>
  <c r="AV311" i="6"/>
  <c r="X311" i="6"/>
  <c r="P311" i="6"/>
  <c r="H311" i="6"/>
  <c r="BI310" i="6"/>
  <c r="BA310" i="6"/>
  <c r="AS310" i="6"/>
  <c r="AC310" i="6"/>
  <c r="U310" i="6"/>
  <c r="M310" i="6"/>
  <c r="BN309" i="6"/>
  <c r="BF309" i="6"/>
  <c r="AX309" i="6"/>
  <c r="AP309" i="6"/>
  <c r="Z309" i="6"/>
  <c r="R309" i="6"/>
  <c r="J309" i="6"/>
  <c r="BK308" i="6"/>
  <c r="BC308" i="6"/>
  <c r="AU308" i="6"/>
  <c r="AM308" i="6"/>
  <c r="W308" i="6"/>
  <c r="O308" i="6"/>
  <c r="G308" i="6"/>
  <c r="BH307" i="6"/>
  <c r="AZ307" i="6"/>
  <c r="AR307" i="6"/>
  <c r="T307" i="6"/>
  <c r="L307" i="6"/>
  <c r="BM306" i="6"/>
  <c r="BE306" i="6"/>
  <c r="AW306" i="6"/>
  <c r="AO306" i="6"/>
  <c r="Y306" i="6"/>
  <c r="Q306" i="6"/>
  <c r="I306" i="6"/>
  <c r="BJ305" i="6"/>
  <c r="BB305" i="6"/>
  <c r="AT305" i="6"/>
  <c r="AL305" i="6"/>
  <c r="V305" i="6"/>
  <c r="N305" i="6"/>
  <c r="BG304" i="6"/>
  <c r="AY304" i="6"/>
  <c r="AQ304" i="6"/>
  <c r="AI304" i="6"/>
  <c r="S304" i="6"/>
  <c r="K304" i="6"/>
  <c r="BL303" i="6"/>
  <c r="BD303" i="6"/>
  <c r="AV303" i="6"/>
  <c r="AN303" i="6"/>
  <c r="P303" i="6"/>
  <c r="H303" i="6"/>
  <c r="BI302" i="6"/>
  <c r="BA302" i="6"/>
  <c r="AS302" i="6"/>
  <c r="AK302" i="6"/>
  <c r="U302" i="6"/>
  <c r="M302" i="6"/>
  <c r="BN301" i="6"/>
  <c r="BF301" i="6"/>
  <c r="AX301" i="6"/>
  <c r="AP301" i="6"/>
  <c r="AH301" i="6"/>
  <c r="R301" i="6"/>
  <c r="J301" i="6"/>
  <c r="BK300" i="6"/>
  <c r="BC300" i="6"/>
  <c r="AU300" i="6"/>
  <c r="AM300" i="6"/>
  <c r="AE300" i="6"/>
  <c r="O300" i="6"/>
  <c r="G300" i="6"/>
  <c r="BH299" i="6"/>
  <c r="AZ299" i="6"/>
  <c r="AR299" i="6"/>
  <c r="AJ299" i="6"/>
  <c r="L299" i="6"/>
  <c r="BM298" i="6"/>
  <c r="BE298" i="6"/>
  <c r="AW298" i="6"/>
  <c r="AO298" i="6"/>
  <c r="AG298" i="6"/>
  <c r="Q298" i="6"/>
  <c r="I298" i="6"/>
  <c r="BJ297" i="6"/>
  <c r="BB297" i="6"/>
  <c r="AT297" i="6"/>
  <c r="AL297" i="6"/>
  <c r="AD297" i="6"/>
  <c r="N297" i="6"/>
  <c r="BG296" i="6"/>
  <c r="AY296" i="6"/>
  <c r="AQ296" i="6"/>
  <c r="AI296" i="6"/>
  <c r="AA296" i="6"/>
  <c r="K296" i="6"/>
  <c r="BL295" i="6"/>
  <c r="BD295" i="6"/>
  <c r="AV295" i="6"/>
  <c r="AN295" i="6"/>
  <c r="AF295" i="6"/>
  <c r="H295" i="6"/>
  <c r="BI294" i="6"/>
  <c r="BA294" i="6"/>
  <c r="AS294" i="6"/>
  <c r="AK294" i="6"/>
  <c r="AC294" i="6"/>
  <c r="M294" i="6"/>
  <c r="BN293" i="6"/>
  <c r="BF293" i="6"/>
  <c r="AX293" i="6"/>
  <c r="AP293" i="6"/>
  <c r="AH293" i="6"/>
  <c r="Z293" i="6"/>
  <c r="J293" i="6"/>
  <c r="BK292" i="6"/>
  <c r="BC292" i="6"/>
  <c r="AU292" i="6"/>
  <c r="AM292" i="6"/>
  <c r="AE292" i="6"/>
  <c r="W292" i="6"/>
  <c r="G292" i="6"/>
  <c r="BH291" i="6"/>
  <c r="AZ291" i="6"/>
  <c r="AR291" i="6"/>
  <c r="AJ291" i="6"/>
  <c r="AB291" i="6"/>
  <c r="BM290" i="6"/>
  <c r="BE290" i="6"/>
  <c r="AW290" i="6"/>
  <c r="AO290" i="6"/>
  <c r="AG290" i="6"/>
  <c r="Y290" i="6"/>
  <c r="I290" i="6"/>
  <c r="BJ289" i="6"/>
  <c r="BB289" i="6"/>
  <c r="AT289" i="6"/>
  <c r="AL289" i="6"/>
  <c r="AD289" i="6"/>
  <c r="V289" i="6"/>
  <c r="BG288" i="6"/>
  <c r="AY288" i="6"/>
  <c r="AQ288" i="6"/>
  <c r="AI288" i="6"/>
  <c r="AA288" i="6"/>
  <c r="S288" i="6"/>
  <c r="BL287" i="6"/>
  <c r="BD287" i="6"/>
  <c r="AV287" i="6"/>
  <c r="AN287" i="6"/>
  <c r="AF287" i="6"/>
  <c r="X287" i="6"/>
  <c r="BF284" i="6"/>
  <c r="AX284" i="6"/>
  <c r="AP284" i="6"/>
  <c r="AH284" i="6"/>
  <c r="Z284" i="6"/>
  <c r="R284" i="6"/>
  <c r="J284" i="6"/>
  <c r="BJ283" i="6"/>
  <c r="BB283" i="6"/>
  <c r="AT283" i="6"/>
  <c r="AL283" i="6"/>
  <c r="AD283" i="6"/>
  <c r="V283" i="6"/>
  <c r="N283" i="6"/>
  <c r="BF282" i="6"/>
  <c r="BI345" i="6"/>
  <c r="BA345" i="6"/>
  <c r="AS345" i="6"/>
  <c r="AK345" i="6"/>
  <c r="AC345" i="6"/>
  <c r="U345" i="6"/>
  <c r="M345" i="6"/>
  <c r="BF344" i="6"/>
  <c r="AX344" i="6"/>
  <c r="AP344" i="6"/>
  <c r="AH344" i="6"/>
  <c r="Z344" i="6"/>
  <c r="R344" i="6"/>
  <c r="J344" i="6"/>
  <c r="BK343" i="6"/>
  <c r="BC343" i="6"/>
  <c r="AU343" i="6"/>
  <c r="AM343" i="6"/>
  <c r="AE343" i="6"/>
  <c r="W343" i="6"/>
  <c r="O343" i="6"/>
  <c r="G343" i="6"/>
  <c r="BH342" i="6"/>
  <c r="AZ342" i="6"/>
  <c r="AR342" i="6"/>
  <c r="AJ342" i="6"/>
  <c r="AB342" i="6"/>
  <c r="T342" i="6"/>
  <c r="L342" i="6"/>
  <c r="BE341" i="6"/>
  <c r="AW341" i="6"/>
  <c r="AO341" i="6"/>
  <c r="AG341" i="6"/>
  <c r="Y341" i="6"/>
  <c r="Q341" i="6"/>
  <c r="I341" i="6"/>
  <c r="BB340" i="6"/>
  <c r="AT340" i="6"/>
  <c r="AL340" i="6"/>
  <c r="AD340" i="6"/>
  <c r="V340" i="6"/>
  <c r="N340" i="6"/>
  <c r="BG339" i="6"/>
  <c r="AY339" i="6"/>
  <c r="AQ339" i="6"/>
  <c r="AI339" i="6"/>
  <c r="AA339" i="6"/>
  <c r="S339" i="6"/>
  <c r="K339" i="6"/>
  <c r="BD338" i="6"/>
  <c r="AV338" i="6"/>
  <c r="AN338" i="6"/>
  <c r="AF338" i="6"/>
  <c r="X338" i="6"/>
  <c r="P338" i="6"/>
  <c r="H338" i="6"/>
  <c r="BA337" i="6"/>
  <c r="AS337" i="6"/>
  <c r="AK337" i="6"/>
  <c r="AC337" i="6"/>
  <c r="U337" i="6"/>
  <c r="M337" i="6"/>
  <c r="BN336" i="6"/>
  <c r="AX336" i="6"/>
  <c r="AP336" i="6"/>
  <c r="AH336" i="6"/>
  <c r="Z336" i="6"/>
  <c r="R336" i="6"/>
  <c r="J336" i="6"/>
  <c r="BC335" i="6"/>
  <c r="AU335" i="6"/>
  <c r="AM335" i="6"/>
  <c r="AE335" i="6"/>
  <c r="W335" i="6"/>
  <c r="O335" i="6"/>
  <c r="G335" i="6"/>
  <c r="AZ334" i="6"/>
  <c r="AR334" i="6"/>
  <c r="AJ334" i="6"/>
  <c r="AB334" i="6"/>
  <c r="T334" i="6"/>
  <c r="L334" i="6"/>
  <c r="BM333" i="6"/>
  <c r="AW333" i="6"/>
  <c r="AO333" i="6"/>
  <c r="AG333" i="6"/>
  <c r="Y333" i="6"/>
  <c r="Q333" i="6"/>
  <c r="I333" i="6"/>
  <c r="BJ332" i="6"/>
  <c r="AT332" i="6"/>
  <c r="AL332" i="6"/>
  <c r="AD332" i="6"/>
  <c r="V332" i="6"/>
  <c r="N332" i="6"/>
  <c r="AY331" i="6"/>
  <c r="AQ331" i="6"/>
  <c r="AI331" i="6"/>
  <c r="AA331" i="6"/>
  <c r="S331" i="6"/>
  <c r="K331" i="6"/>
  <c r="BL330" i="6"/>
  <c r="AV330" i="6"/>
  <c r="AN330" i="6"/>
  <c r="AF330" i="6"/>
  <c r="X330" i="6"/>
  <c r="P330" i="6"/>
  <c r="H330" i="6"/>
  <c r="BI329" i="6"/>
  <c r="AS329" i="6"/>
  <c r="AK329" i="6"/>
  <c r="AC329" i="6"/>
  <c r="U329" i="6"/>
  <c r="M329" i="6"/>
  <c r="BN328" i="6"/>
  <c r="BF328" i="6"/>
  <c r="AP328" i="6"/>
  <c r="AH328" i="6"/>
  <c r="Z328" i="6"/>
  <c r="R328" i="6"/>
  <c r="J328" i="6"/>
  <c r="BK327" i="6"/>
  <c r="AU327" i="6"/>
  <c r="AM327" i="6"/>
  <c r="AE327" i="6"/>
  <c r="W327" i="6"/>
  <c r="O327" i="6"/>
  <c r="G327" i="6"/>
  <c r="BH326" i="6"/>
  <c r="AR326" i="6"/>
  <c r="AJ326" i="6"/>
  <c r="AB326" i="6"/>
  <c r="T326" i="6"/>
  <c r="L326" i="6"/>
  <c r="BM325" i="6"/>
  <c r="BE325" i="6"/>
  <c r="AO325" i="6"/>
  <c r="AG325" i="6"/>
  <c r="Y325" i="6"/>
  <c r="Q325" i="6"/>
  <c r="I325" i="6"/>
  <c r="BJ324" i="6"/>
  <c r="BB324" i="6"/>
  <c r="AL324" i="6"/>
  <c r="AD324" i="6"/>
  <c r="V324" i="6"/>
  <c r="N324" i="6"/>
  <c r="BG323" i="6"/>
  <c r="AQ323" i="6"/>
  <c r="AI323" i="6"/>
  <c r="AA323" i="6"/>
  <c r="S323" i="6"/>
  <c r="K323" i="6"/>
  <c r="BL322" i="6"/>
  <c r="BD322" i="6"/>
  <c r="AN322" i="6"/>
  <c r="AF322" i="6"/>
  <c r="X322" i="6"/>
  <c r="P322" i="6"/>
  <c r="H322" i="6"/>
  <c r="BI321" i="6"/>
  <c r="BA321" i="6"/>
  <c r="AK321" i="6"/>
  <c r="AC321" i="6"/>
  <c r="U321" i="6"/>
  <c r="M321" i="6"/>
  <c r="BN320" i="6"/>
  <c r="BF320" i="6"/>
  <c r="AX320" i="6"/>
  <c r="AH320" i="6"/>
  <c r="Z320" i="6"/>
  <c r="R320" i="6"/>
  <c r="J320" i="6"/>
  <c r="BK319" i="6"/>
  <c r="BC319" i="6"/>
  <c r="AM319" i="6"/>
  <c r="AE319" i="6"/>
  <c r="W319" i="6"/>
  <c r="O319" i="6"/>
  <c r="G319" i="6"/>
  <c r="BH318" i="6"/>
  <c r="AZ318" i="6"/>
  <c r="AJ318" i="6"/>
  <c r="AB318" i="6"/>
  <c r="T318" i="6"/>
  <c r="L318" i="6"/>
  <c r="BM317" i="6"/>
  <c r="BE317" i="6"/>
  <c r="AW317" i="6"/>
  <c r="AG317" i="6"/>
  <c r="Y317" i="6"/>
  <c r="Q317" i="6"/>
  <c r="I317" i="6"/>
  <c r="BJ316" i="6"/>
  <c r="BB316" i="6"/>
  <c r="AT316" i="6"/>
  <c r="AD316" i="6"/>
  <c r="V316" i="6"/>
  <c r="N316" i="6"/>
  <c r="BG315" i="6"/>
  <c r="AY315" i="6"/>
  <c r="AI315" i="6"/>
  <c r="AA315" i="6"/>
  <c r="S315" i="6"/>
  <c r="K315" i="6"/>
  <c r="BL314" i="6"/>
  <c r="BD314" i="6"/>
  <c r="AV314" i="6"/>
  <c r="AF314" i="6"/>
  <c r="X314" i="6"/>
  <c r="P314" i="6"/>
  <c r="H314" i="6"/>
  <c r="BI313" i="6"/>
  <c r="BA313" i="6"/>
  <c r="AS313" i="6"/>
  <c r="AC313" i="6"/>
  <c r="U313" i="6"/>
  <c r="M313" i="6"/>
  <c r="BN312" i="6"/>
  <c r="BF312" i="6"/>
  <c r="AX312" i="6"/>
  <c r="AP312" i="6"/>
  <c r="Z312" i="6"/>
  <c r="R312" i="6"/>
  <c r="J312" i="6"/>
  <c r="BK311" i="6"/>
  <c r="BC311" i="6"/>
  <c r="AU311" i="6"/>
  <c r="AE311" i="6"/>
  <c r="W311" i="6"/>
  <c r="O311" i="6"/>
  <c r="G311" i="6"/>
  <c r="BH310" i="6"/>
  <c r="AZ310" i="6"/>
  <c r="AR310" i="6"/>
  <c r="AB310" i="6"/>
  <c r="T310" i="6"/>
  <c r="L310" i="6"/>
  <c r="BM309" i="6"/>
  <c r="BE309" i="6"/>
  <c r="AW309" i="6"/>
  <c r="AO309" i="6"/>
  <c r="Y309" i="6"/>
  <c r="Q309" i="6"/>
  <c r="I309" i="6"/>
  <c r="BJ308" i="6"/>
  <c r="BB308" i="6"/>
  <c r="AT308" i="6"/>
  <c r="AL308" i="6"/>
  <c r="V308" i="6"/>
  <c r="N308" i="6"/>
  <c r="BG307" i="6"/>
  <c r="AY307" i="6"/>
  <c r="AQ307" i="6"/>
  <c r="AA307" i="6"/>
  <c r="S307" i="6"/>
  <c r="K307" i="6"/>
  <c r="BL306" i="6"/>
  <c r="BD306" i="6"/>
  <c r="AV306" i="6"/>
  <c r="AN306" i="6"/>
  <c r="X306" i="6"/>
  <c r="P306" i="6"/>
  <c r="H306" i="6"/>
  <c r="BI305" i="6"/>
  <c r="BA305" i="6"/>
  <c r="AS305" i="6"/>
  <c r="AK305" i="6"/>
  <c r="U305" i="6"/>
  <c r="M305" i="6"/>
  <c r="BN304" i="6"/>
  <c r="BF304" i="6"/>
  <c r="AX304" i="6"/>
  <c r="AP304" i="6"/>
  <c r="AH304" i="6"/>
  <c r="R304" i="6"/>
  <c r="J304" i="6"/>
  <c r="BK303" i="6"/>
  <c r="BC303" i="6"/>
  <c r="AU303" i="6"/>
  <c r="AM303" i="6"/>
  <c r="W303" i="6"/>
  <c r="O303" i="6"/>
  <c r="G303" i="6"/>
  <c r="BH302" i="6"/>
  <c r="AZ302" i="6"/>
  <c r="AR302" i="6"/>
  <c r="AJ302" i="6"/>
  <c r="T302" i="6"/>
  <c r="L302" i="6"/>
  <c r="BM301" i="6"/>
  <c r="BE301" i="6"/>
  <c r="AW301" i="6"/>
  <c r="AO301" i="6"/>
  <c r="AG301" i="6"/>
  <c r="Q301" i="6"/>
  <c r="I301" i="6"/>
  <c r="BJ300" i="6"/>
  <c r="BB300" i="6"/>
  <c r="AT300" i="6"/>
  <c r="AL300" i="6"/>
  <c r="AD300" i="6"/>
  <c r="N300" i="6"/>
  <c r="BG299" i="6"/>
  <c r="AY299" i="6"/>
  <c r="AQ299" i="6"/>
  <c r="AI299" i="6"/>
  <c r="S299" i="6"/>
  <c r="K299" i="6"/>
  <c r="BL298" i="6"/>
  <c r="BD298" i="6"/>
  <c r="AV298" i="6"/>
  <c r="AN298" i="6"/>
  <c r="AF298" i="6"/>
  <c r="P298" i="6"/>
  <c r="H298" i="6"/>
  <c r="BI297" i="6"/>
  <c r="BA297" i="6"/>
  <c r="AS297" i="6"/>
  <c r="AK297" i="6"/>
  <c r="AC297" i="6"/>
  <c r="M297" i="6"/>
  <c r="BN296" i="6"/>
  <c r="BF296" i="6"/>
  <c r="AX296" i="6"/>
  <c r="AP296" i="6"/>
  <c r="AH296" i="6"/>
  <c r="Z296" i="6"/>
  <c r="J296" i="6"/>
  <c r="BK295" i="6"/>
  <c r="BC295" i="6"/>
  <c r="AU295" i="6"/>
  <c r="AM295" i="6"/>
  <c r="AE295" i="6"/>
  <c r="O295" i="6"/>
  <c r="G295" i="6"/>
  <c r="BH294" i="6"/>
  <c r="AZ294" i="6"/>
  <c r="AR294" i="6"/>
  <c r="AJ294" i="6"/>
  <c r="AB294" i="6"/>
  <c r="L294" i="6"/>
  <c r="BM293" i="6"/>
  <c r="BE293" i="6"/>
  <c r="AW293" i="6"/>
  <c r="AO293" i="6"/>
  <c r="AG293" i="6"/>
  <c r="Y293" i="6"/>
  <c r="I293" i="6"/>
  <c r="BJ292" i="6"/>
  <c r="BB292" i="6"/>
  <c r="AT292" i="6"/>
  <c r="AL292" i="6"/>
  <c r="AD292" i="6"/>
  <c r="V292" i="6"/>
  <c r="BG291" i="6"/>
  <c r="AY291" i="6"/>
  <c r="AQ291" i="6"/>
  <c r="AI291" i="6"/>
  <c r="AA291" i="6"/>
  <c r="K291" i="6"/>
  <c r="BL290" i="6"/>
  <c r="BD290" i="6"/>
  <c r="AV290" i="6"/>
  <c r="AN290" i="6"/>
  <c r="AF290" i="6"/>
  <c r="X290" i="6"/>
  <c r="H290" i="6"/>
  <c r="BI289" i="6"/>
  <c r="BA289" i="6"/>
  <c r="AS289" i="6"/>
  <c r="AK289" i="6"/>
  <c r="AC289" i="6"/>
  <c r="U289" i="6"/>
  <c r="BN288" i="6"/>
  <c r="BF288" i="6"/>
  <c r="AX288" i="6"/>
  <c r="AP288" i="6"/>
  <c r="AH288" i="6"/>
  <c r="Z288" i="6"/>
  <c r="R288" i="6"/>
  <c r="BK287" i="6"/>
  <c r="BC287" i="6"/>
  <c r="AU287" i="6"/>
  <c r="AM287" i="6"/>
  <c r="AE287" i="6"/>
  <c r="W287" i="6"/>
  <c r="BH345" i="6"/>
  <c r="AZ345" i="6"/>
  <c r="AR345" i="6"/>
  <c r="AJ345" i="6"/>
  <c r="AB345" i="6"/>
  <c r="T345" i="6"/>
  <c r="L345" i="6"/>
  <c r="BE344" i="6"/>
  <c r="AW344" i="6"/>
  <c r="AO344" i="6"/>
  <c r="AG344" i="6"/>
  <c r="Y344" i="6"/>
  <c r="Q344" i="6"/>
  <c r="I344" i="6"/>
  <c r="BJ343" i="6"/>
  <c r="BB343" i="6"/>
  <c r="AT343" i="6"/>
  <c r="AL343" i="6"/>
  <c r="AD343" i="6"/>
  <c r="V343" i="6"/>
  <c r="N343" i="6"/>
  <c r="BG342" i="6"/>
  <c r="AY342" i="6"/>
  <c r="AQ342" i="6"/>
  <c r="AI342" i="6"/>
  <c r="AA342" i="6"/>
  <c r="S342" i="6"/>
  <c r="K342" i="6"/>
  <c r="BD341" i="6"/>
  <c r="AV341" i="6"/>
  <c r="AN341" i="6"/>
  <c r="AF341" i="6"/>
  <c r="X341" i="6"/>
  <c r="P341" i="6"/>
  <c r="H341" i="6"/>
  <c r="BA340" i="6"/>
  <c r="AS340" i="6"/>
  <c r="AK340" i="6"/>
  <c r="AC340" i="6"/>
  <c r="U340" i="6"/>
  <c r="M340" i="6"/>
  <c r="BF339" i="6"/>
  <c r="AX339" i="6"/>
  <c r="AP339" i="6"/>
  <c r="AH339" i="6"/>
  <c r="Z339" i="6"/>
  <c r="R339" i="6"/>
  <c r="J339" i="6"/>
  <c r="BC338" i="6"/>
  <c r="AU338" i="6"/>
  <c r="AM338" i="6"/>
  <c r="AE338" i="6"/>
  <c r="W338" i="6"/>
  <c r="O338" i="6"/>
  <c r="G338" i="6"/>
  <c r="AZ337" i="6"/>
  <c r="AR337" i="6"/>
  <c r="AJ337" i="6"/>
  <c r="AB337" i="6"/>
  <c r="T337" i="6"/>
  <c r="L337" i="6"/>
  <c r="AW336" i="6"/>
  <c r="AO336" i="6"/>
  <c r="AG336" i="6"/>
  <c r="Y336" i="6"/>
  <c r="Q336" i="6"/>
  <c r="I336" i="6"/>
  <c r="BB335" i="6"/>
  <c r="AT335" i="6"/>
  <c r="AL335" i="6"/>
  <c r="AD335" i="6"/>
  <c r="V335" i="6"/>
  <c r="N335" i="6"/>
  <c r="AY334" i="6"/>
  <c r="AQ334" i="6"/>
  <c r="AI334" i="6"/>
  <c r="AA334" i="6"/>
  <c r="S334" i="6"/>
  <c r="K334" i="6"/>
  <c r="BL333" i="6"/>
  <c r="AV333" i="6"/>
  <c r="AN333" i="6"/>
  <c r="AF333" i="6"/>
  <c r="X333" i="6"/>
  <c r="P333" i="6"/>
  <c r="H333" i="6"/>
  <c r="AS332" i="6"/>
  <c r="AK332" i="6"/>
  <c r="AC332" i="6"/>
  <c r="U332" i="6"/>
  <c r="M332" i="6"/>
  <c r="BN331" i="6"/>
  <c r="AX331" i="6"/>
  <c r="AP331" i="6"/>
  <c r="AH331" i="6"/>
  <c r="Z331" i="6"/>
  <c r="R331" i="6"/>
  <c r="J331" i="6"/>
  <c r="BK330" i="6"/>
  <c r="AU330" i="6"/>
  <c r="AM330" i="6"/>
  <c r="AE330" i="6"/>
  <c r="W330" i="6"/>
  <c r="O330" i="6"/>
  <c r="G330" i="6"/>
  <c r="BH329" i="6"/>
  <c r="BG345" i="6"/>
  <c r="AY345" i="6"/>
  <c r="AQ345" i="6"/>
  <c r="AI345" i="6"/>
  <c r="AA345" i="6"/>
  <c r="S345" i="6"/>
  <c r="K345" i="6"/>
  <c r="BL344" i="6"/>
  <c r="BD344" i="6"/>
  <c r="AV344" i="6"/>
  <c r="AN344" i="6"/>
  <c r="AF344" i="6"/>
  <c r="X344" i="6"/>
  <c r="P344" i="6"/>
  <c r="H344" i="6"/>
  <c r="BI343" i="6"/>
  <c r="BA343" i="6"/>
  <c r="AS343" i="6"/>
  <c r="AK343" i="6"/>
  <c r="AC343" i="6"/>
  <c r="U343" i="6"/>
  <c r="M343" i="6"/>
  <c r="BF342" i="6"/>
  <c r="AX342" i="6"/>
  <c r="AP342" i="6"/>
  <c r="AH342" i="6"/>
  <c r="Z342" i="6"/>
  <c r="R342" i="6"/>
  <c r="J342" i="6"/>
  <c r="BC341" i="6"/>
  <c r="AU341" i="6"/>
  <c r="AM341" i="6"/>
  <c r="AE341" i="6"/>
  <c r="W341" i="6"/>
  <c r="O341" i="6"/>
  <c r="G341" i="6"/>
  <c r="BH340" i="6"/>
  <c r="AZ340" i="6"/>
  <c r="AR340" i="6"/>
  <c r="AJ340" i="6"/>
  <c r="AB340" i="6"/>
  <c r="T340" i="6"/>
  <c r="L340" i="6"/>
  <c r="BE339" i="6"/>
  <c r="AW339" i="6"/>
  <c r="AO339" i="6"/>
  <c r="AG339" i="6"/>
  <c r="Y339" i="6"/>
  <c r="Q339" i="6"/>
  <c r="I339" i="6"/>
  <c r="BB338" i="6"/>
  <c r="AT338" i="6"/>
  <c r="AL338" i="6"/>
  <c r="AD338" i="6"/>
  <c r="V338" i="6"/>
  <c r="N338" i="6"/>
  <c r="AY337" i="6"/>
  <c r="AQ337" i="6"/>
  <c r="AI337" i="6"/>
  <c r="AA337" i="6"/>
  <c r="S337" i="6"/>
  <c r="K337" i="6"/>
  <c r="BD336" i="6"/>
  <c r="AV336" i="6"/>
  <c r="AN336" i="6"/>
  <c r="AF336" i="6"/>
  <c r="X336" i="6"/>
  <c r="P336" i="6"/>
  <c r="H336" i="6"/>
  <c r="BA335" i="6"/>
  <c r="AS335" i="6"/>
  <c r="AK335" i="6"/>
  <c r="AC335" i="6"/>
  <c r="U335" i="6"/>
  <c r="M335" i="6"/>
  <c r="BN334" i="6"/>
  <c r="AX334" i="6"/>
  <c r="AP334" i="6"/>
  <c r="AH334" i="6"/>
  <c r="Z334" i="6"/>
  <c r="R334" i="6"/>
  <c r="J334" i="6"/>
  <c r="BK333" i="6"/>
  <c r="AU333" i="6"/>
  <c r="AM333" i="6"/>
  <c r="AE333" i="6"/>
  <c r="W333" i="6"/>
  <c r="O333" i="6"/>
  <c r="G333" i="6"/>
  <c r="AZ332" i="6"/>
  <c r="AR332" i="6"/>
  <c r="AJ332" i="6"/>
  <c r="AB332" i="6"/>
  <c r="T332" i="6"/>
  <c r="L332" i="6"/>
  <c r="BM331" i="6"/>
  <c r="AW331" i="6"/>
  <c r="AO331" i="6"/>
  <c r="AG331" i="6"/>
  <c r="Y331" i="6"/>
  <c r="Q331" i="6"/>
  <c r="I331" i="6"/>
  <c r="BJ330" i="6"/>
  <c r="AT330" i="6"/>
  <c r="AL330" i="6"/>
  <c r="AD330" i="6"/>
  <c r="V330" i="6"/>
  <c r="N330" i="6"/>
  <c r="BG329" i="6"/>
  <c r="BF345" i="6"/>
  <c r="AX345" i="6"/>
  <c r="AP345" i="6"/>
  <c r="AH345" i="6"/>
  <c r="Z345" i="6"/>
  <c r="R345" i="6"/>
  <c r="J345" i="6"/>
  <c r="BK344" i="6"/>
  <c r="BC344" i="6"/>
  <c r="AU344" i="6"/>
  <c r="AM344" i="6"/>
  <c r="AE344" i="6"/>
  <c r="W344" i="6"/>
  <c r="O344" i="6"/>
  <c r="G344" i="6"/>
  <c r="BH343" i="6"/>
  <c r="AZ343" i="6"/>
  <c r="AR343" i="6"/>
  <c r="AJ343" i="6"/>
  <c r="AB343" i="6"/>
  <c r="T343" i="6"/>
  <c r="L343" i="6"/>
  <c r="BE342" i="6"/>
  <c r="AW342" i="6"/>
  <c r="AO342" i="6"/>
  <c r="AG342" i="6"/>
  <c r="Y342" i="6"/>
  <c r="Q342" i="6"/>
  <c r="I342" i="6"/>
  <c r="BB341" i="6"/>
  <c r="AT341" i="6"/>
  <c r="AL341" i="6"/>
  <c r="AD341" i="6"/>
  <c r="V341" i="6"/>
  <c r="N341" i="6"/>
  <c r="BG340" i="6"/>
  <c r="AY340" i="6"/>
  <c r="AQ340" i="6"/>
  <c r="AI340" i="6"/>
  <c r="AA340" i="6"/>
  <c r="S340" i="6"/>
  <c r="K340" i="6"/>
  <c r="BD339" i="6"/>
  <c r="AV339" i="6"/>
  <c r="AN339" i="6"/>
  <c r="AF339" i="6"/>
  <c r="X339" i="6"/>
  <c r="P339" i="6"/>
  <c r="H339" i="6"/>
  <c r="BA338" i="6"/>
  <c r="AS338" i="6"/>
  <c r="AK338" i="6"/>
  <c r="AC338" i="6"/>
  <c r="U338" i="6"/>
  <c r="M338" i="6"/>
  <c r="AX337" i="6"/>
  <c r="AP337" i="6"/>
  <c r="AH337" i="6"/>
  <c r="Z337" i="6"/>
  <c r="R337" i="6"/>
  <c r="J337" i="6"/>
  <c r="BC336" i="6"/>
  <c r="AU336" i="6"/>
  <c r="AM336" i="6"/>
  <c r="AE336" i="6"/>
  <c r="W336" i="6"/>
  <c r="O336" i="6"/>
  <c r="G336" i="6"/>
  <c r="BM345" i="6"/>
  <c r="BE345" i="6"/>
  <c r="AW345" i="6"/>
  <c r="AO345" i="6"/>
  <c r="AG345" i="6"/>
  <c r="Y345" i="6"/>
  <c r="Q345" i="6"/>
  <c r="I345" i="6"/>
  <c r="BJ344" i="6"/>
  <c r="BB344" i="6"/>
  <c r="AT344" i="6"/>
  <c r="AL344" i="6"/>
  <c r="AD344" i="6"/>
  <c r="V344" i="6"/>
  <c r="N344" i="6"/>
  <c r="BG343" i="6"/>
  <c r="AY343" i="6"/>
  <c r="AQ343" i="6"/>
  <c r="AI343" i="6"/>
  <c r="AA343" i="6"/>
  <c r="S343" i="6"/>
  <c r="K343" i="6"/>
  <c r="BD342" i="6"/>
  <c r="AV342" i="6"/>
  <c r="AN342" i="6"/>
  <c r="AF342" i="6"/>
  <c r="X342" i="6"/>
  <c r="P342" i="6"/>
  <c r="H342" i="6"/>
  <c r="BI341" i="6"/>
  <c r="BA341" i="6"/>
  <c r="AS341" i="6"/>
  <c r="AK341" i="6"/>
  <c r="AC341" i="6"/>
  <c r="U341" i="6"/>
  <c r="M341" i="6"/>
  <c r="BF340" i="6"/>
  <c r="AX340" i="6"/>
  <c r="AP340" i="6"/>
  <c r="AH340" i="6"/>
  <c r="Z340" i="6"/>
  <c r="R340" i="6"/>
  <c r="J340" i="6"/>
  <c r="BC339" i="6"/>
  <c r="AU339" i="6"/>
  <c r="AM339" i="6"/>
  <c r="AE339" i="6"/>
  <c r="W339" i="6"/>
  <c r="O339" i="6"/>
  <c r="G339" i="6"/>
  <c r="AZ338" i="6"/>
  <c r="AR338" i="6"/>
  <c r="AJ338" i="6"/>
  <c r="AB338" i="6"/>
  <c r="T338" i="6"/>
  <c r="L338" i="6"/>
  <c r="BE337" i="6"/>
  <c r="AW337" i="6"/>
  <c r="AO337" i="6"/>
  <c r="AG337" i="6"/>
  <c r="Y337" i="6"/>
  <c r="Q337" i="6"/>
  <c r="I337" i="6"/>
  <c r="BB336" i="6"/>
  <c r="AT336" i="6"/>
  <c r="AL336" i="6"/>
  <c r="AD336" i="6"/>
  <c r="V336" i="6"/>
  <c r="N336" i="6"/>
  <c r="BL345" i="6"/>
  <c r="BD345" i="6"/>
  <c r="AV345" i="6"/>
  <c r="AN345" i="6"/>
  <c r="AF345" i="6"/>
  <c r="X345" i="6"/>
  <c r="P345" i="6"/>
  <c r="H345" i="6"/>
  <c r="BI344" i="6"/>
  <c r="BA344" i="6"/>
  <c r="AS344" i="6"/>
  <c r="AK344" i="6"/>
  <c r="AC344" i="6"/>
  <c r="U344" i="6"/>
  <c r="M344" i="6"/>
  <c r="BF343" i="6"/>
  <c r="AX343" i="6"/>
  <c r="AP343" i="6"/>
  <c r="AH343" i="6"/>
  <c r="Z343" i="6"/>
  <c r="R343" i="6"/>
  <c r="J343" i="6"/>
  <c r="BC342" i="6"/>
  <c r="AU342" i="6"/>
  <c r="AM342" i="6"/>
  <c r="AE342" i="6"/>
  <c r="W342" i="6"/>
  <c r="O342" i="6"/>
  <c r="G342" i="6"/>
  <c r="BH341" i="6"/>
  <c r="AZ341" i="6"/>
  <c r="AR341" i="6"/>
  <c r="AJ341" i="6"/>
  <c r="AB341" i="6"/>
  <c r="T341" i="6"/>
  <c r="L341" i="6"/>
  <c r="BE340" i="6"/>
  <c r="AW340" i="6"/>
  <c r="AO340" i="6"/>
  <c r="AG340" i="6"/>
  <c r="Y340" i="6"/>
  <c r="Q340" i="6"/>
  <c r="I340" i="6"/>
  <c r="BB339" i="6"/>
  <c r="AT339" i="6"/>
  <c r="AL339" i="6"/>
  <c r="AD339" i="6"/>
  <c r="V339" i="6"/>
  <c r="N339" i="6"/>
  <c r="AY338" i="6"/>
  <c r="AQ338" i="6"/>
  <c r="AI338" i="6"/>
  <c r="AA338" i="6"/>
  <c r="S338" i="6"/>
  <c r="K338" i="6"/>
  <c r="BD337" i="6"/>
  <c r="AV337" i="6"/>
  <c r="AN337" i="6"/>
  <c r="AF337" i="6"/>
  <c r="X337" i="6"/>
  <c r="P337" i="6"/>
  <c r="H337" i="6"/>
  <c r="BA336" i="6"/>
  <c r="AS336" i="6"/>
  <c r="AK336" i="6"/>
  <c r="AC336" i="6"/>
  <c r="U336" i="6"/>
  <c r="M336" i="6"/>
  <c r="BN335" i="6"/>
  <c r="AX335" i="6"/>
  <c r="AP335" i="6"/>
  <c r="AH335" i="6"/>
  <c r="Z335" i="6"/>
  <c r="R335" i="6"/>
  <c r="J335" i="6"/>
  <c r="AU334" i="6"/>
  <c r="AM334" i="6"/>
  <c r="AE334" i="6"/>
  <c r="W334" i="6"/>
  <c r="O334" i="6"/>
  <c r="G334" i="6"/>
  <c r="AZ333" i="6"/>
  <c r="AR333" i="6"/>
  <c r="AJ333" i="6"/>
  <c r="AB333" i="6"/>
  <c r="T333" i="6"/>
  <c r="L333" i="6"/>
  <c r="BM332" i="6"/>
  <c r="AW332" i="6"/>
  <c r="AO332" i="6"/>
  <c r="AG332" i="6"/>
  <c r="Y332" i="6"/>
  <c r="Q332" i="6"/>
  <c r="I332" i="6"/>
  <c r="BJ331" i="6"/>
  <c r="AT331" i="6"/>
  <c r="AL331" i="6"/>
  <c r="AD331" i="6"/>
  <c r="V331" i="6"/>
  <c r="N331" i="6"/>
  <c r="AQ330" i="6"/>
  <c r="AI330" i="6"/>
  <c r="AA330" i="6"/>
  <c r="S330" i="6"/>
  <c r="K330" i="6"/>
  <c r="BL329" i="6"/>
  <c r="AV329" i="6"/>
  <c r="AN329" i="6"/>
  <c r="AF329" i="6"/>
  <c r="X329" i="6"/>
  <c r="P329" i="6"/>
  <c r="H329" i="6"/>
  <c r="BI328" i="6"/>
  <c r="AS328" i="6"/>
  <c r="AK328" i="6"/>
  <c r="AC328" i="6"/>
  <c r="U328" i="6"/>
  <c r="M328" i="6"/>
  <c r="BN327" i="6"/>
  <c r="BF327" i="6"/>
  <c r="AP327" i="6"/>
  <c r="AH327" i="6"/>
  <c r="Z327" i="6"/>
  <c r="R327" i="6"/>
  <c r="J327" i="6"/>
  <c r="BK326" i="6"/>
  <c r="AM326" i="6"/>
  <c r="AE326" i="6"/>
  <c r="W326" i="6"/>
  <c r="O326" i="6"/>
  <c r="G326" i="6"/>
  <c r="BH325" i="6"/>
  <c r="AR325" i="6"/>
  <c r="AJ325" i="6"/>
  <c r="AB325" i="6"/>
  <c r="T325" i="6"/>
  <c r="L325" i="6"/>
  <c r="BM324" i="6"/>
  <c r="BE324" i="6"/>
  <c r="AO324" i="6"/>
  <c r="AG324" i="6"/>
  <c r="Y324" i="6"/>
  <c r="Q324" i="6"/>
  <c r="I324" i="6"/>
  <c r="BJ323" i="6"/>
  <c r="BB323" i="6"/>
  <c r="AL323" i="6"/>
  <c r="AD323" i="6"/>
  <c r="V323" i="6"/>
  <c r="N323" i="6"/>
  <c r="BG322" i="6"/>
  <c r="AI322" i="6"/>
  <c r="AA322" i="6"/>
  <c r="S322" i="6"/>
  <c r="K322" i="6"/>
  <c r="BL321" i="6"/>
  <c r="BD321" i="6"/>
  <c r="AN321" i="6"/>
  <c r="AF321" i="6"/>
  <c r="X321" i="6"/>
  <c r="P321" i="6"/>
  <c r="H321" i="6"/>
  <c r="BI320" i="6"/>
  <c r="BA320" i="6"/>
  <c r="AK320" i="6"/>
  <c r="AC320" i="6"/>
  <c r="U320" i="6"/>
  <c r="M320" i="6"/>
  <c r="BN319" i="6"/>
  <c r="BF319" i="6"/>
  <c r="AX319" i="6"/>
  <c r="AH319" i="6"/>
  <c r="Z319" i="6"/>
  <c r="R319" i="6"/>
  <c r="J319" i="6"/>
  <c r="BK318" i="6"/>
  <c r="BC318" i="6"/>
  <c r="AE318" i="6"/>
  <c r="W318" i="6"/>
  <c r="O318" i="6"/>
  <c r="G318" i="6"/>
  <c r="BH317" i="6"/>
  <c r="AZ317" i="6"/>
  <c r="AJ317" i="6"/>
  <c r="AB317" i="6"/>
  <c r="T317" i="6"/>
  <c r="L317" i="6"/>
  <c r="BM316" i="6"/>
  <c r="BE316" i="6"/>
  <c r="AW316" i="6"/>
  <c r="AG316" i="6"/>
  <c r="Y316" i="6"/>
  <c r="Q316" i="6"/>
  <c r="I316" i="6"/>
  <c r="BJ315" i="6"/>
  <c r="BB315" i="6"/>
  <c r="AT315" i="6"/>
  <c r="AD315" i="6"/>
  <c r="V315" i="6"/>
  <c r="N315" i="6"/>
  <c r="BG314" i="6"/>
  <c r="AY314" i="6"/>
  <c r="AA314" i="6"/>
  <c r="S314" i="6"/>
  <c r="K314" i="6"/>
  <c r="BL313" i="6"/>
  <c r="BD313" i="6"/>
  <c r="AV313" i="6"/>
  <c r="AF313" i="6"/>
  <c r="X313" i="6"/>
  <c r="P313" i="6"/>
  <c r="H313" i="6"/>
  <c r="BI312" i="6"/>
  <c r="BA312" i="6"/>
  <c r="AS312" i="6"/>
  <c r="AC312" i="6"/>
  <c r="U312" i="6"/>
  <c r="M312" i="6"/>
  <c r="BN311" i="6"/>
  <c r="BF311" i="6"/>
  <c r="AX311" i="6"/>
  <c r="AP311" i="6"/>
  <c r="Z311" i="6"/>
  <c r="R311" i="6"/>
  <c r="J311" i="6"/>
  <c r="BK310" i="6"/>
  <c r="BC310" i="6"/>
  <c r="AU310" i="6"/>
  <c r="W310" i="6"/>
  <c r="O310" i="6"/>
  <c r="G310" i="6"/>
  <c r="BH309" i="6"/>
  <c r="AZ309" i="6"/>
  <c r="AR309" i="6"/>
  <c r="AB309" i="6"/>
  <c r="T309" i="6"/>
  <c r="L309" i="6"/>
  <c r="BM308" i="6"/>
  <c r="BE308" i="6"/>
  <c r="AW308" i="6"/>
  <c r="AO308" i="6"/>
  <c r="Y308" i="6"/>
  <c r="Q308" i="6"/>
  <c r="I308" i="6"/>
  <c r="BJ307" i="6"/>
  <c r="BB307" i="6"/>
  <c r="AT307" i="6"/>
  <c r="AL307" i="6"/>
  <c r="V307" i="6"/>
  <c r="N307" i="6"/>
  <c r="BG306" i="6"/>
  <c r="AY306" i="6"/>
  <c r="AQ306" i="6"/>
  <c r="S306" i="6"/>
  <c r="K306" i="6"/>
  <c r="BL305" i="6"/>
  <c r="BD305" i="6"/>
  <c r="AV305" i="6"/>
  <c r="AN305" i="6"/>
  <c r="X305" i="6"/>
  <c r="P305" i="6"/>
  <c r="H305" i="6"/>
  <c r="BI304" i="6"/>
  <c r="BA304" i="6"/>
  <c r="AS304" i="6"/>
  <c r="AK304" i="6"/>
  <c r="U304" i="6"/>
  <c r="M304" i="6"/>
  <c r="BN303" i="6"/>
  <c r="BF303" i="6"/>
  <c r="AX303" i="6"/>
  <c r="AP303" i="6"/>
  <c r="AH303" i="6"/>
  <c r="R303" i="6"/>
  <c r="J303" i="6"/>
  <c r="BK302" i="6"/>
  <c r="BC302" i="6"/>
  <c r="AU302" i="6"/>
  <c r="AM302" i="6"/>
  <c r="O302" i="6"/>
  <c r="G302" i="6"/>
  <c r="BH301" i="6"/>
  <c r="AZ301" i="6"/>
  <c r="AR301" i="6"/>
  <c r="AJ301" i="6"/>
  <c r="T301" i="6"/>
  <c r="L301" i="6"/>
  <c r="BM300" i="6"/>
  <c r="BE300" i="6"/>
  <c r="AW300" i="6"/>
  <c r="AO300" i="6"/>
  <c r="AG300" i="6"/>
  <c r="Q300" i="6"/>
  <c r="I300" i="6"/>
  <c r="BJ299" i="6"/>
  <c r="BB299" i="6"/>
  <c r="AT299" i="6"/>
  <c r="AL299" i="6"/>
  <c r="AD299" i="6"/>
  <c r="N299" i="6"/>
  <c r="BG298" i="6"/>
  <c r="AY298" i="6"/>
  <c r="AQ298" i="6"/>
  <c r="AI298" i="6"/>
  <c r="K298" i="6"/>
  <c r="BL297" i="6"/>
  <c r="BD297" i="6"/>
  <c r="AV297" i="6"/>
  <c r="AN297" i="6"/>
  <c r="AF297" i="6"/>
  <c r="P297" i="6"/>
  <c r="H297" i="6"/>
  <c r="BI296" i="6"/>
  <c r="BA296" i="6"/>
  <c r="AS296" i="6"/>
  <c r="AK296" i="6"/>
  <c r="AC296" i="6"/>
  <c r="M296" i="6"/>
  <c r="BN295" i="6"/>
  <c r="BF295" i="6"/>
  <c r="AX295" i="6"/>
  <c r="AP295" i="6"/>
  <c r="AH295" i="6"/>
  <c r="Z295" i="6"/>
  <c r="J295" i="6"/>
  <c r="BK294" i="6"/>
  <c r="BC294" i="6"/>
  <c r="AU294" i="6"/>
  <c r="AM294" i="6"/>
  <c r="AE294" i="6"/>
  <c r="G294" i="6"/>
  <c r="BH293" i="6"/>
  <c r="AZ293" i="6"/>
  <c r="AR293" i="6"/>
  <c r="AJ293" i="6"/>
  <c r="AB293" i="6"/>
  <c r="L293" i="6"/>
  <c r="BM292" i="6"/>
  <c r="BE292" i="6"/>
  <c r="AW292" i="6"/>
  <c r="AO292" i="6"/>
  <c r="AG292" i="6"/>
  <c r="Y292" i="6"/>
  <c r="I292" i="6"/>
  <c r="BJ291" i="6"/>
  <c r="BB291" i="6"/>
  <c r="AT291" i="6"/>
  <c r="AL291" i="6"/>
  <c r="AD291" i="6"/>
  <c r="V291" i="6"/>
  <c r="BG290" i="6"/>
  <c r="AY290" i="6"/>
  <c r="AQ290" i="6"/>
  <c r="AI290" i="6"/>
  <c r="AA290" i="6"/>
  <c r="BL289" i="6"/>
  <c r="BD289" i="6"/>
  <c r="AV289" i="6"/>
  <c r="AN289" i="6"/>
  <c r="AF289" i="6"/>
  <c r="X289" i="6"/>
  <c r="H289" i="6"/>
  <c r="BI288" i="6"/>
  <c r="BA288" i="6"/>
  <c r="AS288" i="6"/>
  <c r="AK288" i="6"/>
  <c r="AC288" i="6"/>
  <c r="U288" i="6"/>
  <c r="BN287" i="6"/>
  <c r="BF287" i="6"/>
  <c r="AX287" i="6"/>
  <c r="AP287" i="6"/>
  <c r="AH287" i="6"/>
  <c r="Z287" i="6"/>
  <c r="R287" i="6"/>
  <c r="BH284" i="6"/>
  <c r="AZ284" i="6"/>
  <c r="AR284" i="6"/>
  <c r="AJ284" i="6"/>
  <c r="AB284" i="6"/>
  <c r="T284" i="6"/>
  <c r="L284" i="6"/>
  <c r="BL283" i="6"/>
  <c r="BD283" i="6"/>
  <c r="AV283" i="6"/>
  <c r="AN283" i="6"/>
  <c r="AB335" i="6"/>
  <c r="Y334" i="6"/>
  <c r="V333" i="6"/>
  <c r="AY332" i="6"/>
  <c r="S332" i="6"/>
  <c r="AV331" i="6"/>
  <c r="P331" i="6"/>
  <c r="AS330" i="6"/>
  <c r="M330" i="6"/>
  <c r="AW329" i="6"/>
  <c r="AG329" i="6"/>
  <c r="Q329" i="6"/>
  <c r="BJ328" i="6"/>
  <c r="AT328" i="6"/>
  <c r="AD328" i="6"/>
  <c r="N328" i="6"/>
  <c r="BG327" i="6"/>
  <c r="AQ327" i="6"/>
  <c r="AA327" i="6"/>
  <c r="K327" i="6"/>
  <c r="BD326" i="6"/>
  <c r="AN326" i="6"/>
  <c r="X326" i="6"/>
  <c r="H326" i="6"/>
  <c r="AK325" i="6"/>
  <c r="U325" i="6"/>
  <c r="BN324" i="6"/>
  <c r="AH324" i="6"/>
  <c r="R324" i="6"/>
  <c r="BK323" i="6"/>
  <c r="AE323" i="6"/>
  <c r="O323" i="6"/>
  <c r="BH322" i="6"/>
  <c r="AB322" i="6"/>
  <c r="L322" i="6"/>
  <c r="BE321" i="6"/>
  <c r="AO321" i="6"/>
  <c r="Y321" i="6"/>
  <c r="I321" i="6"/>
  <c r="BB320" i="6"/>
  <c r="AL320" i="6"/>
  <c r="V320" i="6"/>
  <c r="AY319" i="6"/>
  <c r="AI319" i="6"/>
  <c r="S319" i="6"/>
  <c r="BL318" i="6"/>
  <c r="AV318" i="6"/>
  <c r="AF318" i="6"/>
  <c r="P318" i="6"/>
  <c r="BI317" i="6"/>
  <c r="AC317" i="6"/>
  <c r="M317" i="6"/>
  <c r="BF316" i="6"/>
  <c r="Z316" i="6"/>
  <c r="J316" i="6"/>
  <c r="BC315" i="6"/>
  <c r="W315" i="6"/>
  <c r="G315" i="6"/>
  <c r="AZ314" i="6"/>
  <c r="T314" i="6"/>
  <c r="BM313" i="6"/>
  <c r="AW313" i="6"/>
  <c r="AG313" i="6"/>
  <c r="Q313" i="6"/>
  <c r="BJ312" i="6"/>
  <c r="AT312" i="6"/>
  <c r="AD312" i="6"/>
  <c r="N312" i="6"/>
  <c r="BG311" i="6"/>
  <c r="AQ311" i="6"/>
  <c r="AA311" i="6"/>
  <c r="K311" i="6"/>
  <c r="BD310" i="6"/>
  <c r="AN310" i="6"/>
  <c r="X310" i="6"/>
  <c r="H310" i="6"/>
  <c r="BA309" i="6"/>
  <c r="U309" i="6"/>
  <c r="BN308" i="6"/>
  <c r="AX308" i="6"/>
  <c r="R308" i="6"/>
  <c r="BK307" i="6"/>
  <c r="AU307" i="6"/>
  <c r="O307" i="6"/>
  <c r="BH306" i="6"/>
  <c r="AR306" i="6"/>
  <c r="L306" i="6"/>
  <c r="BE305" i="6"/>
  <c r="AO305" i="6"/>
  <c r="Y305" i="6"/>
  <c r="I305" i="6"/>
  <c r="BB304" i="6"/>
  <c r="AL304" i="6"/>
  <c r="V304" i="6"/>
  <c r="AY303" i="6"/>
  <c r="AI303" i="6"/>
  <c r="S303" i="6"/>
  <c r="BL302" i="6"/>
  <c r="AV302" i="6"/>
  <c r="AF302" i="6"/>
  <c r="P302" i="6"/>
  <c r="BI301" i="6"/>
  <c r="AS301" i="6"/>
  <c r="M301" i="6"/>
  <c r="BF300" i="6"/>
  <c r="AP300" i="6"/>
  <c r="J300" i="6"/>
  <c r="BC299" i="6"/>
  <c r="AM299" i="6"/>
  <c r="G299" i="6"/>
  <c r="AZ298" i="6"/>
  <c r="AJ298" i="6"/>
  <c r="BM297" i="6"/>
  <c r="AW297" i="6"/>
  <c r="AG297" i="6"/>
  <c r="Q297" i="6"/>
  <c r="BJ296" i="6"/>
  <c r="AT296" i="6"/>
  <c r="AD296" i="6"/>
  <c r="N296" i="6"/>
  <c r="BG295" i="6"/>
  <c r="AQ295" i="6"/>
  <c r="AA295" i="6"/>
  <c r="K295" i="6"/>
  <c r="BD294" i="6"/>
  <c r="AN294" i="6"/>
  <c r="X294" i="6"/>
  <c r="H294" i="6"/>
  <c r="BA293" i="6"/>
  <c r="AK293" i="6"/>
  <c r="BN292" i="6"/>
  <c r="AX292" i="6"/>
  <c r="AH292" i="6"/>
  <c r="BK291" i="6"/>
  <c r="AU291" i="6"/>
  <c r="AE291" i="6"/>
  <c r="BH290" i="6"/>
  <c r="AR290" i="6"/>
  <c r="AB290" i="6"/>
  <c r="BE289" i="6"/>
  <c r="AO289" i="6"/>
  <c r="Y289" i="6"/>
  <c r="I289" i="6"/>
  <c r="BB288" i="6"/>
  <c r="AL288" i="6"/>
  <c r="V288" i="6"/>
  <c r="AY287" i="6"/>
  <c r="AI287" i="6"/>
  <c r="S287" i="6"/>
  <c r="BJ284" i="6"/>
  <c r="AV284" i="6"/>
  <c r="AK284" i="6"/>
  <c r="W284" i="6"/>
  <c r="I284" i="6"/>
  <c r="BF283" i="6"/>
  <c r="AR283" i="6"/>
  <c r="AG283" i="6"/>
  <c r="U283" i="6"/>
  <c r="K283" i="6"/>
  <c r="BI282" i="6"/>
  <c r="AX282" i="6"/>
  <c r="AO282" i="6"/>
  <c r="AF282" i="6"/>
  <c r="W282" i="6"/>
  <c r="N282" i="6"/>
  <c r="BD281" i="6"/>
  <c r="AU281" i="6"/>
  <c r="AM281" i="6"/>
  <c r="AE281" i="6"/>
  <c r="W281" i="6"/>
  <c r="O281" i="6"/>
  <c r="G281" i="6"/>
  <c r="BG280" i="6"/>
  <c r="AY280" i="6"/>
  <c r="AQ280" i="6"/>
  <c r="AI280" i="6"/>
  <c r="AA280" i="6"/>
  <c r="S280" i="6"/>
  <c r="K280" i="6"/>
  <c r="BC279" i="6"/>
  <c r="AU279" i="6"/>
  <c r="AM279" i="6"/>
  <c r="AE279" i="6"/>
  <c r="W279" i="6"/>
  <c r="O279" i="6"/>
  <c r="G279" i="6"/>
  <c r="BG278" i="6"/>
  <c r="AY278" i="6"/>
  <c r="AQ278" i="6"/>
  <c r="AI278" i="6"/>
  <c r="AA278" i="6"/>
  <c r="S278" i="6"/>
  <c r="K278" i="6"/>
  <c r="BC277" i="6"/>
  <c r="AU277" i="6"/>
  <c r="AM277" i="6"/>
  <c r="AE277" i="6"/>
  <c r="W277" i="6"/>
  <c r="O277" i="6"/>
  <c r="G277" i="6"/>
  <c r="AY276" i="6"/>
  <c r="AQ276" i="6"/>
  <c r="AI276" i="6"/>
  <c r="AA276" i="6"/>
  <c r="S276" i="6"/>
  <c r="K276" i="6"/>
  <c r="BC275" i="6"/>
  <c r="AU275" i="6"/>
  <c r="AM275" i="6"/>
  <c r="AE275" i="6"/>
  <c r="W275" i="6"/>
  <c r="O275" i="6"/>
  <c r="G275" i="6"/>
  <c r="AY274" i="6"/>
  <c r="AQ274" i="6"/>
  <c r="AI274" i="6"/>
  <c r="AA274" i="6"/>
  <c r="S274" i="6"/>
  <c r="K274" i="6"/>
  <c r="BK273" i="6"/>
  <c r="AU273" i="6"/>
  <c r="AM273" i="6"/>
  <c r="AE273" i="6"/>
  <c r="W273" i="6"/>
  <c r="O273" i="6"/>
  <c r="G273" i="6"/>
  <c r="AY272" i="6"/>
  <c r="AQ272" i="6"/>
  <c r="AI272" i="6"/>
  <c r="AA272" i="6"/>
  <c r="S272" i="6"/>
  <c r="K272" i="6"/>
  <c r="BK271" i="6"/>
  <c r="AU271" i="6"/>
  <c r="AM271" i="6"/>
  <c r="AE271" i="6"/>
  <c r="W271" i="6"/>
  <c r="O271" i="6"/>
  <c r="G271" i="6"/>
  <c r="AY270" i="6"/>
  <c r="AQ270" i="6"/>
  <c r="AI270" i="6"/>
  <c r="AA270" i="6"/>
  <c r="S270" i="6"/>
  <c r="K270" i="6"/>
  <c r="BK269" i="6"/>
  <c r="AU269" i="6"/>
  <c r="AM269" i="6"/>
  <c r="AE269" i="6"/>
  <c r="W269" i="6"/>
  <c r="O269" i="6"/>
  <c r="G269" i="6"/>
  <c r="BG268" i="6"/>
  <c r="AQ268" i="6"/>
  <c r="AI268" i="6"/>
  <c r="AA268" i="6"/>
  <c r="S268" i="6"/>
  <c r="K268" i="6"/>
  <c r="BK267" i="6"/>
  <c r="AU267" i="6"/>
  <c r="AM267" i="6"/>
  <c r="AE267" i="6"/>
  <c r="W267" i="6"/>
  <c r="O267" i="6"/>
  <c r="G267" i="6"/>
  <c r="BG266" i="6"/>
  <c r="AQ266" i="6"/>
  <c r="AI266" i="6"/>
  <c r="AA266" i="6"/>
  <c r="S266" i="6"/>
  <c r="K266" i="6"/>
  <c r="BK265" i="6"/>
  <c r="BC265" i="6"/>
  <c r="AM265" i="6"/>
  <c r="AE265" i="6"/>
  <c r="W265" i="6"/>
  <c r="O265" i="6"/>
  <c r="G265" i="6"/>
  <c r="BG264" i="6"/>
  <c r="AQ264" i="6"/>
  <c r="AI264" i="6"/>
  <c r="AA264" i="6"/>
  <c r="S264" i="6"/>
  <c r="K264" i="6"/>
  <c r="BK263" i="6"/>
  <c r="BC263" i="6"/>
  <c r="AM263" i="6"/>
  <c r="AE263" i="6"/>
  <c r="W263" i="6"/>
  <c r="O263" i="6"/>
  <c r="G263" i="6"/>
  <c r="BG262" i="6"/>
  <c r="AQ262" i="6"/>
  <c r="AI262" i="6"/>
  <c r="AA262" i="6"/>
  <c r="S262" i="6"/>
  <c r="K262" i="6"/>
  <c r="BK261" i="6"/>
  <c r="BC261" i="6"/>
  <c r="AM261" i="6"/>
  <c r="AE261" i="6"/>
  <c r="W261" i="6"/>
  <c r="O261" i="6"/>
  <c r="G261" i="6"/>
  <c r="BG260" i="6"/>
  <c r="AY260" i="6"/>
  <c r="AI260" i="6"/>
  <c r="AA260" i="6"/>
  <c r="S260" i="6"/>
  <c r="K260" i="6"/>
  <c r="BK259" i="6"/>
  <c r="BC259" i="6"/>
  <c r="AM259" i="6"/>
  <c r="AE259" i="6"/>
  <c r="W259" i="6"/>
  <c r="O259" i="6"/>
  <c r="G259" i="6"/>
  <c r="BG258" i="6"/>
  <c r="AY258" i="6"/>
  <c r="AI258" i="6"/>
  <c r="AA258" i="6"/>
  <c r="S258" i="6"/>
  <c r="K258" i="6"/>
  <c r="BK257" i="6"/>
  <c r="BC257" i="6"/>
  <c r="AU257" i="6"/>
  <c r="AE257" i="6"/>
  <c r="W257" i="6"/>
  <c r="O257" i="6"/>
  <c r="G257" i="6"/>
  <c r="BG256" i="6"/>
  <c r="AY256" i="6"/>
  <c r="AI256" i="6"/>
  <c r="AA256" i="6"/>
  <c r="S256" i="6"/>
  <c r="K256" i="6"/>
  <c r="BK255" i="6"/>
  <c r="BC255" i="6"/>
  <c r="AU255" i="6"/>
  <c r="AE255" i="6"/>
  <c r="W255" i="6"/>
  <c r="O255" i="6"/>
  <c r="G255" i="6"/>
  <c r="BG254" i="6"/>
  <c r="AY254" i="6"/>
  <c r="AI254" i="6"/>
  <c r="AA254" i="6"/>
  <c r="S254" i="6"/>
  <c r="K254" i="6"/>
  <c r="BK253" i="6"/>
  <c r="BC253" i="6"/>
  <c r="AU253" i="6"/>
  <c r="AE253" i="6"/>
  <c r="W253" i="6"/>
  <c r="O253" i="6"/>
  <c r="G253" i="6"/>
  <c r="BG252" i="6"/>
  <c r="AY252" i="6"/>
  <c r="AQ252" i="6"/>
  <c r="AA252" i="6"/>
  <c r="S252" i="6"/>
  <c r="K252" i="6"/>
  <c r="BK251" i="6"/>
  <c r="BC251" i="6"/>
  <c r="AU251" i="6"/>
  <c r="AE251" i="6"/>
  <c r="W251" i="6"/>
  <c r="O251" i="6"/>
  <c r="G251" i="6"/>
  <c r="BG250" i="6"/>
  <c r="AY250" i="6"/>
  <c r="AQ250" i="6"/>
  <c r="AA250" i="6"/>
  <c r="S250" i="6"/>
  <c r="K250" i="6"/>
  <c r="BK249" i="6"/>
  <c r="BC249" i="6"/>
  <c r="AU249" i="6"/>
  <c r="AM249" i="6"/>
  <c r="W249" i="6"/>
  <c r="O249" i="6"/>
  <c r="G249" i="6"/>
  <c r="BG248" i="6"/>
  <c r="AY248" i="6"/>
  <c r="AQ248" i="6"/>
  <c r="AA248" i="6"/>
  <c r="S248" i="6"/>
  <c r="K248" i="6"/>
  <c r="BK247" i="6"/>
  <c r="BC247" i="6"/>
  <c r="AU247" i="6"/>
  <c r="AM247" i="6"/>
  <c r="W247" i="6"/>
  <c r="O247" i="6"/>
  <c r="G247" i="6"/>
  <c r="BG246" i="6"/>
  <c r="AY246" i="6"/>
  <c r="AQ246" i="6"/>
  <c r="AA246" i="6"/>
  <c r="S246" i="6"/>
  <c r="K246" i="6"/>
  <c r="BK245" i="6"/>
  <c r="BC245" i="6"/>
  <c r="AU245" i="6"/>
  <c r="AM245" i="6"/>
  <c r="W245" i="6"/>
  <c r="O245" i="6"/>
  <c r="G245" i="6"/>
  <c r="BG244" i="6"/>
  <c r="AY244" i="6"/>
  <c r="AQ244" i="6"/>
  <c r="AI244" i="6"/>
  <c r="S244" i="6"/>
  <c r="K244" i="6"/>
  <c r="BK243" i="6"/>
  <c r="BC243" i="6"/>
  <c r="AU243" i="6"/>
  <c r="AM243" i="6"/>
  <c r="W243" i="6"/>
  <c r="O243" i="6"/>
  <c r="G243" i="6"/>
  <c r="BG242" i="6"/>
  <c r="AY242" i="6"/>
  <c r="AQ242" i="6"/>
  <c r="AI242" i="6"/>
  <c r="S242" i="6"/>
  <c r="K242" i="6"/>
  <c r="BK241" i="6"/>
  <c r="BC241" i="6"/>
  <c r="AU241" i="6"/>
  <c r="AM241" i="6"/>
  <c r="AE241" i="6"/>
  <c r="O241" i="6"/>
  <c r="G241" i="6"/>
  <c r="BG240" i="6"/>
  <c r="AY240" i="6"/>
  <c r="AQ240" i="6"/>
  <c r="AI240" i="6"/>
  <c r="S240" i="6"/>
  <c r="K240" i="6"/>
  <c r="BK239" i="6"/>
  <c r="BC239" i="6"/>
  <c r="AU239" i="6"/>
  <c r="AM239" i="6"/>
  <c r="AE239" i="6"/>
  <c r="O239" i="6"/>
  <c r="G239" i="6"/>
  <c r="BG238" i="6"/>
  <c r="AY238" i="6"/>
  <c r="AQ238" i="6"/>
  <c r="AI238" i="6"/>
  <c r="S238" i="6"/>
  <c r="K238" i="6"/>
  <c r="BK237" i="6"/>
  <c r="BC237" i="6"/>
  <c r="AU237" i="6"/>
  <c r="AM237" i="6"/>
  <c r="AE237" i="6"/>
  <c r="O237" i="6"/>
  <c r="G237" i="6"/>
  <c r="BG236" i="6"/>
  <c r="AY236" i="6"/>
  <c r="AQ236" i="6"/>
  <c r="AI236" i="6"/>
  <c r="AA236" i="6"/>
  <c r="K236" i="6"/>
  <c r="BK235" i="6"/>
  <c r="BC235" i="6"/>
  <c r="AU235" i="6"/>
  <c r="AM235" i="6"/>
  <c r="AE235" i="6"/>
  <c r="O235" i="6"/>
  <c r="G235" i="6"/>
  <c r="BG234" i="6"/>
  <c r="AY234" i="6"/>
  <c r="AQ234" i="6"/>
  <c r="AI234" i="6"/>
  <c r="AA234" i="6"/>
  <c r="K234" i="6"/>
  <c r="BK233" i="6"/>
  <c r="BC233" i="6"/>
  <c r="AU233" i="6"/>
  <c r="AM233" i="6"/>
  <c r="AE233" i="6"/>
  <c r="W233" i="6"/>
  <c r="G233" i="6"/>
  <c r="BG232" i="6"/>
  <c r="AY232" i="6"/>
  <c r="AQ232" i="6"/>
  <c r="AI232" i="6"/>
  <c r="AA232" i="6"/>
  <c r="K232" i="6"/>
  <c r="BK231" i="6"/>
  <c r="BC231" i="6"/>
  <c r="AU231" i="6"/>
  <c r="AM231" i="6"/>
  <c r="AE231" i="6"/>
  <c r="W231" i="6"/>
  <c r="G231" i="6"/>
  <c r="BG230" i="6"/>
  <c r="AY230" i="6"/>
  <c r="AQ230" i="6"/>
  <c r="AI230" i="6"/>
  <c r="AA230" i="6"/>
  <c r="K230" i="6"/>
  <c r="BK229" i="6"/>
  <c r="BC229" i="6"/>
  <c r="AU229" i="6"/>
  <c r="AM229" i="6"/>
  <c r="AE229" i="6"/>
  <c r="W229" i="6"/>
  <c r="G229" i="6"/>
  <c r="BG228" i="6"/>
  <c r="AY228" i="6"/>
  <c r="AQ228" i="6"/>
  <c r="AI228" i="6"/>
  <c r="AA228" i="6"/>
  <c r="S228" i="6"/>
  <c r="BK227" i="6"/>
  <c r="BC227" i="6"/>
  <c r="AU227" i="6"/>
  <c r="AM227" i="6"/>
  <c r="AE227" i="6"/>
  <c r="W227" i="6"/>
  <c r="G227" i="6"/>
  <c r="BG226" i="6"/>
  <c r="AY226" i="6"/>
  <c r="AQ226" i="6"/>
  <c r="AI226" i="6"/>
  <c r="AA226" i="6"/>
  <c r="S226" i="6"/>
  <c r="AA335" i="6"/>
  <c r="X334" i="6"/>
  <c r="BA333" i="6"/>
  <c r="U333" i="6"/>
  <c r="AX332" i="6"/>
  <c r="R332" i="6"/>
  <c r="AU331" i="6"/>
  <c r="O331" i="6"/>
  <c r="AR330" i="6"/>
  <c r="L330" i="6"/>
  <c r="AR329" i="6"/>
  <c r="AB329" i="6"/>
  <c r="L329" i="6"/>
  <c r="AO328" i="6"/>
  <c r="Y328" i="6"/>
  <c r="I328" i="6"/>
  <c r="AL327" i="6"/>
  <c r="V327" i="6"/>
  <c r="AI326" i="6"/>
  <c r="S326" i="6"/>
  <c r="BL325" i="6"/>
  <c r="AF325" i="6"/>
  <c r="P325" i="6"/>
  <c r="BI324" i="6"/>
  <c r="AC324" i="6"/>
  <c r="M324" i="6"/>
  <c r="BF323" i="6"/>
  <c r="AP323" i="6"/>
  <c r="Z323" i="6"/>
  <c r="J323" i="6"/>
  <c r="BC322" i="6"/>
  <c r="AM322" i="6"/>
  <c r="W322" i="6"/>
  <c r="G322" i="6"/>
  <c r="AZ321" i="6"/>
  <c r="AJ321" i="6"/>
  <c r="T321" i="6"/>
  <c r="BM320" i="6"/>
  <c r="AG320" i="6"/>
  <c r="Q320" i="6"/>
  <c r="BJ319" i="6"/>
  <c r="AD319" i="6"/>
  <c r="N319" i="6"/>
  <c r="BG318" i="6"/>
  <c r="AA318" i="6"/>
  <c r="K318" i="6"/>
  <c r="BD317" i="6"/>
  <c r="X317" i="6"/>
  <c r="H317" i="6"/>
  <c r="BA316" i="6"/>
  <c r="U316" i="6"/>
  <c r="BN315" i="6"/>
  <c r="AX315" i="6"/>
  <c r="AH315" i="6"/>
  <c r="R315" i="6"/>
  <c r="BK314" i="6"/>
  <c r="AU314" i="6"/>
  <c r="AE314" i="6"/>
  <c r="O314" i="6"/>
  <c r="BH313" i="6"/>
  <c r="AR313" i="6"/>
  <c r="AB313" i="6"/>
  <c r="L313" i="6"/>
  <c r="BE312" i="6"/>
  <c r="Y312" i="6"/>
  <c r="I312" i="6"/>
  <c r="BB311" i="6"/>
  <c r="V311" i="6"/>
  <c r="AY310" i="6"/>
  <c r="S310" i="6"/>
  <c r="BL309" i="6"/>
  <c r="AV309" i="6"/>
  <c r="P309" i="6"/>
  <c r="BI308" i="6"/>
  <c r="AS308" i="6"/>
  <c r="M308" i="6"/>
  <c r="BF307" i="6"/>
  <c r="AP307" i="6"/>
  <c r="Z307" i="6"/>
  <c r="J307" i="6"/>
  <c r="BC306" i="6"/>
  <c r="AM306" i="6"/>
  <c r="W306" i="6"/>
  <c r="G306" i="6"/>
  <c r="AZ305" i="6"/>
  <c r="AJ305" i="6"/>
  <c r="T305" i="6"/>
  <c r="BM304" i="6"/>
  <c r="AW304" i="6"/>
  <c r="Q304" i="6"/>
  <c r="BJ303" i="6"/>
  <c r="AT303" i="6"/>
  <c r="N303" i="6"/>
  <c r="BG302" i="6"/>
  <c r="AQ302" i="6"/>
  <c r="K302" i="6"/>
  <c r="BD301" i="6"/>
  <c r="AN301" i="6"/>
  <c r="H301" i="6"/>
  <c r="BA300" i="6"/>
  <c r="AK300" i="6"/>
  <c r="BN299" i="6"/>
  <c r="AX299" i="6"/>
  <c r="AH299" i="6"/>
  <c r="R299" i="6"/>
  <c r="BK298" i="6"/>
  <c r="AU298" i="6"/>
  <c r="AE298" i="6"/>
  <c r="O298" i="6"/>
  <c r="BH297" i="6"/>
  <c r="AR297" i="6"/>
  <c r="AB297" i="6"/>
  <c r="L297" i="6"/>
  <c r="BE296" i="6"/>
  <c r="AO296" i="6"/>
  <c r="I296" i="6"/>
  <c r="BB295" i="6"/>
  <c r="AL295" i="6"/>
  <c r="AY294" i="6"/>
  <c r="AI294" i="6"/>
  <c r="BL293" i="6"/>
  <c r="AV293" i="6"/>
  <c r="AF293" i="6"/>
  <c r="BI292" i="6"/>
  <c r="AS292" i="6"/>
  <c r="AC292" i="6"/>
  <c r="BF291" i="6"/>
  <c r="AP291" i="6"/>
  <c r="Z291" i="6"/>
  <c r="J291" i="6"/>
  <c r="BC290" i="6"/>
  <c r="AM290" i="6"/>
  <c r="W290" i="6"/>
  <c r="G290" i="6"/>
  <c r="K290" i="6" s="1"/>
  <c r="AZ289" i="6"/>
  <c r="AJ289" i="6"/>
  <c r="T289" i="6"/>
  <c r="BM288" i="6"/>
  <c r="AW288" i="6"/>
  <c r="AG288" i="6"/>
  <c r="BJ287" i="6"/>
  <c r="AT287" i="6"/>
  <c r="AD287" i="6"/>
  <c r="BI284" i="6"/>
  <c r="AU284" i="6"/>
  <c r="AG284" i="6"/>
  <c r="V284" i="6"/>
  <c r="H284" i="6"/>
  <c r="BE283" i="6"/>
  <c r="AQ283" i="6"/>
  <c r="AF283" i="6"/>
  <c r="T283" i="6"/>
  <c r="J283" i="6"/>
  <c r="BH282" i="6"/>
  <c r="AW282" i="6"/>
  <c r="AN282" i="6"/>
  <c r="AE282" i="6"/>
  <c r="V282" i="6"/>
  <c r="M282" i="6"/>
  <c r="BB281" i="6"/>
  <c r="AT281" i="6"/>
  <c r="AL281" i="6"/>
  <c r="AD281" i="6"/>
  <c r="V281" i="6"/>
  <c r="N281" i="6"/>
  <c r="BF280" i="6"/>
  <c r="AX280" i="6"/>
  <c r="AP280" i="6"/>
  <c r="AH280" i="6"/>
  <c r="Z280" i="6"/>
  <c r="R280" i="6"/>
  <c r="J280" i="6"/>
  <c r="BB279" i="6"/>
  <c r="AT279" i="6"/>
  <c r="AL279" i="6"/>
  <c r="AD279" i="6"/>
  <c r="V279" i="6"/>
  <c r="N279" i="6"/>
  <c r="BF278" i="6"/>
  <c r="AX278" i="6"/>
  <c r="AP278" i="6"/>
  <c r="AH278" i="6"/>
  <c r="Z278" i="6"/>
  <c r="R278" i="6"/>
  <c r="J278" i="6"/>
  <c r="BB277" i="6"/>
  <c r="AT277" i="6"/>
  <c r="AL277" i="6"/>
  <c r="AD277" i="6"/>
  <c r="V277" i="6"/>
  <c r="N277" i="6"/>
  <c r="BN276" i="6"/>
  <c r="AX276" i="6"/>
  <c r="AP276" i="6"/>
  <c r="AH276" i="6"/>
  <c r="Z276" i="6"/>
  <c r="R276" i="6"/>
  <c r="J276" i="6"/>
  <c r="BB275" i="6"/>
  <c r="AT275" i="6"/>
  <c r="AL275" i="6"/>
  <c r="AD275" i="6"/>
  <c r="V275" i="6"/>
  <c r="N275" i="6"/>
  <c r="BN274" i="6"/>
  <c r="AX274" i="6"/>
  <c r="AP274" i="6"/>
  <c r="AH274" i="6"/>
  <c r="Z274" i="6"/>
  <c r="R274" i="6"/>
  <c r="J274" i="6"/>
  <c r="BB273" i="6"/>
  <c r="AT273" i="6"/>
  <c r="AL273" i="6"/>
  <c r="AD273" i="6"/>
  <c r="V273" i="6"/>
  <c r="N273" i="6"/>
  <c r="BN272" i="6"/>
  <c r="AX272" i="6"/>
  <c r="AP272" i="6"/>
  <c r="AH272" i="6"/>
  <c r="Z272" i="6"/>
  <c r="R272" i="6"/>
  <c r="J272" i="6"/>
  <c r="BJ271" i="6"/>
  <c r="AT271" i="6"/>
  <c r="AL271" i="6"/>
  <c r="AD271" i="6"/>
  <c r="V271" i="6"/>
  <c r="N271" i="6"/>
  <c r="BN270" i="6"/>
  <c r="AX270" i="6"/>
  <c r="AP270" i="6"/>
  <c r="AH270" i="6"/>
  <c r="Z270" i="6"/>
  <c r="R270" i="6"/>
  <c r="J270" i="6"/>
  <c r="BJ269" i="6"/>
  <c r="AT269" i="6"/>
  <c r="AL269" i="6"/>
  <c r="AD269" i="6"/>
  <c r="V269" i="6"/>
  <c r="N269" i="6"/>
  <c r="BN268" i="6"/>
  <c r="BF268" i="6"/>
  <c r="AP268" i="6"/>
  <c r="AH268" i="6"/>
  <c r="Z268" i="6"/>
  <c r="R268" i="6"/>
  <c r="J268" i="6"/>
  <c r="BJ267" i="6"/>
  <c r="AT267" i="6"/>
  <c r="AL267" i="6"/>
  <c r="AD267" i="6"/>
  <c r="V267" i="6"/>
  <c r="N267" i="6"/>
  <c r="BN266" i="6"/>
  <c r="BF266" i="6"/>
  <c r="AP266" i="6"/>
  <c r="AH266" i="6"/>
  <c r="Z266" i="6"/>
  <c r="R266" i="6"/>
  <c r="J266" i="6"/>
  <c r="BJ265" i="6"/>
  <c r="AT265" i="6"/>
  <c r="AL265" i="6"/>
  <c r="AD265" i="6"/>
  <c r="V265" i="6"/>
  <c r="N265" i="6"/>
  <c r="BN264" i="6"/>
  <c r="BF264" i="6"/>
  <c r="AP264" i="6"/>
  <c r="AH264" i="6"/>
  <c r="Z264" i="6"/>
  <c r="R264" i="6"/>
  <c r="J264" i="6"/>
  <c r="BJ263" i="6"/>
  <c r="BB263" i="6"/>
  <c r="AL263" i="6"/>
  <c r="AD263" i="6"/>
  <c r="V263" i="6"/>
  <c r="N263" i="6"/>
  <c r="BN262" i="6"/>
  <c r="BF262" i="6"/>
  <c r="AP262" i="6"/>
  <c r="AH262" i="6"/>
  <c r="Z262" i="6"/>
  <c r="R262" i="6"/>
  <c r="J262" i="6"/>
  <c r="BJ261" i="6"/>
  <c r="BB261" i="6"/>
  <c r="AL261" i="6"/>
  <c r="AD261" i="6"/>
  <c r="V261" i="6"/>
  <c r="N261" i="6"/>
  <c r="BN260" i="6"/>
  <c r="BF260" i="6"/>
  <c r="AX260" i="6"/>
  <c r="AH260" i="6"/>
  <c r="Z260" i="6"/>
  <c r="R260" i="6"/>
  <c r="J260" i="6"/>
  <c r="BJ259" i="6"/>
  <c r="BB259" i="6"/>
  <c r="AL259" i="6"/>
  <c r="AD259" i="6"/>
  <c r="V259" i="6"/>
  <c r="N259" i="6"/>
  <c r="BN258" i="6"/>
  <c r="BF258" i="6"/>
  <c r="AX258" i="6"/>
  <c r="AH258" i="6"/>
  <c r="Z258" i="6"/>
  <c r="R258" i="6"/>
  <c r="J258" i="6"/>
  <c r="BJ257" i="6"/>
  <c r="BB257" i="6"/>
  <c r="AL257" i="6"/>
  <c r="AD257" i="6"/>
  <c r="V257" i="6"/>
  <c r="N257" i="6"/>
  <c r="BN256" i="6"/>
  <c r="BF256" i="6"/>
  <c r="AX256" i="6"/>
  <c r="AH256" i="6"/>
  <c r="Z256" i="6"/>
  <c r="R256" i="6"/>
  <c r="J256" i="6"/>
  <c r="BJ255" i="6"/>
  <c r="BB255" i="6"/>
  <c r="AT255" i="6"/>
  <c r="AD255" i="6"/>
  <c r="V255" i="6"/>
  <c r="N255" i="6"/>
  <c r="BN254" i="6"/>
  <c r="BF254" i="6"/>
  <c r="AX254" i="6"/>
  <c r="AH254" i="6"/>
  <c r="Z254" i="6"/>
  <c r="R254" i="6"/>
  <c r="J254" i="6"/>
  <c r="BJ253" i="6"/>
  <c r="BB253" i="6"/>
  <c r="AT253" i="6"/>
  <c r="AD253" i="6"/>
  <c r="V253" i="6"/>
  <c r="N253" i="6"/>
  <c r="BN252" i="6"/>
  <c r="BF252" i="6"/>
  <c r="AX252" i="6"/>
  <c r="AP252" i="6"/>
  <c r="Z252" i="6"/>
  <c r="R252" i="6"/>
  <c r="J252" i="6"/>
  <c r="BJ251" i="6"/>
  <c r="BB251" i="6"/>
  <c r="AT251" i="6"/>
  <c r="AD251" i="6"/>
  <c r="V251" i="6"/>
  <c r="N251" i="6"/>
  <c r="BN250" i="6"/>
  <c r="BF250" i="6"/>
  <c r="AX250" i="6"/>
  <c r="AP250" i="6"/>
  <c r="Z250" i="6"/>
  <c r="R250" i="6"/>
  <c r="J250" i="6"/>
  <c r="BJ249" i="6"/>
  <c r="BB249" i="6"/>
  <c r="AT249" i="6"/>
  <c r="AD249" i="6"/>
  <c r="V249" i="6"/>
  <c r="N249" i="6"/>
  <c r="BN248" i="6"/>
  <c r="BF248" i="6"/>
  <c r="AX248" i="6"/>
  <c r="AP248" i="6"/>
  <c r="Z248" i="6"/>
  <c r="R248" i="6"/>
  <c r="J248" i="6"/>
  <c r="BJ247" i="6"/>
  <c r="BB247" i="6"/>
  <c r="AT247" i="6"/>
  <c r="AL247" i="6"/>
  <c r="V247" i="6"/>
  <c r="N247" i="6"/>
  <c r="BN246" i="6"/>
  <c r="BF246" i="6"/>
  <c r="AX246" i="6"/>
  <c r="AP246" i="6"/>
  <c r="Z246" i="6"/>
  <c r="R246" i="6"/>
  <c r="J246" i="6"/>
  <c r="BJ245" i="6"/>
  <c r="BB245" i="6"/>
  <c r="AT245" i="6"/>
  <c r="AL245" i="6"/>
  <c r="V245" i="6"/>
  <c r="N245" i="6"/>
  <c r="BN244" i="6"/>
  <c r="BF244" i="6"/>
  <c r="AX244" i="6"/>
  <c r="AP244" i="6"/>
  <c r="AH244" i="6"/>
  <c r="R244" i="6"/>
  <c r="J244" i="6"/>
  <c r="BJ243" i="6"/>
  <c r="BB243" i="6"/>
  <c r="AT243" i="6"/>
  <c r="AL243" i="6"/>
  <c r="V243" i="6"/>
  <c r="N243" i="6"/>
  <c r="BN242" i="6"/>
  <c r="BF242" i="6"/>
  <c r="AX242" i="6"/>
  <c r="AP242" i="6"/>
  <c r="AH242" i="6"/>
  <c r="R242" i="6"/>
  <c r="J242" i="6"/>
  <c r="BJ241" i="6"/>
  <c r="BB241" i="6"/>
  <c r="AT241" i="6"/>
  <c r="AL241" i="6"/>
  <c r="V241" i="6"/>
  <c r="N241" i="6"/>
  <c r="BN240" i="6"/>
  <c r="BF240" i="6"/>
  <c r="AX240" i="6"/>
  <c r="AP240" i="6"/>
  <c r="AH240" i="6"/>
  <c r="R240" i="6"/>
  <c r="J240" i="6"/>
  <c r="BJ239" i="6"/>
  <c r="BB239" i="6"/>
  <c r="AT239" i="6"/>
  <c r="AL239" i="6"/>
  <c r="AD239" i="6"/>
  <c r="N239" i="6"/>
  <c r="BN238" i="6"/>
  <c r="BF238" i="6"/>
  <c r="AX238" i="6"/>
  <c r="AP238" i="6"/>
  <c r="AH238" i="6"/>
  <c r="R238" i="6"/>
  <c r="J238" i="6"/>
  <c r="BJ237" i="6"/>
  <c r="BB237" i="6"/>
  <c r="AT237" i="6"/>
  <c r="AL237" i="6"/>
  <c r="AD237" i="6"/>
  <c r="N237" i="6"/>
  <c r="BN236" i="6"/>
  <c r="BF236" i="6"/>
  <c r="AX236" i="6"/>
  <c r="AP236" i="6"/>
  <c r="AH236" i="6"/>
  <c r="Z236" i="6"/>
  <c r="J236" i="6"/>
  <c r="BJ235" i="6"/>
  <c r="BB235" i="6"/>
  <c r="AT235" i="6"/>
  <c r="AL235" i="6"/>
  <c r="AD235" i="6"/>
  <c r="N235" i="6"/>
  <c r="BN234" i="6"/>
  <c r="BF234" i="6"/>
  <c r="AX234" i="6"/>
  <c r="AP234" i="6"/>
  <c r="AH234" i="6"/>
  <c r="Z234" i="6"/>
  <c r="J234" i="6"/>
  <c r="BJ233" i="6"/>
  <c r="BB233" i="6"/>
  <c r="AT233" i="6"/>
  <c r="AL233" i="6"/>
  <c r="AD233" i="6"/>
  <c r="N233" i="6"/>
  <c r="BN232" i="6"/>
  <c r="BF232" i="6"/>
  <c r="AX232" i="6"/>
  <c r="AP232" i="6"/>
  <c r="AH232" i="6"/>
  <c r="Z232" i="6"/>
  <c r="J232" i="6"/>
  <c r="BJ231" i="6"/>
  <c r="BB231" i="6"/>
  <c r="AT231" i="6"/>
  <c r="AL231" i="6"/>
  <c r="AD231" i="6"/>
  <c r="V231" i="6"/>
  <c r="BN230" i="6"/>
  <c r="BF230" i="6"/>
  <c r="AX230" i="6"/>
  <c r="AP230" i="6"/>
  <c r="AH230" i="6"/>
  <c r="Z230" i="6"/>
  <c r="J230" i="6"/>
  <c r="BJ229" i="6"/>
  <c r="BB229" i="6"/>
  <c r="AT229" i="6"/>
  <c r="AL229" i="6"/>
  <c r="AD229" i="6"/>
  <c r="V229" i="6"/>
  <c r="BN228" i="6"/>
  <c r="BF228" i="6"/>
  <c r="AX228" i="6"/>
  <c r="AP228" i="6"/>
  <c r="AH228" i="6"/>
  <c r="Z228" i="6"/>
  <c r="R228" i="6"/>
  <c r="BJ227" i="6"/>
  <c r="BB227" i="6"/>
  <c r="AT227" i="6"/>
  <c r="AL227" i="6"/>
  <c r="AD227" i="6"/>
  <c r="V227" i="6"/>
  <c r="BN226" i="6"/>
  <c r="BF226" i="6"/>
  <c r="AX226" i="6"/>
  <c r="AP226" i="6"/>
  <c r="AH226" i="6"/>
  <c r="Z226" i="6"/>
  <c r="R226" i="6"/>
  <c r="AZ335" i="6"/>
  <c r="T335" i="6"/>
  <c r="AW334" i="6"/>
  <c r="Q334" i="6"/>
  <c r="AT333" i="6"/>
  <c r="N333" i="6"/>
  <c r="AQ332" i="6"/>
  <c r="K332" i="6"/>
  <c r="AN331" i="6"/>
  <c r="H331" i="6"/>
  <c r="AK330" i="6"/>
  <c r="BN329" i="6"/>
  <c r="AQ329" i="6"/>
  <c r="AA329" i="6"/>
  <c r="K329" i="6"/>
  <c r="AN328" i="6"/>
  <c r="X328" i="6"/>
  <c r="H328" i="6"/>
  <c r="AK327" i="6"/>
  <c r="U327" i="6"/>
  <c r="BN326" i="6"/>
  <c r="AH326" i="6"/>
  <c r="R326" i="6"/>
  <c r="BK325" i="6"/>
  <c r="AE325" i="6"/>
  <c r="O325" i="6"/>
  <c r="BH324" i="6"/>
  <c r="AR324" i="6"/>
  <c r="AB324" i="6"/>
  <c r="L324" i="6"/>
  <c r="BE323" i="6"/>
  <c r="AO323" i="6"/>
  <c r="Y323" i="6"/>
  <c r="I323" i="6"/>
  <c r="BB322" i="6"/>
  <c r="AL322" i="6"/>
  <c r="V322" i="6"/>
  <c r="AY321" i="6"/>
  <c r="AI321" i="6"/>
  <c r="S321" i="6"/>
  <c r="BL320" i="6"/>
  <c r="AF320" i="6"/>
  <c r="P320" i="6"/>
  <c r="BI319" i="6"/>
  <c r="AC319" i="6"/>
  <c r="M319" i="6"/>
  <c r="BF318" i="6"/>
  <c r="Z318" i="6"/>
  <c r="J318" i="6"/>
  <c r="BC317" i="6"/>
  <c r="W317" i="6"/>
  <c r="G317" i="6"/>
  <c r="AZ316" i="6"/>
  <c r="AJ316" i="6"/>
  <c r="T316" i="6"/>
  <c r="BM315" i="6"/>
  <c r="AW315" i="6"/>
  <c r="AG315" i="6"/>
  <c r="Q315" i="6"/>
  <c r="BJ314" i="6"/>
  <c r="AT314" i="6"/>
  <c r="AD314" i="6"/>
  <c r="N314" i="6"/>
  <c r="BG313" i="6"/>
  <c r="AQ313" i="6"/>
  <c r="AA313" i="6"/>
  <c r="K313" i="6"/>
  <c r="BD312" i="6"/>
  <c r="X312" i="6"/>
  <c r="H312" i="6"/>
  <c r="BA311" i="6"/>
  <c r="U311" i="6"/>
  <c r="BN310" i="6"/>
  <c r="AX310" i="6"/>
  <c r="R310" i="6"/>
  <c r="BK309" i="6"/>
  <c r="AU309" i="6"/>
  <c r="O309" i="6"/>
  <c r="BH308" i="6"/>
  <c r="AR308" i="6"/>
  <c r="AB308" i="6"/>
  <c r="L308" i="6"/>
  <c r="BE307" i="6"/>
  <c r="AO307" i="6"/>
  <c r="Y307" i="6"/>
  <c r="I307" i="6"/>
  <c r="BB306" i="6"/>
  <c r="AL306" i="6"/>
  <c r="V306" i="6"/>
  <c r="AY305" i="6"/>
  <c r="AI305" i="6"/>
  <c r="S305" i="6"/>
  <c r="BL304" i="6"/>
  <c r="AV304" i="6"/>
  <c r="P304" i="6"/>
  <c r="BI303" i="6"/>
  <c r="AS303" i="6"/>
  <c r="M303" i="6"/>
  <c r="BF302" i="6"/>
  <c r="AP302" i="6"/>
  <c r="J302" i="6"/>
  <c r="BC301" i="6"/>
  <c r="AM301" i="6"/>
  <c r="G301" i="6"/>
  <c r="AZ300" i="6"/>
  <c r="AJ300" i="6"/>
  <c r="T300" i="6"/>
  <c r="BM299" i="6"/>
  <c r="AW299" i="6"/>
  <c r="AG299" i="6"/>
  <c r="Q299" i="6"/>
  <c r="BJ298" i="6"/>
  <c r="AT298" i="6"/>
  <c r="AD298" i="6"/>
  <c r="N298" i="6"/>
  <c r="BG297" i="6"/>
  <c r="AQ297" i="6"/>
  <c r="AA297" i="6"/>
  <c r="K297" i="6"/>
  <c r="BD296" i="6"/>
  <c r="AN296" i="6"/>
  <c r="H296" i="6"/>
  <c r="BA295" i="6"/>
  <c r="AK295" i="6"/>
  <c r="BN294" i="6"/>
  <c r="AX294" i="6"/>
  <c r="AH294" i="6"/>
  <c r="BK293" i="6"/>
  <c r="AU293" i="6"/>
  <c r="AE293" i="6"/>
  <c r="BH292" i="6"/>
  <c r="AR292" i="6"/>
  <c r="AB292" i="6"/>
  <c r="L292" i="6"/>
  <c r="BE291" i="6"/>
  <c r="AO291" i="6"/>
  <c r="Y291" i="6"/>
  <c r="I291" i="6"/>
  <c r="BB290" i="6"/>
  <c r="AL290" i="6"/>
  <c r="V290" i="6"/>
  <c r="AY289" i="6"/>
  <c r="AI289" i="6"/>
  <c r="S289" i="6"/>
  <c r="BL288" i="6"/>
  <c r="AV288" i="6"/>
  <c r="AF288" i="6"/>
  <c r="BI287" i="6"/>
  <c r="AS287" i="6"/>
  <c r="AC287" i="6"/>
  <c r="BE284" i="6"/>
  <c r="AT284" i="6"/>
  <c r="AF284" i="6"/>
  <c r="U284" i="6"/>
  <c r="G284" i="6"/>
  <c r="BA283" i="6"/>
  <c r="AP283" i="6"/>
  <c r="AC283" i="6"/>
  <c r="S283" i="6"/>
  <c r="I283" i="6"/>
  <c r="BE282" i="6"/>
  <c r="AV282" i="6"/>
  <c r="AM282" i="6"/>
  <c r="AD282" i="6"/>
  <c r="U282" i="6"/>
  <c r="L282" i="6"/>
  <c r="BJ281" i="6"/>
  <c r="BA281" i="6"/>
  <c r="AS281" i="6"/>
  <c r="AK281" i="6"/>
  <c r="AC281" i="6"/>
  <c r="U281" i="6"/>
  <c r="M281" i="6"/>
  <c r="BE280" i="6"/>
  <c r="AW280" i="6"/>
  <c r="AO280" i="6"/>
  <c r="AG280" i="6"/>
  <c r="Y280" i="6"/>
  <c r="Q280" i="6"/>
  <c r="I280" i="6"/>
  <c r="BA279" i="6"/>
  <c r="AS279" i="6"/>
  <c r="AK279" i="6"/>
  <c r="AC279" i="6"/>
  <c r="U279" i="6"/>
  <c r="M279" i="6"/>
  <c r="BE278" i="6"/>
  <c r="AW278" i="6"/>
  <c r="AO278" i="6"/>
  <c r="AG278" i="6"/>
  <c r="Y278" i="6"/>
  <c r="Q278" i="6"/>
  <c r="I278" i="6"/>
  <c r="BA277" i="6"/>
  <c r="AS277" i="6"/>
  <c r="AK277" i="6"/>
  <c r="AC277" i="6"/>
  <c r="U277" i="6"/>
  <c r="M277" i="6"/>
  <c r="BE276" i="6"/>
  <c r="AW276" i="6"/>
  <c r="AO276" i="6"/>
  <c r="AG276" i="6"/>
  <c r="Y276" i="6"/>
  <c r="Q276" i="6"/>
  <c r="I276" i="6"/>
  <c r="BA275" i="6"/>
  <c r="AS275" i="6"/>
  <c r="AK275" i="6"/>
  <c r="AC275" i="6"/>
  <c r="U275" i="6"/>
  <c r="M275" i="6"/>
  <c r="BM274" i="6"/>
  <c r="AW274" i="6"/>
  <c r="AO274" i="6"/>
  <c r="AG274" i="6"/>
  <c r="Y274" i="6"/>
  <c r="Q274" i="6"/>
  <c r="I274" i="6"/>
  <c r="BA273" i="6"/>
  <c r="AS273" i="6"/>
  <c r="AK273" i="6"/>
  <c r="AC273" i="6"/>
  <c r="U273" i="6"/>
  <c r="M273" i="6"/>
  <c r="BM272" i="6"/>
  <c r="AW272" i="6"/>
  <c r="AO272" i="6"/>
  <c r="AG272" i="6"/>
  <c r="Y272" i="6"/>
  <c r="Q272" i="6"/>
  <c r="I272" i="6"/>
  <c r="BI271" i="6"/>
  <c r="AS271" i="6"/>
  <c r="AK271" i="6"/>
  <c r="AC271" i="6"/>
  <c r="U271" i="6"/>
  <c r="M271" i="6"/>
  <c r="BM270" i="6"/>
  <c r="AW270" i="6"/>
  <c r="AO270" i="6"/>
  <c r="AG270" i="6"/>
  <c r="Y270" i="6"/>
  <c r="Q270" i="6"/>
  <c r="I270" i="6"/>
  <c r="BI269" i="6"/>
  <c r="AS269" i="6"/>
  <c r="AK269" i="6"/>
  <c r="AC269" i="6"/>
  <c r="U269" i="6"/>
  <c r="M269" i="6"/>
  <c r="BM268" i="6"/>
  <c r="AW268" i="6"/>
  <c r="AO268" i="6"/>
  <c r="AG268" i="6"/>
  <c r="Y268" i="6"/>
  <c r="Q268" i="6"/>
  <c r="I268" i="6"/>
  <c r="BI267" i="6"/>
  <c r="AS267" i="6"/>
  <c r="AK267" i="6"/>
  <c r="AC267" i="6"/>
  <c r="U267" i="6"/>
  <c r="M267" i="6"/>
  <c r="BM266" i="6"/>
  <c r="BE266" i="6"/>
  <c r="AO266" i="6"/>
  <c r="AG266" i="6"/>
  <c r="Y266" i="6"/>
  <c r="Q266" i="6"/>
  <c r="I266" i="6"/>
  <c r="BI265" i="6"/>
  <c r="AS265" i="6"/>
  <c r="AK265" i="6"/>
  <c r="AC265" i="6"/>
  <c r="U265" i="6"/>
  <c r="M265" i="6"/>
  <c r="BM264" i="6"/>
  <c r="BE264" i="6"/>
  <c r="AO264" i="6"/>
  <c r="AG264" i="6"/>
  <c r="Y264" i="6"/>
  <c r="Q264" i="6"/>
  <c r="I264" i="6"/>
  <c r="BI263" i="6"/>
  <c r="BA263" i="6"/>
  <c r="AK263" i="6"/>
  <c r="AC263" i="6"/>
  <c r="U263" i="6"/>
  <c r="M263" i="6"/>
  <c r="BM262" i="6"/>
  <c r="BE262" i="6"/>
  <c r="AO262" i="6"/>
  <c r="AG262" i="6"/>
  <c r="Y262" i="6"/>
  <c r="Q262" i="6"/>
  <c r="I262" i="6"/>
  <c r="BI261" i="6"/>
  <c r="BA261" i="6"/>
  <c r="AK261" i="6"/>
  <c r="AC261" i="6"/>
  <c r="U261" i="6"/>
  <c r="M261" i="6"/>
  <c r="BM260" i="6"/>
  <c r="BE260" i="6"/>
  <c r="AO260" i="6"/>
  <c r="AG260" i="6"/>
  <c r="Y260" i="6"/>
  <c r="Q260" i="6"/>
  <c r="I260" i="6"/>
  <c r="BI259" i="6"/>
  <c r="BA259" i="6"/>
  <c r="AK259" i="6"/>
  <c r="AC259" i="6"/>
  <c r="U259" i="6"/>
  <c r="M259" i="6"/>
  <c r="BM258" i="6"/>
  <c r="BE258" i="6"/>
  <c r="AW258" i="6"/>
  <c r="AG258" i="6"/>
  <c r="Y258" i="6"/>
  <c r="Q258" i="6"/>
  <c r="I258" i="6"/>
  <c r="BI257" i="6"/>
  <c r="BA257" i="6"/>
  <c r="AK257" i="6"/>
  <c r="AC257" i="6"/>
  <c r="U257" i="6"/>
  <c r="M257" i="6"/>
  <c r="BM256" i="6"/>
  <c r="BE256" i="6"/>
  <c r="AW256" i="6"/>
  <c r="AG256" i="6"/>
  <c r="Y256" i="6"/>
  <c r="Q256" i="6"/>
  <c r="I256" i="6"/>
  <c r="BI255" i="6"/>
  <c r="BA255" i="6"/>
  <c r="AS255" i="6"/>
  <c r="AC255" i="6"/>
  <c r="U255" i="6"/>
  <c r="M255" i="6"/>
  <c r="BM254" i="6"/>
  <c r="BE254" i="6"/>
  <c r="AW254" i="6"/>
  <c r="AG254" i="6"/>
  <c r="Y254" i="6"/>
  <c r="Q254" i="6"/>
  <c r="I254" i="6"/>
  <c r="BI253" i="6"/>
  <c r="BA253" i="6"/>
  <c r="AS253" i="6"/>
  <c r="AC253" i="6"/>
  <c r="U253" i="6"/>
  <c r="M253" i="6"/>
  <c r="BM252" i="6"/>
  <c r="BE252" i="6"/>
  <c r="AW252" i="6"/>
  <c r="AG252" i="6"/>
  <c r="Y252" i="6"/>
  <c r="Q252" i="6"/>
  <c r="I252" i="6"/>
  <c r="BI251" i="6"/>
  <c r="BA251" i="6"/>
  <c r="AS251" i="6"/>
  <c r="AC251" i="6"/>
  <c r="U251" i="6"/>
  <c r="M251" i="6"/>
  <c r="BM250" i="6"/>
  <c r="BE250" i="6"/>
  <c r="AW250" i="6"/>
  <c r="AO250" i="6"/>
  <c r="Y250" i="6"/>
  <c r="Q250" i="6"/>
  <c r="I250" i="6"/>
  <c r="BI249" i="6"/>
  <c r="BA249" i="6"/>
  <c r="AS249" i="6"/>
  <c r="AC249" i="6"/>
  <c r="U249" i="6"/>
  <c r="M249" i="6"/>
  <c r="BM248" i="6"/>
  <c r="BE248" i="6"/>
  <c r="AW248" i="6"/>
  <c r="AO248" i="6"/>
  <c r="Y248" i="6"/>
  <c r="Q248" i="6"/>
  <c r="I248" i="6"/>
  <c r="BI247" i="6"/>
  <c r="BA247" i="6"/>
  <c r="AS247" i="6"/>
  <c r="AK247" i="6"/>
  <c r="U247" i="6"/>
  <c r="M247" i="6"/>
  <c r="BM246" i="6"/>
  <c r="BE246" i="6"/>
  <c r="AW246" i="6"/>
  <c r="AO246" i="6"/>
  <c r="Y246" i="6"/>
  <c r="Q246" i="6"/>
  <c r="I246" i="6"/>
  <c r="BI245" i="6"/>
  <c r="BA245" i="6"/>
  <c r="AS245" i="6"/>
  <c r="AK245" i="6"/>
  <c r="U245" i="6"/>
  <c r="M245" i="6"/>
  <c r="BM244" i="6"/>
  <c r="BE244" i="6"/>
  <c r="AW244" i="6"/>
  <c r="AO244" i="6"/>
  <c r="Y244" i="6"/>
  <c r="Q244" i="6"/>
  <c r="I244" i="6"/>
  <c r="BI243" i="6"/>
  <c r="BA243" i="6"/>
  <c r="AS243" i="6"/>
  <c r="AK243" i="6"/>
  <c r="U243" i="6"/>
  <c r="M243" i="6"/>
  <c r="BM242" i="6"/>
  <c r="BE242" i="6"/>
  <c r="AW242" i="6"/>
  <c r="AO242" i="6"/>
  <c r="AG242" i="6"/>
  <c r="Q242" i="6"/>
  <c r="I242" i="6"/>
  <c r="BI241" i="6"/>
  <c r="BA241" i="6"/>
  <c r="AS241" i="6"/>
  <c r="AK241" i="6"/>
  <c r="U241" i="6"/>
  <c r="M241" i="6"/>
  <c r="BM240" i="6"/>
  <c r="BE240" i="6"/>
  <c r="AW240" i="6"/>
  <c r="AO240" i="6"/>
  <c r="AG240" i="6"/>
  <c r="Q240" i="6"/>
  <c r="I240" i="6"/>
  <c r="BI239" i="6"/>
  <c r="BA239" i="6"/>
  <c r="AS239" i="6"/>
  <c r="AK239" i="6"/>
  <c r="AC239" i="6"/>
  <c r="M239" i="6"/>
  <c r="BM238" i="6"/>
  <c r="BE238" i="6"/>
  <c r="AW238" i="6"/>
  <c r="AO238" i="6"/>
  <c r="AG238" i="6"/>
  <c r="Q238" i="6"/>
  <c r="I238" i="6"/>
  <c r="BI237" i="6"/>
  <c r="BA237" i="6"/>
  <c r="AS237" i="6"/>
  <c r="AK237" i="6"/>
  <c r="AC237" i="6"/>
  <c r="M237" i="6"/>
  <c r="BM236" i="6"/>
  <c r="BE236" i="6"/>
  <c r="AW236" i="6"/>
  <c r="AO236" i="6"/>
  <c r="AG236" i="6"/>
  <c r="Q236" i="6"/>
  <c r="I236" i="6"/>
  <c r="BI235" i="6"/>
  <c r="BA235" i="6"/>
  <c r="AS235" i="6"/>
  <c r="AK235" i="6"/>
  <c r="AC235" i="6"/>
  <c r="M235" i="6"/>
  <c r="BM234" i="6"/>
  <c r="BE234" i="6"/>
  <c r="AW234" i="6"/>
  <c r="AO234" i="6"/>
  <c r="AG234" i="6"/>
  <c r="Y234" i="6"/>
  <c r="I234" i="6"/>
  <c r="BI233" i="6"/>
  <c r="BA233" i="6"/>
  <c r="AS233" i="6"/>
  <c r="AK233" i="6"/>
  <c r="AC233" i="6"/>
  <c r="M233" i="6"/>
  <c r="BM232" i="6"/>
  <c r="BE232" i="6"/>
  <c r="AW232" i="6"/>
  <c r="AO232" i="6"/>
  <c r="AG232" i="6"/>
  <c r="Y232" i="6"/>
  <c r="I232" i="6"/>
  <c r="BI231" i="6"/>
  <c r="BA231" i="6"/>
  <c r="AS231" i="6"/>
  <c r="AK231" i="6"/>
  <c r="AC231" i="6"/>
  <c r="U231" i="6"/>
  <c r="BM230" i="6"/>
  <c r="BE230" i="6"/>
  <c r="AW230" i="6"/>
  <c r="AO230" i="6"/>
  <c r="AG230" i="6"/>
  <c r="Y230" i="6"/>
  <c r="I230" i="6"/>
  <c r="BI229" i="6"/>
  <c r="BA229" i="6"/>
  <c r="AS229" i="6"/>
  <c r="AK229" i="6"/>
  <c r="AC229" i="6"/>
  <c r="U229" i="6"/>
  <c r="BM228" i="6"/>
  <c r="BE228" i="6"/>
  <c r="AW228" i="6"/>
  <c r="AO228" i="6"/>
  <c r="AG228" i="6"/>
  <c r="Y228" i="6"/>
  <c r="I228" i="6"/>
  <c r="BI227" i="6"/>
  <c r="BA227" i="6"/>
  <c r="AS227" i="6"/>
  <c r="AK227" i="6"/>
  <c r="AC227" i="6"/>
  <c r="U227" i="6"/>
  <c r="BM226" i="6"/>
  <c r="BE226" i="6"/>
  <c r="AW226" i="6"/>
  <c r="AO226" i="6"/>
  <c r="AG226" i="6"/>
  <c r="Y226" i="6"/>
  <c r="Q226" i="6"/>
  <c r="AY335" i="6"/>
  <c r="S335" i="6"/>
  <c r="AV334" i="6"/>
  <c r="P334" i="6"/>
  <c r="AS333" i="6"/>
  <c r="M333" i="6"/>
  <c r="AP332" i="6"/>
  <c r="J332" i="6"/>
  <c r="AM331" i="6"/>
  <c r="G331" i="6"/>
  <c r="AJ330" i="6"/>
  <c r="BM329" i="6"/>
  <c r="AP329" i="6"/>
  <c r="Z329" i="6"/>
  <c r="J329" i="6"/>
  <c r="AM328" i="6"/>
  <c r="W328" i="6"/>
  <c r="G328" i="6"/>
  <c r="AJ327" i="6"/>
  <c r="T327" i="6"/>
  <c r="BM326" i="6"/>
  <c r="AG326" i="6"/>
  <c r="Q326" i="6"/>
  <c r="BJ325" i="6"/>
  <c r="AD325" i="6"/>
  <c r="N325" i="6"/>
  <c r="BG324" i="6"/>
  <c r="AQ324" i="6"/>
  <c r="AA324" i="6"/>
  <c r="K324" i="6"/>
  <c r="BD323" i="6"/>
  <c r="AN323" i="6"/>
  <c r="X323" i="6"/>
  <c r="H323" i="6"/>
  <c r="BA322" i="6"/>
  <c r="AK322" i="6"/>
  <c r="U322" i="6"/>
  <c r="BN321" i="6"/>
  <c r="AH321" i="6"/>
  <c r="R321" i="6"/>
  <c r="BK320" i="6"/>
  <c r="AE320" i="6"/>
  <c r="O320" i="6"/>
  <c r="BH319" i="6"/>
  <c r="AB319" i="6"/>
  <c r="L319" i="6"/>
  <c r="BE318" i="6"/>
  <c r="Y318" i="6"/>
  <c r="I318" i="6"/>
  <c r="BB317" i="6"/>
  <c r="V317" i="6"/>
  <c r="AY316" i="6"/>
  <c r="AI316" i="6"/>
  <c r="S316" i="6"/>
  <c r="BL315" i="6"/>
  <c r="AV315" i="6"/>
  <c r="AF315" i="6"/>
  <c r="P315" i="6"/>
  <c r="BI314" i="6"/>
  <c r="AS314" i="6"/>
  <c r="AC314" i="6"/>
  <c r="M314" i="6"/>
  <c r="BF313" i="6"/>
  <c r="Z313" i="6"/>
  <c r="J313" i="6"/>
  <c r="BC312" i="6"/>
  <c r="W312" i="6"/>
  <c r="G312" i="6"/>
  <c r="AZ311" i="6"/>
  <c r="T311" i="6"/>
  <c r="BM310" i="6"/>
  <c r="AW310" i="6"/>
  <c r="Q310" i="6"/>
  <c r="BJ309" i="6"/>
  <c r="AT309" i="6"/>
  <c r="N309" i="6"/>
  <c r="BG308" i="6"/>
  <c r="AQ308" i="6"/>
  <c r="AA308" i="6"/>
  <c r="K308" i="6"/>
  <c r="BD307" i="6"/>
  <c r="AN307" i="6"/>
  <c r="X307" i="6"/>
  <c r="H307" i="6"/>
  <c r="BA306" i="6"/>
  <c r="AK306" i="6"/>
  <c r="U306" i="6"/>
  <c r="BN305" i="6"/>
  <c r="AX305" i="6"/>
  <c r="R305" i="6"/>
  <c r="BK304" i="6"/>
  <c r="AU304" i="6"/>
  <c r="O304" i="6"/>
  <c r="BH303" i="6"/>
  <c r="AR303" i="6"/>
  <c r="L303" i="6"/>
  <c r="BE302" i="6"/>
  <c r="AO302" i="6"/>
  <c r="I302" i="6"/>
  <c r="BB301" i="6"/>
  <c r="AL301" i="6"/>
  <c r="AY300" i="6"/>
  <c r="AI300" i="6"/>
  <c r="S300" i="6"/>
  <c r="BL299" i="6"/>
  <c r="AV299" i="6"/>
  <c r="AF299" i="6"/>
  <c r="AR335" i="6"/>
  <c r="L335" i="6"/>
  <c r="AO334" i="6"/>
  <c r="I334" i="6"/>
  <c r="AL333" i="6"/>
  <c r="AI332" i="6"/>
  <c r="BL331" i="6"/>
  <c r="AF331" i="6"/>
  <c r="BI330" i="6"/>
  <c r="AC330" i="6"/>
  <c r="AO329" i="6"/>
  <c r="Y329" i="6"/>
  <c r="I329" i="6"/>
  <c r="AL328" i="6"/>
  <c r="V328" i="6"/>
  <c r="AI327" i="6"/>
  <c r="S327" i="6"/>
  <c r="BL326" i="6"/>
  <c r="AF326" i="6"/>
  <c r="P326" i="6"/>
  <c r="BI325" i="6"/>
  <c r="AS325" i="6"/>
  <c r="AC325" i="6"/>
  <c r="M325" i="6"/>
  <c r="BF324" i="6"/>
  <c r="AP324" i="6"/>
  <c r="Z324" i="6"/>
  <c r="J324" i="6"/>
  <c r="BC323" i="6"/>
  <c r="AM323" i="6"/>
  <c r="W323" i="6"/>
  <c r="G323" i="6"/>
  <c r="AZ322" i="6"/>
  <c r="AJ322" i="6"/>
  <c r="T322" i="6"/>
  <c r="BM321" i="6"/>
  <c r="AG321" i="6"/>
  <c r="Q321" i="6"/>
  <c r="BJ320" i="6"/>
  <c r="AD320" i="6"/>
  <c r="N320" i="6"/>
  <c r="BG319" i="6"/>
  <c r="AA319" i="6"/>
  <c r="K319" i="6"/>
  <c r="BD318" i="6"/>
  <c r="X318" i="6"/>
  <c r="H318" i="6"/>
  <c r="BA317" i="6"/>
  <c r="AK317" i="6"/>
  <c r="U317" i="6"/>
  <c r="BN316" i="6"/>
  <c r="AX316" i="6"/>
  <c r="AH316" i="6"/>
  <c r="R316" i="6"/>
  <c r="BK315" i="6"/>
  <c r="AU315" i="6"/>
  <c r="AE315" i="6"/>
  <c r="O315" i="6"/>
  <c r="BH314" i="6"/>
  <c r="AR314" i="6"/>
  <c r="AB314" i="6"/>
  <c r="L314" i="6"/>
  <c r="BE313" i="6"/>
  <c r="Y313" i="6"/>
  <c r="I313" i="6"/>
  <c r="BB312" i="6"/>
  <c r="V312" i="6"/>
  <c r="AY311" i="6"/>
  <c r="S311" i="6"/>
  <c r="BL310" i="6"/>
  <c r="AV310" i="6"/>
  <c r="P310" i="6"/>
  <c r="BI309" i="6"/>
  <c r="AS309" i="6"/>
  <c r="AC309" i="6"/>
  <c r="M309" i="6"/>
  <c r="BF308" i="6"/>
  <c r="AP308" i="6"/>
  <c r="Z308" i="6"/>
  <c r="J308" i="6"/>
  <c r="BC307" i="6"/>
  <c r="AM307" i="6"/>
  <c r="W307" i="6"/>
  <c r="G307" i="6"/>
  <c r="AZ306" i="6"/>
  <c r="AJ306" i="6"/>
  <c r="T306" i="6"/>
  <c r="BM305" i="6"/>
  <c r="AW305" i="6"/>
  <c r="Q305" i="6"/>
  <c r="BJ304" i="6"/>
  <c r="AT304" i="6"/>
  <c r="N304" i="6"/>
  <c r="BG303" i="6"/>
  <c r="AQ303" i="6"/>
  <c r="K303" i="6"/>
  <c r="BD302" i="6"/>
  <c r="AN302" i="6"/>
  <c r="H302" i="6"/>
  <c r="W241" i="6" s="1"/>
  <c r="BA301" i="6"/>
  <c r="AK301" i="6"/>
  <c r="U301" i="6"/>
  <c r="BN300" i="6"/>
  <c r="AX300" i="6"/>
  <c r="AH300" i="6"/>
  <c r="R300" i="6"/>
  <c r="BK299" i="6"/>
  <c r="AU299" i="6"/>
  <c r="AE299" i="6"/>
  <c r="AQ335" i="6"/>
  <c r="K335" i="6"/>
  <c r="AN334" i="6"/>
  <c r="H334" i="6"/>
  <c r="AK333" i="6"/>
  <c r="BN332" i="6"/>
  <c r="AH332" i="6"/>
  <c r="BK331" i="6"/>
  <c r="AE331" i="6"/>
  <c r="BH330" i="6"/>
  <c r="AB330" i="6"/>
  <c r="AJ329" i="6"/>
  <c r="T329" i="6"/>
  <c r="BM328" i="6"/>
  <c r="AG328" i="6"/>
  <c r="Q328" i="6"/>
  <c r="BJ327" i="6"/>
  <c r="AT327" i="6"/>
  <c r="AD327" i="6"/>
  <c r="N327" i="6"/>
  <c r="BG326" i="6"/>
  <c r="AQ326" i="6"/>
  <c r="AA326" i="6"/>
  <c r="K326" i="6"/>
  <c r="BD325" i="6"/>
  <c r="AN325" i="6"/>
  <c r="X325" i="6"/>
  <c r="H325" i="6"/>
  <c r="AK324" i="6"/>
  <c r="U324" i="6"/>
  <c r="BN323" i="6"/>
  <c r="AH323" i="6"/>
  <c r="R323" i="6"/>
  <c r="BK322" i="6"/>
  <c r="AE322" i="6"/>
  <c r="O322" i="6"/>
  <c r="BH321" i="6"/>
  <c r="AB321" i="6"/>
  <c r="L321" i="6"/>
  <c r="BE320" i="6"/>
  <c r="Y320" i="6"/>
  <c r="I320" i="6"/>
  <c r="BB319" i="6"/>
  <c r="AL319" i="6"/>
  <c r="V319" i="6"/>
  <c r="AY318" i="6"/>
  <c r="AI318" i="6"/>
  <c r="S318" i="6"/>
  <c r="BL317" i="6"/>
  <c r="AV317" i="6"/>
  <c r="AF317" i="6"/>
  <c r="P317" i="6"/>
  <c r="BI316" i="6"/>
  <c r="AC316" i="6"/>
  <c r="M316" i="6"/>
  <c r="BF315" i="6"/>
  <c r="Z315" i="6"/>
  <c r="J315" i="6"/>
  <c r="BC314" i="6"/>
  <c r="W314" i="6"/>
  <c r="G314" i="6"/>
  <c r="AZ313" i="6"/>
  <c r="T313" i="6"/>
  <c r="BM312" i="6"/>
  <c r="AW312" i="6"/>
  <c r="Q312" i="6"/>
  <c r="BJ311" i="6"/>
  <c r="AT311" i="6"/>
  <c r="AD311" i="6"/>
  <c r="N311" i="6"/>
  <c r="BG310" i="6"/>
  <c r="AQ310" i="6"/>
  <c r="AA310" i="6"/>
  <c r="K310" i="6"/>
  <c r="BD309" i="6"/>
  <c r="AN309" i="6"/>
  <c r="X309" i="6"/>
  <c r="H309" i="6"/>
  <c r="BA308" i="6"/>
  <c r="U308" i="6"/>
  <c r="BN307" i="6"/>
  <c r="AX307" i="6"/>
  <c r="R307" i="6"/>
  <c r="BK306" i="6"/>
  <c r="AU306" i="6"/>
  <c r="O306" i="6"/>
  <c r="BH305" i="6"/>
  <c r="AR305" i="6"/>
  <c r="L305" i="6"/>
  <c r="BE304" i="6"/>
  <c r="AO304" i="6"/>
  <c r="I304" i="6"/>
  <c r="BB303" i="6"/>
  <c r="AL303" i="6"/>
  <c r="V303" i="6"/>
  <c r="AY302" i="6"/>
  <c r="AI302" i="6"/>
  <c r="S302" i="6"/>
  <c r="BL301" i="6"/>
  <c r="AV301" i="6"/>
  <c r="AF301" i="6"/>
  <c r="P301" i="6"/>
  <c r="BI300" i="6"/>
  <c r="AS300" i="6"/>
  <c r="M300" i="6"/>
  <c r="BF299" i="6"/>
  <c r="AP299" i="6"/>
  <c r="AI335" i="6"/>
  <c r="BL334" i="6"/>
  <c r="AF334" i="6"/>
  <c r="AC333" i="6"/>
  <c r="Z332" i="6"/>
  <c r="W331" i="6"/>
  <c r="T330" i="6"/>
  <c r="AH329" i="6"/>
  <c r="R329" i="6"/>
  <c r="BK328" i="6"/>
  <c r="AU328" i="6"/>
  <c r="AE328" i="6"/>
  <c r="O328" i="6"/>
  <c r="BH327" i="6"/>
  <c r="AR327" i="6"/>
  <c r="AB327" i="6"/>
  <c r="L327" i="6"/>
  <c r="BE326" i="6"/>
  <c r="AO326" i="6"/>
  <c r="Y326" i="6"/>
  <c r="I326" i="6"/>
  <c r="AL325" i="6"/>
  <c r="V325" i="6"/>
  <c r="AI324" i="6"/>
  <c r="S324" i="6"/>
  <c r="BL323" i="6"/>
  <c r="AF323" i="6"/>
  <c r="P323" i="6"/>
  <c r="BI322" i="6"/>
  <c r="AC322" i="6"/>
  <c r="M322" i="6"/>
  <c r="BF321" i="6"/>
  <c r="Z321" i="6"/>
  <c r="J321" i="6"/>
  <c r="BC320" i="6"/>
  <c r="AM320" i="6"/>
  <c r="W320" i="6"/>
  <c r="G320" i="6"/>
  <c r="AZ319" i="6"/>
  <c r="AJ319" i="6"/>
  <c r="T319" i="6"/>
  <c r="BM318" i="6"/>
  <c r="AW318" i="6"/>
  <c r="AG318" i="6"/>
  <c r="Q318" i="6"/>
  <c r="BJ317" i="6"/>
  <c r="AD317" i="6"/>
  <c r="N317" i="6"/>
  <c r="BG316" i="6"/>
  <c r="AA316" i="6"/>
  <c r="K316" i="6"/>
  <c r="AK316" i="6" s="1"/>
  <c r="BD315" i="6"/>
  <c r="X315" i="6"/>
  <c r="H315" i="6"/>
  <c r="BA314" i="6"/>
  <c r="U314" i="6"/>
  <c r="BN313" i="6"/>
  <c r="AX313" i="6"/>
  <c r="R313" i="6"/>
  <c r="BK312" i="6"/>
  <c r="AU312" i="6"/>
  <c r="AE312" i="6"/>
  <c r="O312" i="6"/>
  <c r="AG312" i="6" s="1"/>
  <c r="AH251" i="6" s="1"/>
  <c r="BH311" i="6"/>
  <c r="AR311" i="6"/>
  <c r="AB311" i="6"/>
  <c r="L311" i="6"/>
  <c r="BE310" i="6"/>
  <c r="AO310" i="6"/>
  <c r="Y310" i="6"/>
  <c r="I310" i="6"/>
  <c r="BB309" i="6"/>
  <c r="V309" i="6"/>
  <c r="AY308" i="6"/>
  <c r="S308" i="6"/>
  <c r="BL307" i="6"/>
  <c r="AV307" i="6"/>
  <c r="P307" i="6"/>
  <c r="BI306" i="6"/>
  <c r="AS306" i="6"/>
  <c r="M306" i="6"/>
  <c r="BF305" i="6"/>
  <c r="AP305" i="6"/>
  <c r="J305" i="6"/>
  <c r="BC304" i="6"/>
  <c r="AM304" i="6"/>
  <c r="W304" i="6"/>
  <c r="G304" i="6"/>
  <c r="AZ303" i="6"/>
  <c r="AJ303" i="6"/>
  <c r="T303" i="6"/>
  <c r="BM302" i="6"/>
  <c r="AW302" i="6"/>
  <c r="AG302" i="6"/>
  <c r="Q302" i="6"/>
  <c r="BJ301" i="6"/>
  <c r="AT301" i="6"/>
  <c r="N301" i="6"/>
  <c r="BG300" i="6"/>
  <c r="AQ300" i="6"/>
  <c r="K300" i="6"/>
  <c r="BD299" i="6"/>
  <c r="AN299" i="6"/>
  <c r="H299" i="6"/>
  <c r="BA298" i="6"/>
  <c r="AK298" i="6"/>
  <c r="BN297" i="6"/>
  <c r="AX297" i="6"/>
  <c r="AH297" i="6"/>
  <c r="BK296" i="6"/>
  <c r="AU296" i="6"/>
  <c r="AE296" i="6"/>
  <c r="O296" i="6"/>
  <c r="BH295" i="6"/>
  <c r="AR295" i="6"/>
  <c r="AB295" i="6"/>
  <c r="L295" i="6"/>
  <c r="BE294" i="6"/>
  <c r="AO294" i="6"/>
  <c r="Y294" i="6"/>
  <c r="I294" i="6"/>
  <c r="BB293" i="6"/>
  <c r="AL293" i="6"/>
  <c r="AY292" i="6"/>
  <c r="AI292" i="6"/>
  <c r="BL291" i="6"/>
  <c r="AV291" i="6"/>
  <c r="AF291" i="6"/>
  <c r="BI290" i="6"/>
  <c r="AS290" i="6"/>
  <c r="AC290" i="6"/>
  <c r="BF289" i="6"/>
  <c r="AP289" i="6"/>
  <c r="Z289" i="6"/>
  <c r="BC288" i="6"/>
  <c r="AM288" i="6"/>
  <c r="W288" i="6"/>
  <c r="G288" i="6"/>
  <c r="AZ287" i="6"/>
  <c r="AJ287" i="6"/>
  <c r="T287" i="6"/>
  <c r="BK284" i="6"/>
  <c r="AW284" i="6"/>
  <c r="AL284" i="6"/>
  <c r="X284" i="6"/>
  <c r="M284" i="6"/>
  <c r="BG283" i="6"/>
  <c r="AS283" i="6"/>
  <c r="AH283" i="6"/>
  <c r="X283" i="6"/>
  <c r="L283" i="6"/>
  <c r="BJ282" i="6"/>
  <c r="AZ282" i="6"/>
  <c r="AP282" i="6"/>
  <c r="AG282" i="6"/>
  <c r="X282" i="6"/>
  <c r="O282" i="6"/>
  <c r="BE281" i="6"/>
  <c r="AV281" i="6"/>
  <c r="AN281" i="6"/>
  <c r="AF281" i="6"/>
  <c r="X281" i="6"/>
  <c r="P281" i="6"/>
  <c r="H281" i="6"/>
  <c r="BH280" i="6"/>
  <c r="AZ280" i="6"/>
  <c r="AR280" i="6"/>
  <c r="AJ280" i="6"/>
  <c r="AB280" i="6"/>
  <c r="T280" i="6"/>
  <c r="L280" i="6"/>
  <c r="BD279" i="6"/>
  <c r="AV279" i="6"/>
  <c r="AN279" i="6"/>
  <c r="AF279" i="6"/>
  <c r="X279" i="6"/>
  <c r="P279" i="6"/>
  <c r="H279" i="6"/>
  <c r="AZ278" i="6"/>
  <c r="AR278" i="6"/>
  <c r="AJ278" i="6"/>
  <c r="AB278" i="6"/>
  <c r="T278" i="6"/>
  <c r="L278" i="6"/>
  <c r="BD277" i="6"/>
  <c r="AV277" i="6"/>
  <c r="AN277" i="6"/>
  <c r="AF277" i="6"/>
  <c r="X277" i="6"/>
  <c r="P277" i="6"/>
  <c r="H277" i="6"/>
  <c r="AZ276" i="6"/>
  <c r="AR276" i="6"/>
  <c r="AJ276" i="6"/>
  <c r="AB276" i="6"/>
  <c r="T276" i="6"/>
  <c r="L276" i="6"/>
  <c r="BD275" i="6"/>
  <c r="AV275" i="6"/>
  <c r="AN275" i="6"/>
  <c r="AF275" i="6"/>
  <c r="X275" i="6"/>
  <c r="P275" i="6"/>
  <c r="H275" i="6"/>
  <c r="AZ274" i="6"/>
  <c r="AR274" i="6"/>
  <c r="AJ274" i="6"/>
  <c r="AB274" i="6"/>
  <c r="T274" i="6"/>
  <c r="L274" i="6"/>
  <c r="BL273" i="6"/>
  <c r="AV273" i="6"/>
  <c r="AN273" i="6"/>
  <c r="AF273" i="6"/>
  <c r="X273" i="6"/>
  <c r="P273" i="6"/>
  <c r="H273" i="6"/>
  <c r="AZ272" i="6"/>
  <c r="AR272" i="6"/>
  <c r="AJ272" i="6"/>
  <c r="AB272" i="6"/>
  <c r="T272" i="6"/>
  <c r="L272" i="6"/>
  <c r="BL271" i="6"/>
  <c r="AV271" i="6"/>
  <c r="AN271" i="6"/>
  <c r="AF271" i="6"/>
  <c r="X271" i="6"/>
  <c r="P271" i="6"/>
  <c r="H271" i="6"/>
  <c r="BH270" i="6"/>
  <c r="AR270" i="6"/>
  <c r="AJ270" i="6"/>
  <c r="AB270" i="6"/>
  <c r="T270" i="6"/>
  <c r="L270" i="6"/>
  <c r="BL269" i="6"/>
  <c r="AV269" i="6"/>
  <c r="AN269" i="6"/>
  <c r="AF269" i="6"/>
  <c r="X269" i="6"/>
  <c r="P269" i="6"/>
  <c r="H269" i="6"/>
  <c r="BH268" i="6"/>
  <c r="AR268" i="6"/>
  <c r="AJ268" i="6"/>
  <c r="AB268" i="6"/>
  <c r="T268" i="6"/>
  <c r="L268" i="6"/>
  <c r="BL267" i="6"/>
  <c r="AV267" i="6"/>
  <c r="AN267" i="6"/>
  <c r="AF267" i="6"/>
  <c r="X267" i="6"/>
  <c r="P267" i="6"/>
  <c r="H267" i="6"/>
  <c r="BH266" i="6"/>
  <c r="AR266" i="6"/>
  <c r="AJ266" i="6"/>
  <c r="AB266" i="6"/>
  <c r="T266" i="6"/>
  <c r="L266" i="6"/>
  <c r="BL265" i="6"/>
  <c r="BD265" i="6"/>
  <c r="AN265" i="6"/>
  <c r="AF265" i="6"/>
  <c r="X265" i="6"/>
  <c r="P265" i="6"/>
  <c r="H265" i="6"/>
  <c r="BH264" i="6"/>
  <c r="AR264" i="6"/>
  <c r="AJ264" i="6"/>
  <c r="AB264" i="6"/>
  <c r="T264" i="6"/>
  <c r="L264" i="6"/>
  <c r="BL263" i="6"/>
  <c r="BD263" i="6"/>
  <c r="AN263" i="6"/>
  <c r="AF263" i="6"/>
  <c r="X263" i="6"/>
  <c r="P263" i="6"/>
  <c r="H263" i="6"/>
  <c r="BH262" i="6"/>
  <c r="AZ262" i="6"/>
  <c r="AJ262" i="6"/>
  <c r="AB262" i="6"/>
  <c r="T262" i="6"/>
  <c r="L262" i="6"/>
  <c r="BL261" i="6"/>
  <c r="BD261" i="6"/>
  <c r="AN261" i="6"/>
  <c r="AF261" i="6"/>
  <c r="X261" i="6"/>
  <c r="P261" i="6"/>
  <c r="H261" i="6"/>
  <c r="BH260" i="6"/>
  <c r="AZ260" i="6"/>
  <c r="AJ260" i="6"/>
  <c r="AB260" i="6"/>
  <c r="T260" i="6"/>
  <c r="L260" i="6"/>
  <c r="BL259" i="6"/>
  <c r="BD259" i="6"/>
  <c r="AN259" i="6"/>
  <c r="AF259" i="6"/>
  <c r="X259" i="6"/>
  <c r="P259" i="6"/>
  <c r="H259" i="6"/>
  <c r="BH258" i="6"/>
  <c r="AZ258" i="6"/>
  <c r="AJ258" i="6"/>
  <c r="AB258" i="6"/>
  <c r="T258" i="6"/>
  <c r="L258" i="6"/>
  <c r="BL257" i="6"/>
  <c r="BD257" i="6"/>
  <c r="AV257" i="6"/>
  <c r="AF257" i="6"/>
  <c r="X257" i="6"/>
  <c r="P257" i="6"/>
  <c r="H257" i="6"/>
  <c r="BH256" i="6"/>
  <c r="AZ256" i="6"/>
  <c r="AJ256" i="6"/>
  <c r="AB256" i="6"/>
  <c r="T256" i="6"/>
  <c r="L256" i="6"/>
  <c r="BL255" i="6"/>
  <c r="BD255" i="6"/>
  <c r="AV255" i="6"/>
  <c r="AF255" i="6"/>
  <c r="X255" i="6"/>
  <c r="P255" i="6"/>
  <c r="H255" i="6"/>
  <c r="BH254" i="6"/>
  <c r="AZ254" i="6"/>
  <c r="AR254" i="6"/>
  <c r="AB254" i="6"/>
  <c r="T254" i="6"/>
  <c r="L254" i="6"/>
  <c r="BL253" i="6"/>
  <c r="BD253" i="6"/>
  <c r="AV253" i="6"/>
  <c r="AF253" i="6"/>
  <c r="X253" i="6"/>
  <c r="P253" i="6"/>
  <c r="H253" i="6"/>
  <c r="BH252" i="6"/>
  <c r="AZ252" i="6"/>
  <c r="AR252" i="6"/>
  <c r="AB252" i="6"/>
  <c r="T252" i="6"/>
  <c r="L252" i="6"/>
  <c r="BL251" i="6"/>
  <c r="BD251" i="6"/>
  <c r="AV251" i="6"/>
  <c r="AF251" i="6"/>
  <c r="X251" i="6"/>
  <c r="P251" i="6"/>
  <c r="H251" i="6"/>
  <c r="BH250" i="6"/>
  <c r="AZ250" i="6"/>
  <c r="AR250" i="6"/>
  <c r="AB250" i="6"/>
  <c r="T250" i="6"/>
  <c r="L250" i="6"/>
  <c r="BL249" i="6"/>
  <c r="BD249" i="6"/>
  <c r="AV249" i="6"/>
  <c r="AN249" i="6"/>
  <c r="X249" i="6"/>
  <c r="P249" i="6"/>
  <c r="H249" i="6"/>
  <c r="BH248" i="6"/>
  <c r="AZ248" i="6"/>
  <c r="AR248" i="6"/>
  <c r="AB248" i="6"/>
  <c r="T248" i="6"/>
  <c r="L248" i="6"/>
  <c r="BL247" i="6"/>
  <c r="BD247" i="6"/>
  <c r="AV247" i="6"/>
  <c r="AN247" i="6"/>
  <c r="X247" i="6"/>
  <c r="P247" i="6"/>
  <c r="H247" i="6"/>
  <c r="BH246" i="6"/>
  <c r="AZ246" i="6"/>
  <c r="AR246" i="6"/>
  <c r="AJ246" i="6"/>
  <c r="T246" i="6"/>
  <c r="L246" i="6"/>
  <c r="BL245" i="6"/>
  <c r="BD245" i="6"/>
  <c r="AV245" i="6"/>
  <c r="AN245" i="6"/>
  <c r="X245" i="6"/>
  <c r="P245" i="6"/>
  <c r="H245" i="6"/>
  <c r="BH244" i="6"/>
  <c r="AZ244" i="6"/>
  <c r="AR244" i="6"/>
  <c r="AJ244" i="6"/>
  <c r="T244" i="6"/>
  <c r="L244" i="6"/>
  <c r="BL243" i="6"/>
  <c r="BD243" i="6"/>
  <c r="AV243" i="6"/>
  <c r="AN243" i="6"/>
  <c r="X243" i="6"/>
  <c r="P243" i="6"/>
  <c r="H243" i="6"/>
  <c r="BH242" i="6"/>
  <c r="AZ242" i="6"/>
  <c r="AR242" i="6"/>
  <c r="AJ242" i="6"/>
  <c r="T242" i="6"/>
  <c r="L242" i="6"/>
  <c r="BL241" i="6"/>
  <c r="BD241" i="6"/>
  <c r="AV241" i="6"/>
  <c r="AN241" i="6"/>
  <c r="AF241" i="6"/>
  <c r="P241" i="6"/>
  <c r="H241" i="6"/>
  <c r="BH240" i="6"/>
  <c r="AZ240" i="6"/>
  <c r="AR240" i="6"/>
  <c r="AJ240" i="6"/>
  <c r="T240" i="6"/>
  <c r="L240" i="6"/>
  <c r="BL239" i="6"/>
  <c r="BD239" i="6"/>
  <c r="AV239" i="6"/>
  <c r="AN239" i="6"/>
  <c r="AF239" i="6"/>
  <c r="P239" i="6"/>
  <c r="H239" i="6"/>
  <c r="BH238" i="6"/>
  <c r="AZ238" i="6"/>
  <c r="AR238" i="6"/>
  <c r="AJ238" i="6"/>
  <c r="AB238" i="6"/>
  <c r="L238" i="6"/>
  <c r="BL237" i="6"/>
  <c r="BD237" i="6"/>
  <c r="AV237" i="6"/>
  <c r="AN237" i="6"/>
  <c r="AF237" i="6"/>
  <c r="P237" i="6"/>
  <c r="H237" i="6"/>
  <c r="BH236" i="6"/>
  <c r="AZ236" i="6"/>
  <c r="AR236" i="6"/>
  <c r="AJ236" i="6"/>
  <c r="AB236" i="6"/>
  <c r="L236" i="6"/>
  <c r="BL235" i="6"/>
  <c r="BD235" i="6"/>
  <c r="AV235" i="6"/>
  <c r="AN235" i="6"/>
  <c r="AF235" i="6"/>
  <c r="P235" i="6"/>
  <c r="H235" i="6"/>
  <c r="BH234" i="6"/>
  <c r="AZ234" i="6"/>
  <c r="AR234" i="6"/>
  <c r="AJ234" i="6"/>
  <c r="AB234" i="6"/>
  <c r="L234" i="6"/>
  <c r="BL233" i="6"/>
  <c r="BD233" i="6"/>
  <c r="AV233" i="6"/>
  <c r="AN233" i="6"/>
  <c r="AF233" i="6"/>
  <c r="X233" i="6"/>
  <c r="H233" i="6"/>
  <c r="BH232" i="6"/>
  <c r="AZ232" i="6"/>
  <c r="AR232" i="6"/>
  <c r="AJ232" i="6"/>
  <c r="AB232" i="6"/>
  <c r="L232" i="6"/>
  <c r="BL231" i="6"/>
  <c r="BD231" i="6"/>
  <c r="AV231" i="6"/>
  <c r="AN231" i="6"/>
  <c r="AF231" i="6"/>
  <c r="X231" i="6"/>
  <c r="H231" i="6"/>
  <c r="BH230" i="6"/>
  <c r="AZ230" i="6"/>
  <c r="AR230" i="6"/>
  <c r="AJ230" i="6"/>
  <c r="AB230" i="6"/>
  <c r="T230" i="6"/>
  <c r="BL229" i="6"/>
  <c r="BD229" i="6"/>
  <c r="AV229" i="6"/>
  <c r="AN229" i="6"/>
  <c r="AF229" i="6"/>
  <c r="X229" i="6"/>
  <c r="H229" i="6"/>
  <c r="BH228" i="6"/>
  <c r="AZ228" i="6"/>
  <c r="AR228" i="6"/>
  <c r="AJ228" i="6"/>
  <c r="AB228" i="6"/>
  <c r="T228" i="6"/>
  <c r="BL227" i="6"/>
  <c r="BD227" i="6"/>
  <c r="AV227" i="6"/>
  <c r="AN227" i="6"/>
  <c r="AF227" i="6"/>
  <c r="X227" i="6"/>
  <c r="H227" i="6"/>
  <c r="BH226" i="6"/>
  <c r="AZ226" i="6"/>
  <c r="AR226" i="6"/>
  <c r="AJ226" i="6"/>
  <c r="AB226" i="6"/>
  <c r="T226" i="6"/>
  <c r="BM334" i="6"/>
  <c r="P328" i="6"/>
  <c r="J326" i="6"/>
  <c r="BM323" i="6"/>
  <c r="BG321" i="6"/>
  <c r="BA319" i="6"/>
  <c r="AU317" i="6"/>
  <c r="AC311" i="6"/>
  <c r="W309" i="6"/>
  <c r="Q307" i="6"/>
  <c r="K305" i="6"/>
  <c r="BN302" i="6"/>
  <c r="BH300" i="6"/>
  <c r="O299" i="6"/>
  <c r="AR298" i="6"/>
  <c r="L298" i="6"/>
  <c r="AO297" i="6"/>
  <c r="I297" i="6"/>
  <c r="AL296" i="6"/>
  <c r="AI295" i="6"/>
  <c r="BL294" i="6"/>
  <c r="AF294" i="6"/>
  <c r="BI293" i="6"/>
  <c r="AC293" i="6"/>
  <c r="BF292" i="6"/>
  <c r="Z292" i="6"/>
  <c r="BC291" i="6"/>
  <c r="W291" i="6"/>
  <c r="AZ290" i="6"/>
  <c r="T290" i="6"/>
  <c r="AW289" i="6"/>
  <c r="AT288" i="6"/>
  <c r="AQ287" i="6"/>
  <c r="AO284" i="6"/>
  <c r="P284" i="6"/>
  <c r="AY283" i="6"/>
  <c r="AA283" i="6"/>
  <c r="AT282" i="6"/>
  <c r="AB282" i="6"/>
  <c r="I282" i="6"/>
  <c r="AY281" i="6"/>
  <c r="AI281" i="6"/>
  <c r="S281" i="6"/>
  <c r="AU280" i="6"/>
  <c r="AE280" i="6"/>
  <c r="O280" i="6"/>
  <c r="BG279" i="6"/>
  <c r="AQ279" i="6"/>
  <c r="AA279" i="6"/>
  <c r="K279" i="6"/>
  <c r="BC278" i="6"/>
  <c r="AM278" i="6"/>
  <c r="W278" i="6"/>
  <c r="G278" i="6"/>
  <c r="AY277" i="6"/>
  <c r="AI277" i="6"/>
  <c r="S277" i="6"/>
  <c r="AU276" i="6"/>
  <c r="AE276" i="6"/>
  <c r="O276" i="6"/>
  <c r="AQ275" i="6"/>
  <c r="AA275" i="6"/>
  <c r="K275" i="6"/>
  <c r="BC274" i="6"/>
  <c r="AM274" i="6"/>
  <c r="W274" i="6"/>
  <c r="G274" i="6"/>
  <c r="AY273" i="6"/>
  <c r="AI273" i="6"/>
  <c r="S273" i="6"/>
  <c r="BK272" i="6"/>
  <c r="AU272" i="6"/>
  <c r="AE272" i="6"/>
  <c r="O272" i="6"/>
  <c r="AQ271" i="6"/>
  <c r="AA271" i="6"/>
  <c r="K271" i="6"/>
  <c r="AM270" i="6"/>
  <c r="W270" i="6"/>
  <c r="G270" i="6"/>
  <c r="AI269" i="6"/>
  <c r="S269" i="6"/>
  <c r="BK268" i="6"/>
  <c r="AU268" i="6"/>
  <c r="AE268" i="6"/>
  <c r="O268" i="6"/>
  <c r="BG267" i="6"/>
  <c r="AQ267" i="6"/>
  <c r="AA267" i="6"/>
  <c r="K267" i="6"/>
  <c r="AM266" i="6"/>
  <c r="W266" i="6"/>
  <c r="G266" i="6"/>
  <c r="AI265" i="6"/>
  <c r="S265" i="6"/>
  <c r="BK264" i="6"/>
  <c r="AE264" i="6"/>
  <c r="O264" i="6"/>
  <c r="BG263" i="6"/>
  <c r="AQ263" i="6"/>
  <c r="AA263" i="6"/>
  <c r="K263" i="6"/>
  <c r="BC262" i="6"/>
  <c r="AM262" i="6"/>
  <c r="W262" i="6"/>
  <c r="G262" i="6"/>
  <c r="AY261" i="6"/>
  <c r="AI261" i="6"/>
  <c r="S261" i="6"/>
  <c r="BK260" i="6"/>
  <c r="AE260" i="6"/>
  <c r="O260" i="6"/>
  <c r="BG259" i="6"/>
  <c r="AA259" i="6"/>
  <c r="K259" i="6"/>
  <c r="BC258" i="6"/>
  <c r="AM258" i="6"/>
  <c r="W258" i="6"/>
  <c r="G258" i="6"/>
  <c r="AY257" i="6"/>
  <c r="AI257" i="6"/>
  <c r="S257" i="6"/>
  <c r="BK256" i="6"/>
  <c r="AU256" i="6"/>
  <c r="AE256" i="6"/>
  <c r="O256" i="6"/>
  <c r="BG255" i="6"/>
  <c r="AA255" i="6"/>
  <c r="K255" i="6"/>
  <c r="BC254" i="6"/>
  <c r="W254" i="6"/>
  <c r="G254" i="6"/>
  <c r="AY253" i="6"/>
  <c r="S253" i="6"/>
  <c r="BK252" i="6"/>
  <c r="AU252" i="6"/>
  <c r="AE252" i="6"/>
  <c r="O252" i="6"/>
  <c r="BG251" i="6"/>
  <c r="AQ251" i="6"/>
  <c r="AA251" i="6"/>
  <c r="K251" i="6"/>
  <c r="BC250" i="6"/>
  <c r="W250" i="6"/>
  <c r="G250" i="6"/>
  <c r="AY249" i="6"/>
  <c r="S249" i="6"/>
  <c r="BK248" i="6"/>
  <c r="AU248" i="6"/>
  <c r="O248" i="6"/>
  <c r="BG247" i="6"/>
  <c r="AQ247" i="6"/>
  <c r="AA247" i="6"/>
  <c r="K247" i="6"/>
  <c r="BC246" i="6"/>
  <c r="AM246" i="6"/>
  <c r="W246" i="6"/>
  <c r="G246" i="6"/>
  <c r="AB246" i="6" s="1"/>
  <c r="AY245" i="6"/>
  <c r="AI245" i="6"/>
  <c r="S245" i="6"/>
  <c r="BK244" i="6"/>
  <c r="AU244" i="6"/>
  <c r="O244" i="6"/>
  <c r="BG243" i="6"/>
  <c r="AQ243" i="6"/>
  <c r="K243" i="6"/>
  <c r="BC242" i="6"/>
  <c r="AM242" i="6"/>
  <c r="W242" i="6"/>
  <c r="G242" i="6"/>
  <c r="AY241" i="6"/>
  <c r="AI241" i="6"/>
  <c r="S241" i="6"/>
  <c r="BK240" i="6"/>
  <c r="AU240" i="6"/>
  <c r="AE240" i="6"/>
  <c r="O240" i="6"/>
  <c r="BG239" i="6"/>
  <c r="AQ239" i="6"/>
  <c r="K239" i="6"/>
  <c r="BC238" i="6"/>
  <c r="AM238" i="6"/>
  <c r="G238" i="6"/>
  <c r="AY237" i="6"/>
  <c r="AI237" i="6"/>
  <c r="BK236" i="6"/>
  <c r="AU236" i="6"/>
  <c r="AE236" i="6"/>
  <c r="O236" i="6"/>
  <c r="BG235" i="6"/>
  <c r="AQ235" i="6"/>
  <c r="AA235" i="6"/>
  <c r="K235" i="6"/>
  <c r="BC234" i="6"/>
  <c r="AM234" i="6"/>
  <c r="G234" i="6"/>
  <c r="AY233" i="6"/>
  <c r="AI233" i="6"/>
  <c r="BK232" i="6"/>
  <c r="AU232" i="6"/>
  <c r="AE232" i="6"/>
  <c r="BG231" i="6"/>
  <c r="AQ231" i="6"/>
  <c r="AA231" i="6"/>
  <c r="K231" i="6"/>
  <c r="BC230" i="6"/>
  <c r="AM230" i="6"/>
  <c r="W230" i="6"/>
  <c r="G230" i="6"/>
  <c r="AY229" i="6"/>
  <c r="AI229" i="6"/>
  <c r="S229" i="6"/>
  <c r="BK228" i="6"/>
  <c r="AU228" i="6"/>
  <c r="AE228" i="6"/>
  <c r="BG227" i="6"/>
  <c r="AQ227" i="6"/>
  <c r="AA227" i="6"/>
  <c r="BC226" i="6"/>
  <c r="AM226" i="6"/>
  <c r="W226" i="6"/>
  <c r="G226" i="6"/>
  <c r="AG334" i="6"/>
  <c r="U330" i="6"/>
  <c r="BI327" i="6"/>
  <c r="BC325" i="6"/>
  <c r="AK319" i="6"/>
  <c r="AE317" i="6"/>
  <c r="Y315" i="6"/>
  <c r="S313" i="6"/>
  <c r="M311" i="6"/>
  <c r="G309" i="6"/>
  <c r="BJ306" i="6"/>
  <c r="BD304" i="6"/>
  <c r="AX302" i="6"/>
  <c r="AR300" i="6"/>
  <c r="J299" i="6"/>
  <c r="AM298" i="6"/>
  <c r="G298" i="6"/>
  <c r="AJ297" i="6"/>
  <c r="BM296" i="6"/>
  <c r="AG296" i="6"/>
  <c r="BJ295" i="6"/>
  <c r="AD295" i="6"/>
  <c r="BG294" i="6"/>
  <c r="AA294" i="6"/>
  <c r="BD293" i="6"/>
  <c r="X293" i="6"/>
  <c r="BA292" i="6"/>
  <c r="AX291" i="6"/>
  <c r="AU290" i="6"/>
  <c r="AR289" i="6"/>
  <c r="AO288" i="6"/>
  <c r="AL287" i="6"/>
  <c r="G287" i="6"/>
  <c r="BM284" i="6"/>
  <c r="AN284" i="6"/>
  <c r="O284" i="6"/>
  <c r="AX283" i="6"/>
  <c r="Z283" i="6"/>
  <c r="AS282" i="6"/>
  <c r="Z282" i="6"/>
  <c r="H282" i="6"/>
  <c r="AX281" i="6"/>
  <c r="AH281" i="6"/>
  <c r="R281" i="6"/>
  <c r="AT280" i="6"/>
  <c r="AD280" i="6"/>
  <c r="N280" i="6"/>
  <c r="BF279" i="6"/>
  <c r="AP279" i="6"/>
  <c r="Z279" i="6"/>
  <c r="J279" i="6"/>
  <c r="BB278" i="6"/>
  <c r="AL278" i="6"/>
  <c r="V278" i="6"/>
  <c r="AX277" i="6"/>
  <c r="AH277" i="6"/>
  <c r="R277" i="6"/>
  <c r="AT276" i="6"/>
  <c r="AD276" i="6"/>
  <c r="N276" i="6"/>
  <c r="AP275" i="6"/>
  <c r="Z275" i="6"/>
  <c r="J275" i="6"/>
  <c r="BB274" i="6"/>
  <c r="AL274" i="6"/>
  <c r="V274" i="6"/>
  <c r="BN273" i="6"/>
  <c r="AX273" i="6"/>
  <c r="AH273" i="6"/>
  <c r="R273" i="6"/>
  <c r="BJ272" i="6"/>
  <c r="AT272" i="6"/>
  <c r="AD272" i="6"/>
  <c r="N272" i="6"/>
  <c r="AP271" i="6"/>
  <c r="Z271" i="6"/>
  <c r="J271" i="6"/>
  <c r="AL270" i="6"/>
  <c r="V270" i="6"/>
  <c r="BN269" i="6"/>
  <c r="AX269" i="6"/>
  <c r="AH269" i="6"/>
  <c r="R269" i="6"/>
  <c r="BJ268" i="6"/>
  <c r="AT268" i="6"/>
  <c r="AD268" i="6"/>
  <c r="N268" i="6"/>
  <c r="BF267" i="6"/>
  <c r="AP267" i="6"/>
  <c r="Z267" i="6"/>
  <c r="J267" i="6"/>
  <c r="AL266" i="6"/>
  <c r="V266" i="6"/>
  <c r="BN265" i="6"/>
  <c r="AH265" i="6"/>
  <c r="R265" i="6"/>
  <c r="BJ264" i="6"/>
  <c r="AD264" i="6"/>
  <c r="N264" i="6"/>
  <c r="BF263" i="6"/>
  <c r="AP263" i="6"/>
  <c r="Z263" i="6"/>
  <c r="J263" i="6"/>
  <c r="BB262" i="6"/>
  <c r="AL262" i="6"/>
  <c r="V262" i="6"/>
  <c r="BN261" i="6"/>
  <c r="AH261" i="6"/>
  <c r="R261" i="6"/>
  <c r="BJ260" i="6"/>
  <c r="AD260" i="6"/>
  <c r="N260" i="6"/>
  <c r="BF259" i="6"/>
  <c r="Z259" i="6"/>
  <c r="J259" i="6"/>
  <c r="BB258" i="6"/>
  <c r="AL258" i="6"/>
  <c r="V258" i="6"/>
  <c r="BN257" i="6"/>
  <c r="AX257" i="6"/>
  <c r="AH257" i="6"/>
  <c r="R257" i="6"/>
  <c r="BJ256" i="6"/>
  <c r="AT256" i="6"/>
  <c r="AD256" i="6"/>
  <c r="N256" i="6"/>
  <c r="BF255" i="6"/>
  <c r="Z255" i="6"/>
  <c r="J255" i="6"/>
  <c r="BB254" i="6"/>
  <c r="V254" i="6"/>
  <c r="BN253" i="6"/>
  <c r="AX253" i="6"/>
  <c r="AH253" i="6"/>
  <c r="R253" i="6"/>
  <c r="BJ252" i="6"/>
  <c r="AT252" i="6"/>
  <c r="AD252" i="6"/>
  <c r="N252" i="6"/>
  <c r="BF251" i="6"/>
  <c r="AP251" i="6"/>
  <c r="Z251" i="6"/>
  <c r="J251" i="6"/>
  <c r="BB250" i="6"/>
  <c r="V250" i="6"/>
  <c r="BN249" i="6"/>
  <c r="AX249" i="6"/>
  <c r="R249" i="6"/>
  <c r="BJ248" i="6"/>
  <c r="AT248" i="6"/>
  <c r="N248" i="6"/>
  <c r="BF247" i="6"/>
  <c r="AP247" i="6"/>
  <c r="Z247" i="6"/>
  <c r="J247" i="6"/>
  <c r="BB246" i="6"/>
  <c r="AL246" i="6"/>
  <c r="V246" i="6"/>
  <c r="BN245" i="6"/>
  <c r="AX245" i="6"/>
  <c r="R245" i="6"/>
  <c r="BJ244" i="6"/>
  <c r="AT244" i="6"/>
  <c r="N244" i="6"/>
  <c r="BF243" i="6"/>
  <c r="AP243" i="6"/>
  <c r="J243" i="6"/>
  <c r="BB242" i="6"/>
  <c r="AL242" i="6"/>
  <c r="V242" i="6"/>
  <c r="BN241" i="6"/>
  <c r="AX241" i="6"/>
  <c r="AH241" i="6"/>
  <c r="R241" i="6"/>
  <c r="BJ240" i="6"/>
  <c r="AT240" i="6"/>
  <c r="AD240" i="6"/>
  <c r="N240" i="6"/>
  <c r="BF239" i="6"/>
  <c r="AP239" i="6"/>
  <c r="J239" i="6"/>
  <c r="BB238" i="6"/>
  <c r="AL238" i="6"/>
  <c r="BN237" i="6"/>
  <c r="AX237" i="6"/>
  <c r="AH237" i="6"/>
  <c r="R237" i="6"/>
  <c r="BJ236" i="6"/>
  <c r="AT236" i="6"/>
  <c r="AD236" i="6"/>
  <c r="N236" i="6"/>
  <c r="BF235" i="6"/>
  <c r="AP235" i="6"/>
  <c r="Z235" i="6"/>
  <c r="J235" i="6"/>
  <c r="BB234" i="6"/>
  <c r="AL234" i="6"/>
  <c r="BN233" i="6"/>
  <c r="AX233" i="6"/>
  <c r="AH233" i="6"/>
  <c r="BJ232" i="6"/>
  <c r="AT232" i="6"/>
  <c r="AD232" i="6"/>
  <c r="BF231" i="6"/>
  <c r="AP231" i="6"/>
  <c r="Z231" i="6"/>
  <c r="J231" i="6"/>
  <c r="BB230" i="6"/>
  <c r="AL230" i="6"/>
  <c r="V230" i="6"/>
  <c r="BN229" i="6"/>
  <c r="AX229" i="6"/>
  <c r="AH229" i="6"/>
  <c r="BJ228" i="6"/>
  <c r="AT228" i="6"/>
  <c r="AD228" i="6"/>
  <c r="BF227" i="6"/>
  <c r="AP227" i="6"/>
  <c r="Z227" i="6"/>
  <c r="BB226" i="6"/>
  <c r="AL226" i="6"/>
  <c r="V226" i="6"/>
  <c r="AS327" i="6"/>
  <c r="AM325" i="6"/>
  <c r="AG323" i="6"/>
  <c r="AA321" i="6"/>
  <c r="U319" i="6"/>
  <c r="O317" i="6"/>
  <c r="I315" i="6"/>
  <c r="BL312" i="6"/>
  <c r="BF310" i="6"/>
  <c r="AZ308" i="6"/>
  <c r="AT306" i="6"/>
  <c r="AN304" i="6"/>
  <c r="AH302" i="6"/>
  <c r="I299" i="6"/>
  <c r="AL298" i="6"/>
  <c r="AI297" i="6"/>
  <c r="BL296" i="6"/>
  <c r="AF296" i="6"/>
  <c r="BI295" i="6"/>
  <c r="AC295" i="6"/>
  <c r="BF294" i="6"/>
  <c r="Z294" i="6"/>
  <c r="BC293" i="6"/>
  <c r="W293" i="6"/>
  <c r="AZ292" i="6"/>
  <c r="AW291" i="6"/>
  <c r="AT290" i="6"/>
  <c r="AQ289" i="6"/>
  <c r="AN288" i="6"/>
  <c r="H288" i="6"/>
  <c r="I288" i="6" s="1"/>
  <c r="AK287" i="6"/>
  <c r="BL284" i="6"/>
  <c r="AM284" i="6"/>
  <c r="N284" i="6"/>
  <c r="AW283" i="6"/>
  <c r="Y283" i="6"/>
  <c r="BK282" i="6"/>
  <c r="AR282" i="6"/>
  <c r="Y282" i="6"/>
  <c r="BL282" i="6" s="1"/>
  <c r="G282" i="6"/>
  <c r="AW281" i="6"/>
  <c r="AG281" i="6"/>
  <c r="Q281" i="6"/>
  <c r="BI280" i="6"/>
  <c r="AS280" i="6"/>
  <c r="AC280" i="6"/>
  <c r="M280" i="6"/>
  <c r="BJ280" i="6" s="1"/>
  <c r="BE279" i="6"/>
  <c r="AO279" i="6"/>
  <c r="Y279" i="6"/>
  <c r="I279" i="6"/>
  <c r="BA278" i="6"/>
  <c r="AK278" i="6"/>
  <c r="U278" i="6"/>
  <c r="AW277" i="6"/>
  <c r="AG277" i="6"/>
  <c r="Q277" i="6"/>
  <c r="AS276" i="6"/>
  <c r="AC276" i="6"/>
  <c r="M276" i="6"/>
  <c r="AO275" i="6"/>
  <c r="Y275" i="6"/>
  <c r="I275" i="6"/>
  <c r="BA274" i="6"/>
  <c r="AK274" i="6"/>
  <c r="U274" i="6"/>
  <c r="BM273" i="6"/>
  <c r="AW273" i="6"/>
  <c r="AG273" i="6"/>
  <c r="Q273" i="6"/>
  <c r="AS272" i="6"/>
  <c r="AC272" i="6"/>
  <c r="M272" i="6"/>
  <c r="AO271" i="6"/>
  <c r="Y271" i="6"/>
  <c r="I271" i="6"/>
  <c r="AK270" i="6"/>
  <c r="U270" i="6"/>
  <c r="BM269" i="6"/>
  <c r="AW269" i="6"/>
  <c r="AG269" i="6"/>
  <c r="Q269" i="6"/>
  <c r="BI268" i="6"/>
  <c r="AS268" i="6"/>
  <c r="AC268" i="6"/>
  <c r="M268" i="6"/>
  <c r="BE267" i="6"/>
  <c r="AO267" i="6"/>
  <c r="Y267" i="6"/>
  <c r="I267" i="6"/>
  <c r="AK266" i="6"/>
  <c r="U266" i="6"/>
  <c r="BM265" i="6"/>
  <c r="AG265" i="6"/>
  <c r="Q265" i="6"/>
  <c r="BI264" i="6"/>
  <c r="AS264" i="6"/>
  <c r="AC264" i="6"/>
  <c r="M264" i="6"/>
  <c r="BE263" i="6"/>
  <c r="AO263" i="6"/>
  <c r="Y263" i="6"/>
  <c r="I263" i="6"/>
  <c r="BA262" i="6"/>
  <c r="AK262" i="6"/>
  <c r="U262" i="6"/>
  <c r="BM261" i="6"/>
  <c r="AG261" i="6"/>
  <c r="Q261" i="6"/>
  <c r="BI260" i="6"/>
  <c r="AC260" i="6"/>
  <c r="M260" i="6"/>
  <c r="BE259" i="6"/>
  <c r="Y259" i="6"/>
  <c r="I259" i="6"/>
  <c r="BA258" i="6"/>
  <c r="AK258" i="6"/>
  <c r="U258" i="6"/>
  <c r="BM257" i="6"/>
  <c r="AW257" i="6"/>
  <c r="AG257" i="6"/>
  <c r="Q257" i="6"/>
  <c r="BI256" i="6"/>
  <c r="AC256" i="6"/>
  <c r="M256" i="6"/>
  <c r="BE255" i="6"/>
  <c r="Y255" i="6"/>
  <c r="I255" i="6"/>
  <c r="BA254" i="6"/>
  <c r="U254" i="6"/>
  <c r="BM253" i="6"/>
  <c r="AW253" i="6"/>
  <c r="AG253" i="6"/>
  <c r="Q253" i="6"/>
  <c r="BI252" i="6"/>
  <c r="AS252" i="6"/>
  <c r="AC252" i="6"/>
  <c r="M252" i="6"/>
  <c r="BE251" i="6"/>
  <c r="AO251" i="6"/>
  <c r="Y251" i="6"/>
  <c r="I251" i="6"/>
  <c r="BA250" i="6"/>
  <c r="U250" i="6"/>
  <c r="BM249" i="6"/>
  <c r="AW249" i="6"/>
  <c r="Q249" i="6"/>
  <c r="BI248" i="6"/>
  <c r="AS248" i="6"/>
  <c r="AC248" i="6"/>
  <c r="M248" i="6"/>
  <c r="AD248" i="6" s="1"/>
  <c r="BE247" i="6"/>
  <c r="AO247" i="6"/>
  <c r="Y247" i="6"/>
  <c r="I247" i="6"/>
  <c r="BA246" i="6"/>
  <c r="AK246" i="6"/>
  <c r="U246" i="6"/>
  <c r="BM245" i="6"/>
  <c r="AW245" i="6"/>
  <c r="Q245" i="6"/>
  <c r="BI244" i="6"/>
  <c r="AS244" i="6"/>
  <c r="M244" i="6"/>
  <c r="BE243" i="6"/>
  <c r="AO243" i="6"/>
  <c r="I243" i="6"/>
  <c r="BA242" i="6"/>
  <c r="AK242" i="6"/>
  <c r="U242" i="6"/>
  <c r="BM241" i="6"/>
  <c r="AW241" i="6"/>
  <c r="AG241" i="6"/>
  <c r="Q241" i="6"/>
  <c r="BI240" i="6"/>
  <c r="AS240" i="6"/>
  <c r="M240" i="6"/>
  <c r="BE239" i="6"/>
  <c r="AO239" i="6"/>
  <c r="I239" i="6"/>
  <c r="BA238" i="6"/>
  <c r="AK238" i="6"/>
  <c r="BM237" i="6"/>
  <c r="AW237" i="6"/>
  <c r="AG237" i="6"/>
  <c r="Q237" i="6"/>
  <c r="BI236" i="6"/>
  <c r="AS236" i="6"/>
  <c r="AC236" i="6"/>
  <c r="M236" i="6"/>
  <c r="BE235" i="6"/>
  <c r="AO235" i="6"/>
  <c r="Y235" i="6"/>
  <c r="I235" i="6"/>
  <c r="BA234" i="6"/>
  <c r="AK234" i="6"/>
  <c r="BM233" i="6"/>
  <c r="AW233" i="6"/>
  <c r="AG233" i="6"/>
  <c r="BI232" i="6"/>
  <c r="AS232" i="6"/>
  <c r="AC232" i="6"/>
  <c r="M232" i="6"/>
  <c r="BE231" i="6"/>
  <c r="AO231" i="6"/>
  <c r="Y231" i="6"/>
  <c r="I231" i="6"/>
  <c r="BA230" i="6"/>
  <c r="AK230" i="6"/>
  <c r="U230" i="6"/>
  <c r="BM229" i="6"/>
  <c r="AW229" i="6"/>
  <c r="AG229" i="6"/>
  <c r="BI228" i="6"/>
  <c r="AS228" i="6"/>
  <c r="AC228" i="6"/>
  <c r="BE227" i="6"/>
  <c r="AO227" i="6"/>
  <c r="Y227" i="6"/>
  <c r="I227" i="6"/>
  <c r="BA226" i="6"/>
  <c r="AK226" i="6"/>
  <c r="U226" i="6"/>
  <c r="AD333" i="6"/>
  <c r="AI329" i="6"/>
  <c r="AC327" i="6"/>
  <c r="W325" i="6"/>
  <c r="Q323" i="6"/>
  <c r="K321" i="6"/>
  <c r="BN318" i="6"/>
  <c r="BH316" i="6"/>
  <c r="BB314" i="6"/>
  <c r="AV312" i="6"/>
  <c r="AP310" i="6"/>
  <c r="X304" i="6"/>
  <c r="R302" i="6"/>
  <c r="L300" i="6"/>
  <c r="BI298" i="6"/>
  <c r="AC298" i="6"/>
  <c r="BF297" i="6"/>
  <c r="BC296" i="6"/>
  <c r="AZ295" i="6"/>
  <c r="AW294" i="6"/>
  <c r="AT293" i="6"/>
  <c r="AQ292" i="6"/>
  <c r="K292" i="6"/>
  <c r="AN291" i="6"/>
  <c r="H291" i="6"/>
  <c r="AK290" i="6"/>
  <c r="BN289" i="6"/>
  <c r="AH289" i="6"/>
  <c r="BK288" i="6"/>
  <c r="AE288" i="6"/>
  <c r="BH287" i="6"/>
  <c r="AB287" i="6"/>
  <c r="BD284" i="6"/>
  <c r="AE284" i="6"/>
  <c r="AO283" i="6"/>
  <c r="R283" i="6"/>
  <c r="BD282" i="6"/>
  <c r="AL282" i="6"/>
  <c r="T282" i="6"/>
  <c r="BI281" i="6"/>
  <c r="AR281" i="6"/>
  <c r="AB281" i="6"/>
  <c r="L281" i="6"/>
  <c r="BD280" i="6"/>
  <c r="AN280" i="6"/>
  <c r="X280" i="6"/>
  <c r="H280" i="6"/>
  <c r="AZ279" i="6"/>
  <c r="AJ279" i="6"/>
  <c r="T279" i="6"/>
  <c r="AV278" i="6"/>
  <c r="AF278" i="6"/>
  <c r="P278" i="6"/>
  <c r="AR277" i="6"/>
  <c r="AB277" i="6"/>
  <c r="L277" i="6"/>
  <c r="BD276" i="6"/>
  <c r="AN276" i="6"/>
  <c r="X276" i="6"/>
  <c r="H276" i="6"/>
  <c r="AZ275" i="6"/>
  <c r="AJ275" i="6"/>
  <c r="T275" i="6"/>
  <c r="BL274" i="6"/>
  <c r="AV274" i="6"/>
  <c r="AF274" i="6"/>
  <c r="P274" i="6"/>
  <c r="AR273" i="6"/>
  <c r="AB273" i="6"/>
  <c r="L273" i="6"/>
  <c r="AN272" i="6"/>
  <c r="X272" i="6"/>
  <c r="H272" i="6"/>
  <c r="AZ271" i="6"/>
  <c r="AJ271" i="6"/>
  <c r="T271" i="6"/>
  <c r="BL270" i="6"/>
  <c r="AV270" i="6"/>
  <c r="AF270" i="6"/>
  <c r="P270" i="6"/>
  <c r="BH269" i="6"/>
  <c r="AR269" i="6"/>
  <c r="AB269" i="6"/>
  <c r="L269" i="6"/>
  <c r="AN268" i="6"/>
  <c r="X268" i="6"/>
  <c r="H268" i="6"/>
  <c r="AJ267" i="6"/>
  <c r="T267" i="6"/>
  <c r="BL266" i="6"/>
  <c r="AF266" i="6"/>
  <c r="P266" i="6"/>
  <c r="BH265" i="6"/>
  <c r="AR265" i="6"/>
  <c r="AB265" i="6"/>
  <c r="L265" i="6"/>
  <c r="BD264" i="6"/>
  <c r="AN264" i="6"/>
  <c r="X264" i="6"/>
  <c r="H264" i="6"/>
  <c r="AJ263" i="6"/>
  <c r="T263" i="6"/>
  <c r="BL262" i="6"/>
  <c r="AF262" i="6"/>
  <c r="P262" i="6"/>
  <c r="BH261" i="6"/>
  <c r="AB261" i="6"/>
  <c r="L261" i="6"/>
  <c r="BD260" i="6"/>
  <c r="AN260" i="6"/>
  <c r="X260" i="6"/>
  <c r="H260" i="6"/>
  <c r="AZ259" i="6"/>
  <c r="AJ259" i="6"/>
  <c r="T259" i="6"/>
  <c r="BL258" i="6"/>
  <c r="AV258" i="6"/>
  <c r="AF258" i="6"/>
  <c r="P258" i="6"/>
  <c r="BH257" i="6"/>
  <c r="AB257" i="6"/>
  <c r="L257" i="6"/>
  <c r="BD256" i="6"/>
  <c r="X256" i="6"/>
  <c r="H256" i="6"/>
  <c r="AZ255" i="6"/>
  <c r="AJ255" i="6"/>
  <c r="T255" i="6"/>
  <c r="BL254" i="6"/>
  <c r="AV254" i="6"/>
  <c r="AF254" i="6"/>
  <c r="P254" i="6"/>
  <c r="BH253" i="6"/>
  <c r="AR253" i="6"/>
  <c r="AB253" i="6"/>
  <c r="L253" i="6"/>
  <c r="BD252" i="6"/>
  <c r="X252" i="6"/>
  <c r="H252" i="6"/>
  <c r="AZ251" i="6"/>
  <c r="T251" i="6"/>
  <c r="BL250" i="6"/>
  <c r="AV250" i="6"/>
  <c r="AF250" i="6"/>
  <c r="P250" i="6"/>
  <c r="BH249" i="6"/>
  <c r="AR249" i="6"/>
  <c r="AB249" i="6"/>
  <c r="L249" i="6"/>
  <c r="BD248" i="6"/>
  <c r="AN248" i="6"/>
  <c r="X248" i="6"/>
  <c r="H248" i="6"/>
  <c r="AZ247" i="6"/>
  <c r="T247" i="6"/>
  <c r="BL246" i="6"/>
  <c r="AV246" i="6"/>
  <c r="P246" i="6"/>
  <c r="BH245" i="6"/>
  <c r="AR245" i="6"/>
  <c r="L245" i="6"/>
  <c r="BD244" i="6"/>
  <c r="AN244" i="6"/>
  <c r="X244" i="6"/>
  <c r="H244" i="6"/>
  <c r="AZ243" i="6"/>
  <c r="AJ243" i="6"/>
  <c r="T243" i="6"/>
  <c r="BL242" i="6"/>
  <c r="AV242" i="6"/>
  <c r="AF242" i="6"/>
  <c r="P242" i="6"/>
  <c r="BH241" i="6"/>
  <c r="AR241" i="6"/>
  <c r="L241" i="6"/>
  <c r="BD240" i="6"/>
  <c r="AN240" i="6"/>
  <c r="H240" i="6"/>
  <c r="AZ239" i="6"/>
  <c r="AJ239" i="6"/>
  <c r="T239" i="6"/>
  <c r="BL238" i="6"/>
  <c r="AV238" i="6"/>
  <c r="AF238" i="6"/>
  <c r="P238" i="6"/>
  <c r="BH237" i="6"/>
  <c r="AR237" i="6"/>
  <c r="AB237" i="6"/>
  <c r="L237" i="6"/>
  <c r="BD236" i="6"/>
  <c r="AN236" i="6"/>
  <c r="H236" i="6"/>
  <c r="AZ235" i="6"/>
  <c r="AJ235" i="6"/>
  <c r="BL234" i="6"/>
  <c r="AV234" i="6"/>
  <c r="AF234" i="6"/>
  <c r="BH233" i="6"/>
  <c r="AR233" i="6"/>
  <c r="AB233" i="6"/>
  <c r="L233" i="6"/>
  <c r="BD232" i="6"/>
  <c r="AN232" i="6"/>
  <c r="X232" i="6"/>
  <c r="H232" i="6"/>
  <c r="AZ231" i="6"/>
  <c r="AJ231" i="6"/>
  <c r="BL230" i="6"/>
  <c r="AV230" i="6"/>
  <c r="AF230" i="6"/>
  <c r="BH229" i="6"/>
  <c r="AR229" i="6"/>
  <c r="AB229" i="6"/>
  <c r="BD228" i="6"/>
  <c r="AN228" i="6"/>
  <c r="X228" i="6"/>
  <c r="H228" i="6"/>
  <c r="AZ227" i="6"/>
  <c r="AJ227" i="6"/>
  <c r="T227" i="6"/>
  <c r="BL226" i="6"/>
  <c r="AV226" i="6"/>
  <c r="AF226" i="6"/>
  <c r="P226" i="6"/>
  <c r="S329" i="6"/>
  <c r="M327" i="6"/>
  <c r="G325" i="6"/>
  <c r="BJ322" i="6"/>
  <c r="BD320" i="6"/>
  <c r="AX318" i="6"/>
  <c r="AF312" i="6"/>
  <c r="Z310" i="6"/>
  <c r="T308" i="6"/>
  <c r="N306" i="6"/>
  <c r="H304" i="6"/>
  <c r="BK301" i="6"/>
  <c r="BE299" i="6"/>
  <c r="BH298" i="6"/>
  <c r="AB298" i="6"/>
  <c r="BE297" i="6"/>
  <c r="BB296" i="6"/>
  <c r="AY295" i="6"/>
  <c r="AV294" i="6"/>
  <c r="AS293" i="6"/>
  <c r="M293" i="6"/>
  <c r="AP292" i="6"/>
  <c r="J292" i="6"/>
  <c r="AM291" i="6"/>
  <c r="G291" i="6"/>
  <c r="AJ290" i="6"/>
  <c r="BM289" i="6"/>
  <c r="AG289" i="6"/>
  <c r="BJ288" i="6"/>
  <c r="AD288" i="6"/>
  <c r="BG287" i="6"/>
  <c r="AA287" i="6"/>
  <c r="BC284" i="6"/>
  <c r="AD284" i="6"/>
  <c r="AK283" i="6"/>
  <c r="Q283" i="6"/>
  <c r="BC282" i="6"/>
  <c r="AK282" i="6"/>
  <c r="R282" i="6"/>
  <c r="BH281" i="6"/>
  <c r="AQ281" i="6"/>
  <c r="AA281" i="6"/>
  <c r="K281" i="6"/>
  <c r="BC280" i="6"/>
  <c r="AM280" i="6"/>
  <c r="W280" i="6"/>
  <c r="G280" i="6"/>
  <c r="AY279" i="6"/>
  <c r="AI279" i="6"/>
  <c r="S279" i="6"/>
  <c r="AU278" i="6"/>
  <c r="AE278" i="6"/>
  <c r="O278" i="6"/>
  <c r="AQ277" i="6"/>
  <c r="AA277" i="6"/>
  <c r="K277" i="6"/>
  <c r="BC276" i="6"/>
  <c r="AM276" i="6"/>
  <c r="W276" i="6"/>
  <c r="G276" i="6"/>
  <c r="AY275" i="6"/>
  <c r="AI275" i="6"/>
  <c r="S275" i="6"/>
  <c r="AU274" i="6"/>
  <c r="AE274" i="6"/>
  <c r="O274" i="6"/>
  <c r="AQ273" i="6"/>
  <c r="AA273" i="6"/>
  <c r="K273" i="6"/>
  <c r="AM272" i="6"/>
  <c r="W272" i="6"/>
  <c r="G272" i="6"/>
  <c r="AY271" i="6"/>
  <c r="AI271" i="6"/>
  <c r="S271" i="6"/>
  <c r="BK270" i="6"/>
  <c r="AU270" i="6"/>
  <c r="AE270" i="6"/>
  <c r="O270" i="6"/>
  <c r="BG269" i="6"/>
  <c r="AQ269" i="6"/>
  <c r="AA269" i="6"/>
  <c r="K269" i="6"/>
  <c r="AM268" i="6"/>
  <c r="W268" i="6"/>
  <c r="G268" i="6"/>
  <c r="AI267" i="6"/>
  <c r="S267" i="6"/>
  <c r="BK266" i="6"/>
  <c r="AU266" i="6"/>
  <c r="AE266" i="6"/>
  <c r="O266" i="6"/>
  <c r="BG265" i="6"/>
  <c r="AQ265" i="6"/>
  <c r="AA265" i="6"/>
  <c r="K265" i="6"/>
  <c r="BC264" i="6"/>
  <c r="AM264" i="6"/>
  <c r="W264" i="6"/>
  <c r="G264" i="6"/>
  <c r="AI263" i="6"/>
  <c r="S263" i="6"/>
  <c r="BK262" i="6"/>
  <c r="AE262" i="6"/>
  <c r="O262" i="6"/>
  <c r="BG261" i="6"/>
  <c r="AA261" i="6"/>
  <c r="K261" i="6"/>
  <c r="BC260" i="6"/>
  <c r="AM260" i="6"/>
  <c r="W260" i="6"/>
  <c r="G260" i="6"/>
  <c r="AY259" i="6"/>
  <c r="AI259" i="6"/>
  <c r="S259" i="6"/>
  <c r="BK258" i="6"/>
  <c r="AE258" i="6"/>
  <c r="O258" i="6"/>
  <c r="BG257" i="6"/>
  <c r="AA257" i="6"/>
  <c r="K257" i="6"/>
  <c r="BC256" i="6"/>
  <c r="W256" i="6"/>
  <c r="G256" i="6"/>
  <c r="AY255" i="6"/>
  <c r="AI255" i="6"/>
  <c r="S255" i="6"/>
  <c r="BK254" i="6"/>
  <c r="AU254" i="6"/>
  <c r="AE254" i="6"/>
  <c r="O254" i="6"/>
  <c r="BG253" i="6"/>
  <c r="AQ253" i="6"/>
  <c r="AA253" i="6"/>
  <c r="K253" i="6"/>
  <c r="BC252" i="6"/>
  <c r="W252" i="6"/>
  <c r="G252" i="6"/>
  <c r="AY251" i="6"/>
  <c r="S251" i="6"/>
  <c r="BK250" i="6"/>
  <c r="AU250" i="6"/>
  <c r="AE250" i="6"/>
  <c r="O250" i="6"/>
  <c r="BG249" i="6"/>
  <c r="AQ249" i="6"/>
  <c r="AA249" i="6"/>
  <c r="K249" i="6"/>
  <c r="BC248" i="6"/>
  <c r="AM248" i="6"/>
  <c r="W248" i="6"/>
  <c r="G248" i="6"/>
  <c r="AY247" i="6"/>
  <c r="S247" i="6"/>
  <c r="BK246" i="6"/>
  <c r="AU246" i="6"/>
  <c r="O246" i="6"/>
  <c r="BG245" i="6"/>
  <c r="AQ245" i="6"/>
  <c r="K245" i="6"/>
  <c r="BC244" i="6"/>
  <c r="AM244" i="6"/>
  <c r="W244" i="6"/>
  <c r="G244" i="6"/>
  <c r="AY243" i="6"/>
  <c r="AI243" i="6"/>
  <c r="S243" i="6"/>
  <c r="BK242" i="6"/>
  <c r="AU242" i="6"/>
  <c r="O242" i="6"/>
  <c r="BG241" i="6"/>
  <c r="AQ241" i="6"/>
  <c r="K241" i="6"/>
  <c r="BC240" i="6"/>
  <c r="AM240" i="6"/>
  <c r="G240" i="6"/>
  <c r="AY239" i="6"/>
  <c r="AI239" i="6"/>
  <c r="S239" i="6"/>
  <c r="BK238" i="6"/>
  <c r="AU238" i="6"/>
  <c r="AE238" i="6"/>
  <c r="O238" i="6"/>
  <c r="BG237" i="6"/>
  <c r="AQ237" i="6"/>
  <c r="AA237" i="6"/>
  <c r="K237" i="6"/>
  <c r="BC236" i="6"/>
  <c r="AM236" i="6"/>
  <c r="G236" i="6"/>
  <c r="AY235" i="6"/>
  <c r="AI235" i="6"/>
  <c r="BK234" i="6"/>
  <c r="AU234" i="6"/>
  <c r="AE234" i="6"/>
  <c r="O234" i="6"/>
  <c r="BG233" i="6"/>
  <c r="AQ233" i="6"/>
  <c r="AA233" i="6"/>
  <c r="K233" i="6"/>
  <c r="BC232" i="6"/>
  <c r="AM232" i="6"/>
  <c r="W232" i="6"/>
  <c r="G232" i="6"/>
  <c r="AY231" i="6"/>
  <c r="AI231" i="6"/>
  <c r="BK230" i="6"/>
  <c r="AU230" i="6"/>
  <c r="AE230" i="6"/>
  <c r="BG229" i="6"/>
  <c r="AQ229" i="6"/>
  <c r="AA229" i="6"/>
  <c r="BC228" i="6"/>
  <c r="AM228" i="6"/>
  <c r="W228" i="6"/>
  <c r="G228" i="6"/>
  <c r="J228" i="6" s="1"/>
  <c r="AY227" i="6"/>
  <c r="AI227" i="6"/>
  <c r="S227" i="6"/>
  <c r="BK226" i="6"/>
  <c r="AU226" i="6"/>
  <c r="AE226" i="6"/>
  <c r="AA332" i="6"/>
  <c r="BL328" i="6"/>
  <c r="BF326" i="6"/>
  <c r="AN320" i="6"/>
  <c r="AH318" i="6"/>
  <c r="AB316" i="6"/>
  <c r="V314" i="6"/>
  <c r="P312" i="6"/>
  <c r="J310" i="6"/>
  <c r="BM307" i="6"/>
  <c r="BG305" i="6"/>
  <c r="BA303" i="6"/>
  <c r="AU301" i="6"/>
  <c r="AO299" i="6"/>
  <c r="BC298" i="6"/>
  <c r="AZ297" i="6"/>
  <c r="AW296" i="6"/>
  <c r="AT295" i="6"/>
  <c r="N295" i="6"/>
  <c r="AQ294" i="6"/>
  <c r="K294" i="6"/>
  <c r="AN293" i="6"/>
  <c r="H293" i="6"/>
  <c r="AK292" i="6"/>
  <c r="BN291" i="6"/>
  <c r="AH291" i="6"/>
  <c r="BK290" i="6"/>
  <c r="AE290" i="6"/>
  <c r="BH289" i="6"/>
  <c r="AB289" i="6"/>
  <c r="BE288" i="6"/>
  <c r="Y288" i="6"/>
  <c r="BB287" i="6"/>
  <c r="V287" i="6"/>
  <c r="BB284" i="6"/>
  <c r="AC284" i="6"/>
  <c r="BI283" i="6"/>
  <c r="AJ283" i="6"/>
  <c r="P283" i="6"/>
  <c r="BB282" i="6"/>
  <c r="AJ282" i="6"/>
  <c r="Q282" i="6"/>
  <c r="BG281" i="6"/>
  <c r="AP281" i="6"/>
  <c r="Z281" i="6"/>
  <c r="J281" i="6"/>
  <c r="BB280" i="6"/>
  <c r="AL280" i="6"/>
  <c r="V280" i="6"/>
  <c r="AX279" i="6"/>
  <c r="AH279" i="6"/>
  <c r="R279" i="6"/>
  <c r="AT278" i="6"/>
  <c r="AD278" i="6"/>
  <c r="N278" i="6"/>
  <c r="BF277" i="6"/>
  <c r="AP277" i="6"/>
  <c r="Z277" i="6"/>
  <c r="J277" i="6"/>
  <c r="BB276" i="6"/>
  <c r="AL276" i="6"/>
  <c r="V276" i="6"/>
  <c r="BN275" i="6"/>
  <c r="AX275" i="6"/>
  <c r="AH275" i="6"/>
  <c r="R275" i="6"/>
  <c r="AT274" i="6"/>
  <c r="AD274" i="6"/>
  <c r="N274" i="6"/>
  <c r="AP273" i="6"/>
  <c r="Z273" i="6"/>
  <c r="J273" i="6"/>
  <c r="AL272" i="6"/>
  <c r="V272" i="6"/>
  <c r="BN271" i="6"/>
  <c r="AX271" i="6"/>
  <c r="AH271" i="6"/>
  <c r="R271" i="6"/>
  <c r="BJ270" i="6"/>
  <c r="AT270" i="6"/>
  <c r="AD270" i="6"/>
  <c r="N270" i="6"/>
  <c r="AP269" i="6"/>
  <c r="Z269" i="6"/>
  <c r="J269" i="6"/>
  <c r="AL268" i="6"/>
  <c r="V268" i="6"/>
  <c r="BN267" i="6"/>
  <c r="AH267" i="6"/>
  <c r="R267" i="6"/>
  <c r="BJ266" i="6"/>
  <c r="AT266" i="6"/>
  <c r="AD266" i="6"/>
  <c r="N266" i="6"/>
  <c r="BF265" i="6"/>
  <c r="AP265" i="6"/>
  <c r="Z265" i="6"/>
  <c r="J265" i="6"/>
  <c r="BB264" i="6"/>
  <c r="AL264" i="6"/>
  <c r="V264" i="6"/>
  <c r="BN263" i="6"/>
  <c r="AH263" i="6"/>
  <c r="R263" i="6"/>
  <c r="BJ262" i="6"/>
  <c r="AD262" i="6"/>
  <c r="N262" i="6"/>
  <c r="BF261" i="6"/>
  <c r="AP261" i="6"/>
  <c r="Z261" i="6"/>
  <c r="J261" i="6"/>
  <c r="BB260" i="6"/>
  <c r="AL260" i="6"/>
  <c r="V260" i="6"/>
  <c r="BN259" i="6"/>
  <c r="AX259" i="6"/>
  <c r="AH259" i="6"/>
  <c r="R259" i="6"/>
  <c r="BJ258" i="6"/>
  <c r="AD258" i="6"/>
  <c r="N258" i="6"/>
  <c r="BF257" i="6"/>
  <c r="Z257" i="6"/>
  <c r="J257" i="6"/>
  <c r="BB256" i="6"/>
  <c r="V256" i="6"/>
  <c r="BN255" i="6"/>
  <c r="AX255" i="6"/>
  <c r="AH255" i="6"/>
  <c r="R255" i="6"/>
  <c r="BJ254" i="6"/>
  <c r="AT254" i="6"/>
  <c r="AD254" i="6"/>
  <c r="N254" i="6"/>
  <c r="BF253" i="6"/>
  <c r="Z253" i="6"/>
  <c r="J253" i="6"/>
  <c r="BB252" i="6"/>
  <c r="V252" i="6"/>
  <c r="BN251" i="6"/>
  <c r="AX251" i="6"/>
  <c r="R251" i="6"/>
  <c r="BJ250" i="6"/>
  <c r="AT250" i="6"/>
  <c r="AD250" i="6"/>
  <c r="N250" i="6"/>
  <c r="BF249" i="6"/>
  <c r="AP249" i="6"/>
  <c r="Z249" i="6"/>
  <c r="J249" i="6"/>
  <c r="BB248" i="6"/>
  <c r="AL248" i="6"/>
  <c r="V248" i="6"/>
  <c r="BN247" i="6"/>
  <c r="AX247" i="6"/>
  <c r="R247" i="6"/>
  <c r="BJ246" i="6"/>
  <c r="AT246" i="6"/>
  <c r="N246" i="6"/>
  <c r="BF245" i="6"/>
  <c r="AP245" i="6"/>
  <c r="Z245" i="6"/>
  <c r="J245" i="6"/>
  <c r="BB244" i="6"/>
  <c r="AL244" i="6"/>
  <c r="V244" i="6"/>
  <c r="BN243" i="6"/>
  <c r="AX243" i="6"/>
  <c r="AH243" i="6"/>
  <c r="R243" i="6"/>
  <c r="BJ242" i="6"/>
  <c r="AT242" i="6"/>
  <c r="N242" i="6"/>
  <c r="BF241" i="6"/>
  <c r="AP241" i="6"/>
  <c r="J241" i="6"/>
  <c r="BB240" i="6"/>
  <c r="AL240" i="6"/>
  <c r="BN239" i="6"/>
  <c r="AX239" i="6"/>
  <c r="AH239" i="6"/>
  <c r="R239" i="6"/>
  <c r="BJ238" i="6"/>
  <c r="AT238" i="6"/>
  <c r="AD238" i="6"/>
  <c r="N238" i="6"/>
  <c r="BF237" i="6"/>
  <c r="AP237" i="6"/>
  <c r="J237" i="6"/>
  <c r="BB236" i="6"/>
  <c r="AL236" i="6"/>
  <c r="BN235" i="6"/>
  <c r="AX235" i="6"/>
  <c r="AH235" i="6"/>
  <c r="BJ234" i="6"/>
  <c r="AT234" i="6"/>
  <c r="AD234" i="6"/>
  <c r="N234" i="6"/>
  <c r="BF233" i="6"/>
  <c r="AP233" i="6"/>
  <c r="Z233" i="6"/>
  <c r="J233" i="6"/>
  <c r="BB232" i="6"/>
  <c r="AL232" i="6"/>
  <c r="V232" i="6"/>
  <c r="BN231" i="6"/>
  <c r="AX231" i="6"/>
  <c r="AH231" i="6"/>
  <c r="BJ230" i="6"/>
  <c r="AT230" i="6"/>
  <c r="AD230" i="6"/>
  <c r="AV328" i="6"/>
  <c r="AP326" i="6"/>
  <c r="AJ324" i="6"/>
  <c r="AD322" i="6"/>
  <c r="X320" i="6"/>
  <c r="R318" i="6"/>
  <c r="L316" i="6"/>
  <c r="BI311" i="6"/>
  <c r="BC309" i="6"/>
  <c r="AW307" i="6"/>
  <c r="AQ305" i="6"/>
  <c r="AK303" i="6"/>
  <c r="AE301" i="6"/>
  <c r="BB298" i="6"/>
  <c r="AY297" i="6"/>
  <c r="AV296" i="6"/>
  <c r="P296" i="6"/>
  <c r="AS295" i="6"/>
  <c r="M295" i="6"/>
  <c r="AP294" i="6"/>
  <c r="J294" i="6"/>
  <c r="AM293" i="6"/>
  <c r="G293" i="6"/>
  <c r="AJ292" i="6"/>
  <c r="BM291" i="6"/>
  <c r="AG291" i="6"/>
  <c r="BJ290" i="6"/>
  <c r="AD290" i="6"/>
  <c r="BG289" i="6"/>
  <c r="AA289" i="6"/>
  <c r="BD288" i="6"/>
  <c r="X288" i="6"/>
  <c r="BA287" i="6"/>
  <c r="U287" i="6"/>
  <c r="C286" i="6"/>
  <c r="BA284" i="6"/>
  <c r="Y284" i="6"/>
  <c r="BH283" i="6"/>
  <c r="AI283" i="6"/>
  <c r="M283" i="6"/>
  <c r="BA282" i="6"/>
  <c r="AH282" i="6"/>
  <c r="P282" i="6"/>
  <c r="BF281" i="6"/>
  <c r="AO281" i="6"/>
  <c r="Y281" i="6"/>
  <c r="I281" i="6"/>
  <c r="BA280" i="6"/>
  <c r="AK280" i="6"/>
  <c r="U280" i="6"/>
  <c r="AW279" i="6"/>
  <c r="AG279" i="6"/>
  <c r="Q279" i="6"/>
  <c r="AS278" i="6"/>
  <c r="AC278" i="6"/>
  <c r="M278" i="6"/>
  <c r="BE277" i="6"/>
  <c r="AO277" i="6"/>
  <c r="Y277" i="6"/>
  <c r="I277" i="6"/>
  <c r="BA276" i="6"/>
  <c r="AK276" i="6"/>
  <c r="U276" i="6"/>
  <c r="BM275" i="6"/>
  <c r="AW275" i="6"/>
  <c r="AG275" i="6"/>
  <c r="Q275" i="6"/>
  <c r="BE275" i="6" s="1"/>
  <c r="AS274" i="6"/>
  <c r="AC274" i="6"/>
  <c r="M274" i="6"/>
  <c r="AO273" i="6"/>
  <c r="Y273" i="6"/>
  <c r="I273" i="6"/>
  <c r="BA272" i="6"/>
  <c r="AK272" i="6"/>
  <c r="U272" i="6"/>
  <c r="BM271" i="6"/>
  <c r="AW271" i="6"/>
  <c r="AG271" i="6"/>
  <c r="Q271" i="6"/>
  <c r="BI270" i="6"/>
  <c r="AS270" i="6"/>
  <c r="AC270" i="6"/>
  <c r="M270" i="6"/>
  <c r="AO269" i="6"/>
  <c r="Y269" i="6"/>
  <c r="I269" i="6"/>
  <c r="AK268" i="6"/>
  <c r="U268" i="6"/>
  <c r="BM267" i="6"/>
  <c r="AG267" i="6"/>
  <c r="Q267" i="6"/>
  <c r="BI266" i="6"/>
  <c r="AS266" i="6"/>
  <c r="AC266" i="6"/>
  <c r="M266" i="6"/>
  <c r="BE265" i="6"/>
  <c r="AO265" i="6"/>
  <c r="Y265" i="6"/>
  <c r="I265" i="6"/>
  <c r="AK264" i="6"/>
  <c r="U264" i="6"/>
  <c r="BM263" i="6"/>
  <c r="AG263" i="6"/>
  <c r="Q263" i="6"/>
  <c r="BI262" i="6"/>
  <c r="AC262" i="6"/>
  <c r="M262" i="6"/>
  <c r="BE261" i="6"/>
  <c r="AO261" i="6"/>
  <c r="Y261" i="6"/>
  <c r="I261" i="6"/>
  <c r="BA260" i="6"/>
  <c r="AK260" i="6"/>
  <c r="U260" i="6"/>
  <c r="BM259" i="6"/>
  <c r="AW259" i="6"/>
  <c r="AG259" i="6"/>
  <c r="Q259" i="6"/>
  <c r="BI258" i="6"/>
  <c r="AC258" i="6"/>
  <c r="M258" i="6"/>
  <c r="BE257" i="6"/>
  <c r="Y257" i="6"/>
  <c r="I257" i="6"/>
  <c r="BA256" i="6"/>
  <c r="AK256" i="6"/>
  <c r="U256" i="6"/>
  <c r="BM255" i="6"/>
  <c r="AW255" i="6"/>
  <c r="AG255" i="6"/>
  <c r="Q255" i="6"/>
  <c r="BI254" i="6"/>
  <c r="AS254" i="6"/>
  <c r="AC254" i="6"/>
  <c r="M254" i="6"/>
  <c r="BE253" i="6"/>
  <c r="Y253" i="6"/>
  <c r="I253" i="6"/>
  <c r="BA252" i="6"/>
  <c r="U252" i="6"/>
  <c r="BM251" i="6"/>
  <c r="AW251" i="6"/>
  <c r="Q251" i="6"/>
  <c r="BI250" i="6"/>
  <c r="AS250" i="6"/>
  <c r="AC250" i="6"/>
  <c r="M250" i="6"/>
  <c r="BE249" i="6"/>
  <c r="AO249" i="6"/>
  <c r="Y249" i="6"/>
  <c r="I249" i="6"/>
  <c r="BA248" i="6"/>
  <c r="U248" i="6"/>
  <c r="BM247" i="6"/>
  <c r="AW247" i="6"/>
  <c r="Q247" i="6"/>
  <c r="BI246" i="6"/>
  <c r="AS246" i="6"/>
  <c r="M246" i="6"/>
  <c r="BE245" i="6"/>
  <c r="AO245" i="6"/>
  <c r="Y245" i="6"/>
  <c r="I245" i="6"/>
  <c r="BA244" i="6"/>
  <c r="AK244" i="6"/>
  <c r="U244" i="6"/>
  <c r="BM243" i="6"/>
  <c r="AW243" i="6"/>
  <c r="AG243" i="6"/>
  <c r="Q243" i="6"/>
  <c r="BI242" i="6"/>
  <c r="AS242" i="6"/>
  <c r="M242" i="6"/>
  <c r="BE241" i="6"/>
  <c r="AO241" i="6"/>
  <c r="I241" i="6"/>
  <c r="BA240" i="6"/>
  <c r="AK240" i="6"/>
  <c r="U240" i="6"/>
  <c r="BM239" i="6"/>
  <c r="AW239" i="6"/>
  <c r="AG239" i="6"/>
  <c r="Q239" i="6"/>
  <c r="BI238" i="6"/>
  <c r="AS238" i="6"/>
  <c r="AC238" i="6"/>
  <c r="M238" i="6"/>
  <c r="BE237" i="6"/>
  <c r="AO237" i="6"/>
  <c r="I237" i="6"/>
  <c r="BA236" i="6"/>
  <c r="AK236" i="6"/>
  <c r="BM235" i="6"/>
  <c r="AW235" i="6"/>
  <c r="AG235" i="6"/>
  <c r="BI234" i="6"/>
  <c r="AS234" i="6"/>
  <c r="AC234" i="6"/>
  <c r="M234" i="6"/>
  <c r="BE233" i="6"/>
  <c r="AO233" i="6"/>
  <c r="Y233" i="6"/>
  <c r="I233" i="6"/>
  <c r="BA232" i="6"/>
  <c r="AK232" i="6"/>
  <c r="BM231" i="6"/>
  <c r="AW231" i="6"/>
  <c r="AG231" i="6"/>
  <c r="AJ335" i="6"/>
  <c r="X331" i="6"/>
  <c r="AF328" i="6"/>
  <c r="Z326" i="6"/>
  <c r="T324" i="6"/>
  <c r="N322" i="6"/>
  <c r="H320" i="6"/>
  <c r="BK317" i="6"/>
  <c r="BE315" i="6"/>
  <c r="AY313" i="6"/>
  <c r="AS311" i="6"/>
  <c r="AM309" i="6"/>
  <c r="U303" i="6"/>
  <c r="O301" i="6"/>
  <c r="P299" i="6"/>
  <c r="AS298" i="6"/>
  <c r="M298" i="6"/>
  <c r="S237" i="6" s="1"/>
  <c r="AP297" i="6"/>
  <c r="J297" i="6"/>
  <c r="AM296" i="6"/>
  <c r="G296" i="6"/>
  <c r="AJ295" i="6"/>
  <c r="BM294" i="6"/>
  <c r="AG294" i="6"/>
  <c r="BJ293" i="6"/>
  <c r="AD293" i="6"/>
  <c r="BG292" i="6"/>
  <c r="AA292" i="6"/>
  <c r="BD291" i="6"/>
  <c r="X291" i="6"/>
  <c r="BA290" i="6"/>
  <c r="U290" i="6"/>
  <c r="AX289" i="6"/>
  <c r="AU288" i="6"/>
  <c r="AR287" i="6"/>
  <c r="AS284" i="6"/>
  <c r="Q284" i="6"/>
  <c r="AZ283" i="6"/>
  <c r="AB283" i="6"/>
  <c r="H283" i="6"/>
  <c r="BM283" i="6" s="1"/>
  <c r="AU282" i="6"/>
  <c r="AC282" i="6"/>
  <c r="J282" i="6"/>
  <c r="AZ281" i="6"/>
  <c r="AJ281" i="6"/>
  <c r="T281" i="6"/>
  <c r="AV280" i="6"/>
  <c r="AF280" i="6"/>
  <c r="P280" i="6"/>
  <c r="BH279" i="6"/>
  <c r="AR279" i="6"/>
  <c r="AB279" i="6"/>
  <c r="L279" i="6"/>
  <c r="BD278" i="6"/>
  <c r="AN278" i="6"/>
  <c r="X278" i="6"/>
  <c r="H278" i="6"/>
  <c r="AZ277" i="6"/>
  <c r="AJ277" i="6"/>
  <c r="T277" i="6"/>
  <c r="AV276" i="6"/>
  <c r="AF276" i="6"/>
  <c r="P276" i="6"/>
  <c r="AR275" i="6"/>
  <c r="AB275" i="6"/>
  <c r="L275" i="6"/>
  <c r="BD274" i="6"/>
  <c r="AN274" i="6"/>
  <c r="X274" i="6"/>
  <c r="H274" i="6"/>
  <c r="AZ273" i="6"/>
  <c r="AJ273" i="6"/>
  <c r="T273" i="6"/>
  <c r="BL272" i="6"/>
  <c r="AV272" i="6"/>
  <c r="AF272" i="6"/>
  <c r="P272" i="6"/>
  <c r="BB272" i="6" s="1"/>
  <c r="AR271" i="6"/>
  <c r="AB271" i="6"/>
  <c r="L271" i="6"/>
  <c r="AN270" i="6"/>
  <c r="X270" i="6"/>
  <c r="H270" i="6"/>
  <c r="AZ270" i="6" s="1"/>
  <c r="AJ269" i="6"/>
  <c r="T269" i="6"/>
  <c r="BL268" i="6"/>
  <c r="AV268" i="6"/>
  <c r="AF268" i="6"/>
  <c r="P268" i="6"/>
  <c r="BH267" i="6"/>
  <c r="AR267" i="6"/>
  <c r="AB267" i="6"/>
  <c r="L267" i="6"/>
  <c r="BD266" i="6"/>
  <c r="AN266" i="6"/>
  <c r="X266" i="6"/>
  <c r="H266" i="6"/>
  <c r="AJ265" i="6"/>
  <c r="T265" i="6"/>
  <c r="BL264" i="6"/>
  <c r="AF264" i="6"/>
  <c r="P264" i="6"/>
  <c r="BH263" i="6"/>
  <c r="AR263" i="6"/>
  <c r="AB263" i="6"/>
  <c r="L263" i="6"/>
  <c r="BD262" i="6"/>
  <c r="AN262" i="6"/>
  <c r="X262" i="6"/>
  <c r="H262" i="6"/>
  <c r="AZ261" i="6"/>
  <c r="AJ261" i="6"/>
  <c r="T261" i="6"/>
  <c r="BL260" i="6"/>
  <c r="AF260" i="6"/>
  <c r="P260" i="6"/>
  <c r="BH259" i="6"/>
  <c r="AB259" i="6"/>
  <c r="L259" i="6"/>
  <c r="AO259" i="6" s="1"/>
  <c r="BD258" i="6"/>
  <c r="X258" i="6"/>
  <c r="H258" i="6"/>
  <c r="AZ257" i="6"/>
  <c r="AJ257" i="6"/>
  <c r="T257" i="6"/>
  <c r="BL256" i="6"/>
  <c r="AV256" i="6"/>
  <c r="AF256" i="6"/>
  <c r="P256" i="6"/>
  <c r="BH255" i="6"/>
  <c r="AB255" i="6"/>
  <c r="L255" i="6"/>
  <c r="BD254" i="6"/>
  <c r="X254" i="6"/>
  <c r="H254" i="6"/>
  <c r="AZ253" i="6"/>
  <c r="T253" i="6"/>
  <c r="BL252" i="6"/>
  <c r="AV252" i="6"/>
  <c r="AF252" i="6"/>
  <c r="P252" i="6"/>
  <c r="BH251" i="6"/>
  <c r="AR251" i="6"/>
  <c r="AB251" i="6"/>
  <c r="L251" i="6"/>
  <c r="AG251" i="6" s="1"/>
  <c r="BD250" i="6"/>
  <c r="AN250" i="6"/>
  <c r="X250" i="6"/>
  <c r="H250" i="6"/>
  <c r="AZ249" i="6"/>
  <c r="T249" i="6"/>
  <c r="BL248" i="6"/>
  <c r="AV248" i="6"/>
  <c r="P248" i="6"/>
  <c r="BH247" i="6"/>
  <c r="AR247" i="6"/>
  <c r="AB247" i="6"/>
  <c r="L247" i="6"/>
  <c r="BD246" i="6"/>
  <c r="AN246" i="6"/>
  <c r="X246" i="6"/>
  <c r="H246" i="6"/>
  <c r="AZ245" i="6"/>
  <c r="AJ245" i="6"/>
  <c r="T245" i="6"/>
  <c r="BL244" i="6"/>
  <c r="AV244" i="6"/>
  <c r="P244" i="6"/>
  <c r="BH243" i="6"/>
  <c r="AR243" i="6"/>
  <c r="L243" i="6"/>
  <c r="BD242" i="6"/>
  <c r="AN242" i="6"/>
  <c r="X242" i="6"/>
  <c r="H242" i="6"/>
  <c r="AZ241" i="6"/>
  <c r="AJ241" i="6"/>
  <c r="T241" i="6"/>
  <c r="BL240" i="6"/>
  <c r="AV240" i="6"/>
  <c r="AF240" i="6"/>
  <c r="P240" i="6"/>
  <c r="V240" i="6" s="1"/>
  <c r="BH239" i="6"/>
  <c r="AR239" i="6"/>
  <c r="L239" i="6"/>
  <c r="BD238" i="6"/>
  <c r="AN238" i="6"/>
  <c r="H238" i="6"/>
  <c r="AZ237" i="6"/>
  <c r="AJ237" i="6"/>
  <c r="BL236" i="6"/>
  <c r="AV236" i="6"/>
  <c r="AF236" i="6"/>
  <c r="P236" i="6"/>
  <c r="BH235" i="6"/>
  <c r="AR235" i="6"/>
  <c r="AB235" i="6"/>
  <c r="L235" i="6"/>
  <c r="BD234" i="6"/>
  <c r="AN234" i="6"/>
  <c r="X234" i="6"/>
  <c r="H234" i="6"/>
  <c r="P234" i="6" s="1"/>
  <c r="AZ233" i="6"/>
  <c r="AJ233" i="6"/>
  <c r="BL232" i="6"/>
  <c r="AV232" i="6"/>
  <c r="AF232" i="6"/>
  <c r="BH231" i="6"/>
  <c r="AR231" i="6"/>
  <c r="AB231" i="6"/>
  <c r="L231" i="6"/>
  <c r="BD230" i="6"/>
  <c r="AN230" i="6"/>
  <c r="X230" i="6"/>
  <c r="H230" i="6"/>
  <c r="AZ229" i="6"/>
  <c r="AJ229" i="6"/>
  <c r="T229" i="6"/>
  <c r="BL228" i="6"/>
  <c r="AV228" i="6"/>
  <c r="AF228" i="6"/>
  <c r="BH227" i="6"/>
  <c r="AR227" i="6"/>
  <c r="AB227" i="6"/>
  <c r="BD226" i="6"/>
  <c r="AN226" i="6"/>
  <c r="X226" i="6"/>
  <c r="BI230" i="6"/>
  <c r="AO229" i="6"/>
  <c r="AK228" i="6"/>
  <c r="AG227" i="6"/>
  <c r="AC226" i="6"/>
  <c r="AS230" i="6"/>
  <c r="Z229" i="6"/>
  <c r="V228" i="6"/>
  <c r="R227" i="6"/>
  <c r="AC230" i="6"/>
  <c r="Y229" i="6"/>
  <c r="U228" i="6"/>
  <c r="Q227" i="6"/>
  <c r="J229" i="6"/>
  <c r="BN227" i="6"/>
  <c r="BJ226" i="6"/>
  <c r="I229" i="6"/>
  <c r="BM227" i="6"/>
  <c r="BI226" i="6"/>
  <c r="BF229" i="6"/>
  <c r="BB228" i="6"/>
  <c r="AX227" i="6"/>
  <c r="AT226" i="6"/>
  <c r="BE229" i="6"/>
  <c r="BA228" i="6"/>
  <c r="AW227" i="6"/>
  <c r="AS226" i="6"/>
  <c r="AP229" i="6"/>
  <c r="AL228" i="6"/>
  <c r="AH227" i="6"/>
  <c r="AD226" i="6"/>
  <c r="BL688" i="6"/>
  <c r="BL735" i="6"/>
  <c r="BL680" i="6"/>
  <c r="BL733" i="6"/>
  <c r="BL736" i="6" s="1"/>
  <c r="BL746" i="6"/>
  <c r="BL750" i="6" s="1"/>
  <c r="BL749" i="6"/>
  <c r="BL747" i="6"/>
  <c r="BL748" i="6"/>
  <c r="BL679" i="6"/>
  <c r="AI24" i="8" a="1"/>
  <c r="AI24" i="8" s="1"/>
  <c r="BC24" i="8" a="1"/>
  <c r="BC24" i="8" s="1"/>
  <c r="M24" i="8" a="1"/>
  <c r="M24" i="8" s="1"/>
  <c r="V16" i="8" a="1"/>
  <c r="V16" i="8" s="1"/>
  <c r="L52" i="7" s="1"/>
  <c r="BH408" i="6"/>
  <c r="AZ408" i="6"/>
  <c r="AR408" i="6"/>
  <c r="AJ408" i="6"/>
  <c r="AB408" i="6"/>
  <c r="T408" i="6"/>
  <c r="L408" i="6"/>
  <c r="BE407" i="6"/>
  <c r="AW407" i="6"/>
  <c r="AO407" i="6"/>
  <c r="AG407" i="6"/>
  <c r="Y407" i="6"/>
  <c r="Q407" i="6"/>
  <c r="I407" i="6"/>
  <c r="BJ406" i="6"/>
  <c r="BB406" i="6"/>
  <c r="AT406" i="6"/>
  <c r="AL406" i="6"/>
  <c r="AD406" i="6"/>
  <c r="V406" i="6"/>
  <c r="N406" i="6"/>
  <c r="BG405" i="6"/>
  <c r="AY405" i="6"/>
  <c r="AQ405" i="6"/>
  <c r="AI405" i="6"/>
  <c r="AA405" i="6"/>
  <c r="S405" i="6"/>
  <c r="K405" i="6"/>
  <c r="BD404" i="6"/>
  <c r="AV404" i="6"/>
  <c r="AN404" i="6"/>
  <c r="AF404" i="6"/>
  <c r="X404" i="6"/>
  <c r="P404" i="6"/>
  <c r="H404" i="6"/>
  <c r="BA403" i="6"/>
  <c r="AS403" i="6"/>
  <c r="AK403" i="6"/>
  <c r="AC403" i="6"/>
  <c r="U403" i="6"/>
  <c r="M403" i="6"/>
  <c r="BF402" i="6"/>
  <c r="AX402" i="6"/>
  <c r="AP402" i="6"/>
  <c r="AH402" i="6"/>
  <c r="Z402" i="6"/>
  <c r="R402" i="6"/>
  <c r="J402" i="6"/>
  <c r="BC401" i="6"/>
  <c r="AU401" i="6"/>
  <c r="AM401" i="6"/>
  <c r="AE401" i="6"/>
  <c r="W401" i="6"/>
  <c r="O401" i="6"/>
  <c r="G401" i="6"/>
  <c r="AZ400" i="6"/>
  <c r="AR400" i="6"/>
  <c r="AJ400" i="6"/>
  <c r="AB400" i="6"/>
  <c r="T400" i="6"/>
  <c r="L400" i="6"/>
  <c r="AW399" i="6"/>
  <c r="AO399" i="6"/>
  <c r="AG399" i="6"/>
  <c r="Y399" i="6"/>
  <c r="Q399" i="6"/>
  <c r="I399" i="6"/>
  <c r="BB398" i="6"/>
  <c r="AT398" i="6"/>
  <c r="AL398" i="6"/>
  <c r="AD398" i="6"/>
  <c r="V398" i="6"/>
  <c r="N398" i="6"/>
  <c r="AY397" i="6"/>
  <c r="AQ397" i="6"/>
  <c r="AI397" i="6"/>
  <c r="AA397" i="6"/>
  <c r="S397" i="6"/>
  <c r="K397" i="6"/>
  <c r="BL396" i="6"/>
  <c r="AV396" i="6"/>
  <c r="AN396" i="6"/>
  <c r="AF396" i="6"/>
  <c r="X396" i="6"/>
  <c r="P396" i="6"/>
  <c r="H396" i="6"/>
  <c r="AS395" i="6"/>
  <c r="AK395" i="6"/>
  <c r="AC395" i="6"/>
  <c r="U395" i="6"/>
  <c r="M395" i="6"/>
  <c r="BN394" i="6"/>
  <c r="AX394" i="6"/>
  <c r="AP394" i="6"/>
  <c r="AH394" i="6"/>
  <c r="Z394" i="6"/>
  <c r="R394" i="6"/>
  <c r="J394" i="6"/>
  <c r="BK393" i="6"/>
  <c r="AU393" i="6"/>
  <c r="AM393" i="6"/>
  <c r="AE393" i="6"/>
  <c r="W393" i="6"/>
  <c r="O393" i="6"/>
  <c r="G393" i="6"/>
  <c r="BH392" i="6"/>
  <c r="AR392" i="6"/>
  <c r="AJ392" i="6"/>
  <c r="AB392" i="6"/>
  <c r="T392" i="6"/>
  <c r="L392" i="6"/>
  <c r="BM391" i="6"/>
  <c r="AO391" i="6"/>
  <c r="AG391" i="6"/>
  <c r="Y391" i="6"/>
  <c r="Q391" i="6"/>
  <c r="I391" i="6"/>
  <c r="BJ390" i="6"/>
  <c r="AT390" i="6"/>
  <c r="AL390" i="6"/>
  <c r="AD390" i="6"/>
  <c r="V390" i="6"/>
  <c r="N390" i="6"/>
  <c r="BG389" i="6"/>
  <c r="AQ389" i="6"/>
  <c r="AI389" i="6"/>
  <c r="AA389" i="6"/>
  <c r="S389" i="6"/>
  <c r="K389" i="6"/>
  <c r="BL388" i="6"/>
  <c r="BD388" i="6"/>
  <c r="AN388" i="6"/>
  <c r="AF388" i="6"/>
  <c r="X388" i="6"/>
  <c r="P388" i="6"/>
  <c r="H388" i="6"/>
  <c r="BI387" i="6"/>
  <c r="AK387" i="6"/>
  <c r="AC387" i="6"/>
  <c r="U387" i="6"/>
  <c r="M387" i="6"/>
  <c r="BN386" i="6"/>
  <c r="BF386" i="6"/>
  <c r="AP386" i="6"/>
  <c r="AH386" i="6"/>
  <c r="Z386" i="6"/>
  <c r="R386" i="6"/>
  <c r="J386" i="6"/>
  <c r="BK385" i="6"/>
  <c r="BC385" i="6"/>
  <c r="AM385" i="6"/>
  <c r="AE385" i="6"/>
  <c r="W385" i="6"/>
  <c r="O385" i="6"/>
  <c r="G385" i="6"/>
  <c r="BH384" i="6"/>
  <c r="AZ384" i="6"/>
  <c r="AJ384" i="6"/>
  <c r="AB384" i="6"/>
  <c r="T384" i="6"/>
  <c r="L384" i="6"/>
  <c r="BM383" i="6"/>
  <c r="BE383" i="6"/>
  <c r="AG383" i="6"/>
  <c r="Y383" i="6"/>
  <c r="Q383" i="6"/>
  <c r="I383" i="6"/>
  <c r="BJ382" i="6"/>
  <c r="BB382" i="6"/>
  <c r="AL382" i="6"/>
  <c r="AD382" i="6"/>
  <c r="V382" i="6"/>
  <c r="N382" i="6"/>
  <c r="BG381" i="6"/>
  <c r="AY381" i="6"/>
  <c r="AI381" i="6"/>
  <c r="AA381" i="6"/>
  <c r="S381" i="6"/>
  <c r="K381" i="6"/>
  <c r="BL380" i="6"/>
  <c r="BD380" i="6"/>
  <c r="AV380" i="6"/>
  <c r="AF380" i="6"/>
  <c r="X380" i="6"/>
  <c r="P380" i="6"/>
  <c r="H380" i="6"/>
  <c r="BI379" i="6"/>
  <c r="BA379" i="6"/>
  <c r="AC379" i="6"/>
  <c r="U379" i="6"/>
  <c r="M379" i="6"/>
  <c r="BN378" i="6"/>
  <c r="BF378" i="6"/>
  <c r="AX378" i="6"/>
  <c r="AH378" i="6"/>
  <c r="Z378" i="6"/>
  <c r="R378" i="6"/>
  <c r="J378" i="6"/>
  <c r="BK377" i="6"/>
  <c r="BC377" i="6"/>
  <c r="AU377" i="6"/>
  <c r="AE377" i="6"/>
  <c r="W377" i="6"/>
  <c r="O377" i="6"/>
  <c r="G377" i="6"/>
  <c r="BH376" i="6"/>
  <c r="AZ376" i="6"/>
  <c r="AR376" i="6"/>
  <c r="AB376" i="6"/>
  <c r="T376" i="6"/>
  <c r="L376" i="6"/>
  <c r="BM375" i="6"/>
  <c r="BE375" i="6"/>
  <c r="AW375" i="6"/>
  <c r="Y375" i="6"/>
  <c r="Q375" i="6"/>
  <c r="I375" i="6"/>
  <c r="BJ374" i="6"/>
  <c r="BB374" i="6"/>
  <c r="AT374" i="6"/>
  <c r="AD374" i="6"/>
  <c r="V374" i="6"/>
  <c r="N374" i="6"/>
  <c r="BG373" i="6"/>
  <c r="AY373" i="6"/>
  <c r="AQ373" i="6"/>
  <c r="AA373" i="6"/>
  <c r="S373" i="6"/>
  <c r="K373" i="6"/>
  <c r="BL372" i="6"/>
  <c r="BD372" i="6"/>
  <c r="AV372" i="6"/>
  <c r="AN372" i="6"/>
  <c r="X372" i="6"/>
  <c r="P372" i="6"/>
  <c r="H372" i="6"/>
  <c r="BI371" i="6"/>
  <c r="BA371" i="6"/>
  <c r="AS371" i="6"/>
  <c r="U371" i="6"/>
  <c r="M371" i="6"/>
  <c r="BN370" i="6"/>
  <c r="BF370" i="6"/>
  <c r="AX370" i="6"/>
  <c r="AP370" i="6"/>
  <c r="Z370" i="6"/>
  <c r="R370" i="6"/>
  <c r="J370" i="6"/>
  <c r="BK369" i="6"/>
  <c r="BC369" i="6"/>
  <c r="AU369" i="6"/>
  <c r="AM369" i="6"/>
  <c r="W369" i="6"/>
  <c r="O369" i="6"/>
  <c r="G369" i="6"/>
  <c r="BH368" i="6"/>
  <c r="AZ368" i="6"/>
  <c r="AR368" i="6"/>
  <c r="AJ368" i="6"/>
  <c r="T368" i="6"/>
  <c r="L368" i="6"/>
  <c r="BM367" i="6"/>
  <c r="BE367" i="6"/>
  <c r="AW367" i="6"/>
  <c r="AO367" i="6"/>
  <c r="Q367" i="6"/>
  <c r="I367" i="6"/>
  <c r="BJ366" i="6"/>
  <c r="BB366" i="6"/>
  <c r="AT366" i="6"/>
  <c r="AL366" i="6"/>
  <c r="V366" i="6"/>
  <c r="N366" i="6"/>
  <c r="BG365" i="6"/>
  <c r="AY365" i="6"/>
  <c r="AQ365" i="6"/>
  <c r="AI365" i="6"/>
  <c r="S365" i="6"/>
  <c r="K365" i="6"/>
  <c r="BL364" i="6"/>
  <c r="BD364" i="6"/>
  <c r="AV364" i="6"/>
  <c r="AN364" i="6"/>
  <c r="AF364" i="6"/>
  <c r="P364" i="6"/>
  <c r="H364" i="6"/>
  <c r="BI363" i="6"/>
  <c r="BA363" i="6"/>
  <c r="AS363" i="6"/>
  <c r="AK363" i="6"/>
  <c r="M363" i="6"/>
  <c r="BN362" i="6"/>
  <c r="BF362" i="6"/>
  <c r="AX362" i="6"/>
  <c r="AP362" i="6"/>
  <c r="AH362" i="6"/>
  <c r="R362" i="6"/>
  <c r="J362" i="6"/>
  <c r="BK361" i="6"/>
  <c r="BC361" i="6"/>
  <c r="AU361" i="6"/>
  <c r="AM361" i="6"/>
  <c r="AE361" i="6"/>
  <c r="O361" i="6"/>
  <c r="G361" i="6"/>
  <c r="BH360" i="6"/>
  <c r="AZ360" i="6"/>
  <c r="AR360" i="6"/>
  <c r="AJ360" i="6"/>
  <c r="AB360" i="6"/>
  <c r="L360" i="6"/>
  <c r="BM359" i="6"/>
  <c r="BE359" i="6"/>
  <c r="AW359" i="6"/>
  <c r="AO359" i="6"/>
  <c r="AG359" i="6"/>
  <c r="I359" i="6"/>
  <c r="BJ358" i="6"/>
  <c r="BB358" i="6"/>
  <c r="AT358" i="6"/>
  <c r="AL358" i="6"/>
  <c r="AD358" i="6"/>
  <c r="N358" i="6"/>
  <c r="BG357" i="6"/>
  <c r="AY357" i="6"/>
  <c r="AQ357" i="6"/>
  <c r="AI357" i="6"/>
  <c r="AA357" i="6"/>
  <c r="K357" i="6"/>
  <c r="BL356" i="6"/>
  <c r="BD356" i="6"/>
  <c r="AV356" i="6"/>
  <c r="AN356" i="6"/>
  <c r="AF356" i="6"/>
  <c r="X356" i="6"/>
  <c r="H356" i="6"/>
  <c r="BI355" i="6"/>
  <c r="BA355" i="6"/>
  <c r="AS355" i="6"/>
  <c r="AK355" i="6"/>
  <c r="AC355" i="6"/>
  <c r="BN354" i="6"/>
  <c r="BF354" i="6"/>
  <c r="AX354" i="6"/>
  <c r="AP354" i="6"/>
  <c r="AH354" i="6"/>
  <c r="Z354" i="6"/>
  <c r="J354" i="6"/>
  <c r="BK353" i="6"/>
  <c r="BC353" i="6"/>
  <c r="BG408" i="6"/>
  <c r="AY408" i="6"/>
  <c r="AQ408" i="6"/>
  <c r="AI408" i="6"/>
  <c r="AA408" i="6"/>
  <c r="S408" i="6"/>
  <c r="K408" i="6"/>
  <c r="BL407" i="6"/>
  <c r="BD407" i="6"/>
  <c r="AV407" i="6"/>
  <c r="AN407" i="6"/>
  <c r="AF407" i="6"/>
  <c r="X407" i="6"/>
  <c r="P407" i="6"/>
  <c r="H407" i="6"/>
  <c r="BI406" i="6"/>
  <c r="BA406" i="6"/>
  <c r="AS406" i="6"/>
  <c r="AK406" i="6"/>
  <c r="AC406" i="6"/>
  <c r="U406" i="6"/>
  <c r="M406" i="6"/>
  <c r="BF405" i="6"/>
  <c r="AX405" i="6"/>
  <c r="AP405" i="6"/>
  <c r="AH405" i="6"/>
  <c r="Z405" i="6"/>
  <c r="R405" i="6"/>
  <c r="J405" i="6"/>
  <c r="BC404" i="6"/>
  <c r="AU404" i="6"/>
  <c r="AM404" i="6"/>
  <c r="AE404" i="6"/>
  <c r="W404" i="6"/>
  <c r="O404" i="6"/>
  <c r="G404" i="6"/>
  <c r="BH403" i="6"/>
  <c r="AZ403" i="6"/>
  <c r="AR403" i="6"/>
  <c r="AJ403" i="6"/>
  <c r="AB403" i="6"/>
  <c r="T403" i="6"/>
  <c r="L403" i="6"/>
  <c r="BE402" i="6"/>
  <c r="AW402" i="6"/>
  <c r="AO402" i="6"/>
  <c r="AG402" i="6"/>
  <c r="Y402" i="6"/>
  <c r="Q402" i="6"/>
  <c r="I402" i="6"/>
  <c r="BB401" i="6"/>
  <c r="AT401" i="6"/>
  <c r="AL401" i="6"/>
  <c r="AD401" i="6"/>
  <c r="V401" i="6"/>
  <c r="N401" i="6"/>
  <c r="AY400" i="6"/>
  <c r="AQ400" i="6"/>
  <c r="AI400" i="6"/>
  <c r="AA400" i="6"/>
  <c r="S400" i="6"/>
  <c r="K400" i="6"/>
  <c r="BD399" i="6"/>
  <c r="AV399" i="6"/>
  <c r="AN399" i="6"/>
  <c r="AF399" i="6"/>
  <c r="X399" i="6"/>
  <c r="P399" i="6"/>
  <c r="H399" i="6"/>
  <c r="BA398" i="6"/>
  <c r="AS398" i="6"/>
  <c r="AK398" i="6"/>
  <c r="AC398" i="6"/>
  <c r="U398" i="6"/>
  <c r="M398" i="6"/>
  <c r="BN397" i="6"/>
  <c r="AX397" i="6"/>
  <c r="AP397" i="6"/>
  <c r="AH397" i="6"/>
  <c r="Z397" i="6"/>
  <c r="R397" i="6"/>
  <c r="J397" i="6"/>
  <c r="BK396" i="6"/>
  <c r="AU396" i="6"/>
  <c r="AM396" i="6"/>
  <c r="AE396" i="6"/>
  <c r="W396" i="6"/>
  <c r="O396" i="6"/>
  <c r="G396" i="6"/>
  <c r="AZ395" i="6"/>
  <c r="AR395" i="6"/>
  <c r="AJ395" i="6"/>
  <c r="AB395" i="6"/>
  <c r="T395" i="6"/>
  <c r="L395" i="6"/>
  <c r="BM394" i="6"/>
  <c r="AW394" i="6"/>
  <c r="AO394" i="6"/>
  <c r="AG394" i="6"/>
  <c r="Y394" i="6"/>
  <c r="Q394" i="6"/>
  <c r="I394" i="6"/>
  <c r="BJ393" i="6"/>
  <c r="AT393" i="6"/>
  <c r="AL393" i="6"/>
  <c r="AD393" i="6"/>
  <c r="V393" i="6"/>
  <c r="N393" i="6"/>
  <c r="BG392" i="6"/>
  <c r="AQ392" i="6"/>
  <c r="AI392" i="6"/>
  <c r="AA392" i="6"/>
  <c r="S392" i="6"/>
  <c r="K392" i="6"/>
  <c r="BL391" i="6"/>
  <c r="AV391" i="6"/>
  <c r="AN391" i="6"/>
  <c r="AF391" i="6"/>
  <c r="X391" i="6"/>
  <c r="P391" i="6"/>
  <c r="H391" i="6"/>
  <c r="BI390" i="6"/>
  <c r="AS390" i="6"/>
  <c r="AK390" i="6"/>
  <c r="AC390" i="6"/>
  <c r="U390" i="6"/>
  <c r="M390" i="6"/>
  <c r="BN389" i="6"/>
  <c r="BF389" i="6"/>
  <c r="AP389" i="6"/>
  <c r="AH389" i="6"/>
  <c r="Z389" i="6"/>
  <c r="R389" i="6"/>
  <c r="J389" i="6"/>
  <c r="BK388" i="6"/>
  <c r="BC388" i="6"/>
  <c r="AM388" i="6"/>
  <c r="AE388" i="6"/>
  <c r="W388" i="6"/>
  <c r="O388" i="6"/>
  <c r="G388" i="6"/>
  <c r="BH387" i="6"/>
  <c r="AR387" i="6"/>
  <c r="AJ387" i="6"/>
  <c r="AB387" i="6"/>
  <c r="T387" i="6"/>
  <c r="L387" i="6"/>
  <c r="BM386" i="6"/>
  <c r="BE386" i="6"/>
  <c r="AO386" i="6"/>
  <c r="AG386" i="6"/>
  <c r="Y386" i="6"/>
  <c r="Q386" i="6"/>
  <c r="I386" i="6"/>
  <c r="BJ385" i="6"/>
  <c r="BB385" i="6"/>
  <c r="AL385" i="6"/>
  <c r="AD385" i="6"/>
  <c r="V385" i="6"/>
  <c r="N385" i="6"/>
  <c r="BG384" i="6"/>
  <c r="AY384" i="6"/>
  <c r="AI384" i="6"/>
  <c r="AA384" i="6"/>
  <c r="S384" i="6"/>
  <c r="K384" i="6"/>
  <c r="BL383" i="6"/>
  <c r="BD383" i="6"/>
  <c r="AN383" i="6"/>
  <c r="AF383" i="6"/>
  <c r="X383" i="6"/>
  <c r="P383" i="6"/>
  <c r="H383" i="6"/>
  <c r="BI382" i="6"/>
  <c r="BA382" i="6"/>
  <c r="AK382" i="6"/>
  <c r="AC382" i="6"/>
  <c r="U382" i="6"/>
  <c r="M382" i="6"/>
  <c r="BN381" i="6"/>
  <c r="BF381" i="6"/>
  <c r="AX381" i="6"/>
  <c r="AH381" i="6"/>
  <c r="Z381" i="6"/>
  <c r="R381" i="6"/>
  <c r="J381" i="6"/>
  <c r="BK380" i="6"/>
  <c r="BC380" i="6"/>
  <c r="AU380" i="6"/>
  <c r="AE380" i="6"/>
  <c r="W380" i="6"/>
  <c r="O380" i="6"/>
  <c r="G380" i="6"/>
  <c r="BH379" i="6"/>
  <c r="AZ379" i="6"/>
  <c r="AJ379" i="6"/>
  <c r="AB379" i="6"/>
  <c r="T379" i="6"/>
  <c r="L379" i="6"/>
  <c r="BM378" i="6"/>
  <c r="BE378" i="6"/>
  <c r="AW378" i="6"/>
  <c r="AG378" i="6"/>
  <c r="Y378" i="6"/>
  <c r="Q378" i="6"/>
  <c r="I378" i="6"/>
  <c r="BJ377" i="6"/>
  <c r="BB377" i="6"/>
  <c r="AT377" i="6"/>
  <c r="AD377" i="6"/>
  <c r="V377" i="6"/>
  <c r="N377" i="6"/>
  <c r="BG376" i="6"/>
  <c r="AY376" i="6"/>
  <c r="AQ376" i="6"/>
  <c r="AA376" i="6"/>
  <c r="S376" i="6"/>
  <c r="K376" i="6"/>
  <c r="BL375" i="6"/>
  <c r="BD375" i="6"/>
  <c r="AV375" i="6"/>
  <c r="AF375" i="6"/>
  <c r="X375" i="6"/>
  <c r="P375" i="6"/>
  <c r="H375" i="6"/>
  <c r="BI374" i="6"/>
  <c r="BA374" i="6"/>
  <c r="AS374" i="6"/>
  <c r="AC374" i="6"/>
  <c r="U374" i="6"/>
  <c r="M374" i="6"/>
  <c r="BN373" i="6"/>
  <c r="BF373" i="6"/>
  <c r="AX373" i="6"/>
  <c r="AP373" i="6"/>
  <c r="Z373" i="6"/>
  <c r="R373" i="6"/>
  <c r="J373" i="6"/>
  <c r="BK372" i="6"/>
  <c r="BC372" i="6"/>
  <c r="AU372" i="6"/>
  <c r="AM372" i="6"/>
  <c r="W372" i="6"/>
  <c r="O372" i="6"/>
  <c r="G372" i="6"/>
  <c r="BH371" i="6"/>
  <c r="AZ371" i="6"/>
  <c r="AR371" i="6"/>
  <c r="AB371" i="6"/>
  <c r="T371" i="6"/>
  <c r="L371" i="6"/>
  <c r="BM370" i="6"/>
  <c r="BE370" i="6"/>
  <c r="AW370" i="6"/>
  <c r="AO370" i="6"/>
  <c r="Y370" i="6"/>
  <c r="Q370" i="6"/>
  <c r="I370" i="6"/>
  <c r="BJ369" i="6"/>
  <c r="BB369" i="6"/>
  <c r="AT369" i="6"/>
  <c r="AL369" i="6"/>
  <c r="V369" i="6"/>
  <c r="N369" i="6"/>
  <c r="BG368" i="6"/>
  <c r="AY368" i="6"/>
  <c r="AQ368" i="6"/>
  <c r="AI368" i="6"/>
  <c r="S368" i="6"/>
  <c r="K368" i="6"/>
  <c r="BL367" i="6"/>
  <c r="BD367" i="6"/>
  <c r="AV367" i="6"/>
  <c r="AN367" i="6"/>
  <c r="X367" i="6"/>
  <c r="P367" i="6"/>
  <c r="H367" i="6"/>
  <c r="BI366" i="6"/>
  <c r="BA366" i="6"/>
  <c r="AS366" i="6"/>
  <c r="AK366" i="6"/>
  <c r="U366" i="6"/>
  <c r="M366" i="6"/>
  <c r="BN365" i="6"/>
  <c r="BF365" i="6"/>
  <c r="AX365" i="6"/>
  <c r="AP365" i="6"/>
  <c r="AH365" i="6"/>
  <c r="R365" i="6"/>
  <c r="J365" i="6"/>
  <c r="BK364" i="6"/>
  <c r="BC364" i="6"/>
  <c r="AU364" i="6"/>
  <c r="AM364" i="6"/>
  <c r="AE364" i="6"/>
  <c r="O364" i="6"/>
  <c r="G364" i="6"/>
  <c r="BH363" i="6"/>
  <c r="AZ363" i="6"/>
  <c r="AR363" i="6"/>
  <c r="AJ363" i="6"/>
  <c r="T363" i="6"/>
  <c r="L363" i="6"/>
  <c r="BM362" i="6"/>
  <c r="BE362" i="6"/>
  <c r="AW362" i="6"/>
  <c r="AO362" i="6"/>
  <c r="AG362" i="6"/>
  <c r="Q362" i="6"/>
  <c r="I362" i="6"/>
  <c r="BJ361" i="6"/>
  <c r="BB361" i="6"/>
  <c r="AT361" i="6"/>
  <c r="AL361" i="6"/>
  <c r="AD361" i="6"/>
  <c r="N361" i="6"/>
  <c r="BG360" i="6"/>
  <c r="AY360" i="6"/>
  <c r="AQ360" i="6"/>
  <c r="AI360" i="6"/>
  <c r="AA360" i="6"/>
  <c r="K360" i="6"/>
  <c r="BL359" i="6"/>
  <c r="BD359" i="6"/>
  <c r="AV359" i="6"/>
  <c r="AN359" i="6"/>
  <c r="AF359" i="6"/>
  <c r="P359" i="6"/>
  <c r="H359" i="6"/>
  <c r="BI358" i="6"/>
  <c r="BA358" i="6"/>
  <c r="AS358" i="6"/>
  <c r="AK358" i="6"/>
  <c r="AC358" i="6"/>
  <c r="M358" i="6"/>
  <c r="BN357" i="6"/>
  <c r="BF357" i="6"/>
  <c r="AX357" i="6"/>
  <c r="AP357" i="6"/>
  <c r="AH357" i="6"/>
  <c r="Z357" i="6"/>
  <c r="J357" i="6"/>
  <c r="BK356" i="6"/>
  <c r="BC356" i="6"/>
  <c r="AU356" i="6"/>
  <c r="AM356" i="6"/>
  <c r="AE356" i="6"/>
  <c r="W356" i="6"/>
  <c r="G356" i="6"/>
  <c r="BH355" i="6"/>
  <c r="AZ355" i="6"/>
  <c r="AR355" i="6"/>
  <c r="AJ355" i="6"/>
  <c r="AB355" i="6"/>
  <c r="L355" i="6"/>
  <c r="BM354" i="6"/>
  <c r="BE354" i="6"/>
  <c r="AW354" i="6"/>
  <c r="AO354" i="6"/>
  <c r="AG354" i="6"/>
  <c r="Y354" i="6"/>
  <c r="I354" i="6"/>
  <c r="BJ353" i="6"/>
  <c r="BB353" i="6"/>
  <c r="BF408" i="6"/>
  <c r="AX408" i="6"/>
  <c r="AP408" i="6"/>
  <c r="AH408" i="6"/>
  <c r="Z408" i="6"/>
  <c r="R408" i="6"/>
  <c r="J408" i="6"/>
  <c r="BK407" i="6"/>
  <c r="BC407" i="6"/>
  <c r="AU407" i="6"/>
  <c r="AM407" i="6"/>
  <c r="AE407" i="6"/>
  <c r="W407" i="6"/>
  <c r="O407" i="6"/>
  <c r="G407" i="6"/>
  <c r="BH406" i="6"/>
  <c r="AZ406" i="6"/>
  <c r="AR406" i="6"/>
  <c r="AJ406" i="6"/>
  <c r="AB406" i="6"/>
  <c r="T406" i="6"/>
  <c r="L406" i="6"/>
  <c r="BE405" i="6"/>
  <c r="AW405" i="6"/>
  <c r="AO405" i="6"/>
  <c r="AG405" i="6"/>
  <c r="Y405" i="6"/>
  <c r="Q405" i="6"/>
  <c r="I405" i="6"/>
  <c r="BB404" i="6"/>
  <c r="AT404" i="6"/>
  <c r="AL404" i="6"/>
  <c r="AD404" i="6"/>
  <c r="V404" i="6"/>
  <c r="N404" i="6"/>
  <c r="BG403" i="6"/>
  <c r="AY403" i="6"/>
  <c r="AQ403" i="6"/>
  <c r="AI403" i="6"/>
  <c r="AA403" i="6"/>
  <c r="S403" i="6"/>
  <c r="K403" i="6"/>
  <c r="BD402" i="6"/>
  <c r="AV402" i="6"/>
  <c r="AN402" i="6"/>
  <c r="AF402" i="6"/>
  <c r="X402" i="6"/>
  <c r="P402" i="6"/>
  <c r="H402" i="6"/>
  <c r="BA401" i="6"/>
  <c r="AS401" i="6"/>
  <c r="AK401" i="6"/>
  <c r="AC401" i="6"/>
  <c r="U401" i="6"/>
  <c r="M401" i="6"/>
  <c r="AX400" i="6"/>
  <c r="AP400" i="6"/>
  <c r="AH400" i="6"/>
  <c r="Z400" i="6"/>
  <c r="R400" i="6"/>
  <c r="J400" i="6"/>
  <c r="BC399" i="6"/>
  <c r="AU399" i="6"/>
  <c r="AM399" i="6"/>
  <c r="AE399" i="6"/>
  <c r="W399" i="6"/>
  <c r="O399" i="6"/>
  <c r="G399" i="6"/>
  <c r="AZ398" i="6"/>
  <c r="AR398" i="6"/>
  <c r="AJ398" i="6"/>
  <c r="AB398" i="6"/>
  <c r="T398" i="6"/>
  <c r="L398" i="6"/>
  <c r="BM397" i="6"/>
  <c r="AW397" i="6"/>
  <c r="AO397" i="6"/>
  <c r="AG397" i="6"/>
  <c r="Y397" i="6"/>
  <c r="Q397" i="6"/>
  <c r="I397" i="6"/>
  <c r="AT396" i="6"/>
  <c r="AL396" i="6"/>
  <c r="AD396" i="6"/>
  <c r="V396" i="6"/>
  <c r="N396" i="6"/>
  <c r="AY395" i="6"/>
  <c r="AQ395" i="6"/>
  <c r="AI395" i="6"/>
  <c r="AA395" i="6"/>
  <c r="S395" i="6"/>
  <c r="K395" i="6"/>
  <c r="BL394" i="6"/>
  <c r="AV394" i="6"/>
  <c r="AN394" i="6"/>
  <c r="AF394" i="6"/>
  <c r="X394" i="6"/>
  <c r="P394" i="6"/>
  <c r="H394" i="6"/>
  <c r="BI393" i="6"/>
  <c r="AS393" i="6"/>
  <c r="AK393" i="6"/>
  <c r="AC393" i="6"/>
  <c r="U393" i="6"/>
  <c r="M393" i="6"/>
  <c r="BN392" i="6"/>
  <c r="AP392" i="6"/>
  <c r="AH392" i="6"/>
  <c r="Z392" i="6"/>
  <c r="R392" i="6"/>
  <c r="J392" i="6"/>
  <c r="BK391" i="6"/>
  <c r="AU391" i="6"/>
  <c r="AM391" i="6"/>
  <c r="AE391" i="6"/>
  <c r="W391" i="6"/>
  <c r="O391" i="6"/>
  <c r="G391" i="6"/>
  <c r="BH390" i="6"/>
  <c r="AR390" i="6"/>
  <c r="AJ390" i="6"/>
  <c r="AB390" i="6"/>
  <c r="T390" i="6"/>
  <c r="L390" i="6"/>
  <c r="BM389" i="6"/>
  <c r="BE389" i="6"/>
  <c r="AO389" i="6"/>
  <c r="AG389" i="6"/>
  <c r="Y389" i="6"/>
  <c r="Q389" i="6"/>
  <c r="I389" i="6"/>
  <c r="BJ388" i="6"/>
  <c r="AL388" i="6"/>
  <c r="AD388" i="6"/>
  <c r="V388" i="6"/>
  <c r="N388" i="6"/>
  <c r="BG387" i="6"/>
  <c r="AQ387" i="6"/>
  <c r="AI387" i="6"/>
  <c r="AA387" i="6"/>
  <c r="S387" i="6"/>
  <c r="K387" i="6"/>
  <c r="BL386" i="6"/>
  <c r="BD386" i="6"/>
  <c r="AN386" i="6"/>
  <c r="AF386" i="6"/>
  <c r="X386" i="6"/>
  <c r="P386" i="6"/>
  <c r="H386" i="6"/>
  <c r="BI385" i="6"/>
  <c r="BA385" i="6"/>
  <c r="AK385" i="6"/>
  <c r="AC385" i="6"/>
  <c r="U385" i="6"/>
  <c r="M385" i="6"/>
  <c r="BN384" i="6"/>
  <c r="BF384" i="6"/>
  <c r="AH384" i="6"/>
  <c r="Z384" i="6"/>
  <c r="R384" i="6"/>
  <c r="J384" i="6"/>
  <c r="BK383" i="6"/>
  <c r="BC383" i="6"/>
  <c r="AM383" i="6"/>
  <c r="AE383" i="6"/>
  <c r="W383" i="6"/>
  <c r="O383" i="6"/>
  <c r="G383" i="6"/>
  <c r="BH382" i="6"/>
  <c r="AZ382" i="6"/>
  <c r="AJ382" i="6"/>
  <c r="AB382" i="6"/>
  <c r="T382" i="6"/>
  <c r="L382" i="6"/>
  <c r="BM381" i="6"/>
  <c r="BE381" i="6"/>
  <c r="AW381" i="6"/>
  <c r="AG381" i="6"/>
  <c r="Y381" i="6"/>
  <c r="Q381" i="6"/>
  <c r="I381" i="6"/>
  <c r="BJ380" i="6"/>
  <c r="BB380" i="6"/>
  <c r="AD380" i="6"/>
  <c r="V380" i="6"/>
  <c r="N380" i="6"/>
  <c r="BG379" i="6"/>
  <c r="AY379" i="6"/>
  <c r="AI379" i="6"/>
  <c r="AA379" i="6"/>
  <c r="S379" i="6"/>
  <c r="K379" i="6"/>
  <c r="BL378" i="6"/>
  <c r="BD378" i="6"/>
  <c r="AV378" i="6"/>
  <c r="AF378" i="6"/>
  <c r="X378" i="6"/>
  <c r="P378" i="6"/>
  <c r="H378" i="6"/>
  <c r="BI377" i="6"/>
  <c r="BA377" i="6"/>
  <c r="AS377" i="6"/>
  <c r="AC377" i="6"/>
  <c r="U377" i="6"/>
  <c r="M377" i="6"/>
  <c r="BN376" i="6"/>
  <c r="BF376" i="6"/>
  <c r="AX376" i="6"/>
  <c r="Z376" i="6"/>
  <c r="R376" i="6"/>
  <c r="J376" i="6"/>
  <c r="BK375" i="6"/>
  <c r="BC375" i="6"/>
  <c r="AU375" i="6"/>
  <c r="AE375" i="6"/>
  <c r="W375" i="6"/>
  <c r="O375" i="6"/>
  <c r="G375" i="6"/>
  <c r="BH374" i="6"/>
  <c r="AZ374" i="6"/>
  <c r="AR374" i="6"/>
  <c r="AB374" i="6"/>
  <c r="T374" i="6"/>
  <c r="L374" i="6"/>
  <c r="BM373" i="6"/>
  <c r="BE373" i="6"/>
  <c r="AW373" i="6"/>
  <c r="AO373" i="6"/>
  <c r="Y373" i="6"/>
  <c r="Q373" i="6"/>
  <c r="I373" i="6"/>
  <c r="BJ372" i="6"/>
  <c r="BB372" i="6"/>
  <c r="AT372" i="6"/>
  <c r="V372" i="6"/>
  <c r="N372" i="6"/>
  <c r="BG371" i="6"/>
  <c r="AY371" i="6"/>
  <c r="AQ371" i="6"/>
  <c r="AA371" i="6"/>
  <c r="S371" i="6"/>
  <c r="K371" i="6"/>
  <c r="BL370" i="6"/>
  <c r="BD370" i="6"/>
  <c r="AV370" i="6"/>
  <c r="AN370" i="6"/>
  <c r="X370" i="6"/>
  <c r="P370" i="6"/>
  <c r="H370" i="6"/>
  <c r="BI369" i="6"/>
  <c r="BA369" i="6"/>
  <c r="AS369" i="6"/>
  <c r="AK369" i="6"/>
  <c r="U369" i="6"/>
  <c r="M369" i="6"/>
  <c r="BN368" i="6"/>
  <c r="BF368" i="6"/>
  <c r="AX368" i="6"/>
  <c r="AP368" i="6"/>
  <c r="R368" i="6"/>
  <c r="J368" i="6"/>
  <c r="BK367" i="6"/>
  <c r="BC367" i="6"/>
  <c r="AU367" i="6"/>
  <c r="AM367" i="6"/>
  <c r="W367" i="6"/>
  <c r="O367" i="6"/>
  <c r="G367" i="6"/>
  <c r="BH366" i="6"/>
  <c r="AZ366" i="6"/>
  <c r="AR366" i="6"/>
  <c r="AJ366" i="6"/>
  <c r="T366" i="6"/>
  <c r="L366" i="6"/>
  <c r="BM365" i="6"/>
  <c r="BE365" i="6"/>
  <c r="AW365" i="6"/>
  <c r="AO365" i="6"/>
  <c r="AG365" i="6"/>
  <c r="Q365" i="6"/>
  <c r="I365" i="6"/>
  <c r="BJ364" i="6"/>
  <c r="BB364" i="6"/>
  <c r="AT364" i="6"/>
  <c r="AL364" i="6"/>
  <c r="N364" i="6"/>
  <c r="BG363" i="6"/>
  <c r="AY363" i="6"/>
  <c r="AQ363" i="6"/>
  <c r="AI363" i="6"/>
  <c r="S363" i="6"/>
  <c r="K363" i="6"/>
  <c r="BL362" i="6"/>
  <c r="BD362" i="6"/>
  <c r="AV362" i="6"/>
  <c r="AN362" i="6"/>
  <c r="AF362" i="6"/>
  <c r="P362" i="6"/>
  <c r="H362" i="6"/>
  <c r="BI361" i="6"/>
  <c r="BA361" i="6"/>
  <c r="AS361" i="6"/>
  <c r="AK361" i="6"/>
  <c r="AC361" i="6"/>
  <c r="M361" i="6"/>
  <c r="BN360" i="6"/>
  <c r="BF360" i="6"/>
  <c r="AX360" i="6"/>
  <c r="AP360" i="6"/>
  <c r="AH360" i="6"/>
  <c r="J360" i="6"/>
  <c r="BK359" i="6"/>
  <c r="BC359" i="6"/>
  <c r="AU359" i="6"/>
  <c r="AM359" i="6"/>
  <c r="AE359" i="6"/>
  <c r="O359" i="6"/>
  <c r="G359" i="6"/>
  <c r="BH358" i="6"/>
  <c r="AZ358" i="6"/>
  <c r="BM408" i="6"/>
  <c r="BE408" i="6"/>
  <c r="AW408" i="6"/>
  <c r="AO408" i="6"/>
  <c r="AG408" i="6"/>
  <c r="Y408" i="6"/>
  <c r="Q408" i="6"/>
  <c r="I408" i="6"/>
  <c r="BJ407" i="6"/>
  <c r="BB407" i="6"/>
  <c r="AT407" i="6"/>
  <c r="AL407" i="6"/>
  <c r="AD407" i="6"/>
  <c r="V407" i="6"/>
  <c r="N407" i="6"/>
  <c r="BG406" i="6"/>
  <c r="AY406" i="6"/>
  <c r="AQ406" i="6"/>
  <c r="AI406" i="6"/>
  <c r="AA406" i="6"/>
  <c r="S406" i="6"/>
  <c r="K406" i="6"/>
  <c r="BD405" i="6"/>
  <c r="AV405" i="6"/>
  <c r="AN405" i="6"/>
  <c r="AF405" i="6"/>
  <c r="X405" i="6"/>
  <c r="P405" i="6"/>
  <c r="H405" i="6"/>
  <c r="BI404" i="6"/>
  <c r="BA404" i="6"/>
  <c r="AS404" i="6"/>
  <c r="AK404" i="6"/>
  <c r="AC404" i="6"/>
  <c r="U404" i="6"/>
  <c r="M404" i="6"/>
  <c r="BF403" i="6"/>
  <c r="AX403" i="6"/>
  <c r="AP403" i="6"/>
  <c r="AH403" i="6"/>
  <c r="Z403" i="6"/>
  <c r="R403" i="6"/>
  <c r="J403" i="6"/>
  <c r="BC402" i="6"/>
  <c r="AU402" i="6"/>
  <c r="AM402" i="6"/>
  <c r="AE402" i="6"/>
  <c r="W402" i="6"/>
  <c r="O402" i="6"/>
  <c r="G402" i="6"/>
  <c r="AZ401" i="6"/>
  <c r="AR401" i="6"/>
  <c r="AJ401" i="6"/>
  <c r="AB401" i="6"/>
  <c r="T401" i="6"/>
  <c r="L401" i="6"/>
  <c r="BE400" i="6"/>
  <c r="AW400" i="6"/>
  <c r="AO400" i="6"/>
  <c r="AG400" i="6"/>
  <c r="Y400" i="6"/>
  <c r="Q400" i="6"/>
  <c r="I400" i="6"/>
  <c r="BB399" i="6"/>
  <c r="AT399" i="6"/>
  <c r="AL399" i="6"/>
  <c r="AD399" i="6"/>
  <c r="V399" i="6"/>
  <c r="N399" i="6"/>
  <c r="AY398" i="6"/>
  <c r="AQ398" i="6"/>
  <c r="AI398" i="6"/>
  <c r="AA398" i="6"/>
  <c r="S398" i="6"/>
  <c r="K398" i="6"/>
  <c r="BL397" i="6"/>
  <c r="AV397" i="6"/>
  <c r="AN397" i="6"/>
  <c r="AF397" i="6"/>
  <c r="X397" i="6"/>
  <c r="P397" i="6"/>
  <c r="H397" i="6"/>
  <c r="BA396" i="6"/>
  <c r="AS396" i="6"/>
  <c r="AK396" i="6"/>
  <c r="AC396" i="6"/>
  <c r="U396" i="6"/>
  <c r="M396" i="6"/>
  <c r="BN395" i="6"/>
  <c r="BL408" i="6"/>
  <c r="BD408" i="6"/>
  <c r="AV408" i="6"/>
  <c r="AN408" i="6"/>
  <c r="AF408" i="6"/>
  <c r="X408" i="6"/>
  <c r="P408" i="6"/>
  <c r="H408" i="6"/>
  <c r="BI407" i="6"/>
  <c r="BA407" i="6"/>
  <c r="AS407" i="6"/>
  <c r="AK407" i="6"/>
  <c r="AC407" i="6"/>
  <c r="U407" i="6"/>
  <c r="M407" i="6"/>
  <c r="BF406" i="6"/>
  <c r="AX406" i="6"/>
  <c r="AP406" i="6"/>
  <c r="AH406" i="6"/>
  <c r="Z406" i="6"/>
  <c r="R406" i="6"/>
  <c r="J406" i="6"/>
  <c r="BC405" i="6"/>
  <c r="AU405" i="6"/>
  <c r="AM405" i="6"/>
  <c r="AE405" i="6"/>
  <c r="W405" i="6"/>
  <c r="O405" i="6"/>
  <c r="G405" i="6"/>
  <c r="BH404" i="6"/>
  <c r="AZ404" i="6"/>
  <c r="AR404" i="6"/>
  <c r="AJ404" i="6"/>
  <c r="AB404" i="6"/>
  <c r="T404" i="6"/>
  <c r="L404" i="6"/>
  <c r="BE403" i="6"/>
  <c r="AW403" i="6"/>
  <c r="AO403" i="6"/>
  <c r="AG403" i="6"/>
  <c r="Y403" i="6"/>
  <c r="Q403" i="6"/>
  <c r="I403" i="6"/>
  <c r="BB402" i="6"/>
  <c r="AT402" i="6"/>
  <c r="AL402" i="6"/>
  <c r="AD402" i="6"/>
  <c r="V402" i="6"/>
  <c r="N402" i="6"/>
  <c r="AY401" i="6"/>
  <c r="AQ401" i="6"/>
  <c r="AI401" i="6"/>
  <c r="AA401" i="6"/>
  <c r="S401" i="6"/>
  <c r="K401" i="6"/>
  <c r="BD400" i="6"/>
  <c r="AV400" i="6"/>
  <c r="AN400" i="6"/>
  <c r="AF400" i="6"/>
  <c r="X400" i="6"/>
  <c r="P400" i="6"/>
  <c r="H400" i="6"/>
  <c r="BA399" i="6"/>
  <c r="AS399" i="6"/>
  <c r="AK399" i="6"/>
  <c r="AC399" i="6"/>
  <c r="U399" i="6"/>
  <c r="M399" i="6"/>
  <c r="BN398" i="6"/>
  <c r="AX398" i="6"/>
  <c r="AP398" i="6"/>
  <c r="AH398" i="6"/>
  <c r="Z398" i="6"/>
  <c r="R398" i="6"/>
  <c r="J398" i="6"/>
  <c r="AU397" i="6"/>
  <c r="AM397" i="6"/>
  <c r="AE397" i="6"/>
  <c r="W397" i="6"/>
  <c r="O397" i="6"/>
  <c r="G397" i="6"/>
  <c r="AZ396" i="6"/>
  <c r="AR396" i="6"/>
  <c r="AJ396" i="6"/>
  <c r="AB396" i="6"/>
  <c r="T396" i="6"/>
  <c r="L396" i="6"/>
  <c r="BM395" i="6"/>
  <c r="AW395" i="6"/>
  <c r="AO395" i="6"/>
  <c r="AG395" i="6"/>
  <c r="Y395" i="6"/>
  <c r="Q395" i="6"/>
  <c r="I395" i="6"/>
  <c r="BJ394" i="6"/>
  <c r="AT394" i="6"/>
  <c r="AL394" i="6"/>
  <c r="AD394" i="6"/>
  <c r="V394" i="6"/>
  <c r="N394" i="6"/>
  <c r="AQ393" i="6"/>
  <c r="AI393" i="6"/>
  <c r="AA393" i="6"/>
  <c r="S393" i="6"/>
  <c r="K393" i="6"/>
  <c r="BL392" i="6"/>
  <c r="AV392" i="6"/>
  <c r="AN392" i="6"/>
  <c r="AF392" i="6"/>
  <c r="X392" i="6"/>
  <c r="P392" i="6"/>
  <c r="H392" i="6"/>
  <c r="BI391" i="6"/>
  <c r="AS391" i="6"/>
  <c r="AK391" i="6"/>
  <c r="BK408" i="6"/>
  <c r="BC408" i="6"/>
  <c r="AU408" i="6"/>
  <c r="AM408" i="6"/>
  <c r="AE408" i="6"/>
  <c r="W408" i="6"/>
  <c r="O408" i="6"/>
  <c r="G408" i="6"/>
  <c r="BH407" i="6"/>
  <c r="AZ407" i="6"/>
  <c r="AR407" i="6"/>
  <c r="AJ407" i="6"/>
  <c r="AB407" i="6"/>
  <c r="T407" i="6"/>
  <c r="L407" i="6"/>
  <c r="BE406" i="6"/>
  <c r="AW406" i="6"/>
  <c r="AO406" i="6"/>
  <c r="AG406" i="6"/>
  <c r="Y406" i="6"/>
  <c r="Q406" i="6"/>
  <c r="I406" i="6"/>
  <c r="BJ405" i="6"/>
  <c r="BB405" i="6"/>
  <c r="AT405" i="6"/>
  <c r="AL405" i="6"/>
  <c r="AD405" i="6"/>
  <c r="V405" i="6"/>
  <c r="N405" i="6"/>
  <c r="BG404" i="6"/>
  <c r="AY404" i="6"/>
  <c r="AQ404" i="6"/>
  <c r="AI404" i="6"/>
  <c r="AA404" i="6"/>
  <c r="S404" i="6"/>
  <c r="K404" i="6"/>
  <c r="BD403" i="6"/>
  <c r="AV403" i="6"/>
  <c r="AN403" i="6"/>
  <c r="AF403" i="6"/>
  <c r="X403" i="6"/>
  <c r="P403" i="6"/>
  <c r="H403" i="6"/>
  <c r="BA402" i="6"/>
  <c r="AS402" i="6"/>
  <c r="AK402" i="6"/>
  <c r="AC402" i="6"/>
  <c r="U402" i="6"/>
  <c r="M402" i="6"/>
  <c r="BF401" i="6"/>
  <c r="AX401" i="6"/>
  <c r="AP401" i="6"/>
  <c r="AH401" i="6"/>
  <c r="Z401" i="6"/>
  <c r="R401" i="6"/>
  <c r="J401" i="6"/>
  <c r="BC400" i="6"/>
  <c r="AU400" i="6"/>
  <c r="AM400" i="6"/>
  <c r="AE400" i="6"/>
  <c r="W400" i="6"/>
  <c r="O400" i="6"/>
  <c r="G400" i="6"/>
  <c r="AZ399" i="6"/>
  <c r="AR399" i="6"/>
  <c r="AJ399" i="6"/>
  <c r="AB399" i="6"/>
  <c r="T399" i="6"/>
  <c r="L399" i="6"/>
  <c r="BM398" i="6"/>
  <c r="AW398" i="6"/>
  <c r="AO398" i="6"/>
  <c r="AG398" i="6"/>
  <c r="Y398" i="6"/>
  <c r="Q398" i="6"/>
  <c r="I398" i="6"/>
  <c r="BB397" i="6"/>
  <c r="AT397" i="6"/>
  <c r="AL397" i="6"/>
  <c r="AD397" i="6"/>
  <c r="V397" i="6"/>
  <c r="N397" i="6"/>
  <c r="AY396" i="6"/>
  <c r="AQ396" i="6"/>
  <c r="AI396" i="6"/>
  <c r="AA396" i="6"/>
  <c r="S396" i="6"/>
  <c r="K396" i="6"/>
  <c r="BL395" i="6"/>
  <c r="AV395" i="6"/>
  <c r="AN395" i="6"/>
  <c r="AF395" i="6"/>
  <c r="X395" i="6"/>
  <c r="P395" i="6"/>
  <c r="H395" i="6"/>
  <c r="BI394" i="6"/>
  <c r="AS394" i="6"/>
  <c r="AK394" i="6"/>
  <c r="AC394" i="6"/>
  <c r="U394" i="6"/>
  <c r="M394" i="6"/>
  <c r="BN393" i="6"/>
  <c r="AX393" i="6"/>
  <c r="AP393" i="6"/>
  <c r="AH393" i="6"/>
  <c r="Z393" i="6"/>
  <c r="R393" i="6"/>
  <c r="J393" i="6"/>
  <c r="BK392" i="6"/>
  <c r="AU392" i="6"/>
  <c r="AM392" i="6"/>
  <c r="AE392" i="6"/>
  <c r="W392" i="6"/>
  <c r="O392" i="6"/>
  <c r="G392" i="6"/>
  <c r="BH391" i="6"/>
  <c r="AR391" i="6"/>
  <c r="AJ391" i="6"/>
  <c r="BJ408" i="6"/>
  <c r="BB408" i="6"/>
  <c r="AT408" i="6"/>
  <c r="AL408" i="6"/>
  <c r="AD408" i="6"/>
  <c r="V408" i="6"/>
  <c r="N408" i="6"/>
  <c r="BG407" i="6"/>
  <c r="AY407" i="6"/>
  <c r="AQ407" i="6"/>
  <c r="AI407" i="6"/>
  <c r="AA407" i="6"/>
  <c r="S407" i="6"/>
  <c r="K407" i="6"/>
  <c r="BD406" i="6"/>
  <c r="AV406" i="6"/>
  <c r="AN406" i="6"/>
  <c r="AF406" i="6"/>
  <c r="X406" i="6"/>
  <c r="P406" i="6"/>
  <c r="H406" i="6"/>
  <c r="BI405" i="6"/>
  <c r="BA405" i="6"/>
  <c r="AS405" i="6"/>
  <c r="AK405" i="6"/>
  <c r="AC405" i="6"/>
  <c r="U405" i="6"/>
  <c r="M405" i="6"/>
  <c r="BF404" i="6"/>
  <c r="AX404" i="6"/>
  <c r="AP404" i="6"/>
  <c r="AH404" i="6"/>
  <c r="Z404" i="6"/>
  <c r="R404" i="6"/>
  <c r="J404" i="6"/>
  <c r="BC403" i="6"/>
  <c r="AU403" i="6"/>
  <c r="AM403" i="6"/>
  <c r="AE403" i="6"/>
  <c r="W403" i="6"/>
  <c r="O403" i="6"/>
  <c r="G403" i="6"/>
  <c r="AZ402" i="6"/>
  <c r="AR402" i="6"/>
  <c r="AJ402" i="6"/>
  <c r="AB402" i="6"/>
  <c r="T402" i="6"/>
  <c r="L402" i="6"/>
  <c r="BE401" i="6"/>
  <c r="AW401" i="6"/>
  <c r="AO401" i="6"/>
  <c r="AG401" i="6"/>
  <c r="Y401" i="6"/>
  <c r="Q401" i="6"/>
  <c r="I401" i="6"/>
  <c r="BB400" i="6"/>
  <c r="AT400" i="6"/>
  <c r="AL400" i="6"/>
  <c r="AD400" i="6"/>
  <c r="V400" i="6"/>
  <c r="N400" i="6"/>
  <c r="AY399" i="6"/>
  <c r="AQ399" i="6"/>
  <c r="AI399" i="6"/>
  <c r="AA399" i="6"/>
  <c r="S399" i="6"/>
  <c r="K399" i="6"/>
  <c r="AV398" i="6"/>
  <c r="AN398" i="6"/>
  <c r="AF398" i="6"/>
  <c r="X398" i="6"/>
  <c r="P398" i="6"/>
  <c r="H398" i="6"/>
  <c r="BA397" i="6"/>
  <c r="AS397" i="6"/>
  <c r="AK397" i="6"/>
  <c r="AC397" i="6"/>
  <c r="U397" i="6"/>
  <c r="M397" i="6"/>
  <c r="BN396" i="6"/>
  <c r="AX396" i="6"/>
  <c r="AP396" i="6"/>
  <c r="AH396" i="6"/>
  <c r="Z396" i="6"/>
  <c r="R396" i="6"/>
  <c r="J396" i="6"/>
  <c r="BK395" i="6"/>
  <c r="AU395" i="6"/>
  <c r="AM395" i="6"/>
  <c r="AE395" i="6"/>
  <c r="W395" i="6"/>
  <c r="O395" i="6"/>
  <c r="G395" i="6"/>
  <c r="AR394" i="6"/>
  <c r="AJ394" i="6"/>
  <c r="AB394" i="6"/>
  <c r="T394" i="6"/>
  <c r="L394" i="6"/>
  <c r="BM393" i="6"/>
  <c r="AW393" i="6"/>
  <c r="AO393" i="6"/>
  <c r="AG393" i="6"/>
  <c r="Y393" i="6"/>
  <c r="Q393" i="6"/>
  <c r="I393" i="6"/>
  <c r="BJ392" i="6"/>
  <c r="AT392" i="6"/>
  <c r="AL392" i="6"/>
  <c r="AD392" i="6"/>
  <c r="V392" i="6"/>
  <c r="N392" i="6"/>
  <c r="BI408" i="6"/>
  <c r="BA408" i="6"/>
  <c r="AS408" i="6"/>
  <c r="AK408" i="6"/>
  <c r="AC408" i="6"/>
  <c r="U408" i="6"/>
  <c r="M408" i="6"/>
  <c r="BF407" i="6"/>
  <c r="AX407" i="6"/>
  <c r="AP407" i="6"/>
  <c r="AH407" i="6"/>
  <c r="Z407" i="6"/>
  <c r="R407" i="6"/>
  <c r="J407" i="6"/>
  <c r="BK406" i="6"/>
  <c r="BC406" i="6"/>
  <c r="AU406" i="6"/>
  <c r="AM406" i="6"/>
  <c r="AE406" i="6"/>
  <c r="W406" i="6"/>
  <c r="O406" i="6"/>
  <c r="G406" i="6"/>
  <c r="BH405" i="6"/>
  <c r="AZ405" i="6"/>
  <c r="AR405" i="6"/>
  <c r="AJ405" i="6"/>
  <c r="AB405" i="6"/>
  <c r="T405" i="6"/>
  <c r="L405" i="6"/>
  <c r="BE404" i="6"/>
  <c r="AW404" i="6"/>
  <c r="AO404" i="6"/>
  <c r="AG404" i="6"/>
  <c r="Y404" i="6"/>
  <c r="Q404" i="6"/>
  <c r="I404" i="6"/>
  <c r="BB403" i="6"/>
  <c r="AT403" i="6"/>
  <c r="AL403" i="6"/>
  <c r="AD403" i="6"/>
  <c r="V403" i="6"/>
  <c r="N403" i="6"/>
  <c r="BG402" i="6"/>
  <c r="AY402" i="6"/>
  <c r="AQ402" i="6"/>
  <c r="AI402" i="6"/>
  <c r="AA402" i="6"/>
  <c r="S402" i="6"/>
  <c r="K402" i="6"/>
  <c r="BD401" i="6"/>
  <c r="AV401" i="6"/>
  <c r="AN401" i="6"/>
  <c r="AF401" i="6"/>
  <c r="X401" i="6"/>
  <c r="P401" i="6"/>
  <c r="H401" i="6"/>
  <c r="BA400" i="6"/>
  <c r="AS400" i="6"/>
  <c r="AK400" i="6"/>
  <c r="AC400" i="6"/>
  <c r="U400" i="6"/>
  <c r="M400" i="6"/>
  <c r="BN399" i="6"/>
  <c r="AX399" i="6"/>
  <c r="AP399" i="6"/>
  <c r="AH399" i="6"/>
  <c r="Z399" i="6"/>
  <c r="R399" i="6"/>
  <c r="J399" i="6"/>
  <c r="BC398" i="6"/>
  <c r="AU398" i="6"/>
  <c r="AM398" i="6"/>
  <c r="AE398" i="6"/>
  <c r="W398" i="6"/>
  <c r="O398" i="6"/>
  <c r="G398" i="6"/>
  <c r="AZ397" i="6"/>
  <c r="AR397" i="6"/>
  <c r="AJ397" i="6"/>
  <c r="AB397" i="6"/>
  <c r="T397" i="6"/>
  <c r="L397" i="6"/>
  <c r="BM396" i="6"/>
  <c r="AW396" i="6"/>
  <c r="AO396" i="6"/>
  <c r="AG396" i="6"/>
  <c r="Y396" i="6"/>
  <c r="Q396" i="6"/>
  <c r="I396" i="6"/>
  <c r="BJ395" i="6"/>
  <c r="AT395" i="6"/>
  <c r="AL395" i="6"/>
  <c r="AD395" i="6"/>
  <c r="V395" i="6"/>
  <c r="N395" i="6"/>
  <c r="AY394" i="6"/>
  <c r="AQ394" i="6"/>
  <c r="AI394" i="6"/>
  <c r="AA394" i="6"/>
  <c r="S394" i="6"/>
  <c r="K394" i="6"/>
  <c r="BL393" i="6"/>
  <c r="AV393" i="6"/>
  <c r="AN393" i="6"/>
  <c r="AF393" i="6"/>
  <c r="X393" i="6"/>
  <c r="P393" i="6"/>
  <c r="H393" i="6"/>
  <c r="BI392" i="6"/>
  <c r="AS392" i="6"/>
  <c r="AK392" i="6"/>
  <c r="AC392" i="6"/>
  <c r="U392" i="6"/>
  <c r="M392" i="6"/>
  <c r="BN391" i="6"/>
  <c r="BF391" i="6"/>
  <c r="AP391" i="6"/>
  <c r="AH391" i="6"/>
  <c r="Z391" i="6"/>
  <c r="R391" i="6"/>
  <c r="J391" i="6"/>
  <c r="BK390" i="6"/>
  <c r="AU390" i="6"/>
  <c r="AM390" i="6"/>
  <c r="AE390" i="6"/>
  <c r="W390" i="6"/>
  <c r="O390" i="6"/>
  <c r="G390" i="6"/>
  <c r="BH389" i="6"/>
  <c r="AR389" i="6"/>
  <c r="AJ389" i="6"/>
  <c r="AB389" i="6"/>
  <c r="T389" i="6"/>
  <c r="L389" i="6"/>
  <c r="BM388" i="6"/>
  <c r="BE388" i="6"/>
  <c r="AO388" i="6"/>
  <c r="AG388" i="6"/>
  <c r="Y388" i="6"/>
  <c r="Q388" i="6"/>
  <c r="I388" i="6"/>
  <c r="BJ387" i="6"/>
  <c r="BB387" i="6"/>
  <c r="AL387" i="6"/>
  <c r="AD387" i="6"/>
  <c r="V387" i="6"/>
  <c r="N387" i="6"/>
  <c r="BG386" i="6"/>
  <c r="AQ386" i="6"/>
  <c r="AI386" i="6"/>
  <c r="AA386" i="6"/>
  <c r="S386" i="6"/>
  <c r="K386" i="6"/>
  <c r="BL385" i="6"/>
  <c r="BD385" i="6"/>
  <c r="AN385" i="6"/>
  <c r="AF385" i="6"/>
  <c r="X385" i="6"/>
  <c r="P385" i="6"/>
  <c r="H385" i="6"/>
  <c r="BI384" i="6"/>
  <c r="BA384" i="6"/>
  <c r="AK384" i="6"/>
  <c r="AC384" i="6"/>
  <c r="U384" i="6"/>
  <c r="M384" i="6"/>
  <c r="BN383" i="6"/>
  <c r="BF383" i="6"/>
  <c r="AX383" i="6"/>
  <c r="AH383" i="6"/>
  <c r="Z383" i="6"/>
  <c r="R383" i="6"/>
  <c r="J383" i="6"/>
  <c r="BK382" i="6"/>
  <c r="BC382" i="6"/>
  <c r="AM382" i="6"/>
  <c r="AE382" i="6"/>
  <c r="W382" i="6"/>
  <c r="O382" i="6"/>
  <c r="G382" i="6"/>
  <c r="BH381" i="6"/>
  <c r="AZ381" i="6"/>
  <c r="AJ381" i="6"/>
  <c r="AB381" i="6"/>
  <c r="T381" i="6"/>
  <c r="L381" i="6"/>
  <c r="BM380" i="6"/>
  <c r="BE380" i="6"/>
  <c r="AW380" i="6"/>
  <c r="AG380" i="6"/>
  <c r="Y380" i="6"/>
  <c r="Q380" i="6"/>
  <c r="I380" i="6"/>
  <c r="BJ379" i="6"/>
  <c r="BB379" i="6"/>
  <c r="AT379" i="6"/>
  <c r="AD379" i="6"/>
  <c r="V379" i="6"/>
  <c r="N379" i="6"/>
  <c r="BG378" i="6"/>
  <c r="AY378" i="6"/>
  <c r="AI378" i="6"/>
  <c r="AA378" i="6"/>
  <c r="S378" i="6"/>
  <c r="K378" i="6"/>
  <c r="BL377" i="6"/>
  <c r="BD377" i="6"/>
  <c r="AV377" i="6"/>
  <c r="AF377" i="6"/>
  <c r="X377" i="6"/>
  <c r="P377" i="6"/>
  <c r="H377" i="6"/>
  <c r="BI376" i="6"/>
  <c r="BA376" i="6"/>
  <c r="AS376" i="6"/>
  <c r="AC376" i="6"/>
  <c r="U376" i="6"/>
  <c r="M376" i="6"/>
  <c r="BN375" i="6"/>
  <c r="BF375" i="6"/>
  <c r="AX375" i="6"/>
  <c r="AP375" i="6"/>
  <c r="Z375" i="6"/>
  <c r="R375" i="6"/>
  <c r="J375" i="6"/>
  <c r="BK374" i="6"/>
  <c r="BC374" i="6"/>
  <c r="AU374" i="6"/>
  <c r="AE374" i="6"/>
  <c r="W374" i="6"/>
  <c r="O374" i="6"/>
  <c r="G374" i="6"/>
  <c r="BH373" i="6"/>
  <c r="AZ373" i="6"/>
  <c r="AR373" i="6"/>
  <c r="AB373" i="6"/>
  <c r="T373" i="6"/>
  <c r="L373" i="6"/>
  <c r="BM372" i="6"/>
  <c r="BE372" i="6"/>
  <c r="AW372" i="6"/>
  <c r="AO372" i="6"/>
  <c r="Y372" i="6"/>
  <c r="Q372" i="6"/>
  <c r="I372" i="6"/>
  <c r="BJ371" i="6"/>
  <c r="BB371" i="6"/>
  <c r="AT371" i="6"/>
  <c r="AL371" i="6"/>
  <c r="V371" i="6"/>
  <c r="N371" i="6"/>
  <c r="BG370" i="6"/>
  <c r="AY370" i="6"/>
  <c r="AQ370" i="6"/>
  <c r="AA370" i="6"/>
  <c r="S370" i="6"/>
  <c r="K370" i="6"/>
  <c r="BL369" i="6"/>
  <c r="BD369" i="6"/>
  <c r="AV369" i="6"/>
  <c r="AN369" i="6"/>
  <c r="X369" i="6"/>
  <c r="P369" i="6"/>
  <c r="H369" i="6"/>
  <c r="BI368" i="6"/>
  <c r="BA368" i="6"/>
  <c r="AS368" i="6"/>
  <c r="AK368" i="6"/>
  <c r="U368" i="6"/>
  <c r="M368" i="6"/>
  <c r="BN367" i="6"/>
  <c r="BF367" i="6"/>
  <c r="AX367" i="6"/>
  <c r="AP367" i="6"/>
  <c r="AH367" i="6"/>
  <c r="R367" i="6"/>
  <c r="J367" i="6"/>
  <c r="BK366" i="6"/>
  <c r="BC366" i="6"/>
  <c r="AU366" i="6"/>
  <c r="AM366" i="6"/>
  <c r="W366" i="6"/>
  <c r="O366" i="6"/>
  <c r="G366" i="6"/>
  <c r="BH365" i="6"/>
  <c r="AZ365" i="6"/>
  <c r="AR365" i="6"/>
  <c r="AJ365" i="6"/>
  <c r="T365" i="6"/>
  <c r="L365" i="6"/>
  <c r="BM364" i="6"/>
  <c r="BE364" i="6"/>
  <c r="AW364" i="6"/>
  <c r="AO364" i="6"/>
  <c r="AG364" i="6"/>
  <c r="Q364" i="6"/>
  <c r="I364" i="6"/>
  <c r="BJ363" i="6"/>
  <c r="BB363" i="6"/>
  <c r="AT363" i="6"/>
  <c r="AL363" i="6"/>
  <c r="AD363" i="6"/>
  <c r="N363" i="6"/>
  <c r="BG362" i="6"/>
  <c r="AY362" i="6"/>
  <c r="AQ362" i="6"/>
  <c r="AI362" i="6"/>
  <c r="S362" i="6"/>
  <c r="K362" i="6"/>
  <c r="BL361" i="6"/>
  <c r="BD361" i="6"/>
  <c r="AV361" i="6"/>
  <c r="AN361" i="6"/>
  <c r="AF361" i="6"/>
  <c r="P361" i="6"/>
  <c r="H361" i="6"/>
  <c r="BI360" i="6"/>
  <c r="BA360" i="6"/>
  <c r="AS360" i="6"/>
  <c r="AK360" i="6"/>
  <c r="AC360" i="6"/>
  <c r="M360" i="6"/>
  <c r="BN359" i="6"/>
  <c r="BF359" i="6"/>
  <c r="AX359" i="6"/>
  <c r="AP359" i="6"/>
  <c r="AH359" i="6"/>
  <c r="Z359" i="6"/>
  <c r="J359" i="6"/>
  <c r="BK358" i="6"/>
  <c r="BC358" i="6"/>
  <c r="AU358" i="6"/>
  <c r="AM358" i="6"/>
  <c r="AE358" i="6"/>
  <c r="O358" i="6"/>
  <c r="G358" i="6"/>
  <c r="BH357" i="6"/>
  <c r="AZ357" i="6"/>
  <c r="AR357" i="6"/>
  <c r="AJ357" i="6"/>
  <c r="AB357" i="6"/>
  <c r="L357" i="6"/>
  <c r="BM356" i="6"/>
  <c r="BE356" i="6"/>
  <c r="AW356" i="6"/>
  <c r="AO356" i="6"/>
  <c r="AG356" i="6"/>
  <c r="Y356" i="6"/>
  <c r="I356" i="6"/>
  <c r="BJ355" i="6"/>
  <c r="BB355" i="6"/>
  <c r="AT355" i="6"/>
  <c r="AL355" i="6"/>
  <c r="AD355" i="6"/>
  <c r="V355" i="6"/>
  <c r="BG354" i="6"/>
  <c r="AY354" i="6"/>
  <c r="AQ354" i="6"/>
  <c r="AI354" i="6"/>
  <c r="AA354" i="6"/>
  <c r="K354" i="6"/>
  <c r="BL353" i="6"/>
  <c r="BD353" i="6"/>
  <c r="AP395" i="6"/>
  <c r="AM394" i="6"/>
  <c r="AJ393" i="6"/>
  <c r="AG392" i="6"/>
  <c r="AT391" i="6"/>
  <c r="V391" i="6"/>
  <c r="AI390" i="6"/>
  <c r="S390" i="6"/>
  <c r="BL389" i="6"/>
  <c r="AF389" i="6"/>
  <c r="P389" i="6"/>
  <c r="BI388" i="6"/>
  <c r="AS388" i="6"/>
  <c r="AC388" i="6"/>
  <c r="M388" i="6"/>
  <c r="BF387" i="6"/>
  <c r="AP387" i="6"/>
  <c r="Z387" i="6"/>
  <c r="J387" i="6"/>
  <c r="BC386" i="6"/>
  <c r="AM386" i="6"/>
  <c r="W386" i="6"/>
  <c r="G386" i="6"/>
  <c r="AZ385" i="6"/>
  <c r="AJ385" i="6"/>
  <c r="T385" i="6"/>
  <c r="BM384" i="6"/>
  <c r="AG384" i="6"/>
  <c r="Q384" i="6"/>
  <c r="BJ383" i="6"/>
  <c r="AD383" i="6"/>
  <c r="N383" i="6"/>
  <c r="BG382" i="6"/>
  <c r="AA382" i="6"/>
  <c r="K382" i="6"/>
  <c r="BD381" i="6"/>
  <c r="X381" i="6"/>
  <c r="H381" i="6"/>
  <c r="BA380" i="6"/>
  <c r="AK380" i="6"/>
  <c r="U380" i="6"/>
  <c r="BN379" i="6"/>
  <c r="AX379" i="6"/>
  <c r="AH379" i="6"/>
  <c r="R379" i="6"/>
  <c r="BK378" i="6"/>
  <c r="AU378" i="6"/>
  <c r="AE378" i="6"/>
  <c r="O378" i="6"/>
  <c r="BH377" i="6"/>
  <c r="AR377" i="6"/>
  <c r="AB377" i="6"/>
  <c r="L377" i="6"/>
  <c r="BE376" i="6"/>
  <c r="Y376" i="6"/>
  <c r="I376" i="6"/>
  <c r="BB375" i="6"/>
  <c r="V375" i="6"/>
  <c r="AY374" i="6"/>
  <c r="S374" i="6"/>
  <c r="BL373" i="6"/>
  <c r="AV373" i="6"/>
  <c r="P373" i="6"/>
  <c r="BI372" i="6"/>
  <c r="AS372" i="6"/>
  <c r="AC372" i="6"/>
  <c r="M372" i="6"/>
  <c r="BF371" i="6"/>
  <c r="AP371" i="6"/>
  <c r="Z371" i="6"/>
  <c r="J371" i="6"/>
  <c r="BC370" i="6"/>
  <c r="AM370" i="6"/>
  <c r="W370" i="6"/>
  <c r="G370" i="6"/>
  <c r="AZ369" i="6"/>
  <c r="AJ369" i="6"/>
  <c r="T369" i="6"/>
  <c r="BM368" i="6"/>
  <c r="AW368" i="6"/>
  <c r="Q368" i="6"/>
  <c r="BJ367" i="6"/>
  <c r="AT367" i="6"/>
  <c r="N367" i="6"/>
  <c r="BG366" i="6"/>
  <c r="AQ366" i="6"/>
  <c r="K366" i="6"/>
  <c r="BD365" i="6"/>
  <c r="AN365" i="6"/>
  <c r="H365" i="6"/>
  <c r="BA364" i="6"/>
  <c r="AK364" i="6"/>
  <c r="U364" i="6"/>
  <c r="BN363" i="6"/>
  <c r="AX363" i="6"/>
  <c r="AH363" i="6"/>
  <c r="R363" i="6"/>
  <c r="BK362" i="6"/>
  <c r="AU362" i="6"/>
  <c r="AE362" i="6"/>
  <c r="O362" i="6"/>
  <c r="BH361" i="6"/>
  <c r="AR361" i="6"/>
  <c r="AB361" i="6"/>
  <c r="L361" i="6"/>
  <c r="BE360" i="6"/>
  <c r="AO360" i="6"/>
  <c r="I360" i="6"/>
  <c r="BB359" i="6"/>
  <c r="AL359" i="6"/>
  <c r="AY358" i="6"/>
  <c r="AN358" i="6"/>
  <c r="Z358" i="6"/>
  <c r="L358" i="6"/>
  <c r="BJ357" i="6"/>
  <c r="AV357" i="6"/>
  <c r="AK357" i="6"/>
  <c r="I357" i="6"/>
  <c r="BG356" i="6"/>
  <c r="AS356" i="6"/>
  <c r="AH356" i="6"/>
  <c r="BD355" i="6"/>
  <c r="AP355" i="6"/>
  <c r="AE355" i="6"/>
  <c r="BL354" i="6"/>
  <c r="BA354" i="6"/>
  <c r="AM354" i="6"/>
  <c r="AB354" i="6"/>
  <c r="BI353" i="6"/>
  <c r="AX353" i="6"/>
  <c r="AP353" i="6"/>
  <c r="AH353" i="6"/>
  <c r="Z353" i="6"/>
  <c r="J353" i="6"/>
  <c r="BK352" i="6"/>
  <c r="BC352" i="6"/>
  <c r="AU352" i="6"/>
  <c r="AM352" i="6"/>
  <c r="AE352" i="6"/>
  <c r="W352" i="6"/>
  <c r="G352" i="6"/>
  <c r="BH351" i="6"/>
  <c r="AZ351" i="6"/>
  <c r="AR351" i="6"/>
  <c r="AJ351" i="6"/>
  <c r="AB351" i="6"/>
  <c r="T351" i="6"/>
  <c r="BM350" i="6"/>
  <c r="BE350" i="6"/>
  <c r="AW350" i="6"/>
  <c r="AO350" i="6"/>
  <c r="AG350" i="6"/>
  <c r="Y350" i="6"/>
  <c r="Q350" i="6"/>
  <c r="AH395" i="6"/>
  <c r="AE394" i="6"/>
  <c r="AB393" i="6"/>
  <c r="Y392" i="6"/>
  <c r="AQ391" i="6"/>
  <c r="U391" i="6"/>
  <c r="BN390" i="6"/>
  <c r="AH390" i="6"/>
  <c r="R390" i="6"/>
  <c r="BK389" i="6"/>
  <c r="AE389" i="6"/>
  <c r="O389" i="6"/>
  <c r="BH388" i="6"/>
  <c r="AR388" i="6"/>
  <c r="AB388" i="6"/>
  <c r="L388" i="6"/>
  <c r="BE387" i="6"/>
  <c r="AO387" i="6"/>
  <c r="Y387" i="6"/>
  <c r="I387" i="6"/>
  <c r="BB386" i="6"/>
  <c r="AL386" i="6"/>
  <c r="V386" i="6"/>
  <c r="AI385" i="6"/>
  <c r="S385" i="6"/>
  <c r="BL384" i="6"/>
  <c r="AF384" i="6"/>
  <c r="P384" i="6"/>
  <c r="BI383" i="6"/>
  <c r="AC383" i="6"/>
  <c r="M383" i="6"/>
  <c r="BF382" i="6"/>
  <c r="Z382" i="6"/>
  <c r="J382" i="6"/>
  <c r="BC381" i="6"/>
  <c r="W381" i="6"/>
  <c r="G381" i="6"/>
  <c r="AZ380" i="6"/>
  <c r="AJ380" i="6"/>
  <c r="T380" i="6"/>
  <c r="BM379" i="6"/>
  <c r="AW379" i="6"/>
  <c r="AG379" i="6"/>
  <c r="Q379" i="6"/>
  <c r="BJ378" i="6"/>
  <c r="AT378" i="6"/>
  <c r="AD378" i="6"/>
  <c r="N378" i="6"/>
  <c r="BG377" i="6"/>
  <c r="AA377" i="6"/>
  <c r="K377" i="6"/>
  <c r="BD376" i="6"/>
  <c r="X376" i="6"/>
  <c r="H376" i="6"/>
  <c r="BA375" i="6"/>
  <c r="U375" i="6"/>
  <c r="BN374" i="6"/>
  <c r="AX374" i="6"/>
  <c r="R374" i="6"/>
  <c r="BK373" i="6"/>
  <c r="AU373" i="6"/>
  <c r="O373" i="6"/>
  <c r="BH372" i="6"/>
  <c r="AR372" i="6"/>
  <c r="AB372" i="6"/>
  <c r="L372" i="6"/>
  <c r="BE371" i="6"/>
  <c r="AO371" i="6"/>
  <c r="Y371" i="6"/>
  <c r="I371" i="6"/>
  <c r="BB370" i="6"/>
  <c r="AL370" i="6"/>
  <c r="V370" i="6"/>
  <c r="AY369" i="6"/>
  <c r="S369" i="6"/>
  <c r="BL368" i="6"/>
  <c r="AV368" i="6"/>
  <c r="P368" i="6"/>
  <c r="BI367" i="6"/>
  <c r="AS367" i="6"/>
  <c r="M367" i="6"/>
  <c r="BF366" i="6"/>
  <c r="AP366" i="6"/>
  <c r="J366" i="6"/>
  <c r="BC365" i="6"/>
  <c r="AM365" i="6"/>
  <c r="G365" i="6"/>
  <c r="AZ364" i="6"/>
  <c r="AJ364" i="6"/>
  <c r="T364" i="6"/>
  <c r="BM363" i="6"/>
  <c r="AW363" i="6"/>
  <c r="AG363" i="6"/>
  <c r="Q363" i="6"/>
  <c r="BJ362" i="6"/>
  <c r="AT362" i="6"/>
  <c r="AD362" i="6"/>
  <c r="N362" i="6"/>
  <c r="BG361" i="6"/>
  <c r="AQ361" i="6"/>
  <c r="K361" i="6"/>
  <c r="BD360" i="6"/>
  <c r="AN360" i="6"/>
  <c r="H360" i="6"/>
  <c r="BA359" i="6"/>
  <c r="AK359" i="6"/>
  <c r="BN358" i="6"/>
  <c r="AX358" i="6"/>
  <c r="AJ358" i="6"/>
  <c r="Y358" i="6"/>
  <c r="K358" i="6"/>
  <c r="BI357" i="6"/>
  <c r="AU357" i="6"/>
  <c r="AG357" i="6"/>
  <c r="H357" i="6"/>
  <c r="BF356" i="6"/>
  <c r="AR356" i="6"/>
  <c r="AD356" i="6"/>
  <c r="BN355" i="6"/>
  <c r="BC355" i="6"/>
  <c r="AO355" i="6"/>
  <c r="AA355" i="6"/>
  <c r="BK354" i="6"/>
  <c r="AZ354" i="6"/>
  <c r="AL354" i="6"/>
  <c r="X354" i="6"/>
  <c r="BH353" i="6"/>
  <c r="AW353" i="6"/>
  <c r="AO353" i="6"/>
  <c r="AG353" i="6"/>
  <c r="Y353" i="6"/>
  <c r="I353" i="6"/>
  <c r="BJ352" i="6"/>
  <c r="BB352" i="6"/>
  <c r="AT352" i="6"/>
  <c r="AL352" i="6"/>
  <c r="AD352" i="6"/>
  <c r="V352" i="6"/>
  <c r="BG351" i="6"/>
  <c r="AY351" i="6"/>
  <c r="AQ351" i="6"/>
  <c r="AI351" i="6"/>
  <c r="AA351" i="6"/>
  <c r="S351" i="6"/>
  <c r="BL350" i="6"/>
  <c r="BD350" i="6"/>
  <c r="AV350" i="6"/>
  <c r="AN350" i="6"/>
  <c r="AF350" i="6"/>
  <c r="X350" i="6"/>
  <c r="Z395" i="6"/>
  <c r="W394" i="6"/>
  <c r="T393" i="6"/>
  <c r="Q392" i="6"/>
  <c r="AL391" i="6"/>
  <c r="T391" i="6"/>
  <c r="BM390" i="6"/>
  <c r="AG390" i="6"/>
  <c r="Q390" i="6"/>
  <c r="BJ389" i="6"/>
  <c r="AT389" i="6"/>
  <c r="AD389" i="6"/>
  <c r="N389" i="6"/>
  <c r="BG388" i="6"/>
  <c r="AQ388" i="6"/>
  <c r="AA388" i="6"/>
  <c r="K388" i="6"/>
  <c r="BD387" i="6"/>
  <c r="AN387" i="6"/>
  <c r="X387" i="6"/>
  <c r="H387" i="6"/>
  <c r="BA386" i="6"/>
  <c r="AK386" i="6"/>
  <c r="U386" i="6"/>
  <c r="BN385" i="6"/>
  <c r="AH385" i="6"/>
  <c r="R385" i="6"/>
  <c r="BK384" i="6"/>
  <c r="AE384" i="6"/>
  <c r="O384" i="6"/>
  <c r="BH383" i="6"/>
  <c r="AB383" i="6"/>
  <c r="L383" i="6"/>
  <c r="BE382" i="6"/>
  <c r="Y382" i="6"/>
  <c r="I382" i="6"/>
  <c r="BB381" i="6"/>
  <c r="AL381" i="6"/>
  <c r="V381" i="6"/>
  <c r="AY380" i="6"/>
  <c r="AI380" i="6"/>
  <c r="S380" i="6"/>
  <c r="BL379" i="6"/>
  <c r="AV379" i="6"/>
  <c r="AF379" i="6"/>
  <c r="P379" i="6"/>
  <c r="BI378" i="6"/>
  <c r="AS378" i="6"/>
  <c r="AC378" i="6"/>
  <c r="M378" i="6"/>
  <c r="BF377" i="6"/>
  <c r="Z377" i="6"/>
  <c r="J377" i="6"/>
  <c r="BC376" i="6"/>
  <c r="W376" i="6"/>
  <c r="G376" i="6"/>
  <c r="AZ375" i="6"/>
  <c r="T375" i="6"/>
  <c r="BM374" i="6"/>
  <c r="AW374" i="6"/>
  <c r="Q374" i="6"/>
  <c r="BJ373" i="6"/>
  <c r="AT373" i="6"/>
  <c r="AD373" i="6"/>
  <c r="N373" i="6"/>
  <c r="BG372" i="6"/>
  <c r="AQ372" i="6"/>
  <c r="AA372" i="6"/>
  <c r="K372" i="6"/>
  <c r="BD371" i="6"/>
  <c r="AN371" i="6"/>
  <c r="X371" i="6"/>
  <c r="H371" i="6"/>
  <c r="BA370" i="6"/>
  <c r="AK370" i="6"/>
  <c r="U370" i="6"/>
  <c r="BN369" i="6"/>
  <c r="AX369" i="6"/>
  <c r="R369" i="6"/>
  <c r="BK368" i="6"/>
  <c r="AU368" i="6"/>
  <c r="O368" i="6"/>
  <c r="BH367" i="6"/>
  <c r="AR367" i="6"/>
  <c r="L367" i="6"/>
  <c r="BE366" i="6"/>
  <c r="AO366" i="6"/>
  <c r="I366" i="6"/>
  <c r="BB365" i="6"/>
  <c r="AL365" i="6"/>
  <c r="V365" i="6"/>
  <c r="AY364" i="6"/>
  <c r="AI364" i="6"/>
  <c r="S364" i="6"/>
  <c r="BL363" i="6"/>
  <c r="AV363" i="6"/>
  <c r="AF363" i="6"/>
  <c r="P363" i="6"/>
  <c r="BI362" i="6"/>
  <c r="AS362" i="6"/>
  <c r="AC362" i="6"/>
  <c r="M362" i="6"/>
  <c r="BF361" i="6"/>
  <c r="AP361" i="6"/>
  <c r="J361" i="6"/>
  <c r="BC360" i="6"/>
  <c r="AM360" i="6"/>
  <c r="G360" i="6"/>
  <c r="AZ359" i="6"/>
  <c r="AJ359" i="6"/>
  <c r="BM358" i="6"/>
  <c r="AW358" i="6"/>
  <c r="AI358" i="6"/>
  <c r="J358" i="6"/>
  <c r="BE357" i="6"/>
  <c r="AT357" i="6"/>
  <c r="AF357" i="6"/>
  <c r="G357" i="6"/>
  <c r="BB356" i="6"/>
  <c r="AQ356" i="6"/>
  <c r="AC356" i="6"/>
  <c r="BM355" i="6"/>
  <c r="AY355" i="6"/>
  <c r="AN355" i="6"/>
  <c r="Z355" i="6"/>
  <c r="BJ354" i="6"/>
  <c r="AV354" i="6"/>
  <c r="AK354" i="6"/>
  <c r="W354" i="6"/>
  <c r="BG353" i="6"/>
  <c r="AV353" i="6"/>
  <c r="AN353" i="6"/>
  <c r="AF353" i="6"/>
  <c r="X353" i="6"/>
  <c r="H353" i="6"/>
  <c r="BI352" i="6"/>
  <c r="BA352" i="6"/>
  <c r="AS352" i="6"/>
  <c r="AK352" i="6"/>
  <c r="AC352" i="6"/>
  <c r="U352" i="6"/>
  <c r="BN351" i="6"/>
  <c r="BF351" i="6"/>
  <c r="AX351" i="6"/>
  <c r="AP351" i="6"/>
  <c r="AH351" i="6"/>
  <c r="Z351" i="6"/>
  <c r="R351" i="6"/>
  <c r="BK350" i="6"/>
  <c r="BC350" i="6"/>
  <c r="AU350" i="6"/>
  <c r="AM350" i="6"/>
  <c r="AE350" i="6"/>
  <c r="W350" i="6"/>
  <c r="G350" i="6"/>
  <c r="R395" i="6"/>
  <c r="O394" i="6"/>
  <c r="L393" i="6"/>
  <c r="I392" i="6"/>
  <c r="AI391" i="6"/>
  <c r="S391" i="6"/>
  <c r="BL390" i="6"/>
  <c r="AF390" i="6"/>
  <c r="P390" i="6"/>
  <c r="BI389" i="6"/>
  <c r="AS389" i="6"/>
  <c r="AC389" i="6"/>
  <c r="M389" i="6"/>
  <c r="BF388" i="6"/>
  <c r="AP388" i="6"/>
  <c r="Z388" i="6"/>
  <c r="J388" i="6"/>
  <c r="BC387" i="6"/>
  <c r="AM387" i="6"/>
  <c r="W387" i="6"/>
  <c r="G387" i="6"/>
  <c r="AJ386" i="6"/>
  <c r="T386" i="6"/>
  <c r="BM385" i="6"/>
  <c r="AG385" i="6"/>
  <c r="Q385" i="6"/>
  <c r="BJ384" i="6"/>
  <c r="AD384" i="6"/>
  <c r="N384" i="6"/>
  <c r="BG383" i="6"/>
  <c r="AA383" i="6"/>
  <c r="K383" i="6"/>
  <c r="BD382" i="6"/>
  <c r="X382" i="6"/>
  <c r="H382" i="6"/>
  <c r="BA381" i="6"/>
  <c r="AK381" i="6"/>
  <c r="U381" i="6"/>
  <c r="BN380" i="6"/>
  <c r="AX380" i="6"/>
  <c r="AH380" i="6"/>
  <c r="R380" i="6"/>
  <c r="BK379" i="6"/>
  <c r="AU379" i="6"/>
  <c r="AE379" i="6"/>
  <c r="O379" i="6"/>
  <c r="BH378" i="6"/>
  <c r="AB378" i="6"/>
  <c r="L378" i="6"/>
  <c r="BE377" i="6"/>
  <c r="Y377" i="6"/>
  <c r="I377" i="6"/>
  <c r="BB376" i="6"/>
  <c r="V376" i="6"/>
  <c r="AY375" i="6"/>
  <c r="S375" i="6"/>
  <c r="BL374" i="6"/>
  <c r="AV374" i="6"/>
  <c r="P374" i="6"/>
  <c r="BI373" i="6"/>
  <c r="AS373" i="6"/>
  <c r="AC373" i="6"/>
  <c r="M373" i="6"/>
  <c r="BF372" i="6"/>
  <c r="AP372" i="6"/>
  <c r="Z372" i="6"/>
  <c r="J372" i="6"/>
  <c r="BC371" i="6"/>
  <c r="AM371" i="6"/>
  <c r="W371" i="6"/>
  <c r="G371" i="6"/>
  <c r="AZ370" i="6"/>
  <c r="T370" i="6"/>
  <c r="BM369" i="6"/>
  <c r="AW369" i="6"/>
  <c r="Q369" i="6"/>
  <c r="BJ368" i="6"/>
  <c r="AT368" i="6"/>
  <c r="N368" i="6"/>
  <c r="BG367" i="6"/>
  <c r="AQ367" i="6"/>
  <c r="K367" i="6"/>
  <c r="BD366" i="6"/>
  <c r="AN366" i="6"/>
  <c r="H366" i="6"/>
  <c r="BA365" i="6"/>
  <c r="AK365" i="6"/>
  <c r="U365" i="6"/>
  <c r="BN364" i="6"/>
  <c r="AX364" i="6"/>
  <c r="AH364" i="6"/>
  <c r="R364" i="6"/>
  <c r="BK363" i="6"/>
  <c r="AU363" i="6"/>
  <c r="AE363" i="6"/>
  <c r="O363" i="6"/>
  <c r="BH362" i="6"/>
  <c r="AR362" i="6"/>
  <c r="L362" i="6"/>
  <c r="BE361" i="6"/>
  <c r="AO361" i="6"/>
  <c r="I361" i="6"/>
  <c r="BB360" i="6"/>
  <c r="AL360" i="6"/>
  <c r="AY359" i="6"/>
  <c r="AI359" i="6"/>
  <c r="BL358" i="6"/>
  <c r="AV358" i="6"/>
  <c r="AH358" i="6"/>
  <c r="I358" i="6"/>
  <c r="BD357" i="6"/>
  <c r="AS357" i="6"/>
  <c r="AE357" i="6"/>
  <c r="BA356" i="6"/>
  <c r="AP356" i="6"/>
  <c r="AB356" i="6"/>
  <c r="BL355" i="6"/>
  <c r="AX355" i="6"/>
  <c r="AM355" i="6"/>
  <c r="Y355" i="6"/>
  <c r="K355" i="6"/>
  <c r="BI354" i="6"/>
  <c r="AU354" i="6"/>
  <c r="AJ354" i="6"/>
  <c r="V354" i="6"/>
  <c r="H354" i="6"/>
  <c r="BF353" i="6"/>
  <c r="AU353" i="6"/>
  <c r="AM353" i="6"/>
  <c r="AE353" i="6"/>
  <c r="W353" i="6"/>
  <c r="G353" i="6"/>
  <c r="BH352" i="6"/>
  <c r="AZ352" i="6"/>
  <c r="AR352" i="6"/>
  <c r="AJ352" i="6"/>
  <c r="AB352" i="6"/>
  <c r="T352" i="6"/>
  <c r="BM351" i="6"/>
  <c r="BE351" i="6"/>
  <c r="AW351" i="6"/>
  <c r="AO351" i="6"/>
  <c r="AG351" i="6"/>
  <c r="Y351" i="6"/>
  <c r="BJ350" i="6"/>
  <c r="BB350" i="6"/>
  <c r="AT350" i="6"/>
  <c r="AL350" i="6"/>
  <c r="AD350" i="6"/>
  <c r="V350" i="6"/>
  <c r="C349" i="6"/>
  <c r="J395" i="6"/>
  <c r="G394" i="6"/>
  <c r="BM392" i="6"/>
  <c r="BJ391" i="6"/>
  <c r="AD391" i="6"/>
  <c r="N391" i="6"/>
  <c r="BG390" i="6"/>
  <c r="AQ390" i="6"/>
  <c r="AA390" i="6"/>
  <c r="K390" i="6"/>
  <c r="BD389" i="6"/>
  <c r="AN389" i="6"/>
  <c r="X389" i="6"/>
  <c r="H389" i="6"/>
  <c r="AK388" i="6"/>
  <c r="U388" i="6"/>
  <c r="BN387" i="6"/>
  <c r="AH387" i="6"/>
  <c r="R387" i="6"/>
  <c r="BK386" i="6"/>
  <c r="AE386" i="6"/>
  <c r="O386" i="6"/>
  <c r="BH385" i="6"/>
  <c r="AB385" i="6"/>
  <c r="L385" i="6"/>
  <c r="BE384" i="6"/>
  <c r="AO384" i="6"/>
  <c r="Y384" i="6"/>
  <c r="I384" i="6"/>
  <c r="BB383" i="6"/>
  <c r="AL383" i="6"/>
  <c r="V383" i="6"/>
  <c r="AY382" i="6"/>
  <c r="AI382" i="6"/>
  <c r="S382" i="6"/>
  <c r="BL381" i="6"/>
  <c r="AV381" i="6"/>
  <c r="AF381" i="6"/>
  <c r="P381" i="6"/>
  <c r="BI380" i="6"/>
  <c r="AC380" i="6"/>
  <c r="M380" i="6"/>
  <c r="BF379" i="6"/>
  <c r="Z379" i="6"/>
  <c r="J379" i="6"/>
  <c r="BC378" i="6"/>
  <c r="W378" i="6"/>
  <c r="G378" i="6"/>
  <c r="AZ377" i="6"/>
  <c r="T377" i="6"/>
  <c r="BM376" i="6"/>
  <c r="AW376" i="6"/>
  <c r="AG376" i="6"/>
  <c r="Q376" i="6"/>
  <c r="BJ375" i="6"/>
  <c r="AT375" i="6"/>
  <c r="AD375" i="6"/>
  <c r="N375" i="6"/>
  <c r="BG374" i="6"/>
  <c r="AQ374" i="6"/>
  <c r="AA374" i="6"/>
  <c r="K374" i="6"/>
  <c r="BD373" i="6"/>
  <c r="AN373" i="6"/>
  <c r="X373" i="6"/>
  <c r="H373" i="6"/>
  <c r="BA372" i="6"/>
  <c r="U372" i="6"/>
  <c r="BN371" i="6"/>
  <c r="AX371" i="6"/>
  <c r="R371" i="6"/>
  <c r="BK370" i="6"/>
  <c r="AU370" i="6"/>
  <c r="O370" i="6"/>
  <c r="BH369" i="6"/>
  <c r="AR369" i="6"/>
  <c r="L369" i="6"/>
  <c r="BE368" i="6"/>
  <c r="AO368" i="6"/>
  <c r="Y368" i="6"/>
  <c r="I368" i="6"/>
  <c r="BB367" i="6"/>
  <c r="AL367" i="6"/>
  <c r="V367" i="6"/>
  <c r="AY366" i="6"/>
  <c r="AI366" i="6"/>
  <c r="S366" i="6"/>
  <c r="BL365" i="6"/>
  <c r="AV365" i="6"/>
  <c r="AF365" i="6"/>
  <c r="P365" i="6"/>
  <c r="BI364" i="6"/>
  <c r="AS364" i="6"/>
  <c r="M364" i="6"/>
  <c r="BF363" i="6"/>
  <c r="AP363" i="6"/>
  <c r="J363" i="6"/>
  <c r="BC362" i="6"/>
  <c r="AM362" i="6"/>
  <c r="G362" i="6"/>
  <c r="AZ361" i="6"/>
  <c r="AJ361" i="6"/>
  <c r="BM360" i="6"/>
  <c r="AW360" i="6"/>
  <c r="AG360" i="6"/>
  <c r="Q360" i="6"/>
  <c r="BJ359" i="6"/>
  <c r="AT359" i="6"/>
  <c r="AD359" i="6"/>
  <c r="N359" i="6"/>
  <c r="BG358" i="6"/>
  <c r="AR358" i="6"/>
  <c r="AG358" i="6"/>
  <c r="H358" i="6"/>
  <c r="BC357" i="6"/>
  <c r="AO357" i="6"/>
  <c r="AD357" i="6"/>
  <c r="BN356" i="6"/>
  <c r="AZ356" i="6"/>
  <c r="AL356" i="6"/>
  <c r="AA356" i="6"/>
  <c r="M356" i="6"/>
  <c r="BK355" i="6"/>
  <c r="AW355" i="6"/>
  <c r="AI355" i="6"/>
  <c r="X355" i="6"/>
  <c r="J355" i="6"/>
  <c r="BH354" i="6"/>
  <c r="AT354" i="6"/>
  <c r="AF354" i="6"/>
  <c r="U354" i="6"/>
  <c r="G354" i="6"/>
  <c r="BE353" i="6"/>
  <c r="AT353" i="6"/>
  <c r="AL353" i="6"/>
  <c r="AD353" i="6"/>
  <c r="V353" i="6"/>
  <c r="BG352" i="6"/>
  <c r="AY352" i="6"/>
  <c r="AQ352" i="6"/>
  <c r="AI352" i="6"/>
  <c r="AA352" i="6"/>
  <c r="S352" i="6"/>
  <c r="BL351" i="6"/>
  <c r="BD351" i="6"/>
  <c r="AV351" i="6"/>
  <c r="AN351" i="6"/>
  <c r="AF351" i="6"/>
  <c r="X351" i="6"/>
  <c r="H351" i="6"/>
  <c r="BI350" i="6"/>
  <c r="BA350" i="6"/>
  <c r="AS350" i="6"/>
  <c r="AK350" i="6"/>
  <c r="AC350" i="6"/>
  <c r="U350" i="6"/>
  <c r="BK394" i="6"/>
  <c r="BH393" i="6"/>
  <c r="BG391" i="6"/>
  <c r="AC391" i="6"/>
  <c r="M391" i="6"/>
  <c r="BF390" i="6"/>
  <c r="AP390" i="6"/>
  <c r="Z390" i="6"/>
  <c r="J390" i="6"/>
  <c r="AM389" i="6"/>
  <c r="W389" i="6"/>
  <c r="G389" i="6"/>
  <c r="AJ388" i="6"/>
  <c r="T388" i="6"/>
  <c r="BM387" i="6"/>
  <c r="AG387" i="6"/>
  <c r="Q387" i="6"/>
  <c r="BJ386" i="6"/>
  <c r="AD386" i="6"/>
  <c r="N386" i="6"/>
  <c r="BG385" i="6"/>
  <c r="AA385" i="6"/>
  <c r="K385" i="6"/>
  <c r="BD384" i="6"/>
  <c r="AN384" i="6"/>
  <c r="X384" i="6"/>
  <c r="H384" i="6"/>
  <c r="BA383" i="6"/>
  <c r="AK383" i="6"/>
  <c r="U383" i="6"/>
  <c r="BN382" i="6"/>
  <c r="AX382" i="6"/>
  <c r="AH382" i="6"/>
  <c r="R382" i="6"/>
  <c r="BK381" i="6"/>
  <c r="AE381" i="6"/>
  <c r="O381" i="6"/>
  <c r="BH380" i="6"/>
  <c r="AB380" i="6"/>
  <c r="L380" i="6"/>
  <c r="BE379" i="6"/>
  <c r="Y379" i="6"/>
  <c r="I379" i="6"/>
  <c r="BB378" i="6"/>
  <c r="V378" i="6"/>
  <c r="AY377" i="6"/>
  <c r="S377" i="6"/>
  <c r="BL376" i="6"/>
  <c r="AV376" i="6"/>
  <c r="AF376" i="6"/>
  <c r="P376" i="6"/>
  <c r="BI375" i="6"/>
  <c r="AS375" i="6"/>
  <c r="AC375" i="6"/>
  <c r="M375" i="6"/>
  <c r="BF374" i="6"/>
  <c r="AP374" i="6"/>
  <c r="Z374" i="6"/>
  <c r="J374" i="6"/>
  <c r="BC373" i="6"/>
  <c r="W373" i="6"/>
  <c r="G373" i="6"/>
  <c r="AZ372" i="6"/>
  <c r="T372" i="6"/>
  <c r="BM371" i="6"/>
  <c r="AW371" i="6"/>
  <c r="Q371" i="6"/>
  <c r="BJ370" i="6"/>
  <c r="AT370" i="6"/>
  <c r="N370" i="6"/>
  <c r="BG369" i="6"/>
  <c r="AQ369" i="6"/>
  <c r="K369" i="6"/>
  <c r="BD368" i="6"/>
  <c r="AN368" i="6"/>
  <c r="X368" i="6"/>
  <c r="H368" i="6"/>
  <c r="BA367" i="6"/>
  <c r="AK367" i="6"/>
  <c r="U367" i="6"/>
  <c r="BN366" i="6"/>
  <c r="AX366" i="6"/>
  <c r="AH366" i="6"/>
  <c r="R366" i="6"/>
  <c r="BK365" i="6"/>
  <c r="AU365" i="6"/>
  <c r="O365" i="6"/>
  <c r="BH364" i="6"/>
  <c r="AR364" i="6"/>
  <c r="L364" i="6"/>
  <c r="BE363" i="6"/>
  <c r="AO363" i="6"/>
  <c r="I363" i="6"/>
  <c r="BB362" i="6"/>
  <c r="AL362" i="6"/>
  <c r="AY361" i="6"/>
  <c r="AI361" i="6"/>
  <c r="BL360" i="6"/>
  <c r="AV360" i="6"/>
  <c r="AF360" i="6"/>
  <c r="P360" i="6"/>
  <c r="BI359" i="6"/>
  <c r="AS359" i="6"/>
  <c r="AC359" i="6"/>
  <c r="M359" i="6"/>
  <c r="BF358" i="6"/>
  <c r="AQ358" i="6"/>
  <c r="AF358" i="6"/>
  <c r="BM357" i="6"/>
  <c r="BB357" i="6"/>
  <c r="AN357" i="6"/>
  <c r="AC357" i="6"/>
  <c r="BJ356" i="6"/>
  <c r="AY356" i="6"/>
  <c r="AK356" i="6"/>
  <c r="Z356" i="6"/>
  <c r="L356" i="6"/>
  <c r="BG355" i="6"/>
  <c r="AV355" i="6"/>
  <c r="AH355" i="6"/>
  <c r="W355" i="6"/>
  <c r="I355" i="6"/>
  <c r="BD354" i="6"/>
  <c r="AS354" i="6"/>
  <c r="AE354" i="6"/>
  <c r="BA353" i="6"/>
  <c r="AS353" i="6"/>
  <c r="AK353" i="6"/>
  <c r="AC353" i="6"/>
  <c r="U353" i="6"/>
  <c r="BN352" i="6"/>
  <c r="BF352" i="6"/>
  <c r="AX352" i="6"/>
  <c r="AP352" i="6"/>
  <c r="AH352" i="6"/>
  <c r="Z352" i="6"/>
  <c r="BK351" i="6"/>
  <c r="BC351" i="6"/>
  <c r="AU351" i="6"/>
  <c r="AM351" i="6"/>
  <c r="AE351" i="6"/>
  <c r="W351" i="6"/>
  <c r="G351" i="6"/>
  <c r="BH350" i="6"/>
  <c r="AZ350" i="6"/>
  <c r="AR350" i="6"/>
  <c r="AJ350" i="6"/>
  <c r="AB350" i="6"/>
  <c r="T350" i="6"/>
  <c r="AW392" i="6"/>
  <c r="AB391" i="6"/>
  <c r="L391" i="6"/>
  <c r="BE390" i="6"/>
  <c r="AO390" i="6"/>
  <c r="Y390" i="6"/>
  <c r="I390" i="6"/>
  <c r="AL389" i="6"/>
  <c r="V389" i="6"/>
  <c r="AI388" i="6"/>
  <c r="S388" i="6"/>
  <c r="BL387" i="6"/>
  <c r="AF387" i="6"/>
  <c r="P387" i="6"/>
  <c r="BI386" i="6"/>
  <c r="AC386" i="6"/>
  <c r="M386" i="6"/>
  <c r="BF385" i="6"/>
  <c r="AP385" i="6"/>
  <c r="Z385" i="6"/>
  <c r="J385" i="6"/>
  <c r="BC384" i="6"/>
  <c r="AM384" i="6"/>
  <c r="W384" i="6"/>
  <c r="G384" i="6"/>
  <c r="AZ383" i="6"/>
  <c r="AJ383" i="6"/>
  <c r="T383" i="6"/>
  <c r="BM382" i="6"/>
  <c r="AW382" i="6"/>
  <c r="AG382" i="6"/>
  <c r="Q382" i="6"/>
  <c r="BJ381" i="6"/>
  <c r="AD381" i="6"/>
  <c r="N381" i="6"/>
  <c r="BG380" i="6"/>
  <c r="AA380" i="6"/>
  <c r="K380" i="6"/>
  <c r="BD379" i="6"/>
  <c r="X379" i="6"/>
  <c r="H379" i="6"/>
  <c r="BA378" i="6"/>
  <c r="U378" i="6"/>
  <c r="BN377" i="6"/>
  <c r="AX377" i="6"/>
  <c r="AH377" i="6"/>
  <c r="R377" i="6"/>
  <c r="BK376" i="6"/>
  <c r="AU376" i="6"/>
  <c r="AE376" i="6"/>
  <c r="O376" i="6"/>
  <c r="BH375" i="6"/>
  <c r="AR375" i="6"/>
  <c r="AB375" i="6"/>
  <c r="L375" i="6"/>
  <c r="BE374" i="6"/>
  <c r="AO374" i="6"/>
  <c r="Y374" i="6"/>
  <c r="I374" i="6"/>
  <c r="BB373" i="6"/>
  <c r="V373" i="6"/>
  <c r="AY372" i="6"/>
  <c r="S372" i="6"/>
  <c r="BL371" i="6"/>
  <c r="AV371" i="6"/>
  <c r="P371" i="6"/>
  <c r="BI370" i="6"/>
  <c r="AS370" i="6"/>
  <c r="M370" i="6"/>
  <c r="BF369" i="6"/>
  <c r="AP369" i="6"/>
  <c r="Z369" i="6"/>
  <c r="J369" i="6"/>
  <c r="BC368" i="6"/>
  <c r="AM368" i="6"/>
  <c r="W368" i="6"/>
  <c r="G368" i="6"/>
  <c r="AZ367" i="6"/>
  <c r="AJ367" i="6"/>
  <c r="T367" i="6"/>
  <c r="BM366" i="6"/>
  <c r="AW366" i="6"/>
  <c r="AG366" i="6"/>
  <c r="Q366" i="6"/>
  <c r="BJ365" i="6"/>
  <c r="AT365" i="6"/>
  <c r="N365" i="6"/>
  <c r="BG364" i="6"/>
  <c r="AQ364" i="6"/>
  <c r="K364" i="6"/>
  <c r="BD363" i="6"/>
  <c r="AN363" i="6"/>
  <c r="H363" i="6"/>
  <c r="BA362" i="6"/>
  <c r="AK362" i="6"/>
  <c r="BN361" i="6"/>
  <c r="AX361" i="6"/>
  <c r="AH361" i="6"/>
  <c r="R361" i="6"/>
  <c r="BK360" i="6"/>
  <c r="AU360" i="6"/>
  <c r="AE360" i="6"/>
  <c r="O360" i="6"/>
  <c r="BH359" i="6"/>
  <c r="AR359" i="6"/>
  <c r="AB359" i="6"/>
  <c r="L359" i="6"/>
  <c r="BE358" i="6"/>
  <c r="AP358" i="6"/>
  <c r="AB358" i="6"/>
  <c r="BL357" i="6"/>
  <c r="BA357" i="6"/>
  <c r="AM357" i="6"/>
  <c r="Y357" i="6"/>
  <c r="N357" i="6"/>
  <c r="BI356" i="6"/>
  <c r="AX356" i="6"/>
  <c r="AJ356" i="6"/>
  <c r="K356" i="6"/>
  <c r="BF355" i="6"/>
  <c r="AU355" i="6"/>
  <c r="AG355" i="6"/>
  <c r="H355" i="6"/>
  <c r="BC354" i="6"/>
  <c r="AR354" i="6"/>
  <c r="AD354" i="6"/>
  <c r="BN353" i="6"/>
  <c r="AZ353" i="6"/>
  <c r="AR353" i="6"/>
  <c r="AJ353" i="6"/>
  <c r="AB353" i="6"/>
  <c r="T353" i="6"/>
  <c r="BM352" i="6"/>
  <c r="BE352" i="6"/>
  <c r="AW352" i="6"/>
  <c r="AO352" i="6"/>
  <c r="AG352" i="6"/>
  <c r="Y352" i="6"/>
  <c r="I352" i="6"/>
  <c r="BJ351" i="6"/>
  <c r="BB351" i="6"/>
  <c r="AT351" i="6"/>
  <c r="AL351" i="6"/>
  <c r="AD351" i="6"/>
  <c r="V351" i="6"/>
  <c r="BG350" i="6"/>
  <c r="AY350" i="6"/>
  <c r="AQ350" i="6"/>
  <c r="AI350" i="6"/>
  <c r="AA350" i="6"/>
  <c r="S350" i="6"/>
  <c r="AX395" i="6"/>
  <c r="AU394" i="6"/>
  <c r="AR393" i="6"/>
  <c r="AO392" i="6"/>
  <c r="AA391" i="6"/>
  <c r="K391" i="6"/>
  <c r="AN390" i="6"/>
  <c r="X390" i="6"/>
  <c r="H390" i="6"/>
  <c r="AK389" i="6"/>
  <c r="U389" i="6"/>
  <c r="BN388" i="6"/>
  <c r="AH388" i="6"/>
  <c r="R388" i="6"/>
  <c r="BK387" i="6"/>
  <c r="AE387" i="6"/>
  <c r="O387" i="6"/>
  <c r="BH386" i="6"/>
  <c r="AB386" i="6"/>
  <c r="L386" i="6"/>
  <c r="BE385" i="6"/>
  <c r="AO385" i="6"/>
  <c r="Y385" i="6"/>
  <c r="I385" i="6"/>
  <c r="BB384" i="6"/>
  <c r="AL384" i="6"/>
  <c r="V384" i="6"/>
  <c r="AY383" i="6"/>
  <c r="AI383" i="6"/>
  <c r="S383" i="6"/>
  <c r="BL382" i="6"/>
  <c r="AF382" i="6"/>
  <c r="P382" i="6"/>
  <c r="BI381" i="6"/>
  <c r="AC381" i="6"/>
  <c r="M381" i="6"/>
  <c r="BF380" i="6"/>
  <c r="Z380" i="6"/>
  <c r="J380" i="6"/>
  <c r="BC379" i="6"/>
  <c r="W379" i="6"/>
  <c r="G379" i="6"/>
  <c r="AZ378" i="6"/>
  <c r="T378" i="6"/>
  <c r="BM377" i="6"/>
  <c r="AW377" i="6"/>
  <c r="AG377" i="6"/>
  <c r="Q377" i="6"/>
  <c r="BJ376" i="6"/>
  <c r="AT376" i="6"/>
  <c r="AD376" i="6"/>
  <c r="N376" i="6"/>
  <c r="BG375" i="6"/>
  <c r="AQ375" i="6"/>
  <c r="AA375" i="6"/>
  <c r="K375" i="6"/>
  <c r="BD374" i="6"/>
  <c r="X374" i="6"/>
  <c r="H374" i="6"/>
  <c r="BA373" i="6"/>
  <c r="U373" i="6"/>
  <c r="BN372" i="6"/>
  <c r="AX372" i="6"/>
  <c r="R372" i="6"/>
  <c r="BK371" i="6"/>
  <c r="AU371" i="6"/>
  <c r="O371" i="6"/>
  <c r="BH370" i="6"/>
  <c r="AR370" i="6"/>
  <c r="L370" i="6"/>
  <c r="BE369" i="6"/>
  <c r="AO369" i="6"/>
  <c r="Y369" i="6"/>
  <c r="I369" i="6"/>
  <c r="BB368" i="6"/>
  <c r="AL368" i="6"/>
  <c r="V368" i="6"/>
  <c r="AY367" i="6"/>
  <c r="AI367" i="6"/>
  <c r="S367" i="6"/>
  <c r="BL366" i="6"/>
  <c r="AV366" i="6"/>
  <c r="P366" i="6"/>
  <c r="BI365" i="6"/>
  <c r="AS365" i="6"/>
  <c r="M365" i="6"/>
  <c r="BF364" i="6"/>
  <c r="AP364" i="6"/>
  <c r="J364" i="6"/>
  <c r="BC363" i="6"/>
  <c r="AM363" i="6"/>
  <c r="G363" i="6"/>
  <c r="AZ362" i="6"/>
  <c r="AJ362" i="6"/>
  <c r="BM361" i="6"/>
  <c r="AW361" i="6"/>
  <c r="AG361" i="6"/>
  <c r="Q361" i="6"/>
  <c r="BJ360" i="6"/>
  <c r="AT360" i="6"/>
  <c r="AD360" i="6"/>
  <c r="N360" i="6"/>
  <c r="BG359" i="6"/>
  <c r="AQ359" i="6"/>
  <c r="AA359" i="6"/>
  <c r="K359" i="6"/>
  <c r="BD358" i="6"/>
  <c r="AO358" i="6"/>
  <c r="AA358" i="6"/>
  <c r="BK357" i="6"/>
  <c r="AW357" i="6"/>
  <c r="AL357" i="6"/>
  <c r="X357" i="6"/>
  <c r="M357" i="6"/>
  <c r="BH356" i="6"/>
  <c r="AT356" i="6"/>
  <c r="AI356" i="6"/>
  <c r="J356" i="6"/>
  <c r="BE355" i="6"/>
  <c r="AQ355" i="6"/>
  <c r="AF355" i="6"/>
  <c r="G355" i="6"/>
  <c r="BB354" i="6"/>
  <c r="AN354" i="6"/>
  <c r="AC354" i="6"/>
  <c r="BM353" i="6"/>
  <c r="AY353" i="6"/>
  <c r="AQ353" i="6"/>
  <c r="AI353" i="6"/>
  <c r="AA353" i="6"/>
  <c r="BL352" i="6"/>
  <c r="BD352" i="6"/>
  <c r="AV352" i="6"/>
  <c r="AN352" i="6"/>
  <c r="AF352" i="6"/>
  <c r="X352" i="6"/>
  <c r="H352" i="6"/>
  <c r="BI351" i="6"/>
  <c r="BA351" i="6"/>
  <c r="AS351" i="6"/>
  <c r="AK351" i="6"/>
  <c r="AC351" i="6"/>
  <c r="U351" i="6"/>
  <c r="BN350" i="6"/>
  <c r="BF350" i="6"/>
  <c r="AX350" i="6"/>
  <c r="AP350" i="6"/>
  <c r="AH350" i="6"/>
  <c r="Z350" i="6"/>
  <c r="R350" i="6"/>
  <c r="BN697" i="6"/>
  <c r="D286" i="6" a="1"/>
  <c r="D286" i="6" s="1"/>
  <c r="D349" i="6" a="1"/>
  <c r="D349" i="6" s="1"/>
  <c r="BY782" i="6"/>
  <c r="BZ639" i="6"/>
  <c r="BZ783" i="6" s="1"/>
  <c r="K52" i="7"/>
  <c r="K65" i="7"/>
  <c r="J65" i="7" s="1"/>
  <c r="AG16" i="8" a="1"/>
  <c r="AG16" i="8" s="1"/>
  <c r="BY786" i="6"/>
  <c r="BZ643" i="6"/>
  <c r="BZ787" i="6" s="1"/>
  <c r="BI535" i="6"/>
  <c r="BA535" i="6"/>
  <c r="AS535" i="6"/>
  <c r="AK535" i="6"/>
  <c r="AC535" i="6"/>
  <c r="U535" i="6"/>
  <c r="M535" i="6"/>
  <c r="BN534" i="6"/>
  <c r="BF534" i="6"/>
  <c r="AX534" i="6"/>
  <c r="AP534" i="6"/>
  <c r="AH534" i="6"/>
  <c r="Z534" i="6"/>
  <c r="R534" i="6"/>
  <c r="J534" i="6"/>
  <c r="BK533" i="6"/>
  <c r="BC533" i="6"/>
  <c r="AU533" i="6"/>
  <c r="AM533" i="6"/>
  <c r="AE533" i="6"/>
  <c r="W533" i="6"/>
  <c r="O533" i="6"/>
  <c r="G533" i="6"/>
  <c r="BH532" i="6"/>
  <c r="AZ532" i="6"/>
  <c r="AR532" i="6"/>
  <c r="AJ532" i="6"/>
  <c r="AB532" i="6"/>
  <c r="T532" i="6"/>
  <c r="L532" i="6"/>
  <c r="BM531" i="6"/>
  <c r="BE531" i="6"/>
  <c r="AW531" i="6"/>
  <c r="AO531" i="6"/>
  <c r="AG531" i="6"/>
  <c r="Y531" i="6"/>
  <c r="Q531" i="6"/>
  <c r="I531" i="6"/>
  <c r="BJ530" i="6"/>
  <c r="BB530" i="6"/>
  <c r="AT530" i="6"/>
  <c r="AL530" i="6"/>
  <c r="AD530" i="6"/>
  <c r="V530" i="6"/>
  <c r="N530" i="6"/>
  <c r="BG529" i="6"/>
  <c r="AY529" i="6"/>
  <c r="AQ529" i="6"/>
  <c r="AI529" i="6"/>
  <c r="AA529" i="6"/>
  <c r="S529" i="6"/>
  <c r="K529" i="6"/>
  <c r="BL528" i="6"/>
  <c r="BD528" i="6"/>
  <c r="AV528" i="6"/>
  <c r="AN528" i="6"/>
  <c r="AF528" i="6"/>
  <c r="X528" i="6"/>
  <c r="P528" i="6"/>
  <c r="H528" i="6"/>
  <c r="BI527" i="6"/>
  <c r="BA527" i="6"/>
  <c r="AS527" i="6"/>
  <c r="AK527" i="6"/>
  <c r="AC527" i="6"/>
  <c r="U527" i="6"/>
  <c r="M527" i="6"/>
  <c r="BN526" i="6"/>
  <c r="BF526" i="6"/>
  <c r="AX526" i="6"/>
  <c r="AP526" i="6"/>
  <c r="AH526" i="6"/>
  <c r="Z526" i="6"/>
  <c r="R526" i="6"/>
  <c r="J526" i="6"/>
  <c r="BK525" i="6"/>
  <c r="BC525" i="6"/>
  <c r="AU525" i="6"/>
  <c r="AM525" i="6"/>
  <c r="AE525" i="6"/>
  <c r="W525" i="6"/>
  <c r="O525" i="6"/>
  <c r="G525" i="6"/>
  <c r="BH524" i="6"/>
  <c r="AZ524" i="6"/>
  <c r="AR524" i="6"/>
  <c r="AJ524" i="6"/>
  <c r="AB524" i="6"/>
  <c r="T524" i="6"/>
  <c r="L524" i="6"/>
  <c r="BM523" i="6"/>
  <c r="BE523" i="6"/>
  <c r="AW523" i="6"/>
  <c r="AO523" i="6"/>
  <c r="AG523" i="6"/>
  <c r="Y523" i="6"/>
  <c r="Q523" i="6"/>
  <c r="I523" i="6"/>
  <c r="BJ522" i="6"/>
  <c r="BB522" i="6"/>
  <c r="AT522" i="6"/>
  <c r="AL522" i="6"/>
  <c r="AD522" i="6"/>
  <c r="V522" i="6"/>
  <c r="N522" i="6"/>
  <c r="BG521" i="6"/>
  <c r="AY521" i="6"/>
  <c r="AQ521" i="6"/>
  <c r="AI521" i="6"/>
  <c r="AA521" i="6"/>
  <c r="S521" i="6"/>
  <c r="K521" i="6"/>
  <c r="BL520" i="6"/>
  <c r="BD520" i="6"/>
  <c r="AV520" i="6"/>
  <c r="AN520" i="6"/>
  <c r="AF520" i="6"/>
  <c r="X520" i="6"/>
  <c r="P520" i="6"/>
  <c r="H520" i="6"/>
  <c r="BI519" i="6"/>
  <c r="BA519" i="6"/>
  <c r="AS519" i="6"/>
  <c r="AK519" i="6"/>
  <c r="AC519" i="6"/>
  <c r="U519" i="6"/>
  <c r="M519" i="6"/>
  <c r="BN518" i="6"/>
  <c r="BF518" i="6"/>
  <c r="AX518" i="6"/>
  <c r="AP518" i="6"/>
  <c r="AH518" i="6"/>
  <c r="Z518" i="6"/>
  <c r="R518" i="6"/>
  <c r="J518" i="6"/>
  <c r="BK517" i="6"/>
  <c r="BC517" i="6"/>
  <c r="AU517" i="6"/>
  <c r="AM517" i="6"/>
  <c r="AE517" i="6"/>
  <c r="W517" i="6"/>
  <c r="O517" i="6"/>
  <c r="G517" i="6"/>
  <c r="BH516" i="6"/>
  <c r="AZ516" i="6"/>
  <c r="AR516" i="6"/>
  <c r="AJ516" i="6"/>
  <c r="AB516" i="6"/>
  <c r="T516" i="6"/>
  <c r="L516" i="6"/>
  <c r="BM515" i="6"/>
  <c r="BE515" i="6"/>
  <c r="AW515" i="6"/>
  <c r="AO515" i="6"/>
  <c r="AG515" i="6"/>
  <c r="Y515" i="6"/>
  <c r="Q515" i="6"/>
  <c r="I515" i="6"/>
  <c r="BJ514" i="6"/>
  <c r="BB514" i="6"/>
  <c r="AT514" i="6"/>
  <c r="AL514" i="6"/>
  <c r="AD514" i="6"/>
  <c r="V514" i="6"/>
  <c r="N514" i="6"/>
  <c r="BG513" i="6"/>
  <c r="AY513" i="6"/>
  <c r="AQ513" i="6"/>
  <c r="AI513" i="6"/>
  <c r="AA513" i="6"/>
  <c r="S513" i="6"/>
  <c r="K513" i="6"/>
  <c r="BL512" i="6"/>
  <c r="BD512" i="6"/>
  <c r="AV512" i="6"/>
  <c r="AN512" i="6"/>
  <c r="AF512" i="6"/>
  <c r="X512" i="6"/>
  <c r="P512" i="6"/>
  <c r="H512" i="6"/>
  <c r="BI511" i="6"/>
  <c r="BA511" i="6"/>
  <c r="AS511" i="6"/>
  <c r="AK511" i="6"/>
  <c r="AC511" i="6"/>
  <c r="U511" i="6"/>
  <c r="M511" i="6"/>
  <c r="BN510" i="6"/>
  <c r="BF510" i="6"/>
  <c r="AX510" i="6"/>
  <c r="AP510" i="6"/>
  <c r="AH510" i="6"/>
  <c r="Z510" i="6"/>
  <c r="R510" i="6"/>
  <c r="J510" i="6"/>
  <c r="BK509" i="6"/>
  <c r="BC509" i="6"/>
  <c r="AU509" i="6"/>
  <c r="AM509" i="6"/>
  <c r="AE509" i="6"/>
  <c r="W509" i="6"/>
  <c r="O509" i="6"/>
  <c r="G509" i="6"/>
  <c r="BH508" i="6"/>
  <c r="AZ508" i="6"/>
  <c r="AR508" i="6"/>
  <c r="AJ508" i="6"/>
  <c r="AB508" i="6"/>
  <c r="T508" i="6"/>
  <c r="L508" i="6"/>
  <c r="BM507" i="6"/>
  <c r="BE507" i="6"/>
  <c r="AW507" i="6"/>
  <c r="AO507" i="6"/>
  <c r="AG507" i="6"/>
  <c r="Y507" i="6"/>
  <c r="Q507" i="6"/>
  <c r="I507" i="6"/>
  <c r="BJ506" i="6"/>
  <c r="BB506" i="6"/>
  <c r="AT506" i="6"/>
  <c r="AL506" i="6"/>
  <c r="AD506" i="6"/>
  <c r="V506" i="6"/>
  <c r="N506" i="6"/>
  <c r="BG505" i="6"/>
  <c r="AY505" i="6"/>
  <c r="AQ505" i="6"/>
  <c r="AI505" i="6"/>
  <c r="AA505" i="6"/>
  <c r="S505" i="6"/>
  <c r="K505" i="6"/>
  <c r="BL504" i="6"/>
  <c r="BD504" i="6"/>
  <c r="AV504" i="6"/>
  <c r="AN504" i="6"/>
  <c r="BH535" i="6"/>
  <c r="AZ535" i="6"/>
  <c r="AR535" i="6"/>
  <c r="AJ535" i="6"/>
  <c r="AB535" i="6"/>
  <c r="T535" i="6"/>
  <c r="L535" i="6"/>
  <c r="BM534" i="6"/>
  <c r="BE534" i="6"/>
  <c r="AW534" i="6"/>
  <c r="AO534" i="6"/>
  <c r="AG534" i="6"/>
  <c r="Y534" i="6"/>
  <c r="Q534" i="6"/>
  <c r="I534" i="6"/>
  <c r="BJ533" i="6"/>
  <c r="BB533" i="6"/>
  <c r="AT533" i="6"/>
  <c r="AL533" i="6"/>
  <c r="AD533" i="6"/>
  <c r="V533" i="6"/>
  <c r="N533" i="6"/>
  <c r="BG532" i="6"/>
  <c r="AY532" i="6"/>
  <c r="AQ532" i="6"/>
  <c r="AI532" i="6"/>
  <c r="AA532" i="6"/>
  <c r="S532" i="6"/>
  <c r="K532" i="6"/>
  <c r="BL531" i="6"/>
  <c r="BD531" i="6"/>
  <c r="AV531" i="6"/>
  <c r="AN531" i="6"/>
  <c r="AF531" i="6"/>
  <c r="X531" i="6"/>
  <c r="P531" i="6"/>
  <c r="H531" i="6"/>
  <c r="BI530" i="6"/>
  <c r="BA530" i="6"/>
  <c r="AS530" i="6"/>
  <c r="AK530" i="6"/>
  <c r="AC530" i="6"/>
  <c r="U530" i="6"/>
  <c r="M530" i="6"/>
  <c r="BN529" i="6"/>
  <c r="BF529" i="6"/>
  <c r="AX529" i="6"/>
  <c r="AP529" i="6"/>
  <c r="AH529" i="6"/>
  <c r="Z529" i="6"/>
  <c r="R529" i="6"/>
  <c r="J529" i="6"/>
  <c r="BK528" i="6"/>
  <c r="BC528" i="6"/>
  <c r="AU528" i="6"/>
  <c r="AM528" i="6"/>
  <c r="AE528" i="6"/>
  <c r="W528" i="6"/>
  <c r="O528" i="6"/>
  <c r="G528" i="6"/>
  <c r="BH527" i="6"/>
  <c r="AZ527" i="6"/>
  <c r="AR527" i="6"/>
  <c r="AJ527" i="6"/>
  <c r="AB527" i="6"/>
  <c r="T527" i="6"/>
  <c r="L527" i="6"/>
  <c r="BM526" i="6"/>
  <c r="BE526" i="6"/>
  <c r="AW526" i="6"/>
  <c r="AO526" i="6"/>
  <c r="AG526" i="6"/>
  <c r="Y526" i="6"/>
  <c r="Q526" i="6"/>
  <c r="I526" i="6"/>
  <c r="BJ525" i="6"/>
  <c r="BB525" i="6"/>
  <c r="AT525" i="6"/>
  <c r="AL525" i="6"/>
  <c r="AD525" i="6"/>
  <c r="V525" i="6"/>
  <c r="N525" i="6"/>
  <c r="BG524" i="6"/>
  <c r="AY524" i="6"/>
  <c r="AQ524" i="6"/>
  <c r="AI524" i="6"/>
  <c r="AA524" i="6"/>
  <c r="S524" i="6"/>
  <c r="K524" i="6"/>
  <c r="BL523" i="6"/>
  <c r="BD523" i="6"/>
  <c r="AV523" i="6"/>
  <c r="AN523" i="6"/>
  <c r="AF523" i="6"/>
  <c r="X523" i="6"/>
  <c r="P523" i="6"/>
  <c r="H523" i="6"/>
  <c r="BI522" i="6"/>
  <c r="BA522" i="6"/>
  <c r="AS522" i="6"/>
  <c r="AK522" i="6"/>
  <c r="AC522" i="6"/>
  <c r="U522" i="6"/>
  <c r="M522" i="6"/>
  <c r="BN521" i="6"/>
  <c r="BF521" i="6"/>
  <c r="AX521" i="6"/>
  <c r="AP521" i="6"/>
  <c r="AH521" i="6"/>
  <c r="Z521" i="6"/>
  <c r="R521" i="6"/>
  <c r="J521" i="6"/>
  <c r="BK520" i="6"/>
  <c r="BC520" i="6"/>
  <c r="AU520" i="6"/>
  <c r="AM520" i="6"/>
  <c r="AE520" i="6"/>
  <c r="W520" i="6"/>
  <c r="O520" i="6"/>
  <c r="G520" i="6"/>
  <c r="BH519" i="6"/>
  <c r="AZ519" i="6"/>
  <c r="AR519" i="6"/>
  <c r="AJ519" i="6"/>
  <c r="AB519" i="6"/>
  <c r="T519" i="6"/>
  <c r="L519" i="6"/>
  <c r="BM518" i="6"/>
  <c r="BE518" i="6"/>
  <c r="AW518" i="6"/>
  <c r="AO518" i="6"/>
  <c r="AG518" i="6"/>
  <c r="Y518" i="6"/>
  <c r="Q518" i="6"/>
  <c r="I518" i="6"/>
  <c r="BJ517" i="6"/>
  <c r="BB517" i="6"/>
  <c r="AT517" i="6"/>
  <c r="AL517" i="6"/>
  <c r="AD517" i="6"/>
  <c r="V517" i="6"/>
  <c r="N517" i="6"/>
  <c r="BG516" i="6"/>
  <c r="AY516" i="6"/>
  <c r="AQ516" i="6"/>
  <c r="AI516" i="6"/>
  <c r="AA516" i="6"/>
  <c r="S516" i="6"/>
  <c r="K516" i="6"/>
  <c r="BL515" i="6"/>
  <c r="BD515" i="6"/>
  <c r="AV515" i="6"/>
  <c r="AN515" i="6"/>
  <c r="AF515" i="6"/>
  <c r="X515" i="6"/>
  <c r="P515" i="6"/>
  <c r="H515" i="6"/>
  <c r="BI514" i="6"/>
  <c r="BA514" i="6"/>
  <c r="AS514" i="6"/>
  <c r="AK514" i="6"/>
  <c r="AC514" i="6"/>
  <c r="U514" i="6"/>
  <c r="M514" i="6"/>
  <c r="BN513" i="6"/>
  <c r="BF513" i="6"/>
  <c r="AX513" i="6"/>
  <c r="AP513" i="6"/>
  <c r="AH513" i="6"/>
  <c r="Z513" i="6"/>
  <c r="R513" i="6"/>
  <c r="J513" i="6"/>
  <c r="BK512" i="6"/>
  <c r="BC512" i="6"/>
  <c r="AU512" i="6"/>
  <c r="AM512" i="6"/>
  <c r="AE512" i="6"/>
  <c r="W512" i="6"/>
  <c r="O512" i="6"/>
  <c r="G512" i="6"/>
  <c r="BH511" i="6"/>
  <c r="AZ511" i="6"/>
  <c r="AR511" i="6"/>
  <c r="AJ511" i="6"/>
  <c r="AB511" i="6"/>
  <c r="T511" i="6"/>
  <c r="L511" i="6"/>
  <c r="BM510" i="6"/>
  <c r="BE510" i="6"/>
  <c r="AW510" i="6"/>
  <c r="AO510" i="6"/>
  <c r="AG510" i="6"/>
  <c r="Y510" i="6"/>
  <c r="Q510" i="6"/>
  <c r="I510" i="6"/>
  <c r="BJ509" i="6"/>
  <c r="BB509" i="6"/>
  <c r="AT509" i="6"/>
  <c r="AL509" i="6"/>
  <c r="AD509" i="6"/>
  <c r="V509" i="6"/>
  <c r="N509" i="6"/>
  <c r="BG508" i="6"/>
  <c r="AY508" i="6"/>
  <c r="AQ508" i="6"/>
  <c r="AI508" i="6"/>
  <c r="AA508" i="6"/>
  <c r="S508" i="6"/>
  <c r="K508" i="6"/>
  <c r="BL507" i="6"/>
  <c r="BD507" i="6"/>
  <c r="AV507" i="6"/>
  <c r="AN507" i="6"/>
  <c r="AF507" i="6"/>
  <c r="X507" i="6"/>
  <c r="P507" i="6"/>
  <c r="H507" i="6"/>
  <c r="BI506" i="6"/>
  <c r="BA506" i="6"/>
  <c r="AS506" i="6"/>
  <c r="AK506" i="6"/>
  <c r="AC506" i="6"/>
  <c r="U506" i="6"/>
  <c r="M506" i="6"/>
  <c r="BN505" i="6"/>
  <c r="BF505" i="6"/>
  <c r="AX505" i="6"/>
  <c r="AP505" i="6"/>
  <c r="AH505" i="6"/>
  <c r="Z505" i="6"/>
  <c r="R505" i="6"/>
  <c r="J505" i="6"/>
  <c r="BK504" i="6"/>
  <c r="BC504" i="6"/>
  <c r="AU504" i="6"/>
  <c r="AM504" i="6"/>
  <c r="BG535" i="6"/>
  <c r="AY535" i="6"/>
  <c r="AQ535" i="6"/>
  <c r="AI535" i="6"/>
  <c r="AA535" i="6"/>
  <c r="S535" i="6"/>
  <c r="K535" i="6"/>
  <c r="BL534" i="6"/>
  <c r="BD534" i="6"/>
  <c r="AV534" i="6"/>
  <c r="AN534" i="6"/>
  <c r="AF534" i="6"/>
  <c r="X534" i="6"/>
  <c r="P534" i="6"/>
  <c r="H534" i="6"/>
  <c r="BI533" i="6"/>
  <c r="BA533" i="6"/>
  <c r="AS533" i="6"/>
  <c r="AK533" i="6"/>
  <c r="AC533" i="6"/>
  <c r="U533" i="6"/>
  <c r="M533" i="6"/>
  <c r="BN532" i="6"/>
  <c r="BF532" i="6"/>
  <c r="AX532" i="6"/>
  <c r="AP532" i="6"/>
  <c r="AH532" i="6"/>
  <c r="Z532" i="6"/>
  <c r="R532" i="6"/>
  <c r="J532" i="6"/>
  <c r="BK531" i="6"/>
  <c r="BC531" i="6"/>
  <c r="AU531" i="6"/>
  <c r="AM531" i="6"/>
  <c r="AE531" i="6"/>
  <c r="W531" i="6"/>
  <c r="O531" i="6"/>
  <c r="G531" i="6"/>
  <c r="BH530" i="6"/>
  <c r="AZ530" i="6"/>
  <c r="AR530" i="6"/>
  <c r="AJ530" i="6"/>
  <c r="AB530" i="6"/>
  <c r="T530" i="6"/>
  <c r="L530" i="6"/>
  <c r="BM529" i="6"/>
  <c r="BE529" i="6"/>
  <c r="AW529" i="6"/>
  <c r="AO529" i="6"/>
  <c r="AG529" i="6"/>
  <c r="Y529" i="6"/>
  <c r="Q529" i="6"/>
  <c r="I529" i="6"/>
  <c r="BJ528" i="6"/>
  <c r="BB528" i="6"/>
  <c r="AT528" i="6"/>
  <c r="AL528" i="6"/>
  <c r="AD528" i="6"/>
  <c r="V528" i="6"/>
  <c r="N528" i="6"/>
  <c r="BG527" i="6"/>
  <c r="AY527" i="6"/>
  <c r="AQ527" i="6"/>
  <c r="AI527" i="6"/>
  <c r="AA527" i="6"/>
  <c r="S527" i="6"/>
  <c r="K527" i="6"/>
  <c r="BL526" i="6"/>
  <c r="BD526" i="6"/>
  <c r="AV526" i="6"/>
  <c r="AN526" i="6"/>
  <c r="AF526" i="6"/>
  <c r="X526" i="6"/>
  <c r="P526" i="6"/>
  <c r="H526" i="6"/>
  <c r="BI525" i="6"/>
  <c r="BA525" i="6"/>
  <c r="AS525" i="6"/>
  <c r="AK525" i="6"/>
  <c r="AC525" i="6"/>
  <c r="U525" i="6"/>
  <c r="M525" i="6"/>
  <c r="BN524" i="6"/>
  <c r="BF524" i="6"/>
  <c r="AX524" i="6"/>
  <c r="AP524" i="6"/>
  <c r="AH524" i="6"/>
  <c r="Z524" i="6"/>
  <c r="R524" i="6"/>
  <c r="J524" i="6"/>
  <c r="BK523" i="6"/>
  <c r="BC523" i="6"/>
  <c r="AU523" i="6"/>
  <c r="AM523" i="6"/>
  <c r="AE523" i="6"/>
  <c r="W523" i="6"/>
  <c r="O523" i="6"/>
  <c r="G523" i="6"/>
  <c r="BH522" i="6"/>
  <c r="AZ522" i="6"/>
  <c r="AR522" i="6"/>
  <c r="AJ522" i="6"/>
  <c r="AB522" i="6"/>
  <c r="T522" i="6"/>
  <c r="L522" i="6"/>
  <c r="BM521" i="6"/>
  <c r="BE521" i="6"/>
  <c r="AW521" i="6"/>
  <c r="AO521" i="6"/>
  <c r="AG521" i="6"/>
  <c r="Y521" i="6"/>
  <c r="Q521" i="6"/>
  <c r="I521" i="6"/>
  <c r="BJ520" i="6"/>
  <c r="BB520" i="6"/>
  <c r="AT520" i="6"/>
  <c r="AL520" i="6"/>
  <c r="AD520" i="6"/>
  <c r="V520" i="6"/>
  <c r="N520" i="6"/>
  <c r="BG519" i="6"/>
  <c r="AY519" i="6"/>
  <c r="AQ519" i="6"/>
  <c r="AI519" i="6"/>
  <c r="AA519" i="6"/>
  <c r="S519" i="6"/>
  <c r="K519" i="6"/>
  <c r="BL518" i="6"/>
  <c r="BD518" i="6"/>
  <c r="AV518" i="6"/>
  <c r="AN518" i="6"/>
  <c r="AF518" i="6"/>
  <c r="X518" i="6"/>
  <c r="P518" i="6"/>
  <c r="H518" i="6"/>
  <c r="BI517" i="6"/>
  <c r="BA517" i="6"/>
  <c r="AS517" i="6"/>
  <c r="AK517" i="6"/>
  <c r="AC517" i="6"/>
  <c r="U517" i="6"/>
  <c r="M517" i="6"/>
  <c r="BN516" i="6"/>
  <c r="BF516" i="6"/>
  <c r="AX516" i="6"/>
  <c r="AP516" i="6"/>
  <c r="AH516" i="6"/>
  <c r="Z516" i="6"/>
  <c r="R516" i="6"/>
  <c r="J516" i="6"/>
  <c r="BK515" i="6"/>
  <c r="BC515" i="6"/>
  <c r="AU515" i="6"/>
  <c r="AM515" i="6"/>
  <c r="AE515" i="6"/>
  <c r="W515" i="6"/>
  <c r="O515" i="6"/>
  <c r="G515" i="6"/>
  <c r="BH514" i="6"/>
  <c r="AZ514" i="6"/>
  <c r="AR514" i="6"/>
  <c r="AJ514" i="6"/>
  <c r="AB514" i="6"/>
  <c r="T514" i="6"/>
  <c r="L514" i="6"/>
  <c r="BM513" i="6"/>
  <c r="BE513" i="6"/>
  <c r="AW513" i="6"/>
  <c r="AO513" i="6"/>
  <c r="AG513" i="6"/>
  <c r="Y513" i="6"/>
  <c r="Q513" i="6"/>
  <c r="I513" i="6"/>
  <c r="BJ512" i="6"/>
  <c r="BB512" i="6"/>
  <c r="AT512" i="6"/>
  <c r="AL512" i="6"/>
  <c r="AD512" i="6"/>
  <c r="V512" i="6"/>
  <c r="N512" i="6"/>
  <c r="BG511" i="6"/>
  <c r="AY511" i="6"/>
  <c r="AQ511" i="6"/>
  <c r="AI511" i="6"/>
  <c r="AA511" i="6"/>
  <c r="S511" i="6"/>
  <c r="K511" i="6"/>
  <c r="BL510" i="6"/>
  <c r="BD510" i="6"/>
  <c r="AV510" i="6"/>
  <c r="AN510" i="6"/>
  <c r="AF510" i="6"/>
  <c r="X510" i="6"/>
  <c r="P510" i="6"/>
  <c r="H510" i="6"/>
  <c r="BI509" i="6"/>
  <c r="BA509" i="6"/>
  <c r="AS509" i="6"/>
  <c r="AK509" i="6"/>
  <c r="AC509" i="6"/>
  <c r="U509" i="6"/>
  <c r="M509" i="6"/>
  <c r="BN508" i="6"/>
  <c r="BF508" i="6"/>
  <c r="AX508" i="6"/>
  <c r="AP508" i="6"/>
  <c r="AH508" i="6"/>
  <c r="Z508" i="6"/>
  <c r="R508" i="6"/>
  <c r="J508" i="6"/>
  <c r="BK507" i="6"/>
  <c r="BC507" i="6"/>
  <c r="AU507" i="6"/>
  <c r="AM507" i="6"/>
  <c r="AE507" i="6"/>
  <c r="W507" i="6"/>
  <c r="O507" i="6"/>
  <c r="G507" i="6"/>
  <c r="BH506" i="6"/>
  <c r="AZ506" i="6"/>
  <c r="AR506" i="6"/>
  <c r="AJ506" i="6"/>
  <c r="AB506" i="6"/>
  <c r="T506" i="6"/>
  <c r="L506" i="6"/>
  <c r="BM505" i="6"/>
  <c r="BE505" i="6"/>
  <c r="AW505" i="6"/>
  <c r="AO505" i="6"/>
  <c r="AG505" i="6"/>
  <c r="Y505" i="6"/>
  <c r="Q505" i="6"/>
  <c r="I505" i="6"/>
  <c r="BJ504" i="6"/>
  <c r="BB504" i="6"/>
  <c r="AT504" i="6"/>
  <c r="AL504" i="6"/>
  <c r="BJ535" i="6"/>
  <c r="BB535" i="6"/>
  <c r="AT535" i="6"/>
  <c r="AL535" i="6"/>
  <c r="AD535" i="6"/>
  <c r="V535" i="6"/>
  <c r="N535" i="6"/>
  <c r="BG534" i="6"/>
  <c r="AY534" i="6"/>
  <c r="AQ534" i="6"/>
  <c r="AI534" i="6"/>
  <c r="AA534" i="6"/>
  <c r="S534" i="6"/>
  <c r="K534" i="6"/>
  <c r="BL533" i="6"/>
  <c r="BD533" i="6"/>
  <c r="AV533" i="6"/>
  <c r="AN533" i="6"/>
  <c r="AF533" i="6"/>
  <c r="X533" i="6"/>
  <c r="P533" i="6"/>
  <c r="H533" i="6"/>
  <c r="BI532" i="6"/>
  <c r="BA532" i="6"/>
  <c r="AS532" i="6"/>
  <c r="AK532" i="6"/>
  <c r="AC532" i="6"/>
  <c r="U532" i="6"/>
  <c r="M532" i="6"/>
  <c r="BN531" i="6"/>
  <c r="BF531" i="6"/>
  <c r="AX531" i="6"/>
  <c r="AP531" i="6"/>
  <c r="AH531" i="6"/>
  <c r="Z531" i="6"/>
  <c r="R531" i="6"/>
  <c r="J531" i="6"/>
  <c r="BK530" i="6"/>
  <c r="BC530" i="6"/>
  <c r="AU530" i="6"/>
  <c r="AM530" i="6"/>
  <c r="AE530" i="6"/>
  <c r="W530" i="6"/>
  <c r="O530" i="6"/>
  <c r="G530" i="6"/>
  <c r="BH529" i="6"/>
  <c r="AZ529" i="6"/>
  <c r="AR529" i="6"/>
  <c r="AJ529" i="6"/>
  <c r="AB529" i="6"/>
  <c r="T529" i="6"/>
  <c r="L529" i="6"/>
  <c r="BM528" i="6"/>
  <c r="BE528" i="6"/>
  <c r="AW528" i="6"/>
  <c r="AO528" i="6"/>
  <c r="AG528" i="6"/>
  <c r="Y528" i="6"/>
  <c r="Q528" i="6"/>
  <c r="I528" i="6"/>
  <c r="BJ527" i="6"/>
  <c r="BB527" i="6"/>
  <c r="AT527" i="6"/>
  <c r="AL527" i="6"/>
  <c r="AD527" i="6"/>
  <c r="V527" i="6"/>
  <c r="N527" i="6"/>
  <c r="BG526" i="6"/>
  <c r="AY526" i="6"/>
  <c r="AQ526" i="6"/>
  <c r="AI526" i="6"/>
  <c r="AA526" i="6"/>
  <c r="S526" i="6"/>
  <c r="K526" i="6"/>
  <c r="BL525" i="6"/>
  <c r="BD525" i="6"/>
  <c r="AV525" i="6"/>
  <c r="AN525" i="6"/>
  <c r="AF525" i="6"/>
  <c r="X525" i="6"/>
  <c r="P525" i="6"/>
  <c r="H525" i="6"/>
  <c r="BI524" i="6"/>
  <c r="BA524" i="6"/>
  <c r="AS524" i="6"/>
  <c r="AK524" i="6"/>
  <c r="AC524" i="6"/>
  <c r="U524" i="6"/>
  <c r="M524" i="6"/>
  <c r="BN523" i="6"/>
  <c r="BF523" i="6"/>
  <c r="AX523" i="6"/>
  <c r="AP523" i="6"/>
  <c r="AH523" i="6"/>
  <c r="Z523" i="6"/>
  <c r="R523" i="6"/>
  <c r="J523" i="6"/>
  <c r="BK522" i="6"/>
  <c r="BC522" i="6"/>
  <c r="AU522" i="6"/>
  <c r="AM522" i="6"/>
  <c r="AE522" i="6"/>
  <c r="W522" i="6"/>
  <c r="O522" i="6"/>
  <c r="G522" i="6"/>
  <c r="BH521" i="6"/>
  <c r="AZ521" i="6"/>
  <c r="AR521" i="6"/>
  <c r="AJ521" i="6"/>
  <c r="AB521" i="6"/>
  <c r="T521" i="6"/>
  <c r="L521" i="6"/>
  <c r="BM520" i="6"/>
  <c r="BE520" i="6"/>
  <c r="AW520" i="6"/>
  <c r="AO520" i="6"/>
  <c r="AG520" i="6"/>
  <c r="Y520" i="6"/>
  <c r="Q520" i="6"/>
  <c r="I520" i="6"/>
  <c r="BJ519" i="6"/>
  <c r="BB519" i="6"/>
  <c r="AT519" i="6"/>
  <c r="AL519" i="6"/>
  <c r="AD519" i="6"/>
  <c r="V519" i="6"/>
  <c r="N519" i="6"/>
  <c r="BG518" i="6"/>
  <c r="AY518" i="6"/>
  <c r="AQ518" i="6"/>
  <c r="AI518" i="6"/>
  <c r="AA518" i="6"/>
  <c r="S518" i="6"/>
  <c r="K518" i="6"/>
  <c r="BL517" i="6"/>
  <c r="BD517" i="6"/>
  <c r="AV517" i="6"/>
  <c r="AN517" i="6"/>
  <c r="AF517" i="6"/>
  <c r="X517" i="6"/>
  <c r="P517" i="6"/>
  <c r="H517" i="6"/>
  <c r="BI516" i="6"/>
  <c r="BA516" i="6"/>
  <c r="AS516" i="6"/>
  <c r="AK516" i="6"/>
  <c r="AC516" i="6"/>
  <c r="U516" i="6"/>
  <c r="M516" i="6"/>
  <c r="BN515" i="6"/>
  <c r="BF515" i="6"/>
  <c r="AX515" i="6"/>
  <c r="AP515" i="6"/>
  <c r="AH515" i="6"/>
  <c r="Z515" i="6"/>
  <c r="R515" i="6"/>
  <c r="J515" i="6"/>
  <c r="BK514" i="6"/>
  <c r="BC514" i="6"/>
  <c r="AU514" i="6"/>
  <c r="AM514" i="6"/>
  <c r="AE514" i="6"/>
  <c r="W514" i="6"/>
  <c r="O514" i="6"/>
  <c r="G514" i="6"/>
  <c r="BH513" i="6"/>
  <c r="AZ513" i="6"/>
  <c r="AR513" i="6"/>
  <c r="AJ513" i="6"/>
  <c r="AB513" i="6"/>
  <c r="T513" i="6"/>
  <c r="L513" i="6"/>
  <c r="BM512" i="6"/>
  <c r="BE512" i="6"/>
  <c r="AW512" i="6"/>
  <c r="AO512" i="6"/>
  <c r="AG512" i="6"/>
  <c r="Y512" i="6"/>
  <c r="Q512" i="6"/>
  <c r="I512" i="6"/>
  <c r="BJ511" i="6"/>
  <c r="BB511" i="6"/>
  <c r="AT511" i="6"/>
  <c r="AL511" i="6"/>
  <c r="AD511" i="6"/>
  <c r="V511" i="6"/>
  <c r="N511" i="6"/>
  <c r="BG510" i="6"/>
  <c r="AY510" i="6"/>
  <c r="AQ510" i="6"/>
  <c r="AI510" i="6"/>
  <c r="AA510" i="6"/>
  <c r="S510" i="6"/>
  <c r="K510" i="6"/>
  <c r="BL509" i="6"/>
  <c r="BD509" i="6"/>
  <c r="AV509" i="6"/>
  <c r="AN509" i="6"/>
  <c r="AF509" i="6"/>
  <c r="X509" i="6"/>
  <c r="P509" i="6"/>
  <c r="H509" i="6"/>
  <c r="BI508" i="6"/>
  <c r="BA508" i="6"/>
  <c r="AS508" i="6"/>
  <c r="AK508" i="6"/>
  <c r="AC508" i="6"/>
  <c r="U508" i="6"/>
  <c r="M508" i="6"/>
  <c r="BN507" i="6"/>
  <c r="BF507" i="6"/>
  <c r="AX507" i="6"/>
  <c r="AP507" i="6"/>
  <c r="AH507" i="6"/>
  <c r="Z507" i="6"/>
  <c r="R507" i="6"/>
  <c r="J507" i="6"/>
  <c r="BK506" i="6"/>
  <c r="BC506" i="6"/>
  <c r="AU506" i="6"/>
  <c r="AM506" i="6"/>
  <c r="AE506" i="6"/>
  <c r="W506" i="6"/>
  <c r="O506" i="6"/>
  <c r="G506" i="6"/>
  <c r="BH505" i="6"/>
  <c r="AZ505" i="6"/>
  <c r="AR505" i="6"/>
  <c r="AJ505" i="6"/>
  <c r="AB505" i="6"/>
  <c r="T505" i="6"/>
  <c r="L505" i="6"/>
  <c r="BM504" i="6"/>
  <c r="BE504" i="6"/>
  <c r="AW504" i="6"/>
  <c r="AO504" i="6"/>
  <c r="BK535" i="6"/>
  <c r="AU535" i="6"/>
  <c r="AE535" i="6"/>
  <c r="O535" i="6"/>
  <c r="BH534" i="6"/>
  <c r="AR534" i="6"/>
  <c r="AB534" i="6"/>
  <c r="L534" i="6"/>
  <c r="BE533" i="6"/>
  <c r="AO533" i="6"/>
  <c r="Y533" i="6"/>
  <c r="I533" i="6"/>
  <c r="BB532" i="6"/>
  <c r="AL532" i="6"/>
  <c r="V532" i="6"/>
  <c r="AY531" i="6"/>
  <c r="AI531" i="6"/>
  <c r="S531" i="6"/>
  <c r="BL530" i="6"/>
  <c r="AV530" i="6"/>
  <c r="AF530" i="6"/>
  <c r="P530" i="6"/>
  <c r="BI529" i="6"/>
  <c r="AS529" i="6"/>
  <c r="AC529" i="6"/>
  <c r="M529" i="6"/>
  <c r="BF528" i="6"/>
  <c r="AP528" i="6"/>
  <c r="Z528" i="6"/>
  <c r="J528" i="6"/>
  <c r="BC527" i="6"/>
  <c r="AM527" i="6"/>
  <c r="W527" i="6"/>
  <c r="G527" i="6"/>
  <c r="AZ526" i="6"/>
  <c r="AJ526" i="6"/>
  <c r="T526" i="6"/>
  <c r="BM525" i="6"/>
  <c r="AW525" i="6"/>
  <c r="AG525" i="6"/>
  <c r="Q525" i="6"/>
  <c r="BJ524" i="6"/>
  <c r="AT524" i="6"/>
  <c r="AD524" i="6"/>
  <c r="N524" i="6"/>
  <c r="BG523" i="6"/>
  <c r="AQ523" i="6"/>
  <c r="AA523" i="6"/>
  <c r="K523" i="6"/>
  <c r="BD522" i="6"/>
  <c r="AN522" i="6"/>
  <c r="X522" i="6"/>
  <c r="H522" i="6"/>
  <c r="BA521" i="6"/>
  <c r="AK521" i="6"/>
  <c r="U521" i="6"/>
  <c r="BN520" i="6"/>
  <c r="AX520" i="6"/>
  <c r="AH520" i="6"/>
  <c r="R520" i="6"/>
  <c r="BK519" i="6"/>
  <c r="AU519" i="6"/>
  <c r="AE519" i="6"/>
  <c r="O519" i="6"/>
  <c r="BH518" i="6"/>
  <c r="AR518" i="6"/>
  <c r="AB518" i="6"/>
  <c r="L518" i="6"/>
  <c r="BE517" i="6"/>
  <c r="AO517" i="6"/>
  <c r="Y517" i="6"/>
  <c r="I517" i="6"/>
  <c r="BB516" i="6"/>
  <c r="AL516" i="6"/>
  <c r="V516" i="6"/>
  <c r="AY515" i="6"/>
  <c r="AI515" i="6"/>
  <c r="S515" i="6"/>
  <c r="BL514" i="6"/>
  <c r="AV514" i="6"/>
  <c r="AF514" i="6"/>
  <c r="P514" i="6"/>
  <c r="BI513" i="6"/>
  <c r="AS513" i="6"/>
  <c r="AC513" i="6"/>
  <c r="M513" i="6"/>
  <c r="BF512" i="6"/>
  <c r="AP512" i="6"/>
  <c r="Z512" i="6"/>
  <c r="J512" i="6"/>
  <c r="BC511" i="6"/>
  <c r="AM511" i="6"/>
  <c r="W511" i="6"/>
  <c r="G511" i="6"/>
  <c r="AZ510" i="6"/>
  <c r="AJ510" i="6"/>
  <c r="T510" i="6"/>
  <c r="BM509" i="6"/>
  <c r="AW509" i="6"/>
  <c r="AG509" i="6"/>
  <c r="Q509" i="6"/>
  <c r="BJ508" i="6"/>
  <c r="AT508" i="6"/>
  <c r="AD508" i="6"/>
  <c r="N508" i="6"/>
  <c r="BG507" i="6"/>
  <c r="AQ507" i="6"/>
  <c r="AA507" i="6"/>
  <c r="K507" i="6"/>
  <c r="BD506" i="6"/>
  <c r="AN506" i="6"/>
  <c r="X506" i="6"/>
  <c r="H506" i="6"/>
  <c r="BA505" i="6"/>
  <c r="AK505" i="6"/>
  <c r="U505" i="6"/>
  <c r="BN504" i="6"/>
  <c r="AX504" i="6"/>
  <c r="AH504" i="6"/>
  <c r="Z504" i="6"/>
  <c r="R504" i="6"/>
  <c r="J504" i="6"/>
  <c r="BK503" i="6"/>
  <c r="BC503" i="6"/>
  <c r="AU503" i="6"/>
  <c r="AM503" i="6"/>
  <c r="AE503" i="6"/>
  <c r="W503" i="6"/>
  <c r="O503" i="6"/>
  <c r="G503" i="6"/>
  <c r="BH502" i="6"/>
  <c r="AZ502" i="6"/>
  <c r="AR502" i="6"/>
  <c r="AJ502" i="6"/>
  <c r="AB502" i="6"/>
  <c r="T502" i="6"/>
  <c r="L502" i="6"/>
  <c r="BM501" i="6"/>
  <c r="BE501" i="6"/>
  <c r="AW501" i="6"/>
  <c r="AO501" i="6"/>
  <c r="AG501" i="6"/>
  <c r="Y501" i="6"/>
  <c r="Q501" i="6"/>
  <c r="I501" i="6"/>
  <c r="BJ500" i="6"/>
  <c r="BB500" i="6"/>
  <c r="AT500" i="6"/>
  <c r="AL500" i="6"/>
  <c r="AD500" i="6"/>
  <c r="V500" i="6"/>
  <c r="N500" i="6"/>
  <c r="BG499" i="6"/>
  <c r="AY499" i="6"/>
  <c r="AQ499" i="6"/>
  <c r="AI499" i="6"/>
  <c r="AA499" i="6"/>
  <c r="S499" i="6"/>
  <c r="K499" i="6"/>
  <c r="BL498" i="6"/>
  <c r="BD498" i="6"/>
  <c r="AV498" i="6"/>
  <c r="AN498" i="6"/>
  <c r="AF498" i="6"/>
  <c r="X498" i="6"/>
  <c r="P498" i="6"/>
  <c r="H498" i="6"/>
  <c r="BI497" i="6"/>
  <c r="BA497" i="6"/>
  <c r="AS497" i="6"/>
  <c r="AK497" i="6"/>
  <c r="AC497" i="6"/>
  <c r="U497" i="6"/>
  <c r="M497" i="6"/>
  <c r="BN496" i="6"/>
  <c r="BF496" i="6"/>
  <c r="AX496" i="6"/>
  <c r="AP496" i="6"/>
  <c r="AH496" i="6"/>
  <c r="Z496" i="6"/>
  <c r="R496" i="6"/>
  <c r="J496" i="6"/>
  <c r="BK495" i="6"/>
  <c r="BC495" i="6"/>
  <c r="AU495" i="6"/>
  <c r="AM495" i="6"/>
  <c r="AE495" i="6"/>
  <c r="W495" i="6"/>
  <c r="O495" i="6"/>
  <c r="G495" i="6"/>
  <c r="BH494" i="6"/>
  <c r="AZ494" i="6"/>
  <c r="AR494" i="6"/>
  <c r="AJ494" i="6"/>
  <c r="AB494" i="6"/>
  <c r="T494" i="6"/>
  <c r="L494" i="6"/>
  <c r="BM493" i="6"/>
  <c r="BE493" i="6"/>
  <c r="AW493" i="6"/>
  <c r="AO493" i="6"/>
  <c r="AG493" i="6"/>
  <c r="Y493" i="6"/>
  <c r="Q493" i="6"/>
  <c r="I493" i="6"/>
  <c r="BJ492" i="6"/>
  <c r="BB492" i="6"/>
  <c r="AT492" i="6"/>
  <c r="AL492" i="6"/>
  <c r="AD492" i="6"/>
  <c r="V492" i="6"/>
  <c r="N492" i="6"/>
  <c r="BG491" i="6"/>
  <c r="AY491" i="6"/>
  <c r="AQ491" i="6"/>
  <c r="AI491" i="6"/>
  <c r="AA491" i="6"/>
  <c r="S491" i="6"/>
  <c r="K491" i="6"/>
  <c r="BL490" i="6"/>
  <c r="BD490" i="6"/>
  <c r="AV490" i="6"/>
  <c r="AN490" i="6"/>
  <c r="AF490" i="6"/>
  <c r="X490" i="6"/>
  <c r="P490" i="6"/>
  <c r="H490" i="6"/>
  <c r="BI489" i="6"/>
  <c r="BA489" i="6"/>
  <c r="AS489" i="6"/>
  <c r="AK489" i="6"/>
  <c r="AC489" i="6"/>
  <c r="U489" i="6"/>
  <c r="M489" i="6"/>
  <c r="BN488" i="6"/>
  <c r="BF488" i="6"/>
  <c r="AX488" i="6"/>
  <c r="AP488" i="6"/>
  <c r="AH488" i="6"/>
  <c r="Z488" i="6"/>
  <c r="R488" i="6"/>
  <c r="J488" i="6"/>
  <c r="BK487" i="6"/>
  <c r="BC487" i="6"/>
  <c r="AU487" i="6"/>
  <c r="AM487" i="6"/>
  <c r="AE487" i="6"/>
  <c r="W487" i="6"/>
  <c r="O487" i="6"/>
  <c r="G487" i="6"/>
  <c r="BH486" i="6"/>
  <c r="AZ486" i="6"/>
  <c r="AR486" i="6"/>
  <c r="AJ486" i="6"/>
  <c r="AB486" i="6"/>
  <c r="T486" i="6"/>
  <c r="L486" i="6"/>
  <c r="BM485" i="6"/>
  <c r="BE485" i="6"/>
  <c r="AW485" i="6"/>
  <c r="AO485" i="6"/>
  <c r="AG485" i="6"/>
  <c r="Y485" i="6"/>
  <c r="Q485" i="6"/>
  <c r="I485" i="6"/>
  <c r="BJ484" i="6"/>
  <c r="BB484" i="6"/>
  <c r="AT484" i="6"/>
  <c r="AL484" i="6"/>
  <c r="AD484" i="6"/>
  <c r="V484" i="6"/>
  <c r="N484" i="6"/>
  <c r="BG483" i="6"/>
  <c r="AY483" i="6"/>
  <c r="AQ483" i="6"/>
  <c r="AI483" i="6"/>
  <c r="AA483" i="6"/>
  <c r="S483" i="6"/>
  <c r="K483" i="6"/>
  <c r="BL482" i="6"/>
  <c r="BD482" i="6"/>
  <c r="AV482" i="6"/>
  <c r="AN482" i="6"/>
  <c r="AF482" i="6"/>
  <c r="X482" i="6"/>
  <c r="P482" i="6"/>
  <c r="H482" i="6"/>
  <c r="BI481" i="6"/>
  <c r="BA481" i="6"/>
  <c r="AS481" i="6"/>
  <c r="AK481" i="6"/>
  <c r="AC481" i="6"/>
  <c r="U481" i="6"/>
  <c r="M481" i="6"/>
  <c r="BN480" i="6"/>
  <c r="BF480" i="6"/>
  <c r="AX480" i="6"/>
  <c r="AP480" i="6"/>
  <c r="BF535" i="6"/>
  <c r="AP535" i="6"/>
  <c r="Z535" i="6"/>
  <c r="J535" i="6"/>
  <c r="BC534" i="6"/>
  <c r="AM534" i="6"/>
  <c r="W534" i="6"/>
  <c r="G534" i="6"/>
  <c r="AZ533" i="6"/>
  <c r="AJ533" i="6"/>
  <c r="T533" i="6"/>
  <c r="BM532" i="6"/>
  <c r="AW532" i="6"/>
  <c r="AG532" i="6"/>
  <c r="Q532" i="6"/>
  <c r="BJ531" i="6"/>
  <c r="AT531" i="6"/>
  <c r="AD531" i="6"/>
  <c r="N531" i="6"/>
  <c r="BG530" i="6"/>
  <c r="AQ530" i="6"/>
  <c r="AA530" i="6"/>
  <c r="K530" i="6"/>
  <c r="BD529" i="6"/>
  <c r="AN529" i="6"/>
  <c r="X529" i="6"/>
  <c r="H529" i="6"/>
  <c r="BA528" i="6"/>
  <c r="AK528" i="6"/>
  <c r="U528" i="6"/>
  <c r="BN527" i="6"/>
  <c r="AX527" i="6"/>
  <c r="AH527" i="6"/>
  <c r="R527" i="6"/>
  <c r="BK526" i="6"/>
  <c r="AU526" i="6"/>
  <c r="AE526" i="6"/>
  <c r="O526" i="6"/>
  <c r="BH525" i="6"/>
  <c r="AR525" i="6"/>
  <c r="AB525" i="6"/>
  <c r="L525" i="6"/>
  <c r="BE524" i="6"/>
  <c r="AO524" i="6"/>
  <c r="Y524" i="6"/>
  <c r="I524" i="6"/>
  <c r="BB523" i="6"/>
  <c r="AL523" i="6"/>
  <c r="V523" i="6"/>
  <c r="AY522" i="6"/>
  <c r="AI522" i="6"/>
  <c r="S522" i="6"/>
  <c r="BL521" i="6"/>
  <c r="AV521" i="6"/>
  <c r="AF521" i="6"/>
  <c r="P521" i="6"/>
  <c r="BI520" i="6"/>
  <c r="AS520" i="6"/>
  <c r="AC520" i="6"/>
  <c r="M520" i="6"/>
  <c r="BF519" i="6"/>
  <c r="AP519" i="6"/>
  <c r="Z519" i="6"/>
  <c r="J519" i="6"/>
  <c r="BC518" i="6"/>
  <c r="AM518" i="6"/>
  <c r="W518" i="6"/>
  <c r="G518" i="6"/>
  <c r="AZ517" i="6"/>
  <c r="AJ517" i="6"/>
  <c r="T517" i="6"/>
  <c r="BM516" i="6"/>
  <c r="AW516" i="6"/>
  <c r="AG516" i="6"/>
  <c r="Q516" i="6"/>
  <c r="BJ515" i="6"/>
  <c r="AT515" i="6"/>
  <c r="AD515" i="6"/>
  <c r="N515" i="6"/>
  <c r="BG514" i="6"/>
  <c r="AQ514" i="6"/>
  <c r="AA514" i="6"/>
  <c r="K514" i="6"/>
  <c r="BD513" i="6"/>
  <c r="AN513" i="6"/>
  <c r="X513" i="6"/>
  <c r="H513" i="6"/>
  <c r="BA512" i="6"/>
  <c r="AK512" i="6"/>
  <c r="U512" i="6"/>
  <c r="BN511" i="6"/>
  <c r="AX511" i="6"/>
  <c r="AH511" i="6"/>
  <c r="R511" i="6"/>
  <c r="BK510" i="6"/>
  <c r="AU510" i="6"/>
  <c r="AE510" i="6"/>
  <c r="O510" i="6"/>
  <c r="BH509" i="6"/>
  <c r="AR509" i="6"/>
  <c r="AB509" i="6"/>
  <c r="L509" i="6"/>
  <c r="BE508" i="6"/>
  <c r="AO508" i="6"/>
  <c r="Y508" i="6"/>
  <c r="I508" i="6"/>
  <c r="BB507" i="6"/>
  <c r="AL507" i="6"/>
  <c r="V507" i="6"/>
  <c r="AY506" i="6"/>
  <c r="AI506" i="6"/>
  <c r="S506" i="6"/>
  <c r="BL505" i="6"/>
  <c r="AV505" i="6"/>
  <c r="AF505" i="6"/>
  <c r="P505" i="6"/>
  <c r="BI504" i="6"/>
  <c r="AS504" i="6"/>
  <c r="AG504" i="6"/>
  <c r="Y504" i="6"/>
  <c r="Q504" i="6"/>
  <c r="I504" i="6"/>
  <c r="BJ503" i="6"/>
  <c r="BB503" i="6"/>
  <c r="AT503" i="6"/>
  <c r="AL503" i="6"/>
  <c r="AD503" i="6"/>
  <c r="V503" i="6"/>
  <c r="N503" i="6"/>
  <c r="BG502" i="6"/>
  <c r="AY502" i="6"/>
  <c r="AQ502" i="6"/>
  <c r="AI502" i="6"/>
  <c r="AA502" i="6"/>
  <c r="S502" i="6"/>
  <c r="K502" i="6"/>
  <c r="BL501" i="6"/>
  <c r="BD501" i="6"/>
  <c r="AV501" i="6"/>
  <c r="AN501" i="6"/>
  <c r="AF501" i="6"/>
  <c r="X501" i="6"/>
  <c r="P501" i="6"/>
  <c r="H501" i="6"/>
  <c r="BI500" i="6"/>
  <c r="BA500" i="6"/>
  <c r="AS500" i="6"/>
  <c r="AK500" i="6"/>
  <c r="AC500" i="6"/>
  <c r="U500" i="6"/>
  <c r="M500" i="6"/>
  <c r="BN499" i="6"/>
  <c r="BF499" i="6"/>
  <c r="AX499" i="6"/>
  <c r="AP499" i="6"/>
  <c r="AH499" i="6"/>
  <c r="Z499" i="6"/>
  <c r="R499" i="6"/>
  <c r="J499" i="6"/>
  <c r="BK498" i="6"/>
  <c r="BC498" i="6"/>
  <c r="AU498" i="6"/>
  <c r="AM498" i="6"/>
  <c r="AE498" i="6"/>
  <c r="W498" i="6"/>
  <c r="O498" i="6"/>
  <c r="G498" i="6"/>
  <c r="BH497" i="6"/>
  <c r="AZ497" i="6"/>
  <c r="AR497" i="6"/>
  <c r="AJ497" i="6"/>
  <c r="AB497" i="6"/>
  <c r="T497" i="6"/>
  <c r="L497" i="6"/>
  <c r="BM496" i="6"/>
  <c r="BE496" i="6"/>
  <c r="AW496" i="6"/>
  <c r="AO496" i="6"/>
  <c r="AG496" i="6"/>
  <c r="Y496" i="6"/>
  <c r="Q496" i="6"/>
  <c r="I496" i="6"/>
  <c r="BJ495" i="6"/>
  <c r="BB495" i="6"/>
  <c r="AT495" i="6"/>
  <c r="AL495" i="6"/>
  <c r="AD495" i="6"/>
  <c r="V495" i="6"/>
  <c r="N495" i="6"/>
  <c r="BG494" i="6"/>
  <c r="AY494" i="6"/>
  <c r="AQ494" i="6"/>
  <c r="AI494" i="6"/>
  <c r="AA494" i="6"/>
  <c r="S494" i="6"/>
  <c r="K494" i="6"/>
  <c r="BL493" i="6"/>
  <c r="BD493" i="6"/>
  <c r="AV493" i="6"/>
  <c r="AN493" i="6"/>
  <c r="AF493" i="6"/>
  <c r="X493" i="6"/>
  <c r="P493" i="6"/>
  <c r="H493" i="6"/>
  <c r="BI492" i="6"/>
  <c r="BA492" i="6"/>
  <c r="AS492" i="6"/>
  <c r="AK492" i="6"/>
  <c r="AC492" i="6"/>
  <c r="U492" i="6"/>
  <c r="M492" i="6"/>
  <c r="BN491" i="6"/>
  <c r="BF491" i="6"/>
  <c r="AX491" i="6"/>
  <c r="AP491" i="6"/>
  <c r="AH491" i="6"/>
  <c r="Z491" i="6"/>
  <c r="R491" i="6"/>
  <c r="J491" i="6"/>
  <c r="BK490" i="6"/>
  <c r="BC490" i="6"/>
  <c r="AU490" i="6"/>
  <c r="AM490" i="6"/>
  <c r="AE490" i="6"/>
  <c r="W490" i="6"/>
  <c r="O490" i="6"/>
  <c r="G490" i="6"/>
  <c r="BH489" i="6"/>
  <c r="AZ489" i="6"/>
  <c r="AR489" i="6"/>
  <c r="AJ489" i="6"/>
  <c r="AB489" i="6"/>
  <c r="T489" i="6"/>
  <c r="L489" i="6"/>
  <c r="BM488" i="6"/>
  <c r="BE488" i="6"/>
  <c r="AW488" i="6"/>
  <c r="AO488" i="6"/>
  <c r="AG488" i="6"/>
  <c r="Y488" i="6"/>
  <c r="Q488" i="6"/>
  <c r="I488" i="6"/>
  <c r="BJ487" i="6"/>
  <c r="BB487" i="6"/>
  <c r="AT487" i="6"/>
  <c r="AL487" i="6"/>
  <c r="AD487" i="6"/>
  <c r="V487" i="6"/>
  <c r="N487" i="6"/>
  <c r="BG486" i="6"/>
  <c r="AY486" i="6"/>
  <c r="AQ486" i="6"/>
  <c r="AI486" i="6"/>
  <c r="AA486" i="6"/>
  <c r="S486" i="6"/>
  <c r="K486" i="6"/>
  <c r="BL485" i="6"/>
  <c r="BD485" i="6"/>
  <c r="AV485" i="6"/>
  <c r="AN485" i="6"/>
  <c r="AF485" i="6"/>
  <c r="X485" i="6"/>
  <c r="P485" i="6"/>
  <c r="H485" i="6"/>
  <c r="BI484" i="6"/>
  <c r="BE535" i="6"/>
  <c r="AO535" i="6"/>
  <c r="Y535" i="6"/>
  <c r="I535" i="6"/>
  <c r="BB534" i="6"/>
  <c r="AL534" i="6"/>
  <c r="V534" i="6"/>
  <c r="AY533" i="6"/>
  <c r="AI533" i="6"/>
  <c r="S533" i="6"/>
  <c r="BL532" i="6"/>
  <c r="AV532" i="6"/>
  <c r="AF532" i="6"/>
  <c r="P532" i="6"/>
  <c r="BI531" i="6"/>
  <c r="AS531" i="6"/>
  <c r="AC531" i="6"/>
  <c r="M531" i="6"/>
  <c r="BF530" i="6"/>
  <c r="AP530" i="6"/>
  <c r="Z530" i="6"/>
  <c r="J530" i="6"/>
  <c r="BC529" i="6"/>
  <c r="AM529" i="6"/>
  <c r="W529" i="6"/>
  <c r="G529" i="6"/>
  <c r="AZ528" i="6"/>
  <c r="AJ528" i="6"/>
  <c r="T528" i="6"/>
  <c r="BM527" i="6"/>
  <c r="AW527" i="6"/>
  <c r="AG527" i="6"/>
  <c r="Q527" i="6"/>
  <c r="BJ526" i="6"/>
  <c r="AT526" i="6"/>
  <c r="AD526" i="6"/>
  <c r="N526" i="6"/>
  <c r="BG525" i="6"/>
  <c r="AQ525" i="6"/>
  <c r="AA525" i="6"/>
  <c r="K525" i="6"/>
  <c r="BD524" i="6"/>
  <c r="AN524" i="6"/>
  <c r="X524" i="6"/>
  <c r="H524" i="6"/>
  <c r="BA523" i="6"/>
  <c r="AK523" i="6"/>
  <c r="U523" i="6"/>
  <c r="BN522" i="6"/>
  <c r="AX522" i="6"/>
  <c r="AH522" i="6"/>
  <c r="R522" i="6"/>
  <c r="BK521" i="6"/>
  <c r="AU521" i="6"/>
  <c r="AE521" i="6"/>
  <c r="O521" i="6"/>
  <c r="BH520" i="6"/>
  <c r="AR520" i="6"/>
  <c r="AB520" i="6"/>
  <c r="L520" i="6"/>
  <c r="BE519" i="6"/>
  <c r="AO519" i="6"/>
  <c r="Y519" i="6"/>
  <c r="I519" i="6"/>
  <c r="BB518" i="6"/>
  <c r="AL518" i="6"/>
  <c r="V518" i="6"/>
  <c r="AY517" i="6"/>
  <c r="AI517" i="6"/>
  <c r="S517" i="6"/>
  <c r="BL516" i="6"/>
  <c r="AV516" i="6"/>
  <c r="AF516" i="6"/>
  <c r="P516" i="6"/>
  <c r="BI515" i="6"/>
  <c r="AS515" i="6"/>
  <c r="AC515" i="6"/>
  <c r="M515" i="6"/>
  <c r="BF514" i="6"/>
  <c r="AP514" i="6"/>
  <c r="Z514" i="6"/>
  <c r="J514" i="6"/>
  <c r="BC513" i="6"/>
  <c r="AM513" i="6"/>
  <c r="W513" i="6"/>
  <c r="G513" i="6"/>
  <c r="AZ512" i="6"/>
  <c r="AJ512" i="6"/>
  <c r="T512" i="6"/>
  <c r="BM511" i="6"/>
  <c r="AW511" i="6"/>
  <c r="AG511" i="6"/>
  <c r="Q511" i="6"/>
  <c r="BJ510" i="6"/>
  <c r="AT510" i="6"/>
  <c r="AD510" i="6"/>
  <c r="N510" i="6"/>
  <c r="BG509" i="6"/>
  <c r="AQ509" i="6"/>
  <c r="AA509" i="6"/>
  <c r="K509" i="6"/>
  <c r="BD508" i="6"/>
  <c r="AN508" i="6"/>
  <c r="X508" i="6"/>
  <c r="H508" i="6"/>
  <c r="BA507" i="6"/>
  <c r="AK507" i="6"/>
  <c r="U507" i="6"/>
  <c r="BN506" i="6"/>
  <c r="AX506" i="6"/>
  <c r="AH506" i="6"/>
  <c r="R506" i="6"/>
  <c r="BK505" i="6"/>
  <c r="AU505" i="6"/>
  <c r="AE505" i="6"/>
  <c r="O505" i="6"/>
  <c r="BH504" i="6"/>
  <c r="AR504" i="6"/>
  <c r="AF504" i="6"/>
  <c r="X504" i="6"/>
  <c r="P504" i="6"/>
  <c r="H504" i="6"/>
  <c r="BI503" i="6"/>
  <c r="BA503" i="6"/>
  <c r="AS503" i="6"/>
  <c r="AK503" i="6"/>
  <c r="AC503" i="6"/>
  <c r="U503" i="6"/>
  <c r="M503" i="6"/>
  <c r="BN502" i="6"/>
  <c r="BF502" i="6"/>
  <c r="AX502" i="6"/>
  <c r="AP502" i="6"/>
  <c r="AH502" i="6"/>
  <c r="Z502" i="6"/>
  <c r="R502" i="6"/>
  <c r="J502" i="6"/>
  <c r="BK501" i="6"/>
  <c r="BC501" i="6"/>
  <c r="AU501" i="6"/>
  <c r="AM501" i="6"/>
  <c r="AE501" i="6"/>
  <c r="W501" i="6"/>
  <c r="O501" i="6"/>
  <c r="G501" i="6"/>
  <c r="BH500" i="6"/>
  <c r="AZ500" i="6"/>
  <c r="AR500" i="6"/>
  <c r="AJ500" i="6"/>
  <c r="AB500" i="6"/>
  <c r="T500" i="6"/>
  <c r="L500" i="6"/>
  <c r="BM499" i="6"/>
  <c r="BE499" i="6"/>
  <c r="AW499" i="6"/>
  <c r="AO499" i="6"/>
  <c r="AG499" i="6"/>
  <c r="Y499" i="6"/>
  <c r="Q499" i="6"/>
  <c r="I499" i="6"/>
  <c r="BJ498" i="6"/>
  <c r="BB498" i="6"/>
  <c r="AT498" i="6"/>
  <c r="AL498" i="6"/>
  <c r="AD498" i="6"/>
  <c r="V498" i="6"/>
  <c r="N498" i="6"/>
  <c r="BG497" i="6"/>
  <c r="AY497" i="6"/>
  <c r="AQ497" i="6"/>
  <c r="AI497" i="6"/>
  <c r="AA497" i="6"/>
  <c r="S497" i="6"/>
  <c r="K497" i="6"/>
  <c r="BL496" i="6"/>
  <c r="BD496" i="6"/>
  <c r="AV496" i="6"/>
  <c r="AN496" i="6"/>
  <c r="AF496" i="6"/>
  <c r="X496" i="6"/>
  <c r="P496" i="6"/>
  <c r="H496" i="6"/>
  <c r="BI495" i="6"/>
  <c r="BA495" i="6"/>
  <c r="AS495" i="6"/>
  <c r="AK495" i="6"/>
  <c r="AC495" i="6"/>
  <c r="U495" i="6"/>
  <c r="M495" i="6"/>
  <c r="BN494" i="6"/>
  <c r="BF494" i="6"/>
  <c r="AX494" i="6"/>
  <c r="AP494" i="6"/>
  <c r="AH494" i="6"/>
  <c r="Z494" i="6"/>
  <c r="R494" i="6"/>
  <c r="J494" i="6"/>
  <c r="BK493" i="6"/>
  <c r="BC493" i="6"/>
  <c r="AU493" i="6"/>
  <c r="AM493" i="6"/>
  <c r="AE493" i="6"/>
  <c r="W493" i="6"/>
  <c r="O493" i="6"/>
  <c r="G493" i="6"/>
  <c r="BH492" i="6"/>
  <c r="AZ492" i="6"/>
  <c r="AR492" i="6"/>
  <c r="AJ492" i="6"/>
  <c r="AB492" i="6"/>
  <c r="T492" i="6"/>
  <c r="L492" i="6"/>
  <c r="BM491" i="6"/>
  <c r="BE491" i="6"/>
  <c r="AW491" i="6"/>
  <c r="AO491" i="6"/>
  <c r="AG491" i="6"/>
  <c r="Y491" i="6"/>
  <c r="Q491" i="6"/>
  <c r="I491" i="6"/>
  <c r="BJ490" i="6"/>
  <c r="BB490" i="6"/>
  <c r="AT490" i="6"/>
  <c r="AL490" i="6"/>
  <c r="AD490" i="6"/>
  <c r="V490" i="6"/>
  <c r="N490" i="6"/>
  <c r="BG489" i="6"/>
  <c r="AY489" i="6"/>
  <c r="AQ489" i="6"/>
  <c r="AI489" i="6"/>
  <c r="AA489" i="6"/>
  <c r="S489" i="6"/>
  <c r="K489" i="6"/>
  <c r="BL488" i="6"/>
  <c r="BD488" i="6"/>
  <c r="AV488" i="6"/>
  <c r="AN488" i="6"/>
  <c r="AF488" i="6"/>
  <c r="X488" i="6"/>
  <c r="P488" i="6"/>
  <c r="H488" i="6"/>
  <c r="BI487" i="6"/>
  <c r="BA487" i="6"/>
  <c r="AS487" i="6"/>
  <c r="AK487" i="6"/>
  <c r="AC487" i="6"/>
  <c r="U487" i="6"/>
  <c r="M487" i="6"/>
  <c r="BN486" i="6"/>
  <c r="BF486" i="6"/>
  <c r="AX486" i="6"/>
  <c r="AP486" i="6"/>
  <c r="AH486" i="6"/>
  <c r="Z486" i="6"/>
  <c r="R486" i="6"/>
  <c r="J486" i="6"/>
  <c r="BK485" i="6"/>
  <c r="BC485" i="6"/>
  <c r="AU485" i="6"/>
  <c r="AM485" i="6"/>
  <c r="AE485" i="6"/>
  <c r="W485" i="6"/>
  <c r="O485" i="6"/>
  <c r="G485" i="6"/>
  <c r="BD535" i="6"/>
  <c r="AN535" i="6"/>
  <c r="X535" i="6"/>
  <c r="H535" i="6"/>
  <c r="BA534" i="6"/>
  <c r="AK534" i="6"/>
  <c r="U534" i="6"/>
  <c r="BN533" i="6"/>
  <c r="AX533" i="6"/>
  <c r="AH533" i="6"/>
  <c r="R533" i="6"/>
  <c r="BK532" i="6"/>
  <c r="AU532" i="6"/>
  <c r="AE532" i="6"/>
  <c r="O532" i="6"/>
  <c r="BH531" i="6"/>
  <c r="AR531" i="6"/>
  <c r="AB531" i="6"/>
  <c r="L531" i="6"/>
  <c r="BE530" i="6"/>
  <c r="AO530" i="6"/>
  <c r="Y530" i="6"/>
  <c r="I530" i="6"/>
  <c r="BB529" i="6"/>
  <c r="BC535" i="6"/>
  <c r="AM535" i="6"/>
  <c r="W535" i="6"/>
  <c r="G535" i="6"/>
  <c r="AZ534" i="6"/>
  <c r="AJ534" i="6"/>
  <c r="T534" i="6"/>
  <c r="BM533" i="6"/>
  <c r="AW533" i="6"/>
  <c r="AG533" i="6"/>
  <c r="Q533" i="6"/>
  <c r="BJ532" i="6"/>
  <c r="AT532" i="6"/>
  <c r="AD532" i="6"/>
  <c r="N532" i="6"/>
  <c r="BG531" i="6"/>
  <c r="AQ531" i="6"/>
  <c r="AA531" i="6"/>
  <c r="K531" i="6"/>
  <c r="BD530" i="6"/>
  <c r="AN530" i="6"/>
  <c r="X530" i="6"/>
  <c r="H530" i="6"/>
  <c r="BA529" i="6"/>
  <c r="BN535" i="6"/>
  <c r="AX535" i="6"/>
  <c r="AH535" i="6"/>
  <c r="R535" i="6"/>
  <c r="BK534" i="6"/>
  <c r="AU534" i="6"/>
  <c r="AE534" i="6"/>
  <c r="O534" i="6"/>
  <c r="BH533" i="6"/>
  <c r="AR533" i="6"/>
  <c r="AB533" i="6"/>
  <c r="L533" i="6"/>
  <c r="BE532" i="6"/>
  <c r="AO532" i="6"/>
  <c r="Y532" i="6"/>
  <c r="I532" i="6"/>
  <c r="BB531" i="6"/>
  <c r="AL531" i="6"/>
  <c r="V531" i="6"/>
  <c r="AY530" i="6"/>
  <c r="AI530" i="6"/>
  <c r="S530" i="6"/>
  <c r="BL529" i="6"/>
  <c r="AV529" i="6"/>
  <c r="AF529" i="6"/>
  <c r="P529" i="6"/>
  <c r="BI528" i="6"/>
  <c r="AS528" i="6"/>
  <c r="AC528" i="6"/>
  <c r="M528" i="6"/>
  <c r="BF527" i="6"/>
  <c r="AP527" i="6"/>
  <c r="Z527" i="6"/>
  <c r="J527" i="6"/>
  <c r="BC526" i="6"/>
  <c r="AM526" i="6"/>
  <c r="W526" i="6"/>
  <c r="G526" i="6"/>
  <c r="AZ525" i="6"/>
  <c r="AJ525" i="6"/>
  <c r="T525" i="6"/>
  <c r="BM524" i="6"/>
  <c r="AW524" i="6"/>
  <c r="AG524" i="6"/>
  <c r="Q524" i="6"/>
  <c r="BJ523" i="6"/>
  <c r="AT523" i="6"/>
  <c r="AD523" i="6"/>
  <c r="N523" i="6"/>
  <c r="BG522" i="6"/>
  <c r="AQ522" i="6"/>
  <c r="AA522" i="6"/>
  <c r="K522" i="6"/>
  <c r="BD521" i="6"/>
  <c r="AN521" i="6"/>
  <c r="X521" i="6"/>
  <c r="H521" i="6"/>
  <c r="BA520" i="6"/>
  <c r="AK520" i="6"/>
  <c r="U520" i="6"/>
  <c r="BN519" i="6"/>
  <c r="AX519" i="6"/>
  <c r="AH519" i="6"/>
  <c r="R519" i="6"/>
  <c r="BK518" i="6"/>
  <c r="AU518" i="6"/>
  <c r="AE518" i="6"/>
  <c r="O518" i="6"/>
  <c r="BH517" i="6"/>
  <c r="AR517" i="6"/>
  <c r="AB517" i="6"/>
  <c r="L517" i="6"/>
  <c r="BE516" i="6"/>
  <c r="AO516" i="6"/>
  <c r="Y516" i="6"/>
  <c r="I516" i="6"/>
  <c r="BB515" i="6"/>
  <c r="AL515" i="6"/>
  <c r="V515" i="6"/>
  <c r="AY514" i="6"/>
  <c r="AI514" i="6"/>
  <c r="S514" i="6"/>
  <c r="BL513" i="6"/>
  <c r="AV513" i="6"/>
  <c r="AF513" i="6"/>
  <c r="P513" i="6"/>
  <c r="BI512" i="6"/>
  <c r="AS512" i="6"/>
  <c r="AC512" i="6"/>
  <c r="M512" i="6"/>
  <c r="BF511" i="6"/>
  <c r="AP511" i="6"/>
  <c r="Z511" i="6"/>
  <c r="J511" i="6"/>
  <c r="BC510" i="6"/>
  <c r="AM510" i="6"/>
  <c r="W510" i="6"/>
  <c r="G510" i="6"/>
  <c r="AZ509" i="6"/>
  <c r="AJ509" i="6"/>
  <c r="T509" i="6"/>
  <c r="BM508" i="6"/>
  <c r="AW508" i="6"/>
  <c r="AG508" i="6"/>
  <c r="Q508" i="6"/>
  <c r="BJ507" i="6"/>
  <c r="AT507" i="6"/>
  <c r="AD507" i="6"/>
  <c r="N507" i="6"/>
  <c r="BG506" i="6"/>
  <c r="AQ506" i="6"/>
  <c r="AA506" i="6"/>
  <c r="K506" i="6"/>
  <c r="BD505" i="6"/>
  <c r="AN505" i="6"/>
  <c r="X505" i="6"/>
  <c r="H505" i="6"/>
  <c r="BA504" i="6"/>
  <c r="AK504" i="6"/>
  <c r="AC504" i="6"/>
  <c r="U504" i="6"/>
  <c r="M504" i="6"/>
  <c r="BN503" i="6"/>
  <c r="BF503" i="6"/>
  <c r="AX503" i="6"/>
  <c r="AP503" i="6"/>
  <c r="AH503" i="6"/>
  <c r="Z503" i="6"/>
  <c r="R503" i="6"/>
  <c r="J503" i="6"/>
  <c r="BK502" i="6"/>
  <c r="BC502" i="6"/>
  <c r="AU502" i="6"/>
  <c r="AM502" i="6"/>
  <c r="AE502" i="6"/>
  <c r="W502" i="6"/>
  <c r="O502" i="6"/>
  <c r="G502" i="6"/>
  <c r="BH501" i="6"/>
  <c r="AZ501" i="6"/>
  <c r="AR501" i="6"/>
  <c r="AJ501" i="6"/>
  <c r="AB501" i="6"/>
  <c r="T501" i="6"/>
  <c r="L501" i="6"/>
  <c r="BM500" i="6"/>
  <c r="BE500" i="6"/>
  <c r="AW500" i="6"/>
  <c r="AO500" i="6"/>
  <c r="AG500" i="6"/>
  <c r="Y500" i="6"/>
  <c r="Q500" i="6"/>
  <c r="I500" i="6"/>
  <c r="BJ499" i="6"/>
  <c r="BB499" i="6"/>
  <c r="AT499" i="6"/>
  <c r="AL499" i="6"/>
  <c r="AD499" i="6"/>
  <c r="V499" i="6"/>
  <c r="N499" i="6"/>
  <c r="BG498" i="6"/>
  <c r="AY498" i="6"/>
  <c r="AQ498" i="6"/>
  <c r="AI498" i="6"/>
  <c r="AA498" i="6"/>
  <c r="S498" i="6"/>
  <c r="K498" i="6"/>
  <c r="BL497" i="6"/>
  <c r="BD497" i="6"/>
  <c r="AV497" i="6"/>
  <c r="AN497" i="6"/>
  <c r="AF497" i="6"/>
  <c r="X497" i="6"/>
  <c r="P497" i="6"/>
  <c r="H497" i="6"/>
  <c r="BI496" i="6"/>
  <c r="BA496" i="6"/>
  <c r="AS496" i="6"/>
  <c r="AK496" i="6"/>
  <c r="AC496" i="6"/>
  <c r="U496" i="6"/>
  <c r="M496" i="6"/>
  <c r="BN495" i="6"/>
  <c r="BF495" i="6"/>
  <c r="AX495" i="6"/>
  <c r="AP495" i="6"/>
  <c r="AH495" i="6"/>
  <c r="Z495" i="6"/>
  <c r="R495" i="6"/>
  <c r="J495" i="6"/>
  <c r="BK494" i="6"/>
  <c r="BC494" i="6"/>
  <c r="AU494" i="6"/>
  <c r="AM494" i="6"/>
  <c r="AE494" i="6"/>
  <c r="W494" i="6"/>
  <c r="O494" i="6"/>
  <c r="G494" i="6"/>
  <c r="BH493" i="6"/>
  <c r="AZ493" i="6"/>
  <c r="AR493" i="6"/>
  <c r="AJ493" i="6"/>
  <c r="AB493" i="6"/>
  <c r="T493" i="6"/>
  <c r="L493" i="6"/>
  <c r="BM492" i="6"/>
  <c r="BE492" i="6"/>
  <c r="AW492" i="6"/>
  <c r="AO492" i="6"/>
  <c r="AG492" i="6"/>
  <c r="Y492" i="6"/>
  <c r="Q492" i="6"/>
  <c r="I492" i="6"/>
  <c r="BJ491" i="6"/>
  <c r="BB491" i="6"/>
  <c r="AT491" i="6"/>
  <c r="AL491" i="6"/>
  <c r="AD491" i="6"/>
  <c r="V491" i="6"/>
  <c r="N491" i="6"/>
  <c r="BG490" i="6"/>
  <c r="AY490" i="6"/>
  <c r="AQ490" i="6"/>
  <c r="AI490" i="6"/>
  <c r="AA490" i="6"/>
  <c r="S490" i="6"/>
  <c r="K490" i="6"/>
  <c r="BL489" i="6"/>
  <c r="BD489" i="6"/>
  <c r="AV489" i="6"/>
  <c r="AN489" i="6"/>
  <c r="AF489" i="6"/>
  <c r="X489" i="6"/>
  <c r="P489" i="6"/>
  <c r="H489" i="6"/>
  <c r="BI488" i="6"/>
  <c r="BA488" i="6"/>
  <c r="AS488" i="6"/>
  <c r="AK488" i="6"/>
  <c r="AC488" i="6"/>
  <c r="U488" i="6"/>
  <c r="M488" i="6"/>
  <c r="BN487" i="6"/>
  <c r="BF487" i="6"/>
  <c r="AX487" i="6"/>
  <c r="AP487" i="6"/>
  <c r="AH487" i="6"/>
  <c r="Z487" i="6"/>
  <c r="R487" i="6"/>
  <c r="J487" i="6"/>
  <c r="BK486" i="6"/>
  <c r="BC486" i="6"/>
  <c r="AU486" i="6"/>
  <c r="AM486" i="6"/>
  <c r="AE486" i="6"/>
  <c r="W486" i="6"/>
  <c r="O486" i="6"/>
  <c r="G486" i="6"/>
  <c r="BH485" i="6"/>
  <c r="AZ485" i="6"/>
  <c r="AR485" i="6"/>
  <c r="AJ485" i="6"/>
  <c r="AB485" i="6"/>
  <c r="Q535" i="6"/>
  <c r="N534" i="6"/>
  <c r="K533" i="6"/>
  <c r="H532" i="6"/>
  <c r="BN530" i="6"/>
  <c r="BK529" i="6"/>
  <c r="V529" i="6"/>
  <c r="AY528" i="6"/>
  <c r="S528" i="6"/>
  <c r="AV527" i="6"/>
  <c r="P527" i="6"/>
  <c r="AS526" i="6"/>
  <c r="M526" i="6"/>
  <c r="AP525" i="6"/>
  <c r="J525" i="6"/>
  <c r="AM524" i="6"/>
  <c r="G524" i="6"/>
  <c r="AJ523" i="6"/>
  <c r="BM522" i="6"/>
  <c r="AG522" i="6"/>
  <c r="BJ521" i="6"/>
  <c r="AD521" i="6"/>
  <c r="BG520" i="6"/>
  <c r="AA520" i="6"/>
  <c r="BD519" i="6"/>
  <c r="X519" i="6"/>
  <c r="BA518" i="6"/>
  <c r="U518" i="6"/>
  <c r="AX517" i="6"/>
  <c r="R517" i="6"/>
  <c r="AU516" i="6"/>
  <c r="O516" i="6"/>
  <c r="AR515" i="6"/>
  <c r="L515" i="6"/>
  <c r="AO514" i="6"/>
  <c r="I514" i="6"/>
  <c r="AL513" i="6"/>
  <c r="AI512" i="6"/>
  <c r="BL511" i="6"/>
  <c r="AF511" i="6"/>
  <c r="BI510" i="6"/>
  <c r="AC510" i="6"/>
  <c r="BF509" i="6"/>
  <c r="Z509" i="6"/>
  <c r="BC508" i="6"/>
  <c r="W508" i="6"/>
  <c r="AZ507" i="6"/>
  <c r="T507" i="6"/>
  <c r="AW506" i="6"/>
  <c r="Q506" i="6"/>
  <c r="AT505" i="6"/>
  <c r="N505" i="6"/>
  <c r="AQ504" i="6"/>
  <c r="W504" i="6"/>
  <c r="G504" i="6"/>
  <c r="AZ503" i="6"/>
  <c r="AJ503" i="6"/>
  <c r="T503" i="6"/>
  <c r="BM502" i="6"/>
  <c r="AW502" i="6"/>
  <c r="AG502" i="6"/>
  <c r="Q502" i="6"/>
  <c r="BJ501" i="6"/>
  <c r="AT501" i="6"/>
  <c r="AD501" i="6"/>
  <c r="N501" i="6"/>
  <c r="BG500" i="6"/>
  <c r="AQ500" i="6"/>
  <c r="AA500" i="6"/>
  <c r="K500" i="6"/>
  <c r="BD499" i="6"/>
  <c r="AN499" i="6"/>
  <c r="X499" i="6"/>
  <c r="H499" i="6"/>
  <c r="BA498" i="6"/>
  <c r="AK498" i="6"/>
  <c r="U498" i="6"/>
  <c r="BN497" i="6"/>
  <c r="AX497" i="6"/>
  <c r="AH497" i="6"/>
  <c r="R497" i="6"/>
  <c r="BK496" i="6"/>
  <c r="AU496" i="6"/>
  <c r="AE496" i="6"/>
  <c r="O496" i="6"/>
  <c r="BH495" i="6"/>
  <c r="AR495" i="6"/>
  <c r="AB495" i="6"/>
  <c r="L495" i="6"/>
  <c r="BE494" i="6"/>
  <c r="AO494" i="6"/>
  <c r="Y494" i="6"/>
  <c r="I494" i="6"/>
  <c r="BB493" i="6"/>
  <c r="AL493" i="6"/>
  <c r="V493" i="6"/>
  <c r="AY492" i="6"/>
  <c r="AI492" i="6"/>
  <c r="S492" i="6"/>
  <c r="BL491" i="6"/>
  <c r="AV491" i="6"/>
  <c r="AF491" i="6"/>
  <c r="P491" i="6"/>
  <c r="BI490" i="6"/>
  <c r="AS490" i="6"/>
  <c r="AC490" i="6"/>
  <c r="M490" i="6"/>
  <c r="BF489" i="6"/>
  <c r="AP489" i="6"/>
  <c r="Z489" i="6"/>
  <c r="J489" i="6"/>
  <c r="BC488" i="6"/>
  <c r="AM488" i="6"/>
  <c r="W488" i="6"/>
  <c r="G488" i="6"/>
  <c r="AZ487" i="6"/>
  <c r="AJ487" i="6"/>
  <c r="T487" i="6"/>
  <c r="BM486" i="6"/>
  <c r="AW486" i="6"/>
  <c r="AG486" i="6"/>
  <c r="Q486" i="6"/>
  <c r="BJ485" i="6"/>
  <c r="AT485" i="6"/>
  <c r="AD485" i="6"/>
  <c r="R485" i="6"/>
  <c r="BM484" i="6"/>
  <c r="BC484" i="6"/>
  <c r="AS484" i="6"/>
  <c r="AJ484" i="6"/>
  <c r="AA484" i="6"/>
  <c r="R484" i="6"/>
  <c r="I484" i="6"/>
  <c r="BI483" i="6"/>
  <c r="AZ483" i="6"/>
  <c r="AP483" i="6"/>
  <c r="AG483" i="6"/>
  <c r="X483" i="6"/>
  <c r="O483" i="6"/>
  <c r="BF482" i="6"/>
  <c r="AW482" i="6"/>
  <c r="AM482" i="6"/>
  <c r="AD482" i="6"/>
  <c r="U482" i="6"/>
  <c r="L482" i="6"/>
  <c r="BL481" i="6"/>
  <c r="BC481" i="6"/>
  <c r="AT481" i="6"/>
  <c r="AJ481" i="6"/>
  <c r="AA481" i="6"/>
  <c r="R481" i="6"/>
  <c r="I481" i="6"/>
  <c r="BI480" i="6"/>
  <c r="AZ480" i="6"/>
  <c r="AQ480" i="6"/>
  <c r="AH480" i="6"/>
  <c r="Z480" i="6"/>
  <c r="R480" i="6"/>
  <c r="J480" i="6"/>
  <c r="BK479" i="6"/>
  <c r="BC479" i="6"/>
  <c r="AU479" i="6"/>
  <c r="AM479" i="6"/>
  <c r="AE479" i="6"/>
  <c r="W479" i="6"/>
  <c r="O479" i="6"/>
  <c r="G479" i="6"/>
  <c r="BH478" i="6"/>
  <c r="AZ478" i="6"/>
  <c r="AR478" i="6"/>
  <c r="AJ478" i="6"/>
  <c r="AB478" i="6"/>
  <c r="T478" i="6"/>
  <c r="L478" i="6"/>
  <c r="BM477" i="6"/>
  <c r="BE477" i="6"/>
  <c r="AW477" i="6"/>
  <c r="AO477" i="6"/>
  <c r="AG477" i="6"/>
  <c r="Y477" i="6"/>
  <c r="Q477" i="6"/>
  <c r="I477" i="6"/>
  <c r="BG474" i="6"/>
  <c r="AY474" i="6"/>
  <c r="AQ474" i="6"/>
  <c r="AI474" i="6"/>
  <c r="AA474" i="6"/>
  <c r="S474" i="6"/>
  <c r="K474" i="6"/>
  <c r="BK473" i="6"/>
  <c r="BC473" i="6"/>
  <c r="AU473" i="6"/>
  <c r="AM473" i="6"/>
  <c r="AE473" i="6"/>
  <c r="W473" i="6"/>
  <c r="O473" i="6"/>
  <c r="G473" i="6"/>
  <c r="BG472" i="6"/>
  <c r="AY472" i="6"/>
  <c r="AQ472" i="6"/>
  <c r="AI472" i="6"/>
  <c r="AA472" i="6"/>
  <c r="S472" i="6"/>
  <c r="K472" i="6"/>
  <c r="BK471" i="6"/>
  <c r="BC471" i="6"/>
  <c r="AU471" i="6"/>
  <c r="AM471" i="6"/>
  <c r="AE471" i="6"/>
  <c r="W471" i="6"/>
  <c r="O471" i="6"/>
  <c r="G471" i="6"/>
  <c r="BG470" i="6"/>
  <c r="AY470" i="6"/>
  <c r="AQ470" i="6"/>
  <c r="AI470" i="6"/>
  <c r="AA470" i="6"/>
  <c r="S470" i="6"/>
  <c r="K470" i="6"/>
  <c r="BK469" i="6"/>
  <c r="BC469" i="6"/>
  <c r="AU469" i="6"/>
  <c r="AM469" i="6"/>
  <c r="AE469" i="6"/>
  <c r="W469" i="6"/>
  <c r="O469" i="6"/>
  <c r="G469" i="6"/>
  <c r="BG468" i="6"/>
  <c r="AY468" i="6"/>
  <c r="AQ468" i="6"/>
  <c r="AI468" i="6"/>
  <c r="AA468" i="6"/>
  <c r="S468" i="6"/>
  <c r="K468" i="6"/>
  <c r="BK467" i="6"/>
  <c r="BC467" i="6"/>
  <c r="AU467" i="6"/>
  <c r="AM467" i="6"/>
  <c r="AE467" i="6"/>
  <c r="W467" i="6"/>
  <c r="O467" i="6"/>
  <c r="G467" i="6"/>
  <c r="BG466" i="6"/>
  <c r="AY466" i="6"/>
  <c r="AQ466" i="6"/>
  <c r="AI466" i="6"/>
  <c r="AA466" i="6"/>
  <c r="S466" i="6"/>
  <c r="K466" i="6"/>
  <c r="BK465" i="6"/>
  <c r="BC465" i="6"/>
  <c r="AU465" i="6"/>
  <c r="AM465" i="6"/>
  <c r="AE465" i="6"/>
  <c r="W465" i="6"/>
  <c r="O465" i="6"/>
  <c r="G465" i="6"/>
  <c r="BG464" i="6"/>
  <c r="AY464" i="6"/>
  <c r="AQ464" i="6"/>
  <c r="AI464" i="6"/>
  <c r="AA464" i="6"/>
  <c r="S464" i="6"/>
  <c r="K464" i="6"/>
  <c r="BK463" i="6"/>
  <c r="BC463" i="6"/>
  <c r="AU463" i="6"/>
  <c r="AM463" i="6"/>
  <c r="AE463" i="6"/>
  <c r="W463" i="6"/>
  <c r="O463" i="6"/>
  <c r="G463" i="6"/>
  <c r="BG462" i="6"/>
  <c r="AY462" i="6"/>
  <c r="AQ462" i="6"/>
  <c r="AI462" i="6"/>
  <c r="AA462" i="6"/>
  <c r="S462" i="6"/>
  <c r="K462" i="6"/>
  <c r="BK461" i="6"/>
  <c r="BC461" i="6"/>
  <c r="AU461" i="6"/>
  <c r="AM461" i="6"/>
  <c r="AE461" i="6"/>
  <c r="W461" i="6"/>
  <c r="O461" i="6"/>
  <c r="G461" i="6"/>
  <c r="BG460" i="6"/>
  <c r="AY460" i="6"/>
  <c r="AQ460" i="6"/>
  <c r="AI460" i="6"/>
  <c r="AA460" i="6"/>
  <c r="S460" i="6"/>
  <c r="K460" i="6"/>
  <c r="BK459" i="6"/>
  <c r="BC459" i="6"/>
  <c r="AU459" i="6"/>
  <c r="AM459" i="6"/>
  <c r="AE459" i="6"/>
  <c r="W459" i="6"/>
  <c r="O459" i="6"/>
  <c r="G459" i="6"/>
  <c r="BG458" i="6"/>
  <c r="AY458" i="6"/>
  <c r="AQ458" i="6"/>
  <c r="AI458" i="6"/>
  <c r="AA458" i="6"/>
  <c r="S458" i="6"/>
  <c r="K458" i="6"/>
  <c r="BK457" i="6"/>
  <c r="BC457" i="6"/>
  <c r="AU457" i="6"/>
  <c r="AM457" i="6"/>
  <c r="AE457" i="6"/>
  <c r="W457" i="6"/>
  <c r="O457" i="6"/>
  <c r="G457" i="6"/>
  <c r="BG456" i="6"/>
  <c r="AY456" i="6"/>
  <c r="AQ456" i="6"/>
  <c r="AI456" i="6"/>
  <c r="AA456" i="6"/>
  <c r="S456" i="6"/>
  <c r="K456" i="6"/>
  <c r="BK455" i="6"/>
  <c r="BC455" i="6"/>
  <c r="AU455" i="6"/>
  <c r="AM455" i="6"/>
  <c r="AE455" i="6"/>
  <c r="W455" i="6"/>
  <c r="O455" i="6"/>
  <c r="G455" i="6"/>
  <c r="BG454" i="6"/>
  <c r="AY454" i="6"/>
  <c r="AQ454" i="6"/>
  <c r="AI454" i="6"/>
  <c r="AA454" i="6"/>
  <c r="S454" i="6"/>
  <c r="K454" i="6"/>
  <c r="BK453" i="6"/>
  <c r="BC453" i="6"/>
  <c r="AU453" i="6"/>
  <c r="AM453" i="6"/>
  <c r="AE453" i="6"/>
  <c r="W453" i="6"/>
  <c r="O453" i="6"/>
  <c r="G453" i="6"/>
  <c r="BG452" i="6"/>
  <c r="AY452" i="6"/>
  <c r="AQ452" i="6"/>
  <c r="AI452" i="6"/>
  <c r="AA452" i="6"/>
  <c r="S452" i="6"/>
  <c r="K452" i="6"/>
  <c r="BK451" i="6"/>
  <c r="BC451" i="6"/>
  <c r="AU451" i="6"/>
  <c r="AM451" i="6"/>
  <c r="AE451" i="6"/>
  <c r="W451" i="6"/>
  <c r="O451" i="6"/>
  <c r="G451" i="6"/>
  <c r="BG450" i="6"/>
  <c r="AY450" i="6"/>
  <c r="AQ450" i="6"/>
  <c r="AI450" i="6"/>
  <c r="AA450" i="6"/>
  <c r="S450" i="6"/>
  <c r="K450" i="6"/>
  <c r="BK449" i="6"/>
  <c r="BC449" i="6"/>
  <c r="AU449" i="6"/>
  <c r="AM449" i="6"/>
  <c r="AE449" i="6"/>
  <c r="W449" i="6"/>
  <c r="O449" i="6"/>
  <c r="G449" i="6"/>
  <c r="BG448" i="6"/>
  <c r="AY448" i="6"/>
  <c r="AQ448" i="6"/>
  <c r="AI448" i="6"/>
  <c r="AA448" i="6"/>
  <c r="S448" i="6"/>
  <c r="K448" i="6"/>
  <c r="BK447" i="6"/>
  <c r="BC447" i="6"/>
  <c r="AU447" i="6"/>
  <c r="AM447" i="6"/>
  <c r="AE447" i="6"/>
  <c r="W447" i="6"/>
  <c r="O447" i="6"/>
  <c r="G447" i="6"/>
  <c r="BG446" i="6"/>
  <c r="AY446" i="6"/>
  <c r="AQ446" i="6"/>
  <c r="AI446" i="6"/>
  <c r="AA446" i="6"/>
  <c r="S446" i="6"/>
  <c r="K446" i="6"/>
  <c r="BK445" i="6"/>
  <c r="BC445" i="6"/>
  <c r="AU445" i="6"/>
  <c r="AM445" i="6"/>
  <c r="AE445" i="6"/>
  <c r="W445" i="6"/>
  <c r="O445" i="6"/>
  <c r="G445" i="6"/>
  <c r="BG444" i="6"/>
  <c r="AY444" i="6"/>
  <c r="AQ444" i="6"/>
  <c r="AI444" i="6"/>
  <c r="AA444" i="6"/>
  <c r="S444" i="6"/>
  <c r="K444" i="6"/>
  <c r="BK443" i="6"/>
  <c r="BC443" i="6"/>
  <c r="AU443" i="6"/>
  <c r="AM443" i="6"/>
  <c r="AE443" i="6"/>
  <c r="W443" i="6"/>
  <c r="O443" i="6"/>
  <c r="G443" i="6"/>
  <c r="BG442" i="6"/>
  <c r="AY442" i="6"/>
  <c r="AQ442" i="6"/>
  <c r="AI442" i="6"/>
  <c r="AA442" i="6"/>
  <c r="S442" i="6"/>
  <c r="K442" i="6"/>
  <c r="BK441" i="6"/>
  <c r="BC441" i="6"/>
  <c r="AU441" i="6"/>
  <c r="AM441" i="6"/>
  <c r="AE441" i="6"/>
  <c r="W441" i="6"/>
  <c r="O441" i="6"/>
  <c r="G441" i="6"/>
  <c r="BG440" i="6"/>
  <c r="AY440" i="6"/>
  <c r="AQ440" i="6"/>
  <c r="AI440" i="6"/>
  <c r="AA440" i="6"/>
  <c r="S440" i="6"/>
  <c r="K440" i="6"/>
  <c r="BK439" i="6"/>
  <c r="BC439" i="6"/>
  <c r="AU439" i="6"/>
  <c r="AM439" i="6"/>
  <c r="AE439" i="6"/>
  <c r="W439" i="6"/>
  <c r="O439" i="6"/>
  <c r="G439" i="6"/>
  <c r="BG438" i="6"/>
  <c r="AY438" i="6"/>
  <c r="AQ438" i="6"/>
  <c r="AI438" i="6"/>
  <c r="AA438" i="6"/>
  <c r="S438" i="6"/>
  <c r="K438" i="6"/>
  <c r="BK437" i="6"/>
  <c r="BC437" i="6"/>
  <c r="AU437" i="6"/>
  <c r="AM437" i="6"/>
  <c r="AE437" i="6"/>
  <c r="W437" i="6"/>
  <c r="O437" i="6"/>
  <c r="G437" i="6"/>
  <c r="BG436" i="6"/>
  <c r="AY436" i="6"/>
  <c r="AQ436" i="6"/>
  <c r="AI436" i="6"/>
  <c r="AA436" i="6"/>
  <c r="S436" i="6"/>
  <c r="K436" i="6"/>
  <c r="BK435" i="6"/>
  <c r="BC435" i="6"/>
  <c r="AU435" i="6"/>
  <c r="AM435" i="6"/>
  <c r="AE435" i="6"/>
  <c r="W435" i="6"/>
  <c r="O435" i="6"/>
  <c r="G435" i="6"/>
  <c r="BG434" i="6"/>
  <c r="AY434" i="6"/>
  <c r="AQ434" i="6"/>
  <c r="AI434" i="6"/>
  <c r="AA434" i="6"/>
  <c r="S434" i="6"/>
  <c r="K434" i="6"/>
  <c r="BK433" i="6"/>
  <c r="BC433" i="6"/>
  <c r="AU433" i="6"/>
  <c r="AM433" i="6"/>
  <c r="AE433" i="6"/>
  <c r="W433" i="6"/>
  <c r="O433" i="6"/>
  <c r="G433" i="6"/>
  <c r="BG432" i="6"/>
  <c r="AY432" i="6"/>
  <c r="AQ432" i="6"/>
  <c r="AI432" i="6"/>
  <c r="AA432" i="6"/>
  <c r="S432" i="6"/>
  <c r="K432" i="6"/>
  <c r="BK431" i="6"/>
  <c r="BC431" i="6"/>
  <c r="AU431" i="6"/>
  <c r="AM431" i="6"/>
  <c r="AE431" i="6"/>
  <c r="W431" i="6"/>
  <c r="O431" i="6"/>
  <c r="G431" i="6"/>
  <c r="BG430" i="6"/>
  <c r="AY430" i="6"/>
  <c r="AQ430" i="6"/>
  <c r="AI430" i="6"/>
  <c r="AA430" i="6"/>
  <c r="S430" i="6"/>
  <c r="K430" i="6"/>
  <c r="BK429" i="6"/>
  <c r="BC429" i="6"/>
  <c r="AU429" i="6"/>
  <c r="AM429" i="6"/>
  <c r="AE429" i="6"/>
  <c r="W429" i="6"/>
  <c r="O429" i="6"/>
  <c r="G429" i="6"/>
  <c r="BG428" i="6"/>
  <c r="AY428" i="6"/>
  <c r="AQ428" i="6"/>
  <c r="AI428" i="6"/>
  <c r="AA428" i="6"/>
  <c r="S428" i="6"/>
  <c r="K428" i="6"/>
  <c r="BK427" i="6"/>
  <c r="BC427" i="6"/>
  <c r="AU427" i="6"/>
  <c r="AM427" i="6"/>
  <c r="AE427" i="6"/>
  <c r="W427" i="6"/>
  <c r="O427" i="6"/>
  <c r="G427" i="6"/>
  <c r="BG426" i="6"/>
  <c r="AY426" i="6"/>
  <c r="AQ426" i="6"/>
  <c r="AI426" i="6"/>
  <c r="AA426" i="6"/>
  <c r="S426" i="6"/>
  <c r="K426" i="6"/>
  <c r="BK425" i="6"/>
  <c r="BC425" i="6"/>
  <c r="AU425" i="6"/>
  <c r="AM425" i="6"/>
  <c r="AE425" i="6"/>
  <c r="W425" i="6"/>
  <c r="O425" i="6"/>
  <c r="G425" i="6"/>
  <c r="BG424" i="6"/>
  <c r="AY424" i="6"/>
  <c r="AQ424" i="6"/>
  <c r="AI424" i="6"/>
  <c r="AA424" i="6"/>
  <c r="S424" i="6"/>
  <c r="K424" i="6"/>
  <c r="BK423" i="6"/>
  <c r="BC423" i="6"/>
  <c r="AU423" i="6"/>
  <c r="AM423" i="6"/>
  <c r="AE423" i="6"/>
  <c r="W423" i="6"/>
  <c r="O423" i="6"/>
  <c r="G423" i="6"/>
  <c r="BG422" i="6"/>
  <c r="AY422" i="6"/>
  <c r="AQ422" i="6"/>
  <c r="AI422" i="6"/>
  <c r="AA422" i="6"/>
  <c r="S422" i="6"/>
  <c r="K422" i="6"/>
  <c r="BK421" i="6"/>
  <c r="BC421" i="6"/>
  <c r="AU421" i="6"/>
  <c r="AM421" i="6"/>
  <c r="AE421" i="6"/>
  <c r="W421" i="6"/>
  <c r="O421" i="6"/>
  <c r="G421" i="6"/>
  <c r="BG420" i="6"/>
  <c r="AY420" i="6"/>
  <c r="AQ420" i="6"/>
  <c r="AI420" i="6"/>
  <c r="AA420" i="6"/>
  <c r="S420" i="6"/>
  <c r="K420" i="6"/>
  <c r="BK419" i="6"/>
  <c r="BC419" i="6"/>
  <c r="AU419" i="6"/>
  <c r="AM419" i="6"/>
  <c r="AE419" i="6"/>
  <c r="W419" i="6"/>
  <c r="O419" i="6"/>
  <c r="G419" i="6"/>
  <c r="BG418" i="6"/>
  <c r="AY418" i="6"/>
  <c r="AQ418" i="6"/>
  <c r="AI418" i="6"/>
  <c r="AA418" i="6"/>
  <c r="S418" i="6"/>
  <c r="K418" i="6"/>
  <c r="BK417" i="6"/>
  <c r="BC417" i="6"/>
  <c r="AU417" i="6"/>
  <c r="AM417" i="6"/>
  <c r="AE417" i="6"/>
  <c r="W417" i="6"/>
  <c r="O417" i="6"/>
  <c r="G417" i="6"/>
  <c r="BG416" i="6"/>
  <c r="AY416" i="6"/>
  <c r="AQ416" i="6"/>
  <c r="AI416" i="6"/>
  <c r="AA416" i="6"/>
  <c r="S416" i="6"/>
  <c r="K416" i="6"/>
  <c r="P535" i="6"/>
  <c r="M534" i="6"/>
  <c r="J533" i="6"/>
  <c r="G532" i="6"/>
  <c r="BM530" i="6"/>
  <c r="BJ529" i="6"/>
  <c r="U529" i="6"/>
  <c r="AX528" i="6"/>
  <c r="R528" i="6"/>
  <c r="AU527" i="6"/>
  <c r="O527" i="6"/>
  <c r="AR526" i="6"/>
  <c r="L526" i="6"/>
  <c r="AO525" i="6"/>
  <c r="I525" i="6"/>
  <c r="AL524" i="6"/>
  <c r="AI523" i="6"/>
  <c r="BL522" i="6"/>
  <c r="AF522" i="6"/>
  <c r="BI521" i="6"/>
  <c r="AC521" i="6"/>
  <c r="BF520" i="6"/>
  <c r="Z520" i="6"/>
  <c r="BC519" i="6"/>
  <c r="W519" i="6"/>
  <c r="AZ518" i="6"/>
  <c r="T518" i="6"/>
  <c r="AW517" i="6"/>
  <c r="Q517" i="6"/>
  <c r="AT516" i="6"/>
  <c r="N516" i="6"/>
  <c r="AQ515" i="6"/>
  <c r="K515" i="6"/>
  <c r="AN514" i="6"/>
  <c r="H514" i="6"/>
  <c r="AK513" i="6"/>
  <c r="BN512" i="6"/>
  <c r="AH512" i="6"/>
  <c r="BK511" i="6"/>
  <c r="AE511" i="6"/>
  <c r="BH510" i="6"/>
  <c r="AB510" i="6"/>
  <c r="BE509" i="6"/>
  <c r="Y509" i="6"/>
  <c r="BB508" i="6"/>
  <c r="V508" i="6"/>
  <c r="AY507" i="6"/>
  <c r="S507" i="6"/>
  <c r="AV506" i="6"/>
  <c r="P506" i="6"/>
  <c r="AS505" i="6"/>
  <c r="M505" i="6"/>
  <c r="AP504" i="6"/>
  <c r="V504" i="6"/>
  <c r="AY503" i="6"/>
  <c r="AI503" i="6"/>
  <c r="S503" i="6"/>
  <c r="BL502" i="6"/>
  <c r="AV502" i="6"/>
  <c r="AF502" i="6"/>
  <c r="P502" i="6"/>
  <c r="BI501" i="6"/>
  <c r="AS501" i="6"/>
  <c r="AC501" i="6"/>
  <c r="M501" i="6"/>
  <c r="BF500" i="6"/>
  <c r="AP500" i="6"/>
  <c r="Z500" i="6"/>
  <c r="J500" i="6"/>
  <c r="BC499" i="6"/>
  <c r="AM499" i="6"/>
  <c r="W499" i="6"/>
  <c r="G499" i="6"/>
  <c r="AZ498" i="6"/>
  <c r="AJ498" i="6"/>
  <c r="T498" i="6"/>
  <c r="BM497" i="6"/>
  <c r="AW497" i="6"/>
  <c r="AG497" i="6"/>
  <c r="Q497" i="6"/>
  <c r="BJ496" i="6"/>
  <c r="AT496" i="6"/>
  <c r="AD496" i="6"/>
  <c r="N496" i="6"/>
  <c r="BG495" i="6"/>
  <c r="AQ495" i="6"/>
  <c r="AA495" i="6"/>
  <c r="K495" i="6"/>
  <c r="BD494" i="6"/>
  <c r="AN494" i="6"/>
  <c r="X494" i="6"/>
  <c r="H494" i="6"/>
  <c r="BA493" i="6"/>
  <c r="AK493" i="6"/>
  <c r="U493" i="6"/>
  <c r="BN492" i="6"/>
  <c r="AX492" i="6"/>
  <c r="AH492" i="6"/>
  <c r="R492" i="6"/>
  <c r="BK491" i="6"/>
  <c r="AU491" i="6"/>
  <c r="AE491" i="6"/>
  <c r="O491" i="6"/>
  <c r="BH490" i="6"/>
  <c r="AR490" i="6"/>
  <c r="AB490" i="6"/>
  <c r="L490" i="6"/>
  <c r="BE489" i="6"/>
  <c r="AO489" i="6"/>
  <c r="Y489" i="6"/>
  <c r="I489" i="6"/>
  <c r="BB488" i="6"/>
  <c r="AL488" i="6"/>
  <c r="V488" i="6"/>
  <c r="AY487" i="6"/>
  <c r="AI487" i="6"/>
  <c r="S487" i="6"/>
  <c r="BL486" i="6"/>
  <c r="AV486" i="6"/>
  <c r="AF486" i="6"/>
  <c r="P486" i="6"/>
  <c r="BI485" i="6"/>
  <c r="AS485" i="6"/>
  <c r="AC485" i="6"/>
  <c r="N485" i="6"/>
  <c r="BL484" i="6"/>
  <c r="BA484" i="6"/>
  <c r="AR484" i="6"/>
  <c r="AI484" i="6"/>
  <c r="Z484" i="6"/>
  <c r="Q484" i="6"/>
  <c r="H484" i="6"/>
  <c r="BH483" i="6"/>
  <c r="AX483" i="6"/>
  <c r="AO483" i="6"/>
  <c r="AF483" i="6"/>
  <c r="W483" i="6"/>
  <c r="N483" i="6"/>
  <c r="BN482" i="6"/>
  <c r="BE482" i="6"/>
  <c r="AU482" i="6"/>
  <c r="AL482" i="6"/>
  <c r="AC482" i="6"/>
  <c r="T482" i="6"/>
  <c r="K482" i="6"/>
  <c r="BK481" i="6"/>
  <c r="BB481" i="6"/>
  <c r="AR481" i="6"/>
  <c r="AI481" i="6"/>
  <c r="Z481" i="6"/>
  <c r="Q481" i="6"/>
  <c r="H481" i="6"/>
  <c r="BH480" i="6"/>
  <c r="AY480" i="6"/>
  <c r="AO480" i="6"/>
  <c r="AG480" i="6"/>
  <c r="Y480" i="6"/>
  <c r="Q480" i="6"/>
  <c r="I480" i="6"/>
  <c r="BJ479" i="6"/>
  <c r="BB479" i="6"/>
  <c r="AT479" i="6"/>
  <c r="AL479" i="6"/>
  <c r="AD479" i="6"/>
  <c r="V479" i="6"/>
  <c r="N479" i="6"/>
  <c r="BG478" i="6"/>
  <c r="AY478" i="6"/>
  <c r="AQ478" i="6"/>
  <c r="AI478" i="6"/>
  <c r="AA478" i="6"/>
  <c r="S478" i="6"/>
  <c r="K478" i="6"/>
  <c r="BL477" i="6"/>
  <c r="BD477" i="6"/>
  <c r="AV477" i="6"/>
  <c r="AN477" i="6"/>
  <c r="AF477" i="6"/>
  <c r="X477" i="6"/>
  <c r="P477" i="6"/>
  <c r="H477" i="6"/>
  <c r="BN474" i="6"/>
  <c r="BF474" i="6"/>
  <c r="AX474" i="6"/>
  <c r="AP474" i="6"/>
  <c r="AH474" i="6"/>
  <c r="Z474" i="6"/>
  <c r="R474" i="6"/>
  <c r="J474" i="6"/>
  <c r="BJ473" i="6"/>
  <c r="BB473" i="6"/>
  <c r="AT473" i="6"/>
  <c r="AL473" i="6"/>
  <c r="AD473" i="6"/>
  <c r="V473" i="6"/>
  <c r="N473" i="6"/>
  <c r="BN472" i="6"/>
  <c r="BF472" i="6"/>
  <c r="AX472" i="6"/>
  <c r="AP472" i="6"/>
  <c r="AH472" i="6"/>
  <c r="Z472" i="6"/>
  <c r="R472" i="6"/>
  <c r="J472" i="6"/>
  <c r="BJ471" i="6"/>
  <c r="BB471" i="6"/>
  <c r="AT471" i="6"/>
  <c r="AL471" i="6"/>
  <c r="AD471" i="6"/>
  <c r="V471" i="6"/>
  <c r="N471" i="6"/>
  <c r="BN470" i="6"/>
  <c r="BF470" i="6"/>
  <c r="AX470" i="6"/>
  <c r="AP470" i="6"/>
  <c r="AH470" i="6"/>
  <c r="Z470" i="6"/>
  <c r="R470" i="6"/>
  <c r="J470" i="6"/>
  <c r="BJ469" i="6"/>
  <c r="BB469" i="6"/>
  <c r="AT469" i="6"/>
  <c r="AL469" i="6"/>
  <c r="AD469" i="6"/>
  <c r="V469" i="6"/>
  <c r="N469" i="6"/>
  <c r="BN468" i="6"/>
  <c r="BF468" i="6"/>
  <c r="AX468" i="6"/>
  <c r="AP468" i="6"/>
  <c r="AH468" i="6"/>
  <c r="Z468" i="6"/>
  <c r="R468" i="6"/>
  <c r="J468" i="6"/>
  <c r="BJ467" i="6"/>
  <c r="BB467" i="6"/>
  <c r="AT467" i="6"/>
  <c r="AL467" i="6"/>
  <c r="AD467" i="6"/>
  <c r="V467" i="6"/>
  <c r="N467" i="6"/>
  <c r="BN466" i="6"/>
  <c r="BF466" i="6"/>
  <c r="AX466" i="6"/>
  <c r="AP466" i="6"/>
  <c r="AH466" i="6"/>
  <c r="Z466" i="6"/>
  <c r="R466" i="6"/>
  <c r="J466" i="6"/>
  <c r="BJ465" i="6"/>
  <c r="BB465" i="6"/>
  <c r="AT465" i="6"/>
  <c r="AL465" i="6"/>
  <c r="AD465" i="6"/>
  <c r="V465" i="6"/>
  <c r="N465" i="6"/>
  <c r="BN464" i="6"/>
  <c r="BF464" i="6"/>
  <c r="AX464" i="6"/>
  <c r="AP464" i="6"/>
  <c r="AH464" i="6"/>
  <c r="Z464" i="6"/>
  <c r="R464" i="6"/>
  <c r="J464" i="6"/>
  <c r="BJ463" i="6"/>
  <c r="BB463" i="6"/>
  <c r="AT463" i="6"/>
  <c r="AL463" i="6"/>
  <c r="AD463" i="6"/>
  <c r="V463" i="6"/>
  <c r="N463" i="6"/>
  <c r="BN462" i="6"/>
  <c r="BF462" i="6"/>
  <c r="AX462" i="6"/>
  <c r="AP462" i="6"/>
  <c r="AH462" i="6"/>
  <c r="Z462" i="6"/>
  <c r="R462" i="6"/>
  <c r="J462" i="6"/>
  <c r="BJ461" i="6"/>
  <c r="BB461" i="6"/>
  <c r="AT461" i="6"/>
  <c r="AL461" i="6"/>
  <c r="AD461" i="6"/>
  <c r="V461" i="6"/>
  <c r="N461" i="6"/>
  <c r="BN460" i="6"/>
  <c r="BF460" i="6"/>
  <c r="AX460" i="6"/>
  <c r="AP460" i="6"/>
  <c r="AH460" i="6"/>
  <c r="Z460" i="6"/>
  <c r="R460" i="6"/>
  <c r="J460" i="6"/>
  <c r="BJ459" i="6"/>
  <c r="BB459" i="6"/>
  <c r="AT459" i="6"/>
  <c r="AL459" i="6"/>
  <c r="AD459" i="6"/>
  <c r="V459" i="6"/>
  <c r="N459" i="6"/>
  <c r="BN458" i="6"/>
  <c r="BF458" i="6"/>
  <c r="AX458" i="6"/>
  <c r="AP458" i="6"/>
  <c r="AH458" i="6"/>
  <c r="Z458" i="6"/>
  <c r="R458" i="6"/>
  <c r="J458" i="6"/>
  <c r="BJ457" i="6"/>
  <c r="BB457" i="6"/>
  <c r="AT457" i="6"/>
  <c r="AL457" i="6"/>
  <c r="AD457" i="6"/>
  <c r="V457" i="6"/>
  <c r="N457" i="6"/>
  <c r="BN456" i="6"/>
  <c r="BF456" i="6"/>
  <c r="AX456" i="6"/>
  <c r="AP456" i="6"/>
  <c r="AH456" i="6"/>
  <c r="Z456" i="6"/>
  <c r="R456" i="6"/>
  <c r="J456" i="6"/>
  <c r="BJ455" i="6"/>
  <c r="BB455" i="6"/>
  <c r="AT455" i="6"/>
  <c r="AL455" i="6"/>
  <c r="AD455" i="6"/>
  <c r="V455" i="6"/>
  <c r="N455" i="6"/>
  <c r="BN454" i="6"/>
  <c r="BF454" i="6"/>
  <c r="AX454" i="6"/>
  <c r="AP454" i="6"/>
  <c r="AH454" i="6"/>
  <c r="Z454" i="6"/>
  <c r="R454" i="6"/>
  <c r="J454" i="6"/>
  <c r="BJ453" i="6"/>
  <c r="BB453" i="6"/>
  <c r="AT453" i="6"/>
  <c r="AL453" i="6"/>
  <c r="AD453" i="6"/>
  <c r="V453" i="6"/>
  <c r="N453" i="6"/>
  <c r="BN452" i="6"/>
  <c r="BF452" i="6"/>
  <c r="AX452" i="6"/>
  <c r="AP452" i="6"/>
  <c r="AH452" i="6"/>
  <c r="Z452" i="6"/>
  <c r="R452" i="6"/>
  <c r="J452" i="6"/>
  <c r="BJ451" i="6"/>
  <c r="BB451" i="6"/>
  <c r="AT451" i="6"/>
  <c r="AL451" i="6"/>
  <c r="AD451" i="6"/>
  <c r="V451" i="6"/>
  <c r="N451" i="6"/>
  <c r="BN450" i="6"/>
  <c r="BF450" i="6"/>
  <c r="AX450" i="6"/>
  <c r="AP450" i="6"/>
  <c r="AH450" i="6"/>
  <c r="Z450" i="6"/>
  <c r="R450" i="6"/>
  <c r="J450" i="6"/>
  <c r="BJ449" i="6"/>
  <c r="BB449" i="6"/>
  <c r="AT449" i="6"/>
  <c r="AL449" i="6"/>
  <c r="AD449" i="6"/>
  <c r="V449" i="6"/>
  <c r="N449" i="6"/>
  <c r="BN448" i="6"/>
  <c r="BF448" i="6"/>
  <c r="AX448" i="6"/>
  <c r="AP448" i="6"/>
  <c r="AH448" i="6"/>
  <c r="Z448" i="6"/>
  <c r="R448" i="6"/>
  <c r="J448" i="6"/>
  <c r="BJ447" i="6"/>
  <c r="BB447" i="6"/>
  <c r="AT447" i="6"/>
  <c r="AL447" i="6"/>
  <c r="AD447" i="6"/>
  <c r="V447" i="6"/>
  <c r="N447" i="6"/>
  <c r="BN446" i="6"/>
  <c r="BF446" i="6"/>
  <c r="AX446" i="6"/>
  <c r="AP446" i="6"/>
  <c r="AH446" i="6"/>
  <c r="Z446" i="6"/>
  <c r="R446" i="6"/>
  <c r="J446" i="6"/>
  <c r="BJ445" i="6"/>
  <c r="BB445" i="6"/>
  <c r="AT445" i="6"/>
  <c r="AL445" i="6"/>
  <c r="AD445" i="6"/>
  <c r="V445" i="6"/>
  <c r="N445" i="6"/>
  <c r="BN444" i="6"/>
  <c r="BF444" i="6"/>
  <c r="AX444" i="6"/>
  <c r="AP444" i="6"/>
  <c r="AH444" i="6"/>
  <c r="Z444" i="6"/>
  <c r="R444" i="6"/>
  <c r="J444" i="6"/>
  <c r="BJ443" i="6"/>
  <c r="BB443" i="6"/>
  <c r="AT443" i="6"/>
  <c r="AL443" i="6"/>
  <c r="AD443" i="6"/>
  <c r="V443" i="6"/>
  <c r="N443" i="6"/>
  <c r="BN442" i="6"/>
  <c r="BF442" i="6"/>
  <c r="AX442" i="6"/>
  <c r="AP442" i="6"/>
  <c r="AH442" i="6"/>
  <c r="Z442" i="6"/>
  <c r="R442" i="6"/>
  <c r="J442" i="6"/>
  <c r="BJ441" i="6"/>
  <c r="BB441" i="6"/>
  <c r="AT441" i="6"/>
  <c r="AL441" i="6"/>
  <c r="AD441" i="6"/>
  <c r="V441" i="6"/>
  <c r="N441" i="6"/>
  <c r="BN440" i="6"/>
  <c r="BF440" i="6"/>
  <c r="AX440" i="6"/>
  <c r="AP440" i="6"/>
  <c r="AH440" i="6"/>
  <c r="Z440" i="6"/>
  <c r="R440" i="6"/>
  <c r="J440" i="6"/>
  <c r="BJ439" i="6"/>
  <c r="BB439" i="6"/>
  <c r="AT439" i="6"/>
  <c r="AL439" i="6"/>
  <c r="AD439" i="6"/>
  <c r="V439" i="6"/>
  <c r="N439" i="6"/>
  <c r="BN438" i="6"/>
  <c r="BF438" i="6"/>
  <c r="AX438" i="6"/>
  <c r="AP438" i="6"/>
  <c r="AH438" i="6"/>
  <c r="Z438" i="6"/>
  <c r="R438" i="6"/>
  <c r="J438" i="6"/>
  <c r="BJ437" i="6"/>
  <c r="BB437" i="6"/>
  <c r="AT437" i="6"/>
  <c r="AL437" i="6"/>
  <c r="AD437" i="6"/>
  <c r="V437" i="6"/>
  <c r="N437" i="6"/>
  <c r="BN436" i="6"/>
  <c r="BF436" i="6"/>
  <c r="AX436" i="6"/>
  <c r="AP436" i="6"/>
  <c r="AH436" i="6"/>
  <c r="Z436" i="6"/>
  <c r="R436" i="6"/>
  <c r="J436" i="6"/>
  <c r="BJ435" i="6"/>
  <c r="BB435" i="6"/>
  <c r="AT435" i="6"/>
  <c r="AL435" i="6"/>
  <c r="AD435" i="6"/>
  <c r="V435" i="6"/>
  <c r="N435" i="6"/>
  <c r="BN434" i="6"/>
  <c r="BF434" i="6"/>
  <c r="AX434" i="6"/>
  <c r="AP434" i="6"/>
  <c r="AH434" i="6"/>
  <c r="Z434" i="6"/>
  <c r="R434" i="6"/>
  <c r="J434" i="6"/>
  <c r="BJ433" i="6"/>
  <c r="BB433" i="6"/>
  <c r="AT433" i="6"/>
  <c r="AL433" i="6"/>
  <c r="AD433" i="6"/>
  <c r="V433" i="6"/>
  <c r="N433" i="6"/>
  <c r="BN432" i="6"/>
  <c r="BF432" i="6"/>
  <c r="AX432" i="6"/>
  <c r="AP432" i="6"/>
  <c r="AH432" i="6"/>
  <c r="Z432" i="6"/>
  <c r="R432" i="6"/>
  <c r="J432" i="6"/>
  <c r="BJ431" i="6"/>
  <c r="BB431" i="6"/>
  <c r="AT431" i="6"/>
  <c r="AL431" i="6"/>
  <c r="AD431" i="6"/>
  <c r="V431" i="6"/>
  <c r="N431" i="6"/>
  <c r="BN430" i="6"/>
  <c r="BF430" i="6"/>
  <c r="AX430" i="6"/>
  <c r="AP430" i="6"/>
  <c r="AH430" i="6"/>
  <c r="Z430" i="6"/>
  <c r="R430" i="6"/>
  <c r="J430" i="6"/>
  <c r="BJ429" i="6"/>
  <c r="BB429" i="6"/>
  <c r="AT429" i="6"/>
  <c r="AL429" i="6"/>
  <c r="AD429" i="6"/>
  <c r="V429" i="6"/>
  <c r="N429" i="6"/>
  <c r="BN428" i="6"/>
  <c r="BF428" i="6"/>
  <c r="AX428" i="6"/>
  <c r="AP428" i="6"/>
  <c r="AH428" i="6"/>
  <c r="Z428" i="6"/>
  <c r="R428" i="6"/>
  <c r="J428" i="6"/>
  <c r="BJ427" i="6"/>
  <c r="BB427" i="6"/>
  <c r="AT427" i="6"/>
  <c r="AL427" i="6"/>
  <c r="AD427" i="6"/>
  <c r="V427" i="6"/>
  <c r="N427" i="6"/>
  <c r="BN426" i="6"/>
  <c r="BF426" i="6"/>
  <c r="AX426" i="6"/>
  <c r="AP426" i="6"/>
  <c r="AH426" i="6"/>
  <c r="Z426" i="6"/>
  <c r="R426" i="6"/>
  <c r="J426" i="6"/>
  <c r="BJ425" i="6"/>
  <c r="BB425" i="6"/>
  <c r="AT425" i="6"/>
  <c r="AL425" i="6"/>
  <c r="AD425" i="6"/>
  <c r="V425" i="6"/>
  <c r="N425" i="6"/>
  <c r="BN424" i="6"/>
  <c r="BF424" i="6"/>
  <c r="AX424" i="6"/>
  <c r="AP424" i="6"/>
  <c r="AH424" i="6"/>
  <c r="Z424" i="6"/>
  <c r="R424" i="6"/>
  <c r="J424" i="6"/>
  <c r="BJ423" i="6"/>
  <c r="BB423" i="6"/>
  <c r="AT423" i="6"/>
  <c r="AL423" i="6"/>
  <c r="AD423" i="6"/>
  <c r="V423" i="6"/>
  <c r="N423" i="6"/>
  <c r="BN422" i="6"/>
  <c r="BF422" i="6"/>
  <c r="AX422" i="6"/>
  <c r="AP422" i="6"/>
  <c r="AH422" i="6"/>
  <c r="Z422" i="6"/>
  <c r="R422" i="6"/>
  <c r="J422" i="6"/>
  <c r="BJ421" i="6"/>
  <c r="BB421" i="6"/>
  <c r="AT421" i="6"/>
  <c r="AL421" i="6"/>
  <c r="AD421" i="6"/>
  <c r="V421" i="6"/>
  <c r="N421" i="6"/>
  <c r="BN420" i="6"/>
  <c r="BF420" i="6"/>
  <c r="AX420" i="6"/>
  <c r="AP420" i="6"/>
  <c r="AH420" i="6"/>
  <c r="Z420" i="6"/>
  <c r="R420" i="6"/>
  <c r="J420" i="6"/>
  <c r="BJ419" i="6"/>
  <c r="BB419" i="6"/>
  <c r="AT419" i="6"/>
  <c r="AL419" i="6"/>
  <c r="AD419" i="6"/>
  <c r="V419" i="6"/>
  <c r="N419" i="6"/>
  <c r="BN418" i="6"/>
  <c r="BF418" i="6"/>
  <c r="AX418" i="6"/>
  <c r="AP418" i="6"/>
  <c r="AH418" i="6"/>
  <c r="Z418" i="6"/>
  <c r="R418" i="6"/>
  <c r="J418" i="6"/>
  <c r="BJ417" i="6"/>
  <c r="BB417" i="6"/>
  <c r="AT417" i="6"/>
  <c r="AL417" i="6"/>
  <c r="AD417" i="6"/>
  <c r="V417" i="6"/>
  <c r="N417" i="6"/>
  <c r="BN416" i="6"/>
  <c r="BF416" i="6"/>
  <c r="AX416" i="6"/>
  <c r="AP416" i="6"/>
  <c r="AH416" i="6"/>
  <c r="Z416" i="6"/>
  <c r="R416" i="6"/>
  <c r="J416" i="6"/>
  <c r="BM535" i="6"/>
  <c r="BJ534" i="6"/>
  <c r="BG533" i="6"/>
  <c r="BD532" i="6"/>
  <c r="BA531" i="6"/>
  <c r="AX530" i="6"/>
  <c r="AU529" i="6"/>
  <c r="O529" i="6"/>
  <c r="AR528" i="6"/>
  <c r="L528" i="6"/>
  <c r="AO527" i="6"/>
  <c r="I527" i="6"/>
  <c r="AL526" i="6"/>
  <c r="AI525" i="6"/>
  <c r="BL524" i="6"/>
  <c r="AF524" i="6"/>
  <c r="BI523" i="6"/>
  <c r="AC523" i="6"/>
  <c r="BF522" i="6"/>
  <c r="Z522" i="6"/>
  <c r="BC521" i="6"/>
  <c r="W521" i="6"/>
  <c r="AZ520" i="6"/>
  <c r="T520" i="6"/>
  <c r="AW519" i="6"/>
  <c r="Q519" i="6"/>
  <c r="AT518" i="6"/>
  <c r="N518" i="6"/>
  <c r="AQ517" i="6"/>
  <c r="K517" i="6"/>
  <c r="AN516" i="6"/>
  <c r="H516" i="6"/>
  <c r="AK515" i="6"/>
  <c r="BN514" i="6"/>
  <c r="AH514" i="6"/>
  <c r="BK513" i="6"/>
  <c r="AE513" i="6"/>
  <c r="BH512" i="6"/>
  <c r="AB512" i="6"/>
  <c r="BE511" i="6"/>
  <c r="Y511" i="6"/>
  <c r="BB510" i="6"/>
  <c r="V510" i="6"/>
  <c r="AY509" i="6"/>
  <c r="S509" i="6"/>
  <c r="AV508" i="6"/>
  <c r="P508" i="6"/>
  <c r="AS507" i="6"/>
  <c r="M507" i="6"/>
  <c r="AP506" i="6"/>
  <c r="J506" i="6"/>
  <c r="AM505" i="6"/>
  <c r="G505" i="6"/>
  <c r="AJ504" i="6"/>
  <c r="T504" i="6"/>
  <c r="BM503" i="6"/>
  <c r="AW503" i="6"/>
  <c r="AG503" i="6"/>
  <c r="Q503" i="6"/>
  <c r="BJ502" i="6"/>
  <c r="AT502" i="6"/>
  <c r="AD502" i="6"/>
  <c r="N502" i="6"/>
  <c r="BG501" i="6"/>
  <c r="AQ501" i="6"/>
  <c r="AA501" i="6"/>
  <c r="K501" i="6"/>
  <c r="BD500" i="6"/>
  <c r="AN500" i="6"/>
  <c r="X500" i="6"/>
  <c r="H500" i="6"/>
  <c r="BA499" i="6"/>
  <c r="AK499" i="6"/>
  <c r="U499" i="6"/>
  <c r="BN498" i="6"/>
  <c r="AX498" i="6"/>
  <c r="AH498" i="6"/>
  <c r="R498" i="6"/>
  <c r="BK497" i="6"/>
  <c r="AU497" i="6"/>
  <c r="AE497" i="6"/>
  <c r="O497" i="6"/>
  <c r="BH496" i="6"/>
  <c r="AR496" i="6"/>
  <c r="AB496" i="6"/>
  <c r="L496" i="6"/>
  <c r="BE495" i="6"/>
  <c r="AO495" i="6"/>
  <c r="Y495" i="6"/>
  <c r="I495" i="6"/>
  <c r="BB494" i="6"/>
  <c r="AL494" i="6"/>
  <c r="V494" i="6"/>
  <c r="AY493" i="6"/>
  <c r="AI493" i="6"/>
  <c r="S493" i="6"/>
  <c r="BL492" i="6"/>
  <c r="AV492" i="6"/>
  <c r="AF492" i="6"/>
  <c r="P492" i="6"/>
  <c r="BI491" i="6"/>
  <c r="AS491" i="6"/>
  <c r="AC491" i="6"/>
  <c r="M491" i="6"/>
  <c r="BF490" i="6"/>
  <c r="AP490" i="6"/>
  <c r="Z490" i="6"/>
  <c r="J490" i="6"/>
  <c r="BC489" i="6"/>
  <c r="AM489" i="6"/>
  <c r="W489" i="6"/>
  <c r="G489" i="6"/>
  <c r="AZ488" i="6"/>
  <c r="AJ488" i="6"/>
  <c r="T488" i="6"/>
  <c r="BM487" i="6"/>
  <c r="AW487" i="6"/>
  <c r="AG487" i="6"/>
  <c r="Q487" i="6"/>
  <c r="BJ486" i="6"/>
  <c r="AT486" i="6"/>
  <c r="AD486" i="6"/>
  <c r="N486" i="6"/>
  <c r="BG485" i="6"/>
  <c r="AQ485" i="6"/>
  <c r="AA485" i="6"/>
  <c r="M485" i="6"/>
  <c r="BK484" i="6"/>
  <c r="AZ484" i="6"/>
  <c r="AQ484" i="6"/>
  <c r="AH484" i="6"/>
  <c r="Y484" i="6"/>
  <c r="P484" i="6"/>
  <c r="G484" i="6"/>
  <c r="BF483" i="6"/>
  <c r="AW483" i="6"/>
  <c r="AN483" i="6"/>
  <c r="AE483" i="6"/>
  <c r="V483" i="6"/>
  <c r="M483" i="6"/>
  <c r="BM482" i="6"/>
  <c r="BC482" i="6"/>
  <c r="AT482" i="6"/>
  <c r="AK482" i="6"/>
  <c r="AB482" i="6"/>
  <c r="S482" i="6"/>
  <c r="J482" i="6"/>
  <c r="BJ481" i="6"/>
  <c r="AZ481" i="6"/>
  <c r="AQ481" i="6"/>
  <c r="AH481" i="6"/>
  <c r="Y481" i="6"/>
  <c r="P481" i="6"/>
  <c r="G481" i="6"/>
  <c r="BG480" i="6"/>
  <c r="AW480" i="6"/>
  <c r="AN480" i="6"/>
  <c r="AF480" i="6"/>
  <c r="X480" i="6"/>
  <c r="P480" i="6"/>
  <c r="H480" i="6"/>
  <c r="BI479" i="6"/>
  <c r="BA479" i="6"/>
  <c r="AS479" i="6"/>
  <c r="AK479" i="6"/>
  <c r="AC479" i="6"/>
  <c r="U479" i="6"/>
  <c r="M479" i="6"/>
  <c r="BN478" i="6"/>
  <c r="BF478" i="6"/>
  <c r="AX478" i="6"/>
  <c r="AP478" i="6"/>
  <c r="AH478" i="6"/>
  <c r="Z478" i="6"/>
  <c r="R478" i="6"/>
  <c r="J478" i="6"/>
  <c r="BK477" i="6"/>
  <c r="BC477" i="6"/>
  <c r="AU477" i="6"/>
  <c r="AM477" i="6"/>
  <c r="AE477" i="6"/>
  <c r="W477" i="6"/>
  <c r="O477" i="6"/>
  <c r="G477" i="6"/>
  <c r="BM474" i="6"/>
  <c r="BE474" i="6"/>
  <c r="AW474" i="6"/>
  <c r="AO474" i="6"/>
  <c r="AG474" i="6"/>
  <c r="Y474" i="6"/>
  <c r="Q474" i="6"/>
  <c r="I474" i="6"/>
  <c r="BI473" i="6"/>
  <c r="BA473" i="6"/>
  <c r="AS473" i="6"/>
  <c r="AK473" i="6"/>
  <c r="AC473" i="6"/>
  <c r="U473" i="6"/>
  <c r="M473" i="6"/>
  <c r="BM472" i="6"/>
  <c r="BE472" i="6"/>
  <c r="AW472" i="6"/>
  <c r="AO472" i="6"/>
  <c r="AG472" i="6"/>
  <c r="Y472" i="6"/>
  <c r="Q472" i="6"/>
  <c r="I472" i="6"/>
  <c r="BI471" i="6"/>
  <c r="BA471" i="6"/>
  <c r="AS471" i="6"/>
  <c r="AK471" i="6"/>
  <c r="AC471" i="6"/>
  <c r="U471" i="6"/>
  <c r="M471" i="6"/>
  <c r="BM470" i="6"/>
  <c r="BE470" i="6"/>
  <c r="AW470" i="6"/>
  <c r="AO470" i="6"/>
  <c r="AG470" i="6"/>
  <c r="Y470" i="6"/>
  <c r="Q470" i="6"/>
  <c r="I470" i="6"/>
  <c r="BI469" i="6"/>
  <c r="BA469" i="6"/>
  <c r="AS469" i="6"/>
  <c r="AK469" i="6"/>
  <c r="AC469" i="6"/>
  <c r="U469" i="6"/>
  <c r="M469" i="6"/>
  <c r="BM468" i="6"/>
  <c r="BE468" i="6"/>
  <c r="AW468" i="6"/>
  <c r="AO468" i="6"/>
  <c r="AG468" i="6"/>
  <c r="Y468" i="6"/>
  <c r="Q468" i="6"/>
  <c r="I468" i="6"/>
  <c r="BI467" i="6"/>
  <c r="BA467" i="6"/>
  <c r="AS467" i="6"/>
  <c r="AK467" i="6"/>
  <c r="AC467" i="6"/>
  <c r="U467" i="6"/>
  <c r="M467" i="6"/>
  <c r="BM466" i="6"/>
  <c r="BE466" i="6"/>
  <c r="AW466" i="6"/>
  <c r="AO466" i="6"/>
  <c r="AG466" i="6"/>
  <c r="Y466" i="6"/>
  <c r="Q466" i="6"/>
  <c r="I466" i="6"/>
  <c r="BI465" i="6"/>
  <c r="BA465" i="6"/>
  <c r="AS465" i="6"/>
  <c r="AK465" i="6"/>
  <c r="AC465" i="6"/>
  <c r="U465" i="6"/>
  <c r="M465" i="6"/>
  <c r="BM464" i="6"/>
  <c r="BE464" i="6"/>
  <c r="AW464" i="6"/>
  <c r="AO464" i="6"/>
  <c r="AG464" i="6"/>
  <c r="Y464" i="6"/>
  <c r="Q464" i="6"/>
  <c r="I464" i="6"/>
  <c r="BI463" i="6"/>
  <c r="BA463" i="6"/>
  <c r="AS463" i="6"/>
  <c r="AK463" i="6"/>
  <c r="AC463" i="6"/>
  <c r="U463" i="6"/>
  <c r="M463" i="6"/>
  <c r="BM462" i="6"/>
  <c r="BE462" i="6"/>
  <c r="AW462" i="6"/>
  <c r="AO462" i="6"/>
  <c r="AG462" i="6"/>
  <c r="Y462" i="6"/>
  <c r="Q462" i="6"/>
  <c r="I462" i="6"/>
  <c r="BI461" i="6"/>
  <c r="BA461" i="6"/>
  <c r="AS461" i="6"/>
  <c r="AK461" i="6"/>
  <c r="AC461" i="6"/>
  <c r="U461" i="6"/>
  <c r="M461" i="6"/>
  <c r="BM460" i="6"/>
  <c r="BE460" i="6"/>
  <c r="AW460" i="6"/>
  <c r="AO460" i="6"/>
  <c r="AG460" i="6"/>
  <c r="Y460" i="6"/>
  <c r="Q460" i="6"/>
  <c r="I460" i="6"/>
  <c r="BI459" i="6"/>
  <c r="BA459" i="6"/>
  <c r="AS459" i="6"/>
  <c r="AK459" i="6"/>
  <c r="AC459" i="6"/>
  <c r="U459" i="6"/>
  <c r="M459" i="6"/>
  <c r="BM458" i="6"/>
  <c r="BE458" i="6"/>
  <c r="AW458" i="6"/>
  <c r="AO458" i="6"/>
  <c r="AG458" i="6"/>
  <c r="Y458" i="6"/>
  <c r="Q458" i="6"/>
  <c r="I458" i="6"/>
  <c r="BI457" i="6"/>
  <c r="BA457" i="6"/>
  <c r="AS457" i="6"/>
  <c r="AK457" i="6"/>
  <c r="AC457" i="6"/>
  <c r="U457" i="6"/>
  <c r="M457" i="6"/>
  <c r="BM456" i="6"/>
  <c r="BE456" i="6"/>
  <c r="AW456" i="6"/>
  <c r="AO456" i="6"/>
  <c r="AG456" i="6"/>
  <c r="Y456" i="6"/>
  <c r="Q456" i="6"/>
  <c r="I456" i="6"/>
  <c r="BI455" i="6"/>
  <c r="BA455" i="6"/>
  <c r="AS455" i="6"/>
  <c r="AK455" i="6"/>
  <c r="AC455" i="6"/>
  <c r="U455" i="6"/>
  <c r="M455" i="6"/>
  <c r="BM454" i="6"/>
  <c r="BE454" i="6"/>
  <c r="AW454" i="6"/>
  <c r="AO454" i="6"/>
  <c r="AG454" i="6"/>
  <c r="Y454" i="6"/>
  <c r="Q454" i="6"/>
  <c r="I454" i="6"/>
  <c r="BI453" i="6"/>
  <c r="BA453" i="6"/>
  <c r="AS453" i="6"/>
  <c r="AK453" i="6"/>
  <c r="AC453" i="6"/>
  <c r="U453" i="6"/>
  <c r="M453" i="6"/>
  <c r="BM452" i="6"/>
  <c r="BE452" i="6"/>
  <c r="AW452" i="6"/>
  <c r="AO452" i="6"/>
  <c r="AG452" i="6"/>
  <c r="Y452" i="6"/>
  <c r="Q452" i="6"/>
  <c r="I452" i="6"/>
  <c r="BI451" i="6"/>
  <c r="BA451" i="6"/>
  <c r="AS451" i="6"/>
  <c r="AK451" i="6"/>
  <c r="AC451" i="6"/>
  <c r="U451" i="6"/>
  <c r="M451" i="6"/>
  <c r="BM450" i="6"/>
  <c r="BE450" i="6"/>
  <c r="AW450" i="6"/>
  <c r="AO450" i="6"/>
  <c r="AG450" i="6"/>
  <c r="Y450" i="6"/>
  <c r="Q450" i="6"/>
  <c r="I450" i="6"/>
  <c r="BI449" i="6"/>
  <c r="BA449" i="6"/>
  <c r="AS449" i="6"/>
  <c r="AK449" i="6"/>
  <c r="AC449" i="6"/>
  <c r="U449" i="6"/>
  <c r="M449" i="6"/>
  <c r="BM448" i="6"/>
  <c r="BE448" i="6"/>
  <c r="AW448" i="6"/>
  <c r="AO448" i="6"/>
  <c r="AG448" i="6"/>
  <c r="Y448" i="6"/>
  <c r="Q448" i="6"/>
  <c r="I448" i="6"/>
  <c r="BI447" i="6"/>
  <c r="BA447" i="6"/>
  <c r="AS447" i="6"/>
  <c r="AK447" i="6"/>
  <c r="AC447" i="6"/>
  <c r="U447" i="6"/>
  <c r="M447" i="6"/>
  <c r="BM446" i="6"/>
  <c r="BE446" i="6"/>
  <c r="AW446" i="6"/>
  <c r="AO446" i="6"/>
  <c r="AG446" i="6"/>
  <c r="Y446" i="6"/>
  <c r="Q446" i="6"/>
  <c r="I446" i="6"/>
  <c r="BI445" i="6"/>
  <c r="BA445" i="6"/>
  <c r="AS445" i="6"/>
  <c r="AK445" i="6"/>
  <c r="AC445" i="6"/>
  <c r="U445" i="6"/>
  <c r="M445" i="6"/>
  <c r="BM444" i="6"/>
  <c r="BE444" i="6"/>
  <c r="AW444" i="6"/>
  <c r="AO444" i="6"/>
  <c r="AG444" i="6"/>
  <c r="Y444" i="6"/>
  <c r="Q444" i="6"/>
  <c r="I444" i="6"/>
  <c r="BI443" i="6"/>
  <c r="BA443" i="6"/>
  <c r="AS443" i="6"/>
  <c r="AK443" i="6"/>
  <c r="AC443" i="6"/>
  <c r="U443" i="6"/>
  <c r="M443" i="6"/>
  <c r="BM442" i="6"/>
  <c r="BE442" i="6"/>
  <c r="AW442" i="6"/>
  <c r="AO442" i="6"/>
  <c r="AG442" i="6"/>
  <c r="Y442" i="6"/>
  <c r="Q442" i="6"/>
  <c r="I442" i="6"/>
  <c r="BI441" i="6"/>
  <c r="BA441" i="6"/>
  <c r="AS441" i="6"/>
  <c r="AK441" i="6"/>
  <c r="AC441" i="6"/>
  <c r="U441" i="6"/>
  <c r="M441" i="6"/>
  <c r="BM440" i="6"/>
  <c r="BE440" i="6"/>
  <c r="AW440" i="6"/>
  <c r="AO440" i="6"/>
  <c r="AG440" i="6"/>
  <c r="Y440" i="6"/>
  <c r="Q440" i="6"/>
  <c r="I440" i="6"/>
  <c r="BI439" i="6"/>
  <c r="BA439" i="6"/>
  <c r="AS439" i="6"/>
  <c r="AK439" i="6"/>
  <c r="AC439" i="6"/>
  <c r="U439" i="6"/>
  <c r="M439" i="6"/>
  <c r="BM438" i="6"/>
  <c r="BE438" i="6"/>
  <c r="AW438" i="6"/>
  <c r="AO438" i="6"/>
  <c r="AG438" i="6"/>
  <c r="Y438" i="6"/>
  <c r="Q438" i="6"/>
  <c r="I438" i="6"/>
  <c r="BI437" i="6"/>
  <c r="BA437" i="6"/>
  <c r="AS437" i="6"/>
  <c r="AK437" i="6"/>
  <c r="AC437" i="6"/>
  <c r="U437" i="6"/>
  <c r="M437" i="6"/>
  <c r="BM436" i="6"/>
  <c r="BE436" i="6"/>
  <c r="AW436" i="6"/>
  <c r="AO436" i="6"/>
  <c r="AG436" i="6"/>
  <c r="Y436" i="6"/>
  <c r="Q436" i="6"/>
  <c r="I436" i="6"/>
  <c r="BI435" i="6"/>
  <c r="BA435" i="6"/>
  <c r="AS435" i="6"/>
  <c r="AK435" i="6"/>
  <c r="AC435" i="6"/>
  <c r="U435" i="6"/>
  <c r="M435" i="6"/>
  <c r="BM434" i="6"/>
  <c r="BE434" i="6"/>
  <c r="AW434" i="6"/>
  <c r="AO434" i="6"/>
  <c r="AG434" i="6"/>
  <c r="Y434" i="6"/>
  <c r="Q434" i="6"/>
  <c r="I434" i="6"/>
  <c r="BI433" i="6"/>
  <c r="BA433" i="6"/>
  <c r="AS433" i="6"/>
  <c r="AK433" i="6"/>
  <c r="AC433" i="6"/>
  <c r="U433" i="6"/>
  <c r="M433" i="6"/>
  <c r="BM432" i="6"/>
  <c r="BE432" i="6"/>
  <c r="AW432" i="6"/>
  <c r="AO432" i="6"/>
  <c r="AG432" i="6"/>
  <c r="Y432" i="6"/>
  <c r="Q432" i="6"/>
  <c r="I432" i="6"/>
  <c r="BI431" i="6"/>
  <c r="BA431" i="6"/>
  <c r="AS431" i="6"/>
  <c r="AK431" i="6"/>
  <c r="AC431" i="6"/>
  <c r="U431" i="6"/>
  <c r="M431" i="6"/>
  <c r="BM430" i="6"/>
  <c r="BE430" i="6"/>
  <c r="AW430" i="6"/>
  <c r="AO430" i="6"/>
  <c r="AG430" i="6"/>
  <c r="Y430" i="6"/>
  <c r="Q430" i="6"/>
  <c r="I430" i="6"/>
  <c r="BI429" i="6"/>
  <c r="BA429" i="6"/>
  <c r="AS429" i="6"/>
  <c r="AK429" i="6"/>
  <c r="AC429" i="6"/>
  <c r="U429" i="6"/>
  <c r="M429" i="6"/>
  <c r="BM428" i="6"/>
  <c r="BE428" i="6"/>
  <c r="AW428" i="6"/>
  <c r="AO428" i="6"/>
  <c r="AG428" i="6"/>
  <c r="Y428" i="6"/>
  <c r="Q428" i="6"/>
  <c r="I428" i="6"/>
  <c r="BI427" i="6"/>
  <c r="BA427" i="6"/>
  <c r="AS427" i="6"/>
  <c r="AK427" i="6"/>
  <c r="AC427" i="6"/>
  <c r="U427" i="6"/>
  <c r="M427" i="6"/>
  <c r="BM426" i="6"/>
  <c r="BE426" i="6"/>
  <c r="AW426" i="6"/>
  <c r="AO426" i="6"/>
  <c r="AG426" i="6"/>
  <c r="Y426" i="6"/>
  <c r="Q426" i="6"/>
  <c r="I426" i="6"/>
  <c r="BI425" i="6"/>
  <c r="BA425" i="6"/>
  <c r="AS425" i="6"/>
  <c r="AK425" i="6"/>
  <c r="AC425" i="6"/>
  <c r="U425" i="6"/>
  <c r="M425" i="6"/>
  <c r="BM424" i="6"/>
  <c r="BE424" i="6"/>
  <c r="AW424" i="6"/>
  <c r="AO424" i="6"/>
  <c r="AG424" i="6"/>
  <c r="Y424" i="6"/>
  <c r="Q424" i="6"/>
  <c r="I424" i="6"/>
  <c r="BI423" i="6"/>
  <c r="BA423" i="6"/>
  <c r="AS423" i="6"/>
  <c r="AK423" i="6"/>
  <c r="AC423" i="6"/>
  <c r="U423" i="6"/>
  <c r="BL535" i="6"/>
  <c r="BI534" i="6"/>
  <c r="BF533" i="6"/>
  <c r="BC532" i="6"/>
  <c r="AZ531" i="6"/>
  <c r="AW530" i="6"/>
  <c r="AT529" i="6"/>
  <c r="N529" i="6"/>
  <c r="AQ528" i="6"/>
  <c r="K528" i="6"/>
  <c r="AN527" i="6"/>
  <c r="H527" i="6"/>
  <c r="AK526" i="6"/>
  <c r="BN525" i="6"/>
  <c r="AH525" i="6"/>
  <c r="BK524" i="6"/>
  <c r="AE524" i="6"/>
  <c r="BH523" i="6"/>
  <c r="AB523" i="6"/>
  <c r="BE522" i="6"/>
  <c r="Y522" i="6"/>
  <c r="BB521" i="6"/>
  <c r="V521" i="6"/>
  <c r="AY520" i="6"/>
  <c r="S520" i="6"/>
  <c r="AV519" i="6"/>
  <c r="P519" i="6"/>
  <c r="AS518" i="6"/>
  <c r="M518" i="6"/>
  <c r="AP517" i="6"/>
  <c r="J517" i="6"/>
  <c r="AM516" i="6"/>
  <c r="G516" i="6"/>
  <c r="AJ515" i="6"/>
  <c r="BM514" i="6"/>
  <c r="AG514" i="6"/>
  <c r="BJ513" i="6"/>
  <c r="AD513" i="6"/>
  <c r="BG512" i="6"/>
  <c r="AA512" i="6"/>
  <c r="BD511" i="6"/>
  <c r="X511" i="6"/>
  <c r="BA510" i="6"/>
  <c r="U510" i="6"/>
  <c r="AX509" i="6"/>
  <c r="R509" i="6"/>
  <c r="AU508" i="6"/>
  <c r="O508" i="6"/>
  <c r="AR507" i="6"/>
  <c r="L507" i="6"/>
  <c r="AO506" i="6"/>
  <c r="I506" i="6"/>
  <c r="AL505" i="6"/>
  <c r="AI504" i="6"/>
  <c r="S504" i="6"/>
  <c r="BL503" i="6"/>
  <c r="AV503" i="6"/>
  <c r="AF503" i="6"/>
  <c r="P503" i="6"/>
  <c r="BI502" i="6"/>
  <c r="AS502" i="6"/>
  <c r="AC502" i="6"/>
  <c r="M502" i="6"/>
  <c r="BF501" i="6"/>
  <c r="AP501" i="6"/>
  <c r="Z501" i="6"/>
  <c r="J501" i="6"/>
  <c r="BC500" i="6"/>
  <c r="AM500" i="6"/>
  <c r="W500" i="6"/>
  <c r="G500" i="6"/>
  <c r="AZ499" i="6"/>
  <c r="AJ499" i="6"/>
  <c r="T499" i="6"/>
  <c r="BM498" i="6"/>
  <c r="AW498" i="6"/>
  <c r="AG498" i="6"/>
  <c r="Q498" i="6"/>
  <c r="BJ497" i="6"/>
  <c r="AT497" i="6"/>
  <c r="AD497" i="6"/>
  <c r="N497" i="6"/>
  <c r="BG496" i="6"/>
  <c r="AQ496" i="6"/>
  <c r="AA496" i="6"/>
  <c r="K496" i="6"/>
  <c r="BD495" i="6"/>
  <c r="AN495" i="6"/>
  <c r="X495" i="6"/>
  <c r="H495" i="6"/>
  <c r="BA494" i="6"/>
  <c r="AK494" i="6"/>
  <c r="U494" i="6"/>
  <c r="BN493" i="6"/>
  <c r="AX493" i="6"/>
  <c r="AH493" i="6"/>
  <c r="R493" i="6"/>
  <c r="BK492" i="6"/>
  <c r="AU492" i="6"/>
  <c r="AE492" i="6"/>
  <c r="O492" i="6"/>
  <c r="BH491" i="6"/>
  <c r="AR491" i="6"/>
  <c r="AB491" i="6"/>
  <c r="L491" i="6"/>
  <c r="BE490" i="6"/>
  <c r="AO490" i="6"/>
  <c r="Y490" i="6"/>
  <c r="I490" i="6"/>
  <c r="BB489" i="6"/>
  <c r="AL489" i="6"/>
  <c r="V489" i="6"/>
  <c r="AY488" i="6"/>
  <c r="AI488" i="6"/>
  <c r="S488" i="6"/>
  <c r="BL487" i="6"/>
  <c r="AV487" i="6"/>
  <c r="AF487" i="6"/>
  <c r="P487" i="6"/>
  <c r="BI486" i="6"/>
  <c r="AS486" i="6"/>
  <c r="AC486" i="6"/>
  <c r="M486" i="6"/>
  <c r="BF485" i="6"/>
  <c r="AP485" i="6"/>
  <c r="Z485" i="6"/>
  <c r="L485" i="6"/>
  <c r="BH484" i="6"/>
  <c r="AY484" i="6"/>
  <c r="AP484" i="6"/>
  <c r="AG484" i="6"/>
  <c r="X484" i="6"/>
  <c r="O484" i="6"/>
  <c r="BN483" i="6"/>
  <c r="BE483" i="6"/>
  <c r="AV483" i="6"/>
  <c r="AM483" i="6"/>
  <c r="AD483" i="6"/>
  <c r="U483" i="6"/>
  <c r="L483" i="6"/>
  <c r="BK482" i="6"/>
  <c r="BB482" i="6"/>
  <c r="AS482" i="6"/>
  <c r="AJ482" i="6"/>
  <c r="AA482" i="6"/>
  <c r="R482" i="6"/>
  <c r="I482" i="6"/>
  <c r="BH481" i="6"/>
  <c r="AY481" i="6"/>
  <c r="AP481" i="6"/>
  <c r="AG481" i="6"/>
  <c r="X481" i="6"/>
  <c r="O481" i="6"/>
  <c r="BE480" i="6"/>
  <c r="AV480" i="6"/>
  <c r="AM480" i="6"/>
  <c r="AE480" i="6"/>
  <c r="W480" i="6"/>
  <c r="O480" i="6"/>
  <c r="G480" i="6"/>
  <c r="BH479" i="6"/>
  <c r="AZ479" i="6"/>
  <c r="AR479" i="6"/>
  <c r="AJ479" i="6"/>
  <c r="AB479" i="6"/>
  <c r="T479" i="6"/>
  <c r="L479" i="6"/>
  <c r="BM478" i="6"/>
  <c r="BE478" i="6"/>
  <c r="AW478" i="6"/>
  <c r="AO478" i="6"/>
  <c r="AG478" i="6"/>
  <c r="Y478" i="6"/>
  <c r="Q478" i="6"/>
  <c r="I478" i="6"/>
  <c r="BJ477" i="6"/>
  <c r="BB477" i="6"/>
  <c r="AT477" i="6"/>
  <c r="AL477" i="6"/>
  <c r="AD477" i="6"/>
  <c r="V477" i="6"/>
  <c r="N477" i="6"/>
  <c r="C476" i="6"/>
  <c r="BL474" i="6"/>
  <c r="BD474" i="6"/>
  <c r="AV474" i="6"/>
  <c r="AN474" i="6"/>
  <c r="AF474" i="6"/>
  <c r="X474" i="6"/>
  <c r="P474" i="6"/>
  <c r="H474" i="6"/>
  <c r="BH473" i="6"/>
  <c r="AZ473" i="6"/>
  <c r="AR473" i="6"/>
  <c r="AJ473" i="6"/>
  <c r="AB473" i="6"/>
  <c r="T473" i="6"/>
  <c r="L473" i="6"/>
  <c r="BL472" i="6"/>
  <c r="BD472" i="6"/>
  <c r="AV472" i="6"/>
  <c r="AN472" i="6"/>
  <c r="AF472" i="6"/>
  <c r="X472" i="6"/>
  <c r="P472" i="6"/>
  <c r="H472" i="6"/>
  <c r="BH471" i="6"/>
  <c r="AZ471" i="6"/>
  <c r="AR471" i="6"/>
  <c r="AJ471" i="6"/>
  <c r="AB471" i="6"/>
  <c r="T471" i="6"/>
  <c r="L471" i="6"/>
  <c r="BL470" i="6"/>
  <c r="BD470" i="6"/>
  <c r="AV470" i="6"/>
  <c r="AN470" i="6"/>
  <c r="AF470" i="6"/>
  <c r="X470" i="6"/>
  <c r="P470" i="6"/>
  <c r="H470" i="6"/>
  <c r="BH469" i="6"/>
  <c r="AZ469" i="6"/>
  <c r="AR469" i="6"/>
  <c r="AJ469" i="6"/>
  <c r="AB469" i="6"/>
  <c r="T469" i="6"/>
  <c r="L469" i="6"/>
  <c r="BL468" i="6"/>
  <c r="BD468" i="6"/>
  <c r="AV468" i="6"/>
  <c r="AN468" i="6"/>
  <c r="AF468" i="6"/>
  <c r="X468" i="6"/>
  <c r="P468" i="6"/>
  <c r="H468" i="6"/>
  <c r="BH467" i="6"/>
  <c r="AZ467" i="6"/>
  <c r="AR467" i="6"/>
  <c r="AJ467" i="6"/>
  <c r="AB467" i="6"/>
  <c r="T467" i="6"/>
  <c r="L467" i="6"/>
  <c r="BL466" i="6"/>
  <c r="BD466" i="6"/>
  <c r="AV466" i="6"/>
  <c r="AN466" i="6"/>
  <c r="AF466" i="6"/>
  <c r="X466" i="6"/>
  <c r="P466" i="6"/>
  <c r="H466" i="6"/>
  <c r="BH465" i="6"/>
  <c r="AZ465" i="6"/>
  <c r="AR465" i="6"/>
  <c r="AJ465" i="6"/>
  <c r="AB465" i="6"/>
  <c r="T465" i="6"/>
  <c r="L465" i="6"/>
  <c r="BL464" i="6"/>
  <c r="BD464" i="6"/>
  <c r="AV464" i="6"/>
  <c r="AN464" i="6"/>
  <c r="AF464" i="6"/>
  <c r="X464" i="6"/>
  <c r="P464" i="6"/>
  <c r="H464" i="6"/>
  <c r="BH463" i="6"/>
  <c r="AZ463" i="6"/>
  <c r="AR463" i="6"/>
  <c r="AJ463" i="6"/>
  <c r="AB463" i="6"/>
  <c r="T463" i="6"/>
  <c r="L463" i="6"/>
  <c r="BL462" i="6"/>
  <c r="BD462" i="6"/>
  <c r="AV462" i="6"/>
  <c r="AN462" i="6"/>
  <c r="AF462" i="6"/>
  <c r="X462" i="6"/>
  <c r="P462" i="6"/>
  <c r="H462" i="6"/>
  <c r="AW535" i="6"/>
  <c r="AT534" i="6"/>
  <c r="AQ533" i="6"/>
  <c r="AN532" i="6"/>
  <c r="AK531" i="6"/>
  <c r="AH530" i="6"/>
  <c r="AL529" i="6"/>
  <c r="AI528" i="6"/>
  <c r="BL527" i="6"/>
  <c r="AF527" i="6"/>
  <c r="BI526" i="6"/>
  <c r="AC526" i="6"/>
  <c r="BF525" i="6"/>
  <c r="Z525" i="6"/>
  <c r="BC524" i="6"/>
  <c r="W524" i="6"/>
  <c r="AZ523" i="6"/>
  <c r="T523" i="6"/>
  <c r="AW522" i="6"/>
  <c r="Q522" i="6"/>
  <c r="AT521" i="6"/>
  <c r="N521" i="6"/>
  <c r="AQ520" i="6"/>
  <c r="K520" i="6"/>
  <c r="AN519" i="6"/>
  <c r="H519" i="6"/>
  <c r="AK518" i="6"/>
  <c r="BN517" i="6"/>
  <c r="AH517" i="6"/>
  <c r="BK516" i="6"/>
  <c r="AE516" i="6"/>
  <c r="BH515" i="6"/>
  <c r="AB515" i="6"/>
  <c r="BE514" i="6"/>
  <c r="Y514" i="6"/>
  <c r="BB513" i="6"/>
  <c r="V513" i="6"/>
  <c r="AY512" i="6"/>
  <c r="S512" i="6"/>
  <c r="AV511" i="6"/>
  <c r="P511" i="6"/>
  <c r="AS510" i="6"/>
  <c r="M510" i="6"/>
  <c r="AP509" i="6"/>
  <c r="J509" i="6"/>
  <c r="AM508" i="6"/>
  <c r="G508" i="6"/>
  <c r="AJ507" i="6"/>
  <c r="BM506" i="6"/>
  <c r="AG506" i="6"/>
  <c r="BJ505" i="6"/>
  <c r="AD505" i="6"/>
  <c r="BG504" i="6"/>
  <c r="AE504" i="6"/>
  <c r="O504" i="6"/>
  <c r="BH503" i="6"/>
  <c r="AR503" i="6"/>
  <c r="AB503" i="6"/>
  <c r="L503" i="6"/>
  <c r="BE502" i="6"/>
  <c r="AO502" i="6"/>
  <c r="Y502" i="6"/>
  <c r="I502" i="6"/>
  <c r="BB501" i="6"/>
  <c r="AL501" i="6"/>
  <c r="V501" i="6"/>
  <c r="AY500" i="6"/>
  <c r="AI500" i="6"/>
  <c r="S500" i="6"/>
  <c r="BL499" i="6"/>
  <c r="AV499" i="6"/>
  <c r="AF499" i="6"/>
  <c r="P499" i="6"/>
  <c r="BI498" i="6"/>
  <c r="AS498" i="6"/>
  <c r="AC498" i="6"/>
  <c r="M498" i="6"/>
  <c r="BF497" i="6"/>
  <c r="AP497" i="6"/>
  <c r="Z497" i="6"/>
  <c r="J497" i="6"/>
  <c r="BC496" i="6"/>
  <c r="AM496" i="6"/>
  <c r="W496" i="6"/>
  <c r="G496" i="6"/>
  <c r="AZ495" i="6"/>
  <c r="AJ495" i="6"/>
  <c r="T495" i="6"/>
  <c r="BM494" i="6"/>
  <c r="AW494" i="6"/>
  <c r="AG494" i="6"/>
  <c r="Q494" i="6"/>
  <c r="BJ493" i="6"/>
  <c r="AT493" i="6"/>
  <c r="AD493" i="6"/>
  <c r="N493" i="6"/>
  <c r="BG492" i="6"/>
  <c r="AQ492" i="6"/>
  <c r="AA492" i="6"/>
  <c r="K492" i="6"/>
  <c r="BD491" i="6"/>
  <c r="AN491" i="6"/>
  <c r="X491" i="6"/>
  <c r="H491" i="6"/>
  <c r="BA490" i="6"/>
  <c r="AK490" i="6"/>
  <c r="U490" i="6"/>
  <c r="BN489" i="6"/>
  <c r="AX489" i="6"/>
  <c r="AH489" i="6"/>
  <c r="R489" i="6"/>
  <c r="BK488" i="6"/>
  <c r="AU488" i="6"/>
  <c r="AE488" i="6"/>
  <c r="O488" i="6"/>
  <c r="BH487" i="6"/>
  <c r="AR487" i="6"/>
  <c r="AB487" i="6"/>
  <c r="L487" i="6"/>
  <c r="BE486" i="6"/>
  <c r="AO486" i="6"/>
  <c r="Y486" i="6"/>
  <c r="I486" i="6"/>
  <c r="BB485" i="6"/>
  <c r="AL485" i="6"/>
  <c r="V485" i="6"/>
  <c r="K485" i="6"/>
  <c r="BG484" i="6"/>
  <c r="AX484" i="6"/>
  <c r="AO484" i="6"/>
  <c r="AF484" i="6"/>
  <c r="W484" i="6"/>
  <c r="M484" i="6"/>
  <c r="BM483" i="6"/>
  <c r="BD483" i="6"/>
  <c r="AU483" i="6"/>
  <c r="AL483" i="6"/>
  <c r="AC483" i="6"/>
  <c r="T483" i="6"/>
  <c r="J483" i="6"/>
  <c r="BJ482" i="6"/>
  <c r="BA482" i="6"/>
  <c r="AR482" i="6"/>
  <c r="AI482" i="6"/>
  <c r="Z482" i="6"/>
  <c r="Q482" i="6"/>
  <c r="G482" i="6"/>
  <c r="BG481" i="6"/>
  <c r="AX481" i="6"/>
  <c r="AO481" i="6"/>
  <c r="AF481" i="6"/>
  <c r="W481" i="6"/>
  <c r="N481" i="6"/>
  <c r="BM480" i="6"/>
  <c r="BD480" i="6"/>
  <c r="AU480" i="6"/>
  <c r="AL480" i="6"/>
  <c r="AD480" i="6"/>
  <c r="V480" i="6"/>
  <c r="N480" i="6"/>
  <c r="BG479" i="6"/>
  <c r="AY479" i="6"/>
  <c r="AQ479" i="6"/>
  <c r="AI479" i="6"/>
  <c r="AA479" i="6"/>
  <c r="S479" i="6"/>
  <c r="K479" i="6"/>
  <c r="BL478" i="6"/>
  <c r="BD478" i="6"/>
  <c r="AV478" i="6"/>
  <c r="AN478" i="6"/>
  <c r="AF478" i="6"/>
  <c r="X478" i="6"/>
  <c r="P478" i="6"/>
  <c r="H478" i="6"/>
  <c r="BI477" i="6"/>
  <c r="BA477" i="6"/>
  <c r="AS477" i="6"/>
  <c r="AK477" i="6"/>
  <c r="AC477" i="6"/>
  <c r="U477" i="6"/>
  <c r="M477" i="6"/>
  <c r="BK474" i="6"/>
  <c r="BC474" i="6"/>
  <c r="AU474" i="6"/>
  <c r="AM474" i="6"/>
  <c r="AE474" i="6"/>
  <c r="W474" i="6"/>
  <c r="O474" i="6"/>
  <c r="G474" i="6"/>
  <c r="BG473" i="6"/>
  <c r="AY473" i="6"/>
  <c r="AQ473" i="6"/>
  <c r="AI473" i="6"/>
  <c r="AA473" i="6"/>
  <c r="S473" i="6"/>
  <c r="K473" i="6"/>
  <c r="BK472" i="6"/>
  <c r="BC472" i="6"/>
  <c r="AU472" i="6"/>
  <c r="AM472" i="6"/>
  <c r="AE472" i="6"/>
  <c r="W472" i="6"/>
  <c r="O472" i="6"/>
  <c r="G472" i="6"/>
  <c r="BG471" i="6"/>
  <c r="AY471" i="6"/>
  <c r="AQ471" i="6"/>
  <c r="AI471" i="6"/>
  <c r="AA471" i="6"/>
  <c r="S471" i="6"/>
  <c r="K471" i="6"/>
  <c r="BK470" i="6"/>
  <c r="BC470" i="6"/>
  <c r="AU470" i="6"/>
  <c r="AM470" i="6"/>
  <c r="AE470" i="6"/>
  <c r="W470" i="6"/>
  <c r="O470" i="6"/>
  <c r="G470" i="6"/>
  <c r="BG469" i="6"/>
  <c r="AY469" i="6"/>
  <c r="AQ469" i="6"/>
  <c r="AI469" i="6"/>
  <c r="AA469" i="6"/>
  <c r="S469" i="6"/>
  <c r="K469" i="6"/>
  <c r="BK468" i="6"/>
  <c r="BC468" i="6"/>
  <c r="AU468" i="6"/>
  <c r="AM468" i="6"/>
  <c r="AE468" i="6"/>
  <c r="W468" i="6"/>
  <c r="O468" i="6"/>
  <c r="G468" i="6"/>
  <c r="BG467" i="6"/>
  <c r="AY467" i="6"/>
  <c r="AQ467" i="6"/>
  <c r="AI467" i="6"/>
  <c r="AA467" i="6"/>
  <c r="S467" i="6"/>
  <c r="K467" i="6"/>
  <c r="BK466" i="6"/>
  <c r="BC466" i="6"/>
  <c r="AU466" i="6"/>
  <c r="AM466" i="6"/>
  <c r="AE466" i="6"/>
  <c r="W466" i="6"/>
  <c r="O466" i="6"/>
  <c r="G466" i="6"/>
  <c r="BG465" i="6"/>
  <c r="AY465" i="6"/>
  <c r="AQ465" i="6"/>
  <c r="AI465" i="6"/>
  <c r="AA465" i="6"/>
  <c r="S465" i="6"/>
  <c r="K465" i="6"/>
  <c r="BK464" i="6"/>
  <c r="BC464" i="6"/>
  <c r="AU464" i="6"/>
  <c r="AM464" i="6"/>
  <c r="AE464" i="6"/>
  <c r="W464" i="6"/>
  <c r="O464" i="6"/>
  <c r="G464" i="6"/>
  <c r="BG463" i="6"/>
  <c r="AY463" i="6"/>
  <c r="AQ463" i="6"/>
  <c r="AI463" i="6"/>
  <c r="AA463" i="6"/>
  <c r="S463" i="6"/>
  <c r="K463" i="6"/>
  <c r="BK462" i="6"/>
  <c r="BC462" i="6"/>
  <c r="AU462" i="6"/>
  <c r="AM462" i="6"/>
  <c r="AE462" i="6"/>
  <c r="W462" i="6"/>
  <c r="O462" i="6"/>
  <c r="G462" i="6"/>
  <c r="BG461" i="6"/>
  <c r="AY461" i="6"/>
  <c r="AQ461" i="6"/>
  <c r="AI461" i="6"/>
  <c r="AA461" i="6"/>
  <c r="S461" i="6"/>
  <c r="K461" i="6"/>
  <c r="BK460" i="6"/>
  <c r="BC460" i="6"/>
  <c r="AU460" i="6"/>
  <c r="AM460" i="6"/>
  <c r="AE460" i="6"/>
  <c r="W460" i="6"/>
  <c r="O460" i="6"/>
  <c r="G460" i="6"/>
  <c r="BG459" i="6"/>
  <c r="AY459" i="6"/>
  <c r="AQ459" i="6"/>
  <c r="AI459" i="6"/>
  <c r="AA459" i="6"/>
  <c r="S459" i="6"/>
  <c r="K459" i="6"/>
  <c r="BK458" i="6"/>
  <c r="BC458" i="6"/>
  <c r="AU458" i="6"/>
  <c r="AM458" i="6"/>
  <c r="AE458" i="6"/>
  <c r="AV535" i="6"/>
  <c r="AS534" i="6"/>
  <c r="AP533" i="6"/>
  <c r="AM532" i="6"/>
  <c r="AJ531" i="6"/>
  <c r="AG530" i="6"/>
  <c r="AK529" i="6"/>
  <c r="BN528" i="6"/>
  <c r="AH528" i="6"/>
  <c r="BK527" i="6"/>
  <c r="AE527" i="6"/>
  <c r="BH526" i="6"/>
  <c r="AB526" i="6"/>
  <c r="BE525" i="6"/>
  <c r="Y525" i="6"/>
  <c r="BB524" i="6"/>
  <c r="V524" i="6"/>
  <c r="AY523" i="6"/>
  <c r="S523" i="6"/>
  <c r="AV522" i="6"/>
  <c r="P522" i="6"/>
  <c r="AS521" i="6"/>
  <c r="M521" i="6"/>
  <c r="AP520" i="6"/>
  <c r="J520" i="6"/>
  <c r="AM519" i="6"/>
  <c r="G519" i="6"/>
  <c r="AJ518" i="6"/>
  <c r="BM517" i="6"/>
  <c r="AG517" i="6"/>
  <c r="BJ516" i="6"/>
  <c r="AD516" i="6"/>
  <c r="BG515" i="6"/>
  <c r="AA515" i="6"/>
  <c r="BD514" i="6"/>
  <c r="X514" i="6"/>
  <c r="BA513" i="6"/>
  <c r="U513" i="6"/>
  <c r="AX512" i="6"/>
  <c r="R512" i="6"/>
  <c r="AU511" i="6"/>
  <c r="O511" i="6"/>
  <c r="AR510" i="6"/>
  <c r="L510" i="6"/>
  <c r="AO509" i="6"/>
  <c r="I509" i="6"/>
  <c r="AL508" i="6"/>
  <c r="AI507" i="6"/>
  <c r="BL506" i="6"/>
  <c r="AF506" i="6"/>
  <c r="BI505" i="6"/>
  <c r="AC505" i="6"/>
  <c r="BF504" i="6"/>
  <c r="AD504" i="6"/>
  <c r="N504" i="6"/>
  <c r="BG503" i="6"/>
  <c r="AQ503" i="6"/>
  <c r="AA503" i="6"/>
  <c r="K503" i="6"/>
  <c r="BD502" i="6"/>
  <c r="AN502" i="6"/>
  <c r="X502" i="6"/>
  <c r="H502" i="6"/>
  <c r="BA501" i="6"/>
  <c r="AK501" i="6"/>
  <c r="U501" i="6"/>
  <c r="BN500" i="6"/>
  <c r="AX500" i="6"/>
  <c r="AH500" i="6"/>
  <c r="R500" i="6"/>
  <c r="BK499" i="6"/>
  <c r="AU499" i="6"/>
  <c r="AE499" i="6"/>
  <c r="O499" i="6"/>
  <c r="BH498" i="6"/>
  <c r="AR498" i="6"/>
  <c r="AB498" i="6"/>
  <c r="L498" i="6"/>
  <c r="BE497" i="6"/>
  <c r="AO497" i="6"/>
  <c r="Y497" i="6"/>
  <c r="I497" i="6"/>
  <c r="BB496" i="6"/>
  <c r="AL496" i="6"/>
  <c r="V496" i="6"/>
  <c r="AY495" i="6"/>
  <c r="AI495" i="6"/>
  <c r="S495" i="6"/>
  <c r="BL494" i="6"/>
  <c r="AV494" i="6"/>
  <c r="AF494" i="6"/>
  <c r="P494" i="6"/>
  <c r="BI493" i="6"/>
  <c r="AS493" i="6"/>
  <c r="AC493" i="6"/>
  <c r="M493" i="6"/>
  <c r="BF492" i="6"/>
  <c r="AP492" i="6"/>
  <c r="Z492" i="6"/>
  <c r="J492" i="6"/>
  <c r="BC491" i="6"/>
  <c r="AM491" i="6"/>
  <c r="W491" i="6"/>
  <c r="G491" i="6"/>
  <c r="AZ490" i="6"/>
  <c r="AJ490" i="6"/>
  <c r="T490" i="6"/>
  <c r="BM489" i="6"/>
  <c r="AW489" i="6"/>
  <c r="AG489" i="6"/>
  <c r="Q489" i="6"/>
  <c r="BJ488" i="6"/>
  <c r="AT488" i="6"/>
  <c r="AD488" i="6"/>
  <c r="N488" i="6"/>
  <c r="BG487" i="6"/>
  <c r="AQ487" i="6"/>
  <c r="AA487" i="6"/>
  <c r="K487" i="6"/>
  <c r="BD486" i="6"/>
  <c r="AN486" i="6"/>
  <c r="X486" i="6"/>
  <c r="H486" i="6"/>
  <c r="BA485" i="6"/>
  <c r="AK485" i="6"/>
  <c r="U485" i="6"/>
  <c r="J485" i="6"/>
  <c r="BF484" i="6"/>
  <c r="AW484" i="6"/>
  <c r="AN484" i="6"/>
  <c r="AE484" i="6"/>
  <c r="U484" i="6"/>
  <c r="L484" i="6"/>
  <c r="BL483" i="6"/>
  <c r="BC483" i="6"/>
  <c r="AT483" i="6"/>
  <c r="AK483" i="6"/>
  <c r="AB483" i="6"/>
  <c r="R483" i="6"/>
  <c r="I483" i="6"/>
  <c r="BI482" i="6"/>
  <c r="AZ482" i="6"/>
  <c r="AQ482" i="6"/>
  <c r="AH482" i="6"/>
  <c r="Y482" i="6"/>
  <c r="O482" i="6"/>
  <c r="BF481" i="6"/>
  <c r="AW481" i="6"/>
  <c r="AN481" i="6"/>
  <c r="AE481" i="6"/>
  <c r="V481" i="6"/>
  <c r="L481" i="6"/>
  <c r="BL480" i="6"/>
  <c r="BC480" i="6"/>
  <c r="AT480" i="6"/>
  <c r="AK480" i="6"/>
  <c r="AC480" i="6"/>
  <c r="U480" i="6"/>
  <c r="M480" i="6"/>
  <c r="BN479" i="6"/>
  <c r="BF479" i="6"/>
  <c r="AX479" i="6"/>
  <c r="AP479" i="6"/>
  <c r="AH479" i="6"/>
  <c r="Z479" i="6"/>
  <c r="R479" i="6"/>
  <c r="J479" i="6"/>
  <c r="BK478" i="6"/>
  <c r="BC478" i="6"/>
  <c r="AU478" i="6"/>
  <c r="AM478" i="6"/>
  <c r="AE478" i="6"/>
  <c r="W478" i="6"/>
  <c r="O478" i="6"/>
  <c r="G478" i="6"/>
  <c r="BH477" i="6"/>
  <c r="AZ477" i="6"/>
  <c r="AR477" i="6"/>
  <c r="AJ477" i="6"/>
  <c r="AB477" i="6"/>
  <c r="T477" i="6"/>
  <c r="L477" i="6"/>
  <c r="BJ474" i="6"/>
  <c r="BB474" i="6"/>
  <c r="AT474" i="6"/>
  <c r="AL474" i="6"/>
  <c r="AD474" i="6"/>
  <c r="V474" i="6"/>
  <c r="N474" i="6"/>
  <c r="BN473" i="6"/>
  <c r="BF473" i="6"/>
  <c r="AX473" i="6"/>
  <c r="AP473" i="6"/>
  <c r="AH473" i="6"/>
  <c r="Z473" i="6"/>
  <c r="R473" i="6"/>
  <c r="J473" i="6"/>
  <c r="BJ472" i="6"/>
  <c r="BB472" i="6"/>
  <c r="AT472" i="6"/>
  <c r="AL472" i="6"/>
  <c r="AD472" i="6"/>
  <c r="V472" i="6"/>
  <c r="N472" i="6"/>
  <c r="BN471" i="6"/>
  <c r="BF471" i="6"/>
  <c r="AX471" i="6"/>
  <c r="AP471" i="6"/>
  <c r="AH471" i="6"/>
  <c r="Z471" i="6"/>
  <c r="R471" i="6"/>
  <c r="J471" i="6"/>
  <c r="BJ470" i="6"/>
  <c r="BB470" i="6"/>
  <c r="AT470" i="6"/>
  <c r="AL470" i="6"/>
  <c r="AD470" i="6"/>
  <c r="V470" i="6"/>
  <c r="N470" i="6"/>
  <c r="BN469" i="6"/>
  <c r="BF469" i="6"/>
  <c r="AX469" i="6"/>
  <c r="AP469" i="6"/>
  <c r="AH469" i="6"/>
  <c r="Z469" i="6"/>
  <c r="R469" i="6"/>
  <c r="J469" i="6"/>
  <c r="BJ468" i="6"/>
  <c r="BB468" i="6"/>
  <c r="AT468" i="6"/>
  <c r="AL468" i="6"/>
  <c r="AD468" i="6"/>
  <c r="V468" i="6"/>
  <c r="N468" i="6"/>
  <c r="BN467" i="6"/>
  <c r="BF467" i="6"/>
  <c r="AX467" i="6"/>
  <c r="AP467" i="6"/>
  <c r="AH467" i="6"/>
  <c r="Z467" i="6"/>
  <c r="R467" i="6"/>
  <c r="J467" i="6"/>
  <c r="BJ466" i="6"/>
  <c r="BB466" i="6"/>
  <c r="AT466" i="6"/>
  <c r="AL466" i="6"/>
  <c r="AD466" i="6"/>
  <c r="V466" i="6"/>
  <c r="N466" i="6"/>
  <c r="BN465" i="6"/>
  <c r="BF465" i="6"/>
  <c r="AX465" i="6"/>
  <c r="AP465" i="6"/>
  <c r="AH465" i="6"/>
  <c r="Z465" i="6"/>
  <c r="R465" i="6"/>
  <c r="J465" i="6"/>
  <c r="BJ464" i="6"/>
  <c r="BB464" i="6"/>
  <c r="AT464" i="6"/>
  <c r="AL464" i="6"/>
  <c r="AD464" i="6"/>
  <c r="V464" i="6"/>
  <c r="N464" i="6"/>
  <c r="BN463" i="6"/>
  <c r="BF463" i="6"/>
  <c r="AX463" i="6"/>
  <c r="AP463" i="6"/>
  <c r="AH463" i="6"/>
  <c r="Z463" i="6"/>
  <c r="R463" i="6"/>
  <c r="J463" i="6"/>
  <c r="BJ462" i="6"/>
  <c r="BB462" i="6"/>
  <c r="AT462" i="6"/>
  <c r="AL462" i="6"/>
  <c r="AD462" i="6"/>
  <c r="V462" i="6"/>
  <c r="N462" i="6"/>
  <c r="BN461" i="6"/>
  <c r="BF461" i="6"/>
  <c r="AX461" i="6"/>
  <c r="AP461" i="6"/>
  <c r="AH461" i="6"/>
  <c r="Z461" i="6"/>
  <c r="R461" i="6"/>
  <c r="J461" i="6"/>
  <c r="BJ460" i="6"/>
  <c r="BB460" i="6"/>
  <c r="AT460" i="6"/>
  <c r="AL460" i="6"/>
  <c r="AD460" i="6"/>
  <c r="V460" i="6"/>
  <c r="N460" i="6"/>
  <c r="BN459" i="6"/>
  <c r="BF459" i="6"/>
  <c r="AX459" i="6"/>
  <c r="AP459" i="6"/>
  <c r="AH459" i="6"/>
  <c r="Z459" i="6"/>
  <c r="R459" i="6"/>
  <c r="J459" i="6"/>
  <c r="BJ458" i="6"/>
  <c r="BB458" i="6"/>
  <c r="AT458" i="6"/>
  <c r="AL458" i="6"/>
  <c r="AD458" i="6"/>
  <c r="V458" i="6"/>
  <c r="N458" i="6"/>
  <c r="BN457" i="6"/>
  <c r="BF457" i="6"/>
  <c r="AX457" i="6"/>
  <c r="AP457" i="6"/>
  <c r="AH457" i="6"/>
  <c r="Z457" i="6"/>
  <c r="R457" i="6"/>
  <c r="J457" i="6"/>
  <c r="BJ456" i="6"/>
  <c r="BB456" i="6"/>
  <c r="AG535" i="6"/>
  <c r="AD534" i="6"/>
  <c r="AA533" i="6"/>
  <c r="X532" i="6"/>
  <c r="U531" i="6"/>
  <c r="R530" i="6"/>
  <c r="AE529" i="6"/>
  <c r="BH528" i="6"/>
  <c r="AB528" i="6"/>
  <c r="BE527" i="6"/>
  <c r="Y527" i="6"/>
  <c r="BB526" i="6"/>
  <c r="V526" i="6"/>
  <c r="AY525" i="6"/>
  <c r="S525" i="6"/>
  <c r="AV524" i="6"/>
  <c r="P524" i="6"/>
  <c r="AS523" i="6"/>
  <c r="M523" i="6"/>
  <c r="AP522" i="6"/>
  <c r="J522" i="6"/>
  <c r="AM521" i="6"/>
  <c r="G521" i="6"/>
  <c r="AJ520" i="6"/>
  <c r="BM519" i="6"/>
  <c r="AG519" i="6"/>
  <c r="BJ518" i="6"/>
  <c r="AD518" i="6"/>
  <c r="BG517" i="6"/>
  <c r="AA517" i="6"/>
  <c r="BD516" i="6"/>
  <c r="X516" i="6"/>
  <c r="BA515" i="6"/>
  <c r="U515" i="6"/>
  <c r="AX514" i="6"/>
  <c r="R514" i="6"/>
  <c r="AU513" i="6"/>
  <c r="O513" i="6"/>
  <c r="AR512" i="6"/>
  <c r="L512" i="6"/>
  <c r="AO511" i="6"/>
  <c r="I511" i="6"/>
  <c r="AL510" i="6"/>
  <c r="AI509" i="6"/>
  <c r="BL508" i="6"/>
  <c r="AF508" i="6"/>
  <c r="BI507" i="6"/>
  <c r="AC507" i="6"/>
  <c r="BF506" i="6"/>
  <c r="Z506" i="6"/>
  <c r="BC505" i="6"/>
  <c r="W505" i="6"/>
  <c r="AZ504" i="6"/>
  <c r="AB504" i="6"/>
  <c r="L504" i="6"/>
  <c r="BE503" i="6"/>
  <c r="AO503" i="6"/>
  <c r="Y503" i="6"/>
  <c r="I503" i="6"/>
  <c r="BB502" i="6"/>
  <c r="AL502" i="6"/>
  <c r="V502" i="6"/>
  <c r="AY501" i="6"/>
  <c r="AI501" i="6"/>
  <c r="S501" i="6"/>
  <c r="BL500" i="6"/>
  <c r="AV500" i="6"/>
  <c r="AF500" i="6"/>
  <c r="P500" i="6"/>
  <c r="BI499" i="6"/>
  <c r="AS499" i="6"/>
  <c r="AC499" i="6"/>
  <c r="M499" i="6"/>
  <c r="BF498" i="6"/>
  <c r="AP498" i="6"/>
  <c r="Z498" i="6"/>
  <c r="J498" i="6"/>
  <c r="BC497" i="6"/>
  <c r="AM497" i="6"/>
  <c r="W497" i="6"/>
  <c r="G497" i="6"/>
  <c r="AZ496" i="6"/>
  <c r="AJ496" i="6"/>
  <c r="T496" i="6"/>
  <c r="BM495" i="6"/>
  <c r="AW495" i="6"/>
  <c r="AG495" i="6"/>
  <c r="Q495" i="6"/>
  <c r="BJ494" i="6"/>
  <c r="AT494" i="6"/>
  <c r="AD494" i="6"/>
  <c r="N494" i="6"/>
  <c r="BG493" i="6"/>
  <c r="AQ493" i="6"/>
  <c r="AA493" i="6"/>
  <c r="K493" i="6"/>
  <c r="BD492" i="6"/>
  <c r="AN492" i="6"/>
  <c r="X492" i="6"/>
  <c r="H492" i="6"/>
  <c r="BA491" i="6"/>
  <c r="AK491" i="6"/>
  <c r="U491" i="6"/>
  <c r="BN490" i="6"/>
  <c r="AX490" i="6"/>
  <c r="AH490" i="6"/>
  <c r="R490" i="6"/>
  <c r="BK489" i="6"/>
  <c r="AU489" i="6"/>
  <c r="AE489" i="6"/>
  <c r="O489" i="6"/>
  <c r="BH488" i="6"/>
  <c r="AR488" i="6"/>
  <c r="AB488" i="6"/>
  <c r="L488" i="6"/>
  <c r="BE487" i="6"/>
  <c r="AO487" i="6"/>
  <c r="Y487" i="6"/>
  <c r="I487" i="6"/>
  <c r="BB486" i="6"/>
  <c r="AL486" i="6"/>
  <c r="V486" i="6"/>
  <c r="AY485" i="6"/>
  <c r="AI485" i="6"/>
  <c r="T485" i="6"/>
  <c r="BE484" i="6"/>
  <c r="AV484" i="6"/>
  <c r="AM484" i="6"/>
  <c r="AC484" i="6"/>
  <c r="T484" i="6"/>
  <c r="K484" i="6"/>
  <c r="BK483" i="6"/>
  <c r="BB483" i="6"/>
  <c r="AS483" i="6"/>
  <c r="AJ483" i="6"/>
  <c r="Z483" i="6"/>
  <c r="Q483" i="6"/>
  <c r="H483" i="6"/>
  <c r="BH482" i="6"/>
  <c r="AY482" i="6"/>
  <c r="AP482" i="6"/>
  <c r="AG482" i="6"/>
  <c r="W482" i="6"/>
  <c r="N482" i="6"/>
  <c r="BN481" i="6"/>
  <c r="BE481" i="6"/>
  <c r="AV481" i="6"/>
  <c r="AM481" i="6"/>
  <c r="AD481" i="6"/>
  <c r="T481" i="6"/>
  <c r="K481" i="6"/>
  <c r="BK480" i="6"/>
  <c r="BB480" i="6"/>
  <c r="AS480" i="6"/>
  <c r="AJ480" i="6"/>
  <c r="AB480" i="6"/>
  <c r="T480" i="6"/>
  <c r="L480" i="6"/>
  <c r="BM479" i="6"/>
  <c r="BE479" i="6"/>
  <c r="AW479" i="6"/>
  <c r="AO479" i="6"/>
  <c r="AG479" i="6"/>
  <c r="Y479" i="6"/>
  <c r="Q479" i="6"/>
  <c r="I479" i="6"/>
  <c r="BJ478" i="6"/>
  <c r="BB478" i="6"/>
  <c r="AT478" i="6"/>
  <c r="AL478" i="6"/>
  <c r="AD478" i="6"/>
  <c r="V478" i="6"/>
  <c r="N478" i="6"/>
  <c r="BG477" i="6"/>
  <c r="AY477" i="6"/>
  <c r="AQ477" i="6"/>
  <c r="AI477" i="6"/>
  <c r="AA477" i="6"/>
  <c r="S477" i="6"/>
  <c r="K477" i="6"/>
  <c r="BI474" i="6"/>
  <c r="BA474" i="6"/>
  <c r="AS474" i="6"/>
  <c r="AK474" i="6"/>
  <c r="AC474" i="6"/>
  <c r="U474" i="6"/>
  <c r="M474" i="6"/>
  <c r="BM473" i="6"/>
  <c r="BE473" i="6"/>
  <c r="AW473" i="6"/>
  <c r="AO473" i="6"/>
  <c r="AG473" i="6"/>
  <c r="Y473" i="6"/>
  <c r="AF535" i="6"/>
  <c r="AC534" i="6"/>
  <c r="Z533" i="6"/>
  <c r="W532" i="6"/>
  <c r="T531" i="6"/>
  <c r="Q530" i="6"/>
  <c r="AD529" i="6"/>
  <c r="BG528" i="6"/>
  <c r="AA528" i="6"/>
  <c r="BD527" i="6"/>
  <c r="X527" i="6"/>
  <c r="BA526" i="6"/>
  <c r="U526" i="6"/>
  <c r="AX525" i="6"/>
  <c r="R525" i="6"/>
  <c r="AU524" i="6"/>
  <c r="O524" i="6"/>
  <c r="AR523" i="6"/>
  <c r="L523" i="6"/>
  <c r="AO522" i="6"/>
  <c r="I522" i="6"/>
  <c r="AL521" i="6"/>
  <c r="AI520" i="6"/>
  <c r="BL519" i="6"/>
  <c r="AF519" i="6"/>
  <c r="BI518" i="6"/>
  <c r="AC518" i="6"/>
  <c r="BF517" i="6"/>
  <c r="Z517" i="6"/>
  <c r="BC516" i="6"/>
  <c r="W516" i="6"/>
  <c r="AZ515" i="6"/>
  <c r="T515" i="6"/>
  <c r="AW514" i="6"/>
  <c r="Q514" i="6"/>
  <c r="AT513" i="6"/>
  <c r="N513" i="6"/>
  <c r="AQ512" i="6"/>
  <c r="K512" i="6"/>
  <c r="AN511" i="6"/>
  <c r="H511" i="6"/>
  <c r="AK510" i="6"/>
  <c r="BN509" i="6"/>
  <c r="AH509" i="6"/>
  <c r="BK508" i="6"/>
  <c r="AE508" i="6"/>
  <c r="BH507" i="6"/>
  <c r="AB507" i="6"/>
  <c r="BE506" i="6"/>
  <c r="Y506" i="6"/>
  <c r="BB505" i="6"/>
  <c r="V505" i="6"/>
  <c r="AY504" i="6"/>
  <c r="AA504" i="6"/>
  <c r="K504" i="6"/>
  <c r="BD503" i="6"/>
  <c r="AN503" i="6"/>
  <c r="X503" i="6"/>
  <c r="H503" i="6"/>
  <c r="BA502" i="6"/>
  <c r="AK502" i="6"/>
  <c r="U502" i="6"/>
  <c r="BN501" i="6"/>
  <c r="AX501" i="6"/>
  <c r="AH501" i="6"/>
  <c r="R501" i="6"/>
  <c r="BK500" i="6"/>
  <c r="AU500" i="6"/>
  <c r="AE500" i="6"/>
  <c r="O500" i="6"/>
  <c r="BH499" i="6"/>
  <c r="AR499" i="6"/>
  <c r="AB499" i="6"/>
  <c r="L499" i="6"/>
  <c r="BE498" i="6"/>
  <c r="AO498" i="6"/>
  <c r="Y498" i="6"/>
  <c r="I498" i="6"/>
  <c r="BB497" i="6"/>
  <c r="AL497" i="6"/>
  <c r="V497" i="6"/>
  <c r="AY496" i="6"/>
  <c r="AI496" i="6"/>
  <c r="S496" i="6"/>
  <c r="BL495" i="6"/>
  <c r="AV495" i="6"/>
  <c r="AF495" i="6"/>
  <c r="P495" i="6"/>
  <c r="BI494" i="6"/>
  <c r="AS494" i="6"/>
  <c r="AC494" i="6"/>
  <c r="M494" i="6"/>
  <c r="BF493" i="6"/>
  <c r="AP493" i="6"/>
  <c r="Z493" i="6"/>
  <c r="J493" i="6"/>
  <c r="BC492" i="6"/>
  <c r="AM492" i="6"/>
  <c r="W492" i="6"/>
  <c r="G492" i="6"/>
  <c r="AZ491" i="6"/>
  <c r="AJ491" i="6"/>
  <c r="T491" i="6"/>
  <c r="BM490" i="6"/>
  <c r="AW490" i="6"/>
  <c r="AG490" i="6"/>
  <c r="Q490" i="6"/>
  <c r="BJ489" i="6"/>
  <c r="AT489" i="6"/>
  <c r="AD489" i="6"/>
  <c r="N489" i="6"/>
  <c r="BG488" i="6"/>
  <c r="AQ488" i="6"/>
  <c r="AA488" i="6"/>
  <c r="K488" i="6"/>
  <c r="BD487" i="6"/>
  <c r="AN487" i="6"/>
  <c r="X487" i="6"/>
  <c r="H487" i="6"/>
  <c r="BA486" i="6"/>
  <c r="AK486" i="6"/>
  <c r="U486" i="6"/>
  <c r="BN485" i="6"/>
  <c r="AX485" i="6"/>
  <c r="AH485" i="6"/>
  <c r="S485" i="6"/>
  <c r="BN484" i="6"/>
  <c r="BD484" i="6"/>
  <c r="AU484" i="6"/>
  <c r="AK484" i="6"/>
  <c r="AB484" i="6"/>
  <c r="S484" i="6"/>
  <c r="J484" i="6"/>
  <c r="BJ483" i="6"/>
  <c r="BA483" i="6"/>
  <c r="AR483" i="6"/>
  <c r="AH483" i="6"/>
  <c r="Y483" i="6"/>
  <c r="P483" i="6"/>
  <c r="G483" i="6"/>
  <c r="BG482" i="6"/>
  <c r="AX482" i="6"/>
  <c r="AO482" i="6"/>
  <c r="AE482" i="6"/>
  <c r="V482" i="6"/>
  <c r="M482" i="6"/>
  <c r="BM481" i="6"/>
  <c r="BD481" i="6"/>
  <c r="AU481" i="6"/>
  <c r="AL481" i="6"/>
  <c r="AB481" i="6"/>
  <c r="S481" i="6"/>
  <c r="J481" i="6"/>
  <c r="BJ480" i="6"/>
  <c r="BA480" i="6"/>
  <c r="AR480" i="6"/>
  <c r="AI480" i="6"/>
  <c r="AA480" i="6"/>
  <c r="S480" i="6"/>
  <c r="K480" i="6"/>
  <c r="BL479" i="6"/>
  <c r="BD479" i="6"/>
  <c r="AV479" i="6"/>
  <c r="AN479" i="6"/>
  <c r="AF479" i="6"/>
  <c r="X479" i="6"/>
  <c r="P479" i="6"/>
  <c r="H479" i="6"/>
  <c r="BI478" i="6"/>
  <c r="BA478" i="6"/>
  <c r="AS478" i="6"/>
  <c r="AK478" i="6"/>
  <c r="AC478" i="6"/>
  <c r="U478" i="6"/>
  <c r="M478" i="6"/>
  <c r="BN477" i="6"/>
  <c r="BF477" i="6"/>
  <c r="AX477" i="6"/>
  <c r="AP477" i="6"/>
  <c r="AH477" i="6"/>
  <c r="Z477" i="6"/>
  <c r="R477" i="6"/>
  <c r="J477" i="6"/>
  <c r="BH474" i="6"/>
  <c r="AZ474" i="6"/>
  <c r="AR474" i="6"/>
  <c r="AJ474" i="6"/>
  <c r="AB474" i="6"/>
  <c r="T474" i="6"/>
  <c r="L474" i="6"/>
  <c r="BL473" i="6"/>
  <c r="BD473" i="6"/>
  <c r="AV473" i="6"/>
  <c r="AN473" i="6"/>
  <c r="AF473" i="6"/>
  <c r="X473" i="6"/>
  <c r="P473" i="6"/>
  <c r="H473" i="6"/>
  <c r="BH472" i="6"/>
  <c r="AZ472" i="6"/>
  <c r="AR472" i="6"/>
  <c r="AJ472" i="6"/>
  <c r="AB472" i="6"/>
  <c r="T472" i="6"/>
  <c r="L472" i="6"/>
  <c r="BL471" i="6"/>
  <c r="BD471" i="6"/>
  <c r="AV471" i="6"/>
  <c r="AN471" i="6"/>
  <c r="AF471" i="6"/>
  <c r="X471" i="6"/>
  <c r="P471" i="6"/>
  <c r="H471" i="6"/>
  <c r="BH470" i="6"/>
  <c r="AZ470" i="6"/>
  <c r="AR470" i="6"/>
  <c r="AJ470" i="6"/>
  <c r="AB470" i="6"/>
  <c r="T470" i="6"/>
  <c r="L470" i="6"/>
  <c r="BL469" i="6"/>
  <c r="BD469" i="6"/>
  <c r="AV469" i="6"/>
  <c r="AN469" i="6"/>
  <c r="AF469" i="6"/>
  <c r="X469" i="6"/>
  <c r="P469" i="6"/>
  <c r="H469" i="6"/>
  <c r="BH468" i="6"/>
  <c r="AZ468" i="6"/>
  <c r="AR468" i="6"/>
  <c r="AJ468" i="6"/>
  <c r="AB468" i="6"/>
  <c r="T468" i="6"/>
  <c r="L468" i="6"/>
  <c r="BL467" i="6"/>
  <c r="BD467" i="6"/>
  <c r="AV467" i="6"/>
  <c r="AN467" i="6"/>
  <c r="AF467" i="6"/>
  <c r="X467" i="6"/>
  <c r="P467" i="6"/>
  <c r="H467" i="6"/>
  <c r="BH466" i="6"/>
  <c r="AZ466" i="6"/>
  <c r="AR466" i="6"/>
  <c r="AJ466" i="6"/>
  <c r="AB466" i="6"/>
  <c r="T466" i="6"/>
  <c r="L466" i="6"/>
  <c r="BL465" i="6"/>
  <c r="BD465" i="6"/>
  <c r="AV465" i="6"/>
  <c r="AN465" i="6"/>
  <c r="AF465" i="6"/>
  <c r="X465" i="6"/>
  <c r="P465" i="6"/>
  <c r="H465" i="6"/>
  <c r="BH464" i="6"/>
  <c r="AZ464" i="6"/>
  <c r="AR464" i="6"/>
  <c r="AJ464" i="6"/>
  <c r="AB464" i="6"/>
  <c r="T464" i="6"/>
  <c r="L464" i="6"/>
  <c r="BL463" i="6"/>
  <c r="BD463" i="6"/>
  <c r="AV463" i="6"/>
  <c r="AN463" i="6"/>
  <c r="AF463" i="6"/>
  <c r="X463" i="6"/>
  <c r="P463" i="6"/>
  <c r="H463" i="6"/>
  <c r="BH462" i="6"/>
  <c r="AZ462" i="6"/>
  <c r="AR462" i="6"/>
  <c r="AJ462" i="6"/>
  <c r="AB462" i="6"/>
  <c r="T462" i="6"/>
  <c r="L462" i="6"/>
  <c r="BL461" i="6"/>
  <c r="BD461" i="6"/>
  <c r="AV461" i="6"/>
  <c r="AN461" i="6"/>
  <c r="AF461" i="6"/>
  <c r="X461" i="6"/>
  <c r="P461" i="6"/>
  <c r="H461" i="6"/>
  <c r="BH460" i="6"/>
  <c r="AZ460" i="6"/>
  <c r="AR460" i="6"/>
  <c r="AJ460" i="6"/>
  <c r="AB460" i="6"/>
  <c r="T460" i="6"/>
  <c r="L460" i="6"/>
  <c r="BL459" i="6"/>
  <c r="BD459" i="6"/>
  <c r="AV459" i="6"/>
  <c r="AN459" i="6"/>
  <c r="AF459" i="6"/>
  <c r="X459" i="6"/>
  <c r="P459" i="6"/>
  <c r="H459" i="6"/>
  <c r="BH458" i="6"/>
  <c r="AZ458" i="6"/>
  <c r="AR458" i="6"/>
  <c r="AJ458" i="6"/>
  <c r="AB458" i="6"/>
  <c r="T458" i="6"/>
  <c r="L458" i="6"/>
  <c r="BL457" i="6"/>
  <c r="BD457" i="6"/>
  <c r="AV457" i="6"/>
  <c r="AN457" i="6"/>
  <c r="AF457" i="6"/>
  <c r="X457" i="6"/>
  <c r="P457" i="6"/>
  <c r="H457" i="6"/>
  <c r="BH456" i="6"/>
  <c r="AZ456" i="6"/>
  <c r="AR456" i="6"/>
  <c r="AJ456" i="6"/>
  <c r="AB456" i="6"/>
  <c r="T456" i="6"/>
  <c r="L456" i="6"/>
  <c r="BL455" i="6"/>
  <c r="BD455" i="6"/>
  <c r="AV455" i="6"/>
  <c r="AN455" i="6"/>
  <c r="AF455" i="6"/>
  <c r="X455" i="6"/>
  <c r="P455" i="6"/>
  <c r="H455" i="6"/>
  <c r="BH454" i="6"/>
  <c r="AZ454" i="6"/>
  <c r="AR454" i="6"/>
  <c r="AJ454" i="6"/>
  <c r="AB454" i="6"/>
  <c r="T454" i="6"/>
  <c r="L454" i="6"/>
  <c r="BL453" i="6"/>
  <c r="BD453" i="6"/>
  <c r="AV453" i="6"/>
  <c r="AN453" i="6"/>
  <c r="AF453" i="6"/>
  <c r="X453" i="6"/>
  <c r="P453" i="6"/>
  <c r="H453" i="6"/>
  <c r="BH452" i="6"/>
  <c r="AZ452" i="6"/>
  <c r="AR452" i="6"/>
  <c r="AJ452" i="6"/>
  <c r="AB452" i="6"/>
  <c r="T452" i="6"/>
  <c r="L452" i="6"/>
  <c r="BL451" i="6"/>
  <c r="BD451" i="6"/>
  <c r="AV451" i="6"/>
  <c r="AN451" i="6"/>
  <c r="AF451" i="6"/>
  <c r="X451" i="6"/>
  <c r="P451" i="6"/>
  <c r="H451" i="6"/>
  <c r="BH450" i="6"/>
  <c r="AZ450" i="6"/>
  <c r="AR450" i="6"/>
  <c r="AJ450" i="6"/>
  <c r="AB450" i="6"/>
  <c r="T450" i="6"/>
  <c r="L450" i="6"/>
  <c r="BL449" i="6"/>
  <c r="BD449" i="6"/>
  <c r="AV449" i="6"/>
  <c r="AN449" i="6"/>
  <c r="AF449" i="6"/>
  <c r="X449" i="6"/>
  <c r="P449" i="6"/>
  <c r="H449" i="6"/>
  <c r="BH448" i="6"/>
  <c r="AZ448" i="6"/>
  <c r="AR448" i="6"/>
  <c r="AJ448" i="6"/>
  <c r="AB448" i="6"/>
  <c r="T448" i="6"/>
  <c r="L448" i="6"/>
  <c r="BL447" i="6"/>
  <c r="BD447" i="6"/>
  <c r="AV447" i="6"/>
  <c r="AN447" i="6"/>
  <c r="AF447" i="6"/>
  <c r="X447" i="6"/>
  <c r="P447" i="6"/>
  <c r="H447" i="6"/>
  <c r="BH446" i="6"/>
  <c r="AZ446" i="6"/>
  <c r="AR446" i="6"/>
  <c r="AJ446" i="6"/>
  <c r="AB446" i="6"/>
  <c r="T446" i="6"/>
  <c r="L446" i="6"/>
  <c r="BL445" i="6"/>
  <c r="BD445" i="6"/>
  <c r="AV445" i="6"/>
  <c r="AN445" i="6"/>
  <c r="AF445" i="6"/>
  <c r="X445" i="6"/>
  <c r="P445" i="6"/>
  <c r="H445" i="6"/>
  <c r="BH444" i="6"/>
  <c r="AZ444" i="6"/>
  <c r="AR444" i="6"/>
  <c r="AJ444" i="6"/>
  <c r="AB444" i="6"/>
  <c r="T444" i="6"/>
  <c r="L444" i="6"/>
  <c r="BL443" i="6"/>
  <c r="BD443" i="6"/>
  <c r="AV443" i="6"/>
  <c r="AN443" i="6"/>
  <c r="AF443" i="6"/>
  <c r="X443" i="6"/>
  <c r="P443" i="6"/>
  <c r="H443" i="6"/>
  <c r="BH442" i="6"/>
  <c r="AZ442" i="6"/>
  <c r="AR442" i="6"/>
  <c r="AJ442" i="6"/>
  <c r="AB442" i="6"/>
  <c r="T442" i="6"/>
  <c r="L442" i="6"/>
  <c r="BL441" i="6"/>
  <c r="BD441" i="6"/>
  <c r="AV441" i="6"/>
  <c r="AN441" i="6"/>
  <c r="AF441" i="6"/>
  <c r="X441" i="6"/>
  <c r="P441" i="6"/>
  <c r="H441" i="6"/>
  <c r="BH440" i="6"/>
  <c r="AZ440" i="6"/>
  <c r="AR440" i="6"/>
  <c r="AJ440" i="6"/>
  <c r="AB440" i="6"/>
  <c r="T440" i="6"/>
  <c r="L440" i="6"/>
  <c r="BL439" i="6"/>
  <c r="BD439" i="6"/>
  <c r="AV439" i="6"/>
  <c r="AN439" i="6"/>
  <c r="AF439" i="6"/>
  <c r="X439" i="6"/>
  <c r="P439" i="6"/>
  <c r="H439" i="6"/>
  <c r="BH438" i="6"/>
  <c r="AZ438" i="6"/>
  <c r="AR438" i="6"/>
  <c r="AJ438" i="6"/>
  <c r="AB438" i="6"/>
  <c r="T438" i="6"/>
  <c r="L438" i="6"/>
  <c r="BL437" i="6"/>
  <c r="BD437" i="6"/>
  <c r="AV437" i="6"/>
  <c r="AN437" i="6"/>
  <c r="AF437" i="6"/>
  <c r="X437" i="6"/>
  <c r="P437" i="6"/>
  <c r="H437" i="6"/>
  <c r="BH436" i="6"/>
  <c r="AZ436" i="6"/>
  <c r="AR436" i="6"/>
  <c r="AJ436" i="6"/>
  <c r="AB436" i="6"/>
  <c r="T436" i="6"/>
  <c r="L436" i="6"/>
  <c r="BL435" i="6"/>
  <c r="BD435" i="6"/>
  <c r="AV435" i="6"/>
  <c r="AN435" i="6"/>
  <c r="AF435" i="6"/>
  <c r="X435" i="6"/>
  <c r="P435" i="6"/>
  <c r="H435" i="6"/>
  <c r="BH434" i="6"/>
  <c r="AZ434" i="6"/>
  <c r="AR434" i="6"/>
  <c r="AJ434" i="6"/>
  <c r="AB434" i="6"/>
  <c r="T434" i="6"/>
  <c r="L434" i="6"/>
  <c r="BL433" i="6"/>
  <c r="BD433" i="6"/>
  <c r="AV433" i="6"/>
  <c r="AN433" i="6"/>
  <c r="AF433" i="6"/>
  <c r="X433" i="6"/>
  <c r="P433" i="6"/>
  <c r="H433" i="6"/>
  <c r="BH432" i="6"/>
  <c r="AZ432" i="6"/>
  <c r="AR432" i="6"/>
  <c r="AJ432" i="6"/>
  <c r="AB432" i="6"/>
  <c r="T432" i="6"/>
  <c r="L432" i="6"/>
  <c r="BL431" i="6"/>
  <c r="BD431" i="6"/>
  <c r="AV431" i="6"/>
  <c r="AN431" i="6"/>
  <c r="AF431" i="6"/>
  <c r="X431" i="6"/>
  <c r="P431" i="6"/>
  <c r="H431" i="6"/>
  <c r="BH430" i="6"/>
  <c r="AZ430" i="6"/>
  <c r="AR430" i="6"/>
  <c r="AJ430" i="6"/>
  <c r="AB430" i="6"/>
  <c r="T430" i="6"/>
  <c r="L430" i="6"/>
  <c r="BL429" i="6"/>
  <c r="BD429" i="6"/>
  <c r="AV429" i="6"/>
  <c r="AN429" i="6"/>
  <c r="AF429" i="6"/>
  <c r="X429" i="6"/>
  <c r="P429" i="6"/>
  <c r="H429" i="6"/>
  <c r="BH428" i="6"/>
  <c r="AZ428" i="6"/>
  <c r="AR428" i="6"/>
  <c r="AJ428" i="6"/>
  <c r="AB428" i="6"/>
  <c r="T428" i="6"/>
  <c r="L428" i="6"/>
  <c r="BL427" i="6"/>
  <c r="BD427" i="6"/>
  <c r="AV427" i="6"/>
  <c r="AN427" i="6"/>
  <c r="AF427" i="6"/>
  <c r="X427" i="6"/>
  <c r="P427" i="6"/>
  <c r="H427" i="6"/>
  <c r="BH426" i="6"/>
  <c r="AZ426" i="6"/>
  <c r="AR426" i="6"/>
  <c r="AJ426" i="6"/>
  <c r="AB426" i="6"/>
  <c r="T426" i="6"/>
  <c r="L426" i="6"/>
  <c r="BL425" i="6"/>
  <c r="BD425" i="6"/>
  <c r="AV425" i="6"/>
  <c r="AN425" i="6"/>
  <c r="AF425" i="6"/>
  <c r="X425" i="6"/>
  <c r="P425" i="6"/>
  <c r="H425" i="6"/>
  <c r="BH424" i="6"/>
  <c r="AZ424" i="6"/>
  <c r="AR424" i="6"/>
  <c r="AJ424" i="6"/>
  <c r="AB424" i="6"/>
  <c r="T424" i="6"/>
  <c r="L424" i="6"/>
  <c r="BL423" i="6"/>
  <c r="BD423" i="6"/>
  <c r="AV423" i="6"/>
  <c r="AN423" i="6"/>
  <c r="AF423" i="6"/>
  <c r="X423" i="6"/>
  <c r="P423" i="6"/>
  <c r="H423" i="6"/>
  <c r="BH422" i="6"/>
  <c r="AZ422" i="6"/>
  <c r="AR422" i="6"/>
  <c r="AJ422" i="6"/>
  <c r="AB422" i="6"/>
  <c r="T422" i="6"/>
  <c r="L422" i="6"/>
  <c r="BL421" i="6"/>
  <c r="BD421" i="6"/>
  <c r="AV421" i="6"/>
  <c r="AN421" i="6"/>
  <c r="AF421" i="6"/>
  <c r="X421" i="6"/>
  <c r="P421" i="6"/>
  <c r="H421" i="6"/>
  <c r="BH420" i="6"/>
  <c r="AZ420" i="6"/>
  <c r="AR420" i="6"/>
  <c r="AJ420" i="6"/>
  <c r="AB420" i="6"/>
  <c r="T420" i="6"/>
  <c r="L420" i="6"/>
  <c r="BL419" i="6"/>
  <c r="BD419" i="6"/>
  <c r="AV419" i="6"/>
  <c r="AN419" i="6"/>
  <c r="AF419" i="6"/>
  <c r="X419" i="6"/>
  <c r="P419" i="6"/>
  <c r="H419" i="6"/>
  <c r="BH418" i="6"/>
  <c r="AZ418" i="6"/>
  <c r="AR418" i="6"/>
  <c r="AJ418" i="6"/>
  <c r="AB418" i="6"/>
  <c r="T418" i="6"/>
  <c r="L418" i="6"/>
  <c r="BL417" i="6"/>
  <c r="BD417" i="6"/>
  <c r="AV417" i="6"/>
  <c r="AN417" i="6"/>
  <c r="AF417" i="6"/>
  <c r="X417" i="6"/>
  <c r="P417" i="6"/>
  <c r="H417" i="6"/>
  <c r="BH416" i="6"/>
  <c r="AZ416" i="6"/>
  <c r="AR416" i="6"/>
  <c r="AJ416" i="6"/>
  <c r="AB416" i="6"/>
  <c r="T416" i="6"/>
  <c r="L416" i="6"/>
  <c r="I473" i="6"/>
  <c r="BM471" i="6"/>
  <c r="BI470" i="6"/>
  <c r="BE469" i="6"/>
  <c r="BA468" i="6"/>
  <c r="AW467" i="6"/>
  <c r="AS466" i="6"/>
  <c r="AO465" i="6"/>
  <c r="AK464" i="6"/>
  <c r="AG463" i="6"/>
  <c r="AC462" i="6"/>
  <c r="AR461" i="6"/>
  <c r="L461" i="6"/>
  <c r="AN460" i="6"/>
  <c r="H460" i="6"/>
  <c r="AJ459" i="6"/>
  <c r="BL458" i="6"/>
  <c r="AF458" i="6"/>
  <c r="H458" i="6"/>
  <c r="AW457" i="6"/>
  <c r="AA457" i="6"/>
  <c r="BL456" i="6"/>
  <c r="AT456" i="6"/>
  <c r="AD456" i="6"/>
  <c r="N456" i="6"/>
  <c r="BF455" i="6"/>
  <c r="AP455" i="6"/>
  <c r="Z455" i="6"/>
  <c r="J455" i="6"/>
  <c r="BB454" i="6"/>
  <c r="AL454" i="6"/>
  <c r="V454" i="6"/>
  <c r="BN453" i="6"/>
  <c r="AX453" i="6"/>
  <c r="AH453" i="6"/>
  <c r="R453" i="6"/>
  <c r="BJ452" i="6"/>
  <c r="AT452" i="6"/>
  <c r="AD452" i="6"/>
  <c r="N452" i="6"/>
  <c r="BF451" i="6"/>
  <c r="AP451" i="6"/>
  <c r="Z451" i="6"/>
  <c r="J451" i="6"/>
  <c r="BB450" i="6"/>
  <c r="AL450" i="6"/>
  <c r="V450" i="6"/>
  <c r="BN449" i="6"/>
  <c r="AX449" i="6"/>
  <c r="AH449" i="6"/>
  <c r="R449" i="6"/>
  <c r="BJ448" i="6"/>
  <c r="AT448" i="6"/>
  <c r="AD448" i="6"/>
  <c r="N448" i="6"/>
  <c r="BF447" i="6"/>
  <c r="AP447" i="6"/>
  <c r="Z447" i="6"/>
  <c r="J447" i="6"/>
  <c r="BB446" i="6"/>
  <c r="AL446" i="6"/>
  <c r="V446" i="6"/>
  <c r="BN445" i="6"/>
  <c r="AX445" i="6"/>
  <c r="AH445" i="6"/>
  <c r="R445" i="6"/>
  <c r="BJ444" i="6"/>
  <c r="AT444" i="6"/>
  <c r="AD444" i="6"/>
  <c r="N444" i="6"/>
  <c r="BF443" i="6"/>
  <c r="AP443" i="6"/>
  <c r="Z443" i="6"/>
  <c r="J443" i="6"/>
  <c r="BB442" i="6"/>
  <c r="AL442" i="6"/>
  <c r="V442" i="6"/>
  <c r="BN441" i="6"/>
  <c r="AX441" i="6"/>
  <c r="AH441" i="6"/>
  <c r="R441" i="6"/>
  <c r="BJ440" i="6"/>
  <c r="AT440" i="6"/>
  <c r="AD440" i="6"/>
  <c r="N440" i="6"/>
  <c r="BF439" i="6"/>
  <c r="AP439" i="6"/>
  <c r="Z439" i="6"/>
  <c r="J439" i="6"/>
  <c r="BB438" i="6"/>
  <c r="AL438" i="6"/>
  <c r="V438" i="6"/>
  <c r="BN437" i="6"/>
  <c r="AX437" i="6"/>
  <c r="AH437" i="6"/>
  <c r="R437" i="6"/>
  <c r="BJ436" i="6"/>
  <c r="AT436" i="6"/>
  <c r="AD436" i="6"/>
  <c r="N436" i="6"/>
  <c r="BF435" i="6"/>
  <c r="AP435" i="6"/>
  <c r="Z435" i="6"/>
  <c r="J435" i="6"/>
  <c r="BB434" i="6"/>
  <c r="AL434" i="6"/>
  <c r="V434" i="6"/>
  <c r="BN433" i="6"/>
  <c r="AX433" i="6"/>
  <c r="AH433" i="6"/>
  <c r="R433" i="6"/>
  <c r="BJ432" i="6"/>
  <c r="AT432" i="6"/>
  <c r="AD432" i="6"/>
  <c r="N432" i="6"/>
  <c r="BF431" i="6"/>
  <c r="AP431" i="6"/>
  <c r="Z431" i="6"/>
  <c r="J431" i="6"/>
  <c r="BB430" i="6"/>
  <c r="AL430" i="6"/>
  <c r="V430" i="6"/>
  <c r="BN429" i="6"/>
  <c r="AX429" i="6"/>
  <c r="AH429" i="6"/>
  <c r="R429" i="6"/>
  <c r="BJ428" i="6"/>
  <c r="AT428" i="6"/>
  <c r="AD428" i="6"/>
  <c r="N428" i="6"/>
  <c r="BF427" i="6"/>
  <c r="AP427" i="6"/>
  <c r="Z427" i="6"/>
  <c r="J427" i="6"/>
  <c r="BB426" i="6"/>
  <c r="AL426" i="6"/>
  <c r="V426" i="6"/>
  <c r="BN425" i="6"/>
  <c r="AX425" i="6"/>
  <c r="AH425" i="6"/>
  <c r="R425" i="6"/>
  <c r="BJ424" i="6"/>
  <c r="AT424" i="6"/>
  <c r="AD424" i="6"/>
  <c r="N424" i="6"/>
  <c r="BF423" i="6"/>
  <c r="AP423" i="6"/>
  <c r="Z423" i="6"/>
  <c r="K423" i="6"/>
  <c r="BE422" i="6"/>
  <c r="AT422" i="6"/>
  <c r="AF422" i="6"/>
  <c r="U422" i="6"/>
  <c r="G422" i="6"/>
  <c r="BA421" i="6"/>
  <c r="AP421" i="6"/>
  <c r="AB421" i="6"/>
  <c r="Q421" i="6"/>
  <c r="BK420" i="6"/>
  <c r="AW420" i="6"/>
  <c r="AL420" i="6"/>
  <c r="X420" i="6"/>
  <c r="M420" i="6"/>
  <c r="BG419" i="6"/>
  <c r="AS419" i="6"/>
  <c r="AH419" i="6"/>
  <c r="T419" i="6"/>
  <c r="I419" i="6"/>
  <c r="BC418" i="6"/>
  <c r="AO418" i="6"/>
  <c r="AD418" i="6"/>
  <c r="P418" i="6"/>
  <c r="BM417" i="6"/>
  <c r="AY417" i="6"/>
  <c r="AK417" i="6"/>
  <c r="Z417" i="6"/>
  <c r="L417" i="6"/>
  <c r="BI416" i="6"/>
  <c r="AU416" i="6"/>
  <c r="AG416" i="6"/>
  <c r="V416" i="6"/>
  <c r="H416" i="6"/>
  <c r="BI472" i="6"/>
  <c r="BE471" i="6"/>
  <c r="BA470" i="6"/>
  <c r="AW469" i="6"/>
  <c r="AS468" i="6"/>
  <c r="AO467" i="6"/>
  <c r="AK466" i="6"/>
  <c r="AG465" i="6"/>
  <c r="AC464" i="6"/>
  <c r="Y463" i="6"/>
  <c r="U462" i="6"/>
  <c r="AO461" i="6"/>
  <c r="I461" i="6"/>
  <c r="AK460" i="6"/>
  <c r="BM459" i="6"/>
  <c r="AG459" i="6"/>
  <c r="BI458" i="6"/>
  <c r="AC458" i="6"/>
  <c r="G458" i="6"/>
  <c r="AR457" i="6"/>
  <c r="Y457" i="6"/>
  <c r="BK456" i="6"/>
  <c r="AS456" i="6"/>
  <c r="AC456" i="6"/>
  <c r="M456" i="6"/>
  <c r="BE455" i="6"/>
  <c r="AO455" i="6"/>
  <c r="Y455" i="6"/>
  <c r="I455" i="6"/>
  <c r="BA454" i="6"/>
  <c r="AK454" i="6"/>
  <c r="U454" i="6"/>
  <c r="BM453" i="6"/>
  <c r="AW453" i="6"/>
  <c r="AG453" i="6"/>
  <c r="Q453" i="6"/>
  <c r="BI452" i="6"/>
  <c r="AS452" i="6"/>
  <c r="AC452" i="6"/>
  <c r="M452" i="6"/>
  <c r="BE451" i="6"/>
  <c r="AO451" i="6"/>
  <c r="Y451" i="6"/>
  <c r="I451" i="6"/>
  <c r="BA450" i="6"/>
  <c r="AK450" i="6"/>
  <c r="U450" i="6"/>
  <c r="BM449" i="6"/>
  <c r="AW449" i="6"/>
  <c r="AG449" i="6"/>
  <c r="Q449" i="6"/>
  <c r="BI448" i="6"/>
  <c r="AS448" i="6"/>
  <c r="AC448" i="6"/>
  <c r="M448" i="6"/>
  <c r="BE447" i="6"/>
  <c r="AO447" i="6"/>
  <c r="Y447" i="6"/>
  <c r="I447" i="6"/>
  <c r="BA446" i="6"/>
  <c r="AK446" i="6"/>
  <c r="U446" i="6"/>
  <c r="BM445" i="6"/>
  <c r="AW445" i="6"/>
  <c r="AG445" i="6"/>
  <c r="Q445" i="6"/>
  <c r="BI444" i="6"/>
  <c r="AS444" i="6"/>
  <c r="AC444" i="6"/>
  <c r="M444" i="6"/>
  <c r="BE443" i="6"/>
  <c r="AO443" i="6"/>
  <c r="Y443" i="6"/>
  <c r="I443" i="6"/>
  <c r="BA442" i="6"/>
  <c r="AK442" i="6"/>
  <c r="U442" i="6"/>
  <c r="BM441" i="6"/>
  <c r="AW441" i="6"/>
  <c r="AG441" i="6"/>
  <c r="Q441" i="6"/>
  <c r="BI440" i="6"/>
  <c r="AS440" i="6"/>
  <c r="AC440" i="6"/>
  <c r="M440" i="6"/>
  <c r="BE439" i="6"/>
  <c r="AO439" i="6"/>
  <c r="Y439" i="6"/>
  <c r="I439" i="6"/>
  <c r="BA438" i="6"/>
  <c r="AK438" i="6"/>
  <c r="U438" i="6"/>
  <c r="BM437" i="6"/>
  <c r="AW437" i="6"/>
  <c r="AG437" i="6"/>
  <c r="Q437" i="6"/>
  <c r="BI436" i="6"/>
  <c r="AS436" i="6"/>
  <c r="AC436" i="6"/>
  <c r="M436" i="6"/>
  <c r="BE435" i="6"/>
  <c r="AO435" i="6"/>
  <c r="Y435" i="6"/>
  <c r="I435" i="6"/>
  <c r="BA434" i="6"/>
  <c r="AK434" i="6"/>
  <c r="U434" i="6"/>
  <c r="BM433" i="6"/>
  <c r="AW433" i="6"/>
  <c r="AG433" i="6"/>
  <c r="Q433" i="6"/>
  <c r="BI432" i="6"/>
  <c r="AS432" i="6"/>
  <c r="AC432" i="6"/>
  <c r="M432" i="6"/>
  <c r="BE431" i="6"/>
  <c r="AO431" i="6"/>
  <c r="Y431" i="6"/>
  <c r="I431" i="6"/>
  <c r="BA430" i="6"/>
  <c r="AK430" i="6"/>
  <c r="U430" i="6"/>
  <c r="BM429" i="6"/>
  <c r="AW429" i="6"/>
  <c r="AG429" i="6"/>
  <c r="Q429" i="6"/>
  <c r="BI428" i="6"/>
  <c r="AS428" i="6"/>
  <c r="AC428" i="6"/>
  <c r="M428" i="6"/>
  <c r="BE427" i="6"/>
  <c r="AO427" i="6"/>
  <c r="Y427" i="6"/>
  <c r="I427" i="6"/>
  <c r="BA426" i="6"/>
  <c r="AK426" i="6"/>
  <c r="U426" i="6"/>
  <c r="BM425" i="6"/>
  <c r="AW425" i="6"/>
  <c r="AG425" i="6"/>
  <c r="Q425" i="6"/>
  <c r="BI424" i="6"/>
  <c r="AS424" i="6"/>
  <c r="AC424" i="6"/>
  <c r="M424" i="6"/>
  <c r="BE423" i="6"/>
  <c r="AO423" i="6"/>
  <c r="Y423" i="6"/>
  <c r="J423" i="6"/>
  <c r="BD422" i="6"/>
  <c r="AS422" i="6"/>
  <c r="AE422" i="6"/>
  <c r="Q422" i="6"/>
  <c r="BN421" i="6"/>
  <c r="AZ421" i="6"/>
  <c r="AO421" i="6"/>
  <c r="AA421" i="6"/>
  <c r="M421" i="6"/>
  <c r="BJ420" i="6"/>
  <c r="AV420" i="6"/>
  <c r="AK420" i="6"/>
  <c r="W420" i="6"/>
  <c r="I420" i="6"/>
  <c r="BF419" i="6"/>
  <c r="AR419" i="6"/>
  <c r="AG419" i="6"/>
  <c r="S419" i="6"/>
  <c r="BM418" i="6"/>
  <c r="BB418" i="6"/>
  <c r="AN418" i="6"/>
  <c r="AC418" i="6"/>
  <c r="O418" i="6"/>
  <c r="BI417" i="6"/>
  <c r="AX417" i="6"/>
  <c r="AJ417" i="6"/>
  <c r="Y417" i="6"/>
  <c r="K417" i="6"/>
  <c r="BE416" i="6"/>
  <c r="AT416" i="6"/>
  <c r="AF416" i="6"/>
  <c r="U416" i="6"/>
  <c r="G416" i="6"/>
  <c r="BA472" i="6"/>
  <c r="AW471" i="6"/>
  <c r="AS470" i="6"/>
  <c r="AO469" i="6"/>
  <c r="AK468" i="6"/>
  <c r="AG467" i="6"/>
  <c r="AC466" i="6"/>
  <c r="Y465" i="6"/>
  <c r="U464" i="6"/>
  <c r="Q463" i="6"/>
  <c r="M462" i="6"/>
  <c r="AJ461" i="6"/>
  <c r="BL460" i="6"/>
  <c r="AF460" i="6"/>
  <c r="BH459" i="6"/>
  <c r="AB459" i="6"/>
  <c r="BD458" i="6"/>
  <c r="X458" i="6"/>
  <c r="BM457" i="6"/>
  <c r="AQ457" i="6"/>
  <c r="T457" i="6"/>
  <c r="BI456" i="6"/>
  <c r="AN456" i="6"/>
  <c r="X456" i="6"/>
  <c r="H456" i="6"/>
  <c r="AZ455" i="6"/>
  <c r="AJ455" i="6"/>
  <c r="T455" i="6"/>
  <c r="BL454" i="6"/>
  <c r="AV454" i="6"/>
  <c r="AF454" i="6"/>
  <c r="P454" i="6"/>
  <c r="BH453" i="6"/>
  <c r="AR453" i="6"/>
  <c r="AB453" i="6"/>
  <c r="L453" i="6"/>
  <c r="BD452" i="6"/>
  <c r="AN452" i="6"/>
  <c r="X452" i="6"/>
  <c r="H452" i="6"/>
  <c r="AZ451" i="6"/>
  <c r="AJ451" i="6"/>
  <c r="T451" i="6"/>
  <c r="BL450" i="6"/>
  <c r="AV450" i="6"/>
  <c r="AF450" i="6"/>
  <c r="P450" i="6"/>
  <c r="BH449" i="6"/>
  <c r="AR449" i="6"/>
  <c r="AB449" i="6"/>
  <c r="L449" i="6"/>
  <c r="BD448" i="6"/>
  <c r="AN448" i="6"/>
  <c r="X448" i="6"/>
  <c r="H448" i="6"/>
  <c r="AZ447" i="6"/>
  <c r="AJ447" i="6"/>
  <c r="T447" i="6"/>
  <c r="BL446" i="6"/>
  <c r="AV446" i="6"/>
  <c r="AF446" i="6"/>
  <c r="P446" i="6"/>
  <c r="BH445" i="6"/>
  <c r="AR445" i="6"/>
  <c r="AB445" i="6"/>
  <c r="L445" i="6"/>
  <c r="BD444" i="6"/>
  <c r="AN444" i="6"/>
  <c r="X444" i="6"/>
  <c r="H444" i="6"/>
  <c r="AZ443" i="6"/>
  <c r="AJ443" i="6"/>
  <c r="T443" i="6"/>
  <c r="BL442" i="6"/>
  <c r="AV442" i="6"/>
  <c r="AF442" i="6"/>
  <c r="P442" i="6"/>
  <c r="BH441" i="6"/>
  <c r="AR441" i="6"/>
  <c r="AB441" i="6"/>
  <c r="L441" i="6"/>
  <c r="BD440" i="6"/>
  <c r="AN440" i="6"/>
  <c r="X440" i="6"/>
  <c r="H440" i="6"/>
  <c r="AZ439" i="6"/>
  <c r="AJ439" i="6"/>
  <c r="T439" i="6"/>
  <c r="BL438" i="6"/>
  <c r="AV438" i="6"/>
  <c r="AF438" i="6"/>
  <c r="P438" i="6"/>
  <c r="BH437" i="6"/>
  <c r="AR437" i="6"/>
  <c r="AB437" i="6"/>
  <c r="L437" i="6"/>
  <c r="BD436" i="6"/>
  <c r="AN436" i="6"/>
  <c r="X436" i="6"/>
  <c r="H436" i="6"/>
  <c r="AZ435" i="6"/>
  <c r="AJ435" i="6"/>
  <c r="T435" i="6"/>
  <c r="BL434" i="6"/>
  <c r="AV434" i="6"/>
  <c r="AF434" i="6"/>
  <c r="P434" i="6"/>
  <c r="BH433" i="6"/>
  <c r="AR433" i="6"/>
  <c r="AB433" i="6"/>
  <c r="L433" i="6"/>
  <c r="BD432" i="6"/>
  <c r="AN432" i="6"/>
  <c r="X432" i="6"/>
  <c r="H432" i="6"/>
  <c r="AZ431" i="6"/>
  <c r="AJ431" i="6"/>
  <c r="T431" i="6"/>
  <c r="BL430" i="6"/>
  <c r="AV430" i="6"/>
  <c r="AF430" i="6"/>
  <c r="P430" i="6"/>
  <c r="BH429" i="6"/>
  <c r="AR429" i="6"/>
  <c r="AB429" i="6"/>
  <c r="L429" i="6"/>
  <c r="BD428" i="6"/>
  <c r="AN428" i="6"/>
  <c r="X428" i="6"/>
  <c r="H428" i="6"/>
  <c r="AZ427" i="6"/>
  <c r="AJ427" i="6"/>
  <c r="T427" i="6"/>
  <c r="BL426" i="6"/>
  <c r="AV426" i="6"/>
  <c r="AF426" i="6"/>
  <c r="P426" i="6"/>
  <c r="BH425" i="6"/>
  <c r="AR425" i="6"/>
  <c r="AB425" i="6"/>
  <c r="L425" i="6"/>
  <c r="BD424" i="6"/>
  <c r="AN424" i="6"/>
  <c r="X424" i="6"/>
  <c r="H424" i="6"/>
  <c r="AZ423" i="6"/>
  <c r="AJ423" i="6"/>
  <c r="T423" i="6"/>
  <c r="I423" i="6"/>
  <c r="BC422" i="6"/>
  <c r="AO422" i="6"/>
  <c r="AD422" i="6"/>
  <c r="P422" i="6"/>
  <c r="BM421" i="6"/>
  <c r="AY421" i="6"/>
  <c r="AK421" i="6"/>
  <c r="Z421" i="6"/>
  <c r="L421" i="6"/>
  <c r="BI420" i="6"/>
  <c r="AU420" i="6"/>
  <c r="AG420" i="6"/>
  <c r="V420" i="6"/>
  <c r="H420" i="6"/>
  <c r="BE419" i="6"/>
  <c r="AQ419" i="6"/>
  <c r="AC419" i="6"/>
  <c r="R419" i="6"/>
  <c r="BL418" i="6"/>
  <c r="BA418" i="6"/>
  <c r="AM418" i="6"/>
  <c r="Y418" i="6"/>
  <c r="N418" i="6"/>
  <c r="BH417" i="6"/>
  <c r="AW417" i="6"/>
  <c r="AI417" i="6"/>
  <c r="U417" i="6"/>
  <c r="J417" i="6"/>
  <c r="BD416" i="6"/>
  <c r="AS416" i="6"/>
  <c r="AE416" i="6"/>
  <c r="Q416" i="6"/>
  <c r="AS472" i="6"/>
  <c r="AO471" i="6"/>
  <c r="AK470" i="6"/>
  <c r="AG469" i="6"/>
  <c r="AC468" i="6"/>
  <c r="Y467" i="6"/>
  <c r="U466" i="6"/>
  <c r="Q465" i="6"/>
  <c r="M464" i="6"/>
  <c r="I463" i="6"/>
  <c r="BM461" i="6"/>
  <c r="AG461" i="6"/>
  <c r="BI460" i="6"/>
  <c r="AC460" i="6"/>
  <c r="BE459" i="6"/>
  <c r="Y459" i="6"/>
  <c r="BA458" i="6"/>
  <c r="W458" i="6"/>
  <c r="BH457" i="6"/>
  <c r="AO457" i="6"/>
  <c r="S457" i="6"/>
  <c r="BD456" i="6"/>
  <c r="AM456" i="6"/>
  <c r="W456" i="6"/>
  <c r="G456" i="6"/>
  <c r="AY455" i="6"/>
  <c r="AI455" i="6"/>
  <c r="S455" i="6"/>
  <c r="BK454" i="6"/>
  <c r="AU454" i="6"/>
  <c r="AE454" i="6"/>
  <c r="O454" i="6"/>
  <c r="BG453" i="6"/>
  <c r="AQ453" i="6"/>
  <c r="AA453" i="6"/>
  <c r="K453" i="6"/>
  <c r="BC452" i="6"/>
  <c r="AM452" i="6"/>
  <c r="W452" i="6"/>
  <c r="G452" i="6"/>
  <c r="AY451" i="6"/>
  <c r="AI451" i="6"/>
  <c r="S451" i="6"/>
  <c r="BK450" i="6"/>
  <c r="AU450" i="6"/>
  <c r="AE450" i="6"/>
  <c r="O450" i="6"/>
  <c r="BG449" i="6"/>
  <c r="AQ449" i="6"/>
  <c r="AA449" i="6"/>
  <c r="K449" i="6"/>
  <c r="BC448" i="6"/>
  <c r="AM448" i="6"/>
  <c r="W448" i="6"/>
  <c r="G448" i="6"/>
  <c r="AY447" i="6"/>
  <c r="AI447" i="6"/>
  <c r="S447" i="6"/>
  <c r="BK446" i="6"/>
  <c r="AU446" i="6"/>
  <c r="AE446" i="6"/>
  <c r="O446" i="6"/>
  <c r="BG445" i="6"/>
  <c r="AQ445" i="6"/>
  <c r="AA445" i="6"/>
  <c r="K445" i="6"/>
  <c r="BC444" i="6"/>
  <c r="AM444" i="6"/>
  <c r="W444" i="6"/>
  <c r="G444" i="6"/>
  <c r="AY443" i="6"/>
  <c r="AI443" i="6"/>
  <c r="S443" i="6"/>
  <c r="BK442" i="6"/>
  <c r="AU442" i="6"/>
  <c r="AE442" i="6"/>
  <c r="O442" i="6"/>
  <c r="BG441" i="6"/>
  <c r="AQ441" i="6"/>
  <c r="AA441" i="6"/>
  <c r="K441" i="6"/>
  <c r="BC440" i="6"/>
  <c r="AM440" i="6"/>
  <c r="W440" i="6"/>
  <c r="G440" i="6"/>
  <c r="AY439" i="6"/>
  <c r="AI439" i="6"/>
  <c r="S439" i="6"/>
  <c r="BK438" i="6"/>
  <c r="AU438" i="6"/>
  <c r="AE438" i="6"/>
  <c r="O438" i="6"/>
  <c r="BG437" i="6"/>
  <c r="AQ437" i="6"/>
  <c r="AA437" i="6"/>
  <c r="K437" i="6"/>
  <c r="BC436" i="6"/>
  <c r="AM436" i="6"/>
  <c r="W436" i="6"/>
  <c r="G436" i="6"/>
  <c r="AY435" i="6"/>
  <c r="AI435" i="6"/>
  <c r="S435" i="6"/>
  <c r="BK434" i="6"/>
  <c r="AU434" i="6"/>
  <c r="AE434" i="6"/>
  <c r="O434" i="6"/>
  <c r="BG433" i="6"/>
  <c r="AQ433" i="6"/>
  <c r="AA433" i="6"/>
  <c r="K433" i="6"/>
  <c r="BC432" i="6"/>
  <c r="AM432" i="6"/>
  <c r="W432" i="6"/>
  <c r="G432" i="6"/>
  <c r="AY431" i="6"/>
  <c r="AI431" i="6"/>
  <c r="S431" i="6"/>
  <c r="BK430" i="6"/>
  <c r="AU430" i="6"/>
  <c r="AE430" i="6"/>
  <c r="O430" i="6"/>
  <c r="BG429" i="6"/>
  <c r="AQ429" i="6"/>
  <c r="AA429" i="6"/>
  <c r="K429" i="6"/>
  <c r="BC428" i="6"/>
  <c r="AM428" i="6"/>
  <c r="W428" i="6"/>
  <c r="G428" i="6"/>
  <c r="AY427" i="6"/>
  <c r="AI427" i="6"/>
  <c r="S427" i="6"/>
  <c r="BK426" i="6"/>
  <c r="AU426" i="6"/>
  <c r="AE426" i="6"/>
  <c r="O426" i="6"/>
  <c r="BG425" i="6"/>
  <c r="AQ425" i="6"/>
  <c r="AA425" i="6"/>
  <c r="K425" i="6"/>
  <c r="BC424" i="6"/>
  <c r="AM424" i="6"/>
  <c r="W424" i="6"/>
  <c r="G424" i="6"/>
  <c r="AY423" i="6"/>
  <c r="AI423" i="6"/>
  <c r="S423" i="6"/>
  <c r="BM422" i="6"/>
  <c r="BB422" i="6"/>
  <c r="AN422" i="6"/>
  <c r="AC422" i="6"/>
  <c r="O422" i="6"/>
  <c r="BI421" i="6"/>
  <c r="AX421" i="6"/>
  <c r="AJ421" i="6"/>
  <c r="Y421" i="6"/>
  <c r="K421" i="6"/>
  <c r="BE420" i="6"/>
  <c r="AT420" i="6"/>
  <c r="AF420" i="6"/>
  <c r="U420" i="6"/>
  <c r="G420" i="6"/>
  <c r="BA419" i="6"/>
  <c r="AP419" i="6"/>
  <c r="AB419" i="6"/>
  <c r="Q419" i="6"/>
  <c r="BK418" i="6"/>
  <c r="AW418" i="6"/>
  <c r="AL418" i="6"/>
  <c r="X418" i="6"/>
  <c r="M418" i="6"/>
  <c r="BG417" i="6"/>
  <c r="AS417" i="6"/>
  <c r="AH417" i="6"/>
  <c r="T417" i="6"/>
  <c r="I417" i="6"/>
  <c r="BC416" i="6"/>
  <c r="AO416" i="6"/>
  <c r="AD416" i="6"/>
  <c r="P416" i="6"/>
  <c r="AK472" i="6"/>
  <c r="AG471" i="6"/>
  <c r="AC470" i="6"/>
  <c r="Y469" i="6"/>
  <c r="U468" i="6"/>
  <c r="Q467" i="6"/>
  <c r="M466" i="6"/>
  <c r="I465" i="6"/>
  <c r="BM463" i="6"/>
  <c r="BI462" i="6"/>
  <c r="BH461" i="6"/>
  <c r="AB461" i="6"/>
  <c r="BD460" i="6"/>
  <c r="X460" i="6"/>
  <c r="AZ459" i="6"/>
  <c r="T459" i="6"/>
  <c r="AV458" i="6"/>
  <c r="U458" i="6"/>
  <c r="BG457" i="6"/>
  <c r="AJ457" i="6"/>
  <c r="Q457" i="6"/>
  <c r="BC456" i="6"/>
  <c r="AL456" i="6"/>
  <c r="V456" i="6"/>
  <c r="BN455" i="6"/>
  <c r="AX455" i="6"/>
  <c r="AH455" i="6"/>
  <c r="R455" i="6"/>
  <c r="BJ454" i="6"/>
  <c r="AT454" i="6"/>
  <c r="AD454" i="6"/>
  <c r="N454" i="6"/>
  <c r="BF453" i="6"/>
  <c r="AP453" i="6"/>
  <c r="Z453" i="6"/>
  <c r="J453" i="6"/>
  <c r="BB452" i="6"/>
  <c r="AL452" i="6"/>
  <c r="V452" i="6"/>
  <c r="BN451" i="6"/>
  <c r="AX451" i="6"/>
  <c r="AH451" i="6"/>
  <c r="R451" i="6"/>
  <c r="BJ450" i="6"/>
  <c r="AT450" i="6"/>
  <c r="AD450" i="6"/>
  <c r="N450" i="6"/>
  <c r="BF449" i="6"/>
  <c r="AP449" i="6"/>
  <c r="Z449" i="6"/>
  <c r="J449" i="6"/>
  <c r="BB448" i="6"/>
  <c r="AL448" i="6"/>
  <c r="V448" i="6"/>
  <c r="BN447" i="6"/>
  <c r="AX447" i="6"/>
  <c r="AH447" i="6"/>
  <c r="R447" i="6"/>
  <c r="BJ446" i="6"/>
  <c r="AT446" i="6"/>
  <c r="AD446" i="6"/>
  <c r="N446" i="6"/>
  <c r="BF445" i="6"/>
  <c r="AP445" i="6"/>
  <c r="Z445" i="6"/>
  <c r="J445" i="6"/>
  <c r="BB444" i="6"/>
  <c r="AL444" i="6"/>
  <c r="V444" i="6"/>
  <c r="BN443" i="6"/>
  <c r="AX443" i="6"/>
  <c r="AH443" i="6"/>
  <c r="R443" i="6"/>
  <c r="BJ442" i="6"/>
  <c r="AT442" i="6"/>
  <c r="AD442" i="6"/>
  <c r="N442" i="6"/>
  <c r="BF441" i="6"/>
  <c r="AP441" i="6"/>
  <c r="Z441" i="6"/>
  <c r="J441" i="6"/>
  <c r="BB440" i="6"/>
  <c r="AL440" i="6"/>
  <c r="V440" i="6"/>
  <c r="BN439" i="6"/>
  <c r="AX439" i="6"/>
  <c r="AH439" i="6"/>
  <c r="R439" i="6"/>
  <c r="BJ438" i="6"/>
  <c r="AT438" i="6"/>
  <c r="AD438" i="6"/>
  <c r="N438" i="6"/>
  <c r="BF437" i="6"/>
  <c r="AP437" i="6"/>
  <c r="Z437" i="6"/>
  <c r="J437" i="6"/>
  <c r="BB436" i="6"/>
  <c r="AL436" i="6"/>
  <c r="V436" i="6"/>
  <c r="BN435" i="6"/>
  <c r="AX435" i="6"/>
  <c r="AH435" i="6"/>
  <c r="R435" i="6"/>
  <c r="BJ434" i="6"/>
  <c r="AT434" i="6"/>
  <c r="AD434" i="6"/>
  <c r="N434" i="6"/>
  <c r="BF433" i="6"/>
  <c r="AP433" i="6"/>
  <c r="Z433" i="6"/>
  <c r="J433" i="6"/>
  <c r="BB432" i="6"/>
  <c r="AL432" i="6"/>
  <c r="V432" i="6"/>
  <c r="BN431" i="6"/>
  <c r="AX431" i="6"/>
  <c r="AH431" i="6"/>
  <c r="R431" i="6"/>
  <c r="BJ430" i="6"/>
  <c r="AT430" i="6"/>
  <c r="AD430" i="6"/>
  <c r="N430" i="6"/>
  <c r="BF429" i="6"/>
  <c r="AP429" i="6"/>
  <c r="Z429" i="6"/>
  <c r="J429" i="6"/>
  <c r="BB428" i="6"/>
  <c r="AL428" i="6"/>
  <c r="V428" i="6"/>
  <c r="BN427" i="6"/>
  <c r="AX427" i="6"/>
  <c r="AH427" i="6"/>
  <c r="R427" i="6"/>
  <c r="BJ426" i="6"/>
  <c r="AT426" i="6"/>
  <c r="AD426" i="6"/>
  <c r="N426" i="6"/>
  <c r="BF425" i="6"/>
  <c r="AP425" i="6"/>
  <c r="Z425" i="6"/>
  <c r="J425" i="6"/>
  <c r="BB424" i="6"/>
  <c r="AL424" i="6"/>
  <c r="V424" i="6"/>
  <c r="BN423" i="6"/>
  <c r="AX423" i="6"/>
  <c r="AH423" i="6"/>
  <c r="R423" i="6"/>
  <c r="BL422" i="6"/>
  <c r="BA422" i="6"/>
  <c r="AM422" i="6"/>
  <c r="Y422" i="6"/>
  <c r="N422" i="6"/>
  <c r="BH421" i="6"/>
  <c r="AW421" i="6"/>
  <c r="AI421" i="6"/>
  <c r="U421" i="6"/>
  <c r="J421" i="6"/>
  <c r="BD420" i="6"/>
  <c r="AS420" i="6"/>
  <c r="AE420" i="6"/>
  <c r="Q420" i="6"/>
  <c r="BN419" i="6"/>
  <c r="AZ419" i="6"/>
  <c r="AO419" i="6"/>
  <c r="AA419" i="6"/>
  <c r="M419" i="6"/>
  <c r="BJ418" i="6"/>
  <c r="AV418" i="6"/>
  <c r="AK418" i="6"/>
  <c r="W418" i="6"/>
  <c r="I418" i="6"/>
  <c r="BF417" i="6"/>
  <c r="AR417" i="6"/>
  <c r="AG417" i="6"/>
  <c r="S417" i="6"/>
  <c r="BM416" i="6"/>
  <c r="BB416" i="6"/>
  <c r="AN416" i="6"/>
  <c r="AC416" i="6"/>
  <c r="O416" i="6"/>
  <c r="AC472" i="6"/>
  <c r="Y471" i="6"/>
  <c r="U470" i="6"/>
  <c r="Q469" i="6"/>
  <c r="M468" i="6"/>
  <c r="I467" i="6"/>
  <c r="BM465" i="6"/>
  <c r="BI464" i="6"/>
  <c r="BE463" i="6"/>
  <c r="BA462" i="6"/>
  <c r="BE461" i="6"/>
  <c r="Y461" i="6"/>
  <c r="BA460" i="6"/>
  <c r="U460" i="6"/>
  <c r="AW459" i="6"/>
  <c r="Q459" i="6"/>
  <c r="AS458" i="6"/>
  <c r="P458" i="6"/>
  <c r="BE457" i="6"/>
  <c r="AI457" i="6"/>
  <c r="L457" i="6"/>
  <c r="BA456" i="6"/>
  <c r="AK456" i="6"/>
  <c r="U456" i="6"/>
  <c r="BM455" i="6"/>
  <c r="AW455" i="6"/>
  <c r="AG455" i="6"/>
  <c r="Q455" i="6"/>
  <c r="BI454" i="6"/>
  <c r="AS454" i="6"/>
  <c r="AC454" i="6"/>
  <c r="M454" i="6"/>
  <c r="BE453" i="6"/>
  <c r="AO453" i="6"/>
  <c r="Y453" i="6"/>
  <c r="I453" i="6"/>
  <c r="BA452" i="6"/>
  <c r="AK452" i="6"/>
  <c r="U452" i="6"/>
  <c r="BM451" i="6"/>
  <c r="AW451" i="6"/>
  <c r="AG451" i="6"/>
  <c r="Q451" i="6"/>
  <c r="BI450" i="6"/>
  <c r="AS450" i="6"/>
  <c r="AC450" i="6"/>
  <c r="M450" i="6"/>
  <c r="BE449" i="6"/>
  <c r="AO449" i="6"/>
  <c r="Y449" i="6"/>
  <c r="I449" i="6"/>
  <c r="BA448" i="6"/>
  <c r="AK448" i="6"/>
  <c r="U448" i="6"/>
  <c r="BM447" i="6"/>
  <c r="AW447" i="6"/>
  <c r="AG447" i="6"/>
  <c r="Q447" i="6"/>
  <c r="BI446" i="6"/>
  <c r="AS446" i="6"/>
  <c r="AC446" i="6"/>
  <c r="M446" i="6"/>
  <c r="BE445" i="6"/>
  <c r="AO445" i="6"/>
  <c r="Y445" i="6"/>
  <c r="I445" i="6"/>
  <c r="BA444" i="6"/>
  <c r="AK444" i="6"/>
  <c r="U444" i="6"/>
  <c r="BM443" i="6"/>
  <c r="AW443" i="6"/>
  <c r="AG443" i="6"/>
  <c r="Q443" i="6"/>
  <c r="BI442" i="6"/>
  <c r="AS442" i="6"/>
  <c r="AC442" i="6"/>
  <c r="M442" i="6"/>
  <c r="BE441" i="6"/>
  <c r="AO441" i="6"/>
  <c r="Y441" i="6"/>
  <c r="I441" i="6"/>
  <c r="BA440" i="6"/>
  <c r="AK440" i="6"/>
  <c r="U440" i="6"/>
  <c r="BM439" i="6"/>
  <c r="AW439" i="6"/>
  <c r="AG439" i="6"/>
  <c r="Q439" i="6"/>
  <c r="BI438" i="6"/>
  <c r="AS438" i="6"/>
  <c r="AC438" i="6"/>
  <c r="M438" i="6"/>
  <c r="BE437" i="6"/>
  <c r="AO437" i="6"/>
  <c r="Y437" i="6"/>
  <c r="I437" i="6"/>
  <c r="BA436" i="6"/>
  <c r="AK436" i="6"/>
  <c r="U436" i="6"/>
  <c r="BM435" i="6"/>
  <c r="AW435" i="6"/>
  <c r="AG435" i="6"/>
  <c r="Q435" i="6"/>
  <c r="BI434" i="6"/>
  <c r="AS434" i="6"/>
  <c r="AC434" i="6"/>
  <c r="M434" i="6"/>
  <c r="BE433" i="6"/>
  <c r="AO433" i="6"/>
  <c r="Y433" i="6"/>
  <c r="I433" i="6"/>
  <c r="BA432" i="6"/>
  <c r="AK432" i="6"/>
  <c r="U432" i="6"/>
  <c r="BM431" i="6"/>
  <c r="AW431" i="6"/>
  <c r="AG431" i="6"/>
  <c r="Q431" i="6"/>
  <c r="BI430" i="6"/>
  <c r="AS430" i="6"/>
  <c r="AC430" i="6"/>
  <c r="M430" i="6"/>
  <c r="BE429" i="6"/>
  <c r="AO429" i="6"/>
  <c r="Y429" i="6"/>
  <c r="I429" i="6"/>
  <c r="BA428" i="6"/>
  <c r="AK428" i="6"/>
  <c r="U428" i="6"/>
  <c r="BM427" i="6"/>
  <c r="AW427" i="6"/>
  <c r="AG427" i="6"/>
  <c r="Q427" i="6"/>
  <c r="BI426" i="6"/>
  <c r="AS426" i="6"/>
  <c r="AC426" i="6"/>
  <c r="M426" i="6"/>
  <c r="BE425" i="6"/>
  <c r="AO425" i="6"/>
  <c r="Y425" i="6"/>
  <c r="I425" i="6"/>
  <c r="BA424" i="6"/>
  <c r="AK424" i="6"/>
  <c r="U424" i="6"/>
  <c r="BM423" i="6"/>
  <c r="AW423" i="6"/>
  <c r="AG423" i="6"/>
  <c r="Q423" i="6"/>
  <c r="BK422" i="6"/>
  <c r="AW422" i="6"/>
  <c r="AL422" i="6"/>
  <c r="X422" i="6"/>
  <c r="M422" i="6"/>
  <c r="BG421" i="6"/>
  <c r="AS421" i="6"/>
  <c r="AH421" i="6"/>
  <c r="T421" i="6"/>
  <c r="I421" i="6"/>
  <c r="BC420" i="6"/>
  <c r="AO420" i="6"/>
  <c r="AD420" i="6"/>
  <c r="P420" i="6"/>
  <c r="BM419" i="6"/>
  <c r="AY419" i="6"/>
  <c r="AK419" i="6"/>
  <c r="Z419" i="6"/>
  <c r="L419" i="6"/>
  <c r="BI418" i="6"/>
  <c r="AU418" i="6"/>
  <c r="AG418" i="6"/>
  <c r="V418" i="6"/>
  <c r="H418" i="6"/>
  <c r="BE417" i="6"/>
  <c r="AQ417" i="6"/>
  <c r="AC417" i="6"/>
  <c r="R417" i="6"/>
  <c r="BL416" i="6"/>
  <c r="BA416" i="6"/>
  <c r="AM416" i="6"/>
  <c r="Y416" i="6"/>
  <c r="N416" i="6"/>
  <c r="U472" i="6"/>
  <c r="Q471" i="6"/>
  <c r="M470" i="6"/>
  <c r="I469" i="6"/>
  <c r="BM467" i="6"/>
  <c r="BI466" i="6"/>
  <c r="BE465" i="6"/>
  <c r="BA464" i="6"/>
  <c r="AW463" i="6"/>
  <c r="AS462" i="6"/>
  <c r="AZ461" i="6"/>
  <c r="T461" i="6"/>
  <c r="AV460" i="6"/>
  <c r="P460" i="6"/>
  <c r="AR459" i="6"/>
  <c r="L459" i="6"/>
  <c r="AN458" i="6"/>
  <c r="O458" i="6"/>
  <c r="AZ457" i="6"/>
  <c r="AG457" i="6"/>
  <c r="K457" i="6"/>
  <c r="AV456" i="6"/>
  <c r="AF456" i="6"/>
  <c r="P456" i="6"/>
  <c r="BH455" i="6"/>
  <c r="AR455" i="6"/>
  <c r="AB455" i="6"/>
  <c r="L455" i="6"/>
  <c r="BD454" i="6"/>
  <c r="AN454" i="6"/>
  <c r="X454" i="6"/>
  <c r="H454" i="6"/>
  <c r="AZ453" i="6"/>
  <c r="AJ453" i="6"/>
  <c r="T453" i="6"/>
  <c r="BL452" i="6"/>
  <c r="AV452" i="6"/>
  <c r="AF452" i="6"/>
  <c r="P452" i="6"/>
  <c r="BH451" i="6"/>
  <c r="AR451" i="6"/>
  <c r="AB451" i="6"/>
  <c r="L451" i="6"/>
  <c r="BD450" i="6"/>
  <c r="AN450" i="6"/>
  <c r="X450" i="6"/>
  <c r="H450" i="6"/>
  <c r="AZ449" i="6"/>
  <c r="AJ449" i="6"/>
  <c r="T449" i="6"/>
  <c r="BL448" i="6"/>
  <c r="AV448" i="6"/>
  <c r="AF448" i="6"/>
  <c r="P448" i="6"/>
  <c r="BH447" i="6"/>
  <c r="AR447" i="6"/>
  <c r="AB447" i="6"/>
  <c r="L447" i="6"/>
  <c r="BD446" i="6"/>
  <c r="AN446" i="6"/>
  <c r="X446" i="6"/>
  <c r="H446" i="6"/>
  <c r="AZ445" i="6"/>
  <c r="AJ445" i="6"/>
  <c r="T445" i="6"/>
  <c r="BL444" i="6"/>
  <c r="AV444" i="6"/>
  <c r="AF444" i="6"/>
  <c r="P444" i="6"/>
  <c r="BH443" i="6"/>
  <c r="AR443" i="6"/>
  <c r="AB443" i="6"/>
  <c r="L443" i="6"/>
  <c r="BD442" i="6"/>
  <c r="AN442" i="6"/>
  <c r="X442" i="6"/>
  <c r="H442" i="6"/>
  <c r="AZ441" i="6"/>
  <c r="AJ441" i="6"/>
  <c r="T441" i="6"/>
  <c r="BL440" i="6"/>
  <c r="AV440" i="6"/>
  <c r="AF440" i="6"/>
  <c r="P440" i="6"/>
  <c r="BH439" i="6"/>
  <c r="AR439" i="6"/>
  <c r="AB439" i="6"/>
  <c r="L439" i="6"/>
  <c r="BD438" i="6"/>
  <c r="AN438" i="6"/>
  <c r="X438" i="6"/>
  <c r="H438" i="6"/>
  <c r="AZ437" i="6"/>
  <c r="AJ437" i="6"/>
  <c r="T437" i="6"/>
  <c r="BL436" i="6"/>
  <c r="AV436" i="6"/>
  <c r="AF436" i="6"/>
  <c r="P436" i="6"/>
  <c r="BH435" i="6"/>
  <c r="AR435" i="6"/>
  <c r="AB435" i="6"/>
  <c r="L435" i="6"/>
  <c r="BD434" i="6"/>
  <c r="AN434" i="6"/>
  <c r="X434" i="6"/>
  <c r="H434" i="6"/>
  <c r="AZ433" i="6"/>
  <c r="AJ433" i="6"/>
  <c r="T433" i="6"/>
  <c r="BL432" i="6"/>
  <c r="AV432" i="6"/>
  <c r="AF432" i="6"/>
  <c r="P432" i="6"/>
  <c r="BH431" i="6"/>
  <c r="AR431" i="6"/>
  <c r="AB431" i="6"/>
  <c r="L431" i="6"/>
  <c r="BD430" i="6"/>
  <c r="AN430" i="6"/>
  <c r="X430" i="6"/>
  <c r="H430" i="6"/>
  <c r="AZ429" i="6"/>
  <c r="AJ429" i="6"/>
  <c r="T429" i="6"/>
  <c r="BL428" i="6"/>
  <c r="AV428" i="6"/>
  <c r="AF428" i="6"/>
  <c r="P428" i="6"/>
  <c r="BH427" i="6"/>
  <c r="AR427" i="6"/>
  <c r="AB427" i="6"/>
  <c r="L427" i="6"/>
  <c r="BD426" i="6"/>
  <c r="AN426" i="6"/>
  <c r="X426" i="6"/>
  <c r="H426" i="6"/>
  <c r="AZ425" i="6"/>
  <c r="AJ425" i="6"/>
  <c r="T425" i="6"/>
  <c r="BL424" i="6"/>
  <c r="AV424" i="6"/>
  <c r="AF424" i="6"/>
  <c r="P424" i="6"/>
  <c r="BH423" i="6"/>
  <c r="AR423" i="6"/>
  <c r="AB423" i="6"/>
  <c r="M423" i="6"/>
  <c r="BJ422" i="6"/>
  <c r="AV422" i="6"/>
  <c r="AK422" i="6"/>
  <c r="W422" i="6"/>
  <c r="I422" i="6"/>
  <c r="BF421" i="6"/>
  <c r="AR421" i="6"/>
  <c r="AG421" i="6"/>
  <c r="S421" i="6"/>
  <c r="BM420" i="6"/>
  <c r="BB420" i="6"/>
  <c r="AN420" i="6"/>
  <c r="AC420" i="6"/>
  <c r="O420" i="6"/>
  <c r="BI419" i="6"/>
  <c r="AX419" i="6"/>
  <c r="AJ419" i="6"/>
  <c r="Y419" i="6"/>
  <c r="K419" i="6"/>
  <c r="BE418" i="6"/>
  <c r="AT418" i="6"/>
  <c r="AF418" i="6"/>
  <c r="U418" i="6"/>
  <c r="G418" i="6"/>
  <c r="BA417" i="6"/>
  <c r="AP417" i="6"/>
  <c r="AB417" i="6"/>
  <c r="Q417" i="6"/>
  <c r="BK416" i="6"/>
  <c r="AW416" i="6"/>
  <c r="AL416" i="6"/>
  <c r="X416" i="6"/>
  <c r="M416" i="6"/>
  <c r="Q473" i="6"/>
  <c r="M472" i="6"/>
  <c r="I471" i="6"/>
  <c r="BM469" i="6"/>
  <c r="BI468" i="6"/>
  <c r="BE467" i="6"/>
  <c r="BA466" i="6"/>
  <c r="AW465" i="6"/>
  <c r="AS464" i="6"/>
  <c r="AO463" i="6"/>
  <c r="AK462" i="6"/>
  <c r="AW461" i="6"/>
  <c r="Q461" i="6"/>
  <c r="AS460" i="6"/>
  <c r="M460" i="6"/>
  <c r="AO459" i="6"/>
  <c r="I459" i="6"/>
  <c r="AK458" i="6"/>
  <c r="M458" i="6"/>
  <c r="AY457" i="6"/>
  <c r="AB457" i="6"/>
  <c r="I457" i="6"/>
  <c r="AU456" i="6"/>
  <c r="AE456" i="6"/>
  <c r="O456" i="6"/>
  <c r="BG455" i="6"/>
  <c r="AQ455" i="6"/>
  <c r="AA455" i="6"/>
  <c r="K455" i="6"/>
  <c r="BC454" i="6"/>
  <c r="AM454" i="6"/>
  <c r="W454" i="6"/>
  <c r="G454" i="6"/>
  <c r="AY453" i="6"/>
  <c r="AI453" i="6"/>
  <c r="S453" i="6"/>
  <c r="BK452" i="6"/>
  <c r="AU452" i="6"/>
  <c r="AE452" i="6"/>
  <c r="O452" i="6"/>
  <c r="BG451" i="6"/>
  <c r="AQ451" i="6"/>
  <c r="AA451" i="6"/>
  <c r="K451" i="6"/>
  <c r="BC450" i="6"/>
  <c r="AM450" i="6"/>
  <c r="W450" i="6"/>
  <c r="G450" i="6"/>
  <c r="AY449" i="6"/>
  <c r="AI449" i="6"/>
  <c r="S449" i="6"/>
  <c r="BK448" i="6"/>
  <c r="AU448" i="6"/>
  <c r="AE448" i="6"/>
  <c r="O448" i="6"/>
  <c r="BG447" i="6"/>
  <c r="AQ447" i="6"/>
  <c r="AA447" i="6"/>
  <c r="K447" i="6"/>
  <c r="BC446" i="6"/>
  <c r="AM446" i="6"/>
  <c r="W446" i="6"/>
  <c r="G446" i="6"/>
  <c r="AY445" i="6"/>
  <c r="AI445" i="6"/>
  <c r="S445" i="6"/>
  <c r="BK444" i="6"/>
  <c r="AU444" i="6"/>
  <c r="AE444" i="6"/>
  <c r="O444" i="6"/>
  <c r="BG443" i="6"/>
  <c r="AQ443" i="6"/>
  <c r="AA443" i="6"/>
  <c r="K443" i="6"/>
  <c r="BC442" i="6"/>
  <c r="AM442" i="6"/>
  <c r="W442" i="6"/>
  <c r="G442" i="6"/>
  <c r="AY441" i="6"/>
  <c r="AI441" i="6"/>
  <c r="S441" i="6"/>
  <c r="BK440" i="6"/>
  <c r="AU440" i="6"/>
  <c r="AE440" i="6"/>
  <c r="O440" i="6"/>
  <c r="BG439" i="6"/>
  <c r="AQ439" i="6"/>
  <c r="AA439" i="6"/>
  <c r="K439" i="6"/>
  <c r="BC438" i="6"/>
  <c r="AM438" i="6"/>
  <c r="W438" i="6"/>
  <c r="G438" i="6"/>
  <c r="AY437" i="6"/>
  <c r="AI437" i="6"/>
  <c r="S437" i="6"/>
  <c r="BK436" i="6"/>
  <c r="AU436" i="6"/>
  <c r="AE436" i="6"/>
  <c r="O436" i="6"/>
  <c r="BG435" i="6"/>
  <c r="AQ435" i="6"/>
  <c r="AA435" i="6"/>
  <c r="K435" i="6"/>
  <c r="BC434" i="6"/>
  <c r="AM434" i="6"/>
  <c r="W434" i="6"/>
  <c r="G434" i="6"/>
  <c r="AY433" i="6"/>
  <c r="AI433" i="6"/>
  <c r="S433" i="6"/>
  <c r="BK432" i="6"/>
  <c r="AU432" i="6"/>
  <c r="AE432" i="6"/>
  <c r="O432" i="6"/>
  <c r="BG431" i="6"/>
  <c r="AQ431" i="6"/>
  <c r="AA431" i="6"/>
  <c r="K431" i="6"/>
  <c r="BC430" i="6"/>
  <c r="AM430" i="6"/>
  <c r="W430" i="6"/>
  <c r="G430" i="6"/>
  <c r="AY429" i="6"/>
  <c r="AI429" i="6"/>
  <c r="S429" i="6"/>
  <c r="BK428" i="6"/>
  <c r="AU428" i="6"/>
  <c r="AE428" i="6"/>
  <c r="O428" i="6"/>
  <c r="BG427" i="6"/>
  <c r="AQ427" i="6"/>
  <c r="AA427" i="6"/>
  <c r="K427" i="6"/>
  <c r="BC426" i="6"/>
  <c r="AM426" i="6"/>
  <c r="W426" i="6"/>
  <c r="G426" i="6"/>
  <c r="AY425" i="6"/>
  <c r="AI425" i="6"/>
  <c r="S425" i="6"/>
  <c r="BK424" i="6"/>
  <c r="AU424" i="6"/>
  <c r="AE424" i="6"/>
  <c r="O424" i="6"/>
  <c r="BG423" i="6"/>
  <c r="AQ423" i="6"/>
  <c r="AA423" i="6"/>
  <c r="L423" i="6"/>
  <c r="BI422" i="6"/>
  <c r="AU422" i="6"/>
  <c r="AG422" i="6"/>
  <c r="V422" i="6"/>
  <c r="H422" i="6"/>
  <c r="BE421" i="6"/>
  <c r="AQ421" i="6"/>
  <c r="AC421" i="6"/>
  <c r="R421" i="6"/>
  <c r="BL420" i="6"/>
  <c r="BA420" i="6"/>
  <c r="AM420" i="6"/>
  <c r="Y420" i="6"/>
  <c r="N420" i="6"/>
  <c r="BH419" i="6"/>
  <c r="AW419" i="6"/>
  <c r="AI419" i="6"/>
  <c r="U419" i="6"/>
  <c r="J419" i="6"/>
  <c r="BD418" i="6"/>
  <c r="AS418" i="6"/>
  <c r="AE418" i="6"/>
  <c r="Q418" i="6"/>
  <c r="BN417" i="6"/>
  <c r="AZ417" i="6"/>
  <c r="AO417" i="6"/>
  <c r="AA417" i="6"/>
  <c r="M417" i="6"/>
  <c r="BJ416" i="6"/>
  <c r="AV416" i="6"/>
  <c r="AK416" i="6"/>
  <c r="W416" i="6"/>
  <c r="I416" i="6"/>
  <c r="BJ696" i="6"/>
  <c r="BJ695" i="6" s="1"/>
  <c r="BJ602" i="6"/>
  <c r="BJ615" i="6" s="1"/>
  <c r="AK20" i="8" a="1"/>
  <c r="AK20" i="8" s="1"/>
  <c r="AK16" i="8" a="1"/>
  <c r="AK16" i="8" s="1"/>
  <c r="BC20" i="8" a="1"/>
  <c r="BC20" i="8" s="1"/>
  <c r="O56" i="7" s="1"/>
  <c r="Y24" i="8" a="1"/>
  <c r="Y24" i="8" s="1"/>
  <c r="Y20" i="8" a="1"/>
  <c r="Y20" i="8" s="1"/>
  <c r="BY784" i="6"/>
  <c r="BZ641" i="6"/>
  <c r="BZ785" i="6" s="1"/>
  <c r="AP24" i="8" a="1"/>
  <c r="AP24" i="8" s="1"/>
  <c r="S24" i="8" a="1"/>
  <c r="S24" i="8" s="1"/>
  <c r="BH598" i="6"/>
  <c r="AZ598" i="6"/>
  <c r="AR598" i="6"/>
  <c r="AJ598" i="6"/>
  <c r="AB598" i="6"/>
  <c r="T598" i="6"/>
  <c r="L598" i="6"/>
  <c r="BM597" i="6"/>
  <c r="BE597" i="6"/>
  <c r="AW597" i="6"/>
  <c r="AO597" i="6"/>
  <c r="AG597" i="6"/>
  <c r="Y597" i="6"/>
  <c r="Q597" i="6"/>
  <c r="I597" i="6"/>
  <c r="BJ596" i="6"/>
  <c r="BB596" i="6"/>
  <c r="AT596" i="6"/>
  <c r="AL596" i="6"/>
  <c r="AD596" i="6"/>
  <c r="V596" i="6"/>
  <c r="N596" i="6"/>
  <c r="BG595" i="6"/>
  <c r="AY595" i="6"/>
  <c r="AQ595" i="6"/>
  <c r="AI595" i="6"/>
  <c r="AA595" i="6"/>
  <c r="S595" i="6"/>
  <c r="K595" i="6"/>
  <c r="BL594" i="6"/>
  <c r="BD594" i="6"/>
  <c r="AV594" i="6"/>
  <c r="AN594" i="6"/>
  <c r="AF594" i="6"/>
  <c r="X594" i="6"/>
  <c r="P594" i="6"/>
  <c r="H594" i="6"/>
  <c r="BI593" i="6"/>
  <c r="BA593" i="6"/>
  <c r="AS593" i="6"/>
  <c r="AK593" i="6"/>
  <c r="AC593" i="6"/>
  <c r="U593" i="6"/>
  <c r="M593" i="6"/>
  <c r="BN592" i="6"/>
  <c r="BF592" i="6"/>
  <c r="AX592" i="6"/>
  <c r="AP592" i="6"/>
  <c r="AH592" i="6"/>
  <c r="Z592" i="6"/>
  <c r="R592" i="6"/>
  <c r="J592" i="6"/>
  <c r="BK591" i="6"/>
  <c r="BC591" i="6"/>
  <c r="AU591" i="6"/>
  <c r="AM591" i="6"/>
  <c r="AE591" i="6"/>
  <c r="W591" i="6"/>
  <c r="O591" i="6"/>
  <c r="G591" i="6"/>
  <c r="BH590" i="6"/>
  <c r="AZ590" i="6"/>
  <c r="AR590" i="6"/>
  <c r="AJ590" i="6"/>
  <c r="AB590" i="6"/>
  <c r="T590" i="6"/>
  <c r="L590" i="6"/>
  <c r="BM589" i="6"/>
  <c r="BE589" i="6"/>
  <c r="AW589" i="6"/>
  <c r="AO589" i="6"/>
  <c r="AG589" i="6"/>
  <c r="Y589" i="6"/>
  <c r="Q589" i="6"/>
  <c r="I589" i="6"/>
  <c r="BJ588" i="6"/>
  <c r="BB588" i="6"/>
  <c r="AT588" i="6"/>
  <c r="AL588" i="6"/>
  <c r="AD588" i="6"/>
  <c r="V588" i="6"/>
  <c r="N588" i="6"/>
  <c r="BG587" i="6"/>
  <c r="AY587" i="6"/>
  <c r="AQ587" i="6"/>
  <c r="AI587" i="6"/>
  <c r="AA587" i="6"/>
  <c r="S587" i="6"/>
  <c r="K587" i="6"/>
  <c r="BL586" i="6"/>
  <c r="BD586" i="6"/>
  <c r="AV586" i="6"/>
  <c r="AN586" i="6"/>
  <c r="AF586" i="6"/>
  <c r="X586" i="6"/>
  <c r="P586" i="6"/>
  <c r="H586" i="6"/>
  <c r="BI585" i="6"/>
  <c r="BA585" i="6"/>
  <c r="AS585" i="6"/>
  <c r="AK585" i="6"/>
  <c r="AC585" i="6"/>
  <c r="U585" i="6"/>
  <c r="M585" i="6"/>
  <c r="BN584" i="6"/>
  <c r="BF584" i="6"/>
  <c r="AX584" i="6"/>
  <c r="AP584" i="6"/>
  <c r="AH584" i="6"/>
  <c r="Z584" i="6"/>
  <c r="R584" i="6"/>
  <c r="J584" i="6"/>
  <c r="BK583" i="6"/>
  <c r="BC583" i="6"/>
  <c r="AU583" i="6"/>
  <c r="AM583" i="6"/>
  <c r="AE583" i="6"/>
  <c r="W583" i="6"/>
  <c r="O583" i="6"/>
  <c r="G583" i="6"/>
  <c r="BH582" i="6"/>
  <c r="AZ582" i="6"/>
  <c r="AR582" i="6"/>
  <c r="AJ582" i="6"/>
  <c r="AB582" i="6"/>
  <c r="T582" i="6"/>
  <c r="L582" i="6"/>
  <c r="BM581" i="6"/>
  <c r="BE581" i="6"/>
  <c r="AW581" i="6"/>
  <c r="AO581" i="6"/>
  <c r="AG581" i="6"/>
  <c r="Y581" i="6"/>
  <c r="Q581" i="6"/>
  <c r="I581" i="6"/>
  <c r="BJ580" i="6"/>
  <c r="BB580" i="6"/>
  <c r="AT580" i="6"/>
  <c r="AL580" i="6"/>
  <c r="AD580" i="6"/>
  <c r="V580" i="6"/>
  <c r="N580" i="6"/>
  <c r="BG579" i="6"/>
  <c r="AY579" i="6"/>
  <c r="AQ579" i="6"/>
  <c r="AI579" i="6"/>
  <c r="AA579" i="6"/>
  <c r="S579" i="6"/>
  <c r="K579" i="6"/>
  <c r="BL578" i="6"/>
  <c r="BD578" i="6"/>
  <c r="AV578" i="6"/>
  <c r="AN578" i="6"/>
  <c r="AF578" i="6"/>
  <c r="X578" i="6"/>
  <c r="P578" i="6"/>
  <c r="H578" i="6"/>
  <c r="BI577" i="6"/>
  <c r="BA577" i="6"/>
  <c r="AS577" i="6"/>
  <c r="AK577" i="6"/>
  <c r="AC577" i="6"/>
  <c r="U577" i="6"/>
  <c r="M577" i="6"/>
  <c r="BN576" i="6"/>
  <c r="BF576" i="6"/>
  <c r="AX576" i="6"/>
  <c r="AP576" i="6"/>
  <c r="AH576" i="6"/>
  <c r="Z576" i="6"/>
  <c r="R576" i="6"/>
  <c r="J576" i="6"/>
  <c r="BK575" i="6"/>
  <c r="BC575" i="6"/>
  <c r="AU575" i="6"/>
  <c r="AM575" i="6"/>
  <c r="AE575" i="6"/>
  <c r="W575" i="6"/>
  <c r="O575" i="6"/>
  <c r="G575" i="6"/>
  <c r="BH574" i="6"/>
  <c r="AZ574" i="6"/>
  <c r="AR574" i="6"/>
  <c r="AJ574" i="6"/>
  <c r="AB574" i="6"/>
  <c r="T574" i="6"/>
  <c r="L574" i="6"/>
  <c r="BM573" i="6"/>
  <c r="BE573" i="6"/>
  <c r="AW573" i="6"/>
  <c r="AO573" i="6"/>
  <c r="AG573" i="6"/>
  <c r="Y573" i="6"/>
  <c r="Q573" i="6"/>
  <c r="I573" i="6"/>
  <c r="BJ572" i="6"/>
  <c r="BB572" i="6"/>
  <c r="AT572" i="6"/>
  <c r="AL572" i="6"/>
  <c r="AD572" i="6"/>
  <c r="V572" i="6"/>
  <c r="N572" i="6"/>
  <c r="BG571" i="6"/>
  <c r="AY571" i="6"/>
  <c r="AQ571" i="6"/>
  <c r="AI571" i="6"/>
  <c r="AA571" i="6"/>
  <c r="S571" i="6"/>
  <c r="K571" i="6"/>
  <c r="BL570" i="6"/>
  <c r="BD570" i="6"/>
  <c r="AV570" i="6"/>
  <c r="AN570" i="6"/>
  <c r="AF570" i="6"/>
  <c r="X570" i="6"/>
  <c r="P570" i="6"/>
  <c r="H570" i="6"/>
  <c r="BI569" i="6"/>
  <c r="BA569" i="6"/>
  <c r="AS569" i="6"/>
  <c r="AK569" i="6"/>
  <c r="AC569" i="6"/>
  <c r="U569" i="6"/>
  <c r="M569" i="6"/>
  <c r="BN568" i="6"/>
  <c r="BF568" i="6"/>
  <c r="AX568" i="6"/>
  <c r="AP568" i="6"/>
  <c r="AH568" i="6"/>
  <c r="Z568" i="6"/>
  <c r="R568" i="6"/>
  <c r="J568" i="6"/>
  <c r="BK567" i="6"/>
  <c r="BC567" i="6"/>
  <c r="AU567" i="6"/>
  <c r="AM567" i="6"/>
  <c r="AE567" i="6"/>
  <c r="W567" i="6"/>
  <c r="O567" i="6"/>
  <c r="G567" i="6"/>
  <c r="BH566" i="6"/>
  <c r="AZ566" i="6"/>
  <c r="AR566" i="6"/>
  <c r="AJ566" i="6"/>
  <c r="AB566" i="6"/>
  <c r="T566" i="6"/>
  <c r="L566" i="6"/>
  <c r="BM565" i="6"/>
  <c r="BE565" i="6"/>
  <c r="AW565" i="6"/>
  <c r="AO565" i="6"/>
  <c r="AG565" i="6"/>
  <c r="Y565" i="6"/>
  <c r="Q565" i="6"/>
  <c r="I565" i="6"/>
  <c r="BJ564" i="6"/>
  <c r="BB564" i="6"/>
  <c r="AT564" i="6"/>
  <c r="AL564" i="6"/>
  <c r="AD564" i="6"/>
  <c r="V564" i="6"/>
  <c r="N564" i="6"/>
  <c r="BG563" i="6"/>
  <c r="AY563" i="6"/>
  <c r="AQ563" i="6"/>
  <c r="AI563" i="6"/>
  <c r="AA563" i="6"/>
  <c r="S563" i="6"/>
  <c r="K563" i="6"/>
  <c r="BL562" i="6"/>
  <c r="BD562" i="6"/>
  <c r="AV562" i="6"/>
  <c r="AN562" i="6"/>
  <c r="AF562" i="6"/>
  <c r="X562" i="6"/>
  <c r="P562" i="6"/>
  <c r="H562" i="6"/>
  <c r="BI561" i="6"/>
  <c r="BA561" i="6"/>
  <c r="AS561" i="6"/>
  <c r="AK561" i="6"/>
  <c r="AC561" i="6"/>
  <c r="U561" i="6"/>
  <c r="M561" i="6"/>
  <c r="BN560" i="6"/>
  <c r="BF560" i="6"/>
  <c r="AX560" i="6"/>
  <c r="AP560" i="6"/>
  <c r="AH560" i="6"/>
  <c r="Z560" i="6"/>
  <c r="R560" i="6"/>
  <c r="J560" i="6"/>
  <c r="BK559" i="6"/>
  <c r="BC559" i="6"/>
  <c r="AU559" i="6"/>
  <c r="AM559" i="6"/>
  <c r="AE559" i="6"/>
  <c r="W559" i="6"/>
  <c r="O559" i="6"/>
  <c r="G559" i="6"/>
  <c r="BH558" i="6"/>
  <c r="AZ558" i="6"/>
  <c r="AR558" i="6"/>
  <c r="AJ558" i="6"/>
  <c r="AB558" i="6"/>
  <c r="T558" i="6"/>
  <c r="L558" i="6"/>
  <c r="BM557" i="6"/>
  <c r="BE557" i="6"/>
  <c r="AW557" i="6"/>
  <c r="AO557" i="6"/>
  <c r="AG557" i="6"/>
  <c r="Y557" i="6"/>
  <c r="Q557" i="6"/>
  <c r="I557" i="6"/>
  <c r="BJ556" i="6"/>
  <c r="BB556" i="6"/>
  <c r="AT556" i="6"/>
  <c r="AL556" i="6"/>
  <c r="AD556" i="6"/>
  <c r="V556" i="6"/>
  <c r="N556" i="6"/>
  <c r="BG555" i="6"/>
  <c r="AY555" i="6"/>
  <c r="AQ555" i="6"/>
  <c r="AI555" i="6"/>
  <c r="AA555" i="6"/>
  <c r="S555" i="6"/>
  <c r="K555" i="6"/>
  <c r="BL554" i="6"/>
  <c r="BD554" i="6"/>
  <c r="AV554" i="6"/>
  <c r="AN554" i="6"/>
  <c r="AF554" i="6"/>
  <c r="X554" i="6"/>
  <c r="P554" i="6"/>
  <c r="H554" i="6"/>
  <c r="BI553" i="6"/>
  <c r="BA553" i="6"/>
  <c r="AS553" i="6"/>
  <c r="AK553" i="6"/>
  <c r="AC553" i="6"/>
  <c r="U553" i="6"/>
  <c r="M553" i="6"/>
  <c r="BN552" i="6"/>
  <c r="BF552" i="6"/>
  <c r="AX552" i="6"/>
  <c r="AP552" i="6"/>
  <c r="AH552" i="6"/>
  <c r="Z552" i="6"/>
  <c r="R552" i="6"/>
  <c r="J552" i="6"/>
  <c r="BK551" i="6"/>
  <c r="BC551" i="6"/>
  <c r="AU551" i="6"/>
  <c r="AM551" i="6"/>
  <c r="AE551" i="6"/>
  <c r="W551" i="6"/>
  <c r="O551" i="6"/>
  <c r="G551" i="6"/>
  <c r="BH550" i="6"/>
  <c r="AZ550" i="6"/>
  <c r="AR550" i="6"/>
  <c r="AJ550" i="6"/>
  <c r="AB550" i="6"/>
  <c r="BG598" i="6"/>
  <c r="AY598" i="6"/>
  <c r="AQ598" i="6"/>
  <c r="AI598" i="6"/>
  <c r="AA598" i="6"/>
  <c r="S598" i="6"/>
  <c r="K598" i="6"/>
  <c r="BL597" i="6"/>
  <c r="BD597" i="6"/>
  <c r="AV597" i="6"/>
  <c r="AN597" i="6"/>
  <c r="AF597" i="6"/>
  <c r="X597" i="6"/>
  <c r="P597" i="6"/>
  <c r="H597" i="6"/>
  <c r="BI596" i="6"/>
  <c r="BA596" i="6"/>
  <c r="AS596" i="6"/>
  <c r="AK596" i="6"/>
  <c r="AC596" i="6"/>
  <c r="U596" i="6"/>
  <c r="M596" i="6"/>
  <c r="BN595" i="6"/>
  <c r="BF595" i="6"/>
  <c r="AX595" i="6"/>
  <c r="AP595" i="6"/>
  <c r="AH595" i="6"/>
  <c r="Z595" i="6"/>
  <c r="R595" i="6"/>
  <c r="J595" i="6"/>
  <c r="BK594" i="6"/>
  <c r="BC594" i="6"/>
  <c r="AU594" i="6"/>
  <c r="AM594" i="6"/>
  <c r="AE594" i="6"/>
  <c r="W594" i="6"/>
  <c r="O594" i="6"/>
  <c r="G594" i="6"/>
  <c r="BH593" i="6"/>
  <c r="AZ593" i="6"/>
  <c r="AR593" i="6"/>
  <c r="AJ593" i="6"/>
  <c r="AB593" i="6"/>
  <c r="T593" i="6"/>
  <c r="L593" i="6"/>
  <c r="BM592" i="6"/>
  <c r="BE592" i="6"/>
  <c r="AW592" i="6"/>
  <c r="AO592" i="6"/>
  <c r="AG592" i="6"/>
  <c r="Y592" i="6"/>
  <c r="Q592" i="6"/>
  <c r="I592" i="6"/>
  <c r="BJ591" i="6"/>
  <c r="BB591" i="6"/>
  <c r="AT591" i="6"/>
  <c r="AL591" i="6"/>
  <c r="AD591" i="6"/>
  <c r="V591" i="6"/>
  <c r="N591" i="6"/>
  <c r="BG590" i="6"/>
  <c r="AY590" i="6"/>
  <c r="AQ590" i="6"/>
  <c r="AI590" i="6"/>
  <c r="AA590" i="6"/>
  <c r="S590" i="6"/>
  <c r="K590" i="6"/>
  <c r="BL589" i="6"/>
  <c r="BD589" i="6"/>
  <c r="AV589" i="6"/>
  <c r="AN589" i="6"/>
  <c r="AF589" i="6"/>
  <c r="X589" i="6"/>
  <c r="P589" i="6"/>
  <c r="H589" i="6"/>
  <c r="BI588" i="6"/>
  <c r="BA588" i="6"/>
  <c r="AS588" i="6"/>
  <c r="AK588" i="6"/>
  <c r="AC588" i="6"/>
  <c r="U588" i="6"/>
  <c r="M588" i="6"/>
  <c r="BN587" i="6"/>
  <c r="BF587" i="6"/>
  <c r="AX587" i="6"/>
  <c r="AP587" i="6"/>
  <c r="AH587" i="6"/>
  <c r="Z587" i="6"/>
  <c r="R587" i="6"/>
  <c r="J587" i="6"/>
  <c r="BK586" i="6"/>
  <c r="BC586" i="6"/>
  <c r="AU586" i="6"/>
  <c r="AM586" i="6"/>
  <c r="AE586" i="6"/>
  <c r="W586" i="6"/>
  <c r="O586" i="6"/>
  <c r="G586" i="6"/>
  <c r="BH585" i="6"/>
  <c r="AZ585" i="6"/>
  <c r="AR585" i="6"/>
  <c r="AJ585" i="6"/>
  <c r="AB585" i="6"/>
  <c r="T585" i="6"/>
  <c r="L585" i="6"/>
  <c r="BM584" i="6"/>
  <c r="BE584" i="6"/>
  <c r="AW584" i="6"/>
  <c r="AO584" i="6"/>
  <c r="AG584" i="6"/>
  <c r="Y584" i="6"/>
  <c r="Q584" i="6"/>
  <c r="I584" i="6"/>
  <c r="BJ583" i="6"/>
  <c r="BB583" i="6"/>
  <c r="AT583" i="6"/>
  <c r="AL583" i="6"/>
  <c r="AD583" i="6"/>
  <c r="V583" i="6"/>
  <c r="N583" i="6"/>
  <c r="BG582" i="6"/>
  <c r="AY582" i="6"/>
  <c r="AQ582" i="6"/>
  <c r="AI582" i="6"/>
  <c r="AA582" i="6"/>
  <c r="S582" i="6"/>
  <c r="K582" i="6"/>
  <c r="BL581" i="6"/>
  <c r="BD581" i="6"/>
  <c r="AV581" i="6"/>
  <c r="AN581" i="6"/>
  <c r="AF581" i="6"/>
  <c r="X581" i="6"/>
  <c r="P581" i="6"/>
  <c r="H581" i="6"/>
  <c r="BI580" i="6"/>
  <c r="BA580" i="6"/>
  <c r="AS580" i="6"/>
  <c r="AK580" i="6"/>
  <c r="AC580" i="6"/>
  <c r="U580" i="6"/>
  <c r="M580" i="6"/>
  <c r="BN579" i="6"/>
  <c r="BF579" i="6"/>
  <c r="AX579" i="6"/>
  <c r="AP579" i="6"/>
  <c r="AH579" i="6"/>
  <c r="Z579" i="6"/>
  <c r="R579" i="6"/>
  <c r="J579" i="6"/>
  <c r="BK578" i="6"/>
  <c r="BC578" i="6"/>
  <c r="AU578" i="6"/>
  <c r="AM578" i="6"/>
  <c r="AE578" i="6"/>
  <c r="W578" i="6"/>
  <c r="O578" i="6"/>
  <c r="G578" i="6"/>
  <c r="BH577" i="6"/>
  <c r="AZ577" i="6"/>
  <c r="AR577" i="6"/>
  <c r="AJ577" i="6"/>
  <c r="AB577" i="6"/>
  <c r="T577" i="6"/>
  <c r="L577" i="6"/>
  <c r="BM576" i="6"/>
  <c r="BE576" i="6"/>
  <c r="AW576" i="6"/>
  <c r="AO576" i="6"/>
  <c r="AG576" i="6"/>
  <c r="Y576" i="6"/>
  <c r="Q576" i="6"/>
  <c r="I576" i="6"/>
  <c r="BJ575" i="6"/>
  <c r="BB575" i="6"/>
  <c r="AT575" i="6"/>
  <c r="AL575" i="6"/>
  <c r="AD575" i="6"/>
  <c r="V575" i="6"/>
  <c r="N575" i="6"/>
  <c r="BG574" i="6"/>
  <c r="AY574" i="6"/>
  <c r="AQ574" i="6"/>
  <c r="AI574" i="6"/>
  <c r="AA574" i="6"/>
  <c r="S574" i="6"/>
  <c r="K574" i="6"/>
  <c r="BL573" i="6"/>
  <c r="BD573" i="6"/>
  <c r="AV573" i="6"/>
  <c r="AN573" i="6"/>
  <c r="AF573" i="6"/>
  <c r="X573" i="6"/>
  <c r="P573" i="6"/>
  <c r="H573" i="6"/>
  <c r="BI572" i="6"/>
  <c r="BA572" i="6"/>
  <c r="AS572" i="6"/>
  <c r="AK572" i="6"/>
  <c r="AC572" i="6"/>
  <c r="U572" i="6"/>
  <c r="M572" i="6"/>
  <c r="BN571" i="6"/>
  <c r="BF571" i="6"/>
  <c r="AX571" i="6"/>
  <c r="AP571" i="6"/>
  <c r="AH571" i="6"/>
  <c r="Z571" i="6"/>
  <c r="R571" i="6"/>
  <c r="J571" i="6"/>
  <c r="BK570" i="6"/>
  <c r="BC570" i="6"/>
  <c r="AU570" i="6"/>
  <c r="AM570" i="6"/>
  <c r="AE570" i="6"/>
  <c r="W570" i="6"/>
  <c r="O570" i="6"/>
  <c r="G570" i="6"/>
  <c r="BH569" i="6"/>
  <c r="AZ569" i="6"/>
  <c r="AR569" i="6"/>
  <c r="AJ569" i="6"/>
  <c r="AB569" i="6"/>
  <c r="T569" i="6"/>
  <c r="L569" i="6"/>
  <c r="BM568" i="6"/>
  <c r="BE568" i="6"/>
  <c r="AW568" i="6"/>
  <c r="AO568" i="6"/>
  <c r="AG568" i="6"/>
  <c r="Y568" i="6"/>
  <c r="Q568" i="6"/>
  <c r="I568" i="6"/>
  <c r="BJ567" i="6"/>
  <c r="BB567" i="6"/>
  <c r="AT567" i="6"/>
  <c r="AL567" i="6"/>
  <c r="AD567" i="6"/>
  <c r="V567" i="6"/>
  <c r="N567" i="6"/>
  <c r="BG566" i="6"/>
  <c r="AY566" i="6"/>
  <c r="AQ566" i="6"/>
  <c r="AI566" i="6"/>
  <c r="AA566" i="6"/>
  <c r="S566" i="6"/>
  <c r="K566" i="6"/>
  <c r="BL565" i="6"/>
  <c r="BD565" i="6"/>
  <c r="AV565" i="6"/>
  <c r="AN565" i="6"/>
  <c r="AF565" i="6"/>
  <c r="X565" i="6"/>
  <c r="P565" i="6"/>
  <c r="H565" i="6"/>
  <c r="BI564" i="6"/>
  <c r="BA564" i="6"/>
  <c r="AS564" i="6"/>
  <c r="AK564" i="6"/>
  <c r="AC564" i="6"/>
  <c r="U564" i="6"/>
  <c r="M564" i="6"/>
  <c r="BN563" i="6"/>
  <c r="BF563" i="6"/>
  <c r="AX563" i="6"/>
  <c r="AP563" i="6"/>
  <c r="AH563" i="6"/>
  <c r="Z563" i="6"/>
  <c r="R563" i="6"/>
  <c r="J563" i="6"/>
  <c r="BK562" i="6"/>
  <c r="BC562" i="6"/>
  <c r="AU562" i="6"/>
  <c r="AM562" i="6"/>
  <c r="AE562" i="6"/>
  <c r="W562" i="6"/>
  <c r="O562" i="6"/>
  <c r="G562" i="6"/>
  <c r="BH561" i="6"/>
  <c r="AZ561" i="6"/>
  <c r="AR561" i="6"/>
  <c r="AJ561" i="6"/>
  <c r="AB561" i="6"/>
  <c r="T561" i="6"/>
  <c r="L561" i="6"/>
  <c r="BM560" i="6"/>
  <c r="BE560" i="6"/>
  <c r="AW560" i="6"/>
  <c r="AO560" i="6"/>
  <c r="AG560" i="6"/>
  <c r="Y560" i="6"/>
  <c r="Q560" i="6"/>
  <c r="I560" i="6"/>
  <c r="BJ559" i="6"/>
  <c r="BB559" i="6"/>
  <c r="AT559" i="6"/>
  <c r="AL559" i="6"/>
  <c r="AD559" i="6"/>
  <c r="V559" i="6"/>
  <c r="N559" i="6"/>
  <c r="BG558" i="6"/>
  <c r="AY558" i="6"/>
  <c r="AQ558" i="6"/>
  <c r="AI558" i="6"/>
  <c r="AA558" i="6"/>
  <c r="S558" i="6"/>
  <c r="K558" i="6"/>
  <c r="BL557" i="6"/>
  <c r="BD557" i="6"/>
  <c r="AV557" i="6"/>
  <c r="AN557" i="6"/>
  <c r="AF557" i="6"/>
  <c r="X557" i="6"/>
  <c r="P557" i="6"/>
  <c r="H557" i="6"/>
  <c r="BI556" i="6"/>
  <c r="BA556" i="6"/>
  <c r="AS556" i="6"/>
  <c r="AK556" i="6"/>
  <c r="AC556" i="6"/>
  <c r="U556" i="6"/>
  <c r="M556" i="6"/>
  <c r="BN555" i="6"/>
  <c r="BF555" i="6"/>
  <c r="AX555" i="6"/>
  <c r="AP555" i="6"/>
  <c r="AH555" i="6"/>
  <c r="Z555" i="6"/>
  <c r="R555" i="6"/>
  <c r="J555" i="6"/>
  <c r="BK554" i="6"/>
  <c r="BC554" i="6"/>
  <c r="AU554" i="6"/>
  <c r="AM554" i="6"/>
  <c r="AE554" i="6"/>
  <c r="W554" i="6"/>
  <c r="O554" i="6"/>
  <c r="G554" i="6"/>
  <c r="BH553" i="6"/>
  <c r="AZ553" i="6"/>
  <c r="AR553" i="6"/>
  <c r="AJ553" i="6"/>
  <c r="AB553" i="6"/>
  <c r="T553" i="6"/>
  <c r="L553" i="6"/>
  <c r="BM552" i="6"/>
  <c r="BE552" i="6"/>
  <c r="AW552" i="6"/>
  <c r="AO552" i="6"/>
  <c r="AG552" i="6"/>
  <c r="Y552" i="6"/>
  <c r="Q552" i="6"/>
  <c r="I552" i="6"/>
  <c r="BJ551" i="6"/>
  <c r="BB551" i="6"/>
  <c r="AT551" i="6"/>
  <c r="AL551" i="6"/>
  <c r="AD551" i="6"/>
  <c r="V551" i="6"/>
  <c r="N551" i="6"/>
  <c r="BG550" i="6"/>
  <c r="AY550" i="6"/>
  <c r="BN598" i="6"/>
  <c r="BF598" i="6"/>
  <c r="AX598" i="6"/>
  <c r="AP598" i="6"/>
  <c r="AH598" i="6"/>
  <c r="Z598" i="6"/>
  <c r="R598" i="6"/>
  <c r="J598" i="6"/>
  <c r="BK597" i="6"/>
  <c r="BC597" i="6"/>
  <c r="AU597" i="6"/>
  <c r="AM597" i="6"/>
  <c r="AE597" i="6"/>
  <c r="W597" i="6"/>
  <c r="O597" i="6"/>
  <c r="G597" i="6"/>
  <c r="BH596" i="6"/>
  <c r="AZ596" i="6"/>
  <c r="AR596" i="6"/>
  <c r="AJ596" i="6"/>
  <c r="AB596" i="6"/>
  <c r="T596" i="6"/>
  <c r="L596" i="6"/>
  <c r="BM595" i="6"/>
  <c r="BE595" i="6"/>
  <c r="AW595" i="6"/>
  <c r="AO595" i="6"/>
  <c r="AG595" i="6"/>
  <c r="Y595" i="6"/>
  <c r="Q595" i="6"/>
  <c r="I595" i="6"/>
  <c r="BJ594" i="6"/>
  <c r="BB594" i="6"/>
  <c r="AT594" i="6"/>
  <c r="AL594" i="6"/>
  <c r="AD594" i="6"/>
  <c r="V594" i="6"/>
  <c r="N594" i="6"/>
  <c r="BG593" i="6"/>
  <c r="AY593" i="6"/>
  <c r="AQ593" i="6"/>
  <c r="AI593" i="6"/>
  <c r="AA593" i="6"/>
  <c r="S593" i="6"/>
  <c r="K593" i="6"/>
  <c r="BL592" i="6"/>
  <c r="BD592" i="6"/>
  <c r="AV592" i="6"/>
  <c r="AN592" i="6"/>
  <c r="AF592" i="6"/>
  <c r="X592" i="6"/>
  <c r="P592" i="6"/>
  <c r="H592" i="6"/>
  <c r="BI591" i="6"/>
  <c r="BA591" i="6"/>
  <c r="AS591" i="6"/>
  <c r="AK591" i="6"/>
  <c r="AC591" i="6"/>
  <c r="U591" i="6"/>
  <c r="M591" i="6"/>
  <c r="BN590" i="6"/>
  <c r="BF590" i="6"/>
  <c r="AX590" i="6"/>
  <c r="AP590" i="6"/>
  <c r="AH590" i="6"/>
  <c r="Z590" i="6"/>
  <c r="R590" i="6"/>
  <c r="J590" i="6"/>
  <c r="BK589" i="6"/>
  <c r="BC589" i="6"/>
  <c r="AU589" i="6"/>
  <c r="AM589" i="6"/>
  <c r="AE589" i="6"/>
  <c r="W589" i="6"/>
  <c r="O589" i="6"/>
  <c r="G589" i="6"/>
  <c r="BH588" i="6"/>
  <c r="AZ588" i="6"/>
  <c r="AR588" i="6"/>
  <c r="AJ588" i="6"/>
  <c r="AB588" i="6"/>
  <c r="T588" i="6"/>
  <c r="L588" i="6"/>
  <c r="BM587" i="6"/>
  <c r="BE587" i="6"/>
  <c r="AW587" i="6"/>
  <c r="AO587" i="6"/>
  <c r="AG587" i="6"/>
  <c r="Y587" i="6"/>
  <c r="Q587" i="6"/>
  <c r="I587" i="6"/>
  <c r="BJ586" i="6"/>
  <c r="BB586" i="6"/>
  <c r="AT586" i="6"/>
  <c r="AL586" i="6"/>
  <c r="AD586" i="6"/>
  <c r="V586" i="6"/>
  <c r="N586" i="6"/>
  <c r="BG585" i="6"/>
  <c r="AY585" i="6"/>
  <c r="AQ585" i="6"/>
  <c r="AI585" i="6"/>
  <c r="AA585" i="6"/>
  <c r="S585" i="6"/>
  <c r="K585" i="6"/>
  <c r="BL584" i="6"/>
  <c r="BD584" i="6"/>
  <c r="AV584" i="6"/>
  <c r="AN584" i="6"/>
  <c r="AF584" i="6"/>
  <c r="X584" i="6"/>
  <c r="P584" i="6"/>
  <c r="H584" i="6"/>
  <c r="BI583" i="6"/>
  <c r="BA583" i="6"/>
  <c r="AS583" i="6"/>
  <c r="AK583" i="6"/>
  <c r="AC583" i="6"/>
  <c r="U583" i="6"/>
  <c r="M583" i="6"/>
  <c r="BN582" i="6"/>
  <c r="BF582" i="6"/>
  <c r="AX582" i="6"/>
  <c r="AP582" i="6"/>
  <c r="AH582" i="6"/>
  <c r="Z582" i="6"/>
  <c r="R582" i="6"/>
  <c r="J582" i="6"/>
  <c r="BK581" i="6"/>
  <c r="BC581" i="6"/>
  <c r="AU581" i="6"/>
  <c r="AM581" i="6"/>
  <c r="AE581" i="6"/>
  <c r="W581" i="6"/>
  <c r="O581" i="6"/>
  <c r="G581" i="6"/>
  <c r="BH580" i="6"/>
  <c r="AZ580" i="6"/>
  <c r="AR580" i="6"/>
  <c r="AJ580" i="6"/>
  <c r="AB580" i="6"/>
  <c r="T580" i="6"/>
  <c r="L580" i="6"/>
  <c r="BM579" i="6"/>
  <c r="BE579" i="6"/>
  <c r="AW579" i="6"/>
  <c r="AO579" i="6"/>
  <c r="AG579" i="6"/>
  <c r="Y579" i="6"/>
  <c r="Q579" i="6"/>
  <c r="I579" i="6"/>
  <c r="BJ578" i="6"/>
  <c r="BB578" i="6"/>
  <c r="AT578" i="6"/>
  <c r="AL578" i="6"/>
  <c r="AD578" i="6"/>
  <c r="V578" i="6"/>
  <c r="N578" i="6"/>
  <c r="BG577" i="6"/>
  <c r="AY577" i="6"/>
  <c r="AQ577" i="6"/>
  <c r="AI577" i="6"/>
  <c r="AA577" i="6"/>
  <c r="S577" i="6"/>
  <c r="K577" i="6"/>
  <c r="BL576" i="6"/>
  <c r="BD576" i="6"/>
  <c r="AV576" i="6"/>
  <c r="AN576" i="6"/>
  <c r="AF576" i="6"/>
  <c r="X576" i="6"/>
  <c r="P576" i="6"/>
  <c r="H576" i="6"/>
  <c r="BI575" i="6"/>
  <c r="BA575" i="6"/>
  <c r="AS575" i="6"/>
  <c r="AK575" i="6"/>
  <c r="AC575" i="6"/>
  <c r="U575" i="6"/>
  <c r="M575" i="6"/>
  <c r="BN574" i="6"/>
  <c r="BF574" i="6"/>
  <c r="AX574" i="6"/>
  <c r="AP574" i="6"/>
  <c r="AH574" i="6"/>
  <c r="Z574" i="6"/>
  <c r="R574" i="6"/>
  <c r="J574" i="6"/>
  <c r="BK573" i="6"/>
  <c r="BC573" i="6"/>
  <c r="AU573" i="6"/>
  <c r="AM573" i="6"/>
  <c r="AE573" i="6"/>
  <c r="W573" i="6"/>
  <c r="O573" i="6"/>
  <c r="G573" i="6"/>
  <c r="BH572" i="6"/>
  <c r="AZ572" i="6"/>
  <c r="AR572" i="6"/>
  <c r="AJ572" i="6"/>
  <c r="AB572" i="6"/>
  <c r="T572" i="6"/>
  <c r="L572" i="6"/>
  <c r="BM571" i="6"/>
  <c r="BE571" i="6"/>
  <c r="AW571" i="6"/>
  <c r="AO571" i="6"/>
  <c r="AG571" i="6"/>
  <c r="Y571" i="6"/>
  <c r="Q571" i="6"/>
  <c r="I571" i="6"/>
  <c r="BJ570" i="6"/>
  <c r="BB570" i="6"/>
  <c r="AT570" i="6"/>
  <c r="AL570" i="6"/>
  <c r="AD570" i="6"/>
  <c r="V570" i="6"/>
  <c r="N570" i="6"/>
  <c r="BG569" i="6"/>
  <c r="AY569" i="6"/>
  <c r="AQ569" i="6"/>
  <c r="AI569" i="6"/>
  <c r="AA569" i="6"/>
  <c r="S569" i="6"/>
  <c r="K569" i="6"/>
  <c r="BL568" i="6"/>
  <c r="BD568" i="6"/>
  <c r="AV568" i="6"/>
  <c r="AN568" i="6"/>
  <c r="AF568" i="6"/>
  <c r="X568" i="6"/>
  <c r="P568" i="6"/>
  <c r="H568" i="6"/>
  <c r="BI567" i="6"/>
  <c r="BA567" i="6"/>
  <c r="AS567" i="6"/>
  <c r="AK567" i="6"/>
  <c r="AC567" i="6"/>
  <c r="U567" i="6"/>
  <c r="M567" i="6"/>
  <c r="BN566" i="6"/>
  <c r="BF566" i="6"/>
  <c r="AX566" i="6"/>
  <c r="AP566" i="6"/>
  <c r="AH566" i="6"/>
  <c r="Z566" i="6"/>
  <c r="R566" i="6"/>
  <c r="J566" i="6"/>
  <c r="BK565" i="6"/>
  <c r="BC565" i="6"/>
  <c r="AU565" i="6"/>
  <c r="AM565" i="6"/>
  <c r="AE565" i="6"/>
  <c r="W565" i="6"/>
  <c r="O565" i="6"/>
  <c r="G565" i="6"/>
  <c r="BH564" i="6"/>
  <c r="AZ564" i="6"/>
  <c r="AR564" i="6"/>
  <c r="AJ564" i="6"/>
  <c r="AB564" i="6"/>
  <c r="T564" i="6"/>
  <c r="L564" i="6"/>
  <c r="BM563" i="6"/>
  <c r="BE563" i="6"/>
  <c r="AW563" i="6"/>
  <c r="AO563" i="6"/>
  <c r="AG563" i="6"/>
  <c r="Y563" i="6"/>
  <c r="Q563" i="6"/>
  <c r="I563" i="6"/>
  <c r="BJ562" i="6"/>
  <c r="BB562" i="6"/>
  <c r="AT562" i="6"/>
  <c r="AL562" i="6"/>
  <c r="AD562" i="6"/>
  <c r="V562" i="6"/>
  <c r="N562" i="6"/>
  <c r="BG561" i="6"/>
  <c r="AY561" i="6"/>
  <c r="AQ561" i="6"/>
  <c r="AI561" i="6"/>
  <c r="AA561" i="6"/>
  <c r="S561" i="6"/>
  <c r="K561" i="6"/>
  <c r="BL560" i="6"/>
  <c r="BD560" i="6"/>
  <c r="AV560" i="6"/>
  <c r="AN560" i="6"/>
  <c r="AF560" i="6"/>
  <c r="X560" i="6"/>
  <c r="P560" i="6"/>
  <c r="H560" i="6"/>
  <c r="BI559" i="6"/>
  <c r="BA559" i="6"/>
  <c r="AS559" i="6"/>
  <c r="AK559" i="6"/>
  <c r="AC559" i="6"/>
  <c r="U559" i="6"/>
  <c r="M559" i="6"/>
  <c r="BN558" i="6"/>
  <c r="BF558" i="6"/>
  <c r="AX558" i="6"/>
  <c r="AP558" i="6"/>
  <c r="AH558" i="6"/>
  <c r="Z558" i="6"/>
  <c r="R558" i="6"/>
  <c r="J558" i="6"/>
  <c r="BK557" i="6"/>
  <c r="BC557" i="6"/>
  <c r="AU557" i="6"/>
  <c r="AM557" i="6"/>
  <c r="AE557" i="6"/>
  <c r="W557" i="6"/>
  <c r="O557" i="6"/>
  <c r="G557" i="6"/>
  <c r="BH556" i="6"/>
  <c r="AZ556" i="6"/>
  <c r="AR556" i="6"/>
  <c r="AJ556" i="6"/>
  <c r="AB556" i="6"/>
  <c r="T556" i="6"/>
  <c r="L556" i="6"/>
  <c r="BM555" i="6"/>
  <c r="BE555" i="6"/>
  <c r="AW555" i="6"/>
  <c r="AO555" i="6"/>
  <c r="AG555" i="6"/>
  <c r="Y555" i="6"/>
  <c r="Q555" i="6"/>
  <c r="I555" i="6"/>
  <c r="BJ554" i="6"/>
  <c r="BB554" i="6"/>
  <c r="AT554" i="6"/>
  <c r="AL554" i="6"/>
  <c r="AD554" i="6"/>
  <c r="V554" i="6"/>
  <c r="N554" i="6"/>
  <c r="BG553" i="6"/>
  <c r="AY553" i="6"/>
  <c r="AQ553" i="6"/>
  <c r="AI553" i="6"/>
  <c r="AA553" i="6"/>
  <c r="S553" i="6"/>
  <c r="K553" i="6"/>
  <c r="BL552" i="6"/>
  <c r="BD552" i="6"/>
  <c r="AV552" i="6"/>
  <c r="AN552" i="6"/>
  <c r="AF552" i="6"/>
  <c r="X552" i="6"/>
  <c r="P552" i="6"/>
  <c r="H552" i="6"/>
  <c r="BI551" i="6"/>
  <c r="BA551" i="6"/>
  <c r="AS551" i="6"/>
  <c r="AK551" i="6"/>
  <c r="AC551" i="6"/>
  <c r="U551" i="6"/>
  <c r="M551" i="6"/>
  <c r="BN550" i="6"/>
  <c r="BI598" i="6"/>
  <c r="BA598" i="6"/>
  <c r="AS598" i="6"/>
  <c r="AK598" i="6"/>
  <c r="AC598" i="6"/>
  <c r="U598" i="6"/>
  <c r="M598" i="6"/>
  <c r="BN597" i="6"/>
  <c r="BF597" i="6"/>
  <c r="AX597" i="6"/>
  <c r="AP597" i="6"/>
  <c r="AH597" i="6"/>
  <c r="Z597" i="6"/>
  <c r="R597" i="6"/>
  <c r="J597" i="6"/>
  <c r="BK596" i="6"/>
  <c r="BC596" i="6"/>
  <c r="AU596" i="6"/>
  <c r="AM596" i="6"/>
  <c r="AE596" i="6"/>
  <c r="W596" i="6"/>
  <c r="O596" i="6"/>
  <c r="G596" i="6"/>
  <c r="BH595" i="6"/>
  <c r="AZ595" i="6"/>
  <c r="AR595" i="6"/>
  <c r="AJ595" i="6"/>
  <c r="AB595" i="6"/>
  <c r="T595" i="6"/>
  <c r="L595" i="6"/>
  <c r="BM594" i="6"/>
  <c r="BE594" i="6"/>
  <c r="AW594" i="6"/>
  <c r="AO594" i="6"/>
  <c r="AG594" i="6"/>
  <c r="Y594" i="6"/>
  <c r="Q594" i="6"/>
  <c r="I594" i="6"/>
  <c r="BJ593" i="6"/>
  <c r="BB593" i="6"/>
  <c r="AT593" i="6"/>
  <c r="AL593" i="6"/>
  <c r="AD593" i="6"/>
  <c r="V593" i="6"/>
  <c r="N593" i="6"/>
  <c r="BG592" i="6"/>
  <c r="AY592" i="6"/>
  <c r="AQ592" i="6"/>
  <c r="AI592" i="6"/>
  <c r="AA592" i="6"/>
  <c r="S592" i="6"/>
  <c r="K592" i="6"/>
  <c r="BL591" i="6"/>
  <c r="BD591" i="6"/>
  <c r="AV591" i="6"/>
  <c r="AN591" i="6"/>
  <c r="AF591" i="6"/>
  <c r="X591" i="6"/>
  <c r="P591" i="6"/>
  <c r="H591" i="6"/>
  <c r="BI590" i="6"/>
  <c r="BA590" i="6"/>
  <c r="AS590" i="6"/>
  <c r="AK590" i="6"/>
  <c r="AC590" i="6"/>
  <c r="U590" i="6"/>
  <c r="M590" i="6"/>
  <c r="BN589" i="6"/>
  <c r="BF589" i="6"/>
  <c r="AX589" i="6"/>
  <c r="AP589" i="6"/>
  <c r="AH589" i="6"/>
  <c r="Z589" i="6"/>
  <c r="R589" i="6"/>
  <c r="J589" i="6"/>
  <c r="BK588" i="6"/>
  <c r="BC588" i="6"/>
  <c r="AU588" i="6"/>
  <c r="AM588" i="6"/>
  <c r="AE588" i="6"/>
  <c r="W588" i="6"/>
  <c r="O588" i="6"/>
  <c r="G588" i="6"/>
  <c r="BH587" i="6"/>
  <c r="AZ587" i="6"/>
  <c r="AR587" i="6"/>
  <c r="AJ587" i="6"/>
  <c r="AB587" i="6"/>
  <c r="T587" i="6"/>
  <c r="L587" i="6"/>
  <c r="BM586" i="6"/>
  <c r="BE586" i="6"/>
  <c r="AW586" i="6"/>
  <c r="AO586" i="6"/>
  <c r="AG586" i="6"/>
  <c r="Y586" i="6"/>
  <c r="Q586" i="6"/>
  <c r="I586" i="6"/>
  <c r="BJ585" i="6"/>
  <c r="BB585" i="6"/>
  <c r="AT585" i="6"/>
  <c r="AL585" i="6"/>
  <c r="AD585" i="6"/>
  <c r="V585" i="6"/>
  <c r="N585" i="6"/>
  <c r="BG584" i="6"/>
  <c r="AY584" i="6"/>
  <c r="AQ584" i="6"/>
  <c r="AI584" i="6"/>
  <c r="AA584" i="6"/>
  <c r="S584" i="6"/>
  <c r="K584" i="6"/>
  <c r="BL583" i="6"/>
  <c r="BD583" i="6"/>
  <c r="AV583" i="6"/>
  <c r="AN583" i="6"/>
  <c r="AF583" i="6"/>
  <c r="X583" i="6"/>
  <c r="P583" i="6"/>
  <c r="H583" i="6"/>
  <c r="BI582" i="6"/>
  <c r="BA582" i="6"/>
  <c r="AS582" i="6"/>
  <c r="AK582" i="6"/>
  <c r="AC582" i="6"/>
  <c r="U582" i="6"/>
  <c r="M582" i="6"/>
  <c r="BN581" i="6"/>
  <c r="BF581" i="6"/>
  <c r="AX581" i="6"/>
  <c r="AP581" i="6"/>
  <c r="AH581" i="6"/>
  <c r="Z581" i="6"/>
  <c r="R581" i="6"/>
  <c r="J581" i="6"/>
  <c r="BK580" i="6"/>
  <c r="BC580" i="6"/>
  <c r="AU580" i="6"/>
  <c r="AM580" i="6"/>
  <c r="AE580" i="6"/>
  <c r="W580" i="6"/>
  <c r="O580" i="6"/>
  <c r="G580" i="6"/>
  <c r="BH579" i="6"/>
  <c r="AZ579" i="6"/>
  <c r="AR579" i="6"/>
  <c r="AJ579" i="6"/>
  <c r="AB579" i="6"/>
  <c r="T579" i="6"/>
  <c r="L579" i="6"/>
  <c r="BM578" i="6"/>
  <c r="BE578" i="6"/>
  <c r="AW578" i="6"/>
  <c r="AO578" i="6"/>
  <c r="AG578" i="6"/>
  <c r="Y578" i="6"/>
  <c r="Q578" i="6"/>
  <c r="I578" i="6"/>
  <c r="BJ577" i="6"/>
  <c r="BB577" i="6"/>
  <c r="AT577" i="6"/>
  <c r="AL577" i="6"/>
  <c r="AD577" i="6"/>
  <c r="V577" i="6"/>
  <c r="N577" i="6"/>
  <c r="BG576" i="6"/>
  <c r="AY576" i="6"/>
  <c r="AQ576" i="6"/>
  <c r="AI576" i="6"/>
  <c r="AA576" i="6"/>
  <c r="S576" i="6"/>
  <c r="K576" i="6"/>
  <c r="BL575" i="6"/>
  <c r="BD575" i="6"/>
  <c r="AV575" i="6"/>
  <c r="AN575" i="6"/>
  <c r="AF575" i="6"/>
  <c r="X575" i="6"/>
  <c r="P575" i="6"/>
  <c r="H575" i="6"/>
  <c r="BI574" i="6"/>
  <c r="BA574" i="6"/>
  <c r="AS574" i="6"/>
  <c r="AK574" i="6"/>
  <c r="AC574" i="6"/>
  <c r="U574" i="6"/>
  <c r="M574" i="6"/>
  <c r="BN573" i="6"/>
  <c r="BF573" i="6"/>
  <c r="AX573" i="6"/>
  <c r="AP573" i="6"/>
  <c r="AH573" i="6"/>
  <c r="Z573" i="6"/>
  <c r="R573" i="6"/>
  <c r="J573" i="6"/>
  <c r="BK572" i="6"/>
  <c r="BC572" i="6"/>
  <c r="AU572" i="6"/>
  <c r="AM572" i="6"/>
  <c r="AE572" i="6"/>
  <c r="W572" i="6"/>
  <c r="O572" i="6"/>
  <c r="G572" i="6"/>
  <c r="BH571" i="6"/>
  <c r="AZ571" i="6"/>
  <c r="AR571" i="6"/>
  <c r="AJ571" i="6"/>
  <c r="AB571" i="6"/>
  <c r="T571" i="6"/>
  <c r="L571" i="6"/>
  <c r="BM570" i="6"/>
  <c r="BE570" i="6"/>
  <c r="AW570" i="6"/>
  <c r="AO570" i="6"/>
  <c r="AG570" i="6"/>
  <c r="Y570" i="6"/>
  <c r="Q570" i="6"/>
  <c r="I570" i="6"/>
  <c r="BJ569" i="6"/>
  <c r="BB569" i="6"/>
  <c r="AT569" i="6"/>
  <c r="AL569" i="6"/>
  <c r="AD569" i="6"/>
  <c r="V569" i="6"/>
  <c r="N569" i="6"/>
  <c r="BG568" i="6"/>
  <c r="AY568" i="6"/>
  <c r="AQ568" i="6"/>
  <c r="AI568" i="6"/>
  <c r="AA568" i="6"/>
  <c r="S568" i="6"/>
  <c r="K568" i="6"/>
  <c r="BL567" i="6"/>
  <c r="BD567" i="6"/>
  <c r="AV567" i="6"/>
  <c r="AN567" i="6"/>
  <c r="AF567" i="6"/>
  <c r="X567" i="6"/>
  <c r="P567" i="6"/>
  <c r="H567" i="6"/>
  <c r="BI566" i="6"/>
  <c r="BA566" i="6"/>
  <c r="AS566" i="6"/>
  <c r="AK566" i="6"/>
  <c r="AC566" i="6"/>
  <c r="U566" i="6"/>
  <c r="M566" i="6"/>
  <c r="BN565" i="6"/>
  <c r="BF565" i="6"/>
  <c r="AX565" i="6"/>
  <c r="AP565" i="6"/>
  <c r="AH565" i="6"/>
  <c r="Z565" i="6"/>
  <c r="R565" i="6"/>
  <c r="J565" i="6"/>
  <c r="BK564" i="6"/>
  <c r="BC564" i="6"/>
  <c r="AU564" i="6"/>
  <c r="AM564" i="6"/>
  <c r="AE564" i="6"/>
  <c r="W564" i="6"/>
  <c r="O564" i="6"/>
  <c r="G564" i="6"/>
  <c r="BH563" i="6"/>
  <c r="AZ563" i="6"/>
  <c r="AR563" i="6"/>
  <c r="AJ563" i="6"/>
  <c r="AB563" i="6"/>
  <c r="T563" i="6"/>
  <c r="L563" i="6"/>
  <c r="BM562" i="6"/>
  <c r="BE562" i="6"/>
  <c r="AW562" i="6"/>
  <c r="AO562" i="6"/>
  <c r="AG562" i="6"/>
  <c r="Y562" i="6"/>
  <c r="Q562" i="6"/>
  <c r="I562" i="6"/>
  <c r="BJ561" i="6"/>
  <c r="BB561" i="6"/>
  <c r="AT561" i="6"/>
  <c r="AL561" i="6"/>
  <c r="AD561" i="6"/>
  <c r="V561" i="6"/>
  <c r="N561" i="6"/>
  <c r="BG560" i="6"/>
  <c r="AY560" i="6"/>
  <c r="AQ560" i="6"/>
  <c r="AI560" i="6"/>
  <c r="AA560" i="6"/>
  <c r="S560" i="6"/>
  <c r="K560" i="6"/>
  <c r="BL559" i="6"/>
  <c r="BD559" i="6"/>
  <c r="AV559" i="6"/>
  <c r="AN559" i="6"/>
  <c r="AF559" i="6"/>
  <c r="X559" i="6"/>
  <c r="P559" i="6"/>
  <c r="H559" i="6"/>
  <c r="BI558" i="6"/>
  <c r="BA558" i="6"/>
  <c r="AS558" i="6"/>
  <c r="AK558" i="6"/>
  <c r="AC558" i="6"/>
  <c r="U558" i="6"/>
  <c r="M558" i="6"/>
  <c r="BN557" i="6"/>
  <c r="BF557" i="6"/>
  <c r="AX557" i="6"/>
  <c r="AP557" i="6"/>
  <c r="AH557" i="6"/>
  <c r="Z557" i="6"/>
  <c r="R557" i="6"/>
  <c r="J557" i="6"/>
  <c r="BK556" i="6"/>
  <c r="BC556" i="6"/>
  <c r="AU556" i="6"/>
  <c r="AM556" i="6"/>
  <c r="AE556" i="6"/>
  <c r="W556" i="6"/>
  <c r="O556" i="6"/>
  <c r="G556" i="6"/>
  <c r="BH555" i="6"/>
  <c r="AZ555" i="6"/>
  <c r="AR555" i="6"/>
  <c r="AJ555" i="6"/>
  <c r="AB555" i="6"/>
  <c r="T555" i="6"/>
  <c r="L555" i="6"/>
  <c r="BM554" i="6"/>
  <c r="BE554" i="6"/>
  <c r="AW554" i="6"/>
  <c r="AO554" i="6"/>
  <c r="AG554" i="6"/>
  <c r="Y554" i="6"/>
  <c r="Q554" i="6"/>
  <c r="I554" i="6"/>
  <c r="BJ553" i="6"/>
  <c r="BB553" i="6"/>
  <c r="AT553" i="6"/>
  <c r="AL553" i="6"/>
  <c r="AD553" i="6"/>
  <c r="V553" i="6"/>
  <c r="N553" i="6"/>
  <c r="BG552" i="6"/>
  <c r="AY552" i="6"/>
  <c r="AQ552" i="6"/>
  <c r="AI552" i="6"/>
  <c r="AA552" i="6"/>
  <c r="S552" i="6"/>
  <c r="K552" i="6"/>
  <c r="BL551" i="6"/>
  <c r="BD551" i="6"/>
  <c r="AV551" i="6"/>
  <c r="AN551" i="6"/>
  <c r="AF551" i="6"/>
  <c r="X551" i="6"/>
  <c r="P551" i="6"/>
  <c r="H551" i="6"/>
  <c r="BI550" i="6"/>
  <c r="BA550" i="6"/>
  <c r="AS550" i="6"/>
  <c r="AK550" i="6"/>
  <c r="BL598" i="6"/>
  <c r="AV598" i="6"/>
  <c r="AF598" i="6"/>
  <c r="P598" i="6"/>
  <c r="BI597" i="6"/>
  <c r="AS597" i="6"/>
  <c r="AC597" i="6"/>
  <c r="M597" i="6"/>
  <c r="BF596" i="6"/>
  <c r="AP596" i="6"/>
  <c r="Z596" i="6"/>
  <c r="J596" i="6"/>
  <c r="BC595" i="6"/>
  <c r="AM595" i="6"/>
  <c r="W595" i="6"/>
  <c r="G595" i="6"/>
  <c r="AZ594" i="6"/>
  <c r="AJ594" i="6"/>
  <c r="T594" i="6"/>
  <c r="BM593" i="6"/>
  <c r="AW593" i="6"/>
  <c r="AG593" i="6"/>
  <c r="Q593" i="6"/>
  <c r="BJ592" i="6"/>
  <c r="AT592" i="6"/>
  <c r="AD592" i="6"/>
  <c r="N592" i="6"/>
  <c r="BG591" i="6"/>
  <c r="AQ591" i="6"/>
  <c r="AA591" i="6"/>
  <c r="K591" i="6"/>
  <c r="BD590" i="6"/>
  <c r="AN590" i="6"/>
  <c r="X590" i="6"/>
  <c r="H590" i="6"/>
  <c r="BA589" i="6"/>
  <c r="AK589" i="6"/>
  <c r="U589" i="6"/>
  <c r="BN588" i="6"/>
  <c r="AX588" i="6"/>
  <c r="AH588" i="6"/>
  <c r="R588" i="6"/>
  <c r="BK587" i="6"/>
  <c r="AU587" i="6"/>
  <c r="AE587" i="6"/>
  <c r="O587" i="6"/>
  <c r="BH586" i="6"/>
  <c r="AR586" i="6"/>
  <c r="AB586" i="6"/>
  <c r="L586" i="6"/>
  <c r="BE585" i="6"/>
  <c r="AO585" i="6"/>
  <c r="Y585" i="6"/>
  <c r="I585" i="6"/>
  <c r="BB584" i="6"/>
  <c r="AL584" i="6"/>
  <c r="V584" i="6"/>
  <c r="AY583" i="6"/>
  <c r="AI583" i="6"/>
  <c r="S583" i="6"/>
  <c r="BL582" i="6"/>
  <c r="AV582" i="6"/>
  <c r="AF582" i="6"/>
  <c r="P582" i="6"/>
  <c r="BI581" i="6"/>
  <c r="AS581" i="6"/>
  <c r="AC581" i="6"/>
  <c r="M581" i="6"/>
  <c r="BF580" i="6"/>
  <c r="AP580" i="6"/>
  <c r="Z580" i="6"/>
  <c r="J580" i="6"/>
  <c r="BC579" i="6"/>
  <c r="AM579" i="6"/>
  <c r="W579" i="6"/>
  <c r="G579" i="6"/>
  <c r="AZ578" i="6"/>
  <c r="AJ578" i="6"/>
  <c r="T578" i="6"/>
  <c r="BM577" i="6"/>
  <c r="AW577" i="6"/>
  <c r="AG577" i="6"/>
  <c r="Q577" i="6"/>
  <c r="BJ576" i="6"/>
  <c r="AT576" i="6"/>
  <c r="AD576" i="6"/>
  <c r="N576" i="6"/>
  <c r="BG575" i="6"/>
  <c r="AQ575" i="6"/>
  <c r="AA575" i="6"/>
  <c r="K575" i="6"/>
  <c r="BD574" i="6"/>
  <c r="AN574" i="6"/>
  <c r="X574" i="6"/>
  <c r="H574" i="6"/>
  <c r="BA573" i="6"/>
  <c r="AK573" i="6"/>
  <c r="U573" i="6"/>
  <c r="BN572" i="6"/>
  <c r="AX572" i="6"/>
  <c r="AH572" i="6"/>
  <c r="R572" i="6"/>
  <c r="BK571" i="6"/>
  <c r="AU571" i="6"/>
  <c r="AE571" i="6"/>
  <c r="O571" i="6"/>
  <c r="BH570" i="6"/>
  <c r="AR570" i="6"/>
  <c r="AB570" i="6"/>
  <c r="L570" i="6"/>
  <c r="BE569" i="6"/>
  <c r="AO569" i="6"/>
  <c r="Y569" i="6"/>
  <c r="I569" i="6"/>
  <c r="BB568" i="6"/>
  <c r="AL568" i="6"/>
  <c r="V568" i="6"/>
  <c r="AY567" i="6"/>
  <c r="AI567" i="6"/>
  <c r="S567" i="6"/>
  <c r="BL566" i="6"/>
  <c r="AV566" i="6"/>
  <c r="AF566" i="6"/>
  <c r="P566" i="6"/>
  <c r="BI565" i="6"/>
  <c r="AS565" i="6"/>
  <c r="AC565" i="6"/>
  <c r="M565" i="6"/>
  <c r="BF564" i="6"/>
  <c r="AP564" i="6"/>
  <c r="Z564" i="6"/>
  <c r="J564" i="6"/>
  <c r="BC563" i="6"/>
  <c r="AM563" i="6"/>
  <c r="W563" i="6"/>
  <c r="G563" i="6"/>
  <c r="AZ562" i="6"/>
  <c r="AJ562" i="6"/>
  <c r="T562" i="6"/>
  <c r="BM561" i="6"/>
  <c r="AW561" i="6"/>
  <c r="AG561" i="6"/>
  <c r="Q561" i="6"/>
  <c r="BJ560" i="6"/>
  <c r="AT560" i="6"/>
  <c r="AD560" i="6"/>
  <c r="N560" i="6"/>
  <c r="BG559" i="6"/>
  <c r="AQ559" i="6"/>
  <c r="AA559" i="6"/>
  <c r="K559" i="6"/>
  <c r="BD558" i="6"/>
  <c r="AN558" i="6"/>
  <c r="X558" i="6"/>
  <c r="H558" i="6"/>
  <c r="BA557" i="6"/>
  <c r="AK557" i="6"/>
  <c r="U557" i="6"/>
  <c r="BN556" i="6"/>
  <c r="AX556" i="6"/>
  <c r="AH556" i="6"/>
  <c r="R556" i="6"/>
  <c r="BK555" i="6"/>
  <c r="AU555" i="6"/>
  <c r="AE555" i="6"/>
  <c r="O555" i="6"/>
  <c r="BH554" i="6"/>
  <c r="AR554" i="6"/>
  <c r="AB554" i="6"/>
  <c r="L554" i="6"/>
  <c r="BE553" i="6"/>
  <c r="AO553" i="6"/>
  <c r="Y553" i="6"/>
  <c r="I553" i="6"/>
  <c r="BB552" i="6"/>
  <c r="AL552" i="6"/>
  <c r="V552" i="6"/>
  <c r="AY551" i="6"/>
  <c r="AI551" i="6"/>
  <c r="S551" i="6"/>
  <c r="BL550" i="6"/>
  <c r="AX550" i="6"/>
  <c r="AN550" i="6"/>
  <c r="AD550" i="6"/>
  <c r="U550" i="6"/>
  <c r="M550" i="6"/>
  <c r="BN549" i="6"/>
  <c r="BF549" i="6"/>
  <c r="AX549" i="6"/>
  <c r="AP549" i="6"/>
  <c r="AH549" i="6"/>
  <c r="Z549" i="6"/>
  <c r="R549" i="6"/>
  <c r="J549" i="6"/>
  <c r="BK548" i="6"/>
  <c r="BC548" i="6"/>
  <c r="AU548" i="6"/>
  <c r="AM548" i="6"/>
  <c r="AE548" i="6"/>
  <c r="W548" i="6"/>
  <c r="O548" i="6"/>
  <c r="G548" i="6"/>
  <c r="BH547" i="6"/>
  <c r="AZ547" i="6"/>
  <c r="AR547" i="6"/>
  <c r="AJ547" i="6"/>
  <c r="AB547" i="6"/>
  <c r="T547" i="6"/>
  <c r="L547" i="6"/>
  <c r="BM546" i="6"/>
  <c r="BE546" i="6"/>
  <c r="AW546" i="6"/>
  <c r="AO546" i="6"/>
  <c r="AG546" i="6"/>
  <c r="Y546" i="6"/>
  <c r="Q546" i="6"/>
  <c r="I546" i="6"/>
  <c r="BJ545" i="6"/>
  <c r="BB545" i="6"/>
  <c r="AT545" i="6"/>
  <c r="AL545" i="6"/>
  <c r="AD545" i="6"/>
  <c r="V545" i="6"/>
  <c r="N545" i="6"/>
  <c r="BG544" i="6"/>
  <c r="AY544" i="6"/>
  <c r="AQ544" i="6"/>
  <c r="AI544" i="6"/>
  <c r="AA544" i="6"/>
  <c r="S544" i="6"/>
  <c r="K544" i="6"/>
  <c r="BL543" i="6"/>
  <c r="BD543" i="6"/>
  <c r="AV543" i="6"/>
  <c r="AN543" i="6"/>
  <c r="AF543" i="6"/>
  <c r="X543" i="6"/>
  <c r="P543" i="6"/>
  <c r="H543" i="6"/>
  <c r="BI542" i="6"/>
  <c r="BA542" i="6"/>
  <c r="AS542" i="6"/>
  <c r="AK542" i="6"/>
  <c r="AC542" i="6"/>
  <c r="U542" i="6"/>
  <c r="M542" i="6"/>
  <c r="BN541" i="6"/>
  <c r="BF541" i="6"/>
  <c r="AX541" i="6"/>
  <c r="AP541" i="6"/>
  <c r="AH541" i="6"/>
  <c r="Z541" i="6"/>
  <c r="R541" i="6"/>
  <c r="J541" i="6"/>
  <c r="BK540" i="6"/>
  <c r="BC540" i="6"/>
  <c r="AU540" i="6"/>
  <c r="AM540" i="6"/>
  <c r="AE540" i="6"/>
  <c r="W540" i="6"/>
  <c r="O540" i="6"/>
  <c r="G540" i="6"/>
  <c r="BK598" i="6"/>
  <c r="AU598" i="6"/>
  <c r="AE598" i="6"/>
  <c r="O598" i="6"/>
  <c r="BH597" i="6"/>
  <c r="AR597" i="6"/>
  <c r="AB597" i="6"/>
  <c r="L597" i="6"/>
  <c r="BE596" i="6"/>
  <c r="AO596" i="6"/>
  <c r="Y596" i="6"/>
  <c r="I596" i="6"/>
  <c r="BB595" i="6"/>
  <c r="AL595" i="6"/>
  <c r="V595" i="6"/>
  <c r="AY594" i="6"/>
  <c r="AI594" i="6"/>
  <c r="S594" i="6"/>
  <c r="BL593" i="6"/>
  <c r="AV593" i="6"/>
  <c r="AF593" i="6"/>
  <c r="P593" i="6"/>
  <c r="BI592" i="6"/>
  <c r="AS592" i="6"/>
  <c r="AC592" i="6"/>
  <c r="M592" i="6"/>
  <c r="BF591" i="6"/>
  <c r="AP591" i="6"/>
  <c r="Z591" i="6"/>
  <c r="J591" i="6"/>
  <c r="BC590" i="6"/>
  <c r="AM590" i="6"/>
  <c r="W590" i="6"/>
  <c r="G590" i="6"/>
  <c r="AZ589" i="6"/>
  <c r="AJ589" i="6"/>
  <c r="T589" i="6"/>
  <c r="BM588" i="6"/>
  <c r="AW588" i="6"/>
  <c r="AG588" i="6"/>
  <c r="Q588" i="6"/>
  <c r="BJ587" i="6"/>
  <c r="AT587" i="6"/>
  <c r="AD587" i="6"/>
  <c r="N587" i="6"/>
  <c r="BG586" i="6"/>
  <c r="AQ586" i="6"/>
  <c r="AA586" i="6"/>
  <c r="K586" i="6"/>
  <c r="BD585" i="6"/>
  <c r="AN585" i="6"/>
  <c r="X585" i="6"/>
  <c r="H585" i="6"/>
  <c r="BA584" i="6"/>
  <c r="AK584" i="6"/>
  <c r="U584" i="6"/>
  <c r="BN583" i="6"/>
  <c r="AX583" i="6"/>
  <c r="AH583" i="6"/>
  <c r="R583" i="6"/>
  <c r="BK582" i="6"/>
  <c r="AU582" i="6"/>
  <c r="AE582" i="6"/>
  <c r="O582" i="6"/>
  <c r="BH581" i="6"/>
  <c r="AR581" i="6"/>
  <c r="AB581" i="6"/>
  <c r="L581" i="6"/>
  <c r="BE580" i="6"/>
  <c r="AO580" i="6"/>
  <c r="Y580" i="6"/>
  <c r="I580" i="6"/>
  <c r="BB579" i="6"/>
  <c r="AL579" i="6"/>
  <c r="V579" i="6"/>
  <c r="AY578" i="6"/>
  <c r="AI578" i="6"/>
  <c r="S578" i="6"/>
  <c r="BL577" i="6"/>
  <c r="AV577" i="6"/>
  <c r="AF577" i="6"/>
  <c r="P577" i="6"/>
  <c r="BI576" i="6"/>
  <c r="AS576" i="6"/>
  <c r="AC576" i="6"/>
  <c r="M576" i="6"/>
  <c r="BF575" i="6"/>
  <c r="AP575" i="6"/>
  <c r="Z575" i="6"/>
  <c r="J575" i="6"/>
  <c r="BC574" i="6"/>
  <c r="AM574" i="6"/>
  <c r="W574" i="6"/>
  <c r="G574" i="6"/>
  <c r="AZ573" i="6"/>
  <c r="AJ573" i="6"/>
  <c r="T573" i="6"/>
  <c r="BM572" i="6"/>
  <c r="AW572" i="6"/>
  <c r="AG572" i="6"/>
  <c r="Q572" i="6"/>
  <c r="BJ571" i="6"/>
  <c r="AT571" i="6"/>
  <c r="AD571" i="6"/>
  <c r="N571" i="6"/>
  <c r="BG570" i="6"/>
  <c r="AQ570" i="6"/>
  <c r="AA570" i="6"/>
  <c r="K570" i="6"/>
  <c r="BD569" i="6"/>
  <c r="AN569" i="6"/>
  <c r="X569" i="6"/>
  <c r="H569" i="6"/>
  <c r="BA568" i="6"/>
  <c r="AK568" i="6"/>
  <c r="U568" i="6"/>
  <c r="BN567" i="6"/>
  <c r="AX567" i="6"/>
  <c r="AH567" i="6"/>
  <c r="R567" i="6"/>
  <c r="BK566" i="6"/>
  <c r="AU566" i="6"/>
  <c r="AE566" i="6"/>
  <c r="O566" i="6"/>
  <c r="BH565" i="6"/>
  <c r="AR565" i="6"/>
  <c r="AB565" i="6"/>
  <c r="L565" i="6"/>
  <c r="BE564" i="6"/>
  <c r="AO564" i="6"/>
  <c r="Y564" i="6"/>
  <c r="I564" i="6"/>
  <c r="BB563" i="6"/>
  <c r="AL563" i="6"/>
  <c r="V563" i="6"/>
  <c r="AY562" i="6"/>
  <c r="AI562" i="6"/>
  <c r="S562" i="6"/>
  <c r="BL561" i="6"/>
  <c r="AV561" i="6"/>
  <c r="AF561" i="6"/>
  <c r="P561" i="6"/>
  <c r="BI560" i="6"/>
  <c r="AS560" i="6"/>
  <c r="AC560" i="6"/>
  <c r="M560" i="6"/>
  <c r="BF559" i="6"/>
  <c r="AP559" i="6"/>
  <c r="Z559" i="6"/>
  <c r="J559" i="6"/>
  <c r="BC558" i="6"/>
  <c r="AM558" i="6"/>
  <c r="W558" i="6"/>
  <c r="G558" i="6"/>
  <c r="AZ557" i="6"/>
  <c r="AJ557" i="6"/>
  <c r="T557" i="6"/>
  <c r="BM556" i="6"/>
  <c r="AW556" i="6"/>
  <c r="AG556" i="6"/>
  <c r="Q556" i="6"/>
  <c r="BJ555" i="6"/>
  <c r="AT555" i="6"/>
  <c r="AD555" i="6"/>
  <c r="N555" i="6"/>
  <c r="BG554" i="6"/>
  <c r="AQ554" i="6"/>
  <c r="AA554" i="6"/>
  <c r="K554" i="6"/>
  <c r="BD553" i="6"/>
  <c r="AN553" i="6"/>
  <c r="X553" i="6"/>
  <c r="H553" i="6"/>
  <c r="BA552" i="6"/>
  <c r="AK552" i="6"/>
  <c r="U552" i="6"/>
  <c r="BN551" i="6"/>
  <c r="AX551" i="6"/>
  <c r="AH551" i="6"/>
  <c r="R551" i="6"/>
  <c r="BK550" i="6"/>
  <c r="AW550" i="6"/>
  <c r="AM550" i="6"/>
  <c r="AC550" i="6"/>
  <c r="T550" i="6"/>
  <c r="L550" i="6"/>
  <c r="BM549" i="6"/>
  <c r="BE549" i="6"/>
  <c r="AW549" i="6"/>
  <c r="AO549" i="6"/>
  <c r="AG549" i="6"/>
  <c r="Y549" i="6"/>
  <c r="Q549" i="6"/>
  <c r="I549" i="6"/>
  <c r="BJ548" i="6"/>
  <c r="BB548" i="6"/>
  <c r="AT548" i="6"/>
  <c r="AL548" i="6"/>
  <c r="AD548" i="6"/>
  <c r="V548" i="6"/>
  <c r="N548" i="6"/>
  <c r="BG547" i="6"/>
  <c r="AY547" i="6"/>
  <c r="AQ547" i="6"/>
  <c r="AI547" i="6"/>
  <c r="AA547" i="6"/>
  <c r="S547" i="6"/>
  <c r="K547" i="6"/>
  <c r="BL546" i="6"/>
  <c r="BD546" i="6"/>
  <c r="AV546" i="6"/>
  <c r="AN546" i="6"/>
  <c r="AF546" i="6"/>
  <c r="X546" i="6"/>
  <c r="P546" i="6"/>
  <c r="H546" i="6"/>
  <c r="BI545" i="6"/>
  <c r="BA545" i="6"/>
  <c r="AS545" i="6"/>
  <c r="AK545" i="6"/>
  <c r="AC545" i="6"/>
  <c r="U545" i="6"/>
  <c r="M545" i="6"/>
  <c r="BN544" i="6"/>
  <c r="BF544" i="6"/>
  <c r="AX544" i="6"/>
  <c r="AP544" i="6"/>
  <c r="AH544" i="6"/>
  <c r="Z544" i="6"/>
  <c r="R544" i="6"/>
  <c r="J544" i="6"/>
  <c r="BK543" i="6"/>
  <c r="BC543" i="6"/>
  <c r="AU543" i="6"/>
  <c r="AM543" i="6"/>
  <c r="AE543" i="6"/>
  <c r="W543" i="6"/>
  <c r="O543" i="6"/>
  <c r="G543" i="6"/>
  <c r="BH542" i="6"/>
  <c r="AZ542" i="6"/>
  <c r="AR542" i="6"/>
  <c r="AJ542" i="6"/>
  <c r="AB542" i="6"/>
  <c r="T542" i="6"/>
  <c r="L542" i="6"/>
  <c r="BM541" i="6"/>
  <c r="BE541" i="6"/>
  <c r="AW541" i="6"/>
  <c r="AO541" i="6"/>
  <c r="AG541" i="6"/>
  <c r="Y541" i="6"/>
  <c r="Q541" i="6"/>
  <c r="I541" i="6"/>
  <c r="BJ540" i="6"/>
  <c r="BB540" i="6"/>
  <c r="AT540" i="6"/>
  <c r="AL540" i="6"/>
  <c r="AD540" i="6"/>
  <c r="V540" i="6"/>
  <c r="N540" i="6"/>
  <c r="C539" i="6"/>
  <c r="BJ598" i="6"/>
  <c r="AT598" i="6"/>
  <c r="AD598" i="6"/>
  <c r="N598" i="6"/>
  <c r="BG597" i="6"/>
  <c r="AQ597" i="6"/>
  <c r="AA597" i="6"/>
  <c r="K597" i="6"/>
  <c r="BD596" i="6"/>
  <c r="AN596" i="6"/>
  <c r="X596" i="6"/>
  <c r="H596" i="6"/>
  <c r="BA595" i="6"/>
  <c r="AK595" i="6"/>
  <c r="U595" i="6"/>
  <c r="BN594" i="6"/>
  <c r="AX594" i="6"/>
  <c r="AH594" i="6"/>
  <c r="R594" i="6"/>
  <c r="BK593" i="6"/>
  <c r="AU593" i="6"/>
  <c r="AE593" i="6"/>
  <c r="O593" i="6"/>
  <c r="BH592" i="6"/>
  <c r="AR592" i="6"/>
  <c r="AB592" i="6"/>
  <c r="L592" i="6"/>
  <c r="BE591" i="6"/>
  <c r="AO591" i="6"/>
  <c r="Y591" i="6"/>
  <c r="I591" i="6"/>
  <c r="BB590" i="6"/>
  <c r="AL590" i="6"/>
  <c r="V590" i="6"/>
  <c r="AY589" i="6"/>
  <c r="AI589" i="6"/>
  <c r="S589" i="6"/>
  <c r="BL588" i="6"/>
  <c r="AV588" i="6"/>
  <c r="AF588" i="6"/>
  <c r="P588" i="6"/>
  <c r="BI587" i="6"/>
  <c r="AS587" i="6"/>
  <c r="AC587" i="6"/>
  <c r="M587" i="6"/>
  <c r="BF586" i="6"/>
  <c r="AP586" i="6"/>
  <c r="Z586" i="6"/>
  <c r="J586" i="6"/>
  <c r="BC585" i="6"/>
  <c r="AM585" i="6"/>
  <c r="W585" i="6"/>
  <c r="G585" i="6"/>
  <c r="AZ584" i="6"/>
  <c r="AJ584" i="6"/>
  <c r="T584" i="6"/>
  <c r="BM583" i="6"/>
  <c r="AW583" i="6"/>
  <c r="AG583" i="6"/>
  <c r="Q583" i="6"/>
  <c r="BJ582" i="6"/>
  <c r="AT582" i="6"/>
  <c r="AD582" i="6"/>
  <c r="N582" i="6"/>
  <c r="BG581" i="6"/>
  <c r="AQ581" i="6"/>
  <c r="AA581" i="6"/>
  <c r="K581" i="6"/>
  <c r="BD580" i="6"/>
  <c r="AN580" i="6"/>
  <c r="X580" i="6"/>
  <c r="H580" i="6"/>
  <c r="BA579" i="6"/>
  <c r="AK579" i="6"/>
  <c r="U579" i="6"/>
  <c r="BN578" i="6"/>
  <c r="AX578" i="6"/>
  <c r="AH578" i="6"/>
  <c r="R578" i="6"/>
  <c r="BK577" i="6"/>
  <c r="AU577" i="6"/>
  <c r="AE577" i="6"/>
  <c r="O577" i="6"/>
  <c r="BH576" i="6"/>
  <c r="AR576" i="6"/>
  <c r="AB576" i="6"/>
  <c r="L576" i="6"/>
  <c r="BE575" i="6"/>
  <c r="AO575" i="6"/>
  <c r="Y575" i="6"/>
  <c r="I575" i="6"/>
  <c r="BB574" i="6"/>
  <c r="AL574" i="6"/>
  <c r="V574" i="6"/>
  <c r="AY573" i="6"/>
  <c r="AI573" i="6"/>
  <c r="S573" i="6"/>
  <c r="BL572" i="6"/>
  <c r="AV572" i="6"/>
  <c r="AF572" i="6"/>
  <c r="P572" i="6"/>
  <c r="BI571" i="6"/>
  <c r="AS571" i="6"/>
  <c r="AC571" i="6"/>
  <c r="M571" i="6"/>
  <c r="BF570" i="6"/>
  <c r="AP570" i="6"/>
  <c r="Z570" i="6"/>
  <c r="J570" i="6"/>
  <c r="BC569" i="6"/>
  <c r="AM569" i="6"/>
  <c r="W569" i="6"/>
  <c r="G569" i="6"/>
  <c r="AZ568" i="6"/>
  <c r="AJ568" i="6"/>
  <c r="T568" i="6"/>
  <c r="BM567" i="6"/>
  <c r="AW567" i="6"/>
  <c r="AG567" i="6"/>
  <c r="Q567" i="6"/>
  <c r="BJ566" i="6"/>
  <c r="AT566" i="6"/>
  <c r="AD566" i="6"/>
  <c r="N566" i="6"/>
  <c r="BG565" i="6"/>
  <c r="AQ565" i="6"/>
  <c r="AA565" i="6"/>
  <c r="K565" i="6"/>
  <c r="BD564" i="6"/>
  <c r="AN564" i="6"/>
  <c r="X564" i="6"/>
  <c r="H564" i="6"/>
  <c r="BA563" i="6"/>
  <c r="AK563" i="6"/>
  <c r="U563" i="6"/>
  <c r="BN562" i="6"/>
  <c r="AX562" i="6"/>
  <c r="AH562" i="6"/>
  <c r="R562" i="6"/>
  <c r="BK561" i="6"/>
  <c r="AU561" i="6"/>
  <c r="AE561" i="6"/>
  <c r="O561" i="6"/>
  <c r="BH560" i="6"/>
  <c r="AR560" i="6"/>
  <c r="AB560" i="6"/>
  <c r="L560" i="6"/>
  <c r="BE559" i="6"/>
  <c r="AO559" i="6"/>
  <c r="Y559" i="6"/>
  <c r="I559" i="6"/>
  <c r="BB558" i="6"/>
  <c r="AL558" i="6"/>
  <c r="V558" i="6"/>
  <c r="AY557" i="6"/>
  <c r="AI557" i="6"/>
  <c r="S557" i="6"/>
  <c r="BL556" i="6"/>
  <c r="AV556" i="6"/>
  <c r="AF556" i="6"/>
  <c r="P556" i="6"/>
  <c r="BI555" i="6"/>
  <c r="AS555" i="6"/>
  <c r="AC555" i="6"/>
  <c r="M555" i="6"/>
  <c r="BF554" i="6"/>
  <c r="AP554" i="6"/>
  <c r="Z554" i="6"/>
  <c r="J554" i="6"/>
  <c r="BC553" i="6"/>
  <c r="AM553" i="6"/>
  <c r="W553" i="6"/>
  <c r="G553" i="6"/>
  <c r="AZ552" i="6"/>
  <c r="AJ552" i="6"/>
  <c r="T552" i="6"/>
  <c r="BM551" i="6"/>
  <c r="AW551" i="6"/>
  <c r="AG551" i="6"/>
  <c r="Q551" i="6"/>
  <c r="BJ550" i="6"/>
  <c r="AV550" i="6"/>
  <c r="AL550" i="6"/>
  <c r="AA550" i="6"/>
  <c r="S550" i="6"/>
  <c r="K550" i="6"/>
  <c r="BL549" i="6"/>
  <c r="BD549" i="6"/>
  <c r="AV549" i="6"/>
  <c r="AN549" i="6"/>
  <c r="AF549" i="6"/>
  <c r="X549" i="6"/>
  <c r="P549" i="6"/>
  <c r="H549" i="6"/>
  <c r="BI548" i="6"/>
  <c r="BA548" i="6"/>
  <c r="AS548" i="6"/>
  <c r="AK548" i="6"/>
  <c r="AC548" i="6"/>
  <c r="U548" i="6"/>
  <c r="M548" i="6"/>
  <c r="BN547" i="6"/>
  <c r="BF547" i="6"/>
  <c r="AX547" i="6"/>
  <c r="AP547" i="6"/>
  <c r="AH547" i="6"/>
  <c r="Z547" i="6"/>
  <c r="R547" i="6"/>
  <c r="J547" i="6"/>
  <c r="BK546" i="6"/>
  <c r="BC546" i="6"/>
  <c r="AU546" i="6"/>
  <c r="AM546" i="6"/>
  <c r="AE546" i="6"/>
  <c r="W546" i="6"/>
  <c r="O546" i="6"/>
  <c r="G546" i="6"/>
  <c r="BH545" i="6"/>
  <c r="AZ545" i="6"/>
  <c r="AR545" i="6"/>
  <c r="AJ545" i="6"/>
  <c r="AB545" i="6"/>
  <c r="T545" i="6"/>
  <c r="L545" i="6"/>
  <c r="BM544" i="6"/>
  <c r="BE544" i="6"/>
  <c r="AW544" i="6"/>
  <c r="AO544" i="6"/>
  <c r="AG544" i="6"/>
  <c r="Y544" i="6"/>
  <c r="Q544" i="6"/>
  <c r="I544" i="6"/>
  <c r="BJ543" i="6"/>
  <c r="BB543" i="6"/>
  <c r="AT543" i="6"/>
  <c r="AL543" i="6"/>
  <c r="AD543" i="6"/>
  <c r="V543" i="6"/>
  <c r="N543" i="6"/>
  <c r="BG542" i="6"/>
  <c r="AY542" i="6"/>
  <c r="AQ542" i="6"/>
  <c r="AI542" i="6"/>
  <c r="AA542" i="6"/>
  <c r="S542" i="6"/>
  <c r="K542" i="6"/>
  <c r="BL541" i="6"/>
  <c r="BD541" i="6"/>
  <c r="AV541" i="6"/>
  <c r="AN541" i="6"/>
  <c r="AF541" i="6"/>
  <c r="X541" i="6"/>
  <c r="P541" i="6"/>
  <c r="H541" i="6"/>
  <c r="BI540" i="6"/>
  <c r="BA540" i="6"/>
  <c r="AS540" i="6"/>
  <c r="AK540" i="6"/>
  <c r="AC540" i="6"/>
  <c r="U540" i="6"/>
  <c r="M540" i="6"/>
  <c r="BE598" i="6"/>
  <c r="AO598" i="6"/>
  <c r="Y598" i="6"/>
  <c r="I598" i="6"/>
  <c r="BB597" i="6"/>
  <c r="AL597" i="6"/>
  <c r="V597" i="6"/>
  <c r="AY596" i="6"/>
  <c r="AI596" i="6"/>
  <c r="S596" i="6"/>
  <c r="BL595" i="6"/>
  <c r="AV595" i="6"/>
  <c r="AF595" i="6"/>
  <c r="P595" i="6"/>
  <c r="BI594" i="6"/>
  <c r="AS594" i="6"/>
  <c r="AC594" i="6"/>
  <c r="M594" i="6"/>
  <c r="BF593" i="6"/>
  <c r="AP593" i="6"/>
  <c r="Z593" i="6"/>
  <c r="J593" i="6"/>
  <c r="BC592" i="6"/>
  <c r="AM592" i="6"/>
  <c r="W592" i="6"/>
  <c r="G592" i="6"/>
  <c r="AZ591" i="6"/>
  <c r="AJ591" i="6"/>
  <c r="T591" i="6"/>
  <c r="BM590" i="6"/>
  <c r="AW590" i="6"/>
  <c r="AG590" i="6"/>
  <c r="Q590" i="6"/>
  <c r="BJ589" i="6"/>
  <c r="AT589" i="6"/>
  <c r="AD589" i="6"/>
  <c r="N589" i="6"/>
  <c r="BG588" i="6"/>
  <c r="AQ588" i="6"/>
  <c r="AA588" i="6"/>
  <c r="K588" i="6"/>
  <c r="BD587" i="6"/>
  <c r="AN587" i="6"/>
  <c r="X587" i="6"/>
  <c r="H587" i="6"/>
  <c r="BA586" i="6"/>
  <c r="AK586" i="6"/>
  <c r="U586" i="6"/>
  <c r="BN585" i="6"/>
  <c r="AX585" i="6"/>
  <c r="AH585" i="6"/>
  <c r="R585" i="6"/>
  <c r="BK584" i="6"/>
  <c r="AU584" i="6"/>
  <c r="AE584" i="6"/>
  <c r="O584" i="6"/>
  <c r="BH583" i="6"/>
  <c r="AR583" i="6"/>
  <c r="AB583" i="6"/>
  <c r="L583" i="6"/>
  <c r="BE582" i="6"/>
  <c r="AO582" i="6"/>
  <c r="Y582" i="6"/>
  <c r="I582" i="6"/>
  <c r="BB581" i="6"/>
  <c r="AL581" i="6"/>
  <c r="V581" i="6"/>
  <c r="AY580" i="6"/>
  <c r="AI580" i="6"/>
  <c r="S580" i="6"/>
  <c r="BL579" i="6"/>
  <c r="AV579" i="6"/>
  <c r="AF579" i="6"/>
  <c r="P579" i="6"/>
  <c r="BI578" i="6"/>
  <c r="AS578" i="6"/>
  <c r="AC578" i="6"/>
  <c r="M578" i="6"/>
  <c r="BF577" i="6"/>
  <c r="AP577" i="6"/>
  <c r="Z577" i="6"/>
  <c r="J577" i="6"/>
  <c r="BC576" i="6"/>
  <c r="AM576" i="6"/>
  <c r="W576" i="6"/>
  <c r="G576" i="6"/>
  <c r="AZ575" i="6"/>
  <c r="AJ575" i="6"/>
  <c r="T575" i="6"/>
  <c r="BM574" i="6"/>
  <c r="AW574" i="6"/>
  <c r="AG574" i="6"/>
  <c r="Q574" i="6"/>
  <c r="BJ573" i="6"/>
  <c r="AT573" i="6"/>
  <c r="AD573" i="6"/>
  <c r="N573" i="6"/>
  <c r="BG572" i="6"/>
  <c r="AQ572" i="6"/>
  <c r="AA572" i="6"/>
  <c r="K572" i="6"/>
  <c r="BD571" i="6"/>
  <c r="AN571" i="6"/>
  <c r="X571" i="6"/>
  <c r="H571" i="6"/>
  <c r="BA570" i="6"/>
  <c r="AK570" i="6"/>
  <c r="U570" i="6"/>
  <c r="BN569" i="6"/>
  <c r="AX569" i="6"/>
  <c r="AH569" i="6"/>
  <c r="R569" i="6"/>
  <c r="BK568" i="6"/>
  <c r="AU568" i="6"/>
  <c r="AE568" i="6"/>
  <c r="O568" i="6"/>
  <c r="BH567" i="6"/>
  <c r="AR567" i="6"/>
  <c r="AB567" i="6"/>
  <c r="L567" i="6"/>
  <c r="BE566" i="6"/>
  <c r="AO566" i="6"/>
  <c r="Y566" i="6"/>
  <c r="I566" i="6"/>
  <c r="BB565" i="6"/>
  <c r="AL565" i="6"/>
  <c r="V565" i="6"/>
  <c r="AY564" i="6"/>
  <c r="AI564" i="6"/>
  <c r="S564" i="6"/>
  <c r="BL563" i="6"/>
  <c r="AV563" i="6"/>
  <c r="AF563" i="6"/>
  <c r="P563" i="6"/>
  <c r="BI562" i="6"/>
  <c r="AS562" i="6"/>
  <c r="AC562" i="6"/>
  <c r="M562" i="6"/>
  <c r="BF561" i="6"/>
  <c r="AP561" i="6"/>
  <c r="Z561" i="6"/>
  <c r="J561" i="6"/>
  <c r="BC560" i="6"/>
  <c r="AM560" i="6"/>
  <c r="W560" i="6"/>
  <c r="G560" i="6"/>
  <c r="AZ559" i="6"/>
  <c r="AJ559" i="6"/>
  <c r="T559" i="6"/>
  <c r="BD598" i="6"/>
  <c r="AN598" i="6"/>
  <c r="X598" i="6"/>
  <c r="H598" i="6"/>
  <c r="BA597" i="6"/>
  <c r="AK597" i="6"/>
  <c r="U597" i="6"/>
  <c r="BN596" i="6"/>
  <c r="AX596" i="6"/>
  <c r="AH596" i="6"/>
  <c r="R596" i="6"/>
  <c r="BK595" i="6"/>
  <c r="AU595" i="6"/>
  <c r="AE595" i="6"/>
  <c r="O595" i="6"/>
  <c r="BH594" i="6"/>
  <c r="AR594" i="6"/>
  <c r="AB594" i="6"/>
  <c r="L594" i="6"/>
  <c r="BE593" i="6"/>
  <c r="AO593" i="6"/>
  <c r="Y593" i="6"/>
  <c r="I593" i="6"/>
  <c r="BB592" i="6"/>
  <c r="AL592" i="6"/>
  <c r="V592" i="6"/>
  <c r="AY591" i="6"/>
  <c r="AI591" i="6"/>
  <c r="S591" i="6"/>
  <c r="BL590" i="6"/>
  <c r="AV590" i="6"/>
  <c r="AF590" i="6"/>
  <c r="P590" i="6"/>
  <c r="BI589" i="6"/>
  <c r="AS589" i="6"/>
  <c r="AC589" i="6"/>
  <c r="M589" i="6"/>
  <c r="BF588" i="6"/>
  <c r="AP588" i="6"/>
  <c r="Z588" i="6"/>
  <c r="J588" i="6"/>
  <c r="BC587" i="6"/>
  <c r="AM587" i="6"/>
  <c r="W587" i="6"/>
  <c r="G587" i="6"/>
  <c r="AZ586" i="6"/>
  <c r="AJ586" i="6"/>
  <c r="T586" i="6"/>
  <c r="BM585" i="6"/>
  <c r="AW585" i="6"/>
  <c r="AG585" i="6"/>
  <c r="Q585" i="6"/>
  <c r="BJ584" i="6"/>
  <c r="AT584" i="6"/>
  <c r="AD584" i="6"/>
  <c r="N584" i="6"/>
  <c r="BG583" i="6"/>
  <c r="AQ583" i="6"/>
  <c r="AA583" i="6"/>
  <c r="K583" i="6"/>
  <c r="BD582" i="6"/>
  <c r="AN582" i="6"/>
  <c r="X582" i="6"/>
  <c r="H582" i="6"/>
  <c r="BA581" i="6"/>
  <c r="AK581" i="6"/>
  <c r="U581" i="6"/>
  <c r="BN580" i="6"/>
  <c r="AX580" i="6"/>
  <c r="AH580" i="6"/>
  <c r="R580" i="6"/>
  <c r="BK579" i="6"/>
  <c r="AU579" i="6"/>
  <c r="AE579" i="6"/>
  <c r="O579" i="6"/>
  <c r="BH578" i="6"/>
  <c r="AR578" i="6"/>
  <c r="AB578" i="6"/>
  <c r="L578" i="6"/>
  <c r="BE577" i="6"/>
  <c r="AO577" i="6"/>
  <c r="Y577" i="6"/>
  <c r="I577" i="6"/>
  <c r="BB576" i="6"/>
  <c r="AL576" i="6"/>
  <c r="V576" i="6"/>
  <c r="AY575" i="6"/>
  <c r="AI575" i="6"/>
  <c r="S575" i="6"/>
  <c r="BL574" i="6"/>
  <c r="AV574" i="6"/>
  <c r="AF574" i="6"/>
  <c r="P574" i="6"/>
  <c r="BI573" i="6"/>
  <c r="AS573" i="6"/>
  <c r="AC573" i="6"/>
  <c r="M573" i="6"/>
  <c r="BF572" i="6"/>
  <c r="AP572" i="6"/>
  <c r="Z572" i="6"/>
  <c r="J572" i="6"/>
  <c r="BC571" i="6"/>
  <c r="AM571" i="6"/>
  <c r="W571" i="6"/>
  <c r="G571" i="6"/>
  <c r="AZ570" i="6"/>
  <c r="AJ570" i="6"/>
  <c r="T570" i="6"/>
  <c r="BM569" i="6"/>
  <c r="AW569" i="6"/>
  <c r="AG569" i="6"/>
  <c r="Q569" i="6"/>
  <c r="BJ568" i="6"/>
  <c r="AT568" i="6"/>
  <c r="AD568" i="6"/>
  <c r="N568" i="6"/>
  <c r="BG567" i="6"/>
  <c r="AQ567" i="6"/>
  <c r="AA567" i="6"/>
  <c r="K567" i="6"/>
  <c r="BD566" i="6"/>
  <c r="AN566" i="6"/>
  <c r="X566" i="6"/>
  <c r="H566" i="6"/>
  <c r="BA565" i="6"/>
  <c r="AK565" i="6"/>
  <c r="U565" i="6"/>
  <c r="BN564" i="6"/>
  <c r="AX564" i="6"/>
  <c r="AH564" i="6"/>
  <c r="R564" i="6"/>
  <c r="BK563" i="6"/>
  <c r="AU563" i="6"/>
  <c r="AE563" i="6"/>
  <c r="O563" i="6"/>
  <c r="BH562" i="6"/>
  <c r="AR562" i="6"/>
  <c r="AB562" i="6"/>
  <c r="L562" i="6"/>
  <c r="BE561" i="6"/>
  <c r="AO561" i="6"/>
  <c r="Y561" i="6"/>
  <c r="I561" i="6"/>
  <c r="BB560" i="6"/>
  <c r="AL560" i="6"/>
  <c r="V560" i="6"/>
  <c r="AY559" i="6"/>
  <c r="AI559" i="6"/>
  <c r="S559" i="6"/>
  <c r="BC598" i="6"/>
  <c r="AM598" i="6"/>
  <c r="W598" i="6"/>
  <c r="G598" i="6"/>
  <c r="AZ597" i="6"/>
  <c r="AJ597" i="6"/>
  <c r="T597" i="6"/>
  <c r="BM596" i="6"/>
  <c r="AW596" i="6"/>
  <c r="AG596" i="6"/>
  <c r="Q596" i="6"/>
  <c r="BJ595" i="6"/>
  <c r="AT595" i="6"/>
  <c r="AD595" i="6"/>
  <c r="N595" i="6"/>
  <c r="BG594" i="6"/>
  <c r="AQ594" i="6"/>
  <c r="AA594" i="6"/>
  <c r="K594" i="6"/>
  <c r="BD593" i="6"/>
  <c r="AN593" i="6"/>
  <c r="X593" i="6"/>
  <c r="H593" i="6"/>
  <c r="BA592" i="6"/>
  <c r="AK592" i="6"/>
  <c r="U592" i="6"/>
  <c r="BN591" i="6"/>
  <c r="AX591" i="6"/>
  <c r="AH591" i="6"/>
  <c r="R591" i="6"/>
  <c r="BK590" i="6"/>
  <c r="AU590" i="6"/>
  <c r="AE590" i="6"/>
  <c r="O590" i="6"/>
  <c r="BH589" i="6"/>
  <c r="AR589" i="6"/>
  <c r="AB589" i="6"/>
  <c r="L589" i="6"/>
  <c r="BE588" i="6"/>
  <c r="AO588" i="6"/>
  <c r="Y588" i="6"/>
  <c r="I588" i="6"/>
  <c r="BB587" i="6"/>
  <c r="AL587" i="6"/>
  <c r="V587" i="6"/>
  <c r="AY586" i="6"/>
  <c r="AI586" i="6"/>
  <c r="S586" i="6"/>
  <c r="BL585" i="6"/>
  <c r="AV585" i="6"/>
  <c r="AF585" i="6"/>
  <c r="P585" i="6"/>
  <c r="BI584" i="6"/>
  <c r="AS584" i="6"/>
  <c r="AC584" i="6"/>
  <c r="M584" i="6"/>
  <c r="BF583" i="6"/>
  <c r="AP583" i="6"/>
  <c r="Z583" i="6"/>
  <c r="J583" i="6"/>
  <c r="BC582" i="6"/>
  <c r="AM582" i="6"/>
  <c r="W582" i="6"/>
  <c r="G582" i="6"/>
  <c r="AZ581" i="6"/>
  <c r="AJ581" i="6"/>
  <c r="T581" i="6"/>
  <c r="BM580" i="6"/>
  <c r="AW580" i="6"/>
  <c r="AG580" i="6"/>
  <c r="Q580" i="6"/>
  <c r="BJ579" i="6"/>
  <c r="AT579" i="6"/>
  <c r="AD579" i="6"/>
  <c r="N579" i="6"/>
  <c r="BG578" i="6"/>
  <c r="AQ578" i="6"/>
  <c r="AA578" i="6"/>
  <c r="K578" i="6"/>
  <c r="BD577" i="6"/>
  <c r="AN577" i="6"/>
  <c r="X577" i="6"/>
  <c r="H577" i="6"/>
  <c r="BA576" i="6"/>
  <c r="AK576" i="6"/>
  <c r="U576" i="6"/>
  <c r="BN575" i="6"/>
  <c r="AX575" i="6"/>
  <c r="AH575" i="6"/>
  <c r="R575" i="6"/>
  <c r="BK574" i="6"/>
  <c r="AU574" i="6"/>
  <c r="AE574" i="6"/>
  <c r="O574" i="6"/>
  <c r="BH573" i="6"/>
  <c r="AR573" i="6"/>
  <c r="AB573" i="6"/>
  <c r="L573" i="6"/>
  <c r="BE572" i="6"/>
  <c r="AO572" i="6"/>
  <c r="Y572" i="6"/>
  <c r="I572" i="6"/>
  <c r="BB571" i="6"/>
  <c r="AL571" i="6"/>
  <c r="V571" i="6"/>
  <c r="AY570" i="6"/>
  <c r="AI570" i="6"/>
  <c r="S570" i="6"/>
  <c r="BL569" i="6"/>
  <c r="AV569" i="6"/>
  <c r="AF569" i="6"/>
  <c r="P569" i="6"/>
  <c r="BI568" i="6"/>
  <c r="AS568" i="6"/>
  <c r="AC568" i="6"/>
  <c r="M568" i="6"/>
  <c r="BF567" i="6"/>
  <c r="AP567" i="6"/>
  <c r="Z567" i="6"/>
  <c r="J567" i="6"/>
  <c r="BC566" i="6"/>
  <c r="AM566" i="6"/>
  <c r="W566" i="6"/>
  <c r="G566" i="6"/>
  <c r="AZ565" i="6"/>
  <c r="BB598" i="6"/>
  <c r="AL598" i="6"/>
  <c r="V598" i="6"/>
  <c r="AY597" i="6"/>
  <c r="AI597" i="6"/>
  <c r="S597" i="6"/>
  <c r="BL596" i="6"/>
  <c r="AV596" i="6"/>
  <c r="AF596" i="6"/>
  <c r="P596" i="6"/>
  <c r="BI595" i="6"/>
  <c r="AS595" i="6"/>
  <c r="AC595" i="6"/>
  <c r="M595" i="6"/>
  <c r="BF594" i="6"/>
  <c r="AP594" i="6"/>
  <c r="Z594" i="6"/>
  <c r="J594" i="6"/>
  <c r="BC593" i="6"/>
  <c r="AM593" i="6"/>
  <c r="W593" i="6"/>
  <c r="G593" i="6"/>
  <c r="AZ592" i="6"/>
  <c r="AJ592" i="6"/>
  <c r="T592" i="6"/>
  <c r="BM591" i="6"/>
  <c r="AW591" i="6"/>
  <c r="AG591" i="6"/>
  <c r="Q591" i="6"/>
  <c r="BJ590" i="6"/>
  <c r="AT590" i="6"/>
  <c r="AD590" i="6"/>
  <c r="N590" i="6"/>
  <c r="BG589" i="6"/>
  <c r="AQ589" i="6"/>
  <c r="AA589" i="6"/>
  <c r="K589" i="6"/>
  <c r="BD588" i="6"/>
  <c r="AN588" i="6"/>
  <c r="X588" i="6"/>
  <c r="H588" i="6"/>
  <c r="BA587" i="6"/>
  <c r="AK587" i="6"/>
  <c r="U587" i="6"/>
  <c r="BN586" i="6"/>
  <c r="AX586" i="6"/>
  <c r="AH586" i="6"/>
  <c r="R586" i="6"/>
  <c r="BK585" i="6"/>
  <c r="AU585" i="6"/>
  <c r="AE585" i="6"/>
  <c r="O585" i="6"/>
  <c r="BH584" i="6"/>
  <c r="AR584" i="6"/>
  <c r="AB584" i="6"/>
  <c r="L584" i="6"/>
  <c r="BE583" i="6"/>
  <c r="AO583" i="6"/>
  <c r="Y583" i="6"/>
  <c r="I583" i="6"/>
  <c r="BB582" i="6"/>
  <c r="AL582" i="6"/>
  <c r="V582" i="6"/>
  <c r="AY581" i="6"/>
  <c r="AI581" i="6"/>
  <c r="S581" i="6"/>
  <c r="BL580" i="6"/>
  <c r="AV580" i="6"/>
  <c r="AF580" i="6"/>
  <c r="P580" i="6"/>
  <c r="BI579" i="6"/>
  <c r="AS579" i="6"/>
  <c r="AC579" i="6"/>
  <c r="M579" i="6"/>
  <c r="BF578" i="6"/>
  <c r="AP578" i="6"/>
  <c r="Z578" i="6"/>
  <c r="J578" i="6"/>
  <c r="BC577" i="6"/>
  <c r="AM577" i="6"/>
  <c r="W577" i="6"/>
  <c r="G577" i="6"/>
  <c r="AZ576" i="6"/>
  <c r="AJ576" i="6"/>
  <c r="T576" i="6"/>
  <c r="BM575" i="6"/>
  <c r="AW575" i="6"/>
  <c r="AG575" i="6"/>
  <c r="Q575" i="6"/>
  <c r="BJ574" i="6"/>
  <c r="AT574" i="6"/>
  <c r="AD574" i="6"/>
  <c r="N574" i="6"/>
  <c r="BG573" i="6"/>
  <c r="AQ573" i="6"/>
  <c r="AA573" i="6"/>
  <c r="K573" i="6"/>
  <c r="BD572" i="6"/>
  <c r="AN572" i="6"/>
  <c r="X572" i="6"/>
  <c r="H572" i="6"/>
  <c r="BA571" i="6"/>
  <c r="AK571" i="6"/>
  <c r="U571" i="6"/>
  <c r="BN570" i="6"/>
  <c r="AX570" i="6"/>
  <c r="AH570" i="6"/>
  <c r="R570" i="6"/>
  <c r="BK569" i="6"/>
  <c r="AU569" i="6"/>
  <c r="AE569" i="6"/>
  <c r="O569" i="6"/>
  <c r="BH568" i="6"/>
  <c r="AR568" i="6"/>
  <c r="AB568" i="6"/>
  <c r="L568" i="6"/>
  <c r="BE567" i="6"/>
  <c r="AO567" i="6"/>
  <c r="Y567" i="6"/>
  <c r="I567" i="6"/>
  <c r="BB566" i="6"/>
  <c r="AL566" i="6"/>
  <c r="V566" i="6"/>
  <c r="AY565" i="6"/>
  <c r="AI565" i="6"/>
  <c r="BM598" i="6"/>
  <c r="AW598" i="6"/>
  <c r="AG598" i="6"/>
  <c r="Q598" i="6"/>
  <c r="BJ597" i="6"/>
  <c r="AT597" i="6"/>
  <c r="AD597" i="6"/>
  <c r="N597" i="6"/>
  <c r="BG596" i="6"/>
  <c r="AQ596" i="6"/>
  <c r="AA596" i="6"/>
  <c r="K596" i="6"/>
  <c r="BD595" i="6"/>
  <c r="AN595" i="6"/>
  <c r="X595" i="6"/>
  <c r="H595" i="6"/>
  <c r="BA594" i="6"/>
  <c r="AK594" i="6"/>
  <c r="U594" i="6"/>
  <c r="BN593" i="6"/>
  <c r="AX593" i="6"/>
  <c r="AH593" i="6"/>
  <c r="R593" i="6"/>
  <c r="BK592" i="6"/>
  <c r="AU592" i="6"/>
  <c r="AE592" i="6"/>
  <c r="O592" i="6"/>
  <c r="BH591" i="6"/>
  <c r="AR591" i="6"/>
  <c r="AB591" i="6"/>
  <c r="L591" i="6"/>
  <c r="BE590" i="6"/>
  <c r="AO590" i="6"/>
  <c r="Y590" i="6"/>
  <c r="I590" i="6"/>
  <c r="BB589" i="6"/>
  <c r="AL589" i="6"/>
  <c r="V589" i="6"/>
  <c r="AY588" i="6"/>
  <c r="AI588" i="6"/>
  <c r="S588" i="6"/>
  <c r="BL587" i="6"/>
  <c r="AV587" i="6"/>
  <c r="AF587" i="6"/>
  <c r="P587" i="6"/>
  <c r="BI586" i="6"/>
  <c r="AS586" i="6"/>
  <c r="AC586" i="6"/>
  <c r="M586" i="6"/>
  <c r="BF585" i="6"/>
  <c r="AP585" i="6"/>
  <c r="Z585" i="6"/>
  <c r="J585" i="6"/>
  <c r="BC584" i="6"/>
  <c r="AM584" i="6"/>
  <c r="W584" i="6"/>
  <c r="G584" i="6"/>
  <c r="AZ583" i="6"/>
  <c r="AJ583" i="6"/>
  <c r="T583" i="6"/>
  <c r="BM582" i="6"/>
  <c r="AW582" i="6"/>
  <c r="AG582" i="6"/>
  <c r="Q582" i="6"/>
  <c r="BJ581" i="6"/>
  <c r="AT581" i="6"/>
  <c r="AD581" i="6"/>
  <c r="N581" i="6"/>
  <c r="BG580" i="6"/>
  <c r="AQ580" i="6"/>
  <c r="AA580" i="6"/>
  <c r="K580" i="6"/>
  <c r="BD579" i="6"/>
  <c r="AN579" i="6"/>
  <c r="X579" i="6"/>
  <c r="H579" i="6"/>
  <c r="BA578" i="6"/>
  <c r="AK578" i="6"/>
  <c r="U578" i="6"/>
  <c r="BN577" i="6"/>
  <c r="AX577" i="6"/>
  <c r="AH577" i="6"/>
  <c r="R577" i="6"/>
  <c r="BK576" i="6"/>
  <c r="AU576" i="6"/>
  <c r="AE576" i="6"/>
  <c r="O576" i="6"/>
  <c r="BH575" i="6"/>
  <c r="AR575" i="6"/>
  <c r="AB575" i="6"/>
  <c r="L575" i="6"/>
  <c r="BE574" i="6"/>
  <c r="AO574" i="6"/>
  <c r="Y574" i="6"/>
  <c r="I574" i="6"/>
  <c r="BB573" i="6"/>
  <c r="AL573" i="6"/>
  <c r="V573" i="6"/>
  <c r="AY572" i="6"/>
  <c r="AI572" i="6"/>
  <c r="S572" i="6"/>
  <c r="BL571" i="6"/>
  <c r="AV571" i="6"/>
  <c r="AF571" i="6"/>
  <c r="P571" i="6"/>
  <c r="BI570" i="6"/>
  <c r="AS570" i="6"/>
  <c r="AC570" i="6"/>
  <c r="M570" i="6"/>
  <c r="BF569" i="6"/>
  <c r="AP569" i="6"/>
  <c r="Z569" i="6"/>
  <c r="J569" i="6"/>
  <c r="BC568" i="6"/>
  <c r="AM568" i="6"/>
  <c r="W568" i="6"/>
  <c r="G568" i="6"/>
  <c r="AZ567" i="6"/>
  <c r="AJ567" i="6"/>
  <c r="T567" i="6"/>
  <c r="BM566" i="6"/>
  <c r="AW566" i="6"/>
  <c r="AG566" i="6"/>
  <c r="Q566" i="6"/>
  <c r="BJ565" i="6"/>
  <c r="AT565" i="6"/>
  <c r="AD565" i="6"/>
  <c r="N565" i="6"/>
  <c r="BG564" i="6"/>
  <c r="AQ564" i="6"/>
  <c r="AA564" i="6"/>
  <c r="K564" i="6"/>
  <c r="BD563" i="6"/>
  <c r="AN563" i="6"/>
  <c r="X563" i="6"/>
  <c r="H563" i="6"/>
  <c r="BA562" i="6"/>
  <c r="AK562" i="6"/>
  <c r="U562" i="6"/>
  <c r="BN561" i="6"/>
  <c r="AX561" i="6"/>
  <c r="AH561" i="6"/>
  <c r="R561" i="6"/>
  <c r="BK560" i="6"/>
  <c r="AU560" i="6"/>
  <c r="AE560" i="6"/>
  <c r="O560" i="6"/>
  <c r="BH559" i="6"/>
  <c r="AR559" i="6"/>
  <c r="AB559" i="6"/>
  <c r="L559" i="6"/>
  <c r="BE558" i="6"/>
  <c r="AO558" i="6"/>
  <c r="Y558" i="6"/>
  <c r="I558" i="6"/>
  <c r="BB557" i="6"/>
  <c r="AL557" i="6"/>
  <c r="V557" i="6"/>
  <c r="AY556" i="6"/>
  <c r="AI556" i="6"/>
  <c r="S556" i="6"/>
  <c r="BL555" i="6"/>
  <c r="AV555" i="6"/>
  <c r="AF555" i="6"/>
  <c r="P555" i="6"/>
  <c r="BI554" i="6"/>
  <c r="AS554" i="6"/>
  <c r="AC554" i="6"/>
  <c r="M554" i="6"/>
  <c r="BF553" i="6"/>
  <c r="AP553" i="6"/>
  <c r="Z553" i="6"/>
  <c r="J553" i="6"/>
  <c r="BC552" i="6"/>
  <c r="AM552" i="6"/>
  <c r="W552" i="6"/>
  <c r="G552" i="6"/>
  <c r="AZ551" i="6"/>
  <c r="AJ551" i="6"/>
  <c r="T551" i="6"/>
  <c r="BM550" i="6"/>
  <c r="BB550" i="6"/>
  <c r="AO550" i="6"/>
  <c r="AE550" i="6"/>
  <c r="V550" i="6"/>
  <c r="N550" i="6"/>
  <c r="BG549" i="6"/>
  <c r="AY549" i="6"/>
  <c r="AQ549" i="6"/>
  <c r="AI549" i="6"/>
  <c r="AA549" i="6"/>
  <c r="S549" i="6"/>
  <c r="K549" i="6"/>
  <c r="BL548" i="6"/>
  <c r="BD548" i="6"/>
  <c r="AV548" i="6"/>
  <c r="AN548" i="6"/>
  <c r="AF548" i="6"/>
  <c r="X548" i="6"/>
  <c r="P548" i="6"/>
  <c r="H548" i="6"/>
  <c r="BI547" i="6"/>
  <c r="BA547" i="6"/>
  <c r="AS547" i="6"/>
  <c r="AK547" i="6"/>
  <c r="AC547" i="6"/>
  <c r="U547" i="6"/>
  <c r="M547" i="6"/>
  <c r="BN546" i="6"/>
  <c r="BF546" i="6"/>
  <c r="AX546" i="6"/>
  <c r="AP546" i="6"/>
  <c r="AH546" i="6"/>
  <c r="Z546" i="6"/>
  <c r="R546" i="6"/>
  <c r="J546" i="6"/>
  <c r="BK545" i="6"/>
  <c r="BC545" i="6"/>
  <c r="AU545" i="6"/>
  <c r="AM545" i="6"/>
  <c r="AE545" i="6"/>
  <c r="W545" i="6"/>
  <c r="O545" i="6"/>
  <c r="G545" i="6"/>
  <c r="BH544" i="6"/>
  <c r="AZ544" i="6"/>
  <c r="AR544" i="6"/>
  <c r="AJ544" i="6"/>
  <c r="AB544" i="6"/>
  <c r="T544" i="6"/>
  <c r="L544" i="6"/>
  <c r="BM543" i="6"/>
  <c r="BE543" i="6"/>
  <c r="AW543" i="6"/>
  <c r="AO543" i="6"/>
  <c r="AG543" i="6"/>
  <c r="Y543" i="6"/>
  <c r="Q543" i="6"/>
  <c r="I543" i="6"/>
  <c r="BJ542" i="6"/>
  <c r="BB542" i="6"/>
  <c r="AT542" i="6"/>
  <c r="AL542" i="6"/>
  <c r="AD542" i="6"/>
  <c r="V542" i="6"/>
  <c r="N542" i="6"/>
  <c r="BG541" i="6"/>
  <c r="AY541" i="6"/>
  <c r="AQ541" i="6"/>
  <c r="AI541" i="6"/>
  <c r="AA541" i="6"/>
  <c r="S541" i="6"/>
  <c r="K541" i="6"/>
  <c r="BL540" i="6"/>
  <c r="BD540" i="6"/>
  <c r="AV540" i="6"/>
  <c r="AN540" i="6"/>
  <c r="AF540" i="6"/>
  <c r="X540" i="6"/>
  <c r="P540" i="6"/>
  <c r="H540" i="6"/>
  <c r="BL564" i="6"/>
  <c r="BI563" i="6"/>
  <c r="BF562" i="6"/>
  <c r="BC561" i="6"/>
  <c r="AZ560" i="6"/>
  <c r="AW559" i="6"/>
  <c r="BJ558" i="6"/>
  <c r="AD558" i="6"/>
  <c r="BG557" i="6"/>
  <c r="AA557" i="6"/>
  <c r="BD556" i="6"/>
  <c r="X556" i="6"/>
  <c r="BA555" i="6"/>
  <c r="U555" i="6"/>
  <c r="AX554" i="6"/>
  <c r="R554" i="6"/>
  <c r="AU553" i="6"/>
  <c r="O553" i="6"/>
  <c r="AR552" i="6"/>
  <c r="L552" i="6"/>
  <c r="AO551" i="6"/>
  <c r="I551" i="6"/>
  <c r="AP550" i="6"/>
  <c r="W550" i="6"/>
  <c r="G550" i="6"/>
  <c r="AZ549" i="6"/>
  <c r="AJ549" i="6"/>
  <c r="T549" i="6"/>
  <c r="BM548" i="6"/>
  <c r="AW548" i="6"/>
  <c r="AG548" i="6"/>
  <c r="Q548" i="6"/>
  <c r="BJ547" i="6"/>
  <c r="AT547" i="6"/>
  <c r="AD547" i="6"/>
  <c r="N547" i="6"/>
  <c r="BG546" i="6"/>
  <c r="AQ546" i="6"/>
  <c r="AA546" i="6"/>
  <c r="K546" i="6"/>
  <c r="BD545" i="6"/>
  <c r="AN545" i="6"/>
  <c r="X545" i="6"/>
  <c r="H545" i="6"/>
  <c r="BA544" i="6"/>
  <c r="AK544" i="6"/>
  <c r="U544" i="6"/>
  <c r="BN543" i="6"/>
  <c r="AX543" i="6"/>
  <c r="AH543" i="6"/>
  <c r="R543" i="6"/>
  <c r="BK542" i="6"/>
  <c r="AU542" i="6"/>
  <c r="AE542" i="6"/>
  <c r="O542" i="6"/>
  <c r="BH541" i="6"/>
  <c r="AR541" i="6"/>
  <c r="AB541" i="6"/>
  <c r="L541" i="6"/>
  <c r="BE540" i="6"/>
  <c r="AO540" i="6"/>
  <c r="Y540" i="6"/>
  <c r="I540" i="6"/>
  <c r="AW564" i="6"/>
  <c r="AT563" i="6"/>
  <c r="AQ562" i="6"/>
  <c r="AN561" i="6"/>
  <c r="AK560" i="6"/>
  <c r="AH559" i="6"/>
  <c r="AW558" i="6"/>
  <c r="Q558" i="6"/>
  <c r="AT557" i="6"/>
  <c r="N557" i="6"/>
  <c r="AQ556" i="6"/>
  <c r="K556" i="6"/>
  <c r="AN555" i="6"/>
  <c r="H555" i="6"/>
  <c r="AK554" i="6"/>
  <c r="BN553" i="6"/>
  <c r="AH553" i="6"/>
  <c r="BK552" i="6"/>
  <c r="AE552" i="6"/>
  <c r="BH551" i="6"/>
  <c r="AB551" i="6"/>
  <c r="BF550" i="6"/>
  <c r="AI550" i="6"/>
  <c r="R550" i="6"/>
  <c r="BK549" i="6"/>
  <c r="AU549" i="6"/>
  <c r="AE549" i="6"/>
  <c r="O549" i="6"/>
  <c r="BH548" i="6"/>
  <c r="AR548" i="6"/>
  <c r="AB548" i="6"/>
  <c r="L548" i="6"/>
  <c r="BE547" i="6"/>
  <c r="AO547" i="6"/>
  <c r="Y547" i="6"/>
  <c r="I547" i="6"/>
  <c r="BB546" i="6"/>
  <c r="AL546" i="6"/>
  <c r="V546" i="6"/>
  <c r="AY545" i="6"/>
  <c r="AI545" i="6"/>
  <c r="S545" i="6"/>
  <c r="BL544" i="6"/>
  <c r="AV544" i="6"/>
  <c r="AF544" i="6"/>
  <c r="P544" i="6"/>
  <c r="BI543" i="6"/>
  <c r="AS543" i="6"/>
  <c r="AC543" i="6"/>
  <c r="M543" i="6"/>
  <c r="BF542" i="6"/>
  <c r="AP542" i="6"/>
  <c r="Z542" i="6"/>
  <c r="J542" i="6"/>
  <c r="BC541" i="6"/>
  <c r="AM541" i="6"/>
  <c r="W541" i="6"/>
  <c r="G541" i="6"/>
  <c r="AZ540" i="6"/>
  <c r="AJ540" i="6"/>
  <c r="T540" i="6"/>
  <c r="AV564" i="6"/>
  <c r="AS563" i="6"/>
  <c r="AP562" i="6"/>
  <c r="AM561" i="6"/>
  <c r="AJ560" i="6"/>
  <c r="AG559" i="6"/>
  <c r="AV558" i="6"/>
  <c r="P558" i="6"/>
  <c r="AS557" i="6"/>
  <c r="M557" i="6"/>
  <c r="AP556" i="6"/>
  <c r="J556" i="6"/>
  <c r="AM555" i="6"/>
  <c r="G555" i="6"/>
  <c r="AJ554" i="6"/>
  <c r="BM553" i="6"/>
  <c r="AG553" i="6"/>
  <c r="BJ552" i="6"/>
  <c r="AD552" i="6"/>
  <c r="BG551" i="6"/>
  <c r="AA551" i="6"/>
  <c r="BE550" i="6"/>
  <c r="AH550" i="6"/>
  <c r="Q550" i="6"/>
  <c r="BJ549" i="6"/>
  <c r="AT549" i="6"/>
  <c r="AD549" i="6"/>
  <c r="N549" i="6"/>
  <c r="BG548" i="6"/>
  <c r="AQ548" i="6"/>
  <c r="AA548" i="6"/>
  <c r="K548" i="6"/>
  <c r="BD547" i="6"/>
  <c r="AN547" i="6"/>
  <c r="X547" i="6"/>
  <c r="H547" i="6"/>
  <c r="BA546" i="6"/>
  <c r="AK546" i="6"/>
  <c r="U546" i="6"/>
  <c r="BN545" i="6"/>
  <c r="AX545" i="6"/>
  <c r="AH545" i="6"/>
  <c r="R545" i="6"/>
  <c r="BK544" i="6"/>
  <c r="AU544" i="6"/>
  <c r="AE544" i="6"/>
  <c r="O544" i="6"/>
  <c r="BH543" i="6"/>
  <c r="AR543" i="6"/>
  <c r="AB543" i="6"/>
  <c r="L543" i="6"/>
  <c r="BE542" i="6"/>
  <c r="AO542" i="6"/>
  <c r="Y542" i="6"/>
  <c r="I542" i="6"/>
  <c r="BB541" i="6"/>
  <c r="AL541" i="6"/>
  <c r="V541" i="6"/>
  <c r="AY540" i="6"/>
  <c r="AI540" i="6"/>
  <c r="S540" i="6"/>
  <c r="AG564" i="6"/>
  <c r="AD563" i="6"/>
  <c r="AA562" i="6"/>
  <c r="X561" i="6"/>
  <c r="U560" i="6"/>
  <c r="R559" i="6"/>
  <c r="AU558" i="6"/>
  <c r="O558" i="6"/>
  <c r="AR557" i="6"/>
  <c r="L557" i="6"/>
  <c r="AO556" i="6"/>
  <c r="I556" i="6"/>
  <c r="AL555" i="6"/>
  <c r="AI554" i="6"/>
  <c r="BL553" i="6"/>
  <c r="AF553" i="6"/>
  <c r="BI552" i="6"/>
  <c r="AC552" i="6"/>
  <c r="BF551" i="6"/>
  <c r="Z551" i="6"/>
  <c r="BD550" i="6"/>
  <c r="AG550" i="6"/>
  <c r="P550" i="6"/>
  <c r="BI549" i="6"/>
  <c r="AS549" i="6"/>
  <c r="AC549" i="6"/>
  <c r="M549" i="6"/>
  <c r="BF548" i="6"/>
  <c r="AP548" i="6"/>
  <c r="Z548" i="6"/>
  <c r="J548" i="6"/>
  <c r="BC547" i="6"/>
  <c r="AM547" i="6"/>
  <c r="W547" i="6"/>
  <c r="G547" i="6"/>
  <c r="AZ546" i="6"/>
  <c r="AJ546" i="6"/>
  <c r="T546" i="6"/>
  <c r="BM545" i="6"/>
  <c r="AW545" i="6"/>
  <c r="AG545" i="6"/>
  <c r="Q545" i="6"/>
  <c r="BJ544" i="6"/>
  <c r="AT544" i="6"/>
  <c r="AD544" i="6"/>
  <c r="N544" i="6"/>
  <c r="BG543" i="6"/>
  <c r="AQ543" i="6"/>
  <c r="AA543" i="6"/>
  <c r="K543" i="6"/>
  <c r="BD542" i="6"/>
  <c r="AN542" i="6"/>
  <c r="X542" i="6"/>
  <c r="H542" i="6"/>
  <c r="BA541" i="6"/>
  <c r="AK541" i="6"/>
  <c r="U541" i="6"/>
  <c r="BN540" i="6"/>
  <c r="AX540" i="6"/>
  <c r="AH540" i="6"/>
  <c r="R540" i="6"/>
  <c r="AJ565" i="6"/>
  <c r="AF564" i="6"/>
  <c r="AC563" i="6"/>
  <c r="Z562" i="6"/>
  <c r="W561" i="6"/>
  <c r="T560" i="6"/>
  <c r="Q559" i="6"/>
  <c r="AT558" i="6"/>
  <c r="N558" i="6"/>
  <c r="AQ557" i="6"/>
  <c r="K557" i="6"/>
  <c r="AN556" i="6"/>
  <c r="H556" i="6"/>
  <c r="AK555" i="6"/>
  <c r="BN554" i="6"/>
  <c r="AH554" i="6"/>
  <c r="BK553" i="6"/>
  <c r="AE553" i="6"/>
  <c r="BH552" i="6"/>
  <c r="AB552" i="6"/>
  <c r="BE551" i="6"/>
  <c r="Y551" i="6"/>
  <c r="BC550" i="6"/>
  <c r="AF550" i="6"/>
  <c r="O550" i="6"/>
  <c r="BH549" i="6"/>
  <c r="AR549" i="6"/>
  <c r="AB549" i="6"/>
  <c r="L549" i="6"/>
  <c r="BE548" i="6"/>
  <c r="AO548" i="6"/>
  <c r="Y548" i="6"/>
  <c r="I548" i="6"/>
  <c r="BB547" i="6"/>
  <c r="AL547" i="6"/>
  <c r="V547" i="6"/>
  <c r="AY546" i="6"/>
  <c r="AI546" i="6"/>
  <c r="S546" i="6"/>
  <c r="BL545" i="6"/>
  <c r="AV545" i="6"/>
  <c r="AF545" i="6"/>
  <c r="P545" i="6"/>
  <c r="BI544" i="6"/>
  <c r="AS544" i="6"/>
  <c r="AC544" i="6"/>
  <c r="M544" i="6"/>
  <c r="BF543" i="6"/>
  <c r="AP543" i="6"/>
  <c r="Z543" i="6"/>
  <c r="J543" i="6"/>
  <c r="BC542" i="6"/>
  <c r="AM542" i="6"/>
  <c r="W542" i="6"/>
  <c r="G542" i="6"/>
  <c r="AZ541" i="6"/>
  <c r="AJ541" i="6"/>
  <c r="T541" i="6"/>
  <c r="BM540" i="6"/>
  <c r="AW540" i="6"/>
  <c r="AG540" i="6"/>
  <c r="Q540" i="6"/>
  <c r="T565" i="6"/>
  <c r="Q564" i="6"/>
  <c r="N563" i="6"/>
  <c r="K562" i="6"/>
  <c r="H561" i="6"/>
  <c r="BN559" i="6"/>
  <c r="BM558" i="6"/>
  <c r="AG558" i="6"/>
  <c r="BJ557" i="6"/>
  <c r="AD557" i="6"/>
  <c r="BG556" i="6"/>
  <c r="AA556" i="6"/>
  <c r="BD555" i="6"/>
  <c r="X555" i="6"/>
  <c r="BA554" i="6"/>
  <c r="U554" i="6"/>
  <c r="AX553" i="6"/>
  <c r="R553" i="6"/>
  <c r="AU552" i="6"/>
  <c r="O552" i="6"/>
  <c r="AR551" i="6"/>
  <c r="L551" i="6"/>
  <c r="AU550" i="6"/>
  <c r="Z550" i="6"/>
  <c r="J550" i="6"/>
  <c r="BC549" i="6"/>
  <c r="AM549" i="6"/>
  <c r="W549" i="6"/>
  <c r="G549" i="6"/>
  <c r="AZ548" i="6"/>
  <c r="AJ548" i="6"/>
  <c r="T548" i="6"/>
  <c r="BM547" i="6"/>
  <c r="AW547" i="6"/>
  <c r="AG547" i="6"/>
  <c r="Q547" i="6"/>
  <c r="BJ546" i="6"/>
  <c r="AT546" i="6"/>
  <c r="AD546" i="6"/>
  <c r="N546" i="6"/>
  <c r="BG545" i="6"/>
  <c r="AQ545" i="6"/>
  <c r="AA545" i="6"/>
  <c r="K545" i="6"/>
  <c r="BD544" i="6"/>
  <c r="AN544" i="6"/>
  <c r="X544" i="6"/>
  <c r="H544" i="6"/>
  <c r="BA543" i="6"/>
  <c r="AK543" i="6"/>
  <c r="U543" i="6"/>
  <c r="BN542" i="6"/>
  <c r="AX542" i="6"/>
  <c r="AH542" i="6"/>
  <c r="R542" i="6"/>
  <c r="BK541" i="6"/>
  <c r="AU541" i="6"/>
  <c r="AE541" i="6"/>
  <c r="O541" i="6"/>
  <c r="BH540" i="6"/>
  <c r="AR540" i="6"/>
  <c r="AB540" i="6"/>
  <c r="L540" i="6"/>
  <c r="S565" i="6"/>
  <c r="P564" i="6"/>
  <c r="M563" i="6"/>
  <c r="J562" i="6"/>
  <c r="G561" i="6"/>
  <c r="BM559" i="6"/>
  <c r="BL558" i="6"/>
  <c r="AF558" i="6"/>
  <c r="BI557" i="6"/>
  <c r="AC557" i="6"/>
  <c r="BF556" i="6"/>
  <c r="Z556" i="6"/>
  <c r="BC555" i="6"/>
  <c r="W555" i="6"/>
  <c r="AZ554" i="6"/>
  <c r="BM564" i="6"/>
  <c r="BJ563" i="6"/>
  <c r="BG562" i="6"/>
  <c r="BD561" i="6"/>
  <c r="BA560" i="6"/>
  <c r="AX559" i="6"/>
  <c r="BK558" i="6"/>
  <c r="AE558" i="6"/>
  <c r="BH557" i="6"/>
  <c r="AB557" i="6"/>
  <c r="BE556" i="6"/>
  <c r="Y556" i="6"/>
  <c r="BB555" i="6"/>
  <c r="V555" i="6"/>
  <c r="AY554" i="6"/>
  <c r="Q553" i="6"/>
  <c r="K551" i="6"/>
  <c r="BB549" i="6"/>
  <c r="AY548" i="6"/>
  <c r="AV547" i="6"/>
  <c r="AS546" i="6"/>
  <c r="AP545" i="6"/>
  <c r="AM544" i="6"/>
  <c r="AJ543" i="6"/>
  <c r="AG542" i="6"/>
  <c r="AD541" i="6"/>
  <c r="AA540" i="6"/>
  <c r="P553" i="6"/>
  <c r="J551" i="6"/>
  <c r="BA549" i="6"/>
  <c r="AX548" i="6"/>
  <c r="AU547" i="6"/>
  <c r="AR546" i="6"/>
  <c r="AO545" i="6"/>
  <c r="AL544" i="6"/>
  <c r="AI543" i="6"/>
  <c r="AF542" i="6"/>
  <c r="AC541" i="6"/>
  <c r="Z540" i="6"/>
  <c r="AT552" i="6"/>
  <c r="AT550" i="6"/>
  <c r="AL549" i="6"/>
  <c r="AI548" i="6"/>
  <c r="AF547" i="6"/>
  <c r="AC546" i="6"/>
  <c r="Z545" i="6"/>
  <c r="W544" i="6"/>
  <c r="T543" i="6"/>
  <c r="Q542" i="6"/>
  <c r="N541" i="6"/>
  <c r="K540" i="6"/>
  <c r="AS552" i="6"/>
  <c r="AQ550" i="6"/>
  <c r="AK549" i="6"/>
  <c r="AH548" i="6"/>
  <c r="AE547" i="6"/>
  <c r="AB546" i="6"/>
  <c r="Y545" i="6"/>
  <c r="V544" i="6"/>
  <c r="S543" i="6"/>
  <c r="P542" i="6"/>
  <c r="M541" i="6"/>
  <c r="J540" i="6"/>
  <c r="T554" i="6"/>
  <c r="N552" i="6"/>
  <c r="Y550" i="6"/>
  <c r="V549" i="6"/>
  <c r="S548" i="6"/>
  <c r="P547" i="6"/>
  <c r="M546" i="6"/>
  <c r="J545" i="6"/>
  <c r="G544" i="6"/>
  <c r="BM542" i="6"/>
  <c r="BJ541" i="6"/>
  <c r="BG540" i="6"/>
  <c r="S554" i="6"/>
  <c r="M552" i="6"/>
  <c r="X550" i="6"/>
  <c r="U549" i="6"/>
  <c r="R548" i="6"/>
  <c r="O547" i="6"/>
  <c r="L546" i="6"/>
  <c r="I545" i="6"/>
  <c r="BL542" i="6"/>
  <c r="BI541" i="6"/>
  <c r="BF540" i="6"/>
  <c r="AW553" i="6"/>
  <c r="AQ551" i="6"/>
  <c r="I550" i="6"/>
  <c r="BL547" i="6"/>
  <c r="BI546" i="6"/>
  <c r="BF545" i="6"/>
  <c r="BC544" i="6"/>
  <c r="AZ543" i="6"/>
  <c r="AW542" i="6"/>
  <c r="AT541" i="6"/>
  <c r="AQ540" i="6"/>
  <c r="AV553" i="6"/>
  <c r="AP551" i="6"/>
  <c r="H550" i="6"/>
  <c r="BN548" i="6"/>
  <c r="BK547" i="6"/>
  <c r="BH546" i="6"/>
  <c r="BE545" i="6"/>
  <c r="BB544" i="6"/>
  <c r="AY543" i="6"/>
  <c r="AV542" i="6"/>
  <c r="AS541" i="6"/>
  <c r="AP540" i="6"/>
  <c r="O54" i="4"/>
  <c r="T54" i="4"/>
  <c r="AK24" i="8" a="1"/>
  <c r="AK24" i="8" s="1"/>
  <c r="H24" i="8" a="1"/>
  <c r="H24" i="8" s="1"/>
  <c r="K60" i="7" s="1"/>
  <c r="BL611" i="6"/>
  <c r="BL684" i="6"/>
  <c r="K72" i="7"/>
  <c r="K55" i="7"/>
  <c r="J55" i="7" s="1"/>
  <c r="BY783" i="6"/>
  <c r="BZ640" i="6"/>
  <c r="BZ784" i="6" s="1"/>
  <c r="BY778" i="6"/>
  <c r="BZ635" i="6"/>
  <c r="BZ779" i="6" s="1"/>
  <c r="K75" i="7"/>
  <c r="J75" i="7" s="1"/>
  <c r="AQ24" i="8" a="1"/>
  <c r="AQ24" i="8" s="1"/>
  <c r="AW24" i="8" a="1"/>
  <c r="AW24" i="8" s="1"/>
  <c r="N24" i="8" a="1"/>
  <c r="N24" i="8" s="1"/>
  <c r="AS24" i="8" a="1"/>
  <c r="AS24" i="8" s="1"/>
  <c r="BG17" i="8" a="1"/>
  <c r="BG17" i="8" s="1"/>
  <c r="BB24" i="8" a="1"/>
  <c r="BB24" i="8" s="1"/>
  <c r="AY24" i="8" a="1"/>
  <c r="AY24" i="8" s="1"/>
  <c r="O60" i="7" s="1"/>
  <c r="AG24" i="8" a="1"/>
  <c r="AG24" i="8" s="1"/>
  <c r="BN155" i="6"/>
  <c r="BF155" i="6"/>
  <c r="AX155" i="6"/>
  <c r="AP155" i="6"/>
  <c r="AH155" i="6"/>
  <c r="Z155" i="6"/>
  <c r="R155" i="6"/>
  <c r="J155" i="6"/>
  <c r="BK154" i="6"/>
  <c r="BC154" i="6"/>
  <c r="AU154" i="6"/>
  <c r="AM154" i="6"/>
  <c r="AE154" i="6"/>
  <c r="W154" i="6"/>
  <c r="O154" i="6"/>
  <c r="G154" i="6"/>
  <c r="BH153" i="6"/>
  <c r="AZ153" i="6"/>
  <c r="AR153" i="6"/>
  <c r="AJ153" i="6"/>
  <c r="AB153" i="6"/>
  <c r="T153" i="6"/>
  <c r="L153" i="6"/>
  <c r="BM152" i="6"/>
  <c r="BE152" i="6"/>
  <c r="AW152" i="6"/>
  <c r="AO152" i="6"/>
  <c r="AG152" i="6"/>
  <c r="Y152" i="6"/>
  <c r="Q152" i="6"/>
  <c r="I152" i="6"/>
  <c r="BJ151" i="6"/>
  <c r="BB151" i="6"/>
  <c r="AT151" i="6"/>
  <c r="AL151" i="6"/>
  <c r="AD151" i="6"/>
  <c r="V151" i="6"/>
  <c r="N151" i="6"/>
  <c r="BM155" i="6"/>
  <c r="BE155" i="6"/>
  <c r="AW155" i="6"/>
  <c r="AO155" i="6"/>
  <c r="AG155" i="6"/>
  <c r="Y155" i="6"/>
  <c r="Q155" i="6"/>
  <c r="I155" i="6"/>
  <c r="BJ154" i="6"/>
  <c r="BB154" i="6"/>
  <c r="AT154" i="6"/>
  <c r="AL154" i="6"/>
  <c r="AD154" i="6"/>
  <c r="V154" i="6"/>
  <c r="N154" i="6"/>
  <c r="BG153" i="6"/>
  <c r="AY153" i="6"/>
  <c r="AQ153" i="6"/>
  <c r="AI153" i="6"/>
  <c r="AA153" i="6"/>
  <c r="BG155" i="6"/>
  <c r="AY155" i="6"/>
  <c r="AQ155" i="6"/>
  <c r="AI155" i="6"/>
  <c r="AA155" i="6"/>
  <c r="S155" i="6"/>
  <c r="K155" i="6"/>
  <c r="BL154" i="6"/>
  <c r="BD154" i="6"/>
  <c r="AV154" i="6"/>
  <c r="AN154" i="6"/>
  <c r="AF154" i="6"/>
  <c r="X154" i="6"/>
  <c r="P154" i="6"/>
  <c r="H154" i="6"/>
  <c r="BI153" i="6"/>
  <c r="BA153" i="6"/>
  <c r="AS153" i="6"/>
  <c r="AK153" i="6"/>
  <c r="AC153" i="6"/>
  <c r="U153" i="6"/>
  <c r="M153" i="6"/>
  <c r="BK155" i="6"/>
  <c r="AZ155" i="6"/>
  <c r="AL155" i="6"/>
  <c r="X155" i="6"/>
  <c r="M155" i="6"/>
  <c r="BH154" i="6"/>
  <c r="AW154" i="6"/>
  <c r="AI154" i="6"/>
  <c r="U154" i="6"/>
  <c r="J154" i="6"/>
  <c r="BE153" i="6"/>
  <c r="AT153" i="6"/>
  <c r="AF153" i="6"/>
  <c r="S153" i="6"/>
  <c r="I153" i="6"/>
  <c r="BI152" i="6"/>
  <c r="AZ152" i="6"/>
  <c r="AQ152" i="6"/>
  <c r="AH152" i="6"/>
  <c r="X152" i="6"/>
  <c r="O152" i="6"/>
  <c r="BF151" i="6"/>
  <c r="AW151" i="6"/>
  <c r="AN151" i="6"/>
  <c r="AE151" i="6"/>
  <c r="U151" i="6"/>
  <c r="L151" i="6"/>
  <c r="BL150" i="6"/>
  <c r="BD150" i="6"/>
  <c r="AV150" i="6"/>
  <c r="AN150" i="6"/>
  <c r="AF150" i="6"/>
  <c r="X150" i="6"/>
  <c r="P150" i="6"/>
  <c r="H150" i="6"/>
  <c r="BI149" i="6"/>
  <c r="BA149" i="6"/>
  <c r="AS149" i="6"/>
  <c r="AK149" i="6"/>
  <c r="AC149" i="6"/>
  <c r="U149" i="6"/>
  <c r="M149" i="6"/>
  <c r="BN148" i="6"/>
  <c r="BF148" i="6"/>
  <c r="AX148" i="6"/>
  <c r="AP148" i="6"/>
  <c r="AH148" i="6"/>
  <c r="Z148" i="6"/>
  <c r="R148" i="6"/>
  <c r="J148" i="6"/>
  <c r="BK147" i="6"/>
  <c r="BC147" i="6"/>
  <c r="AU147" i="6"/>
  <c r="AM147" i="6"/>
  <c r="AE147" i="6"/>
  <c r="W147" i="6"/>
  <c r="O147" i="6"/>
  <c r="G147" i="6"/>
  <c r="BH146" i="6"/>
  <c r="AZ146" i="6"/>
  <c r="AR146" i="6"/>
  <c r="AJ146" i="6"/>
  <c r="AB146" i="6"/>
  <c r="T146" i="6"/>
  <c r="L146" i="6"/>
  <c r="BM145" i="6"/>
  <c r="BE145" i="6"/>
  <c r="AW145" i="6"/>
  <c r="AO145" i="6"/>
  <c r="AG145" i="6"/>
  <c r="Y145" i="6"/>
  <c r="Q145" i="6"/>
  <c r="I145" i="6"/>
  <c r="BJ144" i="6"/>
  <c r="BB144" i="6"/>
  <c r="AT144" i="6"/>
  <c r="AL144" i="6"/>
  <c r="AD144" i="6"/>
  <c r="V144" i="6"/>
  <c r="N144" i="6"/>
  <c r="BG143" i="6"/>
  <c r="AY143" i="6"/>
  <c r="AQ143" i="6"/>
  <c r="AI143" i="6"/>
  <c r="AA143" i="6"/>
  <c r="S143" i="6"/>
  <c r="K143" i="6"/>
  <c r="BL142" i="6"/>
  <c r="BD142" i="6"/>
  <c r="AV142" i="6"/>
  <c r="AN142" i="6"/>
  <c r="AF142" i="6"/>
  <c r="X142" i="6"/>
  <c r="P142" i="6"/>
  <c r="H142" i="6"/>
  <c r="BI141" i="6"/>
  <c r="BA141" i="6"/>
  <c r="AS141" i="6"/>
  <c r="AK141" i="6"/>
  <c r="AC141" i="6"/>
  <c r="U141" i="6"/>
  <c r="M141" i="6"/>
  <c r="BN140" i="6"/>
  <c r="BF140" i="6"/>
  <c r="AX140" i="6"/>
  <c r="AP140" i="6"/>
  <c r="AH140" i="6"/>
  <c r="Z140" i="6"/>
  <c r="R140" i="6"/>
  <c r="J140" i="6"/>
  <c r="BK139" i="6"/>
  <c r="BC139" i="6"/>
  <c r="AU139" i="6"/>
  <c r="AM139" i="6"/>
  <c r="AE139" i="6"/>
  <c r="W139" i="6"/>
  <c r="O139" i="6"/>
  <c r="G139" i="6"/>
  <c r="BH138" i="6"/>
  <c r="AZ138" i="6"/>
  <c r="AR138" i="6"/>
  <c r="AJ138" i="6"/>
  <c r="AB138" i="6"/>
  <c r="T138" i="6"/>
  <c r="L138" i="6"/>
  <c r="BM137" i="6"/>
  <c r="BE137" i="6"/>
  <c r="AW137" i="6"/>
  <c r="AO137" i="6"/>
  <c r="AG137" i="6"/>
  <c r="Y137" i="6"/>
  <c r="Q137" i="6"/>
  <c r="I137" i="6"/>
  <c r="BJ136" i="6"/>
  <c r="BB136" i="6"/>
  <c r="AT136" i="6"/>
  <c r="AL136" i="6"/>
  <c r="AD136" i="6"/>
  <c r="V136" i="6"/>
  <c r="N136" i="6"/>
  <c r="BG135" i="6"/>
  <c r="AY135" i="6"/>
  <c r="AQ135" i="6"/>
  <c r="AI135" i="6"/>
  <c r="AA135" i="6"/>
  <c r="S135" i="6"/>
  <c r="K135" i="6"/>
  <c r="BL134" i="6"/>
  <c r="BD134" i="6"/>
  <c r="AV134" i="6"/>
  <c r="AN134" i="6"/>
  <c r="AF134" i="6"/>
  <c r="X134" i="6"/>
  <c r="P134" i="6"/>
  <c r="H134" i="6"/>
  <c r="BI133" i="6"/>
  <c r="BA133" i="6"/>
  <c r="AS133" i="6"/>
  <c r="AK133" i="6"/>
  <c r="AC133" i="6"/>
  <c r="U133" i="6"/>
  <c r="M133" i="6"/>
  <c r="BN132" i="6"/>
  <c r="BF132" i="6"/>
  <c r="AX132" i="6"/>
  <c r="AP132" i="6"/>
  <c r="AH132" i="6"/>
  <c r="Z132" i="6"/>
  <c r="R132" i="6"/>
  <c r="J132" i="6"/>
  <c r="BK131" i="6"/>
  <c r="BC131" i="6"/>
  <c r="AU131" i="6"/>
  <c r="AM131" i="6"/>
  <c r="AE131" i="6"/>
  <c r="W131" i="6"/>
  <c r="O131" i="6"/>
  <c r="G131" i="6"/>
  <c r="BH130" i="6"/>
  <c r="AZ130" i="6"/>
  <c r="AR130" i="6"/>
  <c r="AJ130" i="6"/>
  <c r="AB130" i="6"/>
  <c r="T130" i="6"/>
  <c r="L130" i="6"/>
  <c r="BM129" i="6"/>
  <c r="BE129" i="6"/>
  <c r="AW129" i="6"/>
  <c r="AO129" i="6"/>
  <c r="AG129" i="6"/>
  <c r="Y129" i="6"/>
  <c r="Q129" i="6"/>
  <c r="I129" i="6"/>
  <c r="BJ128" i="6"/>
  <c r="BB128" i="6"/>
  <c r="AT128" i="6"/>
  <c r="AL128" i="6"/>
  <c r="AD128" i="6"/>
  <c r="V128" i="6"/>
  <c r="N128" i="6"/>
  <c r="BG127" i="6"/>
  <c r="AY127" i="6"/>
  <c r="AQ127" i="6"/>
  <c r="AI127" i="6"/>
  <c r="AA127" i="6"/>
  <c r="S127" i="6"/>
  <c r="K127" i="6"/>
  <c r="BL126" i="6"/>
  <c r="BD126" i="6"/>
  <c r="AV126" i="6"/>
  <c r="AN126" i="6"/>
  <c r="AF126" i="6"/>
  <c r="X126" i="6"/>
  <c r="P126" i="6"/>
  <c r="H126" i="6"/>
  <c r="BI125" i="6"/>
  <c r="BA125" i="6"/>
  <c r="AS125" i="6"/>
  <c r="AK125" i="6"/>
  <c r="AC125" i="6"/>
  <c r="U125" i="6"/>
  <c r="M125" i="6"/>
  <c r="BN124" i="6"/>
  <c r="BF124" i="6"/>
  <c r="AX124" i="6"/>
  <c r="AP124" i="6"/>
  <c r="AH124" i="6"/>
  <c r="Z124" i="6"/>
  <c r="R124" i="6"/>
  <c r="J124" i="6"/>
  <c r="BK123" i="6"/>
  <c r="BC123" i="6"/>
  <c r="AU123" i="6"/>
  <c r="AM123" i="6"/>
  <c r="AE123" i="6"/>
  <c r="W123" i="6"/>
  <c r="O123" i="6"/>
  <c r="G123" i="6"/>
  <c r="BH122" i="6"/>
  <c r="AZ122" i="6"/>
  <c r="AR122" i="6"/>
  <c r="AJ122" i="6"/>
  <c r="AB122" i="6"/>
  <c r="T122" i="6"/>
  <c r="L122" i="6"/>
  <c r="BM121" i="6"/>
  <c r="BE121" i="6"/>
  <c r="AW121" i="6"/>
  <c r="AO121" i="6"/>
  <c r="AG121" i="6"/>
  <c r="Y121" i="6"/>
  <c r="Q121" i="6"/>
  <c r="I121" i="6"/>
  <c r="BJ120" i="6"/>
  <c r="BB120" i="6"/>
  <c r="AT120" i="6"/>
  <c r="AL120" i="6"/>
  <c r="AD120" i="6"/>
  <c r="V120" i="6"/>
  <c r="N120" i="6"/>
  <c r="BG119" i="6"/>
  <c r="AY119" i="6"/>
  <c r="AQ119" i="6"/>
  <c r="AI119" i="6"/>
  <c r="AA119" i="6"/>
  <c r="S119" i="6"/>
  <c r="K119" i="6"/>
  <c r="BL118" i="6"/>
  <c r="BD118" i="6"/>
  <c r="AV118" i="6"/>
  <c r="AN118" i="6"/>
  <c r="AF118" i="6"/>
  <c r="X118" i="6"/>
  <c r="P118" i="6"/>
  <c r="H118" i="6"/>
  <c r="BI117" i="6"/>
  <c r="BA117" i="6"/>
  <c r="AS117" i="6"/>
  <c r="AK117" i="6"/>
  <c r="AC117" i="6"/>
  <c r="U117" i="6"/>
  <c r="M117" i="6"/>
  <c r="BN116" i="6"/>
  <c r="BF116" i="6"/>
  <c r="AX116" i="6"/>
  <c r="AP116" i="6"/>
  <c r="AH116" i="6"/>
  <c r="Z116" i="6"/>
  <c r="R116" i="6"/>
  <c r="J116" i="6"/>
  <c r="BK115" i="6"/>
  <c r="BC115" i="6"/>
  <c r="AU115" i="6"/>
  <c r="AM115" i="6"/>
  <c r="AE115" i="6"/>
  <c r="W115" i="6"/>
  <c r="O115" i="6"/>
  <c r="G115" i="6"/>
  <c r="BH114" i="6"/>
  <c r="AZ114" i="6"/>
  <c r="AR114" i="6"/>
  <c r="AJ114" i="6"/>
  <c r="AB114" i="6"/>
  <c r="T114" i="6"/>
  <c r="L114" i="6"/>
  <c r="BM113" i="6"/>
  <c r="BE113" i="6"/>
  <c r="AW113" i="6"/>
  <c r="AO113" i="6"/>
  <c r="AG113" i="6"/>
  <c r="Y113" i="6"/>
  <c r="Q113" i="6"/>
  <c r="I113" i="6"/>
  <c r="BJ112" i="6"/>
  <c r="BB112" i="6"/>
  <c r="AT112" i="6"/>
  <c r="AL112" i="6"/>
  <c r="AD112" i="6"/>
  <c r="V112" i="6"/>
  <c r="N112" i="6"/>
  <c r="BG111" i="6"/>
  <c r="AY111" i="6"/>
  <c r="AQ111" i="6"/>
  <c r="AI111" i="6"/>
  <c r="AA111" i="6"/>
  <c r="S111" i="6"/>
  <c r="K111" i="6"/>
  <c r="BL110" i="6"/>
  <c r="BD110" i="6"/>
  <c r="AV110" i="6"/>
  <c r="AN110" i="6"/>
  <c r="AF110" i="6"/>
  <c r="X110" i="6"/>
  <c r="P110" i="6"/>
  <c r="H110" i="6"/>
  <c r="BI109" i="6"/>
  <c r="BA109" i="6"/>
  <c r="AS109" i="6"/>
  <c r="AK109" i="6"/>
  <c r="AC109" i="6"/>
  <c r="U109" i="6"/>
  <c r="M109" i="6"/>
  <c r="BN108" i="6"/>
  <c r="BF108" i="6"/>
  <c r="AX108" i="6"/>
  <c r="AP108" i="6"/>
  <c r="AH108" i="6"/>
  <c r="Z108" i="6"/>
  <c r="R108" i="6"/>
  <c r="J108" i="6"/>
  <c r="BK107" i="6"/>
  <c r="BC107" i="6"/>
  <c r="AU107" i="6"/>
  <c r="AM107" i="6"/>
  <c r="AE107" i="6"/>
  <c r="W107" i="6"/>
  <c r="O107" i="6"/>
  <c r="G107" i="6"/>
  <c r="BH106" i="6"/>
  <c r="AZ106" i="6"/>
  <c r="AR106" i="6"/>
  <c r="AJ106" i="6"/>
  <c r="AB106" i="6"/>
  <c r="T106" i="6"/>
  <c r="L106" i="6"/>
  <c r="BM105" i="6"/>
  <c r="BE105" i="6"/>
  <c r="AW105" i="6"/>
  <c r="AO105" i="6"/>
  <c r="AG105" i="6"/>
  <c r="Y105" i="6"/>
  <c r="Q105" i="6"/>
  <c r="I105" i="6"/>
  <c r="BJ104" i="6"/>
  <c r="BB104" i="6"/>
  <c r="AT104" i="6"/>
  <c r="AL104" i="6"/>
  <c r="AD104" i="6"/>
  <c r="V104" i="6"/>
  <c r="N104" i="6"/>
  <c r="BG103" i="6"/>
  <c r="AY103" i="6"/>
  <c r="AQ103" i="6"/>
  <c r="AI103" i="6"/>
  <c r="AA103" i="6"/>
  <c r="S103" i="6"/>
  <c r="K103" i="6"/>
  <c r="BL102" i="6"/>
  <c r="BD102" i="6"/>
  <c r="AV102" i="6"/>
  <c r="AN102" i="6"/>
  <c r="AF102" i="6"/>
  <c r="X102" i="6"/>
  <c r="P102" i="6"/>
  <c r="H102" i="6"/>
  <c r="BI101" i="6"/>
  <c r="BA101" i="6"/>
  <c r="AS101" i="6"/>
  <c r="AK101" i="6"/>
  <c r="AC101" i="6"/>
  <c r="U101" i="6"/>
  <c r="M101" i="6"/>
  <c r="BN100" i="6"/>
  <c r="BF100" i="6"/>
  <c r="AX100" i="6"/>
  <c r="AP100" i="6"/>
  <c r="AH100" i="6"/>
  <c r="Z100" i="6"/>
  <c r="R100" i="6"/>
  <c r="J100" i="6"/>
  <c r="BK99" i="6"/>
  <c r="BC99" i="6"/>
  <c r="AU99" i="6"/>
  <c r="AM99" i="6"/>
  <c r="AE99" i="6"/>
  <c r="W99" i="6"/>
  <c r="O99" i="6"/>
  <c r="G99" i="6"/>
  <c r="BH98" i="6"/>
  <c r="AZ98" i="6"/>
  <c r="AR98" i="6"/>
  <c r="AJ98" i="6"/>
  <c r="AB98" i="6"/>
  <c r="T98" i="6"/>
  <c r="L98" i="6"/>
  <c r="BM97" i="6"/>
  <c r="BE97" i="6"/>
  <c r="AW97" i="6"/>
  <c r="AO97" i="6"/>
  <c r="AG97" i="6"/>
  <c r="Y97" i="6"/>
  <c r="Q97" i="6"/>
  <c r="I97" i="6"/>
  <c r="BG94" i="6"/>
  <c r="AY94" i="6"/>
  <c r="AQ94" i="6"/>
  <c r="AI94" i="6"/>
  <c r="AA94" i="6"/>
  <c r="S94" i="6"/>
  <c r="K94" i="6"/>
  <c r="BK93" i="6"/>
  <c r="BC93" i="6"/>
  <c r="AU93" i="6"/>
  <c r="AM93" i="6"/>
  <c r="AE93" i="6"/>
  <c r="W93" i="6"/>
  <c r="O93" i="6"/>
  <c r="G93" i="6"/>
  <c r="BG92" i="6"/>
  <c r="AY92" i="6"/>
  <c r="AQ92" i="6"/>
  <c r="AI92" i="6"/>
  <c r="AA92" i="6"/>
  <c r="S92" i="6"/>
  <c r="K92" i="6"/>
  <c r="BK91" i="6"/>
  <c r="BC91" i="6"/>
  <c r="AU91" i="6"/>
  <c r="AM91" i="6"/>
  <c r="AE91" i="6"/>
  <c r="W91" i="6"/>
  <c r="O91" i="6"/>
  <c r="G91" i="6"/>
  <c r="BG90" i="6"/>
  <c r="AY90" i="6"/>
  <c r="AQ90" i="6"/>
  <c r="AI90" i="6"/>
  <c r="AA90" i="6"/>
  <c r="S90" i="6"/>
  <c r="K90" i="6"/>
  <c r="BK89" i="6"/>
  <c r="BC89" i="6"/>
  <c r="AU89" i="6"/>
  <c r="AM89" i="6"/>
  <c r="AE89" i="6"/>
  <c r="W89" i="6"/>
  <c r="O89" i="6"/>
  <c r="G89" i="6"/>
  <c r="BG88" i="6"/>
  <c r="AY88" i="6"/>
  <c r="AQ88" i="6"/>
  <c r="AI88" i="6"/>
  <c r="AA88" i="6"/>
  <c r="S88" i="6"/>
  <c r="K88" i="6"/>
  <c r="BK87" i="6"/>
  <c r="BC87" i="6"/>
  <c r="AU87" i="6"/>
  <c r="AM87" i="6"/>
  <c r="AE87" i="6"/>
  <c r="W87" i="6"/>
  <c r="O87" i="6"/>
  <c r="G87" i="6"/>
  <c r="BG86" i="6"/>
  <c r="AY86" i="6"/>
  <c r="AQ86" i="6"/>
  <c r="AI86" i="6"/>
  <c r="AA86" i="6"/>
  <c r="S86" i="6"/>
  <c r="K86" i="6"/>
  <c r="BK85" i="6"/>
  <c r="BC85" i="6"/>
  <c r="AU85" i="6"/>
  <c r="AM85" i="6"/>
  <c r="AE85" i="6"/>
  <c r="W85" i="6"/>
  <c r="O85" i="6"/>
  <c r="G85" i="6"/>
  <c r="BG84" i="6"/>
  <c r="AY84" i="6"/>
  <c r="AQ84" i="6"/>
  <c r="AI84" i="6"/>
  <c r="AA84" i="6"/>
  <c r="S84" i="6"/>
  <c r="K84" i="6"/>
  <c r="BK83" i="6"/>
  <c r="BC83" i="6"/>
  <c r="AU83" i="6"/>
  <c r="AM83" i="6"/>
  <c r="AE83" i="6"/>
  <c r="W83" i="6"/>
  <c r="O83" i="6"/>
  <c r="G83" i="6"/>
  <c r="BG82" i="6"/>
  <c r="AY82" i="6"/>
  <c r="AQ82" i="6"/>
  <c r="AI82" i="6"/>
  <c r="AA82" i="6"/>
  <c r="S82" i="6"/>
  <c r="K82" i="6"/>
  <c r="BK81" i="6"/>
  <c r="BC81" i="6"/>
  <c r="AU81" i="6"/>
  <c r="AM81" i="6"/>
  <c r="AE81" i="6"/>
  <c r="W81" i="6"/>
  <c r="O81" i="6"/>
  <c r="G81" i="6"/>
  <c r="BG80" i="6"/>
  <c r="AY80" i="6"/>
  <c r="AQ80" i="6"/>
  <c r="AI80" i="6"/>
  <c r="AA80" i="6"/>
  <c r="S80" i="6"/>
  <c r="K80" i="6"/>
  <c r="BK79" i="6"/>
  <c r="BC79" i="6"/>
  <c r="AU79" i="6"/>
  <c r="AM79" i="6"/>
  <c r="AE79" i="6"/>
  <c r="W79" i="6"/>
  <c r="O79" i="6"/>
  <c r="G79" i="6"/>
  <c r="BG78" i="6"/>
  <c r="AY78" i="6"/>
  <c r="AQ78" i="6"/>
  <c r="AI78" i="6"/>
  <c r="AA78" i="6"/>
  <c r="S78" i="6"/>
  <c r="K78" i="6"/>
  <c r="BK77" i="6"/>
  <c r="BC77" i="6"/>
  <c r="AU77" i="6"/>
  <c r="AM77" i="6"/>
  <c r="AE77" i="6"/>
  <c r="W77" i="6"/>
  <c r="O77" i="6"/>
  <c r="G77" i="6"/>
  <c r="BG76" i="6"/>
  <c r="AY76" i="6"/>
  <c r="AQ76" i="6"/>
  <c r="AI76" i="6"/>
  <c r="AA76" i="6"/>
  <c r="S76" i="6"/>
  <c r="K76" i="6"/>
  <c r="BK75" i="6"/>
  <c r="BC75" i="6"/>
  <c r="AU75" i="6"/>
  <c r="AM75" i="6"/>
  <c r="AE75" i="6"/>
  <c r="W75" i="6"/>
  <c r="O75" i="6"/>
  <c r="G75" i="6"/>
  <c r="BG74" i="6"/>
  <c r="AY74" i="6"/>
  <c r="AQ74" i="6"/>
  <c r="AI74" i="6"/>
  <c r="AA74" i="6"/>
  <c r="S74" i="6"/>
  <c r="K74" i="6"/>
  <c r="BK73" i="6"/>
  <c r="BC73" i="6"/>
  <c r="AU73" i="6"/>
  <c r="AM73" i="6"/>
  <c r="AE73" i="6"/>
  <c r="W73" i="6"/>
  <c r="O73" i="6"/>
  <c r="G73" i="6"/>
  <c r="BG72" i="6"/>
  <c r="AY72" i="6"/>
  <c r="AQ72" i="6"/>
  <c r="AI72" i="6"/>
  <c r="AA72" i="6"/>
  <c r="S72" i="6"/>
  <c r="K72" i="6"/>
  <c r="BK71" i="6"/>
  <c r="BC71" i="6"/>
  <c r="AU71" i="6"/>
  <c r="AM71" i="6"/>
  <c r="AE71" i="6"/>
  <c r="W71" i="6"/>
  <c r="O71" i="6"/>
  <c r="G71" i="6"/>
  <c r="BG70" i="6"/>
  <c r="AY70" i="6"/>
  <c r="AQ70" i="6"/>
  <c r="AI70" i="6"/>
  <c r="AA70" i="6"/>
  <c r="S70" i="6"/>
  <c r="K70" i="6"/>
  <c r="BK69" i="6"/>
  <c r="BC69" i="6"/>
  <c r="AU69" i="6"/>
  <c r="AM69" i="6"/>
  <c r="AE69" i="6"/>
  <c r="W69" i="6"/>
  <c r="O69" i="6"/>
  <c r="G69" i="6"/>
  <c r="BG68" i="6"/>
  <c r="AY68" i="6"/>
  <c r="AQ68" i="6"/>
  <c r="AI68" i="6"/>
  <c r="AA68" i="6"/>
  <c r="S68" i="6"/>
  <c r="K68" i="6"/>
  <c r="BK67" i="6"/>
  <c r="BC67" i="6"/>
  <c r="AU67" i="6"/>
  <c r="AM67" i="6"/>
  <c r="AE67" i="6"/>
  <c r="W67" i="6"/>
  <c r="O67" i="6"/>
  <c r="G67" i="6"/>
  <c r="BG66" i="6"/>
  <c r="AY66" i="6"/>
  <c r="AQ66" i="6"/>
  <c r="AI66" i="6"/>
  <c r="AA66" i="6"/>
  <c r="S66" i="6"/>
  <c r="K66" i="6"/>
  <c r="BK65" i="6"/>
  <c r="BC65" i="6"/>
  <c r="AU65" i="6"/>
  <c r="AM65" i="6"/>
  <c r="AE65" i="6"/>
  <c r="W65" i="6"/>
  <c r="O65" i="6"/>
  <c r="G65" i="6"/>
  <c r="BG64" i="6"/>
  <c r="AY64" i="6"/>
  <c r="AQ64" i="6"/>
  <c r="AI64" i="6"/>
  <c r="AA64" i="6"/>
  <c r="S64" i="6"/>
  <c r="K64" i="6"/>
  <c r="BK63" i="6"/>
  <c r="BC63" i="6"/>
  <c r="AU63" i="6"/>
  <c r="AM63" i="6"/>
  <c r="AE63" i="6"/>
  <c r="W63" i="6"/>
  <c r="O63" i="6"/>
  <c r="G63" i="6"/>
  <c r="BG62" i="6"/>
  <c r="AY62" i="6"/>
  <c r="AQ62" i="6"/>
  <c r="AI62" i="6"/>
  <c r="AA62" i="6"/>
  <c r="S62" i="6"/>
  <c r="K62" i="6"/>
  <c r="BK61" i="6"/>
  <c r="BC61" i="6"/>
  <c r="AU61" i="6"/>
  <c r="AM61" i="6"/>
  <c r="AE61" i="6"/>
  <c r="W61" i="6"/>
  <c r="O61" i="6"/>
  <c r="G61" i="6"/>
  <c r="BG60" i="6"/>
  <c r="AY60" i="6"/>
  <c r="AQ60" i="6"/>
  <c r="AI60" i="6"/>
  <c r="AA60" i="6"/>
  <c r="S60" i="6"/>
  <c r="K60" i="6"/>
  <c r="BK59" i="6"/>
  <c r="BC59" i="6"/>
  <c r="AU59" i="6"/>
  <c r="AM59" i="6"/>
  <c r="AE59" i="6"/>
  <c r="W59" i="6"/>
  <c r="O59" i="6"/>
  <c r="G59" i="6"/>
  <c r="BG58" i="6"/>
  <c r="AY58" i="6"/>
  <c r="AQ58" i="6"/>
  <c r="AI58" i="6"/>
  <c r="AA58" i="6"/>
  <c r="S58" i="6"/>
  <c r="K58" i="6"/>
  <c r="BK57" i="6"/>
  <c r="BC57" i="6"/>
  <c r="AU57" i="6"/>
  <c r="AM57" i="6"/>
  <c r="AE57" i="6"/>
  <c r="W57" i="6"/>
  <c r="O57" i="6"/>
  <c r="G57" i="6"/>
  <c r="BG56" i="6"/>
  <c r="AY56" i="6"/>
  <c r="AQ56" i="6"/>
  <c r="AI56" i="6"/>
  <c r="AA56" i="6"/>
  <c r="S56" i="6"/>
  <c r="K56" i="6"/>
  <c r="BK55" i="6"/>
  <c r="BC55" i="6"/>
  <c r="AU55" i="6"/>
  <c r="AM55" i="6"/>
  <c r="AE55" i="6"/>
  <c r="W55" i="6"/>
  <c r="O55" i="6"/>
  <c r="G55" i="6"/>
  <c r="BG54" i="6"/>
  <c r="AY54" i="6"/>
  <c r="AQ54" i="6"/>
  <c r="AI54" i="6"/>
  <c r="AA54" i="6"/>
  <c r="S54" i="6"/>
  <c r="K54" i="6"/>
  <c r="BK53" i="6"/>
  <c r="BC53" i="6"/>
  <c r="AU53" i="6"/>
  <c r="AM53" i="6"/>
  <c r="AE53" i="6"/>
  <c r="W53" i="6"/>
  <c r="O53" i="6"/>
  <c r="G53" i="6"/>
  <c r="BG52" i="6"/>
  <c r="AY52" i="6"/>
  <c r="AQ52" i="6"/>
  <c r="AI52" i="6"/>
  <c r="AA52" i="6"/>
  <c r="S52" i="6"/>
  <c r="K52" i="6"/>
  <c r="BK51" i="6"/>
  <c r="BC51" i="6"/>
  <c r="AU51" i="6"/>
  <c r="AM51" i="6"/>
  <c r="AE51" i="6"/>
  <c r="W51" i="6"/>
  <c r="O51" i="6"/>
  <c r="G51" i="6"/>
  <c r="BG50" i="6"/>
  <c r="AY50" i="6"/>
  <c r="AQ50" i="6"/>
  <c r="AI50" i="6"/>
  <c r="AA50" i="6"/>
  <c r="S50" i="6"/>
  <c r="K50" i="6"/>
  <c r="BK49" i="6"/>
  <c r="BC49" i="6"/>
  <c r="AU49" i="6"/>
  <c r="AM49" i="6"/>
  <c r="AE49" i="6"/>
  <c r="W49" i="6"/>
  <c r="O49" i="6"/>
  <c r="G49" i="6"/>
  <c r="BG48" i="6"/>
  <c r="AY48" i="6"/>
  <c r="AQ48" i="6"/>
  <c r="AI48" i="6"/>
  <c r="AA48" i="6"/>
  <c r="S48" i="6"/>
  <c r="K48" i="6"/>
  <c r="BK47" i="6"/>
  <c r="BC47" i="6"/>
  <c r="AU47" i="6"/>
  <c r="AM47" i="6"/>
  <c r="AE47" i="6"/>
  <c r="W47" i="6"/>
  <c r="O47" i="6"/>
  <c r="G47" i="6"/>
  <c r="BG46" i="6"/>
  <c r="AY46" i="6"/>
  <c r="AQ46" i="6"/>
  <c r="AI46" i="6"/>
  <c r="AA46" i="6"/>
  <c r="S46" i="6"/>
  <c r="K46" i="6"/>
  <c r="BK45" i="6"/>
  <c r="BC45" i="6"/>
  <c r="AU45" i="6"/>
  <c r="AM45" i="6"/>
  <c r="AE45" i="6"/>
  <c r="W45" i="6"/>
  <c r="O45" i="6"/>
  <c r="G45" i="6"/>
  <c r="BG44" i="6"/>
  <c r="AY44" i="6"/>
  <c r="AQ44" i="6"/>
  <c r="AI44" i="6"/>
  <c r="AA44" i="6"/>
  <c r="S44" i="6"/>
  <c r="K44" i="6"/>
  <c r="BK43" i="6"/>
  <c r="BC43" i="6"/>
  <c r="AU43" i="6"/>
  <c r="AM43" i="6"/>
  <c r="AE43" i="6"/>
  <c r="W43" i="6"/>
  <c r="O43" i="6"/>
  <c r="G43" i="6"/>
  <c r="BG42" i="6"/>
  <c r="AY42" i="6"/>
  <c r="AQ42" i="6"/>
  <c r="AI42" i="6"/>
  <c r="AA42" i="6"/>
  <c r="S42" i="6"/>
  <c r="K42" i="6"/>
  <c r="BK41" i="6"/>
  <c r="BC41" i="6"/>
  <c r="AU41" i="6"/>
  <c r="AM41" i="6"/>
  <c r="AE41" i="6"/>
  <c r="W41" i="6"/>
  <c r="O41" i="6"/>
  <c r="G41" i="6"/>
  <c r="BG40" i="6"/>
  <c r="AY40" i="6"/>
  <c r="AQ40" i="6"/>
  <c r="AI40" i="6"/>
  <c r="AA40" i="6"/>
  <c r="S40" i="6"/>
  <c r="K40" i="6"/>
  <c r="BK39" i="6"/>
  <c r="BC39" i="6"/>
  <c r="AU39" i="6"/>
  <c r="AM39" i="6"/>
  <c r="AE39" i="6"/>
  <c r="W39" i="6"/>
  <c r="O39" i="6"/>
  <c r="G39" i="6"/>
  <c r="BG38" i="6"/>
  <c r="AY38" i="6"/>
  <c r="AQ38" i="6"/>
  <c r="AI38" i="6"/>
  <c r="AA38" i="6"/>
  <c r="S38" i="6"/>
  <c r="K38" i="6"/>
  <c r="BK37" i="6"/>
  <c r="BC37" i="6"/>
  <c r="AU37" i="6"/>
  <c r="AM37" i="6"/>
  <c r="AE37" i="6"/>
  <c r="W37" i="6"/>
  <c r="O37" i="6"/>
  <c r="G37" i="6"/>
  <c r="BG36" i="6"/>
  <c r="AY36" i="6"/>
  <c r="AQ36" i="6"/>
  <c r="AI36" i="6"/>
  <c r="AA36" i="6"/>
  <c r="S36" i="6"/>
  <c r="K36" i="6"/>
  <c r="BJ155" i="6"/>
  <c r="AV155" i="6"/>
  <c r="AK155" i="6"/>
  <c r="W155" i="6"/>
  <c r="L155" i="6"/>
  <c r="BG154" i="6"/>
  <c r="AS154" i="6"/>
  <c r="AH154" i="6"/>
  <c r="T154" i="6"/>
  <c r="I154" i="6"/>
  <c r="BD153" i="6"/>
  <c r="AP153" i="6"/>
  <c r="AE153" i="6"/>
  <c r="R153" i="6"/>
  <c r="H153" i="6"/>
  <c r="BH152" i="6"/>
  <c r="AY152" i="6"/>
  <c r="AP152" i="6"/>
  <c r="AF152" i="6"/>
  <c r="W152" i="6"/>
  <c r="N152" i="6"/>
  <c r="BN151" i="6"/>
  <c r="BE151" i="6"/>
  <c r="AV151" i="6"/>
  <c r="AM151" i="6"/>
  <c r="AC151" i="6"/>
  <c r="T151" i="6"/>
  <c r="K151" i="6"/>
  <c r="BK150" i="6"/>
  <c r="BC150" i="6"/>
  <c r="AU150" i="6"/>
  <c r="AM150" i="6"/>
  <c r="AE150" i="6"/>
  <c r="W150" i="6"/>
  <c r="O150" i="6"/>
  <c r="G150" i="6"/>
  <c r="BH149" i="6"/>
  <c r="AZ149" i="6"/>
  <c r="AR149" i="6"/>
  <c r="AJ149" i="6"/>
  <c r="AB149" i="6"/>
  <c r="T149" i="6"/>
  <c r="L149" i="6"/>
  <c r="BM148" i="6"/>
  <c r="BE148" i="6"/>
  <c r="AW148" i="6"/>
  <c r="AO148" i="6"/>
  <c r="AG148" i="6"/>
  <c r="Y148" i="6"/>
  <c r="Q148" i="6"/>
  <c r="I148" i="6"/>
  <c r="BJ147" i="6"/>
  <c r="BB147" i="6"/>
  <c r="AT147" i="6"/>
  <c r="AL147" i="6"/>
  <c r="AD147" i="6"/>
  <c r="V147" i="6"/>
  <c r="N147" i="6"/>
  <c r="BG146" i="6"/>
  <c r="AY146" i="6"/>
  <c r="AQ146" i="6"/>
  <c r="AI146" i="6"/>
  <c r="AA146" i="6"/>
  <c r="S146" i="6"/>
  <c r="K146" i="6"/>
  <c r="BL145" i="6"/>
  <c r="BD145" i="6"/>
  <c r="AV145" i="6"/>
  <c r="AN145" i="6"/>
  <c r="AF145" i="6"/>
  <c r="X145" i="6"/>
  <c r="P145" i="6"/>
  <c r="H145" i="6"/>
  <c r="BI144" i="6"/>
  <c r="BA144" i="6"/>
  <c r="AS144" i="6"/>
  <c r="AK144" i="6"/>
  <c r="AC144" i="6"/>
  <c r="U144" i="6"/>
  <c r="M144" i="6"/>
  <c r="BN143" i="6"/>
  <c r="BF143" i="6"/>
  <c r="AX143" i="6"/>
  <c r="AP143" i="6"/>
  <c r="AH143" i="6"/>
  <c r="Z143" i="6"/>
  <c r="R143" i="6"/>
  <c r="J143" i="6"/>
  <c r="BK142" i="6"/>
  <c r="BC142" i="6"/>
  <c r="AU142" i="6"/>
  <c r="AM142" i="6"/>
  <c r="AE142" i="6"/>
  <c r="W142" i="6"/>
  <c r="O142" i="6"/>
  <c r="G142" i="6"/>
  <c r="BH141" i="6"/>
  <c r="AZ141" i="6"/>
  <c r="AR141" i="6"/>
  <c r="AJ141" i="6"/>
  <c r="AB141" i="6"/>
  <c r="T141" i="6"/>
  <c r="L141" i="6"/>
  <c r="BM140" i="6"/>
  <c r="BE140" i="6"/>
  <c r="AW140" i="6"/>
  <c r="AO140" i="6"/>
  <c r="AG140" i="6"/>
  <c r="Y140" i="6"/>
  <c r="Q140" i="6"/>
  <c r="I140" i="6"/>
  <c r="BJ139" i="6"/>
  <c r="BB139" i="6"/>
  <c r="AT139" i="6"/>
  <c r="AL139" i="6"/>
  <c r="AD139" i="6"/>
  <c r="V139" i="6"/>
  <c r="N139" i="6"/>
  <c r="BG138" i="6"/>
  <c r="AY138" i="6"/>
  <c r="AQ138" i="6"/>
  <c r="AI138" i="6"/>
  <c r="AA138" i="6"/>
  <c r="S138" i="6"/>
  <c r="K138" i="6"/>
  <c r="BL137" i="6"/>
  <c r="BD137" i="6"/>
  <c r="AV137" i="6"/>
  <c r="AN137" i="6"/>
  <c r="AF137" i="6"/>
  <c r="X137" i="6"/>
  <c r="P137" i="6"/>
  <c r="H137" i="6"/>
  <c r="BI136" i="6"/>
  <c r="BA136" i="6"/>
  <c r="AS136" i="6"/>
  <c r="AK136" i="6"/>
  <c r="AC136" i="6"/>
  <c r="U136" i="6"/>
  <c r="M136" i="6"/>
  <c r="BN135" i="6"/>
  <c r="BF135" i="6"/>
  <c r="AX135" i="6"/>
  <c r="AP135" i="6"/>
  <c r="AH135" i="6"/>
  <c r="Z135" i="6"/>
  <c r="R135" i="6"/>
  <c r="J135" i="6"/>
  <c r="BK134" i="6"/>
  <c r="BC134" i="6"/>
  <c r="AU134" i="6"/>
  <c r="AM134" i="6"/>
  <c r="AE134" i="6"/>
  <c r="W134" i="6"/>
  <c r="O134" i="6"/>
  <c r="G134" i="6"/>
  <c r="BH133" i="6"/>
  <c r="AZ133" i="6"/>
  <c r="AR133" i="6"/>
  <c r="AJ133" i="6"/>
  <c r="AB133" i="6"/>
  <c r="T133" i="6"/>
  <c r="L133" i="6"/>
  <c r="BM132" i="6"/>
  <c r="BE132" i="6"/>
  <c r="AW132" i="6"/>
  <c r="AO132" i="6"/>
  <c r="AG132" i="6"/>
  <c r="Y132" i="6"/>
  <c r="Q132" i="6"/>
  <c r="I132" i="6"/>
  <c r="BJ131" i="6"/>
  <c r="BB131" i="6"/>
  <c r="AT131" i="6"/>
  <c r="AL131" i="6"/>
  <c r="AD131" i="6"/>
  <c r="V131" i="6"/>
  <c r="N131" i="6"/>
  <c r="BG130" i="6"/>
  <c r="AY130" i="6"/>
  <c r="AQ130" i="6"/>
  <c r="AI130" i="6"/>
  <c r="AA130" i="6"/>
  <c r="S130" i="6"/>
  <c r="K130" i="6"/>
  <c r="BL129" i="6"/>
  <c r="BD129" i="6"/>
  <c r="AV129" i="6"/>
  <c r="AN129" i="6"/>
  <c r="AF129" i="6"/>
  <c r="X129" i="6"/>
  <c r="P129" i="6"/>
  <c r="H129" i="6"/>
  <c r="BI128" i="6"/>
  <c r="BA128" i="6"/>
  <c r="AS128" i="6"/>
  <c r="AK128" i="6"/>
  <c r="AC128" i="6"/>
  <c r="U128" i="6"/>
  <c r="M128" i="6"/>
  <c r="BN127" i="6"/>
  <c r="BF127" i="6"/>
  <c r="AX127" i="6"/>
  <c r="AP127" i="6"/>
  <c r="AH127" i="6"/>
  <c r="Z127" i="6"/>
  <c r="R127" i="6"/>
  <c r="J127" i="6"/>
  <c r="BK126" i="6"/>
  <c r="BC126" i="6"/>
  <c r="AU126" i="6"/>
  <c r="AM126" i="6"/>
  <c r="AE126" i="6"/>
  <c r="W126" i="6"/>
  <c r="O126" i="6"/>
  <c r="G126" i="6"/>
  <c r="BH125" i="6"/>
  <c r="AZ125" i="6"/>
  <c r="AR125" i="6"/>
  <c r="AJ125" i="6"/>
  <c r="AB125" i="6"/>
  <c r="T125" i="6"/>
  <c r="L125" i="6"/>
  <c r="BM124" i="6"/>
  <c r="BE124" i="6"/>
  <c r="AW124" i="6"/>
  <c r="AO124" i="6"/>
  <c r="AG124" i="6"/>
  <c r="Y124" i="6"/>
  <c r="Q124" i="6"/>
  <c r="I124" i="6"/>
  <c r="BJ123" i="6"/>
  <c r="BB123" i="6"/>
  <c r="AT123" i="6"/>
  <c r="AL123" i="6"/>
  <c r="AD123" i="6"/>
  <c r="V123" i="6"/>
  <c r="N123" i="6"/>
  <c r="BG122" i="6"/>
  <c r="AY122" i="6"/>
  <c r="AQ122" i="6"/>
  <c r="AI122" i="6"/>
  <c r="AA122" i="6"/>
  <c r="S122" i="6"/>
  <c r="K122" i="6"/>
  <c r="BL121" i="6"/>
  <c r="BD121" i="6"/>
  <c r="AV121" i="6"/>
  <c r="AN121" i="6"/>
  <c r="AF121" i="6"/>
  <c r="X121" i="6"/>
  <c r="P121" i="6"/>
  <c r="H121" i="6"/>
  <c r="BI120" i="6"/>
  <c r="BA120" i="6"/>
  <c r="AS120" i="6"/>
  <c r="AK120" i="6"/>
  <c r="AC120" i="6"/>
  <c r="U120" i="6"/>
  <c r="M120" i="6"/>
  <c r="BN119" i="6"/>
  <c r="BF119" i="6"/>
  <c r="AX119" i="6"/>
  <c r="AP119" i="6"/>
  <c r="AH119" i="6"/>
  <c r="Z119" i="6"/>
  <c r="R119" i="6"/>
  <c r="J119" i="6"/>
  <c r="BK118" i="6"/>
  <c r="BC118" i="6"/>
  <c r="AU118" i="6"/>
  <c r="AM118" i="6"/>
  <c r="AE118" i="6"/>
  <c r="W118" i="6"/>
  <c r="O118" i="6"/>
  <c r="G118" i="6"/>
  <c r="BH117" i="6"/>
  <c r="AZ117" i="6"/>
  <c r="AR117" i="6"/>
  <c r="AJ117" i="6"/>
  <c r="AB117" i="6"/>
  <c r="T117" i="6"/>
  <c r="L117" i="6"/>
  <c r="BM116" i="6"/>
  <c r="BE116" i="6"/>
  <c r="AW116" i="6"/>
  <c r="AO116" i="6"/>
  <c r="AG116" i="6"/>
  <c r="Y116" i="6"/>
  <c r="Q116" i="6"/>
  <c r="I116" i="6"/>
  <c r="BJ115" i="6"/>
  <c r="BB115" i="6"/>
  <c r="AT115" i="6"/>
  <c r="AL115" i="6"/>
  <c r="AD115" i="6"/>
  <c r="V115" i="6"/>
  <c r="N115" i="6"/>
  <c r="BG114" i="6"/>
  <c r="AY114" i="6"/>
  <c r="AQ114" i="6"/>
  <c r="AI114" i="6"/>
  <c r="AA114" i="6"/>
  <c r="S114" i="6"/>
  <c r="K114" i="6"/>
  <c r="BL113" i="6"/>
  <c r="BD113" i="6"/>
  <c r="AV113" i="6"/>
  <c r="AN113" i="6"/>
  <c r="AF113" i="6"/>
  <c r="X113" i="6"/>
  <c r="P113" i="6"/>
  <c r="H113" i="6"/>
  <c r="BI112" i="6"/>
  <c r="BA112" i="6"/>
  <c r="AS112" i="6"/>
  <c r="AK112" i="6"/>
  <c r="AC112" i="6"/>
  <c r="U112" i="6"/>
  <c r="M112" i="6"/>
  <c r="BN111" i="6"/>
  <c r="BF111" i="6"/>
  <c r="AX111" i="6"/>
  <c r="AP111" i="6"/>
  <c r="AH111" i="6"/>
  <c r="Z111" i="6"/>
  <c r="R111" i="6"/>
  <c r="J111" i="6"/>
  <c r="BK110" i="6"/>
  <c r="BC110" i="6"/>
  <c r="AU110" i="6"/>
  <c r="AM110" i="6"/>
  <c r="AE110" i="6"/>
  <c r="W110" i="6"/>
  <c r="O110" i="6"/>
  <c r="G110" i="6"/>
  <c r="BH109" i="6"/>
  <c r="AZ109" i="6"/>
  <c r="AR109" i="6"/>
  <c r="AJ109" i="6"/>
  <c r="AB109" i="6"/>
  <c r="T109" i="6"/>
  <c r="L109" i="6"/>
  <c r="BM108" i="6"/>
  <c r="BE108" i="6"/>
  <c r="AW108" i="6"/>
  <c r="AO108" i="6"/>
  <c r="AG108" i="6"/>
  <c r="Y108" i="6"/>
  <c r="Q108" i="6"/>
  <c r="I108" i="6"/>
  <c r="BJ107" i="6"/>
  <c r="BB107" i="6"/>
  <c r="AT107" i="6"/>
  <c r="AL107" i="6"/>
  <c r="AD107" i="6"/>
  <c r="V107" i="6"/>
  <c r="N107" i="6"/>
  <c r="BG106" i="6"/>
  <c r="AY106" i="6"/>
  <c r="AQ106" i="6"/>
  <c r="AI106" i="6"/>
  <c r="AA106" i="6"/>
  <c r="S106" i="6"/>
  <c r="K106" i="6"/>
  <c r="BL105" i="6"/>
  <c r="BD105" i="6"/>
  <c r="AV105" i="6"/>
  <c r="AN105" i="6"/>
  <c r="AF105" i="6"/>
  <c r="X105" i="6"/>
  <c r="P105" i="6"/>
  <c r="H105" i="6"/>
  <c r="BI104" i="6"/>
  <c r="BA104" i="6"/>
  <c r="AS104" i="6"/>
  <c r="AK104" i="6"/>
  <c r="AC104" i="6"/>
  <c r="U104" i="6"/>
  <c r="M104" i="6"/>
  <c r="BN103" i="6"/>
  <c r="BF103" i="6"/>
  <c r="AX103" i="6"/>
  <c r="AP103" i="6"/>
  <c r="AH103" i="6"/>
  <c r="Z103" i="6"/>
  <c r="R103" i="6"/>
  <c r="J103" i="6"/>
  <c r="BK102" i="6"/>
  <c r="BC102" i="6"/>
  <c r="AU102" i="6"/>
  <c r="AM102" i="6"/>
  <c r="AE102" i="6"/>
  <c r="W102" i="6"/>
  <c r="O102" i="6"/>
  <c r="G102" i="6"/>
  <c r="BH101" i="6"/>
  <c r="AZ101" i="6"/>
  <c r="AR101" i="6"/>
  <c r="AJ101" i="6"/>
  <c r="AB101" i="6"/>
  <c r="T101" i="6"/>
  <c r="L101" i="6"/>
  <c r="BM100" i="6"/>
  <c r="BE100" i="6"/>
  <c r="AW100" i="6"/>
  <c r="AO100" i="6"/>
  <c r="AG100" i="6"/>
  <c r="Y100" i="6"/>
  <c r="Q100" i="6"/>
  <c r="I100" i="6"/>
  <c r="BJ99" i="6"/>
  <c r="BB99" i="6"/>
  <c r="AT99" i="6"/>
  <c r="AL99" i="6"/>
  <c r="AD99" i="6"/>
  <c r="V99" i="6"/>
  <c r="N99" i="6"/>
  <c r="BG98" i="6"/>
  <c r="AY98" i="6"/>
  <c r="AQ98" i="6"/>
  <c r="AI98" i="6"/>
  <c r="AA98" i="6"/>
  <c r="S98" i="6"/>
  <c r="K98" i="6"/>
  <c r="BL97" i="6"/>
  <c r="BD97" i="6"/>
  <c r="AV97" i="6"/>
  <c r="AN97" i="6"/>
  <c r="AF97" i="6"/>
  <c r="X97" i="6"/>
  <c r="P97" i="6"/>
  <c r="H97" i="6"/>
  <c r="BN94" i="6"/>
  <c r="BF94" i="6"/>
  <c r="AX94" i="6"/>
  <c r="AP94" i="6"/>
  <c r="AH94" i="6"/>
  <c r="Z94" i="6"/>
  <c r="R94" i="6"/>
  <c r="J94" i="6"/>
  <c r="BJ93" i="6"/>
  <c r="BB93" i="6"/>
  <c r="AT93" i="6"/>
  <c r="AL93" i="6"/>
  <c r="AD93" i="6"/>
  <c r="V93" i="6"/>
  <c r="N93" i="6"/>
  <c r="BN92" i="6"/>
  <c r="BF92" i="6"/>
  <c r="AX92" i="6"/>
  <c r="AP92" i="6"/>
  <c r="AH92" i="6"/>
  <c r="Z92" i="6"/>
  <c r="R92" i="6"/>
  <c r="J92" i="6"/>
  <c r="BJ91" i="6"/>
  <c r="BB91" i="6"/>
  <c r="AT91" i="6"/>
  <c r="AL91" i="6"/>
  <c r="AD91" i="6"/>
  <c r="V91" i="6"/>
  <c r="N91" i="6"/>
  <c r="BN90" i="6"/>
  <c r="BF90" i="6"/>
  <c r="AX90" i="6"/>
  <c r="AP90" i="6"/>
  <c r="AH90" i="6"/>
  <c r="Z90" i="6"/>
  <c r="R90" i="6"/>
  <c r="J90" i="6"/>
  <c r="BJ89" i="6"/>
  <c r="BB89" i="6"/>
  <c r="AT89" i="6"/>
  <c r="AL89" i="6"/>
  <c r="AD89" i="6"/>
  <c r="V89" i="6"/>
  <c r="N89" i="6"/>
  <c r="BN88" i="6"/>
  <c r="BF88" i="6"/>
  <c r="AX88" i="6"/>
  <c r="AP88" i="6"/>
  <c r="AH88" i="6"/>
  <c r="Z88" i="6"/>
  <c r="R88" i="6"/>
  <c r="J88" i="6"/>
  <c r="BJ87" i="6"/>
  <c r="BB87" i="6"/>
  <c r="AT87" i="6"/>
  <c r="AL87" i="6"/>
  <c r="AD87" i="6"/>
  <c r="V87" i="6"/>
  <c r="N87" i="6"/>
  <c r="BN86" i="6"/>
  <c r="BF86" i="6"/>
  <c r="AX86" i="6"/>
  <c r="AP86" i="6"/>
  <c r="AH86" i="6"/>
  <c r="Z86" i="6"/>
  <c r="R86" i="6"/>
  <c r="J86" i="6"/>
  <c r="BJ85" i="6"/>
  <c r="BB85" i="6"/>
  <c r="AT85" i="6"/>
  <c r="AL85" i="6"/>
  <c r="AD85" i="6"/>
  <c r="V85" i="6"/>
  <c r="N85" i="6"/>
  <c r="BN84" i="6"/>
  <c r="BF84" i="6"/>
  <c r="AX84" i="6"/>
  <c r="AP84" i="6"/>
  <c r="AH84" i="6"/>
  <c r="Z84" i="6"/>
  <c r="R84" i="6"/>
  <c r="J84" i="6"/>
  <c r="BJ83" i="6"/>
  <c r="BB83" i="6"/>
  <c r="AT83" i="6"/>
  <c r="AL83" i="6"/>
  <c r="AD83" i="6"/>
  <c r="V83" i="6"/>
  <c r="N83" i="6"/>
  <c r="BN82" i="6"/>
  <c r="BF82" i="6"/>
  <c r="AX82" i="6"/>
  <c r="AP82" i="6"/>
  <c r="AH82" i="6"/>
  <c r="Z82" i="6"/>
  <c r="R82" i="6"/>
  <c r="J82" i="6"/>
  <c r="BJ81" i="6"/>
  <c r="BB81" i="6"/>
  <c r="AT81" i="6"/>
  <c r="AL81" i="6"/>
  <c r="AD81" i="6"/>
  <c r="V81" i="6"/>
  <c r="N81" i="6"/>
  <c r="BN80" i="6"/>
  <c r="BF80" i="6"/>
  <c r="AX80" i="6"/>
  <c r="AP80" i="6"/>
  <c r="AH80" i="6"/>
  <c r="Z80" i="6"/>
  <c r="R80" i="6"/>
  <c r="J80" i="6"/>
  <c r="BJ79" i="6"/>
  <c r="BB79" i="6"/>
  <c r="AT79" i="6"/>
  <c r="AL79" i="6"/>
  <c r="AD79" i="6"/>
  <c r="V79" i="6"/>
  <c r="N79" i="6"/>
  <c r="BN78" i="6"/>
  <c r="BF78" i="6"/>
  <c r="AX78" i="6"/>
  <c r="AP78" i="6"/>
  <c r="AH78" i="6"/>
  <c r="Z78" i="6"/>
  <c r="R78" i="6"/>
  <c r="J78" i="6"/>
  <c r="BJ77" i="6"/>
  <c r="BB77" i="6"/>
  <c r="AT77" i="6"/>
  <c r="AL77" i="6"/>
  <c r="AD77" i="6"/>
  <c r="V77" i="6"/>
  <c r="N77" i="6"/>
  <c r="BN76" i="6"/>
  <c r="BF76" i="6"/>
  <c r="AX76" i="6"/>
  <c r="AP76" i="6"/>
  <c r="AH76" i="6"/>
  <c r="Z76" i="6"/>
  <c r="R76" i="6"/>
  <c r="J76" i="6"/>
  <c r="BJ75" i="6"/>
  <c r="BB75" i="6"/>
  <c r="AT75" i="6"/>
  <c r="AL75" i="6"/>
  <c r="AD75" i="6"/>
  <c r="V75" i="6"/>
  <c r="N75" i="6"/>
  <c r="BN74" i="6"/>
  <c r="BF74" i="6"/>
  <c r="AX74" i="6"/>
  <c r="AP74" i="6"/>
  <c r="AH74" i="6"/>
  <c r="Z74" i="6"/>
  <c r="R74" i="6"/>
  <c r="J74" i="6"/>
  <c r="BJ73" i="6"/>
  <c r="BB73" i="6"/>
  <c r="AT73" i="6"/>
  <c r="AL73" i="6"/>
  <c r="AD73" i="6"/>
  <c r="V73" i="6"/>
  <c r="N73" i="6"/>
  <c r="BN72" i="6"/>
  <c r="BF72" i="6"/>
  <c r="AX72" i="6"/>
  <c r="AP72" i="6"/>
  <c r="AH72" i="6"/>
  <c r="Z72" i="6"/>
  <c r="R72" i="6"/>
  <c r="J72" i="6"/>
  <c r="BJ71" i="6"/>
  <c r="BB71" i="6"/>
  <c r="AT71" i="6"/>
  <c r="AL71" i="6"/>
  <c r="AD71" i="6"/>
  <c r="V71" i="6"/>
  <c r="N71" i="6"/>
  <c r="BN70" i="6"/>
  <c r="BF70" i="6"/>
  <c r="AX70" i="6"/>
  <c r="AP70" i="6"/>
  <c r="AH70" i="6"/>
  <c r="Z70" i="6"/>
  <c r="R70" i="6"/>
  <c r="J70" i="6"/>
  <c r="BJ69" i="6"/>
  <c r="BB69" i="6"/>
  <c r="AT69" i="6"/>
  <c r="AL69" i="6"/>
  <c r="AD69" i="6"/>
  <c r="V69" i="6"/>
  <c r="N69" i="6"/>
  <c r="BN68" i="6"/>
  <c r="BF68" i="6"/>
  <c r="AX68" i="6"/>
  <c r="AP68" i="6"/>
  <c r="AH68" i="6"/>
  <c r="Z68" i="6"/>
  <c r="R68" i="6"/>
  <c r="J68" i="6"/>
  <c r="BJ67" i="6"/>
  <c r="BB67" i="6"/>
  <c r="AT67" i="6"/>
  <c r="AL67" i="6"/>
  <c r="AD67" i="6"/>
  <c r="V67" i="6"/>
  <c r="N67" i="6"/>
  <c r="BN66" i="6"/>
  <c r="BF66" i="6"/>
  <c r="AX66" i="6"/>
  <c r="AP66" i="6"/>
  <c r="AH66" i="6"/>
  <c r="Z66" i="6"/>
  <c r="R66" i="6"/>
  <c r="J66" i="6"/>
  <c r="BJ65" i="6"/>
  <c r="BB65" i="6"/>
  <c r="AT65" i="6"/>
  <c r="AL65" i="6"/>
  <c r="AD65" i="6"/>
  <c r="V65" i="6"/>
  <c r="N65" i="6"/>
  <c r="BN64" i="6"/>
  <c r="BF64" i="6"/>
  <c r="AX64" i="6"/>
  <c r="AP64" i="6"/>
  <c r="AH64" i="6"/>
  <c r="Z64" i="6"/>
  <c r="R64" i="6"/>
  <c r="J64" i="6"/>
  <c r="BJ63" i="6"/>
  <c r="BB63" i="6"/>
  <c r="AT63" i="6"/>
  <c r="AL63" i="6"/>
  <c r="AD63" i="6"/>
  <c r="V63" i="6"/>
  <c r="N63" i="6"/>
  <c r="BN62" i="6"/>
  <c r="BF62" i="6"/>
  <c r="AX62" i="6"/>
  <c r="AP62" i="6"/>
  <c r="AH62" i="6"/>
  <c r="Z62" i="6"/>
  <c r="R62" i="6"/>
  <c r="J62" i="6"/>
  <c r="BJ61" i="6"/>
  <c r="BB61" i="6"/>
  <c r="AT61" i="6"/>
  <c r="AL61" i="6"/>
  <c r="AD61" i="6"/>
  <c r="V61" i="6"/>
  <c r="N61" i="6"/>
  <c r="BN60" i="6"/>
  <c r="BF60" i="6"/>
  <c r="AX60" i="6"/>
  <c r="AP60" i="6"/>
  <c r="AH60" i="6"/>
  <c r="Z60" i="6"/>
  <c r="R60" i="6"/>
  <c r="J60" i="6"/>
  <c r="BJ59" i="6"/>
  <c r="BB59" i="6"/>
  <c r="AT59" i="6"/>
  <c r="AL59" i="6"/>
  <c r="AD59" i="6"/>
  <c r="V59" i="6"/>
  <c r="N59" i="6"/>
  <c r="BN58" i="6"/>
  <c r="BF58" i="6"/>
  <c r="AX58" i="6"/>
  <c r="AP58" i="6"/>
  <c r="AH58" i="6"/>
  <c r="Z58" i="6"/>
  <c r="R58" i="6"/>
  <c r="J58" i="6"/>
  <c r="BJ57" i="6"/>
  <c r="BB57" i="6"/>
  <c r="AT57" i="6"/>
  <c r="AL57" i="6"/>
  <c r="AD57" i="6"/>
  <c r="V57" i="6"/>
  <c r="N57" i="6"/>
  <c r="BN56" i="6"/>
  <c r="BF56" i="6"/>
  <c r="AX56" i="6"/>
  <c r="AP56" i="6"/>
  <c r="AH56" i="6"/>
  <c r="Z56" i="6"/>
  <c r="R56" i="6"/>
  <c r="J56" i="6"/>
  <c r="BJ55" i="6"/>
  <c r="BB55" i="6"/>
  <c r="AT55" i="6"/>
  <c r="AL55" i="6"/>
  <c r="AD55" i="6"/>
  <c r="V55" i="6"/>
  <c r="N55" i="6"/>
  <c r="BN54" i="6"/>
  <c r="BF54" i="6"/>
  <c r="AX54" i="6"/>
  <c r="AP54" i="6"/>
  <c r="AH54" i="6"/>
  <c r="Z54" i="6"/>
  <c r="R54" i="6"/>
  <c r="J54" i="6"/>
  <c r="BJ53" i="6"/>
  <c r="BB53" i="6"/>
  <c r="AT53" i="6"/>
  <c r="AL53" i="6"/>
  <c r="AD53" i="6"/>
  <c r="V53" i="6"/>
  <c r="N53" i="6"/>
  <c r="BN52" i="6"/>
  <c r="BF52" i="6"/>
  <c r="AX52" i="6"/>
  <c r="AP52" i="6"/>
  <c r="AH52" i="6"/>
  <c r="Z52" i="6"/>
  <c r="R52" i="6"/>
  <c r="J52" i="6"/>
  <c r="BJ51" i="6"/>
  <c r="BB51" i="6"/>
  <c r="AT51" i="6"/>
  <c r="AL51" i="6"/>
  <c r="AD51" i="6"/>
  <c r="V51" i="6"/>
  <c r="N51" i="6"/>
  <c r="BN50" i="6"/>
  <c r="BF50" i="6"/>
  <c r="AX50" i="6"/>
  <c r="AP50" i="6"/>
  <c r="AH50" i="6"/>
  <c r="Z50" i="6"/>
  <c r="R50" i="6"/>
  <c r="J50" i="6"/>
  <c r="BJ49" i="6"/>
  <c r="BB49" i="6"/>
  <c r="AT49" i="6"/>
  <c r="AL49" i="6"/>
  <c r="AD49" i="6"/>
  <c r="V49" i="6"/>
  <c r="N49" i="6"/>
  <c r="BN48" i="6"/>
  <c r="BF48" i="6"/>
  <c r="AX48" i="6"/>
  <c r="AP48" i="6"/>
  <c r="AH48" i="6"/>
  <c r="Z48" i="6"/>
  <c r="R48" i="6"/>
  <c r="J48" i="6"/>
  <c r="BJ47" i="6"/>
  <c r="BB47" i="6"/>
  <c r="AT47" i="6"/>
  <c r="AL47" i="6"/>
  <c r="AD47" i="6"/>
  <c r="V47" i="6"/>
  <c r="N47" i="6"/>
  <c r="BN46" i="6"/>
  <c r="BF46" i="6"/>
  <c r="AX46" i="6"/>
  <c r="AP46" i="6"/>
  <c r="AH46" i="6"/>
  <c r="Z46" i="6"/>
  <c r="R46" i="6"/>
  <c r="J46" i="6"/>
  <c r="BJ45" i="6"/>
  <c r="BB45" i="6"/>
  <c r="AT45" i="6"/>
  <c r="AL45" i="6"/>
  <c r="AD45" i="6"/>
  <c r="V45" i="6"/>
  <c r="N45" i="6"/>
  <c r="BN44" i="6"/>
  <c r="BF44" i="6"/>
  <c r="AX44" i="6"/>
  <c r="AP44" i="6"/>
  <c r="AH44" i="6"/>
  <c r="Z44" i="6"/>
  <c r="R44" i="6"/>
  <c r="J44" i="6"/>
  <c r="BJ43" i="6"/>
  <c r="BB43" i="6"/>
  <c r="AT43" i="6"/>
  <c r="AL43" i="6"/>
  <c r="AD43" i="6"/>
  <c r="V43" i="6"/>
  <c r="N43" i="6"/>
  <c r="BN42" i="6"/>
  <c r="BF42" i="6"/>
  <c r="AX42" i="6"/>
  <c r="AP42" i="6"/>
  <c r="AH42" i="6"/>
  <c r="Z42" i="6"/>
  <c r="R42" i="6"/>
  <c r="J42" i="6"/>
  <c r="BJ41" i="6"/>
  <c r="BB41" i="6"/>
  <c r="AT41" i="6"/>
  <c r="AL41" i="6"/>
  <c r="AD41" i="6"/>
  <c r="V41" i="6"/>
  <c r="N41" i="6"/>
  <c r="BN40" i="6"/>
  <c r="BF40" i="6"/>
  <c r="AX40" i="6"/>
  <c r="AP40" i="6"/>
  <c r="AH40" i="6"/>
  <c r="Z40" i="6"/>
  <c r="R40" i="6"/>
  <c r="J40" i="6"/>
  <c r="BJ39" i="6"/>
  <c r="BB39" i="6"/>
  <c r="AT39" i="6"/>
  <c r="AL39" i="6"/>
  <c r="AD39" i="6"/>
  <c r="V39" i="6"/>
  <c r="N39" i="6"/>
  <c r="BN38" i="6"/>
  <c r="BF38" i="6"/>
  <c r="AX38" i="6"/>
  <c r="AP38" i="6"/>
  <c r="AH38" i="6"/>
  <c r="Z38" i="6"/>
  <c r="R38" i="6"/>
  <c r="J38" i="6"/>
  <c r="BJ37" i="6"/>
  <c r="BB37" i="6"/>
  <c r="AT37" i="6"/>
  <c r="AL37" i="6"/>
  <c r="AD37" i="6"/>
  <c r="V37" i="6"/>
  <c r="N37" i="6"/>
  <c r="BN36" i="6"/>
  <c r="BF36" i="6"/>
  <c r="AX36" i="6"/>
  <c r="AP36" i="6"/>
  <c r="AH36" i="6"/>
  <c r="Z36" i="6"/>
  <c r="R36" i="6"/>
  <c r="J36" i="6"/>
  <c r="BI155" i="6"/>
  <c r="AU155" i="6"/>
  <c r="AJ155" i="6"/>
  <c r="V155" i="6"/>
  <c r="H155" i="6"/>
  <c r="BF154" i="6"/>
  <c r="AR154" i="6"/>
  <c r="AG154" i="6"/>
  <c r="S154" i="6"/>
  <c r="BN153" i="6"/>
  <c r="BC153" i="6"/>
  <c r="AO153" i="6"/>
  <c r="AD153" i="6"/>
  <c r="Q153" i="6"/>
  <c r="G153" i="6"/>
  <c r="BG152" i="6"/>
  <c r="AX152" i="6"/>
  <c r="AN152" i="6"/>
  <c r="AE152" i="6"/>
  <c r="V152" i="6"/>
  <c r="M152" i="6"/>
  <c r="BM151" i="6"/>
  <c r="BD151" i="6"/>
  <c r="AU151" i="6"/>
  <c r="AK151" i="6"/>
  <c r="AB151" i="6"/>
  <c r="S151" i="6"/>
  <c r="J151" i="6"/>
  <c r="BJ150" i="6"/>
  <c r="BB150" i="6"/>
  <c r="AT150" i="6"/>
  <c r="AL150" i="6"/>
  <c r="AD150" i="6"/>
  <c r="V150" i="6"/>
  <c r="N150" i="6"/>
  <c r="BG149" i="6"/>
  <c r="AY149" i="6"/>
  <c r="AQ149" i="6"/>
  <c r="AI149" i="6"/>
  <c r="AA149" i="6"/>
  <c r="S149" i="6"/>
  <c r="K149" i="6"/>
  <c r="BL148" i="6"/>
  <c r="BD148" i="6"/>
  <c r="AV148" i="6"/>
  <c r="AN148" i="6"/>
  <c r="AF148" i="6"/>
  <c r="X148" i="6"/>
  <c r="P148" i="6"/>
  <c r="H148" i="6"/>
  <c r="BI147" i="6"/>
  <c r="BA147" i="6"/>
  <c r="AS147" i="6"/>
  <c r="AK147" i="6"/>
  <c r="AC147" i="6"/>
  <c r="U147" i="6"/>
  <c r="M147" i="6"/>
  <c r="BN146" i="6"/>
  <c r="BF146" i="6"/>
  <c r="AX146" i="6"/>
  <c r="AP146" i="6"/>
  <c r="AH146" i="6"/>
  <c r="Z146" i="6"/>
  <c r="R146" i="6"/>
  <c r="J146" i="6"/>
  <c r="BK145" i="6"/>
  <c r="BC145" i="6"/>
  <c r="AU145" i="6"/>
  <c r="AM145" i="6"/>
  <c r="AE145" i="6"/>
  <c r="W145" i="6"/>
  <c r="O145" i="6"/>
  <c r="G145" i="6"/>
  <c r="BH144" i="6"/>
  <c r="AZ144" i="6"/>
  <c r="AR144" i="6"/>
  <c r="AJ144" i="6"/>
  <c r="AB144" i="6"/>
  <c r="T144" i="6"/>
  <c r="L144" i="6"/>
  <c r="BM143" i="6"/>
  <c r="BE143" i="6"/>
  <c r="AW143" i="6"/>
  <c r="AO143" i="6"/>
  <c r="AG143" i="6"/>
  <c r="Y143" i="6"/>
  <c r="Q143" i="6"/>
  <c r="I143" i="6"/>
  <c r="BJ142" i="6"/>
  <c r="BB142" i="6"/>
  <c r="AT142" i="6"/>
  <c r="AL142" i="6"/>
  <c r="AD142" i="6"/>
  <c r="V142" i="6"/>
  <c r="N142" i="6"/>
  <c r="BG141" i="6"/>
  <c r="AY141" i="6"/>
  <c r="AQ141" i="6"/>
  <c r="AI141" i="6"/>
  <c r="AA141" i="6"/>
  <c r="S141" i="6"/>
  <c r="K141" i="6"/>
  <c r="BL140" i="6"/>
  <c r="BD140" i="6"/>
  <c r="AV140" i="6"/>
  <c r="AN140" i="6"/>
  <c r="AF140" i="6"/>
  <c r="X140" i="6"/>
  <c r="P140" i="6"/>
  <c r="H140" i="6"/>
  <c r="BI139" i="6"/>
  <c r="BA139" i="6"/>
  <c r="AS139" i="6"/>
  <c r="AK139" i="6"/>
  <c r="AC139" i="6"/>
  <c r="U139" i="6"/>
  <c r="M139" i="6"/>
  <c r="BN138" i="6"/>
  <c r="BF138" i="6"/>
  <c r="AX138" i="6"/>
  <c r="AP138" i="6"/>
  <c r="AH138" i="6"/>
  <c r="Z138" i="6"/>
  <c r="R138" i="6"/>
  <c r="J138" i="6"/>
  <c r="BK137" i="6"/>
  <c r="BC137" i="6"/>
  <c r="AU137" i="6"/>
  <c r="AM137" i="6"/>
  <c r="AE137" i="6"/>
  <c r="W137" i="6"/>
  <c r="O137" i="6"/>
  <c r="G137" i="6"/>
  <c r="BH136" i="6"/>
  <c r="AZ136" i="6"/>
  <c r="AR136" i="6"/>
  <c r="AJ136" i="6"/>
  <c r="AB136" i="6"/>
  <c r="T136" i="6"/>
  <c r="L136" i="6"/>
  <c r="BM135" i="6"/>
  <c r="BE135" i="6"/>
  <c r="AW135" i="6"/>
  <c r="AO135" i="6"/>
  <c r="AG135" i="6"/>
  <c r="Y135" i="6"/>
  <c r="Q135" i="6"/>
  <c r="I135" i="6"/>
  <c r="BJ134" i="6"/>
  <c r="BB134" i="6"/>
  <c r="AT134" i="6"/>
  <c r="AL134" i="6"/>
  <c r="AD134" i="6"/>
  <c r="V134" i="6"/>
  <c r="N134" i="6"/>
  <c r="BG133" i="6"/>
  <c r="AY133" i="6"/>
  <c r="AQ133" i="6"/>
  <c r="AI133" i="6"/>
  <c r="AA133" i="6"/>
  <c r="S133" i="6"/>
  <c r="K133" i="6"/>
  <c r="BL132" i="6"/>
  <c r="BD132" i="6"/>
  <c r="AV132" i="6"/>
  <c r="AN132" i="6"/>
  <c r="AF132" i="6"/>
  <c r="X132" i="6"/>
  <c r="P132" i="6"/>
  <c r="H132" i="6"/>
  <c r="BI131" i="6"/>
  <c r="BA131" i="6"/>
  <c r="AS131" i="6"/>
  <c r="AK131" i="6"/>
  <c r="AC131" i="6"/>
  <c r="U131" i="6"/>
  <c r="M131" i="6"/>
  <c r="BN130" i="6"/>
  <c r="BF130" i="6"/>
  <c r="AX130" i="6"/>
  <c r="AP130" i="6"/>
  <c r="AH130" i="6"/>
  <c r="Z130" i="6"/>
  <c r="R130" i="6"/>
  <c r="J130" i="6"/>
  <c r="BK129" i="6"/>
  <c r="BC129" i="6"/>
  <c r="AU129" i="6"/>
  <c r="AM129" i="6"/>
  <c r="AE129" i="6"/>
  <c r="W129" i="6"/>
  <c r="O129" i="6"/>
  <c r="G129" i="6"/>
  <c r="BH128" i="6"/>
  <c r="AZ128" i="6"/>
  <c r="AR128" i="6"/>
  <c r="AJ128" i="6"/>
  <c r="AB128" i="6"/>
  <c r="T128" i="6"/>
  <c r="L128" i="6"/>
  <c r="BM127" i="6"/>
  <c r="BE127" i="6"/>
  <c r="AW127" i="6"/>
  <c r="AO127" i="6"/>
  <c r="AG127" i="6"/>
  <c r="Y127" i="6"/>
  <c r="Q127" i="6"/>
  <c r="I127" i="6"/>
  <c r="BJ126" i="6"/>
  <c r="BB126" i="6"/>
  <c r="AT126" i="6"/>
  <c r="AL126" i="6"/>
  <c r="AD126" i="6"/>
  <c r="V126" i="6"/>
  <c r="N126" i="6"/>
  <c r="BG125" i="6"/>
  <c r="AY125" i="6"/>
  <c r="AQ125" i="6"/>
  <c r="AI125" i="6"/>
  <c r="AA125" i="6"/>
  <c r="S125" i="6"/>
  <c r="K125" i="6"/>
  <c r="BL124" i="6"/>
  <c r="BD124" i="6"/>
  <c r="AV124" i="6"/>
  <c r="AN124" i="6"/>
  <c r="AF124" i="6"/>
  <c r="X124" i="6"/>
  <c r="P124" i="6"/>
  <c r="H124" i="6"/>
  <c r="BI123" i="6"/>
  <c r="BA123" i="6"/>
  <c r="AS123" i="6"/>
  <c r="AK123" i="6"/>
  <c r="AC123" i="6"/>
  <c r="U123" i="6"/>
  <c r="M123" i="6"/>
  <c r="BN122" i="6"/>
  <c r="BF122" i="6"/>
  <c r="AX122" i="6"/>
  <c r="AP122" i="6"/>
  <c r="AH122" i="6"/>
  <c r="Z122" i="6"/>
  <c r="R122" i="6"/>
  <c r="J122" i="6"/>
  <c r="BK121" i="6"/>
  <c r="BC121" i="6"/>
  <c r="AU121" i="6"/>
  <c r="AM121" i="6"/>
  <c r="AE121" i="6"/>
  <c r="W121" i="6"/>
  <c r="O121" i="6"/>
  <c r="G121" i="6"/>
  <c r="BH120" i="6"/>
  <c r="AZ120" i="6"/>
  <c r="AR120" i="6"/>
  <c r="AJ120" i="6"/>
  <c r="AB120" i="6"/>
  <c r="T120" i="6"/>
  <c r="L120" i="6"/>
  <c r="BM119" i="6"/>
  <c r="BE119" i="6"/>
  <c r="AW119" i="6"/>
  <c r="AO119" i="6"/>
  <c r="AG119" i="6"/>
  <c r="Y119" i="6"/>
  <c r="Q119" i="6"/>
  <c r="I119" i="6"/>
  <c r="BJ118" i="6"/>
  <c r="BB118" i="6"/>
  <c r="AT118" i="6"/>
  <c r="AL118" i="6"/>
  <c r="AD118" i="6"/>
  <c r="V118" i="6"/>
  <c r="N118" i="6"/>
  <c r="BG117" i="6"/>
  <c r="AY117" i="6"/>
  <c r="AQ117" i="6"/>
  <c r="AI117" i="6"/>
  <c r="AA117" i="6"/>
  <c r="S117" i="6"/>
  <c r="K117" i="6"/>
  <c r="BL116" i="6"/>
  <c r="BD116" i="6"/>
  <c r="AV116" i="6"/>
  <c r="AN116" i="6"/>
  <c r="AF116" i="6"/>
  <c r="X116" i="6"/>
  <c r="P116" i="6"/>
  <c r="H116" i="6"/>
  <c r="BI115" i="6"/>
  <c r="BA115" i="6"/>
  <c r="AS115" i="6"/>
  <c r="AK115" i="6"/>
  <c r="AC115" i="6"/>
  <c r="U115" i="6"/>
  <c r="M115" i="6"/>
  <c r="BN114" i="6"/>
  <c r="BF114" i="6"/>
  <c r="AX114" i="6"/>
  <c r="AP114" i="6"/>
  <c r="AH114" i="6"/>
  <c r="Z114" i="6"/>
  <c r="R114" i="6"/>
  <c r="J114" i="6"/>
  <c r="BK113" i="6"/>
  <c r="BC113" i="6"/>
  <c r="AU113" i="6"/>
  <c r="AM113" i="6"/>
  <c r="AE113" i="6"/>
  <c r="W113" i="6"/>
  <c r="O113" i="6"/>
  <c r="G113" i="6"/>
  <c r="BH112" i="6"/>
  <c r="AZ112" i="6"/>
  <c r="AR112" i="6"/>
  <c r="AJ112" i="6"/>
  <c r="AB112" i="6"/>
  <c r="T112" i="6"/>
  <c r="L112" i="6"/>
  <c r="BM111" i="6"/>
  <c r="BE111" i="6"/>
  <c r="AW111" i="6"/>
  <c r="AO111" i="6"/>
  <c r="AG111" i="6"/>
  <c r="Y111" i="6"/>
  <c r="Q111" i="6"/>
  <c r="I111" i="6"/>
  <c r="BJ110" i="6"/>
  <c r="BB110" i="6"/>
  <c r="AT110" i="6"/>
  <c r="AL110" i="6"/>
  <c r="AD110" i="6"/>
  <c r="V110" i="6"/>
  <c r="N110" i="6"/>
  <c r="BG109" i="6"/>
  <c r="AY109" i="6"/>
  <c r="AQ109" i="6"/>
  <c r="AI109" i="6"/>
  <c r="AA109" i="6"/>
  <c r="S109" i="6"/>
  <c r="K109" i="6"/>
  <c r="BL108" i="6"/>
  <c r="BD108" i="6"/>
  <c r="AV108" i="6"/>
  <c r="AN108" i="6"/>
  <c r="AF108" i="6"/>
  <c r="X108" i="6"/>
  <c r="P108" i="6"/>
  <c r="H108" i="6"/>
  <c r="BI107" i="6"/>
  <c r="BA107" i="6"/>
  <c r="AS107" i="6"/>
  <c r="AK107" i="6"/>
  <c r="AC107" i="6"/>
  <c r="U107" i="6"/>
  <c r="M107" i="6"/>
  <c r="BN106" i="6"/>
  <c r="BF106" i="6"/>
  <c r="AX106" i="6"/>
  <c r="AP106" i="6"/>
  <c r="AH106" i="6"/>
  <c r="Z106" i="6"/>
  <c r="R106" i="6"/>
  <c r="J106" i="6"/>
  <c r="BK105" i="6"/>
  <c r="BC105" i="6"/>
  <c r="AU105" i="6"/>
  <c r="AM105" i="6"/>
  <c r="AE105" i="6"/>
  <c r="W105" i="6"/>
  <c r="O105" i="6"/>
  <c r="G105" i="6"/>
  <c r="BH104" i="6"/>
  <c r="AZ104" i="6"/>
  <c r="AR104" i="6"/>
  <c r="AJ104" i="6"/>
  <c r="AB104" i="6"/>
  <c r="T104" i="6"/>
  <c r="L104" i="6"/>
  <c r="BM103" i="6"/>
  <c r="BE103" i="6"/>
  <c r="AW103" i="6"/>
  <c r="AO103" i="6"/>
  <c r="AG103" i="6"/>
  <c r="Y103" i="6"/>
  <c r="Q103" i="6"/>
  <c r="I103" i="6"/>
  <c r="BJ102" i="6"/>
  <c r="BB102" i="6"/>
  <c r="AT102" i="6"/>
  <c r="AL102" i="6"/>
  <c r="AD102" i="6"/>
  <c r="V102" i="6"/>
  <c r="N102" i="6"/>
  <c r="BG101" i="6"/>
  <c r="AY101" i="6"/>
  <c r="AQ101" i="6"/>
  <c r="AI101" i="6"/>
  <c r="AA101" i="6"/>
  <c r="S101" i="6"/>
  <c r="K101" i="6"/>
  <c r="BL100" i="6"/>
  <c r="BD100" i="6"/>
  <c r="AV100" i="6"/>
  <c r="AN100" i="6"/>
  <c r="AF100" i="6"/>
  <c r="X100" i="6"/>
  <c r="P100" i="6"/>
  <c r="H100" i="6"/>
  <c r="BI99" i="6"/>
  <c r="BA99" i="6"/>
  <c r="AS99" i="6"/>
  <c r="AK99" i="6"/>
  <c r="AC99" i="6"/>
  <c r="U99" i="6"/>
  <c r="M99" i="6"/>
  <c r="BN98" i="6"/>
  <c r="BF98" i="6"/>
  <c r="AX98" i="6"/>
  <c r="AP98" i="6"/>
  <c r="AH98" i="6"/>
  <c r="Z98" i="6"/>
  <c r="R98" i="6"/>
  <c r="J98" i="6"/>
  <c r="BK97" i="6"/>
  <c r="BC97" i="6"/>
  <c r="AU97" i="6"/>
  <c r="AM97" i="6"/>
  <c r="AE97" i="6"/>
  <c r="W97" i="6"/>
  <c r="O97" i="6"/>
  <c r="G97" i="6"/>
  <c r="BM94" i="6"/>
  <c r="BE94" i="6"/>
  <c r="AW94" i="6"/>
  <c r="AO94" i="6"/>
  <c r="AG94" i="6"/>
  <c r="Y94" i="6"/>
  <c r="Q94" i="6"/>
  <c r="I94" i="6"/>
  <c r="BI93" i="6"/>
  <c r="BA93" i="6"/>
  <c r="AS93" i="6"/>
  <c r="AK93" i="6"/>
  <c r="AC93" i="6"/>
  <c r="U93" i="6"/>
  <c r="M93" i="6"/>
  <c r="BM92" i="6"/>
  <c r="BE92" i="6"/>
  <c r="AW92" i="6"/>
  <c r="AO92" i="6"/>
  <c r="AG92" i="6"/>
  <c r="Y92" i="6"/>
  <c r="Q92" i="6"/>
  <c r="I92" i="6"/>
  <c r="BI91" i="6"/>
  <c r="BA91" i="6"/>
  <c r="AS91" i="6"/>
  <c r="AK91" i="6"/>
  <c r="AC91" i="6"/>
  <c r="U91" i="6"/>
  <c r="M91" i="6"/>
  <c r="BM90" i="6"/>
  <c r="BE90" i="6"/>
  <c r="AW90" i="6"/>
  <c r="AO90" i="6"/>
  <c r="AG90" i="6"/>
  <c r="Y90" i="6"/>
  <c r="Q90" i="6"/>
  <c r="I90" i="6"/>
  <c r="BI89" i="6"/>
  <c r="BA89" i="6"/>
  <c r="AS89" i="6"/>
  <c r="AK89" i="6"/>
  <c r="AC89" i="6"/>
  <c r="U89" i="6"/>
  <c r="M89" i="6"/>
  <c r="BM88" i="6"/>
  <c r="BE88" i="6"/>
  <c r="AW88" i="6"/>
  <c r="AO88" i="6"/>
  <c r="AG88" i="6"/>
  <c r="Y88" i="6"/>
  <c r="Q88" i="6"/>
  <c r="I88" i="6"/>
  <c r="BI87" i="6"/>
  <c r="BA87" i="6"/>
  <c r="AS87" i="6"/>
  <c r="AK87" i="6"/>
  <c r="AC87" i="6"/>
  <c r="U87" i="6"/>
  <c r="M87" i="6"/>
  <c r="BM86" i="6"/>
  <c r="BE86" i="6"/>
  <c r="AW86" i="6"/>
  <c r="AO86" i="6"/>
  <c r="AG86" i="6"/>
  <c r="Y86" i="6"/>
  <c r="Q86" i="6"/>
  <c r="I86" i="6"/>
  <c r="BI85" i="6"/>
  <c r="BA85" i="6"/>
  <c r="AS85" i="6"/>
  <c r="AK85" i="6"/>
  <c r="AC85" i="6"/>
  <c r="U85" i="6"/>
  <c r="M85" i="6"/>
  <c r="BM84" i="6"/>
  <c r="BE84" i="6"/>
  <c r="AW84" i="6"/>
  <c r="AO84" i="6"/>
  <c r="AG84" i="6"/>
  <c r="Y84" i="6"/>
  <c r="Q84" i="6"/>
  <c r="I84" i="6"/>
  <c r="BI83" i="6"/>
  <c r="BA83" i="6"/>
  <c r="AS83" i="6"/>
  <c r="AK83" i="6"/>
  <c r="AC83" i="6"/>
  <c r="U83" i="6"/>
  <c r="M83" i="6"/>
  <c r="BM82" i="6"/>
  <c r="BE82" i="6"/>
  <c r="AW82" i="6"/>
  <c r="AO82" i="6"/>
  <c r="AG82" i="6"/>
  <c r="Y82" i="6"/>
  <c r="Q82" i="6"/>
  <c r="I82" i="6"/>
  <c r="BI81" i="6"/>
  <c r="BA81" i="6"/>
  <c r="AS81" i="6"/>
  <c r="AK81" i="6"/>
  <c r="AC81" i="6"/>
  <c r="U81" i="6"/>
  <c r="M81" i="6"/>
  <c r="BM80" i="6"/>
  <c r="BE80" i="6"/>
  <c r="AW80" i="6"/>
  <c r="AO80" i="6"/>
  <c r="AG80" i="6"/>
  <c r="Y80" i="6"/>
  <c r="Q80" i="6"/>
  <c r="I80" i="6"/>
  <c r="BI79" i="6"/>
  <c r="BA79" i="6"/>
  <c r="AS79" i="6"/>
  <c r="AK79" i="6"/>
  <c r="AC79" i="6"/>
  <c r="U79" i="6"/>
  <c r="M79" i="6"/>
  <c r="BM78" i="6"/>
  <c r="BE78" i="6"/>
  <c r="AW78" i="6"/>
  <c r="AO78" i="6"/>
  <c r="AG78" i="6"/>
  <c r="Y78" i="6"/>
  <c r="Q78" i="6"/>
  <c r="I78" i="6"/>
  <c r="BI77" i="6"/>
  <c r="BA77" i="6"/>
  <c r="AS77" i="6"/>
  <c r="AK77" i="6"/>
  <c r="AC77" i="6"/>
  <c r="U77" i="6"/>
  <c r="M77" i="6"/>
  <c r="BM76" i="6"/>
  <c r="BE76" i="6"/>
  <c r="AW76" i="6"/>
  <c r="AO76" i="6"/>
  <c r="AG76" i="6"/>
  <c r="Y76" i="6"/>
  <c r="Q76" i="6"/>
  <c r="I76" i="6"/>
  <c r="BI75" i="6"/>
  <c r="BA75" i="6"/>
  <c r="AS75" i="6"/>
  <c r="AK75" i="6"/>
  <c r="AC75" i="6"/>
  <c r="U75" i="6"/>
  <c r="M75" i="6"/>
  <c r="BM74" i="6"/>
  <c r="BE74" i="6"/>
  <c r="AW74" i="6"/>
  <c r="AO74" i="6"/>
  <c r="AG74" i="6"/>
  <c r="Y74" i="6"/>
  <c r="Q74" i="6"/>
  <c r="I74" i="6"/>
  <c r="BI73" i="6"/>
  <c r="BA73" i="6"/>
  <c r="AS73" i="6"/>
  <c r="AK73" i="6"/>
  <c r="AC73" i="6"/>
  <c r="U73" i="6"/>
  <c r="M73" i="6"/>
  <c r="BM72" i="6"/>
  <c r="BE72" i="6"/>
  <c r="AW72" i="6"/>
  <c r="AO72" i="6"/>
  <c r="AG72" i="6"/>
  <c r="Y72" i="6"/>
  <c r="Q72" i="6"/>
  <c r="I72" i="6"/>
  <c r="BI71" i="6"/>
  <c r="BA71" i="6"/>
  <c r="AS71" i="6"/>
  <c r="AK71" i="6"/>
  <c r="AC71" i="6"/>
  <c r="U71" i="6"/>
  <c r="M71" i="6"/>
  <c r="BM70" i="6"/>
  <c r="BE70" i="6"/>
  <c r="AW70" i="6"/>
  <c r="AO70" i="6"/>
  <c r="AG70" i="6"/>
  <c r="Y70" i="6"/>
  <c r="Q70" i="6"/>
  <c r="I70" i="6"/>
  <c r="BI69" i="6"/>
  <c r="BA69" i="6"/>
  <c r="AS69" i="6"/>
  <c r="AK69" i="6"/>
  <c r="AC69" i="6"/>
  <c r="U69" i="6"/>
  <c r="M69" i="6"/>
  <c r="BM68" i="6"/>
  <c r="BE68" i="6"/>
  <c r="AW68" i="6"/>
  <c r="AO68" i="6"/>
  <c r="AG68" i="6"/>
  <c r="Y68" i="6"/>
  <c r="Q68" i="6"/>
  <c r="I68" i="6"/>
  <c r="BI67" i="6"/>
  <c r="BA67" i="6"/>
  <c r="AS67" i="6"/>
  <c r="AK67" i="6"/>
  <c r="AC67" i="6"/>
  <c r="U67" i="6"/>
  <c r="M67" i="6"/>
  <c r="BM66" i="6"/>
  <c r="BE66" i="6"/>
  <c r="AW66" i="6"/>
  <c r="AO66" i="6"/>
  <c r="AG66" i="6"/>
  <c r="Y66" i="6"/>
  <c r="Q66" i="6"/>
  <c r="I66" i="6"/>
  <c r="BI65" i="6"/>
  <c r="BA65" i="6"/>
  <c r="AS65" i="6"/>
  <c r="AK65" i="6"/>
  <c r="AC65" i="6"/>
  <c r="U65" i="6"/>
  <c r="M65" i="6"/>
  <c r="BM64" i="6"/>
  <c r="BE64" i="6"/>
  <c r="AW64" i="6"/>
  <c r="AO64" i="6"/>
  <c r="AG64" i="6"/>
  <c r="Y64" i="6"/>
  <c r="Q64" i="6"/>
  <c r="I64" i="6"/>
  <c r="BI63" i="6"/>
  <c r="BA63" i="6"/>
  <c r="AS63" i="6"/>
  <c r="AK63" i="6"/>
  <c r="AC63" i="6"/>
  <c r="U63" i="6"/>
  <c r="M63" i="6"/>
  <c r="BM62" i="6"/>
  <c r="BE62" i="6"/>
  <c r="AW62" i="6"/>
  <c r="AO62" i="6"/>
  <c r="AG62" i="6"/>
  <c r="Y62" i="6"/>
  <c r="Q62" i="6"/>
  <c r="I62" i="6"/>
  <c r="BI61" i="6"/>
  <c r="BA61" i="6"/>
  <c r="AS61" i="6"/>
  <c r="AK61" i="6"/>
  <c r="AC61" i="6"/>
  <c r="U61" i="6"/>
  <c r="M61" i="6"/>
  <c r="BM60" i="6"/>
  <c r="BE60" i="6"/>
  <c r="AW60" i="6"/>
  <c r="AO60" i="6"/>
  <c r="AG60" i="6"/>
  <c r="Y60" i="6"/>
  <c r="Q60" i="6"/>
  <c r="I60" i="6"/>
  <c r="BI59" i="6"/>
  <c r="BA59" i="6"/>
  <c r="AS59" i="6"/>
  <c r="AK59" i="6"/>
  <c r="AC59" i="6"/>
  <c r="U59" i="6"/>
  <c r="M59" i="6"/>
  <c r="BM58" i="6"/>
  <c r="BE58" i="6"/>
  <c r="AW58" i="6"/>
  <c r="AO58" i="6"/>
  <c r="AG58" i="6"/>
  <c r="Y58" i="6"/>
  <c r="Q58" i="6"/>
  <c r="I58" i="6"/>
  <c r="BI57" i="6"/>
  <c r="BA57" i="6"/>
  <c r="AS57" i="6"/>
  <c r="AK57" i="6"/>
  <c r="AC57" i="6"/>
  <c r="U57" i="6"/>
  <c r="M57" i="6"/>
  <c r="BM56" i="6"/>
  <c r="BE56" i="6"/>
  <c r="AW56" i="6"/>
  <c r="AO56" i="6"/>
  <c r="AG56" i="6"/>
  <c r="Y56" i="6"/>
  <c r="Q56" i="6"/>
  <c r="I56" i="6"/>
  <c r="BI55" i="6"/>
  <c r="BA55" i="6"/>
  <c r="AS55" i="6"/>
  <c r="AK55" i="6"/>
  <c r="AC55" i="6"/>
  <c r="U55" i="6"/>
  <c r="M55" i="6"/>
  <c r="BM54" i="6"/>
  <c r="BE54" i="6"/>
  <c r="AW54" i="6"/>
  <c r="AO54" i="6"/>
  <c r="AG54" i="6"/>
  <c r="Y54" i="6"/>
  <c r="Q54" i="6"/>
  <c r="I54" i="6"/>
  <c r="BI53" i="6"/>
  <c r="BA53" i="6"/>
  <c r="AS53" i="6"/>
  <c r="AK53" i="6"/>
  <c r="AC53" i="6"/>
  <c r="U53" i="6"/>
  <c r="M53" i="6"/>
  <c r="BM52" i="6"/>
  <c r="BE52" i="6"/>
  <c r="AW52" i="6"/>
  <c r="AO52" i="6"/>
  <c r="AG52" i="6"/>
  <c r="Y52" i="6"/>
  <c r="Q52" i="6"/>
  <c r="I52" i="6"/>
  <c r="BI51" i="6"/>
  <c r="BA51" i="6"/>
  <c r="AS51" i="6"/>
  <c r="AK51" i="6"/>
  <c r="AC51" i="6"/>
  <c r="U51" i="6"/>
  <c r="M51" i="6"/>
  <c r="BM50" i="6"/>
  <c r="BE50" i="6"/>
  <c r="AW50" i="6"/>
  <c r="AO50" i="6"/>
  <c r="AG50" i="6"/>
  <c r="Y50" i="6"/>
  <c r="Q50" i="6"/>
  <c r="I50" i="6"/>
  <c r="BI49" i="6"/>
  <c r="BA49" i="6"/>
  <c r="AS49" i="6"/>
  <c r="AK49" i="6"/>
  <c r="AC49" i="6"/>
  <c r="U49" i="6"/>
  <c r="M49" i="6"/>
  <c r="BM48" i="6"/>
  <c r="BE48" i="6"/>
  <c r="AW48" i="6"/>
  <c r="AO48" i="6"/>
  <c r="AG48" i="6"/>
  <c r="Y48" i="6"/>
  <c r="Q48" i="6"/>
  <c r="I48" i="6"/>
  <c r="BI47" i="6"/>
  <c r="BA47" i="6"/>
  <c r="AS47" i="6"/>
  <c r="AK47" i="6"/>
  <c r="AC47" i="6"/>
  <c r="U47" i="6"/>
  <c r="M47" i="6"/>
  <c r="BM46" i="6"/>
  <c r="BE46" i="6"/>
  <c r="AW46" i="6"/>
  <c r="AO46" i="6"/>
  <c r="AG46" i="6"/>
  <c r="Y46" i="6"/>
  <c r="Q46" i="6"/>
  <c r="I46" i="6"/>
  <c r="BI45" i="6"/>
  <c r="BA45" i="6"/>
  <c r="AS45" i="6"/>
  <c r="AK45" i="6"/>
  <c r="AC45" i="6"/>
  <c r="U45" i="6"/>
  <c r="M45" i="6"/>
  <c r="BM44" i="6"/>
  <c r="BE44" i="6"/>
  <c r="AW44" i="6"/>
  <c r="AO44" i="6"/>
  <c r="AG44" i="6"/>
  <c r="Y44" i="6"/>
  <c r="Q44" i="6"/>
  <c r="I44" i="6"/>
  <c r="BI43" i="6"/>
  <c r="BA43" i="6"/>
  <c r="AS43" i="6"/>
  <c r="AK43" i="6"/>
  <c r="AC43" i="6"/>
  <c r="U43" i="6"/>
  <c r="M43" i="6"/>
  <c r="BM42" i="6"/>
  <c r="BE42" i="6"/>
  <c r="AW42" i="6"/>
  <c r="AO42" i="6"/>
  <c r="AG42" i="6"/>
  <c r="Y42" i="6"/>
  <c r="Q42" i="6"/>
  <c r="I42" i="6"/>
  <c r="BI41" i="6"/>
  <c r="BA41" i="6"/>
  <c r="AS41" i="6"/>
  <c r="AK41" i="6"/>
  <c r="AC41" i="6"/>
  <c r="U41" i="6"/>
  <c r="M41" i="6"/>
  <c r="BM40" i="6"/>
  <c r="BE40" i="6"/>
  <c r="AW40" i="6"/>
  <c r="AO40" i="6"/>
  <c r="AG40" i="6"/>
  <c r="Y40" i="6"/>
  <c r="Q40" i="6"/>
  <c r="I40" i="6"/>
  <c r="BI39" i="6"/>
  <c r="BA39" i="6"/>
  <c r="AS39" i="6"/>
  <c r="AK39" i="6"/>
  <c r="AC39" i="6"/>
  <c r="U39" i="6"/>
  <c r="M39" i="6"/>
  <c r="BM38" i="6"/>
  <c r="BE38" i="6"/>
  <c r="AW38" i="6"/>
  <c r="AO38" i="6"/>
  <c r="AG38" i="6"/>
  <c r="Y38" i="6"/>
  <c r="Q38" i="6"/>
  <c r="I38" i="6"/>
  <c r="BI37" i="6"/>
  <c r="BA37" i="6"/>
  <c r="AS37" i="6"/>
  <c r="AK37" i="6"/>
  <c r="AC37" i="6"/>
  <c r="U37" i="6"/>
  <c r="M37" i="6"/>
  <c r="BM36" i="6"/>
  <c r="BE36" i="6"/>
  <c r="AW36" i="6"/>
  <c r="AO36" i="6"/>
  <c r="AG36" i="6"/>
  <c r="Y36" i="6"/>
  <c r="Q36" i="6"/>
  <c r="I36" i="6"/>
  <c r="BH155" i="6"/>
  <c r="AT155" i="6"/>
  <c r="AF155" i="6"/>
  <c r="U155" i="6"/>
  <c r="G155" i="6"/>
  <c r="BE154" i="6"/>
  <c r="AQ154" i="6"/>
  <c r="AC154" i="6"/>
  <c r="R154" i="6"/>
  <c r="BM153" i="6"/>
  <c r="BB153" i="6"/>
  <c r="AN153" i="6"/>
  <c r="Z153" i="6"/>
  <c r="P153" i="6"/>
  <c r="BF152" i="6"/>
  <c r="AV152" i="6"/>
  <c r="AM152" i="6"/>
  <c r="AD152" i="6"/>
  <c r="U152" i="6"/>
  <c r="L152" i="6"/>
  <c r="BL151" i="6"/>
  <c r="BC151" i="6"/>
  <c r="AS151" i="6"/>
  <c r="AJ151" i="6"/>
  <c r="AA151" i="6"/>
  <c r="R151" i="6"/>
  <c r="I151" i="6"/>
  <c r="BI150" i="6"/>
  <c r="BA150" i="6"/>
  <c r="AS150" i="6"/>
  <c r="AK150" i="6"/>
  <c r="AC150" i="6"/>
  <c r="U150" i="6"/>
  <c r="M150" i="6"/>
  <c r="BN149" i="6"/>
  <c r="BF149" i="6"/>
  <c r="AX149" i="6"/>
  <c r="AP149" i="6"/>
  <c r="AH149" i="6"/>
  <c r="Z149" i="6"/>
  <c r="R149" i="6"/>
  <c r="J149" i="6"/>
  <c r="BK148" i="6"/>
  <c r="BC148" i="6"/>
  <c r="AU148" i="6"/>
  <c r="AM148" i="6"/>
  <c r="AE148" i="6"/>
  <c r="W148" i="6"/>
  <c r="O148" i="6"/>
  <c r="G148" i="6"/>
  <c r="BH147" i="6"/>
  <c r="AZ147" i="6"/>
  <c r="AR147" i="6"/>
  <c r="AJ147" i="6"/>
  <c r="AB147" i="6"/>
  <c r="T147" i="6"/>
  <c r="L147" i="6"/>
  <c r="BM146" i="6"/>
  <c r="BE146" i="6"/>
  <c r="AW146" i="6"/>
  <c r="AO146" i="6"/>
  <c r="AG146" i="6"/>
  <c r="Y146" i="6"/>
  <c r="Q146" i="6"/>
  <c r="I146" i="6"/>
  <c r="BJ145" i="6"/>
  <c r="BB145" i="6"/>
  <c r="AT145" i="6"/>
  <c r="AL145" i="6"/>
  <c r="AD145" i="6"/>
  <c r="V145" i="6"/>
  <c r="N145" i="6"/>
  <c r="BG144" i="6"/>
  <c r="AY144" i="6"/>
  <c r="AQ144" i="6"/>
  <c r="AI144" i="6"/>
  <c r="AA144" i="6"/>
  <c r="S144" i="6"/>
  <c r="K144" i="6"/>
  <c r="BL143" i="6"/>
  <c r="BD143" i="6"/>
  <c r="AV143" i="6"/>
  <c r="AN143" i="6"/>
  <c r="AF143" i="6"/>
  <c r="X143" i="6"/>
  <c r="P143" i="6"/>
  <c r="H143" i="6"/>
  <c r="BI142" i="6"/>
  <c r="BA142" i="6"/>
  <c r="AS142" i="6"/>
  <c r="AK142" i="6"/>
  <c r="AC142" i="6"/>
  <c r="U142" i="6"/>
  <c r="M142" i="6"/>
  <c r="BN141" i="6"/>
  <c r="BF141" i="6"/>
  <c r="AX141" i="6"/>
  <c r="AP141" i="6"/>
  <c r="AH141" i="6"/>
  <c r="Z141" i="6"/>
  <c r="R141" i="6"/>
  <c r="J141" i="6"/>
  <c r="BK140" i="6"/>
  <c r="BC140" i="6"/>
  <c r="AU140" i="6"/>
  <c r="AM140" i="6"/>
  <c r="AE140" i="6"/>
  <c r="W140" i="6"/>
  <c r="O140" i="6"/>
  <c r="G140" i="6"/>
  <c r="BH139" i="6"/>
  <c r="AZ139" i="6"/>
  <c r="AR139" i="6"/>
  <c r="AJ139" i="6"/>
  <c r="AB139" i="6"/>
  <c r="T139" i="6"/>
  <c r="L139" i="6"/>
  <c r="BM138" i="6"/>
  <c r="BE138" i="6"/>
  <c r="AW138" i="6"/>
  <c r="AO138" i="6"/>
  <c r="AG138" i="6"/>
  <c r="Y138" i="6"/>
  <c r="Q138" i="6"/>
  <c r="I138" i="6"/>
  <c r="BJ137" i="6"/>
  <c r="BB137" i="6"/>
  <c r="AT137" i="6"/>
  <c r="AL137" i="6"/>
  <c r="AD137" i="6"/>
  <c r="V137" i="6"/>
  <c r="N137" i="6"/>
  <c r="BG136" i="6"/>
  <c r="AY136" i="6"/>
  <c r="AQ136" i="6"/>
  <c r="AI136" i="6"/>
  <c r="AA136" i="6"/>
  <c r="S136" i="6"/>
  <c r="K136" i="6"/>
  <c r="BL135" i="6"/>
  <c r="BD135" i="6"/>
  <c r="AV135" i="6"/>
  <c r="AN135" i="6"/>
  <c r="AF135" i="6"/>
  <c r="X135" i="6"/>
  <c r="P135" i="6"/>
  <c r="H135" i="6"/>
  <c r="BI134" i="6"/>
  <c r="BA134" i="6"/>
  <c r="AS134" i="6"/>
  <c r="AK134" i="6"/>
  <c r="AC134" i="6"/>
  <c r="U134" i="6"/>
  <c r="M134" i="6"/>
  <c r="BN133" i="6"/>
  <c r="BF133" i="6"/>
  <c r="AX133" i="6"/>
  <c r="AP133" i="6"/>
  <c r="AH133" i="6"/>
  <c r="Z133" i="6"/>
  <c r="R133" i="6"/>
  <c r="J133" i="6"/>
  <c r="BK132" i="6"/>
  <c r="BC132" i="6"/>
  <c r="AU132" i="6"/>
  <c r="AM132" i="6"/>
  <c r="AE132" i="6"/>
  <c r="W132" i="6"/>
  <c r="O132" i="6"/>
  <c r="G132" i="6"/>
  <c r="BH131" i="6"/>
  <c r="AZ131" i="6"/>
  <c r="AR131" i="6"/>
  <c r="AJ131" i="6"/>
  <c r="AB131" i="6"/>
  <c r="T131" i="6"/>
  <c r="L131" i="6"/>
  <c r="BM130" i="6"/>
  <c r="BE130" i="6"/>
  <c r="AW130" i="6"/>
  <c r="AO130" i="6"/>
  <c r="AG130" i="6"/>
  <c r="Y130" i="6"/>
  <c r="Q130" i="6"/>
  <c r="I130" i="6"/>
  <c r="BJ129" i="6"/>
  <c r="BB129" i="6"/>
  <c r="AT129" i="6"/>
  <c r="AL129" i="6"/>
  <c r="AD129" i="6"/>
  <c r="V129" i="6"/>
  <c r="N129" i="6"/>
  <c r="BG128" i="6"/>
  <c r="AY128" i="6"/>
  <c r="AQ128" i="6"/>
  <c r="AI128" i="6"/>
  <c r="AA128" i="6"/>
  <c r="S128" i="6"/>
  <c r="K128" i="6"/>
  <c r="BL127" i="6"/>
  <c r="BD127" i="6"/>
  <c r="AV127" i="6"/>
  <c r="AN127" i="6"/>
  <c r="AF127" i="6"/>
  <c r="X127" i="6"/>
  <c r="P127" i="6"/>
  <c r="H127" i="6"/>
  <c r="BI126" i="6"/>
  <c r="BA126" i="6"/>
  <c r="AS126" i="6"/>
  <c r="AK126" i="6"/>
  <c r="AC126" i="6"/>
  <c r="U126" i="6"/>
  <c r="M126" i="6"/>
  <c r="BN125" i="6"/>
  <c r="BF125" i="6"/>
  <c r="AX125" i="6"/>
  <c r="AP125" i="6"/>
  <c r="AH125" i="6"/>
  <c r="Z125" i="6"/>
  <c r="R125" i="6"/>
  <c r="J125" i="6"/>
  <c r="BK124" i="6"/>
  <c r="BC124" i="6"/>
  <c r="AU124" i="6"/>
  <c r="AM124" i="6"/>
  <c r="AE124" i="6"/>
  <c r="W124" i="6"/>
  <c r="O124" i="6"/>
  <c r="G124" i="6"/>
  <c r="BH123" i="6"/>
  <c r="AZ123" i="6"/>
  <c r="AR123" i="6"/>
  <c r="AJ123" i="6"/>
  <c r="AB123" i="6"/>
  <c r="T123" i="6"/>
  <c r="L123" i="6"/>
  <c r="BM122" i="6"/>
  <c r="BE122" i="6"/>
  <c r="AW122" i="6"/>
  <c r="AO122" i="6"/>
  <c r="AG122" i="6"/>
  <c r="Y122" i="6"/>
  <c r="Q122" i="6"/>
  <c r="I122" i="6"/>
  <c r="BJ121" i="6"/>
  <c r="BB121" i="6"/>
  <c r="AT121" i="6"/>
  <c r="AL121" i="6"/>
  <c r="AD121" i="6"/>
  <c r="V121" i="6"/>
  <c r="N121" i="6"/>
  <c r="BG120" i="6"/>
  <c r="AY120" i="6"/>
  <c r="AQ120" i="6"/>
  <c r="AI120" i="6"/>
  <c r="AA120" i="6"/>
  <c r="S120" i="6"/>
  <c r="K120" i="6"/>
  <c r="BL119" i="6"/>
  <c r="BD119" i="6"/>
  <c r="AV119" i="6"/>
  <c r="AN119" i="6"/>
  <c r="AF119" i="6"/>
  <c r="X119" i="6"/>
  <c r="P119" i="6"/>
  <c r="H119" i="6"/>
  <c r="BI118" i="6"/>
  <c r="BA118" i="6"/>
  <c r="AS118" i="6"/>
  <c r="AK118" i="6"/>
  <c r="AC118" i="6"/>
  <c r="U118" i="6"/>
  <c r="M118" i="6"/>
  <c r="BN117" i="6"/>
  <c r="BF117" i="6"/>
  <c r="AX117" i="6"/>
  <c r="AP117" i="6"/>
  <c r="AH117" i="6"/>
  <c r="Z117" i="6"/>
  <c r="R117" i="6"/>
  <c r="J117" i="6"/>
  <c r="BK116" i="6"/>
  <c r="BC116" i="6"/>
  <c r="AU116" i="6"/>
  <c r="AM116" i="6"/>
  <c r="AE116" i="6"/>
  <c r="W116" i="6"/>
  <c r="O116" i="6"/>
  <c r="G116" i="6"/>
  <c r="BH115" i="6"/>
  <c r="AZ115" i="6"/>
  <c r="AR115" i="6"/>
  <c r="AJ115" i="6"/>
  <c r="AB115" i="6"/>
  <c r="T115" i="6"/>
  <c r="L115" i="6"/>
  <c r="BM114" i="6"/>
  <c r="BE114" i="6"/>
  <c r="AW114" i="6"/>
  <c r="AO114" i="6"/>
  <c r="AG114" i="6"/>
  <c r="Y114" i="6"/>
  <c r="Q114" i="6"/>
  <c r="I114" i="6"/>
  <c r="BJ113" i="6"/>
  <c r="BB113" i="6"/>
  <c r="AT113" i="6"/>
  <c r="AL113" i="6"/>
  <c r="AD113" i="6"/>
  <c r="V113" i="6"/>
  <c r="N113" i="6"/>
  <c r="BG112" i="6"/>
  <c r="AY112" i="6"/>
  <c r="AQ112" i="6"/>
  <c r="AI112" i="6"/>
  <c r="AA112" i="6"/>
  <c r="S112" i="6"/>
  <c r="K112" i="6"/>
  <c r="BL111" i="6"/>
  <c r="BD111" i="6"/>
  <c r="AV111" i="6"/>
  <c r="AN111" i="6"/>
  <c r="AF111" i="6"/>
  <c r="X111" i="6"/>
  <c r="P111" i="6"/>
  <c r="H111" i="6"/>
  <c r="BI110" i="6"/>
  <c r="BA110" i="6"/>
  <c r="AS110" i="6"/>
  <c r="AK110" i="6"/>
  <c r="AC110" i="6"/>
  <c r="U110" i="6"/>
  <c r="M110" i="6"/>
  <c r="BN109" i="6"/>
  <c r="BF109" i="6"/>
  <c r="AX109" i="6"/>
  <c r="AP109" i="6"/>
  <c r="AH109" i="6"/>
  <c r="Z109" i="6"/>
  <c r="R109" i="6"/>
  <c r="J109" i="6"/>
  <c r="BK108" i="6"/>
  <c r="BC108" i="6"/>
  <c r="AU108" i="6"/>
  <c r="AM108" i="6"/>
  <c r="AE108" i="6"/>
  <c r="W108" i="6"/>
  <c r="O108" i="6"/>
  <c r="G108" i="6"/>
  <c r="BH107" i="6"/>
  <c r="AZ107" i="6"/>
  <c r="AR107" i="6"/>
  <c r="AJ107" i="6"/>
  <c r="AB107" i="6"/>
  <c r="T107" i="6"/>
  <c r="L107" i="6"/>
  <c r="BM106" i="6"/>
  <c r="BE106" i="6"/>
  <c r="AW106" i="6"/>
  <c r="AO106" i="6"/>
  <c r="AG106" i="6"/>
  <c r="Y106" i="6"/>
  <c r="Q106" i="6"/>
  <c r="I106" i="6"/>
  <c r="BJ105" i="6"/>
  <c r="BB105" i="6"/>
  <c r="AT105" i="6"/>
  <c r="AL105" i="6"/>
  <c r="AD105" i="6"/>
  <c r="V105" i="6"/>
  <c r="N105" i="6"/>
  <c r="BG104" i="6"/>
  <c r="AY104" i="6"/>
  <c r="AQ104" i="6"/>
  <c r="AI104" i="6"/>
  <c r="AA104" i="6"/>
  <c r="S104" i="6"/>
  <c r="K104" i="6"/>
  <c r="BL103" i="6"/>
  <c r="BD103" i="6"/>
  <c r="AV103" i="6"/>
  <c r="AN103" i="6"/>
  <c r="AF103" i="6"/>
  <c r="X103" i="6"/>
  <c r="P103" i="6"/>
  <c r="H103" i="6"/>
  <c r="BI102" i="6"/>
  <c r="BA102" i="6"/>
  <c r="AS102" i="6"/>
  <c r="AK102" i="6"/>
  <c r="AC102" i="6"/>
  <c r="U102" i="6"/>
  <c r="M102" i="6"/>
  <c r="BN101" i="6"/>
  <c r="BF101" i="6"/>
  <c r="AX101" i="6"/>
  <c r="AP101" i="6"/>
  <c r="AH101" i="6"/>
  <c r="Z101" i="6"/>
  <c r="R101" i="6"/>
  <c r="J101" i="6"/>
  <c r="BK100" i="6"/>
  <c r="BC100" i="6"/>
  <c r="AU100" i="6"/>
  <c r="AM100" i="6"/>
  <c r="AE100" i="6"/>
  <c r="W100" i="6"/>
  <c r="O100" i="6"/>
  <c r="G100" i="6"/>
  <c r="BH99" i="6"/>
  <c r="AZ99" i="6"/>
  <c r="AR99" i="6"/>
  <c r="AJ99" i="6"/>
  <c r="AB99" i="6"/>
  <c r="T99" i="6"/>
  <c r="L99" i="6"/>
  <c r="BM98" i="6"/>
  <c r="BE98" i="6"/>
  <c r="AW98" i="6"/>
  <c r="AO98" i="6"/>
  <c r="AG98" i="6"/>
  <c r="Y98" i="6"/>
  <c r="Q98" i="6"/>
  <c r="I98" i="6"/>
  <c r="BJ97" i="6"/>
  <c r="BB97" i="6"/>
  <c r="AT97" i="6"/>
  <c r="AL97" i="6"/>
  <c r="AD97" i="6"/>
  <c r="BD155" i="6"/>
  <c r="AS155" i="6"/>
  <c r="AE155" i="6"/>
  <c r="T155" i="6"/>
  <c r="BA154" i="6"/>
  <c r="AP154" i="6"/>
  <c r="AB154" i="6"/>
  <c r="Q154" i="6"/>
  <c r="BL153" i="6"/>
  <c r="AX153" i="6"/>
  <c r="AM153" i="6"/>
  <c r="Y153" i="6"/>
  <c r="O153" i="6"/>
  <c r="BN152" i="6"/>
  <c r="BD152" i="6"/>
  <c r="AU152" i="6"/>
  <c r="AL152" i="6"/>
  <c r="AC152" i="6"/>
  <c r="T152" i="6"/>
  <c r="K152" i="6"/>
  <c r="BK151" i="6"/>
  <c r="BA151" i="6"/>
  <c r="AR151" i="6"/>
  <c r="AI151" i="6"/>
  <c r="Z151" i="6"/>
  <c r="Q151" i="6"/>
  <c r="H151" i="6"/>
  <c r="BH150" i="6"/>
  <c r="AZ150" i="6"/>
  <c r="AR150" i="6"/>
  <c r="AJ150" i="6"/>
  <c r="AB150" i="6"/>
  <c r="T150" i="6"/>
  <c r="L150" i="6"/>
  <c r="BM149" i="6"/>
  <c r="BE149" i="6"/>
  <c r="AW149" i="6"/>
  <c r="AO149" i="6"/>
  <c r="AG149" i="6"/>
  <c r="Y149" i="6"/>
  <c r="Q149" i="6"/>
  <c r="I149" i="6"/>
  <c r="BJ148" i="6"/>
  <c r="BB148" i="6"/>
  <c r="AT148" i="6"/>
  <c r="AL148" i="6"/>
  <c r="AD148" i="6"/>
  <c r="V148" i="6"/>
  <c r="N148" i="6"/>
  <c r="BG147" i="6"/>
  <c r="AY147" i="6"/>
  <c r="AQ147" i="6"/>
  <c r="AI147" i="6"/>
  <c r="AA147" i="6"/>
  <c r="S147" i="6"/>
  <c r="K147" i="6"/>
  <c r="BL146" i="6"/>
  <c r="BD146" i="6"/>
  <c r="AV146" i="6"/>
  <c r="AN146" i="6"/>
  <c r="AF146" i="6"/>
  <c r="X146" i="6"/>
  <c r="P146" i="6"/>
  <c r="H146" i="6"/>
  <c r="BI145" i="6"/>
  <c r="BA145" i="6"/>
  <c r="AS145" i="6"/>
  <c r="AK145" i="6"/>
  <c r="AC145" i="6"/>
  <c r="U145" i="6"/>
  <c r="M145" i="6"/>
  <c r="BN144" i="6"/>
  <c r="BF144" i="6"/>
  <c r="AX144" i="6"/>
  <c r="AP144" i="6"/>
  <c r="AH144" i="6"/>
  <c r="Z144" i="6"/>
  <c r="R144" i="6"/>
  <c r="J144" i="6"/>
  <c r="BK143" i="6"/>
  <c r="BC143" i="6"/>
  <c r="AU143" i="6"/>
  <c r="AM143" i="6"/>
  <c r="AE143" i="6"/>
  <c r="W143" i="6"/>
  <c r="O143" i="6"/>
  <c r="G143" i="6"/>
  <c r="BH142" i="6"/>
  <c r="AZ142" i="6"/>
  <c r="AR142" i="6"/>
  <c r="AJ142" i="6"/>
  <c r="AB142" i="6"/>
  <c r="T142" i="6"/>
  <c r="L142" i="6"/>
  <c r="BM141" i="6"/>
  <c r="BE141" i="6"/>
  <c r="AW141" i="6"/>
  <c r="AO141" i="6"/>
  <c r="AG141" i="6"/>
  <c r="Y141" i="6"/>
  <c r="Q141" i="6"/>
  <c r="I141" i="6"/>
  <c r="BJ140" i="6"/>
  <c r="BB140" i="6"/>
  <c r="AT140" i="6"/>
  <c r="AL140" i="6"/>
  <c r="AD140" i="6"/>
  <c r="V140" i="6"/>
  <c r="N140" i="6"/>
  <c r="BG139" i="6"/>
  <c r="AY139" i="6"/>
  <c r="AQ139" i="6"/>
  <c r="AI139" i="6"/>
  <c r="AA139" i="6"/>
  <c r="S139" i="6"/>
  <c r="K139" i="6"/>
  <c r="BL138" i="6"/>
  <c r="BD138" i="6"/>
  <c r="AV138" i="6"/>
  <c r="AN138" i="6"/>
  <c r="AF138" i="6"/>
  <c r="X138" i="6"/>
  <c r="P138" i="6"/>
  <c r="H138" i="6"/>
  <c r="BI137" i="6"/>
  <c r="BA137" i="6"/>
  <c r="AS137" i="6"/>
  <c r="AK137" i="6"/>
  <c r="AC137" i="6"/>
  <c r="U137" i="6"/>
  <c r="M137" i="6"/>
  <c r="BN136" i="6"/>
  <c r="BF136" i="6"/>
  <c r="AX136" i="6"/>
  <c r="AP136" i="6"/>
  <c r="AH136" i="6"/>
  <c r="Z136" i="6"/>
  <c r="R136" i="6"/>
  <c r="J136" i="6"/>
  <c r="BK135" i="6"/>
  <c r="BC135" i="6"/>
  <c r="AU135" i="6"/>
  <c r="AM135" i="6"/>
  <c r="AE135" i="6"/>
  <c r="W135" i="6"/>
  <c r="O135" i="6"/>
  <c r="G135" i="6"/>
  <c r="BH134" i="6"/>
  <c r="AZ134" i="6"/>
  <c r="AR134" i="6"/>
  <c r="AJ134" i="6"/>
  <c r="AB134" i="6"/>
  <c r="T134" i="6"/>
  <c r="L134" i="6"/>
  <c r="BM133" i="6"/>
  <c r="BE133" i="6"/>
  <c r="AW133" i="6"/>
  <c r="AO133" i="6"/>
  <c r="AG133" i="6"/>
  <c r="Y133" i="6"/>
  <c r="Q133" i="6"/>
  <c r="I133" i="6"/>
  <c r="BJ132" i="6"/>
  <c r="BB132" i="6"/>
  <c r="AT132" i="6"/>
  <c r="AL132" i="6"/>
  <c r="AD132" i="6"/>
  <c r="V132" i="6"/>
  <c r="N132" i="6"/>
  <c r="BG131" i="6"/>
  <c r="AY131" i="6"/>
  <c r="AQ131" i="6"/>
  <c r="AI131" i="6"/>
  <c r="AA131" i="6"/>
  <c r="S131" i="6"/>
  <c r="K131" i="6"/>
  <c r="BL130" i="6"/>
  <c r="BD130" i="6"/>
  <c r="AV130" i="6"/>
  <c r="AN130" i="6"/>
  <c r="AF130" i="6"/>
  <c r="X130" i="6"/>
  <c r="P130" i="6"/>
  <c r="H130" i="6"/>
  <c r="BI129" i="6"/>
  <c r="BA129" i="6"/>
  <c r="AS129" i="6"/>
  <c r="AK129" i="6"/>
  <c r="AC129" i="6"/>
  <c r="U129" i="6"/>
  <c r="M129" i="6"/>
  <c r="BN128" i="6"/>
  <c r="BF128" i="6"/>
  <c r="AX128" i="6"/>
  <c r="AP128" i="6"/>
  <c r="AH128" i="6"/>
  <c r="Z128" i="6"/>
  <c r="R128" i="6"/>
  <c r="J128" i="6"/>
  <c r="BK127" i="6"/>
  <c r="BC127" i="6"/>
  <c r="AU127" i="6"/>
  <c r="AM127" i="6"/>
  <c r="AE127" i="6"/>
  <c r="W127" i="6"/>
  <c r="O127" i="6"/>
  <c r="G127" i="6"/>
  <c r="BH126" i="6"/>
  <c r="AZ126" i="6"/>
  <c r="AR126" i="6"/>
  <c r="AJ126" i="6"/>
  <c r="AB126" i="6"/>
  <c r="T126" i="6"/>
  <c r="L126" i="6"/>
  <c r="BM125" i="6"/>
  <c r="BE125" i="6"/>
  <c r="AW125" i="6"/>
  <c r="AO125" i="6"/>
  <c r="AG125" i="6"/>
  <c r="Y125" i="6"/>
  <c r="Q125" i="6"/>
  <c r="I125" i="6"/>
  <c r="BJ124" i="6"/>
  <c r="BB124" i="6"/>
  <c r="AT124" i="6"/>
  <c r="AL124" i="6"/>
  <c r="AD124" i="6"/>
  <c r="V124" i="6"/>
  <c r="N124" i="6"/>
  <c r="BG123" i="6"/>
  <c r="AY123" i="6"/>
  <c r="AQ123" i="6"/>
  <c r="AI123" i="6"/>
  <c r="AA123" i="6"/>
  <c r="S123" i="6"/>
  <c r="K123" i="6"/>
  <c r="BL122" i="6"/>
  <c r="BD122" i="6"/>
  <c r="AV122" i="6"/>
  <c r="AN122" i="6"/>
  <c r="AF122" i="6"/>
  <c r="X122" i="6"/>
  <c r="P122" i="6"/>
  <c r="H122" i="6"/>
  <c r="BI121" i="6"/>
  <c r="BA121" i="6"/>
  <c r="AS121" i="6"/>
  <c r="AK121" i="6"/>
  <c r="AC121" i="6"/>
  <c r="U121" i="6"/>
  <c r="M121" i="6"/>
  <c r="BN120" i="6"/>
  <c r="BF120" i="6"/>
  <c r="AX120" i="6"/>
  <c r="AP120" i="6"/>
  <c r="AH120" i="6"/>
  <c r="Z120" i="6"/>
  <c r="R120" i="6"/>
  <c r="J120" i="6"/>
  <c r="BK119" i="6"/>
  <c r="BC119" i="6"/>
  <c r="AU119" i="6"/>
  <c r="AM119" i="6"/>
  <c r="AE119" i="6"/>
  <c r="W119" i="6"/>
  <c r="O119" i="6"/>
  <c r="G119" i="6"/>
  <c r="BH118" i="6"/>
  <c r="AZ118" i="6"/>
  <c r="AR118" i="6"/>
  <c r="AJ118" i="6"/>
  <c r="AB118" i="6"/>
  <c r="T118" i="6"/>
  <c r="L118" i="6"/>
  <c r="BM117" i="6"/>
  <c r="BE117" i="6"/>
  <c r="AW117" i="6"/>
  <c r="AO117" i="6"/>
  <c r="AG117" i="6"/>
  <c r="Y117" i="6"/>
  <c r="Q117" i="6"/>
  <c r="I117" i="6"/>
  <c r="BJ116" i="6"/>
  <c r="BB116" i="6"/>
  <c r="AT116" i="6"/>
  <c r="AL116" i="6"/>
  <c r="AD116" i="6"/>
  <c r="V116" i="6"/>
  <c r="N116" i="6"/>
  <c r="BG115" i="6"/>
  <c r="AY115" i="6"/>
  <c r="AQ115" i="6"/>
  <c r="AI115" i="6"/>
  <c r="AA115" i="6"/>
  <c r="S115" i="6"/>
  <c r="K115" i="6"/>
  <c r="BL114" i="6"/>
  <c r="BD114" i="6"/>
  <c r="AV114" i="6"/>
  <c r="AN114" i="6"/>
  <c r="AF114" i="6"/>
  <c r="X114" i="6"/>
  <c r="P114" i="6"/>
  <c r="H114" i="6"/>
  <c r="BI113" i="6"/>
  <c r="BA113" i="6"/>
  <c r="AS113" i="6"/>
  <c r="AK113" i="6"/>
  <c r="AC113" i="6"/>
  <c r="U113" i="6"/>
  <c r="M113" i="6"/>
  <c r="BN112" i="6"/>
  <c r="BF112" i="6"/>
  <c r="AX112" i="6"/>
  <c r="AP112" i="6"/>
  <c r="AH112" i="6"/>
  <c r="Z112" i="6"/>
  <c r="R112" i="6"/>
  <c r="J112" i="6"/>
  <c r="BK111" i="6"/>
  <c r="BC111" i="6"/>
  <c r="AU111" i="6"/>
  <c r="AM111" i="6"/>
  <c r="AE111" i="6"/>
  <c r="W111" i="6"/>
  <c r="O111" i="6"/>
  <c r="G111" i="6"/>
  <c r="BH110" i="6"/>
  <c r="AZ110" i="6"/>
  <c r="AR110" i="6"/>
  <c r="AJ110" i="6"/>
  <c r="AB110" i="6"/>
  <c r="T110" i="6"/>
  <c r="L110" i="6"/>
  <c r="BM109" i="6"/>
  <c r="BE109" i="6"/>
  <c r="AW109" i="6"/>
  <c r="AO109" i="6"/>
  <c r="AG109" i="6"/>
  <c r="Y109" i="6"/>
  <c r="Q109" i="6"/>
  <c r="I109" i="6"/>
  <c r="BJ108" i="6"/>
  <c r="BB108" i="6"/>
  <c r="AT108" i="6"/>
  <c r="AL108" i="6"/>
  <c r="AD108" i="6"/>
  <c r="V108" i="6"/>
  <c r="N108" i="6"/>
  <c r="BG107" i="6"/>
  <c r="AY107" i="6"/>
  <c r="AQ107" i="6"/>
  <c r="AI107" i="6"/>
  <c r="AA107" i="6"/>
  <c r="S107" i="6"/>
  <c r="K107" i="6"/>
  <c r="BL106" i="6"/>
  <c r="BD106" i="6"/>
  <c r="AV106" i="6"/>
  <c r="AN106" i="6"/>
  <c r="AF106" i="6"/>
  <c r="X106" i="6"/>
  <c r="P106" i="6"/>
  <c r="H106" i="6"/>
  <c r="BI105" i="6"/>
  <c r="BA105" i="6"/>
  <c r="AS105" i="6"/>
  <c r="AK105" i="6"/>
  <c r="AC105" i="6"/>
  <c r="U105" i="6"/>
  <c r="M105" i="6"/>
  <c r="BN104" i="6"/>
  <c r="BF104" i="6"/>
  <c r="AX104" i="6"/>
  <c r="AP104" i="6"/>
  <c r="AH104" i="6"/>
  <c r="Z104" i="6"/>
  <c r="R104" i="6"/>
  <c r="J104" i="6"/>
  <c r="BK103" i="6"/>
  <c r="BC103" i="6"/>
  <c r="AU103" i="6"/>
  <c r="AM103" i="6"/>
  <c r="AE103" i="6"/>
  <c r="W103" i="6"/>
  <c r="O103" i="6"/>
  <c r="G103" i="6"/>
  <c r="BH102" i="6"/>
  <c r="AZ102" i="6"/>
  <c r="AR102" i="6"/>
  <c r="AJ102" i="6"/>
  <c r="AB102" i="6"/>
  <c r="T102" i="6"/>
  <c r="L102" i="6"/>
  <c r="BM101" i="6"/>
  <c r="BE101" i="6"/>
  <c r="AW101" i="6"/>
  <c r="AO101" i="6"/>
  <c r="AG101" i="6"/>
  <c r="Y101" i="6"/>
  <c r="Q101" i="6"/>
  <c r="I101" i="6"/>
  <c r="BJ100" i="6"/>
  <c r="BB100" i="6"/>
  <c r="AT100" i="6"/>
  <c r="AL100" i="6"/>
  <c r="AD100" i="6"/>
  <c r="V100" i="6"/>
  <c r="N100" i="6"/>
  <c r="BG99" i="6"/>
  <c r="AY99" i="6"/>
  <c r="AQ99" i="6"/>
  <c r="AI99" i="6"/>
  <c r="AA99" i="6"/>
  <c r="S99" i="6"/>
  <c r="K99" i="6"/>
  <c r="BL98" i="6"/>
  <c r="BD98" i="6"/>
  <c r="AV98" i="6"/>
  <c r="AN98" i="6"/>
  <c r="AF98" i="6"/>
  <c r="X98" i="6"/>
  <c r="P98" i="6"/>
  <c r="H98" i="6"/>
  <c r="BI97" i="6"/>
  <c r="BA97" i="6"/>
  <c r="AS97" i="6"/>
  <c r="AK97" i="6"/>
  <c r="AC97" i="6"/>
  <c r="U97" i="6"/>
  <c r="M97" i="6"/>
  <c r="BK94" i="6"/>
  <c r="BC94" i="6"/>
  <c r="AU94" i="6"/>
  <c r="AM94" i="6"/>
  <c r="BC155" i="6"/>
  <c r="AR155" i="6"/>
  <c r="AD155" i="6"/>
  <c r="P155" i="6"/>
  <c r="BN154" i="6"/>
  <c r="AZ154" i="6"/>
  <c r="AO154" i="6"/>
  <c r="AA154" i="6"/>
  <c r="M154" i="6"/>
  <c r="BK153" i="6"/>
  <c r="AW153" i="6"/>
  <c r="AL153" i="6"/>
  <c r="X153" i="6"/>
  <c r="N153" i="6"/>
  <c r="BL152" i="6"/>
  <c r="BC152" i="6"/>
  <c r="AT152" i="6"/>
  <c r="AK152" i="6"/>
  <c r="AB152" i="6"/>
  <c r="S152" i="6"/>
  <c r="J152" i="6"/>
  <c r="BI151" i="6"/>
  <c r="AZ151" i="6"/>
  <c r="AQ151" i="6"/>
  <c r="AH151" i="6"/>
  <c r="Y151" i="6"/>
  <c r="P151" i="6"/>
  <c r="G151" i="6"/>
  <c r="BG150" i="6"/>
  <c r="AY150" i="6"/>
  <c r="AQ150" i="6"/>
  <c r="AI150" i="6"/>
  <c r="AA150" i="6"/>
  <c r="S150" i="6"/>
  <c r="K150" i="6"/>
  <c r="BL149" i="6"/>
  <c r="BD149" i="6"/>
  <c r="AV149" i="6"/>
  <c r="AN149" i="6"/>
  <c r="AF149" i="6"/>
  <c r="X149" i="6"/>
  <c r="P149" i="6"/>
  <c r="H149" i="6"/>
  <c r="BI148" i="6"/>
  <c r="BA148" i="6"/>
  <c r="AS148" i="6"/>
  <c r="AK148" i="6"/>
  <c r="AC148" i="6"/>
  <c r="U148" i="6"/>
  <c r="M148" i="6"/>
  <c r="BN147" i="6"/>
  <c r="BF147" i="6"/>
  <c r="AX147" i="6"/>
  <c r="AP147" i="6"/>
  <c r="AH147" i="6"/>
  <c r="Z147" i="6"/>
  <c r="R147" i="6"/>
  <c r="J147" i="6"/>
  <c r="BK146" i="6"/>
  <c r="BC146" i="6"/>
  <c r="AU146" i="6"/>
  <c r="AM146" i="6"/>
  <c r="AE146" i="6"/>
  <c r="W146" i="6"/>
  <c r="O146" i="6"/>
  <c r="G146" i="6"/>
  <c r="BH145" i="6"/>
  <c r="AZ145" i="6"/>
  <c r="AR145" i="6"/>
  <c r="AJ145" i="6"/>
  <c r="AB145" i="6"/>
  <c r="T145" i="6"/>
  <c r="L145" i="6"/>
  <c r="BM144" i="6"/>
  <c r="BE144" i="6"/>
  <c r="AW144" i="6"/>
  <c r="AO144" i="6"/>
  <c r="AG144" i="6"/>
  <c r="Y144" i="6"/>
  <c r="Q144" i="6"/>
  <c r="I144" i="6"/>
  <c r="BJ143" i="6"/>
  <c r="BB143" i="6"/>
  <c r="AT143" i="6"/>
  <c r="AL143" i="6"/>
  <c r="AD143" i="6"/>
  <c r="V143" i="6"/>
  <c r="N143" i="6"/>
  <c r="BG142" i="6"/>
  <c r="AY142" i="6"/>
  <c r="AQ142" i="6"/>
  <c r="AI142" i="6"/>
  <c r="AA142" i="6"/>
  <c r="S142" i="6"/>
  <c r="K142" i="6"/>
  <c r="BL141" i="6"/>
  <c r="BD141" i="6"/>
  <c r="AV141" i="6"/>
  <c r="AN141" i="6"/>
  <c r="AF141" i="6"/>
  <c r="X141" i="6"/>
  <c r="P141" i="6"/>
  <c r="H141" i="6"/>
  <c r="BI140" i="6"/>
  <c r="BA140" i="6"/>
  <c r="AS140" i="6"/>
  <c r="AK140" i="6"/>
  <c r="AC140" i="6"/>
  <c r="U140" i="6"/>
  <c r="M140" i="6"/>
  <c r="BN139" i="6"/>
  <c r="BF139" i="6"/>
  <c r="AX139" i="6"/>
  <c r="AP139" i="6"/>
  <c r="AH139" i="6"/>
  <c r="Z139" i="6"/>
  <c r="R139" i="6"/>
  <c r="J139" i="6"/>
  <c r="BK138" i="6"/>
  <c r="BC138" i="6"/>
  <c r="AU138" i="6"/>
  <c r="AM138" i="6"/>
  <c r="AE138" i="6"/>
  <c r="W138" i="6"/>
  <c r="O138" i="6"/>
  <c r="G138" i="6"/>
  <c r="BH137" i="6"/>
  <c r="AZ137" i="6"/>
  <c r="AR137" i="6"/>
  <c r="AJ137" i="6"/>
  <c r="AB137" i="6"/>
  <c r="T137" i="6"/>
  <c r="L137" i="6"/>
  <c r="BM136" i="6"/>
  <c r="BE136" i="6"/>
  <c r="AW136" i="6"/>
  <c r="AO136" i="6"/>
  <c r="AG136" i="6"/>
  <c r="Y136" i="6"/>
  <c r="Q136" i="6"/>
  <c r="I136" i="6"/>
  <c r="BJ135" i="6"/>
  <c r="BB135" i="6"/>
  <c r="AT135" i="6"/>
  <c r="AL135" i="6"/>
  <c r="AD135" i="6"/>
  <c r="V135" i="6"/>
  <c r="N135" i="6"/>
  <c r="BG134" i="6"/>
  <c r="AY134" i="6"/>
  <c r="AQ134" i="6"/>
  <c r="AI134" i="6"/>
  <c r="AA134" i="6"/>
  <c r="S134" i="6"/>
  <c r="K134" i="6"/>
  <c r="BL133" i="6"/>
  <c r="BD133" i="6"/>
  <c r="AV133" i="6"/>
  <c r="AN133" i="6"/>
  <c r="AF133" i="6"/>
  <c r="X133" i="6"/>
  <c r="P133" i="6"/>
  <c r="H133" i="6"/>
  <c r="BI132" i="6"/>
  <c r="BA132" i="6"/>
  <c r="AS132" i="6"/>
  <c r="AK132" i="6"/>
  <c r="AC132" i="6"/>
  <c r="U132" i="6"/>
  <c r="M132" i="6"/>
  <c r="BN131" i="6"/>
  <c r="BF131" i="6"/>
  <c r="AX131" i="6"/>
  <c r="AP131" i="6"/>
  <c r="AH131" i="6"/>
  <c r="Z131" i="6"/>
  <c r="R131" i="6"/>
  <c r="J131" i="6"/>
  <c r="BK130" i="6"/>
  <c r="BC130" i="6"/>
  <c r="AU130" i="6"/>
  <c r="AM130" i="6"/>
  <c r="AE130" i="6"/>
  <c r="W130" i="6"/>
  <c r="O130" i="6"/>
  <c r="G130" i="6"/>
  <c r="BH129" i="6"/>
  <c r="AZ129" i="6"/>
  <c r="AR129" i="6"/>
  <c r="AJ129" i="6"/>
  <c r="AB129" i="6"/>
  <c r="T129" i="6"/>
  <c r="L129" i="6"/>
  <c r="BM128" i="6"/>
  <c r="BE128" i="6"/>
  <c r="AW128" i="6"/>
  <c r="AO128" i="6"/>
  <c r="AG128" i="6"/>
  <c r="Y128" i="6"/>
  <c r="Q128" i="6"/>
  <c r="I128" i="6"/>
  <c r="BJ127" i="6"/>
  <c r="BB127" i="6"/>
  <c r="AT127" i="6"/>
  <c r="AL127" i="6"/>
  <c r="AD127" i="6"/>
  <c r="V127" i="6"/>
  <c r="N127" i="6"/>
  <c r="BG126" i="6"/>
  <c r="AY126" i="6"/>
  <c r="AQ126" i="6"/>
  <c r="AI126" i="6"/>
  <c r="AA126" i="6"/>
  <c r="S126" i="6"/>
  <c r="K126" i="6"/>
  <c r="BL125" i="6"/>
  <c r="BD125" i="6"/>
  <c r="AV125" i="6"/>
  <c r="AN125" i="6"/>
  <c r="AF125" i="6"/>
  <c r="X125" i="6"/>
  <c r="P125" i="6"/>
  <c r="H125" i="6"/>
  <c r="BI124" i="6"/>
  <c r="BA124" i="6"/>
  <c r="AS124" i="6"/>
  <c r="AK124" i="6"/>
  <c r="AC124" i="6"/>
  <c r="U124" i="6"/>
  <c r="M124" i="6"/>
  <c r="BN123" i="6"/>
  <c r="BF123" i="6"/>
  <c r="AX123" i="6"/>
  <c r="AP123" i="6"/>
  <c r="AH123" i="6"/>
  <c r="Z123" i="6"/>
  <c r="R123" i="6"/>
  <c r="J123" i="6"/>
  <c r="BK122" i="6"/>
  <c r="BC122" i="6"/>
  <c r="AU122" i="6"/>
  <c r="AM122" i="6"/>
  <c r="AE122" i="6"/>
  <c r="W122" i="6"/>
  <c r="O122" i="6"/>
  <c r="G122" i="6"/>
  <c r="BH121" i="6"/>
  <c r="AZ121" i="6"/>
  <c r="AR121" i="6"/>
  <c r="AJ121" i="6"/>
  <c r="AB121" i="6"/>
  <c r="T121" i="6"/>
  <c r="L121" i="6"/>
  <c r="BM120" i="6"/>
  <c r="BE120" i="6"/>
  <c r="AW120" i="6"/>
  <c r="AO120" i="6"/>
  <c r="AG120" i="6"/>
  <c r="Y120" i="6"/>
  <c r="Q120" i="6"/>
  <c r="I120" i="6"/>
  <c r="BJ119" i="6"/>
  <c r="BB119" i="6"/>
  <c r="AT119" i="6"/>
  <c r="AL119" i="6"/>
  <c r="AD119" i="6"/>
  <c r="V119" i="6"/>
  <c r="N119" i="6"/>
  <c r="BG118" i="6"/>
  <c r="AY118" i="6"/>
  <c r="AQ118" i="6"/>
  <c r="AI118" i="6"/>
  <c r="AA118" i="6"/>
  <c r="S118" i="6"/>
  <c r="K118" i="6"/>
  <c r="BL117" i="6"/>
  <c r="BD117" i="6"/>
  <c r="AV117" i="6"/>
  <c r="AN117" i="6"/>
  <c r="AF117" i="6"/>
  <c r="X117" i="6"/>
  <c r="P117" i="6"/>
  <c r="H117" i="6"/>
  <c r="BI116" i="6"/>
  <c r="BA116" i="6"/>
  <c r="AS116" i="6"/>
  <c r="AK116" i="6"/>
  <c r="AC116" i="6"/>
  <c r="U116" i="6"/>
  <c r="M116" i="6"/>
  <c r="BN115" i="6"/>
  <c r="BF115" i="6"/>
  <c r="AX115" i="6"/>
  <c r="AP115" i="6"/>
  <c r="AH115" i="6"/>
  <c r="Z115" i="6"/>
  <c r="R115" i="6"/>
  <c r="J115" i="6"/>
  <c r="BK114" i="6"/>
  <c r="BC114" i="6"/>
  <c r="AU114" i="6"/>
  <c r="AM114" i="6"/>
  <c r="AE114" i="6"/>
  <c r="W114" i="6"/>
  <c r="O114" i="6"/>
  <c r="G114" i="6"/>
  <c r="BH113" i="6"/>
  <c r="AZ113" i="6"/>
  <c r="AR113" i="6"/>
  <c r="AJ113" i="6"/>
  <c r="AB113" i="6"/>
  <c r="T113" i="6"/>
  <c r="L113" i="6"/>
  <c r="BM112" i="6"/>
  <c r="BE112" i="6"/>
  <c r="AW112" i="6"/>
  <c r="AO112" i="6"/>
  <c r="AG112" i="6"/>
  <c r="Y112" i="6"/>
  <c r="Q112" i="6"/>
  <c r="I112" i="6"/>
  <c r="BJ111" i="6"/>
  <c r="BB111" i="6"/>
  <c r="AT111" i="6"/>
  <c r="AL111" i="6"/>
  <c r="AD111" i="6"/>
  <c r="V111" i="6"/>
  <c r="N111" i="6"/>
  <c r="BG110" i="6"/>
  <c r="AY110" i="6"/>
  <c r="AQ110" i="6"/>
  <c r="AI110" i="6"/>
  <c r="AA110" i="6"/>
  <c r="S110" i="6"/>
  <c r="K110" i="6"/>
  <c r="BL109" i="6"/>
  <c r="BD109" i="6"/>
  <c r="AV109" i="6"/>
  <c r="AN109" i="6"/>
  <c r="AF109" i="6"/>
  <c r="X109" i="6"/>
  <c r="P109" i="6"/>
  <c r="H109" i="6"/>
  <c r="BI108" i="6"/>
  <c r="BA108" i="6"/>
  <c r="AS108" i="6"/>
  <c r="AK108" i="6"/>
  <c r="AC108" i="6"/>
  <c r="U108" i="6"/>
  <c r="M108" i="6"/>
  <c r="BN107" i="6"/>
  <c r="BF107" i="6"/>
  <c r="AX107" i="6"/>
  <c r="AP107" i="6"/>
  <c r="AH107" i="6"/>
  <c r="Z107" i="6"/>
  <c r="R107" i="6"/>
  <c r="J107" i="6"/>
  <c r="BK106" i="6"/>
  <c r="BC106" i="6"/>
  <c r="AU106" i="6"/>
  <c r="AM106" i="6"/>
  <c r="AE106" i="6"/>
  <c r="W106" i="6"/>
  <c r="O106" i="6"/>
  <c r="G106" i="6"/>
  <c r="BH105" i="6"/>
  <c r="AZ105" i="6"/>
  <c r="AR105" i="6"/>
  <c r="AJ105" i="6"/>
  <c r="AB105" i="6"/>
  <c r="T105" i="6"/>
  <c r="L105" i="6"/>
  <c r="BM104" i="6"/>
  <c r="BE104" i="6"/>
  <c r="AW104" i="6"/>
  <c r="AO104" i="6"/>
  <c r="AG104" i="6"/>
  <c r="Y104" i="6"/>
  <c r="Q104" i="6"/>
  <c r="I104" i="6"/>
  <c r="BJ103" i="6"/>
  <c r="BB103" i="6"/>
  <c r="AT103" i="6"/>
  <c r="AL103" i="6"/>
  <c r="AD103" i="6"/>
  <c r="V103" i="6"/>
  <c r="N103" i="6"/>
  <c r="BG102" i="6"/>
  <c r="AY102" i="6"/>
  <c r="AQ102" i="6"/>
  <c r="AI102" i="6"/>
  <c r="AA102" i="6"/>
  <c r="S102" i="6"/>
  <c r="K102" i="6"/>
  <c r="BL101" i="6"/>
  <c r="BD101" i="6"/>
  <c r="AV101" i="6"/>
  <c r="AN101" i="6"/>
  <c r="AF101" i="6"/>
  <c r="X101" i="6"/>
  <c r="P101" i="6"/>
  <c r="H101" i="6"/>
  <c r="BI100" i="6"/>
  <c r="BA100" i="6"/>
  <c r="AS100" i="6"/>
  <c r="AK100" i="6"/>
  <c r="AC100" i="6"/>
  <c r="U100" i="6"/>
  <c r="M100" i="6"/>
  <c r="BN99" i="6"/>
  <c r="BF99" i="6"/>
  <c r="AX99" i="6"/>
  <c r="AP99" i="6"/>
  <c r="AH99" i="6"/>
  <c r="Z99" i="6"/>
  <c r="R99" i="6"/>
  <c r="J99" i="6"/>
  <c r="BK98" i="6"/>
  <c r="BC98" i="6"/>
  <c r="AU98" i="6"/>
  <c r="AM98" i="6"/>
  <c r="AE98" i="6"/>
  <c r="W98" i="6"/>
  <c r="O98" i="6"/>
  <c r="G98" i="6"/>
  <c r="BH97" i="6"/>
  <c r="AZ97" i="6"/>
  <c r="AR97" i="6"/>
  <c r="AJ97" i="6"/>
  <c r="AB97" i="6"/>
  <c r="T97" i="6"/>
  <c r="L97" i="6"/>
  <c r="BJ94" i="6"/>
  <c r="BB94" i="6"/>
  <c r="AT94" i="6"/>
  <c r="AL94" i="6"/>
  <c r="AD94" i="6"/>
  <c r="V94" i="6"/>
  <c r="N94" i="6"/>
  <c r="BN93" i="6"/>
  <c r="BF93" i="6"/>
  <c r="AX93" i="6"/>
  <c r="AP93" i="6"/>
  <c r="BB155" i="6"/>
  <c r="AN155" i="6"/>
  <c r="AC155" i="6"/>
  <c r="O155" i="6"/>
  <c r="BM154" i="6"/>
  <c r="AY154" i="6"/>
  <c r="AK154" i="6"/>
  <c r="Z154" i="6"/>
  <c r="L154" i="6"/>
  <c r="BJ153" i="6"/>
  <c r="AV153" i="6"/>
  <c r="AH153" i="6"/>
  <c r="W153" i="6"/>
  <c r="K153" i="6"/>
  <c r="BK152" i="6"/>
  <c r="BB152" i="6"/>
  <c r="AS152" i="6"/>
  <c r="AJ152" i="6"/>
  <c r="AA152" i="6"/>
  <c r="R152" i="6"/>
  <c r="H152" i="6"/>
  <c r="BH151" i="6"/>
  <c r="AY151" i="6"/>
  <c r="AP151" i="6"/>
  <c r="AG151" i="6"/>
  <c r="X151" i="6"/>
  <c r="O151" i="6"/>
  <c r="BN150" i="6"/>
  <c r="BF150" i="6"/>
  <c r="AX150" i="6"/>
  <c r="AP150" i="6"/>
  <c r="AH150" i="6"/>
  <c r="Z150" i="6"/>
  <c r="R150" i="6"/>
  <c r="J150" i="6"/>
  <c r="BK149" i="6"/>
  <c r="BC149" i="6"/>
  <c r="AU149" i="6"/>
  <c r="AM149" i="6"/>
  <c r="AE149" i="6"/>
  <c r="W149" i="6"/>
  <c r="O149" i="6"/>
  <c r="G149" i="6"/>
  <c r="BH148" i="6"/>
  <c r="AZ148" i="6"/>
  <c r="AR148" i="6"/>
  <c r="AJ148" i="6"/>
  <c r="AB148" i="6"/>
  <c r="T148" i="6"/>
  <c r="L148" i="6"/>
  <c r="BM147" i="6"/>
  <c r="BE147" i="6"/>
  <c r="AW147" i="6"/>
  <c r="AO147" i="6"/>
  <c r="AG147" i="6"/>
  <c r="Y147" i="6"/>
  <c r="Q147" i="6"/>
  <c r="I147" i="6"/>
  <c r="BJ146" i="6"/>
  <c r="BB146" i="6"/>
  <c r="AT146" i="6"/>
  <c r="AL146" i="6"/>
  <c r="AD146" i="6"/>
  <c r="V146" i="6"/>
  <c r="N146" i="6"/>
  <c r="BG145" i="6"/>
  <c r="AY145" i="6"/>
  <c r="AQ145" i="6"/>
  <c r="AI145" i="6"/>
  <c r="AA145" i="6"/>
  <c r="S145" i="6"/>
  <c r="K145" i="6"/>
  <c r="BL144" i="6"/>
  <c r="BD144" i="6"/>
  <c r="AV144" i="6"/>
  <c r="AN144" i="6"/>
  <c r="AF144" i="6"/>
  <c r="X144" i="6"/>
  <c r="P144" i="6"/>
  <c r="H144" i="6"/>
  <c r="BI143" i="6"/>
  <c r="BA143" i="6"/>
  <c r="AS143" i="6"/>
  <c r="AK143" i="6"/>
  <c r="AC143" i="6"/>
  <c r="U143" i="6"/>
  <c r="M143" i="6"/>
  <c r="BN142" i="6"/>
  <c r="BF142" i="6"/>
  <c r="AX142" i="6"/>
  <c r="AP142" i="6"/>
  <c r="AH142" i="6"/>
  <c r="Z142" i="6"/>
  <c r="R142" i="6"/>
  <c r="J142" i="6"/>
  <c r="BK141" i="6"/>
  <c r="BC141" i="6"/>
  <c r="AU141" i="6"/>
  <c r="AM141" i="6"/>
  <c r="AE141" i="6"/>
  <c r="W141" i="6"/>
  <c r="O141" i="6"/>
  <c r="G141" i="6"/>
  <c r="BH140" i="6"/>
  <c r="AZ140" i="6"/>
  <c r="AR140" i="6"/>
  <c r="AJ140" i="6"/>
  <c r="AB140" i="6"/>
  <c r="T140" i="6"/>
  <c r="L140" i="6"/>
  <c r="BM139" i="6"/>
  <c r="BE139" i="6"/>
  <c r="AW139" i="6"/>
  <c r="AO139" i="6"/>
  <c r="AG139" i="6"/>
  <c r="Y139" i="6"/>
  <c r="Q139" i="6"/>
  <c r="I139" i="6"/>
  <c r="BJ138" i="6"/>
  <c r="BB138" i="6"/>
  <c r="AT138" i="6"/>
  <c r="AL138" i="6"/>
  <c r="AD138" i="6"/>
  <c r="V138" i="6"/>
  <c r="N138" i="6"/>
  <c r="BG137" i="6"/>
  <c r="AY137" i="6"/>
  <c r="AQ137" i="6"/>
  <c r="AI137" i="6"/>
  <c r="AA137" i="6"/>
  <c r="S137" i="6"/>
  <c r="K137" i="6"/>
  <c r="BL136" i="6"/>
  <c r="BD136" i="6"/>
  <c r="AV136" i="6"/>
  <c r="AN136" i="6"/>
  <c r="AF136" i="6"/>
  <c r="X136" i="6"/>
  <c r="P136" i="6"/>
  <c r="H136" i="6"/>
  <c r="BI135" i="6"/>
  <c r="BA135" i="6"/>
  <c r="AS135" i="6"/>
  <c r="AK135" i="6"/>
  <c r="AC135" i="6"/>
  <c r="U135" i="6"/>
  <c r="M135" i="6"/>
  <c r="BN134" i="6"/>
  <c r="BF134" i="6"/>
  <c r="AX134" i="6"/>
  <c r="AP134" i="6"/>
  <c r="AH134" i="6"/>
  <c r="Z134" i="6"/>
  <c r="R134" i="6"/>
  <c r="J134" i="6"/>
  <c r="BK133" i="6"/>
  <c r="BC133" i="6"/>
  <c r="AU133" i="6"/>
  <c r="AM133" i="6"/>
  <c r="AE133" i="6"/>
  <c r="W133" i="6"/>
  <c r="O133" i="6"/>
  <c r="G133" i="6"/>
  <c r="BH132" i="6"/>
  <c r="AZ132" i="6"/>
  <c r="AR132" i="6"/>
  <c r="AJ132" i="6"/>
  <c r="AB132" i="6"/>
  <c r="T132" i="6"/>
  <c r="L132" i="6"/>
  <c r="BM131" i="6"/>
  <c r="BE131" i="6"/>
  <c r="AW131" i="6"/>
  <c r="AO131" i="6"/>
  <c r="AG131" i="6"/>
  <c r="Y131" i="6"/>
  <c r="Q131" i="6"/>
  <c r="I131" i="6"/>
  <c r="BJ130" i="6"/>
  <c r="BB130" i="6"/>
  <c r="AT130" i="6"/>
  <c r="AL130" i="6"/>
  <c r="AD130" i="6"/>
  <c r="V130" i="6"/>
  <c r="N130" i="6"/>
  <c r="BG129" i="6"/>
  <c r="AY129" i="6"/>
  <c r="AQ129" i="6"/>
  <c r="AI129" i="6"/>
  <c r="AA129" i="6"/>
  <c r="S129" i="6"/>
  <c r="K129" i="6"/>
  <c r="BL128" i="6"/>
  <c r="BD128" i="6"/>
  <c r="AV128" i="6"/>
  <c r="AN128" i="6"/>
  <c r="AF128" i="6"/>
  <c r="X128" i="6"/>
  <c r="P128" i="6"/>
  <c r="H128" i="6"/>
  <c r="BI127" i="6"/>
  <c r="BA127" i="6"/>
  <c r="AS127" i="6"/>
  <c r="AK127" i="6"/>
  <c r="AC127" i="6"/>
  <c r="U127" i="6"/>
  <c r="M127" i="6"/>
  <c r="BN126" i="6"/>
  <c r="BF126" i="6"/>
  <c r="AX126" i="6"/>
  <c r="AP126" i="6"/>
  <c r="AH126" i="6"/>
  <c r="Z126" i="6"/>
  <c r="R126" i="6"/>
  <c r="J126" i="6"/>
  <c r="BK125" i="6"/>
  <c r="BC125" i="6"/>
  <c r="AU125" i="6"/>
  <c r="AM125" i="6"/>
  <c r="AE125" i="6"/>
  <c r="W125" i="6"/>
  <c r="O125" i="6"/>
  <c r="G125" i="6"/>
  <c r="BH124" i="6"/>
  <c r="AZ124" i="6"/>
  <c r="AR124" i="6"/>
  <c r="AJ124" i="6"/>
  <c r="AB124" i="6"/>
  <c r="T124" i="6"/>
  <c r="L124" i="6"/>
  <c r="BM123" i="6"/>
  <c r="BE123" i="6"/>
  <c r="AW123" i="6"/>
  <c r="AO123" i="6"/>
  <c r="AG123" i="6"/>
  <c r="Y123" i="6"/>
  <c r="Q123" i="6"/>
  <c r="I123" i="6"/>
  <c r="BJ122" i="6"/>
  <c r="BB122" i="6"/>
  <c r="AT122" i="6"/>
  <c r="AL122" i="6"/>
  <c r="AD122" i="6"/>
  <c r="V122" i="6"/>
  <c r="N122" i="6"/>
  <c r="BG121" i="6"/>
  <c r="AY121" i="6"/>
  <c r="AQ121" i="6"/>
  <c r="AI121" i="6"/>
  <c r="AA121" i="6"/>
  <c r="S121" i="6"/>
  <c r="K121" i="6"/>
  <c r="BL120" i="6"/>
  <c r="BD120" i="6"/>
  <c r="AV120" i="6"/>
  <c r="AN120" i="6"/>
  <c r="AF120" i="6"/>
  <c r="X120" i="6"/>
  <c r="P120" i="6"/>
  <c r="H120" i="6"/>
  <c r="BI119" i="6"/>
  <c r="BA119" i="6"/>
  <c r="AS119" i="6"/>
  <c r="AK119" i="6"/>
  <c r="AC119" i="6"/>
  <c r="U119" i="6"/>
  <c r="M119" i="6"/>
  <c r="BN118" i="6"/>
  <c r="BF118" i="6"/>
  <c r="AX118" i="6"/>
  <c r="AP118" i="6"/>
  <c r="AH118" i="6"/>
  <c r="Z118" i="6"/>
  <c r="R118" i="6"/>
  <c r="J118" i="6"/>
  <c r="BK117" i="6"/>
  <c r="BC117" i="6"/>
  <c r="AU117" i="6"/>
  <c r="AM117" i="6"/>
  <c r="AE117" i="6"/>
  <c r="W117" i="6"/>
  <c r="O117" i="6"/>
  <c r="G117" i="6"/>
  <c r="BH116" i="6"/>
  <c r="AZ116" i="6"/>
  <c r="AR116" i="6"/>
  <c r="AJ116" i="6"/>
  <c r="AB116" i="6"/>
  <c r="T116" i="6"/>
  <c r="L116" i="6"/>
  <c r="BM115" i="6"/>
  <c r="BE115" i="6"/>
  <c r="AW115" i="6"/>
  <c r="AO115" i="6"/>
  <c r="AG115" i="6"/>
  <c r="Y115" i="6"/>
  <c r="Q115" i="6"/>
  <c r="I115" i="6"/>
  <c r="BJ114" i="6"/>
  <c r="BB114" i="6"/>
  <c r="AT114" i="6"/>
  <c r="AL114" i="6"/>
  <c r="AD114" i="6"/>
  <c r="V114" i="6"/>
  <c r="N114" i="6"/>
  <c r="BG113" i="6"/>
  <c r="AY113" i="6"/>
  <c r="AQ113" i="6"/>
  <c r="AI113" i="6"/>
  <c r="AA113" i="6"/>
  <c r="S113" i="6"/>
  <c r="K113" i="6"/>
  <c r="BL112" i="6"/>
  <c r="BD112" i="6"/>
  <c r="AV112" i="6"/>
  <c r="AN112" i="6"/>
  <c r="AF112" i="6"/>
  <c r="X112" i="6"/>
  <c r="P112" i="6"/>
  <c r="H112" i="6"/>
  <c r="BI111" i="6"/>
  <c r="BA111" i="6"/>
  <c r="AS111" i="6"/>
  <c r="AK111" i="6"/>
  <c r="AC111" i="6"/>
  <c r="U111" i="6"/>
  <c r="M111" i="6"/>
  <c r="BN110" i="6"/>
  <c r="BF110" i="6"/>
  <c r="AX110" i="6"/>
  <c r="AP110" i="6"/>
  <c r="AH110" i="6"/>
  <c r="Z110" i="6"/>
  <c r="R110" i="6"/>
  <c r="J110" i="6"/>
  <c r="BK109" i="6"/>
  <c r="BC109" i="6"/>
  <c r="AU109" i="6"/>
  <c r="AM109" i="6"/>
  <c r="AE109" i="6"/>
  <c r="W109" i="6"/>
  <c r="O109" i="6"/>
  <c r="G109" i="6"/>
  <c r="BH108" i="6"/>
  <c r="AZ108" i="6"/>
  <c r="AR108" i="6"/>
  <c r="AJ108" i="6"/>
  <c r="AB108" i="6"/>
  <c r="T108" i="6"/>
  <c r="L108" i="6"/>
  <c r="BM107" i="6"/>
  <c r="BE107" i="6"/>
  <c r="AW107" i="6"/>
  <c r="AO107" i="6"/>
  <c r="AG107" i="6"/>
  <c r="Y107" i="6"/>
  <c r="Q107" i="6"/>
  <c r="I107" i="6"/>
  <c r="BJ106" i="6"/>
  <c r="BB106" i="6"/>
  <c r="AT106" i="6"/>
  <c r="AL106" i="6"/>
  <c r="AD106" i="6"/>
  <c r="V106" i="6"/>
  <c r="N106" i="6"/>
  <c r="BG105" i="6"/>
  <c r="AY105" i="6"/>
  <c r="AQ105" i="6"/>
  <c r="AI105" i="6"/>
  <c r="AA105" i="6"/>
  <c r="S105" i="6"/>
  <c r="K105" i="6"/>
  <c r="BL104" i="6"/>
  <c r="BD104" i="6"/>
  <c r="AV104" i="6"/>
  <c r="AN104" i="6"/>
  <c r="AF104" i="6"/>
  <c r="X104" i="6"/>
  <c r="P104" i="6"/>
  <c r="H104" i="6"/>
  <c r="BI103" i="6"/>
  <c r="BA103" i="6"/>
  <c r="AS103" i="6"/>
  <c r="AK103" i="6"/>
  <c r="AC103" i="6"/>
  <c r="U103" i="6"/>
  <c r="M103" i="6"/>
  <c r="BN102" i="6"/>
  <c r="BF102" i="6"/>
  <c r="AX102" i="6"/>
  <c r="AP102" i="6"/>
  <c r="AH102" i="6"/>
  <c r="Z102" i="6"/>
  <c r="R102" i="6"/>
  <c r="J102" i="6"/>
  <c r="BK101" i="6"/>
  <c r="BC101" i="6"/>
  <c r="AU101" i="6"/>
  <c r="AM101" i="6"/>
  <c r="AE101" i="6"/>
  <c r="W101" i="6"/>
  <c r="O101" i="6"/>
  <c r="G101" i="6"/>
  <c r="BH100" i="6"/>
  <c r="AZ100" i="6"/>
  <c r="AR100" i="6"/>
  <c r="AJ100" i="6"/>
  <c r="AB100" i="6"/>
  <c r="T100" i="6"/>
  <c r="L100" i="6"/>
  <c r="BM99" i="6"/>
  <c r="BE99" i="6"/>
  <c r="AW99" i="6"/>
  <c r="AO99" i="6"/>
  <c r="AG99" i="6"/>
  <c r="Y99" i="6"/>
  <c r="Q99" i="6"/>
  <c r="I99" i="6"/>
  <c r="BJ98" i="6"/>
  <c r="BB98" i="6"/>
  <c r="AT98" i="6"/>
  <c r="AL98" i="6"/>
  <c r="AD98" i="6"/>
  <c r="V98" i="6"/>
  <c r="N98" i="6"/>
  <c r="BG97" i="6"/>
  <c r="AY97" i="6"/>
  <c r="AQ97" i="6"/>
  <c r="AI97" i="6"/>
  <c r="AA97" i="6"/>
  <c r="S97" i="6"/>
  <c r="K97" i="6"/>
  <c r="BI94" i="6"/>
  <c r="BA94" i="6"/>
  <c r="AS94" i="6"/>
  <c r="AK94" i="6"/>
  <c r="AC94" i="6"/>
  <c r="U94" i="6"/>
  <c r="M94" i="6"/>
  <c r="BM93" i="6"/>
  <c r="BE93" i="6"/>
  <c r="AW93" i="6"/>
  <c r="AO93" i="6"/>
  <c r="BL155" i="6"/>
  <c r="BA155" i="6"/>
  <c r="AM155" i="6"/>
  <c r="AB155" i="6"/>
  <c r="N155" i="6"/>
  <c r="BI154" i="6"/>
  <c r="AX154" i="6"/>
  <c r="AJ154" i="6"/>
  <c r="Y154" i="6"/>
  <c r="K154" i="6"/>
  <c r="BF153" i="6"/>
  <c r="AU153" i="6"/>
  <c r="AG153" i="6"/>
  <c r="V153" i="6"/>
  <c r="J153" i="6"/>
  <c r="BJ152" i="6"/>
  <c r="BA152" i="6"/>
  <c r="AR152" i="6"/>
  <c r="AI152" i="6"/>
  <c r="Z152" i="6"/>
  <c r="P152" i="6"/>
  <c r="G152" i="6"/>
  <c r="BG151" i="6"/>
  <c r="AX151" i="6"/>
  <c r="AO151" i="6"/>
  <c r="AF151" i="6"/>
  <c r="W151" i="6"/>
  <c r="M151" i="6"/>
  <c r="BM150" i="6"/>
  <c r="BE150" i="6"/>
  <c r="AW150" i="6"/>
  <c r="AO150" i="6"/>
  <c r="AG150" i="6"/>
  <c r="Y150" i="6"/>
  <c r="Q150" i="6"/>
  <c r="I150" i="6"/>
  <c r="BJ149" i="6"/>
  <c r="BB149" i="6"/>
  <c r="AT149" i="6"/>
  <c r="AL149" i="6"/>
  <c r="AD149" i="6"/>
  <c r="V149" i="6"/>
  <c r="N149" i="6"/>
  <c r="BG148" i="6"/>
  <c r="AY148" i="6"/>
  <c r="AQ148" i="6"/>
  <c r="AI148" i="6"/>
  <c r="AA148" i="6"/>
  <c r="S148" i="6"/>
  <c r="K148" i="6"/>
  <c r="BL147" i="6"/>
  <c r="BD147" i="6"/>
  <c r="AV147" i="6"/>
  <c r="AN147" i="6"/>
  <c r="AF147" i="6"/>
  <c r="X147" i="6"/>
  <c r="P147" i="6"/>
  <c r="H147" i="6"/>
  <c r="BI146" i="6"/>
  <c r="BA146" i="6"/>
  <c r="AS146" i="6"/>
  <c r="AK146" i="6"/>
  <c r="AC146" i="6"/>
  <c r="U146" i="6"/>
  <c r="M146" i="6"/>
  <c r="BN145" i="6"/>
  <c r="BF145" i="6"/>
  <c r="AX145" i="6"/>
  <c r="AP145" i="6"/>
  <c r="AH145" i="6"/>
  <c r="Z145" i="6"/>
  <c r="R145" i="6"/>
  <c r="J145" i="6"/>
  <c r="BK144" i="6"/>
  <c r="BC144" i="6"/>
  <c r="AU144" i="6"/>
  <c r="AM144" i="6"/>
  <c r="AE144" i="6"/>
  <c r="W144" i="6"/>
  <c r="O144" i="6"/>
  <c r="G144" i="6"/>
  <c r="BH143" i="6"/>
  <c r="AZ143" i="6"/>
  <c r="AR143" i="6"/>
  <c r="AJ143" i="6"/>
  <c r="AB143" i="6"/>
  <c r="T143" i="6"/>
  <c r="L143" i="6"/>
  <c r="BM142" i="6"/>
  <c r="BE142" i="6"/>
  <c r="AW142" i="6"/>
  <c r="AO142" i="6"/>
  <c r="AG142" i="6"/>
  <c r="Y142" i="6"/>
  <c r="Q142" i="6"/>
  <c r="I142" i="6"/>
  <c r="BJ141" i="6"/>
  <c r="BB141" i="6"/>
  <c r="AT141" i="6"/>
  <c r="AL141" i="6"/>
  <c r="AD141" i="6"/>
  <c r="V141" i="6"/>
  <c r="N141" i="6"/>
  <c r="BG140" i="6"/>
  <c r="AY140" i="6"/>
  <c r="AQ140" i="6"/>
  <c r="AI140" i="6"/>
  <c r="AA140" i="6"/>
  <c r="S140" i="6"/>
  <c r="K140" i="6"/>
  <c r="BL139" i="6"/>
  <c r="BD139" i="6"/>
  <c r="AV139" i="6"/>
  <c r="AN139" i="6"/>
  <c r="AF139" i="6"/>
  <c r="X139" i="6"/>
  <c r="P139" i="6"/>
  <c r="H139" i="6"/>
  <c r="BI138" i="6"/>
  <c r="BA138" i="6"/>
  <c r="AS138" i="6"/>
  <c r="AK138" i="6"/>
  <c r="AC138" i="6"/>
  <c r="U138" i="6"/>
  <c r="M138" i="6"/>
  <c r="BN137" i="6"/>
  <c r="BF137" i="6"/>
  <c r="AX137" i="6"/>
  <c r="AP137" i="6"/>
  <c r="AH137" i="6"/>
  <c r="Z137" i="6"/>
  <c r="R137" i="6"/>
  <c r="J137" i="6"/>
  <c r="BK136" i="6"/>
  <c r="BC136" i="6"/>
  <c r="AU136" i="6"/>
  <c r="AM136" i="6"/>
  <c r="AE136" i="6"/>
  <c r="W136" i="6"/>
  <c r="O136" i="6"/>
  <c r="G136" i="6"/>
  <c r="BH135" i="6"/>
  <c r="AZ135" i="6"/>
  <c r="AR135" i="6"/>
  <c r="AJ135" i="6"/>
  <c r="AB135" i="6"/>
  <c r="T135" i="6"/>
  <c r="L135" i="6"/>
  <c r="BM134" i="6"/>
  <c r="BE134" i="6"/>
  <c r="AW134" i="6"/>
  <c r="AO134" i="6"/>
  <c r="AG134" i="6"/>
  <c r="Y134" i="6"/>
  <c r="Q134" i="6"/>
  <c r="I134" i="6"/>
  <c r="BJ133" i="6"/>
  <c r="BB133" i="6"/>
  <c r="AT133" i="6"/>
  <c r="AL133" i="6"/>
  <c r="AD133" i="6"/>
  <c r="V133" i="6"/>
  <c r="N133" i="6"/>
  <c r="BG132" i="6"/>
  <c r="AY132" i="6"/>
  <c r="AQ132" i="6"/>
  <c r="AI132" i="6"/>
  <c r="AA132" i="6"/>
  <c r="S132" i="6"/>
  <c r="K132" i="6"/>
  <c r="BL131" i="6"/>
  <c r="BD131" i="6"/>
  <c r="AV131" i="6"/>
  <c r="AN131" i="6"/>
  <c r="AF131" i="6"/>
  <c r="X131" i="6"/>
  <c r="P131" i="6"/>
  <c r="H131" i="6"/>
  <c r="BI130" i="6"/>
  <c r="BA130" i="6"/>
  <c r="AS130" i="6"/>
  <c r="AK130" i="6"/>
  <c r="AC130" i="6"/>
  <c r="U130" i="6"/>
  <c r="M130" i="6"/>
  <c r="BN129" i="6"/>
  <c r="BF129" i="6"/>
  <c r="AX129" i="6"/>
  <c r="AP129" i="6"/>
  <c r="AH129" i="6"/>
  <c r="Z129" i="6"/>
  <c r="R129" i="6"/>
  <c r="J129" i="6"/>
  <c r="BK128" i="6"/>
  <c r="BC128" i="6"/>
  <c r="AU128" i="6"/>
  <c r="AM128" i="6"/>
  <c r="AE128" i="6"/>
  <c r="W128" i="6"/>
  <c r="O128" i="6"/>
  <c r="G128" i="6"/>
  <c r="BH127" i="6"/>
  <c r="AZ127" i="6"/>
  <c r="AR127" i="6"/>
  <c r="AJ127" i="6"/>
  <c r="AB127" i="6"/>
  <c r="T127" i="6"/>
  <c r="L127" i="6"/>
  <c r="BM126" i="6"/>
  <c r="BE126" i="6"/>
  <c r="AW126" i="6"/>
  <c r="AO126" i="6"/>
  <c r="AG126" i="6"/>
  <c r="Y126" i="6"/>
  <c r="Q126" i="6"/>
  <c r="I126" i="6"/>
  <c r="BJ125" i="6"/>
  <c r="BB125" i="6"/>
  <c r="AT125" i="6"/>
  <c r="AL125" i="6"/>
  <c r="AD125" i="6"/>
  <c r="V125" i="6"/>
  <c r="N125" i="6"/>
  <c r="BG124" i="6"/>
  <c r="AY124" i="6"/>
  <c r="AQ124" i="6"/>
  <c r="AI124" i="6"/>
  <c r="AA124" i="6"/>
  <c r="S124" i="6"/>
  <c r="K124" i="6"/>
  <c r="BL123" i="6"/>
  <c r="BD123" i="6"/>
  <c r="AV123" i="6"/>
  <c r="AN123" i="6"/>
  <c r="AF123" i="6"/>
  <c r="X123" i="6"/>
  <c r="P123" i="6"/>
  <c r="H123" i="6"/>
  <c r="BI122" i="6"/>
  <c r="BA122" i="6"/>
  <c r="AS122" i="6"/>
  <c r="AK122" i="6"/>
  <c r="AC122" i="6"/>
  <c r="U122" i="6"/>
  <c r="M122" i="6"/>
  <c r="BN121" i="6"/>
  <c r="BF121" i="6"/>
  <c r="AX121" i="6"/>
  <c r="AP121" i="6"/>
  <c r="AH121" i="6"/>
  <c r="Z121" i="6"/>
  <c r="R121" i="6"/>
  <c r="J121" i="6"/>
  <c r="BK120" i="6"/>
  <c r="BC120" i="6"/>
  <c r="AU120" i="6"/>
  <c r="AM120" i="6"/>
  <c r="AE120" i="6"/>
  <c r="W120" i="6"/>
  <c r="O120" i="6"/>
  <c r="G120" i="6"/>
  <c r="BH119" i="6"/>
  <c r="AZ119" i="6"/>
  <c r="AR119" i="6"/>
  <c r="AJ119" i="6"/>
  <c r="AB119" i="6"/>
  <c r="T119" i="6"/>
  <c r="L119" i="6"/>
  <c r="BM118" i="6"/>
  <c r="BE118" i="6"/>
  <c r="AW118" i="6"/>
  <c r="AO118" i="6"/>
  <c r="AG118" i="6"/>
  <c r="Y118" i="6"/>
  <c r="Q118" i="6"/>
  <c r="I118" i="6"/>
  <c r="BJ117" i="6"/>
  <c r="BB117" i="6"/>
  <c r="AT117" i="6"/>
  <c r="AL117" i="6"/>
  <c r="AD117" i="6"/>
  <c r="V117" i="6"/>
  <c r="N117" i="6"/>
  <c r="BG116" i="6"/>
  <c r="AY116" i="6"/>
  <c r="AQ116" i="6"/>
  <c r="AI116" i="6"/>
  <c r="AA116" i="6"/>
  <c r="S116" i="6"/>
  <c r="K116" i="6"/>
  <c r="BL115" i="6"/>
  <c r="BD115" i="6"/>
  <c r="AV115" i="6"/>
  <c r="AN115" i="6"/>
  <c r="AF115" i="6"/>
  <c r="X115" i="6"/>
  <c r="P115" i="6"/>
  <c r="H115" i="6"/>
  <c r="BI114" i="6"/>
  <c r="BA114" i="6"/>
  <c r="AS114" i="6"/>
  <c r="AK114" i="6"/>
  <c r="AC114" i="6"/>
  <c r="U114" i="6"/>
  <c r="M114" i="6"/>
  <c r="BN113" i="6"/>
  <c r="BF113" i="6"/>
  <c r="AX113" i="6"/>
  <c r="AP113" i="6"/>
  <c r="AH113" i="6"/>
  <c r="Z113" i="6"/>
  <c r="R113" i="6"/>
  <c r="J113" i="6"/>
  <c r="BK112" i="6"/>
  <c r="BC112" i="6"/>
  <c r="AU112" i="6"/>
  <c r="AM112" i="6"/>
  <c r="AE112" i="6"/>
  <c r="W112" i="6"/>
  <c r="O112" i="6"/>
  <c r="G112" i="6"/>
  <c r="BH111" i="6"/>
  <c r="AZ111" i="6"/>
  <c r="AR111" i="6"/>
  <c r="AJ111" i="6"/>
  <c r="AB111" i="6"/>
  <c r="T111" i="6"/>
  <c r="L111" i="6"/>
  <c r="BM110" i="6"/>
  <c r="BE110" i="6"/>
  <c r="AW110" i="6"/>
  <c r="AO110" i="6"/>
  <c r="AG110" i="6"/>
  <c r="Y110" i="6"/>
  <c r="Q110" i="6"/>
  <c r="I110" i="6"/>
  <c r="BJ109" i="6"/>
  <c r="BB109" i="6"/>
  <c r="AT109" i="6"/>
  <c r="AL109" i="6"/>
  <c r="AD109" i="6"/>
  <c r="V109" i="6"/>
  <c r="N109" i="6"/>
  <c r="BG108" i="6"/>
  <c r="AY108" i="6"/>
  <c r="AQ108" i="6"/>
  <c r="AI108" i="6"/>
  <c r="AA108" i="6"/>
  <c r="S108" i="6"/>
  <c r="K108" i="6"/>
  <c r="BL107" i="6"/>
  <c r="BD107" i="6"/>
  <c r="AV107" i="6"/>
  <c r="AN107" i="6"/>
  <c r="AF107" i="6"/>
  <c r="X107" i="6"/>
  <c r="P107" i="6"/>
  <c r="H107" i="6"/>
  <c r="BI106" i="6"/>
  <c r="BA106" i="6"/>
  <c r="AS106" i="6"/>
  <c r="AK106" i="6"/>
  <c r="AC106" i="6"/>
  <c r="U106" i="6"/>
  <c r="M106" i="6"/>
  <c r="BN105" i="6"/>
  <c r="BF105" i="6"/>
  <c r="AX105" i="6"/>
  <c r="AP105" i="6"/>
  <c r="AH105" i="6"/>
  <c r="Z105" i="6"/>
  <c r="R105" i="6"/>
  <c r="J105" i="6"/>
  <c r="BK104" i="6"/>
  <c r="BC104" i="6"/>
  <c r="AU104" i="6"/>
  <c r="AM104" i="6"/>
  <c r="AE104" i="6"/>
  <c r="W104" i="6"/>
  <c r="O104" i="6"/>
  <c r="G104" i="6"/>
  <c r="BH103" i="6"/>
  <c r="AZ103" i="6"/>
  <c r="AR103" i="6"/>
  <c r="AJ103" i="6"/>
  <c r="AB103" i="6"/>
  <c r="T103" i="6"/>
  <c r="L103" i="6"/>
  <c r="BM102" i="6"/>
  <c r="BE102" i="6"/>
  <c r="AW102" i="6"/>
  <c r="AO102" i="6"/>
  <c r="AG102" i="6"/>
  <c r="Y102" i="6"/>
  <c r="Q102" i="6"/>
  <c r="I102" i="6"/>
  <c r="BJ101" i="6"/>
  <c r="BB101" i="6"/>
  <c r="AT101" i="6"/>
  <c r="AL101" i="6"/>
  <c r="AD101" i="6"/>
  <c r="V101" i="6"/>
  <c r="N101" i="6"/>
  <c r="BG100" i="6"/>
  <c r="AY100" i="6"/>
  <c r="AQ100" i="6"/>
  <c r="AI100" i="6"/>
  <c r="AA100" i="6"/>
  <c r="S100" i="6"/>
  <c r="K100" i="6"/>
  <c r="BL99" i="6"/>
  <c r="BD99" i="6"/>
  <c r="AV99" i="6"/>
  <c r="AN99" i="6"/>
  <c r="AF99" i="6"/>
  <c r="X99" i="6"/>
  <c r="P99" i="6"/>
  <c r="H99" i="6"/>
  <c r="BI98" i="6"/>
  <c r="BA98" i="6"/>
  <c r="AS98" i="6"/>
  <c r="AK98" i="6"/>
  <c r="AC98" i="6"/>
  <c r="U98" i="6"/>
  <c r="M98" i="6"/>
  <c r="BN97" i="6"/>
  <c r="BF97" i="6"/>
  <c r="AX97" i="6"/>
  <c r="AP97" i="6"/>
  <c r="AH97" i="6"/>
  <c r="Z97" i="6"/>
  <c r="R97" i="6"/>
  <c r="J97" i="6"/>
  <c r="BH94" i="6"/>
  <c r="AZ94" i="6"/>
  <c r="AR94" i="6"/>
  <c r="AJ94" i="6"/>
  <c r="AB94" i="6"/>
  <c r="T94" i="6"/>
  <c r="L94" i="6"/>
  <c r="BL93" i="6"/>
  <c r="BD93" i="6"/>
  <c r="AV93" i="6"/>
  <c r="AN93" i="6"/>
  <c r="AF93" i="6"/>
  <c r="X93" i="6"/>
  <c r="P93" i="6"/>
  <c r="H93" i="6"/>
  <c r="BH92" i="6"/>
  <c r="AZ92" i="6"/>
  <c r="AR92" i="6"/>
  <c r="AJ92" i="6"/>
  <c r="AB92" i="6"/>
  <c r="T92" i="6"/>
  <c r="L92" i="6"/>
  <c r="BL91" i="6"/>
  <c r="BD91" i="6"/>
  <c r="AV91" i="6"/>
  <c r="AN91" i="6"/>
  <c r="AF91" i="6"/>
  <c r="X91" i="6"/>
  <c r="P91" i="6"/>
  <c r="H91" i="6"/>
  <c r="BH90" i="6"/>
  <c r="AZ90" i="6"/>
  <c r="AR90" i="6"/>
  <c r="AJ90" i="6"/>
  <c r="AB90" i="6"/>
  <c r="T90" i="6"/>
  <c r="L90" i="6"/>
  <c r="BL89" i="6"/>
  <c r="BD89" i="6"/>
  <c r="AV89" i="6"/>
  <c r="AN89" i="6"/>
  <c r="AF89" i="6"/>
  <c r="X89" i="6"/>
  <c r="P89" i="6"/>
  <c r="H89" i="6"/>
  <c r="BH88" i="6"/>
  <c r="AZ88" i="6"/>
  <c r="AR88" i="6"/>
  <c r="AJ88" i="6"/>
  <c r="AB88" i="6"/>
  <c r="T88" i="6"/>
  <c r="L88" i="6"/>
  <c r="BL87" i="6"/>
  <c r="BD87" i="6"/>
  <c r="AV87" i="6"/>
  <c r="AN87" i="6"/>
  <c r="AF87" i="6"/>
  <c r="X87" i="6"/>
  <c r="P87" i="6"/>
  <c r="H87" i="6"/>
  <c r="BH86" i="6"/>
  <c r="AZ86" i="6"/>
  <c r="AR86" i="6"/>
  <c r="AJ86" i="6"/>
  <c r="AB86" i="6"/>
  <c r="T86" i="6"/>
  <c r="L86" i="6"/>
  <c r="BL85" i="6"/>
  <c r="BD85" i="6"/>
  <c r="AV85" i="6"/>
  <c r="AN85" i="6"/>
  <c r="AF85" i="6"/>
  <c r="X85" i="6"/>
  <c r="P85" i="6"/>
  <c r="H85" i="6"/>
  <c r="BH84" i="6"/>
  <c r="AZ84" i="6"/>
  <c r="AR84" i="6"/>
  <c r="AJ84" i="6"/>
  <c r="AB84" i="6"/>
  <c r="T84" i="6"/>
  <c r="L84" i="6"/>
  <c r="BL83" i="6"/>
  <c r="BD83" i="6"/>
  <c r="AV83" i="6"/>
  <c r="AN83" i="6"/>
  <c r="AF83" i="6"/>
  <c r="X83" i="6"/>
  <c r="P83" i="6"/>
  <c r="H83" i="6"/>
  <c r="BH82" i="6"/>
  <c r="AZ82" i="6"/>
  <c r="AR82" i="6"/>
  <c r="AJ82" i="6"/>
  <c r="AB82" i="6"/>
  <c r="T82" i="6"/>
  <c r="L82" i="6"/>
  <c r="BL81" i="6"/>
  <c r="BD81" i="6"/>
  <c r="AV81" i="6"/>
  <c r="AN81" i="6"/>
  <c r="AF81" i="6"/>
  <c r="X81" i="6"/>
  <c r="P81" i="6"/>
  <c r="H81" i="6"/>
  <c r="BH80" i="6"/>
  <c r="AZ80" i="6"/>
  <c r="AR80" i="6"/>
  <c r="AJ80" i="6"/>
  <c r="AB80" i="6"/>
  <c r="T80" i="6"/>
  <c r="L80" i="6"/>
  <c r="BL79" i="6"/>
  <c r="BD79" i="6"/>
  <c r="AV79" i="6"/>
  <c r="AN79" i="6"/>
  <c r="AF79" i="6"/>
  <c r="X79" i="6"/>
  <c r="P79" i="6"/>
  <c r="H79" i="6"/>
  <c r="BH78" i="6"/>
  <c r="AZ78" i="6"/>
  <c r="AR78" i="6"/>
  <c r="AJ78" i="6"/>
  <c r="AB78" i="6"/>
  <c r="T78" i="6"/>
  <c r="L78" i="6"/>
  <c r="BL77" i="6"/>
  <c r="BD77" i="6"/>
  <c r="AV77" i="6"/>
  <c r="AN77" i="6"/>
  <c r="AF77" i="6"/>
  <c r="X77" i="6"/>
  <c r="P77" i="6"/>
  <c r="H77" i="6"/>
  <c r="BH76" i="6"/>
  <c r="AZ76" i="6"/>
  <c r="AR76" i="6"/>
  <c r="AJ76" i="6"/>
  <c r="AB76" i="6"/>
  <c r="T76" i="6"/>
  <c r="L76" i="6"/>
  <c r="BL75" i="6"/>
  <c r="BD75" i="6"/>
  <c r="AV75" i="6"/>
  <c r="AN75" i="6"/>
  <c r="AF75" i="6"/>
  <c r="X75" i="6"/>
  <c r="P75" i="6"/>
  <c r="H75" i="6"/>
  <c r="BH74" i="6"/>
  <c r="AZ74" i="6"/>
  <c r="AR74" i="6"/>
  <c r="AJ74" i="6"/>
  <c r="AB74" i="6"/>
  <c r="T74" i="6"/>
  <c r="L74" i="6"/>
  <c r="BL73" i="6"/>
  <c r="BD73" i="6"/>
  <c r="AV73" i="6"/>
  <c r="AN73" i="6"/>
  <c r="AF73" i="6"/>
  <c r="X73" i="6"/>
  <c r="P73" i="6"/>
  <c r="H73" i="6"/>
  <c r="BH72" i="6"/>
  <c r="AZ72" i="6"/>
  <c r="AR72" i="6"/>
  <c r="AJ72" i="6"/>
  <c r="AB72" i="6"/>
  <c r="T72" i="6"/>
  <c r="L72" i="6"/>
  <c r="BL71" i="6"/>
  <c r="BD71" i="6"/>
  <c r="AV71" i="6"/>
  <c r="AN71" i="6"/>
  <c r="AF71" i="6"/>
  <c r="X71" i="6"/>
  <c r="P71" i="6"/>
  <c r="H71" i="6"/>
  <c r="BH70" i="6"/>
  <c r="AZ70" i="6"/>
  <c r="AR70" i="6"/>
  <c r="AJ70" i="6"/>
  <c r="AB70" i="6"/>
  <c r="T70" i="6"/>
  <c r="L70" i="6"/>
  <c r="BL69" i="6"/>
  <c r="BD69" i="6"/>
  <c r="AV69" i="6"/>
  <c r="AN69" i="6"/>
  <c r="AF69" i="6"/>
  <c r="X69" i="6"/>
  <c r="P69" i="6"/>
  <c r="H69" i="6"/>
  <c r="BH68" i="6"/>
  <c r="AZ68" i="6"/>
  <c r="AR68" i="6"/>
  <c r="AJ68" i="6"/>
  <c r="AB68" i="6"/>
  <c r="T68" i="6"/>
  <c r="L68" i="6"/>
  <c r="BL67" i="6"/>
  <c r="BD67" i="6"/>
  <c r="AV67" i="6"/>
  <c r="AN67" i="6"/>
  <c r="AF67" i="6"/>
  <c r="X67" i="6"/>
  <c r="P67" i="6"/>
  <c r="H67" i="6"/>
  <c r="BH66" i="6"/>
  <c r="AZ66" i="6"/>
  <c r="AR66" i="6"/>
  <c r="AJ66" i="6"/>
  <c r="AB66" i="6"/>
  <c r="T66" i="6"/>
  <c r="L66" i="6"/>
  <c r="BL65" i="6"/>
  <c r="BD65" i="6"/>
  <c r="AV65" i="6"/>
  <c r="AN65" i="6"/>
  <c r="AF65" i="6"/>
  <c r="X65" i="6"/>
  <c r="P65" i="6"/>
  <c r="H65" i="6"/>
  <c r="BH64" i="6"/>
  <c r="AZ64" i="6"/>
  <c r="AR64" i="6"/>
  <c r="AJ64" i="6"/>
  <c r="AB64" i="6"/>
  <c r="T64" i="6"/>
  <c r="L64" i="6"/>
  <c r="BL63" i="6"/>
  <c r="BD63" i="6"/>
  <c r="AV63" i="6"/>
  <c r="AN63" i="6"/>
  <c r="AF63" i="6"/>
  <c r="X63" i="6"/>
  <c r="P63" i="6"/>
  <c r="H63" i="6"/>
  <c r="BH62" i="6"/>
  <c r="AZ62" i="6"/>
  <c r="AR62" i="6"/>
  <c r="AJ62" i="6"/>
  <c r="AB62" i="6"/>
  <c r="T62" i="6"/>
  <c r="L62" i="6"/>
  <c r="BL61" i="6"/>
  <c r="BD61" i="6"/>
  <c r="AV61" i="6"/>
  <c r="AN61" i="6"/>
  <c r="AF61" i="6"/>
  <c r="X61" i="6"/>
  <c r="P61" i="6"/>
  <c r="H61" i="6"/>
  <c r="BH60" i="6"/>
  <c r="AZ60" i="6"/>
  <c r="AR60" i="6"/>
  <c r="AJ60" i="6"/>
  <c r="AB60" i="6"/>
  <c r="T60" i="6"/>
  <c r="L60" i="6"/>
  <c r="BL59" i="6"/>
  <c r="BD59" i="6"/>
  <c r="AV59" i="6"/>
  <c r="AN59" i="6"/>
  <c r="AF59" i="6"/>
  <c r="X59" i="6"/>
  <c r="P59" i="6"/>
  <c r="H59" i="6"/>
  <c r="BH58" i="6"/>
  <c r="AZ58" i="6"/>
  <c r="AR58" i="6"/>
  <c r="AJ58" i="6"/>
  <c r="AB58" i="6"/>
  <c r="T58" i="6"/>
  <c r="L58" i="6"/>
  <c r="BL57" i="6"/>
  <c r="BD57" i="6"/>
  <c r="AV57" i="6"/>
  <c r="AN57" i="6"/>
  <c r="AF57" i="6"/>
  <c r="X57" i="6"/>
  <c r="P57" i="6"/>
  <c r="H57" i="6"/>
  <c r="BH56" i="6"/>
  <c r="AZ56" i="6"/>
  <c r="AR56" i="6"/>
  <c r="AJ56" i="6"/>
  <c r="AB56" i="6"/>
  <c r="T56" i="6"/>
  <c r="L56" i="6"/>
  <c r="BL55" i="6"/>
  <c r="BD55" i="6"/>
  <c r="AV55" i="6"/>
  <c r="AN55" i="6"/>
  <c r="AF55" i="6"/>
  <c r="X55" i="6"/>
  <c r="P55" i="6"/>
  <c r="H55" i="6"/>
  <c r="BH54" i="6"/>
  <c r="AZ54" i="6"/>
  <c r="AR54" i="6"/>
  <c r="AJ54" i="6"/>
  <c r="AB54" i="6"/>
  <c r="T54" i="6"/>
  <c r="L54" i="6"/>
  <c r="BL53" i="6"/>
  <c r="BD53" i="6"/>
  <c r="AV53" i="6"/>
  <c r="AN53" i="6"/>
  <c r="AF53" i="6"/>
  <c r="X53" i="6"/>
  <c r="P53" i="6"/>
  <c r="H53" i="6"/>
  <c r="BH52" i="6"/>
  <c r="AZ52" i="6"/>
  <c r="AR52" i="6"/>
  <c r="AJ52" i="6"/>
  <c r="AB52" i="6"/>
  <c r="T52" i="6"/>
  <c r="L52" i="6"/>
  <c r="BL51" i="6"/>
  <c r="BD51" i="6"/>
  <c r="AV51" i="6"/>
  <c r="AN51" i="6"/>
  <c r="AF51" i="6"/>
  <c r="X51" i="6"/>
  <c r="P51" i="6"/>
  <c r="H51" i="6"/>
  <c r="BH50" i="6"/>
  <c r="AZ50" i="6"/>
  <c r="AR50" i="6"/>
  <c r="AJ50" i="6"/>
  <c r="AB50" i="6"/>
  <c r="T50" i="6"/>
  <c r="L50" i="6"/>
  <c r="BL49" i="6"/>
  <c r="BD49" i="6"/>
  <c r="AV49" i="6"/>
  <c r="AN49" i="6"/>
  <c r="AF49" i="6"/>
  <c r="X49" i="6"/>
  <c r="P49" i="6"/>
  <c r="H49" i="6"/>
  <c r="BH48" i="6"/>
  <c r="AZ48" i="6"/>
  <c r="AR48" i="6"/>
  <c r="AJ48" i="6"/>
  <c r="AB48" i="6"/>
  <c r="T48" i="6"/>
  <c r="L48" i="6"/>
  <c r="BL47" i="6"/>
  <c r="BD47" i="6"/>
  <c r="AV47" i="6"/>
  <c r="AN47" i="6"/>
  <c r="AF47" i="6"/>
  <c r="X47" i="6"/>
  <c r="P47" i="6"/>
  <c r="H47" i="6"/>
  <c r="BH46" i="6"/>
  <c r="AZ46" i="6"/>
  <c r="AR46" i="6"/>
  <c r="AJ46" i="6"/>
  <c r="AB46" i="6"/>
  <c r="T46" i="6"/>
  <c r="L46" i="6"/>
  <c r="BL45" i="6"/>
  <c r="BD45" i="6"/>
  <c r="AV45" i="6"/>
  <c r="AN45" i="6"/>
  <c r="AF45" i="6"/>
  <c r="X45" i="6"/>
  <c r="P45" i="6"/>
  <c r="H45" i="6"/>
  <c r="BH44" i="6"/>
  <c r="AZ44" i="6"/>
  <c r="AR44" i="6"/>
  <c r="AJ44" i="6"/>
  <c r="AB44" i="6"/>
  <c r="T44" i="6"/>
  <c r="L44" i="6"/>
  <c r="BL43" i="6"/>
  <c r="BD43" i="6"/>
  <c r="AV43" i="6"/>
  <c r="AN43" i="6"/>
  <c r="AF43" i="6"/>
  <c r="X43" i="6"/>
  <c r="P43" i="6"/>
  <c r="H43" i="6"/>
  <c r="BH42" i="6"/>
  <c r="AZ42" i="6"/>
  <c r="AR42" i="6"/>
  <c r="AJ42" i="6"/>
  <c r="AB42" i="6"/>
  <c r="T42" i="6"/>
  <c r="L42" i="6"/>
  <c r="BL41" i="6"/>
  <c r="BD41" i="6"/>
  <c r="AV41" i="6"/>
  <c r="AN41" i="6"/>
  <c r="AF41" i="6"/>
  <c r="X41" i="6"/>
  <c r="P41" i="6"/>
  <c r="H41" i="6"/>
  <c r="BH40" i="6"/>
  <c r="AZ40" i="6"/>
  <c r="AR40" i="6"/>
  <c r="AJ40" i="6"/>
  <c r="AB40" i="6"/>
  <c r="T40" i="6"/>
  <c r="L40" i="6"/>
  <c r="BL39" i="6"/>
  <c r="BD39" i="6"/>
  <c r="AV39" i="6"/>
  <c r="AN39" i="6"/>
  <c r="AF39" i="6"/>
  <c r="X39" i="6"/>
  <c r="P39" i="6"/>
  <c r="H39" i="6"/>
  <c r="BH38" i="6"/>
  <c r="AZ38" i="6"/>
  <c r="AR38" i="6"/>
  <c r="AJ38" i="6"/>
  <c r="AB38" i="6"/>
  <c r="T38" i="6"/>
  <c r="L38" i="6"/>
  <c r="BL37" i="6"/>
  <c r="BD37" i="6"/>
  <c r="AV37" i="6"/>
  <c r="AN37" i="6"/>
  <c r="AF37" i="6"/>
  <c r="X37" i="6"/>
  <c r="P37" i="6"/>
  <c r="H37" i="6"/>
  <c r="BH36" i="6"/>
  <c r="AZ36" i="6"/>
  <c r="AR36" i="6"/>
  <c r="AJ36" i="6"/>
  <c r="AB36" i="6"/>
  <c r="T36" i="6"/>
  <c r="L36" i="6"/>
  <c r="N97" i="6"/>
  <c r="X94" i="6"/>
  <c r="AZ93" i="6"/>
  <c r="AB93" i="6"/>
  <c r="L93" i="6"/>
  <c r="BD92" i="6"/>
  <c r="AN92" i="6"/>
  <c r="X92" i="6"/>
  <c r="H92" i="6"/>
  <c r="AZ91" i="6"/>
  <c r="AJ91" i="6"/>
  <c r="T91" i="6"/>
  <c r="BL90" i="6"/>
  <c r="AV90" i="6"/>
  <c r="AF90" i="6"/>
  <c r="P90" i="6"/>
  <c r="BH89" i="6"/>
  <c r="AR89" i="6"/>
  <c r="AB89" i="6"/>
  <c r="L89" i="6"/>
  <c r="BD88" i="6"/>
  <c r="AN88" i="6"/>
  <c r="X88" i="6"/>
  <c r="H88" i="6"/>
  <c r="AZ87" i="6"/>
  <c r="AJ87" i="6"/>
  <c r="T87" i="6"/>
  <c r="BL86" i="6"/>
  <c r="AV86" i="6"/>
  <c r="AF86" i="6"/>
  <c r="P86" i="6"/>
  <c r="BH85" i="6"/>
  <c r="AR85" i="6"/>
  <c r="AB85" i="6"/>
  <c r="L85" i="6"/>
  <c r="BD84" i="6"/>
  <c r="AN84" i="6"/>
  <c r="X84" i="6"/>
  <c r="H84" i="6"/>
  <c r="AZ83" i="6"/>
  <c r="AJ83" i="6"/>
  <c r="T83" i="6"/>
  <c r="BL82" i="6"/>
  <c r="AV82" i="6"/>
  <c r="AF82" i="6"/>
  <c r="P82" i="6"/>
  <c r="BH81" i="6"/>
  <c r="AR81" i="6"/>
  <c r="AB81" i="6"/>
  <c r="L81" i="6"/>
  <c r="BD80" i="6"/>
  <c r="AN80" i="6"/>
  <c r="X80" i="6"/>
  <c r="H80" i="6"/>
  <c r="AZ79" i="6"/>
  <c r="AJ79" i="6"/>
  <c r="T79" i="6"/>
  <c r="BL78" i="6"/>
  <c r="AV78" i="6"/>
  <c r="AF78" i="6"/>
  <c r="P78" i="6"/>
  <c r="BH77" i="6"/>
  <c r="AR77" i="6"/>
  <c r="AB77" i="6"/>
  <c r="L77" i="6"/>
  <c r="BD76" i="6"/>
  <c r="AN76" i="6"/>
  <c r="X76" i="6"/>
  <c r="H76" i="6"/>
  <c r="AZ75" i="6"/>
  <c r="AJ75" i="6"/>
  <c r="T75" i="6"/>
  <c r="BL74" i="6"/>
  <c r="AV74" i="6"/>
  <c r="AF74" i="6"/>
  <c r="P74" i="6"/>
  <c r="BH73" i="6"/>
  <c r="AR73" i="6"/>
  <c r="AB73" i="6"/>
  <c r="L73" i="6"/>
  <c r="BD72" i="6"/>
  <c r="AN72" i="6"/>
  <c r="X72" i="6"/>
  <c r="H72" i="6"/>
  <c r="AZ71" i="6"/>
  <c r="AJ71" i="6"/>
  <c r="T71" i="6"/>
  <c r="BL70" i="6"/>
  <c r="AV70" i="6"/>
  <c r="AF70" i="6"/>
  <c r="P70" i="6"/>
  <c r="BH69" i="6"/>
  <c r="AR69" i="6"/>
  <c r="AB69" i="6"/>
  <c r="L69" i="6"/>
  <c r="BD68" i="6"/>
  <c r="AN68" i="6"/>
  <c r="X68" i="6"/>
  <c r="H68" i="6"/>
  <c r="AZ67" i="6"/>
  <c r="AJ67" i="6"/>
  <c r="T67" i="6"/>
  <c r="BL66" i="6"/>
  <c r="AV66" i="6"/>
  <c r="AF66" i="6"/>
  <c r="P66" i="6"/>
  <c r="BH65" i="6"/>
  <c r="AR65" i="6"/>
  <c r="AB65" i="6"/>
  <c r="L65" i="6"/>
  <c r="BD64" i="6"/>
  <c r="AN64" i="6"/>
  <c r="X64" i="6"/>
  <c r="H64" i="6"/>
  <c r="AZ63" i="6"/>
  <c r="AJ63" i="6"/>
  <c r="T63" i="6"/>
  <c r="BL62" i="6"/>
  <c r="AV62" i="6"/>
  <c r="AF62" i="6"/>
  <c r="P62" i="6"/>
  <c r="BH61" i="6"/>
  <c r="AR61" i="6"/>
  <c r="AB61" i="6"/>
  <c r="L61" i="6"/>
  <c r="BD60" i="6"/>
  <c r="AN60" i="6"/>
  <c r="X60" i="6"/>
  <c r="H60" i="6"/>
  <c r="AZ59" i="6"/>
  <c r="AJ59" i="6"/>
  <c r="T59" i="6"/>
  <c r="BL58" i="6"/>
  <c r="AV58" i="6"/>
  <c r="AF58" i="6"/>
  <c r="P58" i="6"/>
  <c r="BH57" i="6"/>
  <c r="AR57" i="6"/>
  <c r="AB57" i="6"/>
  <c r="L57" i="6"/>
  <c r="BD56" i="6"/>
  <c r="AN56" i="6"/>
  <c r="X56" i="6"/>
  <c r="H56" i="6"/>
  <c r="AZ55" i="6"/>
  <c r="AJ55" i="6"/>
  <c r="T55" i="6"/>
  <c r="BL54" i="6"/>
  <c r="AV54" i="6"/>
  <c r="AF54" i="6"/>
  <c r="P54" i="6"/>
  <c r="BH53" i="6"/>
  <c r="AR53" i="6"/>
  <c r="AB53" i="6"/>
  <c r="L53" i="6"/>
  <c r="BD52" i="6"/>
  <c r="AN52" i="6"/>
  <c r="X52" i="6"/>
  <c r="H52" i="6"/>
  <c r="AZ51" i="6"/>
  <c r="AJ51" i="6"/>
  <c r="T51" i="6"/>
  <c r="BL50" i="6"/>
  <c r="AV50" i="6"/>
  <c r="AF50" i="6"/>
  <c r="P50" i="6"/>
  <c r="BH49" i="6"/>
  <c r="AR49" i="6"/>
  <c r="AB49" i="6"/>
  <c r="L49" i="6"/>
  <c r="BD48" i="6"/>
  <c r="AN48" i="6"/>
  <c r="X48" i="6"/>
  <c r="H48" i="6"/>
  <c r="AZ47" i="6"/>
  <c r="AJ47" i="6"/>
  <c r="T47" i="6"/>
  <c r="BL46" i="6"/>
  <c r="AV46" i="6"/>
  <c r="AF46" i="6"/>
  <c r="P46" i="6"/>
  <c r="BH45" i="6"/>
  <c r="AR45" i="6"/>
  <c r="AB45" i="6"/>
  <c r="L45" i="6"/>
  <c r="BD44" i="6"/>
  <c r="AN44" i="6"/>
  <c r="X44" i="6"/>
  <c r="H44" i="6"/>
  <c r="AZ43" i="6"/>
  <c r="AJ43" i="6"/>
  <c r="T43" i="6"/>
  <c r="BL42" i="6"/>
  <c r="AV42" i="6"/>
  <c r="AF42" i="6"/>
  <c r="P42" i="6"/>
  <c r="BH41" i="6"/>
  <c r="AR41" i="6"/>
  <c r="AB41" i="6"/>
  <c r="L41" i="6"/>
  <c r="BD40" i="6"/>
  <c r="AN40" i="6"/>
  <c r="X40" i="6"/>
  <c r="H40" i="6"/>
  <c r="AZ39" i="6"/>
  <c r="AJ39" i="6"/>
  <c r="T39" i="6"/>
  <c r="BL38" i="6"/>
  <c r="AV38" i="6"/>
  <c r="AF38" i="6"/>
  <c r="P38" i="6"/>
  <c r="BH37" i="6"/>
  <c r="AR37" i="6"/>
  <c r="AB37" i="6"/>
  <c r="L37" i="6"/>
  <c r="BD36" i="6"/>
  <c r="AN36" i="6"/>
  <c r="X36" i="6"/>
  <c r="H36" i="6"/>
  <c r="W94" i="6"/>
  <c r="AY93" i="6"/>
  <c r="AA93" i="6"/>
  <c r="K93" i="6"/>
  <c r="BC92" i="6"/>
  <c r="AM92" i="6"/>
  <c r="W92" i="6"/>
  <c r="G92" i="6"/>
  <c r="AY91" i="6"/>
  <c r="AI91" i="6"/>
  <c r="S91" i="6"/>
  <c r="BK90" i="6"/>
  <c r="AU90" i="6"/>
  <c r="AE90" i="6"/>
  <c r="O90" i="6"/>
  <c r="BG89" i="6"/>
  <c r="AQ89" i="6"/>
  <c r="AA89" i="6"/>
  <c r="K89" i="6"/>
  <c r="BC88" i="6"/>
  <c r="AM88" i="6"/>
  <c r="W88" i="6"/>
  <c r="G88" i="6"/>
  <c r="AY87" i="6"/>
  <c r="AI87" i="6"/>
  <c r="S87" i="6"/>
  <c r="BK86" i="6"/>
  <c r="AU86" i="6"/>
  <c r="AE86" i="6"/>
  <c r="O86" i="6"/>
  <c r="BG85" i="6"/>
  <c r="AQ85" i="6"/>
  <c r="AA85" i="6"/>
  <c r="K85" i="6"/>
  <c r="BC84" i="6"/>
  <c r="AM84" i="6"/>
  <c r="W84" i="6"/>
  <c r="G84" i="6"/>
  <c r="AY83" i="6"/>
  <c r="AI83" i="6"/>
  <c r="S83" i="6"/>
  <c r="BK82" i="6"/>
  <c r="AU82" i="6"/>
  <c r="AE82" i="6"/>
  <c r="O82" i="6"/>
  <c r="BG81" i="6"/>
  <c r="AQ81" i="6"/>
  <c r="AA81" i="6"/>
  <c r="K81" i="6"/>
  <c r="BC80" i="6"/>
  <c r="AM80" i="6"/>
  <c r="W80" i="6"/>
  <c r="G80" i="6"/>
  <c r="AY79" i="6"/>
  <c r="AI79" i="6"/>
  <c r="S79" i="6"/>
  <c r="BK78" i="6"/>
  <c r="AU78" i="6"/>
  <c r="AE78" i="6"/>
  <c r="O78" i="6"/>
  <c r="BG77" i="6"/>
  <c r="AQ77" i="6"/>
  <c r="AA77" i="6"/>
  <c r="K77" i="6"/>
  <c r="BC76" i="6"/>
  <c r="AM76" i="6"/>
  <c r="W76" i="6"/>
  <c r="G76" i="6"/>
  <c r="AY75" i="6"/>
  <c r="AI75" i="6"/>
  <c r="S75" i="6"/>
  <c r="BK74" i="6"/>
  <c r="AU74" i="6"/>
  <c r="AE74" i="6"/>
  <c r="O74" i="6"/>
  <c r="BG73" i="6"/>
  <c r="AQ73" i="6"/>
  <c r="AA73" i="6"/>
  <c r="K73" i="6"/>
  <c r="BC72" i="6"/>
  <c r="AM72" i="6"/>
  <c r="W72" i="6"/>
  <c r="G72" i="6"/>
  <c r="AY71" i="6"/>
  <c r="AI71" i="6"/>
  <c r="S71" i="6"/>
  <c r="BK70" i="6"/>
  <c r="AU70" i="6"/>
  <c r="AE70" i="6"/>
  <c r="O70" i="6"/>
  <c r="BG69" i="6"/>
  <c r="AQ69" i="6"/>
  <c r="AA69" i="6"/>
  <c r="K69" i="6"/>
  <c r="BC68" i="6"/>
  <c r="AM68" i="6"/>
  <c r="W68" i="6"/>
  <c r="G68" i="6"/>
  <c r="AY67" i="6"/>
  <c r="AI67" i="6"/>
  <c r="S67" i="6"/>
  <c r="BK66" i="6"/>
  <c r="AU66" i="6"/>
  <c r="AE66" i="6"/>
  <c r="O66" i="6"/>
  <c r="BG65" i="6"/>
  <c r="AQ65" i="6"/>
  <c r="AA65" i="6"/>
  <c r="K65" i="6"/>
  <c r="BC64" i="6"/>
  <c r="AM64" i="6"/>
  <c r="W64" i="6"/>
  <c r="G64" i="6"/>
  <c r="AY63" i="6"/>
  <c r="AI63" i="6"/>
  <c r="S63" i="6"/>
  <c r="BK62" i="6"/>
  <c r="AU62" i="6"/>
  <c r="AE62" i="6"/>
  <c r="O62" i="6"/>
  <c r="BG61" i="6"/>
  <c r="AQ61" i="6"/>
  <c r="AA61" i="6"/>
  <c r="K61" i="6"/>
  <c r="BC60" i="6"/>
  <c r="AM60" i="6"/>
  <c r="W60" i="6"/>
  <c r="G60" i="6"/>
  <c r="AY59" i="6"/>
  <c r="AI59" i="6"/>
  <c r="S59" i="6"/>
  <c r="BK58" i="6"/>
  <c r="AU58" i="6"/>
  <c r="AE58" i="6"/>
  <c r="O58" i="6"/>
  <c r="BG57" i="6"/>
  <c r="AQ57" i="6"/>
  <c r="AA57" i="6"/>
  <c r="K57" i="6"/>
  <c r="BC56" i="6"/>
  <c r="AM56" i="6"/>
  <c r="W56" i="6"/>
  <c r="G56" i="6"/>
  <c r="AY55" i="6"/>
  <c r="AI55" i="6"/>
  <c r="S55" i="6"/>
  <c r="BK54" i="6"/>
  <c r="AU54" i="6"/>
  <c r="AE54" i="6"/>
  <c r="O54" i="6"/>
  <c r="BG53" i="6"/>
  <c r="AQ53" i="6"/>
  <c r="AA53" i="6"/>
  <c r="K53" i="6"/>
  <c r="BC52" i="6"/>
  <c r="AM52" i="6"/>
  <c r="W52" i="6"/>
  <c r="G52" i="6"/>
  <c r="AY51" i="6"/>
  <c r="AI51" i="6"/>
  <c r="S51" i="6"/>
  <c r="BK50" i="6"/>
  <c r="AU50" i="6"/>
  <c r="AE50" i="6"/>
  <c r="O50" i="6"/>
  <c r="BG49" i="6"/>
  <c r="AQ49" i="6"/>
  <c r="AA49" i="6"/>
  <c r="K49" i="6"/>
  <c r="BC48" i="6"/>
  <c r="AM48" i="6"/>
  <c r="W48" i="6"/>
  <c r="G48" i="6"/>
  <c r="AY47" i="6"/>
  <c r="AI47" i="6"/>
  <c r="S47" i="6"/>
  <c r="BK46" i="6"/>
  <c r="AU46" i="6"/>
  <c r="AE46" i="6"/>
  <c r="O46" i="6"/>
  <c r="BG45" i="6"/>
  <c r="AQ45" i="6"/>
  <c r="AA45" i="6"/>
  <c r="K45" i="6"/>
  <c r="BC44" i="6"/>
  <c r="AM44" i="6"/>
  <c r="W44" i="6"/>
  <c r="G44" i="6"/>
  <c r="AY43" i="6"/>
  <c r="AI43" i="6"/>
  <c r="S43" i="6"/>
  <c r="BK42" i="6"/>
  <c r="AU42" i="6"/>
  <c r="AE42" i="6"/>
  <c r="O42" i="6"/>
  <c r="BG41" i="6"/>
  <c r="AQ41" i="6"/>
  <c r="AA41" i="6"/>
  <c r="K41" i="6"/>
  <c r="BC40" i="6"/>
  <c r="AM40" i="6"/>
  <c r="W40" i="6"/>
  <c r="G40" i="6"/>
  <c r="AY39" i="6"/>
  <c r="AI39" i="6"/>
  <c r="S39" i="6"/>
  <c r="BK38" i="6"/>
  <c r="AU38" i="6"/>
  <c r="AE38" i="6"/>
  <c r="O38" i="6"/>
  <c r="BG37" i="6"/>
  <c r="AQ37" i="6"/>
  <c r="AA37" i="6"/>
  <c r="K37" i="6"/>
  <c r="BC36" i="6"/>
  <c r="AM36" i="6"/>
  <c r="W36" i="6"/>
  <c r="G36" i="6"/>
  <c r="AK60" i="6"/>
  <c r="I57" i="6"/>
  <c r="AK56" i="6"/>
  <c r="BM55" i="6"/>
  <c r="AW55" i="6"/>
  <c r="Q55" i="6"/>
  <c r="AS54" i="6"/>
  <c r="M54" i="6"/>
  <c r="AO53" i="6"/>
  <c r="I53" i="6"/>
  <c r="AK52" i="6"/>
  <c r="BM51" i="6"/>
  <c r="AG51" i="6"/>
  <c r="Q51" i="6"/>
  <c r="AS50" i="6"/>
  <c r="M50" i="6"/>
  <c r="AO49" i="6"/>
  <c r="I49" i="6"/>
  <c r="U48" i="6"/>
  <c r="AW47" i="6"/>
  <c r="Q47" i="6"/>
  <c r="BI46" i="6"/>
  <c r="AC46" i="6"/>
  <c r="BE45" i="6"/>
  <c r="Y45" i="6"/>
  <c r="BA44" i="6"/>
  <c r="U44" i="6"/>
  <c r="AW43" i="6"/>
  <c r="Q43" i="6"/>
  <c r="AC42" i="6"/>
  <c r="BE41" i="6"/>
  <c r="Y41" i="6"/>
  <c r="BA40" i="6"/>
  <c r="AK40" i="6"/>
  <c r="BM39" i="6"/>
  <c r="AG39" i="6"/>
  <c r="AS38" i="6"/>
  <c r="M38" i="6"/>
  <c r="AO37" i="6"/>
  <c r="I37" i="6"/>
  <c r="BA36" i="6"/>
  <c r="U36" i="6"/>
  <c r="C96" i="6"/>
  <c r="BL94" i="6"/>
  <c r="P94" i="6"/>
  <c r="AR93" i="6"/>
  <c r="Z93" i="6"/>
  <c r="J93" i="6"/>
  <c r="BB92" i="6"/>
  <c r="AL92" i="6"/>
  <c r="V92" i="6"/>
  <c r="BN91" i="6"/>
  <c r="AX91" i="6"/>
  <c r="AH91" i="6"/>
  <c r="R91" i="6"/>
  <c r="BJ90" i="6"/>
  <c r="AT90" i="6"/>
  <c r="AD90" i="6"/>
  <c r="N90" i="6"/>
  <c r="BF89" i="6"/>
  <c r="AP89" i="6"/>
  <c r="Z89" i="6"/>
  <c r="J89" i="6"/>
  <c r="BB88" i="6"/>
  <c r="AL88" i="6"/>
  <c r="V88" i="6"/>
  <c r="BN87" i="6"/>
  <c r="AX87" i="6"/>
  <c r="AH87" i="6"/>
  <c r="R87" i="6"/>
  <c r="BJ86" i="6"/>
  <c r="AT86" i="6"/>
  <c r="AD86" i="6"/>
  <c r="N86" i="6"/>
  <c r="BF85" i="6"/>
  <c r="AP85" i="6"/>
  <c r="Z85" i="6"/>
  <c r="J85" i="6"/>
  <c r="BB84" i="6"/>
  <c r="AL84" i="6"/>
  <c r="V84" i="6"/>
  <c r="BN83" i="6"/>
  <c r="AX83" i="6"/>
  <c r="AH83" i="6"/>
  <c r="R83" i="6"/>
  <c r="BJ82" i="6"/>
  <c r="AT82" i="6"/>
  <c r="AD82" i="6"/>
  <c r="N82" i="6"/>
  <c r="BF81" i="6"/>
  <c r="AP81" i="6"/>
  <c r="Z81" i="6"/>
  <c r="J81" i="6"/>
  <c r="BB80" i="6"/>
  <c r="AL80" i="6"/>
  <c r="V80" i="6"/>
  <c r="BN79" i="6"/>
  <c r="AX79" i="6"/>
  <c r="AH79" i="6"/>
  <c r="R79" i="6"/>
  <c r="BJ78" i="6"/>
  <c r="AT78" i="6"/>
  <c r="AD78" i="6"/>
  <c r="N78" i="6"/>
  <c r="BF77" i="6"/>
  <c r="AP77" i="6"/>
  <c r="Z77" i="6"/>
  <c r="J77" i="6"/>
  <c r="BB76" i="6"/>
  <c r="AL76" i="6"/>
  <c r="V76" i="6"/>
  <c r="BN75" i="6"/>
  <c r="AX75" i="6"/>
  <c r="AH75" i="6"/>
  <c r="R75" i="6"/>
  <c r="BJ74" i="6"/>
  <c r="AT74" i="6"/>
  <c r="AD74" i="6"/>
  <c r="N74" i="6"/>
  <c r="BF73" i="6"/>
  <c r="AP73" i="6"/>
  <c r="Z73" i="6"/>
  <c r="J73" i="6"/>
  <c r="BB72" i="6"/>
  <c r="AL72" i="6"/>
  <c r="V72" i="6"/>
  <c r="BN71" i="6"/>
  <c r="AX71" i="6"/>
  <c r="AH71" i="6"/>
  <c r="R71" i="6"/>
  <c r="BJ70" i="6"/>
  <c r="AT70" i="6"/>
  <c r="AD70" i="6"/>
  <c r="N70" i="6"/>
  <c r="BF69" i="6"/>
  <c r="AP69" i="6"/>
  <c r="Z69" i="6"/>
  <c r="J69" i="6"/>
  <c r="BB68" i="6"/>
  <c r="AL68" i="6"/>
  <c r="V68" i="6"/>
  <c r="BN67" i="6"/>
  <c r="AX67" i="6"/>
  <c r="AH67" i="6"/>
  <c r="R67" i="6"/>
  <c r="BJ66" i="6"/>
  <c r="AT66" i="6"/>
  <c r="AD66" i="6"/>
  <c r="N66" i="6"/>
  <c r="BF65" i="6"/>
  <c r="AP65" i="6"/>
  <c r="Z65" i="6"/>
  <c r="J65" i="6"/>
  <c r="BB64" i="6"/>
  <c r="AL64" i="6"/>
  <c r="V64" i="6"/>
  <c r="BN63" i="6"/>
  <c r="AX63" i="6"/>
  <c r="AH63" i="6"/>
  <c r="R63" i="6"/>
  <c r="BJ62" i="6"/>
  <c r="AT62" i="6"/>
  <c r="AD62" i="6"/>
  <c r="N62" i="6"/>
  <c r="BF61" i="6"/>
  <c r="AP61" i="6"/>
  <c r="Z61" i="6"/>
  <c r="J61" i="6"/>
  <c r="BB60" i="6"/>
  <c r="AL60" i="6"/>
  <c r="V60" i="6"/>
  <c r="BN59" i="6"/>
  <c r="AX59" i="6"/>
  <c r="AH59" i="6"/>
  <c r="R59" i="6"/>
  <c r="BJ58" i="6"/>
  <c r="AT58" i="6"/>
  <c r="AD58" i="6"/>
  <c r="N58" i="6"/>
  <c r="BF57" i="6"/>
  <c r="AP57" i="6"/>
  <c r="Z57" i="6"/>
  <c r="J57" i="6"/>
  <c r="BB56" i="6"/>
  <c r="AL56" i="6"/>
  <c r="V56" i="6"/>
  <c r="BN55" i="6"/>
  <c r="AX55" i="6"/>
  <c r="AH55" i="6"/>
  <c r="R55" i="6"/>
  <c r="BJ54" i="6"/>
  <c r="AT54" i="6"/>
  <c r="AD54" i="6"/>
  <c r="N54" i="6"/>
  <c r="BF53" i="6"/>
  <c r="AP53" i="6"/>
  <c r="Z53" i="6"/>
  <c r="J53" i="6"/>
  <c r="BB52" i="6"/>
  <c r="AL52" i="6"/>
  <c r="V52" i="6"/>
  <c r="BN51" i="6"/>
  <c r="AX51" i="6"/>
  <c r="AH51" i="6"/>
  <c r="R51" i="6"/>
  <c r="BJ50" i="6"/>
  <c r="AT50" i="6"/>
  <c r="AD50" i="6"/>
  <c r="N50" i="6"/>
  <c r="BF49" i="6"/>
  <c r="AP49" i="6"/>
  <c r="Z49" i="6"/>
  <c r="J49" i="6"/>
  <c r="BB48" i="6"/>
  <c r="AL48" i="6"/>
  <c r="V48" i="6"/>
  <c r="BN47" i="6"/>
  <c r="AX47" i="6"/>
  <c r="AH47" i="6"/>
  <c r="R47" i="6"/>
  <c r="BJ46" i="6"/>
  <c r="AT46" i="6"/>
  <c r="AD46" i="6"/>
  <c r="N46" i="6"/>
  <c r="BF45" i="6"/>
  <c r="AP45" i="6"/>
  <c r="Z45" i="6"/>
  <c r="J45" i="6"/>
  <c r="BB44" i="6"/>
  <c r="AL44" i="6"/>
  <c r="V44" i="6"/>
  <c r="BN43" i="6"/>
  <c r="AX43" i="6"/>
  <c r="AH43" i="6"/>
  <c r="R43" i="6"/>
  <c r="BJ42" i="6"/>
  <c r="AT42" i="6"/>
  <c r="AD42" i="6"/>
  <c r="N42" i="6"/>
  <c r="BF41" i="6"/>
  <c r="AP41" i="6"/>
  <c r="Z41" i="6"/>
  <c r="J41" i="6"/>
  <c r="BB40" i="6"/>
  <c r="AL40" i="6"/>
  <c r="V40" i="6"/>
  <c r="BN39" i="6"/>
  <c r="AX39" i="6"/>
  <c r="AH39" i="6"/>
  <c r="R39" i="6"/>
  <c r="BJ38" i="6"/>
  <c r="AT38" i="6"/>
  <c r="AD38" i="6"/>
  <c r="N38" i="6"/>
  <c r="BF37" i="6"/>
  <c r="AP37" i="6"/>
  <c r="Z37" i="6"/>
  <c r="J37" i="6"/>
  <c r="BB36" i="6"/>
  <c r="AL36" i="6"/>
  <c r="V36" i="6"/>
  <c r="BA60" i="6"/>
  <c r="U56" i="6"/>
  <c r="AG55" i="6"/>
  <c r="AC54" i="6"/>
  <c r="BE53" i="6"/>
  <c r="Y53" i="6"/>
  <c r="BA52" i="6"/>
  <c r="U52" i="6"/>
  <c r="AW51" i="6"/>
  <c r="BI50" i="6"/>
  <c r="AC50" i="6"/>
  <c r="BE49" i="6"/>
  <c r="Y49" i="6"/>
  <c r="BA48" i="6"/>
  <c r="BM47" i="6"/>
  <c r="AG47" i="6"/>
  <c r="AS46" i="6"/>
  <c r="M46" i="6"/>
  <c r="AO45" i="6"/>
  <c r="I45" i="6"/>
  <c r="AK44" i="6"/>
  <c r="BM43" i="6"/>
  <c r="AG43" i="6"/>
  <c r="BI42" i="6"/>
  <c r="AS42" i="6"/>
  <c r="M42" i="6"/>
  <c r="AO41" i="6"/>
  <c r="I41" i="6"/>
  <c r="U40" i="6"/>
  <c r="AW39" i="6"/>
  <c r="Q39" i="6"/>
  <c r="BI38" i="6"/>
  <c r="AC38" i="6"/>
  <c r="BE37" i="6"/>
  <c r="Y37" i="6"/>
  <c r="AK36" i="6"/>
  <c r="BD94" i="6"/>
  <c r="O94" i="6"/>
  <c r="AQ93" i="6"/>
  <c r="Y93" i="6"/>
  <c r="I93" i="6"/>
  <c r="BA92" i="6"/>
  <c r="AK92" i="6"/>
  <c r="U92" i="6"/>
  <c r="BM91" i="6"/>
  <c r="AW91" i="6"/>
  <c r="AG91" i="6"/>
  <c r="Q91" i="6"/>
  <c r="BI90" i="6"/>
  <c r="AS90" i="6"/>
  <c r="AC90" i="6"/>
  <c r="M90" i="6"/>
  <c r="BE89" i="6"/>
  <c r="AO89" i="6"/>
  <c r="Y89" i="6"/>
  <c r="I89" i="6"/>
  <c r="BA88" i="6"/>
  <c r="AK88" i="6"/>
  <c r="U88" i="6"/>
  <c r="BM87" i="6"/>
  <c r="AW87" i="6"/>
  <c r="AG87" i="6"/>
  <c r="Q87" i="6"/>
  <c r="BI86" i="6"/>
  <c r="AS86" i="6"/>
  <c r="AC86" i="6"/>
  <c r="M86" i="6"/>
  <c r="BE85" i="6"/>
  <c r="AO85" i="6"/>
  <c r="Y85" i="6"/>
  <c r="I85" i="6"/>
  <c r="BA84" i="6"/>
  <c r="AK84" i="6"/>
  <c r="U84" i="6"/>
  <c r="BM83" i="6"/>
  <c r="AW83" i="6"/>
  <c r="AG83" i="6"/>
  <c r="Q83" i="6"/>
  <c r="BI82" i="6"/>
  <c r="AS82" i="6"/>
  <c r="AC82" i="6"/>
  <c r="M82" i="6"/>
  <c r="BE81" i="6"/>
  <c r="AO81" i="6"/>
  <c r="Y81" i="6"/>
  <c r="I81" i="6"/>
  <c r="BA80" i="6"/>
  <c r="AK80" i="6"/>
  <c r="U80" i="6"/>
  <c r="BM79" i="6"/>
  <c r="AW79" i="6"/>
  <c r="AG79" i="6"/>
  <c r="Q79" i="6"/>
  <c r="BI78" i="6"/>
  <c r="AS78" i="6"/>
  <c r="AC78" i="6"/>
  <c r="M78" i="6"/>
  <c r="BE77" i="6"/>
  <c r="AO77" i="6"/>
  <c r="Y77" i="6"/>
  <c r="I77" i="6"/>
  <c r="BA76" i="6"/>
  <c r="AK76" i="6"/>
  <c r="U76" i="6"/>
  <c r="BM75" i="6"/>
  <c r="AW75" i="6"/>
  <c r="AG75" i="6"/>
  <c r="Q75" i="6"/>
  <c r="BI74" i="6"/>
  <c r="AS74" i="6"/>
  <c r="AC74" i="6"/>
  <c r="M74" i="6"/>
  <c r="BE73" i="6"/>
  <c r="AO73" i="6"/>
  <c r="Y73" i="6"/>
  <c r="I73" i="6"/>
  <c r="BA72" i="6"/>
  <c r="AK72" i="6"/>
  <c r="U72" i="6"/>
  <c r="BM71" i="6"/>
  <c r="AW71" i="6"/>
  <c r="AG71" i="6"/>
  <c r="Q71" i="6"/>
  <c r="BI70" i="6"/>
  <c r="AS70" i="6"/>
  <c r="AC70" i="6"/>
  <c r="M70" i="6"/>
  <c r="BE69" i="6"/>
  <c r="AO69" i="6"/>
  <c r="Y69" i="6"/>
  <c r="I69" i="6"/>
  <c r="BA68" i="6"/>
  <c r="AK68" i="6"/>
  <c r="U68" i="6"/>
  <c r="BM67" i="6"/>
  <c r="AW67" i="6"/>
  <c r="AG67" i="6"/>
  <c r="Q67" i="6"/>
  <c r="BI66" i="6"/>
  <c r="AS66" i="6"/>
  <c r="AC66" i="6"/>
  <c r="M66" i="6"/>
  <c r="BE65" i="6"/>
  <c r="AO65" i="6"/>
  <c r="Y65" i="6"/>
  <c r="I65" i="6"/>
  <c r="BA64" i="6"/>
  <c r="AK64" i="6"/>
  <c r="U64" i="6"/>
  <c r="BM63" i="6"/>
  <c r="AW63" i="6"/>
  <c r="AG63" i="6"/>
  <c r="Q63" i="6"/>
  <c r="BI62" i="6"/>
  <c r="AS62" i="6"/>
  <c r="AC62" i="6"/>
  <c r="M62" i="6"/>
  <c r="BE61" i="6"/>
  <c r="AO61" i="6"/>
  <c r="Y61" i="6"/>
  <c r="I61" i="6"/>
  <c r="U60" i="6"/>
  <c r="BM59" i="6"/>
  <c r="AW59" i="6"/>
  <c r="AG59" i="6"/>
  <c r="Q59" i="6"/>
  <c r="BI58" i="6"/>
  <c r="AS58" i="6"/>
  <c r="AC58" i="6"/>
  <c r="M58" i="6"/>
  <c r="BE57" i="6"/>
  <c r="AO57" i="6"/>
  <c r="Y57" i="6"/>
  <c r="BA56" i="6"/>
  <c r="BI54" i="6"/>
  <c r="AK48" i="6"/>
  <c r="AV94" i="6"/>
  <c r="H94" i="6"/>
  <c r="AJ93" i="6"/>
  <c r="T93" i="6"/>
  <c r="BL92" i="6"/>
  <c r="AV92" i="6"/>
  <c r="AF92" i="6"/>
  <c r="P92" i="6"/>
  <c r="BH91" i="6"/>
  <c r="AR91" i="6"/>
  <c r="AB91" i="6"/>
  <c r="L91" i="6"/>
  <c r="BD90" i="6"/>
  <c r="AN90" i="6"/>
  <c r="X90" i="6"/>
  <c r="H90" i="6"/>
  <c r="AZ89" i="6"/>
  <c r="AJ89" i="6"/>
  <c r="T89" i="6"/>
  <c r="BL88" i="6"/>
  <c r="AV88" i="6"/>
  <c r="AF88" i="6"/>
  <c r="P88" i="6"/>
  <c r="BH87" i="6"/>
  <c r="AR87" i="6"/>
  <c r="AB87" i="6"/>
  <c r="L87" i="6"/>
  <c r="BD86" i="6"/>
  <c r="AN86" i="6"/>
  <c r="X86" i="6"/>
  <c r="H86" i="6"/>
  <c r="AZ85" i="6"/>
  <c r="AJ85" i="6"/>
  <c r="T85" i="6"/>
  <c r="BL84" i="6"/>
  <c r="AV84" i="6"/>
  <c r="AF84" i="6"/>
  <c r="P84" i="6"/>
  <c r="BH83" i="6"/>
  <c r="AR83" i="6"/>
  <c r="AB83" i="6"/>
  <c r="L83" i="6"/>
  <c r="BD82" i="6"/>
  <c r="AN82" i="6"/>
  <c r="X82" i="6"/>
  <c r="H82" i="6"/>
  <c r="AZ81" i="6"/>
  <c r="AJ81" i="6"/>
  <c r="T81" i="6"/>
  <c r="BL80" i="6"/>
  <c r="AV80" i="6"/>
  <c r="AF80" i="6"/>
  <c r="P80" i="6"/>
  <c r="BH79" i="6"/>
  <c r="AR79" i="6"/>
  <c r="AB79" i="6"/>
  <c r="L79" i="6"/>
  <c r="BD78" i="6"/>
  <c r="AN78" i="6"/>
  <c r="X78" i="6"/>
  <c r="H78" i="6"/>
  <c r="AZ77" i="6"/>
  <c r="AJ77" i="6"/>
  <c r="T77" i="6"/>
  <c r="BL76" i="6"/>
  <c r="AV76" i="6"/>
  <c r="AF76" i="6"/>
  <c r="P76" i="6"/>
  <c r="BH75" i="6"/>
  <c r="AR75" i="6"/>
  <c r="AB75" i="6"/>
  <c r="L75" i="6"/>
  <c r="BD74" i="6"/>
  <c r="AN74" i="6"/>
  <c r="X74" i="6"/>
  <c r="H74" i="6"/>
  <c r="AZ73" i="6"/>
  <c r="AJ73" i="6"/>
  <c r="T73" i="6"/>
  <c r="BL72" i="6"/>
  <c r="AV72" i="6"/>
  <c r="AF72" i="6"/>
  <c r="P72" i="6"/>
  <c r="BH71" i="6"/>
  <c r="AR71" i="6"/>
  <c r="AB71" i="6"/>
  <c r="L71" i="6"/>
  <c r="BD70" i="6"/>
  <c r="AN70" i="6"/>
  <c r="X70" i="6"/>
  <c r="H70" i="6"/>
  <c r="AZ69" i="6"/>
  <c r="AJ69" i="6"/>
  <c r="T69" i="6"/>
  <c r="BL68" i="6"/>
  <c r="AV68" i="6"/>
  <c r="AF68" i="6"/>
  <c r="P68" i="6"/>
  <c r="BH67" i="6"/>
  <c r="AR67" i="6"/>
  <c r="AB67" i="6"/>
  <c r="L67" i="6"/>
  <c r="BD66" i="6"/>
  <c r="AN66" i="6"/>
  <c r="X66" i="6"/>
  <c r="H66" i="6"/>
  <c r="AZ65" i="6"/>
  <c r="AJ65" i="6"/>
  <c r="T65" i="6"/>
  <c r="BL64" i="6"/>
  <c r="AV64" i="6"/>
  <c r="AF64" i="6"/>
  <c r="P64" i="6"/>
  <c r="BH63" i="6"/>
  <c r="AR63" i="6"/>
  <c r="AB63" i="6"/>
  <c r="L63" i="6"/>
  <c r="BD62" i="6"/>
  <c r="AN62" i="6"/>
  <c r="X62" i="6"/>
  <c r="H62" i="6"/>
  <c r="AZ61" i="6"/>
  <c r="AJ61" i="6"/>
  <c r="T61" i="6"/>
  <c r="BL60" i="6"/>
  <c r="AV60" i="6"/>
  <c r="AF60" i="6"/>
  <c r="P60" i="6"/>
  <c r="BH59" i="6"/>
  <c r="AR59" i="6"/>
  <c r="AB59" i="6"/>
  <c r="L59" i="6"/>
  <c r="BD58" i="6"/>
  <c r="AN58" i="6"/>
  <c r="X58" i="6"/>
  <c r="H58" i="6"/>
  <c r="AZ57" i="6"/>
  <c r="AJ57" i="6"/>
  <c r="T57" i="6"/>
  <c r="BL56" i="6"/>
  <c r="AV56" i="6"/>
  <c r="AF56" i="6"/>
  <c r="P56" i="6"/>
  <c r="BH55" i="6"/>
  <c r="AR55" i="6"/>
  <c r="AB55" i="6"/>
  <c r="L55" i="6"/>
  <c r="BD54" i="6"/>
  <c r="AN54" i="6"/>
  <c r="X54" i="6"/>
  <c r="H54" i="6"/>
  <c r="AZ53" i="6"/>
  <c r="AJ53" i="6"/>
  <c r="T53" i="6"/>
  <c r="BL52" i="6"/>
  <c r="AV52" i="6"/>
  <c r="AF52" i="6"/>
  <c r="P52" i="6"/>
  <c r="BH51" i="6"/>
  <c r="AR51" i="6"/>
  <c r="AB51" i="6"/>
  <c r="L51" i="6"/>
  <c r="BD50" i="6"/>
  <c r="AN50" i="6"/>
  <c r="X50" i="6"/>
  <c r="H50" i="6"/>
  <c r="AZ49" i="6"/>
  <c r="AJ49" i="6"/>
  <c r="T49" i="6"/>
  <c r="BL48" i="6"/>
  <c r="AV48" i="6"/>
  <c r="AF48" i="6"/>
  <c r="P48" i="6"/>
  <c r="BH47" i="6"/>
  <c r="AR47" i="6"/>
  <c r="AB47" i="6"/>
  <c r="L47" i="6"/>
  <c r="BD46" i="6"/>
  <c r="AN46" i="6"/>
  <c r="X46" i="6"/>
  <c r="H46" i="6"/>
  <c r="AZ45" i="6"/>
  <c r="AJ45" i="6"/>
  <c r="T45" i="6"/>
  <c r="BL44" i="6"/>
  <c r="AV44" i="6"/>
  <c r="AF44" i="6"/>
  <c r="P44" i="6"/>
  <c r="BH43" i="6"/>
  <c r="AR43" i="6"/>
  <c r="AB43" i="6"/>
  <c r="L43" i="6"/>
  <c r="BD42" i="6"/>
  <c r="AN42" i="6"/>
  <c r="X42" i="6"/>
  <c r="H42" i="6"/>
  <c r="AZ41" i="6"/>
  <c r="AJ41" i="6"/>
  <c r="T41" i="6"/>
  <c r="BL40" i="6"/>
  <c r="AV40" i="6"/>
  <c r="AF40" i="6"/>
  <c r="P40" i="6"/>
  <c r="BH39" i="6"/>
  <c r="AR39" i="6"/>
  <c r="AB39" i="6"/>
  <c r="L39" i="6"/>
  <c r="BD38" i="6"/>
  <c r="AN38" i="6"/>
  <c r="X38" i="6"/>
  <c r="H38" i="6"/>
  <c r="AZ37" i="6"/>
  <c r="AJ37" i="6"/>
  <c r="T37" i="6"/>
  <c r="BL36" i="6"/>
  <c r="AV36" i="6"/>
  <c r="AF36" i="6"/>
  <c r="P36" i="6"/>
  <c r="AN94" i="6"/>
  <c r="G94" i="6"/>
  <c r="AI93" i="6"/>
  <c r="S93" i="6"/>
  <c r="BK92" i="6"/>
  <c r="AU92" i="6"/>
  <c r="AE92" i="6"/>
  <c r="O92" i="6"/>
  <c r="BG91" i="6"/>
  <c r="AQ91" i="6"/>
  <c r="AA91" i="6"/>
  <c r="K91" i="6"/>
  <c r="BC90" i="6"/>
  <c r="AM90" i="6"/>
  <c r="W90" i="6"/>
  <c r="G90" i="6"/>
  <c r="AY89" i="6"/>
  <c r="AI89" i="6"/>
  <c r="S89" i="6"/>
  <c r="BK88" i="6"/>
  <c r="AU88" i="6"/>
  <c r="AE88" i="6"/>
  <c r="O88" i="6"/>
  <c r="BG87" i="6"/>
  <c r="AQ87" i="6"/>
  <c r="AA87" i="6"/>
  <c r="K87" i="6"/>
  <c r="BC86" i="6"/>
  <c r="AM86" i="6"/>
  <c r="W86" i="6"/>
  <c r="G86" i="6"/>
  <c r="AY85" i="6"/>
  <c r="AI85" i="6"/>
  <c r="S85" i="6"/>
  <c r="BK84" i="6"/>
  <c r="AU84" i="6"/>
  <c r="AE84" i="6"/>
  <c r="O84" i="6"/>
  <c r="BG83" i="6"/>
  <c r="AQ83" i="6"/>
  <c r="AA83" i="6"/>
  <c r="K83" i="6"/>
  <c r="BC82" i="6"/>
  <c r="AM82" i="6"/>
  <c r="W82" i="6"/>
  <c r="G82" i="6"/>
  <c r="AY81" i="6"/>
  <c r="AI81" i="6"/>
  <c r="S81" i="6"/>
  <c r="BK80" i="6"/>
  <c r="AU80" i="6"/>
  <c r="AE80" i="6"/>
  <c r="O80" i="6"/>
  <c r="BG79" i="6"/>
  <c r="AQ79" i="6"/>
  <c r="AA79" i="6"/>
  <c r="K79" i="6"/>
  <c r="BC78" i="6"/>
  <c r="AM78" i="6"/>
  <c r="W78" i="6"/>
  <c r="G78" i="6"/>
  <c r="AY77" i="6"/>
  <c r="AI77" i="6"/>
  <c r="S77" i="6"/>
  <c r="BK76" i="6"/>
  <c r="AU76" i="6"/>
  <c r="AE76" i="6"/>
  <c r="O76" i="6"/>
  <c r="BG75" i="6"/>
  <c r="AQ75" i="6"/>
  <c r="AA75" i="6"/>
  <c r="K75" i="6"/>
  <c r="BC74" i="6"/>
  <c r="AM74" i="6"/>
  <c r="W74" i="6"/>
  <c r="G74" i="6"/>
  <c r="AY73" i="6"/>
  <c r="AI73" i="6"/>
  <c r="S73" i="6"/>
  <c r="BK72" i="6"/>
  <c r="AU72" i="6"/>
  <c r="AE72" i="6"/>
  <c r="O72" i="6"/>
  <c r="BG71" i="6"/>
  <c r="AQ71" i="6"/>
  <c r="AA71" i="6"/>
  <c r="K71" i="6"/>
  <c r="BC70" i="6"/>
  <c r="AM70" i="6"/>
  <c r="W70" i="6"/>
  <c r="G70" i="6"/>
  <c r="AY69" i="6"/>
  <c r="AI69" i="6"/>
  <c r="S69" i="6"/>
  <c r="BK68" i="6"/>
  <c r="AU68" i="6"/>
  <c r="AE68" i="6"/>
  <c r="O68" i="6"/>
  <c r="BG67" i="6"/>
  <c r="AQ67" i="6"/>
  <c r="AA67" i="6"/>
  <c r="K67" i="6"/>
  <c r="BC66" i="6"/>
  <c r="AM66" i="6"/>
  <c r="W66" i="6"/>
  <c r="G66" i="6"/>
  <c r="AY65" i="6"/>
  <c r="AI65" i="6"/>
  <c r="S65" i="6"/>
  <c r="BK64" i="6"/>
  <c r="AU64" i="6"/>
  <c r="AE64" i="6"/>
  <c r="O64" i="6"/>
  <c r="BG63" i="6"/>
  <c r="AQ63" i="6"/>
  <c r="AA63" i="6"/>
  <c r="K63" i="6"/>
  <c r="BC62" i="6"/>
  <c r="AM62" i="6"/>
  <c r="W62" i="6"/>
  <c r="G62" i="6"/>
  <c r="AY61" i="6"/>
  <c r="AI61" i="6"/>
  <c r="S61" i="6"/>
  <c r="BK60" i="6"/>
  <c r="AU60" i="6"/>
  <c r="AE60" i="6"/>
  <c r="O60" i="6"/>
  <c r="BG59" i="6"/>
  <c r="AQ59" i="6"/>
  <c r="AA59" i="6"/>
  <c r="K59" i="6"/>
  <c r="BC58" i="6"/>
  <c r="AM58" i="6"/>
  <c r="W58" i="6"/>
  <c r="G58" i="6"/>
  <c r="AY57" i="6"/>
  <c r="AI57" i="6"/>
  <c r="S57" i="6"/>
  <c r="BK56" i="6"/>
  <c r="AU56" i="6"/>
  <c r="AE56" i="6"/>
  <c r="O56" i="6"/>
  <c r="BG55" i="6"/>
  <c r="AQ55" i="6"/>
  <c r="AA55" i="6"/>
  <c r="K55" i="6"/>
  <c r="BC54" i="6"/>
  <c r="AM54" i="6"/>
  <c r="W54" i="6"/>
  <c r="G54" i="6"/>
  <c r="AY53" i="6"/>
  <c r="AI53" i="6"/>
  <c r="S53" i="6"/>
  <c r="BK52" i="6"/>
  <c r="AU52" i="6"/>
  <c r="AE52" i="6"/>
  <c r="O52" i="6"/>
  <c r="BG51" i="6"/>
  <c r="AQ51" i="6"/>
  <c r="AA51" i="6"/>
  <c r="K51" i="6"/>
  <c r="BC50" i="6"/>
  <c r="AM50" i="6"/>
  <c r="W50" i="6"/>
  <c r="G50" i="6"/>
  <c r="AY49" i="6"/>
  <c r="AI49" i="6"/>
  <c r="S49" i="6"/>
  <c r="BK48" i="6"/>
  <c r="AU48" i="6"/>
  <c r="AE48" i="6"/>
  <c r="O48" i="6"/>
  <c r="BG47" i="6"/>
  <c r="AQ47" i="6"/>
  <c r="AA47" i="6"/>
  <c r="K47" i="6"/>
  <c r="BC46" i="6"/>
  <c r="AM46" i="6"/>
  <c r="W46" i="6"/>
  <c r="G46" i="6"/>
  <c r="AY45" i="6"/>
  <c r="AI45" i="6"/>
  <c r="S45" i="6"/>
  <c r="BK44" i="6"/>
  <c r="AU44" i="6"/>
  <c r="AE44" i="6"/>
  <c r="O44" i="6"/>
  <c r="BG43" i="6"/>
  <c r="AQ43" i="6"/>
  <c r="AA43" i="6"/>
  <c r="K43" i="6"/>
  <c r="BC42" i="6"/>
  <c r="AM42" i="6"/>
  <c r="W42" i="6"/>
  <c r="G42" i="6"/>
  <c r="AY41" i="6"/>
  <c r="AI41" i="6"/>
  <c r="S41" i="6"/>
  <c r="BK40" i="6"/>
  <c r="AU40" i="6"/>
  <c r="AE40" i="6"/>
  <c r="O40" i="6"/>
  <c r="BG39" i="6"/>
  <c r="AQ39" i="6"/>
  <c r="AA39" i="6"/>
  <c r="K39" i="6"/>
  <c r="BC38" i="6"/>
  <c r="AM38" i="6"/>
  <c r="W38" i="6"/>
  <c r="G38" i="6"/>
  <c r="AY37" i="6"/>
  <c r="AI37" i="6"/>
  <c r="S37" i="6"/>
  <c r="BK36" i="6"/>
  <c r="AU36" i="6"/>
  <c r="AE36" i="6"/>
  <c r="O36" i="6"/>
  <c r="AF94" i="6"/>
  <c r="BH93" i="6"/>
  <c r="AH93" i="6"/>
  <c r="R93" i="6"/>
  <c r="BJ92" i="6"/>
  <c r="AT92" i="6"/>
  <c r="AD92" i="6"/>
  <c r="N92" i="6"/>
  <c r="BF91" i="6"/>
  <c r="AP91" i="6"/>
  <c r="Z91" i="6"/>
  <c r="J91" i="6"/>
  <c r="BB90" i="6"/>
  <c r="AL90" i="6"/>
  <c r="V90" i="6"/>
  <c r="BN89" i="6"/>
  <c r="AX89" i="6"/>
  <c r="AH89" i="6"/>
  <c r="R89" i="6"/>
  <c r="BJ88" i="6"/>
  <c r="AT88" i="6"/>
  <c r="AD88" i="6"/>
  <c r="N88" i="6"/>
  <c r="BF87" i="6"/>
  <c r="AP87" i="6"/>
  <c r="Z87" i="6"/>
  <c r="J87" i="6"/>
  <c r="BB86" i="6"/>
  <c r="AL86" i="6"/>
  <c r="V86" i="6"/>
  <c r="BN85" i="6"/>
  <c r="AX85" i="6"/>
  <c r="AH85" i="6"/>
  <c r="R85" i="6"/>
  <c r="BJ84" i="6"/>
  <c r="AT84" i="6"/>
  <c r="AD84" i="6"/>
  <c r="N84" i="6"/>
  <c r="BF83" i="6"/>
  <c r="AP83" i="6"/>
  <c r="Z83" i="6"/>
  <c r="J83" i="6"/>
  <c r="BB82" i="6"/>
  <c r="AL82" i="6"/>
  <c r="V82" i="6"/>
  <c r="BN81" i="6"/>
  <c r="AX81" i="6"/>
  <c r="AH81" i="6"/>
  <c r="R81" i="6"/>
  <c r="BJ80" i="6"/>
  <c r="AT80" i="6"/>
  <c r="AD80" i="6"/>
  <c r="N80" i="6"/>
  <c r="BF79" i="6"/>
  <c r="AP79" i="6"/>
  <c r="Z79" i="6"/>
  <c r="J79" i="6"/>
  <c r="BB78" i="6"/>
  <c r="AL78" i="6"/>
  <c r="V78" i="6"/>
  <c r="BN77" i="6"/>
  <c r="AX77" i="6"/>
  <c r="AH77" i="6"/>
  <c r="R77" i="6"/>
  <c r="BJ76" i="6"/>
  <c r="AT76" i="6"/>
  <c r="AD76" i="6"/>
  <c r="N76" i="6"/>
  <c r="BF75" i="6"/>
  <c r="AP75" i="6"/>
  <c r="Z75" i="6"/>
  <c r="J75" i="6"/>
  <c r="BB74" i="6"/>
  <c r="AL74" i="6"/>
  <c r="V74" i="6"/>
  <c r="BN73" i="6"/>
  <c r="AX73" i="6"/>
  <c r="AH73" i="6"/>
  <c r="R73" i="6"/>
  <c r="BJ72" i="6"/>
  <c r="AT72" i="6"/>
  <c r="AD72" i="6"/>
  <c r="N72" i="6"/>
  <c r="BF71" i="6"/>
  <c r="AP71" i="6"/>
  <c r="Z71" i="6"/>
  <c r="J71" i="6"/>
  <c r="BB70" i="6"/>
  <c r="AL70" i="6"/>
  <c r="V70" i="6"/>
  <c r="BN69" i="6"/>
  <c r="AX69" i="6"/>
  <c r="AH69" i="6"/>
  <c r="R69" i="6"/>
  <c r="BJ68" i="6"/>
  <c r="AT68" i="6"/>
  <c r="AD68" i="6"/>
  <c r="N68" i="6"/>
  <c r="BF67" i="6"/>
  <c r="AP67" i="6"/>
  <c r="Z67" i="6"/>
  <c r="J67" i="6"/>
  <c r="BB66" i="6"/>
  <c r="AL66" i="6"/>
  <c r="V66" i="6"/>
  <c r="BN65" i="6"/>
  <c r="AX65" i="6"/>
  <c r="AH65" i="6"/>
  <c r="R65" i="6"/>
  <c r="BJ64" i="6"/>
  <c r="AT64" i="6"/>
  <c r="AD64" i="6"/>
  <c r="N64" i="6"/>
  <c r="BF63" i="6"/>
  <c r="AP63" i="6"/>
  <c r="Z63" i="6"/>
  <c r="J63" i="6"/>
  <c r="BB62" i="6"/>
  <c r="AL62" i="6"/>
  <c r="V62" i="6"/>
  <c r="BN61" i="6"/>
  <c r="AX61" i="6"/>
  <c r="AH61" i="6"/>
  <c r="R61" i="6"/>
  <c r="BJ60" i="6"/>
  <c r="AT60" i="6"/>
  <c r="AD60" i="6"/>
  <c r="N60" i="6"/>
  <c r="BF59" i="6"/>
  <c r="AP59" i="6"/>
  <c r="Z59" i="6"/>
  <c r="J59" i="6"/>
  <c r="BB58" i="6"/>
  <c r="AL58" i="6"/>
  <c r="V58" i="6"/>
  <c r="BN57" i="6"/>
  <c r="AX57" i="6"/>
  <c r="AH57" i="6"/>
  <c r="R57" i="6"/>
  <c r="BJ56" i="6"/>
  <c r="AT56" i="6"/>
  <c r="AD56" i="6"/>
  <c r="N56" i="6"/>
  <c r="BF55" i="6"/>
  <c r="AP55" i="6"/>
  <c r="Z55" i="6"/>
  <c r="J55" i="6"/>
  <c r="BB54" i="6"/>
  <c r="AL54" i="6"/>
  <c r="V54" i="6"/>
  <c r="BN53" i="6"/>
  <c r="AX53" i="6"/>
  <c r="AH53" i="6"/>
  <c r="R53" i="6"/>
  <c r="BJ52" i="6"/>
  <c r="AT52" i="6"/>
  <c r="AD52" i="6"/>
  <c r="N52" i="6"/>
  <c r="BF51" i="6"/>
  <c r="AP51" i="6"/>
  <c r="Z51" i="6"/>
  <c r="J51" i="6"/>
  <c r="BB50" i="6"/>
  <c r="AL50" i="6"/>
  <c r="V50" i="6"/>
  <c r="BN49" i="6"/>
  <c r="AX49" i="6"/>
  <c r="AH49" i="6"/>
  <c r="R49" i="6"/>
  <c r="BJ48" i="6"/>
  <c r="AT48" i="6"/>
  <c r="AD48" i="6"/>
  <c r="N48" i="6"/>
  <c r="BF47" i="6"/>
  <c r="AP47" i="6"/>
  <c r="Z47" i="6"/>
  <c r="J47" i="6"/>
  <c r="BB46" i="6"/>
  <c r="AL46" i="6"/>
  <c r="V46" i="6"/>
  <c r="BN45" i="6"/>
  <c r="AX45" i="6"/>
  <c r="AH45" i="6"/>
  <c r="R45" i="6"/>
  <c r="BJ44" i="6"/>
  <c r="AT44" i="6"/>
  <c r="AD44" i="6"/>
  <c r="N44" i="6"/>
  <c r="BF43" i="6"/>
  <c r="AP43" i="6"/>
  <c r="Z43" i="6"/>
  <c r="J43" i="6"/>
  <c r="BB42" i="6"/>
  <c r="AL42" i="6"/>
  <c r="V42" i="6"/>
  <c r="BN41" i="6"/>
  <c r="AX41" i="6"/>
  <c r="AH41" i="6"/>
  <c r="R41" i="6"/>
  <c r="BJ40" i="6"/>
  <c r="AT40" i="6"/>
  <c r="AD40" i="6"/>
  <c r="N40" i="6"/>
  <c r="BF39" i="6"/>
  <c r="AP39" i="6"/>
  <c r="Z39" i="6"/>
  <c r="J39" i="6"/>
  <c r="BB38" i="6"/>
  <c r="AL38" i="6"/>
  <c r="V38" i="6"/>
  <c r="BN37" i="6"/>
  <c r="AX37" i="6"/>
  <c r="AH37" i="6"/>
  <c r="R37" i="6"/>
  <c r="BJ36" i="6"/>
  <c r="AT36" i="6"/>
  <c r="AD36" i="6"/>
  <c r="N36" i="6"/>
  <c r="V97" i="6"/>
  <c r="AE94" i="6"/>
  <c r="BG93" i="6"/>
  <c r="AG93" i="6"/>
  <c r="Q93" i="6"/>
  <c r="BI92" i="6"/>
  <c r="AS92" i="6"/>
  <c r="AC92" i="6"/>
  <c r="M92" i="6"/>
  <c r="BE91" i="6"/>
  <c r="AO91" i="6"/>
  <c r="Y91" i="6"/>
  <c r="I91" i="6"/>
  <c r="BA90" i="6"/>
  <c r="AK90" i="6"/>
  <c r="U90" i="6"/>
  <c r="BM89" i="6"/>
  <c r="AW89" i="6"/>
  <c r="AG89" i="6"/>
  <c r="Q89" i="6"/>
  <c r="BI88" i="6"/>
  <c r="AS88" i="6"/>
  <c r="AC88" i="6"/>
  <c r="M88" i="6"/>
  <c r="BE87" i="6"/>
  <c r="AO87" i="6"/>
  <c r="Y87" i="6"/>
  <c r="I87" i="6"/>
  <c r="BA86" i="6"/>
  <c r="AK86" i="6"/>
  <c r="U86" i="6"/>
  <c r="BM85" i="6"/>
  <c r="AW85" i="6"/>
  <c r="AG85" i="6"/>
  <c r="Q85" i="6"/>
  <c r="BI84" i="6"/>
  <c r="AS84" i="6"/>
  <c r="AC84" i="6"/>
  <c r="M84" i="6"/>
  <c r="BE83" i="6"/>
  <c r="AO83" i="6"/>
  <c r="Y83" i="6"/>
  <c r="I83" i="6"/>
  <c r="BA82" i="6"/>
  <c r="AK82" i="6"/>
  <c r="U82" i="6"/>
  <c r="BM81" i="6"/>
  <c r="AW81" i="6"/>
  <c r="AG81" i="6"/>
  <c r="Q81" i="6"/>
  <c r="BI80" i="6"/>
  <c r="AS80" i="6"/>
  <c r="AC80" i="6"/>
  <c r="M80" i="6"/>
  <c r="BE79" i="6"/>
  <c r="AO79" i="6"/>
  <c r="Y79" i="6"/>
  <c r="I79" i="6"/>
  <c r="BA78" i="6"/>
  <c r="AK78" i="6"/>
  <c r="U78" i="6"/>
  <c r="BM77" i="6"/>
  <c r="AW77" i="6"/>
  <c r="AG77" i="6"/>
  <c r="Q77" i="6"/>
  <c r="BI76" i="6"/>
  <c r="AS76" i="6"/>
  <c r="AC76" i="6"/>
  <c r="M76" i="6"/>
  <c r="BE75" i="6"/>
  <c r="AO75" i="6"/>
  <c r="Y75" i="6"/>
  <c r="I75" i="6"/>
  <c r="BA74" i="6"/>
  <c r="AK74" i="6"/>
  <c r="U74" i="6"/>
  <c r="BM73" i="6"/>
  <c r="AW73" i="6"/>
  <c r="AG73" i="6"/>
  <c r="Q73" i="6"/>
  <c r="BI72" i="6"/>
  <c r="AS72" i="6"/>
  <c r="AC72" i="6"/>
  <c r="M72" i="6"/>
  <c r="BE71" i="6"/>
  <c r="AO71" i="6"/>
  <c r="Y71" i="6"/>
  <c r="I71" i="6"/>
  <c r="BA70" i="6"/>
  <c r="AK70" i="6"/>
  <c r="U70" i="6"/>
  <c r="BM69" i="6"/>
  <c r="AW69" i="6"/>
  <c r="AG69" i="6"/>
  <c r="Q69" i="6"/>
  <c r="BI68" i="6"/>
  <c r="AS68" i="6"/>
  <c r="AC68" i="6"/>
  <c r="M68" i="6"/>
  <c r="BE67" i="6"/>
  <c r="AO67" i="6"/>
  <c r="Y67" i="6"/>
  <c r="I67" i="6"/>
  <c r="BA66" i="6"/>
  <c r="AK66" i="6"/>
  <c r="U66" i="6"/>
  <c r="BM65" i="6"/>
  <c r="AW65" i="6"/>
  <c r="AG65" i="6"/>
  <c r="Q65" i="6"/>
  <c r="BI64" i="6"/>
  <c r="AS64" i="6"/>
  <c r="AC64" i="6"/>
  <c r="M64" i="6"/>
  <c r="BE63" i="6"/>
  <c r="AO63" i="6"/>
  <c r="Y63" i="6"/>
  <c r="I63" i="6"/>
  <c r="BA62" i="6"/>
  <c r="AK62" i="6"/>
  <c r="U62" i="6"/>
  <c r="BM61" i="6"/>
  <c r="AW61" i="6"/>
  <c r="AG61" i="6"/>
  <c r="Q61" i="6"/>
  <c r="BI60" i="6"/>
  <c r="AS60" i="6"/>
  <c r="AC60" i="6"/>
  <c r="M60" i="6"/>
  <c r="BE59" i="6"/>
  <c r="AO59" i="6"/>
  <c r="Y59" i="6"/>
  <c r="I59" i="6"/>
  <c r="BA58" i="6"/>
  <c r="AK58" i="6"/>
  <c r="U58" i="6"/>
  <c r="BM57" i="6"/>
  <c r="AW57" i="6"/>
  <c r="AG57" i="6"/>
  <c r="Q57" i="6"/>
  <c r="BI56" i="6"/>
  <c r="AS56" i="6"/>
  <c r="AC56" i="6"/>
  <c r="M56" i="6"/>
  <c r="BE55" i="6"/>
  <c r="AO55" i="6"/>
  <c r="Y55" i="6"/>
  <c r="I55" i="6"/>
  <c r="BA54" i="6"/>
  <c r="AK54" i="6"/>
  <c r="U54" i="6"/>
  <c r="BM53" i="6"/>
  <c r="AW53" i="6"/>
  <c r="AG53" i="6"/>
  <c r="Q53" i="6"/>
  <c r="BI52" i="6"/>
  <c r="AS52" i="6"/>
  <c r="AC52" i="6"/>
  <c r="M52" i="6"/>
  <c r="BE51" i="6"/>
  <c r="AO51" i="6"/>
  <c r="Y51" i="6"/>
  <c r="I51" i="6"/>
  <c r="BA50" i="6"/>
  <c r="AK50" i="6"/>
  <c r="U50" i="6"/>
  <c r="BM49" i="6"/>
  <c r="AW49" i="6"/>
  <c r="AG49" i="6"/>
  <c r="Q49" i="6"/>
  <c r="BI48" i="6"/>
  <c r="AS48" i="6"/>
  <c r="AC48" i="6"/>
  <c r="M48" i="6"/>
  <c r="BE47" i="6"/>
  <c r="AO47" i="6"/>
  <c r="Y47" i="6"/>
  <c r="I47" i="6"/>
  <c r="BA46" i="6"/>
  <c r="AK46" i="6"/>
  <c r="U46" i="6"/>
  <c r="BM45" i="6"/>
  <c r="AW45" i="6"/>
  <c r="AG45" i="6"/>
  <c r="Q45" i="6"/>
  <c r="BI44" i="6"/>
  <c r="AS44" i="6"/>
  <c r="AC44" i="6"/>
  <c r="M44" i="6"/>
  <c r="BE43" i="6"/>
  <c r="AO43" i="6"/>
  <c r="Y43" i="6"/>
  <c r="I43" i="6"/>
  <c r="BA42" i="6"/>
  <c r="AK42" i="6"/>
  <c r="U42" i="6"/>
  <c r="BM41" i="6"/>
  <c r="AW41" i="6"/>
  <c r="AG41" i="6"/>
  <c r="Q41" i="6"/>
  <c r="BI40" i="6"/>
  <c r="AS40" i="6"/>
  <c r="AC40" i="6"/>
  <c r="M40" i="6"/>
  <c r="BE39" i="6"/>
  <c r="AO39" i="6"/>
  <c r="Y39" i="6"/>
  <c r="I39" i="6"/>
  <c r="BA38" i="6"/>
  <c r="AK38" i="6"/>
  <c r="U38" i="6"/>
  <c r="BM37" i="6"/>
  <c r="AW37" i="6"/>
  <c r="AG37" i="6"/>
  <c r="Q37" i="6"/>
  <c r="BI36" i="6"/>
  <c r="AS36" i="6"/>
  <c r="AC36" i="6"/>
  <c r="M36" i="6"/>
  <c r="O57" i="4"/>
  <c r="T57" i="4"/>
  <c r="BJ20" i="8" a="1"/>
  <c r="BJ20" i="8" s="1"/>
  <c r="BI20" i="8" a="1"/>
  <c r="BI20" i="8" s="1"/>
  <c r="AL16" i="8" a="1"/>
  <c r="AL16" i="8" s="1"/>
  <c r="AI16" i="8" a="1"/>
  <c r="AI16" i="8" s="1"/>
  <c r="J20" i="8" a="1"/>
  <c r="J20" i="8" s="1"/>
  <c r="K56" i="7" s="1"/>
  <c r="J56" i="7" s="1"/>
  <c r="AE24" i="8" a="1"/>
  <c r="AE24" i="8" s="1"/>
  <c r="AC24" i="8" a="1"/>
  <c r="AC24" i="8" s="1"/>
  <c r="M60" i="7" s="1"/>
  <c r="AC16" i="8" a="1"/>
  <c r="AC16" i="8" s="1"/>
  <c r="M52" i="7" s="1"/>
  <c r="BZ637" i="6"/>
  <c r="BZ781" i="6" s="1"/>
  <c r="V24" i="8" a="1"/>
  <c r="V24" i="8" s="1"/>
  <c r="J60" i="7" l="1"/>
  <c r="BJ96" i="6"/>
  <c r="BJ95" i="6" s="1"/>
  <c r="BB96" i="6"/>
  <c r="BB95" i="6" s="1"/>
  <c r="AT96" i="6"/>
  <c r="AT95" i="6" s="1"/>
  <c r="AL96" i="6"/>
  <c r="AL95" i="6" s="1"/>
  <c r="AD96" i="6"/>
  <c r="AD95" i="6" s="1"/>
  <c r="V96" i="6"/>
  <c r="V95" i="6" s="1"/>
  <c r="N96" i="6"/>
  <c r="N95" i="6" s="1"/>
  <c r="BK35" i="6"/>
  <c r="BK34" i="6" s="1"/>
  <c r="BC35" i="6"/>
  <c r="BC34" i="6" s="1"/>
  <c r="AU35" i="6"/>
  <c r="AU34" i="6" s="1"/>
  <c r="AM35" i="6"/>
  <c r="AM34" i="6" s="1"/>
  <c r="AE35" i="6"/>
  <c r="AE34" i="6" s="1"/>
  <c r="W35" i="6"/>
  <c r="W34" i="6" s="1"/>
  <c r="O35" i="6"/>
  <c r="O34" i="6" s="1"/>
  <c r="G35" i="6"/>
  <c r="G34" i="6" s="1"/>
  <c r="BI96" i="6"/>
  <c r="BI95" i="6" s="1"/>
  <c r="BA96" i="6"/>
  <c r="BA95" i="6" s="1"/>
  <c r="AS96" i="6"/>
  <c r="AS95" i="6" s="1"/>
  <c r="AK96" i="6"/>
  <c r="AK95" i="6" s="1"/>
  <c r="AC96" i="6"/>
  <c r="AC95" i="6" s="1"/>
  <c r="U96" i="6"/>
  <c r="U95" i="6" s="1"/>
  <c r="M96" i="6"/>
  <c r="M95" i="6" s="1"/>
  <c r="BJ35" i="6"/>
  <c r="BJ34" i="6" s="1"/>
  <c r="BB35" i="6"/>
  <c r="BB34" i="6" s="1"/>
  <c r="AT35" i="6"/>
  <c r="AT34" i="6" s="1"/>
  <c r="AL35" i="6"/>
  <c r="AL34" i="6" s="1"/>
  <c r="AD35" i="6"/>
  <c r="AD34" i="6" s="1"/>
  <c r="V35" i="6"/>
  <c r="V34" i="6" s="1"/>
  <c r="N35" i="6"/>
  <c r="N34" i="6" s="1"/>
  <c r="BH96" i="6"/>
  <c r="BH95" i="6" s="1"/>
  <c r="AZ96" i="6"/>
  <c r="AZ95" i="6" s="1"/>
  <c r="AR96" i="6"/>
  <c r="AR95" i="6" s="1"/>
  <c r="AJ96" i="6"/>
  <c r="AJ95" i="6" s="1"/>
  <c r="AB96" i="6"/>
  <c r="AB95" i="6" s="1"/>
  <c r="T96" i="6"/>
  <c r="T95" i="6" s="1"/>
  <c r="L96" i="6"/>
  <c r="L95" i="6" s="1"/>
  <c r="BI35" i="6"/>
  <c r="BI34" i="6" s="1"/>
  <c r="BA35" i="6"/>
  <c r="BA34" i="6" s="1"/>
  <c r="AS35" i="6"/>
  <c r="AS34" i="6" s="1"/>
  <c r="AK35" i="6"/>
  <c r="AK34" i="6" s="1"/>
  <c r="AC35" i="6"/>
  <c r="AC34" i="6" s="1"/>
  <c r="U35" i="6"/>
  <c r="U34" i="6" s="1"/>
  <c r="M35" i="6"/>
  <c r="M34" i="6" s="1"/>
  <c r="BN96" i="6"/>
  <c r="BN95" i="6" s="1"/>
  <c r="BF96" i="6"/>
  <c r="BF95" i="6" s="1"/>
  <c r="AX96" i="6"/>
  <c r="AX95" i="6" s="1"/>
  <c r="AP96" i="6"/>
  <c r="AP95" i="6" s="1"/>
  <c r="AH96" i="6"/>
  <c r="AH95" i="6" s="1"/>
  <c r="Z96" i="6"/>
  <c r="Z95" i="6" s="1"/>
  <c r="R96" i="6"/>
  <c r="R95" i="6" s="1"/>
  <c r="J96" i="6"/>
  <c r="J95" i="6" s="1"/>
  <c r="BM96" i="6"/>
  <c r="BM95" i="6" s="1"/>
  <c r="BE96" i="6"/>
  <c r="BE95" i="6" s="1"/>
  <c r="AW96" i="6"/>
  <c r="AW95" i="6" s="1"/>
  <c r="AO96" i="6"/>
  <c r="AO95" i="6" s="1"/>
  <c r="AG96" i="6"/>
  <c r="AG95" i="6" s="1"/>
  <c r="Y96" i="6"/>
  <c r="Y95" i="6" s="1"/>
  <c r="Q96" i="6"/>
  <c r="Q95" i="6" s="1"/>
  <c r="I96" i="6"/>
  <c r="I95" i="6" s="1"/>
  <c r="BL96" i="6"/>
  <c r="BL95" i="6" s="1"/>
  <c r="BD96" i="6"/>
  <c r="BD95" i="6" s="1"/>
  <c r="AV96" i="6"/>
  <c r="AV95" i="6" s="1"/>
  <c r="AN96" i="6"/>
  <c r="AN95" i="6" s="1"/>
  <c r="AF96" i="6"/>
  <c r="AF95" i="6" s="1"/>
  <c r="X96" i="6"/>
  <c r="X95" i="6" s="1"/>
  <c r="P96" i="6"/>
  <c r="P95" i="6" s="1"/>
  <c r="H96" i="6"/>
  <c r="H95" i="6" s="1"/>
  <c r="BK96" i="6"/>
  <c r="BK95" i="6" s="1"/>
  <c r="BC96" i="6"/>
  <c r="BC95" i="6" s="1"/>
  <c r="AU96" i="6"/>
  <c r="AU95" i="6" s="1"/>
  <c r="AM96" i="6"/>
  <c r="AM95" i="6" s="1"/>
  <c r="AE96" i="6"/>
  <c r="AE95" i="6" s="1"/>
  <c r="W96" i="6"/>
  <c r="W95" i="6" s="1"/>
  <c r="O96" i="6"/>
  <c r="O95" i="6" s="1"/>
  <c r="G96" i="6"/>
  <c r="G95" i="6" s="1"/>
  <c r="BL35" i="6"/>
  <c r="BL34" i="6" s="1"/>
  <c r="BD35" i="6"/>
  <c r="BD34" i="6" s="1"/>
  <c r="AV35" i="6"/>
  <c r="AV34" i="6" s="1"/>
  <c r="AN35" i="6"/>
  <c r="AN34" i="6" s="1"/>
  <c r="AF35" i="6"/>
  <c r="AF34" i="6" s="1"/>
  <c r="X35" i="6"/>
  <c r="X34" i="6" s="1"/>
  <c r="P35" i="6"/>
  <c r="P34" i="6" s="1"/>
  <c r="H35" i="6"/>
  <c r="H34" i="6" s="1"/>
  <c r="K96" i="6"/>
  <c r="K95" i="6" s="1"/>
  <c r="AZ35" i="6"/>
  <c r="AZ34" i="6" s="1"/>
  <c r="AJ35" i="6"/>
  <c r="AJ34" i="6" s="1"/>
  <c r="T35" i="6"/>
  <c r="T34" i="6" s="1"/>
  <c r="AY35" i="6"/>
  <c r="AY34" i="6" s="1"/>
  <c r="AI35" i="6"/>
  <c r="AI34" i="6" s="1"/>
  <c r="S35" i="6"/>
  <c r="S34" i="6" s="1"/>
  <c r="AW35" i="6"/>
  <c r="AW34" i="6" s="1"/>
  <c r="Q35" i="6"/>
  <c r="Q34" i="6" s="1"/>
  <c r="BG96" i="6"/>
  <c r="BG95" i="6" s="1"/>
  <c r="BN35" i="6"/>
  <c r="BN34" i="6" s="1"/>
  <c r="AX35" i="6"/>
  <c r="AX34" i="6" s="1"/>
  <c r="AH35" i="6"/>
  <c r="AH34" i="6" s="1"/>
  <c r="R35" i="6"/>
  <c r="R34" i="6" s="1"/>
  <c r="BM35" i="6"/>
  <c r="BM34" i="6" s="1"/>
  <c r="AG35" i="6"/>
  <c r="AG34" i="6" s="1"/>
  <c r="AY96" i="6"/>
  <c r="AY95" i="6" s="1"/>
  <c r="AQ96" i="6"/>
  <c r="AQ95" i="6" s="1"/>
  <c r="BH35" i="6"/>
  <c r="BH34" i="6" s="1"/>
  <c r="AR35" i="6"/>
  <c r="AR34" i="6" s="1"/>
  <c r="AB35" i="6"/>
  <c r="AB34" i="6" s="1"/>
  <c r="L35" i="6"/>
  <c r="L34" i="6" s="1"/>
  <c r="AI96" i="6"/>
  <c r="AI95" i="6" s="1"/>
  <c r="BG35" i="6"/>
  <c r="BG34" i="6" s="1"/>
  <c r="AQ35" i="6"/>
  <c r="AQ34" i="6" s="1"/>
  <c r="AA35" i="6"/>
  <c r="AA34" i="6" s="1"/>
  <c r="K35" i="6"/>
  <c r="K34" i="6" s="1"/>
  <c r="AA96" i="6"/>
  <c r="AA95" i="6" s="1"/>
  <c r="BF35" i="6"/>
  <c r="BF34" i="6" s="1"/>
  <c r="AP35" i="6"/>
  <c r="AP34" i="6" s="1"/>
  <c r="Z35" i="6"/>
  <c r="Z34" i="6" s="1"/>
  <c r="J35" i="6"/>
  <c r="J34" i="6" s="1"/>
  <c r="S96" i="6"/>
  <c r="S95" i="6" s="1"/>
  <c r="BE35" i="6"/>
  <c r="BE34" i="6" s="1"/>
  <c r="AO35" i="6"/>
  <c r="AO34" i="6" s="1"/>
  <c r="Y35" i="6"/>
  <c r="Y34" i="6" s="1"/>
  <c r="I35" i="6"/>
  <c r="I34" i="6" s="1"/>
  <c r="P358" i="6"/>
  <c r="T362" i="6"/>
  <c r="O357" i="6"/>
  <c r="AJ377" i="6"/>
  <c r="X366" i="6"/>
  <c r="H350" i="6"/>
  <c r="R360" i="6"/>
  <c r="AL380" i="6"/>
  <c r="M355" i="6"/>
  <c r="AG375" i="6"/>
  <c r="K229" i="6"/>
  <c r="L353" i="6" s="1"/>
  <c r="AI253" i="6"/>
  <c r="L230" i="6"/>
  <c r="AH313" i="6"/>
  <c r="AO320" i="6"/>
  <c r="M231" i="6"/>
  <c r="BE274" i="6"/>
  <c r="AH252" i="6"/>
  <c r="AI313" i="6" s="1"/>
  <c r="BC273" i="6"/>
  <c r="AQ322" i="6"/>
  <c r="AR322" i="6" s="1"/>
  <c r="BK342" i="6"/>
  <c r="AH312" i="6"/>
  <c r="T299" i="6"/>
  <c r="BL343" i="6"/>
  <c r="BN343" i="6" s="1"/>
  <c r="BK281" i="6"/>
  <c r="AN23" i="8" a="1"/>
  <c r="AN23" i="8" s="1"/>
  <c r="AF23" i="8" a="1"/>
  <c r="AF23" i="8" s="1"/>
  <c r="X23" i="8" a="1"/>
  <c r="X23" i="8" s="1"/>
  <c r="P23" i="8" a="1"/>
  <c r="P23" i="8" s="1"/>
  <c r="F23" i="8" a="1"/>
  <c r="F23" i="8" s="1"/>
  <c r="D23" i="8" a="1"/>
  <c r="D23" i="8" s="1"/>
  <c r="E23" i="8" a="1"/>
  <c r="E23" i="8" s="1"/>
  <c r="AS23" i="8" a="1"/>
  <c r="AS23" i="8" s="1"/>
  <c r="AH23" i="8" a="1"/>
  <c r="AH23" i="8" s="1"/>
  <c r="BG23" i="8" a="1"/>
  <c r="BG23" i="8" s="1"/>
  <c r="BI23" i="8" a="1"/>
  <c r="BI23" i="8" s="1"/>
  <c r="R23" i="8" a="1"/>
  <c r="R23" i="8" s="1"/>
  <c r="AV23" i="8" a="1"/>
  <c r="AV23" i="8" s="1"/>
  <c r="BC23" i="8" a="1"/>
  <c r="BC23" i="8" s="1"/>
  <c r="AD23" i="8" a="1"/>
  <c r="AD23" i="8" s="1"/>
  <c r="G23" i="8" a="1"/>
  <c r="G23" i="8" s="1"/>
  <c r="AX23" i="8" a="1"/>
  <c r="AX23" i="8" s="1"/>
  <c r="AO23" i="8" a="1"/>
  <c r="AO23" i="8" s="1"/>
  <c r="AY23" i="8" a="1"/>
  <c r="AY23" i="8" s="1"/>
  <c r="T23" i="8" a="1"/>
  <c r="T23" i="8" s="1"/>
  <c r="AL23" i="8" a="1"/>
  <c r="AL23" i="8" s="1"/>
  <c r="L23" i="8" a="1"/>
  <c r="L23" i="8" s="1"/>
  <c r="U23" i="8" a="1"/>
  <c r="U23" i="8" s="1"/>
  <c r="BE23" i="8" a="1"/>
  <c r="BE23" i="8" s="1"/>
  <c r="AZ23" i="8" a="1"/>
  <c r="AZ23" i="8" s="1"/>
  <c r="AC23" i="8" a="1"/>
  <c r="AC23" i="8" s="1"/>
  <c r="AI23" i="8" a="1"/>
  <c r="AI23" i="8" s="1"/>
  <c r="BH23" i="8" a="1"/>
  <c r="BH23" i="8" s="1"/>
  <c r="S361" i="6"/>
  <c r="BJ349" i="6"/>
  <c r="BB349" i="6"/>
  <c r="AT349" i="6"/>
  <c r="AL349" i="6"/>
  <c r="AD349" i="6"/>
  <c r="V349" i="6"/>
  <c r="BI349" i="6"/>
  <c r="BA349" i="6"/>
  <c r="AS349" i="6"/>
  <c r="AK349" i="6"/>
  <c r="AC349" i="6"/>
  <c r="U349" i="6"/>
  <c r="BH349" i="6"/>
  <c r="AZ349" i="6"/>
  <c r="AR349" i="6"/>
  <c r="AJ349" i="6"/>
  <c r="AB349" i="6"/>
  <c r="T349" i="6"/>
  <c r="BG349" i="6"/>
  <c r="AY349" i="6"/>
  <c r="AQ349" i="6"/>
  <c r="AI349" i="6"/>
  <c r="AA349" i="6"/>
  <c r="S349" i="6"/>
  <c r="BN349" i="6"/>
  <c r="BF349" i="6"/>
  <c r="AX349" i="6"/>
  <c r="AP349" i="6"/>
  <c r="AH349" i="6"/>
  <c r="Z349" i="6"/>
  <c r="R349" i="6"/>
  <c r="BM349" i="6"/>
  <c r="BE349" i="6"/>
  <c r="AW349" i="6"/>
  <c r="AO349" i="6"/>
  <c r="AG349" i="6"/>
  <c r="Y349" i="6"/>
  <c r="Q349" i="6"/>
  <c r="BL349" i="6"/>
  <c r="BD349" i="6"/>
  <c r="AV349" i="6"/>
  <c r="AN349" i="6"/>
  <c r="AF349" i="6"/>
  <c r="X349" i="6"/>
  <c r="P349" i="6"/>
  <c r="BK349" i="6"/>
  <c r="BC349" i="6"/>
  <c r="AU349" i="6"/>
  <c r="AM349" i="6"/>
  <c r="AE349" i="6"/>
  <c r="W349" i="6"/>
  <c r="G349" i="6"/>
  <c r="G348" i="6" s="1"/>
  <c r="G701" i="6" s="1"/>
  <c r="I351" i="6"/>
  <c r="N356" i="6"/>
  <c r="AM381" i="6"/>
  <c r="BE398" i="6"/>
  <c r="BD397" i="6"/>
  <c r="BF400" i="6"/>
  <c r="BA395" i="6"/>
  <c r="AD309" i="6"/>
  <c r="AE309" i="6" s="1"/>
  <c r="BA271" i="6"/>
  <c r="M292" i="6"/>
  <c r="AE249" i="6"/>
  <c r="S298" i="6"/>
  <c r="AM318" i="6"/>
  <c r="BF337" i="6"/>
  <c r="J288" i="6"/>
  <c r="AN319" i="6"/>
  <c r="BH339" i="6"/>
  <c r="BN741" i="6"/>
  <c r="BN685" i="6"/>
  <c r="Z23" i="8" s="1" a="1"/>
  <c r="Z23" i="8" s="1"/>
  <c r="BN612" i="6"/>
  <c r="BN613" i="6"/>
  <c r="BK696" i="6"/>
  <c r="BK695" i="6" s="1"/>
  <c r="BK602" i="6"/>
  <c r="BK615" i="6" s="1"/>
  <c r="BH539" i="6"/>
  <c r="BH538" i="6" s="1"/>
  <c r="BH702" i="6" s="1"/>
  <c r="AZ539" i="6"/>
  <c r="AZ538" i="6" s="1"/>
  <c r="AZ702" i="6" s="1"/>
  <c r="AR539" i="6"/>
  <c r="AR538" i="6" s="1"/>
  <c r="AR702" i="6" s="1"/>
  <c r="AJ539" i="6"/>
  <c r="AJ538" i="6" s="1"/>
  <c r="AJ702" i="6" s="1"/>
  <c r="AB539" i="6"/>
  <c r="AB538" i="6" s="1"/>
  <c r="AB702" i="6" s="1"/>
  <c r="T539" i="6"/>
  <c r="T538" i="6" s="1"/>
  <c r="T702" i="6" s="1"/>
  <c r="L539" i="6"/>
  <c r="L538" i="6" s="1"/>
  <c r="L702" i="6" s="1"/>
  <c r="BG539" i="6"/>
  <c r="BG538" i="6" s="1"/>
  <c r="BG702" i="6" s="1"/>
  <c r="AY539" i="6"/>
  <c r="AY538" i="6" s="1"/>
  <c r="AY702" i="6" s="1"/>
  <c r="AQ539" i="6"/>
  <c r="AQ538" i="6" s="1"/>
  <c r="AQ702" i="6" s="1"/>
  <c r="AI539" i="6"/>
  <c r="AI538" i="6" s="1"/>
  <c r="AI702" i="6" s="1"/>
  <c r="AA539" i="6"/>
  <c r="AA538" i="6" s="1"/>
  <c r="AA702" i="6" s="1"/>
  <c r="S539" i="6"/>
  <c r="S538" i="6" s="1"/>
  <c r="S702" i="6" s="1"/>
  <c r="K539" i="6"/>
  <c r="K538" i="6" s="1"/>
  <c r="K702" i="6" s="1"/>
  <c r="BN539" i="6"/>
  <c r="BN538" i="6" s="1"/>
  <c r="BN702" i="6" s="1"/>
  <c r="BF539" i="6"/>
  <c r="BF538" i="6" s="1"/>
  <c r="BF702" i="6" s="1"/>
  <c r="AX539" i="6"/>
  <c r="AX538" i="6" s="1"/>
  <c r="AX702" i="6" s="1"/>
  <c r="AP539" i="6"/>
  <c r="AP538" i="6" s="1"/>
  <c r="AP702" i="6" s="1"/>
  <c r="AH539" i="6"/>
  <c r="AH538" i="6" s="1"/>
  <c r="AH702" i="6" s="1"/>
  <c r="Z539" i="6"/>
  <c r="Z538" i="6" s="1"/>
  <c r="Z702" i="6" s="1"/>
  <c r="R539" i="6"/>
  <c r="R538" i="6" s="1"/>
  <c r="R702" i="6" s="1"/>
  <c r="J539" i="6"/>
  <c r="J538" i="6" s="1"/>
  <c r="J702" i="6" s="1"/>
  <c r="BI539" i="6"/>
  <c r="BI538" i="6" s="1"/>
  <c r="BI702" i="6" s="1"/>
  <c r="BA539" i="6"/>
  <c r="BA538" i="6" s="1"/>
  <c r="BA702" i="6" s="1"/>
  <c r="AS539" i="6"/>
  <c r="AS538" i="6" s="1"/>
  <c r="AS702" i="6" s="1"/>
  <c r="AK539" i="6"/>
  <c r="AK538" i="6" s="1"/>
  <c r="AK702" i="6" s="1"/>
  <c r="AC539" i="6"/>
  <c r="AC538" i="6" s="1"/>
  <c r="AC702" i="6" s="1"/>
  <c r="U539" i="6"/>
  <c r="U538" i="6" s="1"/>
  <c r="U702" i="6" s="1"/>
  <c r="M539" i="6"/>
  <c r="M538" i="6" s="1"/>
  <c r="M702" i="6" s="1"/>
  <c r="BB539" i="6"/>
  <c r="BB538" i="6" s="1"/>
  <c r="BB702" i="6" s="1"/>
  <c r="AL539" i="6"/>
  <c r="AL538" i="6" s="1"/>
  <c r="AL702" i="6" s="1"/>
  <c r="V539" i="6"/>
  <c r="V538" i="6" s="1"/>
  <c r="V702" i="6" s="1"/>
  <c r="BM539" i="6"/>
  <c r="BM538" i="6" s="1"/>
  <c r="BM702" i="6" s="1"/>
  <c r="AW539" i="6"/>
  <c r="AW538" i="6" s="1"/>
  <c r="AW702" i="6" s="1"/>
  <c r="AG539" i="6"/>
  <c r="AG538" i="6" s="1"/>
  <c r="AG702" i="6" s="1"/>
  <c r="Q539" i="6"/>
  <c r="Q538" i="6" s="1"/>
  <c r="Q702" i="6" s="1"/>
  <c r="BL539" i="6"/>
  <c r="BL538" i="6" s="1"/>
  <c r="BL702" i="6" s="1"/>
  <c r="AV539" i="6"/>
  <c r="AV538" i="6" s="1"/>
  <c r="AV702" i="6" s="1"/>
  <c r="AF539" i="6"/>
  <c r="AF538" i="6" s="1"/>
  <c r="AF702" i="6" s="1"/>
  <c r="P539" i="6"/>
  <c r="P538" i="6" s="1"/>
  <c r="P702" i="6" s="1"/>
  <c r="BK539" i="6"/>
  <c r="BK538" i="6" s="1"/>
  <c r="BK702" i="6" s="1"/>
  <c r="AU539" i="6"/>
  <c r="AU538" i="6" s="1"/>
  <c r="AU702" i="6" s="1"/>
  <c r="AE539" i="6"/>
  <c r="AE538" i="6" s="1"/>
  <c r="AE702" i="6" s="1"/>
  <c r="O539" i="6"/>
  <c r="O538" i="6" s="1"/>
  <c r="O702" i="6" s="1"/>
  <c r="BJ539" i="6"/>
  <c r="BJ538" i="6" s="1"/>
  <c r="BJ702" i="6" s="1"/>
  <c r="AT539" i="6"/>
  <c r="AT538" i="6" s="1"/>
  <c r="AT702" i="6" s="1"/>
  <c r="AD539" i="6"/>
  <c r="AD538" i="6" s="1"/>
  <c r="AD702" i="6" s="1"/>
  <c r="N539" i="6"/>
  <c r="N538" i="6" s="1"/>
  <c r="N702" i="6" s="1"/>
  <c r="BE539" i="6"/>
  <c r="BE538" i="6" s="1"/>
  <c r="BE702" i="6" s="1"/>
  <c r="AO539" i="6"/>
  <c r="AO538" i="6" s="1"/>
  <c r="AO702" i="6" s="1"/>
  <c r="Y539" i="6"/>
  <c r="Y538" i="6" s="1"/>
  <c r="Y702" i="6" s="1"/>
  <c r="I539" i="6"/>
  <c r="I538" i="6" s="1"/>
  <c r="I702" i="6" s="1"/>
  <c r="X539" i="6"/>
  <c r="X538" i="6" s="1"/>
  <c r="X702" i="6" s="1"/>
  <c r="W539" i="6"/>
  <c r="W538" i="6" s="1"/>
  <c r="W702" i="6" s="1"/>
  <c r="H539" i="6"/>
  <c r="H538" i="6" s="1"/>
  <c r="H702" i="6" s="1"/>
  <c r="G539" i="6"/>
  <c r="G538" i="6" s="1"/>
  <c r="G702" i="6" s="1"/>
  <c r="BD539" i="6"/>
  <c r="BD538" i="6" s="1"/>
  <c r="BD702" i="6" s="1"/>
  <c r="BC539" i="6"/>
  <c r="BC538" i="6" s="1"/>
  <c r="BC702" i="6" s="1"/>
  <c r="AN539" i="6"/>
  <c r="AN538" i="6" s="1"/>
  <c r="AN702" i="6" s="1"/>
  <c r="AM539" i="6"/>
  <c r="AM538" i="6" s="1"/>
  <c r="AM702" i="6" s="1"/>
  <c r="AC370" i="6"/>
  <c r="L354" i="6"/>
  <c r="AE373" i="6"/>
  <c r="Z367" i="6"/>
  <c r="BK405" i="6"/>
  <c r="AH376" i="6"/>
  <c r="BB396" i="6"/>
  <c r="AI376" i="6"/>
  <c r="BC396" i="6"/>
  <c r="AC371" i="6"/>
  <c r="AW391" i="6"/>
  <c r="AQ261" i="6"/>
  <c r="J227" i="6"/>
  <c r="K351" i="6" s="1"/>
  <c r="Z305" i="6"/>
  <c r="V301" i="6"/>
  <c r="W301" i="6" s="1"/>
  <c r="AC247" i="6"/>
  <c r="AX268" i="6"/>
  <c r="O294" i="6"/>
  <c r="BG338" i="6"/>
  <c r="BM344" i="6"/>
  <c r="P295" i="6"/>
  <c r="R295" i="6" s="1"/>
  <c r="AJ315" i="6"/>
  <c r="BM343" i="6"/>
  <c r="BN19" i="6"/>
  <c r="J52" i="7"/>
  <c r="AR386" i="6"/>
  <c r="Q358" i="6"/>
  <c r="T361" i="6"/>
  <c r="AI375" i="6"/>
  <c r="AG374" i="6"/>
  <c r="V363" i="6"/>
  <c r="BN407" i="6"/>
  <c r="BL406" i="6"/>
  <c r="BA394" i="6"/>
  <c r="AD372" i="6"/>
  <c r="AE372" i="6"/>
  <c r="Y367" i="6"/>
  <c r="N293" i="6"/>
  <c r="R297" i="6"/>
  <c r="Y304" i="6"/>
  <c r="Z244" i="6"/>
  <c r="AS324" i="6"/>
  <c r="AA244" i="6"/>
  <c r="AU265" i="6"/>
  <c r="AI314" i="6"/>
  <c r="BC334" i="6"/>
  <c r="BD273" i="6" s="1"/>
  <c r="L291" i="6"/>
  <c r="BD335" i="6"/>
  <c r="J352" i="6"/>
  <c r="AQ385" i="6"/>
  <c r="AV390" i="6"/>
  <c r="J351" i="6"/>
  <c r="Y366" i="6"/>
  <c r="W365" i="6"/>
  <c r="AP383" i="6"/>
  <c r="BH402" i="6"/>
  <c r="BG401" i="6"/>
  <c r="AX392" i="6"/>
  <c r="AS387" i="6"/>
  <c r="BM407" i="6"/>
  <c r="AR262" i="6"/>
  <c r="AT386" i="6" s="1"/>
  <c r="AS263" i="6"/>
  <c r="AE310" i="6"/>
  <c r="BL342" i="6"/>
  <c r="BM281" i="6" s="1"/>
  <c r="BN405" i="6" s="1"/>
  <c r="BI340" i="6"/>
  <c r="BN344" i="6"/>
  <c r="BN284" i="6"/>
  <c r="AF311" i="6"/>
  <c r="AI312" i="6"/>
  <c r="AZ331" i="6"/>
  <c r="Q295" i="6"/>
  <c r="BM750" i="6"/>
  <c r="BM744" i="6"/>
  <c r="AQ44" i="8" a="1"/>
  <c r="AQ44" i="8" s="1"/>
  <c r="AQ43" i="8" s="1"/>
  <c r="I44" i="8" a="1"/>
  <c r="I44" i="8" s="1"/>
  <c r="I43" i="8" s="1"/>
  <c r="BE44" i="8" a="1"/>
  <c r="BE44" i="8" s="1"/>
  <c r="BE43" i="8" s="1"/>
  <c r="AD44" i="8" a="1"/>
  <c r="AD44" i="8" s="1"/>
  <c r="AD43" i="8" s="1"/>
  <c r="X44" i="8" a="1"/>
  <c r="X44" i="8" s="1"/>
  <c r="X43" i="8" s="1"/>
  <c r="G44" i="8" a="1"/>
  <c r="G44" i="8" s="1"/>
  <c r="G43" i="8" s="1"/>
  <c r="S44" i="8" a="1"/>
  <c r="S44" i="8" s="1"/>
  <c r="S43" i="8" s="1"/>
  <c r="R44" i="8" a="1"/>
  <c r="R44" i="8" s="1"/>
  <c r="R43" i="8" s="1"/>
  <c r="BA44" i="8" a="1"/>
  <c r="BA44" i="8" s="1"/>
  <c r="BA43" i="8" s="1"/>
  <c r="U44" i="8" a="1"/>
  <c r="U44" i="8" s="1"/>
  <c r="U43" i="8" s="1"/>
  <c r="N44" i="8" a="1"/>
  <c r="N44" i="8" s="1"/>
  <c r="N43" i="8" s="1"/>
  <c r="F44" i="8" a="1"/>
  <c r="F44" i="8" s="1"/>
  <c r="F43" i="8" s="1"/>
  <c r="E44" i="8" a="1"/>
  <c r="E44" i="8" s="1"/>
  <c r="E43" i="8" s="1"/>
  <c r="AU44" i="8" a="1"/>
  <c r="AU44" i="8" s="1"/>
  <c r="AU43" i="8" s="1"/>
  <c r="O44" i="8" a="1"/>
  <c r="O44" i="8" s="1"/>
  <c r="O43" i="8" s="1"/>
  <c r="AB44" i="8" a="1"/>
  <c r="AB44" i="8" s="1"/>
  <c r="AB43" i="8" s="1"/>
  <c r="AF44" i="8" a="1"/>
  <c r="AF44" i="8" s="1"/>
  <c r="AF43" i="8" s="1"/>
  <c r="BH44" i="8" a="1"/>
  <c r="BH44" i="8" s="1"/>
  <c r="BH43" i="8" s="1"/>
  <c r="AA44" i="8" a="1"/>
  <c r="AA44" i="8" s="1"/>
  <c r="AA43" i="8" s="1"/>
  <c r="BI44" i="8" a="1"/>
  <c r="BI44" i="8" s="1"/>
  <c r="BI43" i="8" s="1"/>
  <c r="C44" i="8" a="1"/>
  <c r="C44" i="8" s="1"/>
  <c r="C43" i="8" s="1"/>
  <c r="P44" i="8" a="1"/>
  <c r="P44" i="8" s="1"/>
  <c r="P43" i="8" s="1"/>
  <c r="Q44" i="8" a="1"/>
  <c r="Q44" i="8" s="1"/>
  <c r="Q43" i="8" s="1"/>
  <c r="AK44" i="8" a="1"/>
  <c r="AK44" i="8" s="1"/>
  <c r="AK43" i="8" s="1"/>
  <c r="D44" i="8" a="1"/>
  <c r="D44" i="8" s="1"/>
  <c r="D43" i="8" s="1"/>
  <c r="K44" i="8" a="1"/>
  <c r="K44" i="8" s="1"/>
  <c r="K43" i="8" s="1"/>
  <c r="AR44" i="8" a="1"/>
  <c r="AR44" i="8" s="1"/>
  <c r="AR43" i="8" s="1"/>
  <c r="J44" i="8" a="1"/>
  <c r="J44" i="8" s="1"/>
  <c r="J43" i="8" s="1"/>
  <c r="AP44" i="8" a="1"/>
  <c r="AP44" i="8" s="1"/>
  <c r="AP43" i="8" s="1"/>
  <c r="AN44" i="8" a="1"/>
  <c r="AN44" i="8" s="1"/>
  <c r="AN43" i="8" s="1"/>
  <c r="BB44" i="8" a="1"/>
  <c r="BB44" i="8" s="1"/>
  <c r="BB43" i="8" s="1"/>
  <c r="AV44" i="8" a="1"/>
  <c r="AV44" i="8" s="1"/>
  <c r="AV43" i="8" s="1"/>
  <c r="AW44" i="8" a="1"/>
  <c r="AW44" i="8" s="1"/>
  <c r="AW43" i="8" s="1"/>
  <c r="AH44" i="8" a="1"/>
  <c r="AH44" i="8" s="1"/>
  <c r="AH43" i="8" s="1"/>
  <c r="AX44" i="8" a="1"/>
  <c r="AX44" i="8" s="1"/>
  <c r="AX43" i="8" s="1"/>
  <c r="BJ44" i="8" a="1"/>
  <c r="BJ44" i="8" s="1"/>
  <c r="BJ43" i="8" s="1"/>
  <c r="AM44" i="8" a="1"/>
  <c r="AM44" i="8" s="1"/>
  <c r="AM43" i="8" s="1"/>
  <c r="L44" i="8" a="1"/>
  <c r="L44" i="8" s="1"/>
  <c r="L43" i="8" s="1"/>
  <c r="AT44" i="8" a="1"/>
  <c r="AT44" i="8" s="1"/>
  <c r="AT43" i="8" s="1"/>
  <c r="AS44" i="8" a="1"/>
  <c r="AS44" i="8" s="1"/>
  <c r="AS43" i="8" s="1"/>
  <c r="Z44" i="8" a="1"/>
  <c r="Z44" i="8" s="1"/>
  <c r="Z43" i="8" s="1"/>
  <c r="AJ44" i="8" a="1"/>
  <c r="AJ44" i="8" s="1"/>
  <c r="AJ43" i="8" s="1"/>
  <c r="BL689" i="6"/>
  <c r="BL692" i="6"/>
  <c r="BL691" i="6" s="1"/>
  <c r="BL687" i="6"/>
  <c r="BL32" i="6"/>
  <c r="BL412" i="6"/>
  <c r="BL698" i="6" s="1"/>
  <c r="AJ378" i="6"/>
  <c r="R358" i="6"/>
  <c r="AN382" i="6"/>
  <c r="M354" i="6"/>
  <c r="R359" i="6"/>
  <c r="BC397" i="6"/>
  <c r="BF398" i="6"/>
  <c r="Z368" i="6"/>
  <c r="AT388" i="6"/>
  <c r="AA368" i="6"/>
  <c r="U363" i="6"/>
  <c r="AO383" i="6"/>
  <c r="H226" i="6"/>
  <c r="Q235" i="6"/>
  <c r="BJ286" i="6"/>
  <c r="BB286" i="6"/>
  <c r="AT286" i="6"/>
  <c r="AL286" i="6"/>
  <c r="AD286" i="6"/>
  <c r="V286" i="6"/>
  <c r="BI286" i="6"/>
  <c r="BA286" i="6"/>
  <c r="AS286" i="6"/>
  <c r="AK286" i="6"/>
  <c r="AC286" i="6"/>
  <c r="U286" i="6"/>
  <c r="BK286" i="6"/>
  <c r="BC286" i="6"/>
  <c r="AU286" i="6"/>
  <c r="AM286" i="6"/>
  <c r="AE286" i="6"/>
  <c r="W286" i="6"/>
  <c r="G286" i="6"/>
  <c r="G285" i="6" s="1"/>
  <c r="BM286" i="6"/>
  <c r="AY286" i="6"/>
  <c r="AN286" i="6"/>
  <c r="Z286" i="6"/>
  <c r="BK225" i="6"/>
  <c r="BC225" i="6"/>
  <c r="AU225" i="6"/>
  <c r="AM225" i="6"/>
  <c r="AE225" i="6"/>
  <c r="W225" i="6"/>
  <c r="O225" i="6"/>
  <c r="G225" i="6"/>
  <c r="G224" i="6" s="1"/>
  <c r="BL286" i="6"/>
  <c r="AX286" i="6"/>
  <c r="AJ286" i="6"/>
  <c r="Y286" i="6"/>
  <c r="BJ225" i="6"/>
  <c r="BB225" i="6"/>
  <c r="AT225" i="6"/>
  <c r="AL225" i="6"/>
  <c r="AD225" i="6"/>
  <c r="V225" i="6"/>
  <c r="BH286" i="6"/>
  <c r="AW286" i="6"/>
  <c r="AI286" i="6"/>
  <c r="X286" i="6"/>
  <c r="BI225" i="6"/>
  <c r="BA225" i="6"/>
  <c r="AS225" i="6"/>
  <c r="AK225" i="6"/>
  <c r="AC225" i="6"/>
  <c r="U225" i="6"/>
  <c r="BN286" i="6"/>
  <c r="AZ286" i="6"/>
  <c r="AO286" i="6"/>
  <c r="AA286" i="6"/>
  <c r="P286" i="6"/>
  <c r="BL225" i="6"/>
  <c r="BD225" i="6"/>
  <c r="AV225" i="6"/>
  <c r="AN225" i="6"/>
  <c r="AF225" i="6"/>
  <c r="X225" i="6"/>
  <c r="P225" i="6"/>
  <c r="AR286" i="6"/>
  <c r="S286" i="6"/>
  <c r="AY225" i="6"/>
  <c r="AI225" i="6"/>
  <c r="S225" i="6"/>
  <c r="AQ286" i="6"/>
  <c r="R286" i="6"/>
  <c r="BN225" i="6"/>
  <c r="AX225" i="6"/>
  <c r="AH225" i="6"/>
  <c r="R225" i="6"/>
  <c r="AP286" i="6"/>
  <c r="Q286" i="6"/>
  <c r="BM225" i="6"/>
  <c r="AW225" i="6"/>
  <c r="AG225" i="6"/>
  <c r="Q225" i="6"/>
  <c r="BG286" i="6"/>
  <c r="AH286" i="6"/>
  <c r="BH225" i="6"/>
  <c r="AR225" i="6"/>
  <c r="AB225" i="6"/>
  <c r="BF286" i="6"/>
  <c r="AG286" i="6"/>
  <c r="BG225" i="6"/>
  <c r="AQ225" i="6"/>
  <c r="AA225" i="6"/>
  <c r="BE286" i="6"/>
  <c r="AF286" i="6"/>
  <c r="BD286" i="6"/>
  <c r="AB286" i="6"/>
  <c r="AV286" i="6"/>
  <c r="T286" i="6"/>
  <c r="AZ225" i="6"/>
  <c r="AJ225" i="6"/>
  <c r="T225" i="6"/>
  <c r="Y225" i="6"/>
  <c r="BF225" i="6"/>
  <c r="BE225" i="6"/>
  <c r="AP225" i="6"/>
  <c r="AO225" i="6"/>
  <c r="Z225" i="6"/>
  <c r="AA245" i="6"/>
  <c r="BN283" i="6"/>
  <c r="N232" i="6"/>
  <c r="AE248" i="6"/>
  <c r="AY269" i="6"/>
  <c r="T238" i="6"/>
  <c r="J289" i="6"/>
  <c r="AX329" i="6"/>
  <c r="U239" i="6"/>
  <c r="AP260" i="6"/>
  <c r="BL281" i="6"/>
  <c r="BB333" i="6"/>
  <c r="AY330" i="6"/>
  <c r="BH338" i="6"/>
  <c r="BE336" i="6"/>
  <c r="AP320" i="6"/>
  <c r="H287" i="6"/>
  <c r="AB307" i="6"/>
  <c r="BE335" i="6"/>
  <c r="BM159" i="6"/>
  <c r="BM158" i="6" s="1"/>
  <c r="BM700" i="6" s="1"/>
  <c r="BE159" i="6"/>
  <c r="BE158" i="6" s="1"/>
  <c r="BE700" i="6" s="1"/>
  <c r="AW159" i="6"/>
  <c r="AW158" i="6" s="1"/>
  <c r="AW700" i="6" s="1"/>
  <c r="AO159" i="6"/>
  <c r="AO158" i="6" s="1"/>
  <c r="AO700" i="6" s="1"/>
  <c r="AG159" i="6"/>
  <c r="AG158" i="6" s="1"/>
  <c r="AG700" i="6" s="1"/>
  <c r="Y159" i="6"/>
  <c r="Y158" i="6" s="1"/>
  <c r="Y700" i="6" s="1"/>
  <c r="Q159" i="6"/>
  <c r="Q158" i="6" s="1"/>
  <c r="Q700" i="6" s="1"/>
  <c r="I159" i="6"/>
  <c r="I158" i="6" s="1"/>
  <c r="I700" i="6" s="1"/>
  <c r="BL159" i="6"/>
  <c r="BL158" i="6" s="1"/>
  <c r="BL700" i="6" s="1"/>
  <c r="BD159" i="6"/>
  <c r="BD158" i="6" s="1"/>
  <c r="BD700" i="6" s="1"/>
  <c r="AV159" i="6"/>
  <c r="AV158" i="6" s="1"/>
  <c r="AV700" i="6" s="1"/>
  <c r="AN159" i="6"/>
  <c r="AN158" i="6" s="1"/>
  <c r="AN700" i="6" s="1"/>
  <c r="AF159" i="6"/>
  <c r="AF158" i="6" s="1"/>
  <c r="AF700" i="6" s="1"/>
  <c r="X159" i="6"/>
  <c r="X158" i="6" s="1"/>
  <c r="X700" i="6" s="1"/>
  <c r="P159" i="6"/>
  <c r="P158" i="6" s="1"/>
  <c r="P700" i="6" s="1"/>
  <c r="H159" i="6"/>
  <c r="H158" i="6" s="1"/>
  <c r="H700" i="6" s="1"/>
  <c r="BN159" i="6"/>
  <c r="BN158" i="6" s="1"/>
  <c r="BN700" i="6" s="1"/>
  <c r="BF159" i="6"/>
  <c r="BF158" i="6" s="1"/>
  <c r="BF700" i="6" s="1"/>
  <c r="AX159" i="6"/>
  <c r="AX158" i="6" s="1"/>
  <c r="AX700" i="6" s="1"/>
  <c r="AP159" i="6"/>
  <c r="AP158" i="6" s="1"/>
  <c r="AP700" i="6" s="1"/>
  <c r="AH159" i="6"/>
  <c r="AH158" i="6" s="1"/>
  <c r="AH700" i="6" s="1"/>
  <c r="Z159" i="6"/>
  <c r="Z158" i="6" s="1"/>
  <c r="Z700" i="6" s="1"/>
  <c r="R159" i="6"/>
  <c r="R158" i="6" s="1"/>
  <c r="R700" i="6" s="1"/>
  <c r="J159" i="6"/>
  <c r="J158" i="6" s="1"/>
  <c r="J700" i="6" s="1"/>
  <c r="BG159" i="6"/>
  <c r="BG158" i="6" s="1"/>
  <c r="BG700" i="6" s="1"/>
  <c r="AS159" i="6"/>
  <c r="AS158" i="6" s="1"/>
  <c r="AS700" i="6" s="1"/>
  <c r="AE159" i="6"/>
  <c r="AE158" i="6" s="1"/>
  <c r="AE700" i="6" s="1"/>
  <c r="T159" i="6"/>
  <c r="T158" i="6" s="1"/>
  <c r="T700" i="6" s="1"/>
  <c r="BC159" i="6"/>
  <c r="BC158" i="6" s="1"/>
  <c r="BC700" i="6" s="1"/>
  <c r="AR159" i="6"/>
  <c r="AR158" i="6" s="1"/>
  <c r="AR700" i="6" s="1"/>
  <c r="AD159" i="6"/>
  <c r="AD158" i="6" s="1"/>
  <c r="AD700" i="6" s="1"/>
  <c r="S159" i="6"/>
  <c r="S158" i="6" s="1"/>
  <c r="S700" i="6" s="1"/>
  <c r="BB159" i="6"/>
  <c r="BB158" i="6" s="1"/>
  <c r="BB700" i="6" s="1"/>
  <c r="AQ159" i="6"/>
  <c r="AQ158" i="6" s="1"/>
  <c r="AQ700" i="6" s="1"/>
  <c r="AC159" i="6"/>
  <c r="AC158" i="6" s="1"/>
  <c r="AC700" i="6" s="1"/>
  <c r="O159" i="6"/>
  <c r="O158" i="6" s="1"/>
  <c r="O700" i="6" s="1"/>
  <c r="BA159" i="6"/>
  <c r="BA158" i="6" s="1"/>
  <c r="BA700" i="6" s="1"/>
  <c r="AM159" i="6"/>
  <c r="AM158" i="6" s="1"/>
  <c r="AM700" i="6" s="1"/>
  <c r="AB159" i="6"/>
  <c r="AB158" i="6" s="1"/>
  <c r="AB700" i="6" s="1"/>
  <c r="N159" i="6"/>
  <c r="N158" i="6" s="1"/>
  <c r="N700" i="6" s="1"/>
  <c r="BK159" i="6"/>
  <c r="BK158" i="6" s="1"/>
  <c r="BK700" i="6" s="1"/>
  <c r="AZ159" i="6"/>
  <c r="AZ158" i="6" s="1"/>
  <c r="AZ700" i="6" s="1"/>
  <c r="AL159" i="6"/>
  <c r="AL158" i="6" s="1"/>
  <c r="AL700" i="6" s="1"/>
  <c r="AA159" i="6"/>
  <c r="AA158" i="6" s="1"/>
  <c r="AA700" i="6" s="1"/>
  <c r="M159" i="6"/>
  <c r="M158" i="6" s="1"/>
  <c r="M700" i="6" s="1"/>
  <c r="BJ159" i="6"/>
  <c r="BJ158" i="6" s="1"/>
  <c r="BJ700" i="6" s="1"/>
  <c r="AY159" i="6"/>
  <c r="AY158" i="6" s="1"/>
  <c r="AY700" i="6" s="1"/>
  <c r="AK159" i="6"/>
  <c r="AK158" i="6" s="1"/>
  <c r="AK700" i="6" s="1"/>
  <c r="W159" i="6"/>
  <c r="W158" i="6" s="1"/>
  <c r="W700" i="6" s="1"/>
  <c r="L159" i="6"/>
  <c r="L158" i="6" s="1"/>
  <c r="L700" i="6" s="1"/>
  <c r="BI159" i="6"/>
  <c r="BI158" i="6" s="1"/>
  <c r="BI700" i="6" s="1"/>
  <c r="AU159" i="6"/>
  <c r="AU158" i="6" s="1"/>
  <c r="AU700" i="6" s="1"/>
  <c r="AJ159" i="6"/>
  <c r="AJ158" i="6" s="1"/>
  <c r="AJ700" i="6" s="1"/>
  <c r="V159" i="6"/>
  <c r="V158" i="6" s="1"/>
  <c r="V700" i="6" s="1"/>
  <c r="K159" i="6"/>
  <c r="K158" i="6" s="1"/>
  <c r="K700" i="6" s="1"/>
  <c r="BH159" i="6"/>
  <c r="BH158" i="6" s="1"/>
  <c r="BH700" i="6" s="1"/>
  <c r="AT159" i="6"/>
  <c r="AT158" i="6" s="1"/>
  <c r="AT700" i="6" s="1"/>
  <c r="AI159" i="6"/>
  <c r="AI158" i="6" s="1"/>
  <c r="AI700" i="6" s="1"/>
  <c r="U159" i="6"/>
  <c r="U158" i="6" s="1"/>
  <c r="U700" i="6" s="1"/>
  <c r="G159" i="6"/>
  <c r="G158" i="6" s="1"/>
  <c r="G700" i="6" s="1"/>
  <c r="G699" i="6" s="1"/>
  <c r="G694" i="6" s="1"/>
  <c r="V44" i="8" a="1"/>
  <c r="V44" i="8" s="1"/>
  <c r="V43" i="8" s="1"/>
  <c r="BJ476" i="6"/>
  <c r="BJ475" i="6" s="1"/>
  <c r="BB476" i="6"/>
  <c r="BB475" i="6" s="1"/>
  <c r="AT476" i="6"/>
  <c r="AT475" i="6" s="1"/>
  <c r="AL476" i="6"/>
  <c r="AL475" i="6" s="1"/>
  <c r="AD476" i="6"/>
  <c r="AD475" i="6" s="1"/>
  <c r="V476" i="6"/>
  <c r="V475" i="6" s="1"/>
  <c r="N476" i="6"/>
  <c r="N475" i="6" s="1"/>
  <c r="BK415" i="6"/>
  <c r="BK414" i="6" s="1"/>
  <c r="BK413" i="6" s="1"/>
  <c r="BC415" i="6"/>
  <c r="BC414" i="6" s="1"/>
  <c r="BC413" i="6" s="1"/>
  <c r="AU415" i="6"/>
  <c r="AU414" i="6" s="1"/>
  <c r="AU413" i="6" s="1"/>
  <c r="AM415" i="6"/>
  <c r="AM414" i="6" s="1"/>
  <c r="AM413" i="6" s="1"/>
  <c r="AE415" i="6"/>
  <c r="AE414" i="6" s="1"/>
  <c r="W415" i="6"/>
  <c r="W414" i="6" s="1"/>
  <c r="O415" i="6"/>
  <c r="O414" i="6" s="1"/>
  <c r="G415" i="6"/>
  <c r="G414" i="6" s="1"/>
  <c r="BI476" i="6"/>
  <c r="BI475" i="6" s="1"/>
  <c r="BA476" i="6"/>
  <c r="BA475" i="6" s="1"/>
  <c r="AS476" i="6"/>
  <c r="AS475" i="6" s="1"/>
  <c r="AK476" i="6"/>
  <c r="AK475" i="6" s="1"/>
  <c r="AC476" i="6"/>
  <c r="AC475" i="6" s="1"/>
  <c r="U476" i="6"/>
  <c r="U475" i="6" s="1"/>
  <c r="M476" i="6"/>
  <c r="M475" i="6" s="1"/>
  <c r="BJ415" i="6"/>
  <c r="BJ414" i="6" s="1"/>
  <c r="BB415" i="6"/>
  <c r="BB414" i="6" s="1"/>
  <c r="BB413" i="6" s="1"/>
  <c r="AT415" i="6"/>
  <c r="AT414" i="6" s="1"/>
  <c r="AT413" i="6" s="1"/>
  <c r="AL415" i="6"/>
  <c r="AL414" i="6" s="1"/>
  <c r="AL413" i="6" s="1"/>
  <c r="AD415" i="6"/>
  <c r="AD414" i="6" s="1"/>
  <c r="AD413" i="6" s="1"/>
  <c r="V415" i="6"/>
  <c r="V414" i="6" s="1"/>
  <c r="N415" i="6"/>
  <c r="N414" i="6" s="1"/>
  <c r="N413" i="6" s="1"/>
  <c r="BH476" i="6"/>
  <c r="BH475" i="6" s="1"/>
  <c r="AZ476" i="6"/>
  <c r="AZ475" i="6" s="1"/>
  <c r="AR476" i="6"/>
  <c r="AR475" i="6" s="1"/>
  <c r="AJ476" i="6"/>
  <c r="AJ475" i="6" s="1"/>
  <c r="AB476" i="6"/>
  <c r="AB475" i="6" s="1"/>
  <c r="T476" i="6"/>
  <c r="T475" i="6" s="1"/>
  <c r="L476" i="6"/>
  <c r="L475" i="6" s="1"/>
  <c r="BG476" i="6"/>
  <c r="BG475" i="6" s="1"/>
  <c r="AY476" i="6"/>
  <c r="AY475" i="6" s="1"/>
  <c r="AQ476" i="6"/>
  <c r="AQ475" i="6" s="1"/>
  <c r="AI476" i="6"/>
  <c r="AI475" i="6" s="1"/>
  <c r="AA476" i="6"/>
  <c r="AA475" i="6" s="1"/>
  <c r="S476" i="6"/>
  <c r="S475" i="6" s="1"/>
  <c r="K476" i="6"/>
  <c r="K475" i="6" s="1"/>
  <c r="BN476" i="6"/>
  <c r="BN475" i="6" s="1"/>
  <c r="BF476" i="6"/>
  <c r="BF475" i="6" s="1"/>
  <c r="AX476" i="6"/>
  <c r="AX475" i="6" s="1"/>
  <c r="AP476" i="6"/>
  <c r="AP475" i="6" s="1"/>
  <c r="AH476" i="6"/>
  <c r="AH475" i="6" s="1"/>
  <c r="Z476" i="6"/>
  <c r="Z475" i="6" s="1"/>
  <c r="R476" i="6"/>
  <c r="R475" i="6" s="1"/>
  <c r="J476" i="6"/>
  <c r="J475" i="6" s="1"/>
  <c r="BM476" i="6"/>
  <c r="BM475" i="6" s="1"/>
  <c r="BE476" i="6"/>
  <c r="BE475" i="6" s="1"/>
  <c r="AW476" i="6"/>
  <c r="AW475" i="6" s="1"/>
  <c r="AO476" i="6"/>
  <c r="AO475" i="6" s="1"/>
  <c r="AG476" i="6"/>
  <c r="AG475" i="6" s="1"/>
  <c r="Y476" i="6"/>
  <c r="Y475" i="6" s="1"/>
  <c r="Q476" i="6"/>
  <c r="Q475" i="6" s="1"/>
  <c r="I476" i="6"/>
  <c r="I475" i="6" s="1"/>
  <c r="BL476" i="6"/>
  <c r="BL475" i="6" s="1"/>
  <c r="BD476" i="6"/>
  <c r="BD475" i="6" s="1"/>
  <c r="AV476" i="6"/>
  <c r="AV475" i="6" s="1"/>
  <c r="AN476" i="6"/>
  <c r="AN475" i="6" s="1"/>
  <c r="AF476" i="6"/>
  <c r="AF475" i="6" s="1"/>
  <c r="X476" i="6"/>
  <c r="X475" i="6" s="1"/>
  <c r="P476" i="6"/>
  <c r="P475" i="6" s="1"/>
  <c r="H476" i="6"/>
  <c r="H475" i="6" s="1"/>
  <c r="BK476" i="6"/>
  <c r="BK475" i="6" s="1"/>
  <c r="BC476" i="6"/>
  <c r="BC475" i="6" s="1"/>
  <c r="AU476" i="6"/>
  <c r="AU475" i="6" s="1"/>
  <c r="AM476" i="6"/>
  <c r="AM475" i="6" s="1"/>
  <c r="AE476" i="6"/>
  <c r="AE475" i="6" s="1"/>
  <c r="W476" i="6"/>
  <c r="W475" i="6" s="1"/>
  <c r="O476" i="6"/>
  <c r="O475" i="6" s="1"/>
  <c r="G476" i="6"/>
  <c r="G475" i="6" s="1"/>
  <c r="BL415" i="6"/>
  <c r="BL414" i="6" s="1"/>
  <c r="BL413" i="6" s="1"/>
  <c r="BD415" i="6"/>
  <c r="BD414" i="6" s="1"/>
  <c r="BD413" i="6" s="1"/>
  <c r="AV415" i="6"/>
  <c r="AV414" i="6" s="1"/>
  <c r="AV413" i="6" s="1"/>
  <c r="AN415" i="6"/>
  <c r="AN414" i="6" s="1"/>
  <c r="AN413" i="6" s="1"/>
  <c r="AF415" i="6"/>
  <c r="AF414" i="6" s="1"/>
  <c r="AF413" i="6" s="1"/>
  <c r="X415" i="6"/>
  <c r="X414" i="6" s="1"/>
  <c r="X413" i="6" s="1"/>
  <c r="P415" i="6"/>
  <c r="P414" i="6" s="1"/>
  <c r="P413" i="6" s="1"/>
  <c r="H415" i="6"/>
  <c r="H414" i="6" s="1"/>
  <c r="H413" i="6" s="1"/>
  <c r="BE415" i="6"/>
  <c r="BE414" i="6" s="1"/>
  <c r="AQ415" i="6"/>
  <c r="AQ414" i="6" s="1"/>
  <c r="AQ413" i="6" s="1"/>
  <c r="AC415" i="6"/>
  <c r="AC414" i="6" s="1"/>
  <c r="AC413" i="6" s="1"/>
  <c r="R415" i="6"/>
  <c r="R414" i="6" s="1"/>
  <c r="BA415" i="6"/>
  <c r="BA414" i="6" s="1"/>
  <c r="AP415" i="6"/>
  <c r="AP414" i="6" s="1"/>
  <c r="AP413" i="6" s="1"/>
  <c r="AB415" i="6"/>
  <c r="AB414" i="6" s="1"/>
  <c r="AB413" i="6" s="1"/>
  <c r="Q415" i="6"/>
  <c r="Q414" i="6" s="1"/>
  <c r="Q413" i="6" s="1"/>
  <c r="BN415" i="6"/>
  <c r="BN414" i="6" s="1"/>
  <c r="BN413" i="6" s="1"/>
  <c r="AZ415" i="6"/>
  <c r="AZ414" i="6" s="1"/>
  <c r="AZ413" i="6" s="1"/>
  <c r="AO415" i="6"/>
  <c r="AO414" i="6" s="1"/>
  <c r="AA415" i="6"/>
  <c r="AA414" i="6" s="1"/>
  <c r="M415" i="6"/>
  <c r="M414" i="6" s="1"/>
  <c r="M413" i="6" s="1"/>
  <c r="BM415" i="6"/>
  <c r="BM414" i="6" s="1"/>
  <c r="BM413" i="6" s="1"/>
  <c r="AY415" i="6"/>
  <c r="AY414" i="6" s="1"/>
  <c r="AY413" i="6" s="1"/>
  <c r="AK415" i="6"/>
  <c r="AK414" i="6" s="1"/>
  <c r="AK413" i="6" s="1"/>
  <c r="Z415" i="6"/>
  <c r="Z414" i="6" s="1"/>
  <c r="L415" i="6"/>
  <c r="L414" i="6" s="1"/>
  <c r="L413" i="6" s="1"/>
  <c r="BI415" i="6"/>
  <c r="BI414" i="6" s="1"/>
  <c r="AX415" i="6"/>
  <c r="AX414" i="6" s="1"/>
  <c r="AX413" i="6" s="1"/>
  <c r="AJ415" i="6"/>
  <c r="AJ414" i="6" s="1"/>
  <c r="Y415" i="6"/>
  <c r="Y414" i="6" s="1"/>
  <c r="Y413" i="6" s="1"/>
  <c r="K415" i="6"/>
  <c r="K414" i="6" s="1"/>
  <c r="BH415" i="6"/>
  <c r="BH414" i="6" s="1"/>
  <c r="BH413" i="6" s="1"/>
  <c r="AW415" i="6"/>
  <c r="AW414" i="6" s="1"/>
  <c r="AW413" i="6" s="1"/>
  <c r="AI415" i="6"/>
  <c r="AI414" i="6" s="1"/>
  <c r="U415" i="6"/>
  <c r="U414" i="6" s="1"/>
  <c r="J415" i="6"/>
  <c r="J414" i="6" s="1"/>
  <c r="BG415" i="6"/>
  <c r="BG414" i="6" s="1"/>
  <c r="BG413" i="6" s="1"/>
  <c r="AS415" i="6"/>
  <c r="AS414" i="6" s="1"/>
  <c r="AS413" i="6" s="1"/>
  <c r="AH415" i="6"/>
  <c r="AH414" i="6" s="1"/>
  <c r="T415" i="6"/>
  <c r="T414" i="6" s="1"/>
  <c r="T413" i="6" s="1"/>
  <c r="I415" i="6"/>
  <c r="I414" i="6" s="1"/>
  <c r="BF415" i="6"/>
  <c r="BF414" i="6" s="1"/>
  <c r="BF413" i="6" s="1"/>
  <c r="AR415" i="6"/>
  <c r="AR414" i="6" s="1"/>
  <c r="AG415" i="6"/>
  <c r="AG414" i="6" s="1"/>
  <c r="S415" i="6"/>
  <c r="S414" i="6" s="1"/>
  <c r="S413" i="6" s="1"/>
  <c r="K353" i="6"/>
  <c r="AB370" i="6"/>
  <c r="AI377" i="6"/>
  <c r="K352" i="6"/>
  <c r="AR385" i="6"/>
  <c r="S359" i="6"/>
  <c r="X365" i="6"/>
  <c r="N355" i="6"/>
  <c r="BF399" i="6"/>
  <c r="BD398" i="6"/>
  <c r="BM406" i="6"/>
  <c r="BL405" i="6"/>
  <c r="V364" i="6"/>
  <c r="BN408" i="6"/>
  <c r="W364" i="6"/>
  <c r="Q359" i="6"/>
  <c r="BI403" i="6"/>
  <c r="BJ17" i="8" a="1"/>
  <c r="BJ17" i="8" s="1"/>
  <c r="BF17" i="8" a="1"/>
  <c r="BF17" i="8" s="1"/>
  <c r="Y17" i="8" a="1"/>
  <c r="Y17" i="8" s="1"/>
  <c r="M17" i="8" a="1"/>
  <c r="M17" i="8" s="1"/>
  <c r="AE17" i="8" a="1"/>
  <c r="AE17" i="8" s="1"/>
  <c r="Q17" i="8" a="1"/>
  <c r="Q17" i="8" s="1"/>
  <c r="AT17" i="8" a="1"/>
  <c r="AT17" i="8" s="1"/>
  <c r="AG17" i="8" a="1"/>
  <c r="AG17" i="8" s="1"/>
  <c r="AY17" i="8" a="1"/>
  <c r="AY17" i="8" s="1"/>
  <c r="U17" i="8" a="1"/>
  <c r="U17" i="8" s="1"/>
  <c r="AB17" i="8" a="1"/>
  <c r="AB17" i="8" s="1"/>
  <c r="AX17" i="8" a="1"/>
  <c r="AX17" i="8" s="1"/>
  <c r="BI17" i="8" a="1"/>
  <c r="BI17" i="8" s="1"/>
  <c r="F17" i="8" a="1"/>
  <c r="F17" i="8" s="1"/>
  <c r="AD17" i="8" a="1"/>
  <c r="AD17" i="8" s="1"/>
  <c r="Z17" i="8" a="1"/>
  <c r="Z17" i="8" s="1"/>
  <c r="D17" i="8" a="1"/>
  <c r="D17" i="8" s="1"/>
  <c r="AC17" i="8" a="1"/>
  <c r="AC17" i="8" s="1"/>
  <c r="AN17" i="8" a="1"/>
  <c r="AN17" i="8" s="1"/>
  <c r="AS17" i="8" a="1"/>
  <c r="AS17" i="8" s="1"/>
  <c r="AU17" i="8" a="1"/>
  <c r="AU17" i="8" s="1"/>
  <c r="AW17" i="8" a="1"/>
  <c r="AW17" i="8" s="1"/>
  <c r="X17" i="8" a="1"/>
  <c r="X17" i="8" s="1"/>
  <c r="P17" i="8" a="1"/>
  <c r="P17" i="8" s="1"/>
  <c r="AA17" i="8" a="1"/>
  <c r="AA17" i="8" s="1"/>
  <c r="AM17" i="8" a="1"/>
  <c r="AM17" i="8" s="1"/>
  <c r="AJ17" i="8" a="1"/>
  <c r="AJ17" i="8" s="1"/>
  <c r="AL17" i="8" a="1"/>
  <c r="AL17" i="8" s="1"/>
  <c r="R17" i="8" a="1"/>
  <c r="R17" i="8" s="1"/>
  <c r="AP17" i="8" a="1"/>
  <c r="AP17" i="8" s="1"/>
  <c r="BA17" i="8" a="1"/>
  <c r="BA17" i="8" s="1"/>
  <c r="AF17" i="8" a="1"/>
  <c r="AF17" i="8" s="1"/>
  <c r="AH17" i="8" a="1"/>
  <c r="AH17" i="8" s="1"/>
  <c r="I17" i="8" a="1"/>
  <c r="I17" i="8" s="1"/>
  <c r="V17" i="8" a="1"/>
  <c r="V17" i="8" s="1"/>
  <c r="AO17" i="8" a="1"/>
  <c r="AO17" i="8" s="1"/>
  <c r="J17" i="8" a="1"/>
  <c r="J17" i="8" s="1"/>
  <c r="L17" i="8" a="1"/>
  <c r="L17" i="8" s="1"/>
  <c r="G17" i="8" a="1"/>
  <c r="G17" i="8" s="1"/>
  <c r="S17" i="8" a="1"/>
  <c r="S17" i="8" s="1"/>
  <c r="AZ17" i="8" a="1"/>
  <c r="AZ17" i="8" s="1"/>
  <c r="BB17" i="8" a="1"/>
  <c r="BB17" i="8" s="1"/>
  <c r="O17" i="8" a="1"/>
  <c r="O17" i="8" s="1"/>
  <c r="L53" i="7" s="1"/>
  <c r="BC17" i="8" a="1"/>
  <c r="BC17" i="8" s="1"/>
  <c r="AK17" i="8" a="1"/>
  <c r="AK17" i="8" s="1"/>
  <c r="W17" i="8" a="1"/>
  <c r="W17" i="8" s="1"/>
  <c r="N17" i="8" a="1"/>
  <c r="N17" i="8" s="1"/>
  <c r="AR17" i="8" a="1"/>
  <c r="AR17" i="8" s="1"/>
  <c r="BD17" i="8" a="1"/>
  <c r="BD17" i="8" s="1"/>
  <c r="BH17" i="8" a="1"/>
  <c r="BH17" i="8" s="1"/>
  <c r="T17" i="8" a="1"/>
  <c r="T17" i="8" s="1"/>
  <c r="K17" i="8" a="1"/>
  <c r="K17" i="8" s="1"/>
  <c r="C17" i="8" a="1"/>
  <c r="C17" i="8" s="1"/>
  <c r="E17" i="8" a="1"/>
  <c r="E17" i="8" s="1"/>
  <c r="H17" i="8" a="1"/>
  <c r="H17" i="8" s="1"/>
  <c r="AI17" i="8" a="1"/>
  <c r="AI17" i="8" s="1"/>
  <c r="AV17" i="8" a="1"/>
  <c r="AV17" i="8" s="1"/>
  <c r="BE17" i="8" a="1"/>
  <c r="BE17" i="8" s="1"/>
  <c r="AQ17" i="8" a="1"/>
  <c r="AQ17" i="8" s="1"/>
  <c r="BL722" i="6"/>
  <c r="R235" i="6"/>
  <c r="T359" i="6" s="1"/>
  <c r="AL256" i="6"/>
  <c r="AM380" i="6" s="1"/>
  <c r="AV266" i="6"/>
  <c r="BM282" i="6"/>
  <c r="BN406" i="6" s="1"/>
  <c r="BH278" i="6"/>
  <c r="BI402" i="6" s="1"/>
  <c r="AT325" i="6"/>
  <c r="BI279" i="6"/>
  <c r="R236" i="6"/>
  <c r="S360" i="6" s="1"/>
  <c r="AC308" i="6"/>
  <c r="AD247" i="6" s="1"/>
  <c r="S236" i="6"/>
  <c r="AM257" i="6"/>
  <c r="AA306" i="6"/>
  <c r="AU326" i="6"/>
  <c r="BN345" i="6"/>
  <c r="R296" i="6"/>
  <c r="S296" i="6" s="1"/>
  <c r="AV327" i="6"/>
  <c r="AW327" i="6" s="1"/>
  <c r="M291" i="6"/>
  <c r="AG311" i="6"/>
  <c r="AE44" i="8" a="1"/>
  <c r="AE44" i="8" s="1"/>
  <c r="AE43" i="8" s="1"/>
  <c r="AL44" i="8" a="1"/>
  <c r="AL44" i="8" s="1"/>
  <c r="AL43" i="8" s="1"/>
  <c r="J72" i="7"/>
  <c r="AS386" i="6"/>
  <c r="AA369" i="6"/>
  <c r="AF374" i="6"/>
  <c r="AU389" i="6"/>
  <c r="AH375" i="6"/>
  <c r="BB395" i="6"/>
  <c r="AZ394" i="6"/>
  <c r="AY393" i="6"/>
  <c r="AP384" i="6"/>
  <c r="BJ404" i="6"/>
  <c r="BM405" i="6"/>
  <c r="AQ384" i="6"/>
  <c r="BK404" i="6"/>
  <c r="AK379" i="6"/>
  <c r="BE399" i="6"/>
  <c r="T237" i="6"/>
  <c r="U361" i="6" s="1"/>
  <c r="AN258" i="6"/>
  <c r="AC246" i="6"/>
  <c r="AD370" i="6" s="1"/>
  <c r="AW267" i="6"/>
  <c r="Q296" i="6"/>
  <c r="S235" i="6"/>
  <c r="BG277" i="6"/>
  <c r="BH401" i="6" s="1"/>
  <c r="Y243" i="6"/>
  <c r="Z243" i="6"/>
  <c r="AA367" i="6" s="1"/>
  <c r="AT264" i="6"/>
  <c r="P233" i="6"/>
  <c r="AJ254" i="6"/>
  <c r="U298" i="6"/>
  <c r="AP321" i="6"/>
  <c r="AZ330" i="6"/>
  <c r="AW328" i="6"/>
  <c r="AX267" i="6" s="1"/>
  <c r="AN318" i="6"/>
  <c r="AL317" i="6"/>
  <c r="Q234" i="6"/>
  <c r="AK255" i="6"/>
  <c r="AL379" i="6" s="1"/>
  <c r="R234" i="6"/>
  <c r="BF276" i="6"/>
  <c r="U300" i="6"/>
  <c r="BD334" i="6"/>
  <c r="O233" i="6"/>
  <c r="P294" i="6" s="1"/>
  <c r="T298" i="6"/>
  <c r="W302" i="6"/>
  <c r="BJ341" i="6"/>
  <c r="BK341" i="6" s="1"/>
  <c r="BM342" i="6"/>
  <c r="AY329" i="6"/>
  <c r="BA332" i="6"/>
  <c r="BB332" i="6" s="1"/>
  <c r="N292" i="6"/>
  <c r="BF336" i="6"/>
  <c r="X303" i="6"/>
  <c r="Y303" i="6" s="1"/>
  <c r="AR323" i="6"/>
  <c r="AS262" i="6" s="1"/>
  <c r="BA331" i="6"/>
  <c r="BM611" i="6"/>
  <c r="BM684" i="6"/>
  <c r="H44" i="8" a="1"/>
  <c r="H44" i="8" s="1"/>
  <c r="H43" i="8" s="1"/>
  <c r="BQ7" i="6"/>
  <c r="BP6" i="6"/>
  <c r="Y23" i="8" a="1"/>
  <c r="Y23" i="8" s="1"/>
  <c r="Q294" i="6" l="1"/>
  <c r="S234" i="6"/>
  <c r="BE397" i="6"/>
  <c r="BE273" i="6"/>
  <c r="BE334" i="6"/>
  <c r="AL316" i="6"/>
  <c r="AU325" i="6"/>
  <c r="U237" i="6"/>
  <c r="V298" i="6" s="1"/>
  <c r="Y242" i="6"/>
  <c r="Z303" i="6" s="1"/>
  <c r="BJ403" i="6"/>
  <c r="AJ253" i="6"/>
  <c r="AW266" i="6"/>
  <c r="AX390" i="6"/>
  <c r="AZ393" i="6"/>
  <c r="BN342" i="6"/>
  <c r="AF309" i="6"/>
  <c r="AE371" i="6"/>
  <c r="S297" i="6"/>
  <c r="AI252" i="6"/>
  <c r="BE704" i="6"/>
  <c r="BE33" i="6"/>
  <c r="AA704" i="6"/>
  <c r="AA33" i="6"/>
  <c r="AZ704" i="6"/>
  <c r="AZ33" i="6"/>
  <c r="BD704" i="6"/>
  <c r="BD33" i="6"/>
  <c r="BI704" i="6"/>
  <c r="BI33" i="6"/>
  <c r="N704" i="6"/>
  <c r="N33" i="6"/>
  <c r="W704" i="6"/>
  <c r="W33" i="6"/>
  <c r="L229" i="6"/>
  <c r="BG276" i="6"/>
  <c r="AL255" i="6"/>
  <c r="BJ279" i="6"/>
  <c r="AN257" i="6"/>
  <c r="K53" i="7"/>
  <c r="AH413" i="6"/>
  <c r="K413" i="6"/>
  <c r="BN282" i="6"/>
  <c r="K227" i="6"/>
  <c r="H225" i="6"/>
  <c r="H224" i="6" s="1"/>
  <c r="H604" i="6" s="1"/>
  <c r="H706" i="6" s="1"/>
  <c r="BI339" i="6"/>
  <c r="BJ278" i="6" s="1"/>
  <c r="BG337" i="6"/>
  <c r="M230" i="6"/>
  <c r="Z304" i="6"/>
  <c r="AU264" i="6"/>
  <c r="AV388" i="6" s="1"/>
  <c r="AV389" i="6"/>
  <c r="BN744" i="6"/>
  <c r="O87" i="4"/>
  <c r="T87" i="4"/>
  <c r="T86" i="4" s="1"/>
  <c r="T29" i="4" s="1"/>
  <c r="BF44" i="8" a="1"/>
  <c r="BF44" i="8" s="1"/>
  <c r="BF43" i="8" s="1"/>
  <c r="BD44" i="8" a="1"/>
  <c r="BD44" i="8" s="1"/>
  <c r="BD43" i="8" s="1"/>
  <c r="BG44" i="8" a="1"/>
  <c r="BG44" i="8" s="1"/>
  <c r="BG43" i="8" s="1"/>
  <c r="BC44" i="8" a="1"/>
  <c r="BC44" i="8" s="1"/>
  <c r="BC43" i="8" s="1"/>
  <c r="T44" i="8" a="1"/>
  <c r="T44" i="8" s="1"/>
  <c r="T43" i="8" s="1"/>
  <c r="W44" i="8" a="1"/>
  <c r="W44" i="8" s="1"/>
  <c r="W43" i="8" s="1"/>
  <c r="AO44" i="8" a="1"/>
  <c r="AO44" i="8" s="1"/>
  <c r="AO43" i="8" s="1"/>
  <c r="N76" i="7" s="1"/>
  <c r="AZ44" i="8" a="1"/>
  <c r="AZ44" i="8" s="1"/>
  <c r="AZ43" i="8" s="1"/>
  <c r="AY44" i="8" a="1"/>
  <c r="AY44" i="8" s="1"/>
  <c r="AY43" i="8" s="1"/>
  <c r="Y44" i="8" a="1"/>
  <c r="Y44" i="8" s="1"/>
  <c r="Y43" i="8" s="1"/>
  <c r="M44" i="8" a="1"/>
  <c r="M44" i="8" s="1"/>
  <c r="M43" i="8" s="1"/>
  <c r="K76" i="7" s="1"/>
  <c r="AC44" i="8" a="1"/>
  <c r="AC44" i="8" s="1"/>
  <c r="AC43" i="8" s="1"/>
  <c r="AI44" i="8" a="1"/>
  <c r="AI44" i="8" s="1"/>
  <c r="AI43" i="8" s="1"/>
  <c r="AG44" i="8" a="1"/>
  <c r="AG44" i="8" s="1"/>
  <c r="AG43" i="8" s="1"/>
  <c r="BI278" i="6"/>
  <c r="AG309" i="6"/>
  <c r="BD23" i="8" a="1"/>
  <c r="BD23" i="8" s="1"/>
  <c r="W23" i="8" a="1"/>
  <c r="W23" i="8" s="1"/>
  <c r="BJ23" i="8" a="1"/>
  <c r="BJ23" i="8" s="1"/>
  <c r="I23" i="8" a="1"/>
  <c r="I23" i="8" s="1"/>
  <c r="C23" i="8" a="1"/>
  <c r="C23" i="8" s="1"/>
  <c r="AU23" i="8" a="1"/>
  <c r="AU23" i="8" s="1"/>
  <c r="BA23" i="8" a="1"/>
  <c r="BA23" i="8" s="1"/>
  <c r="AQ704" i="6"/>
  <c r="AQ33" i="6"/>
  <c r="Q704" i="6"/>
  <c r="Q33" i="6"/>
  <c r="BL704" i="6"/>
  <c r="BL33" i="6"/>
  <c r="V704" i="6"/>
  <c r="V33" i="6"/>
  <c r="AE704" i="6"/>
  <c r="AE33" i="6"/>
  <c r="AI251" i="6"/>
  <c r="AJ314" i="6"/>
  <c r="BC332" i="6"/>
  <c r="V362" i="6"/>
  <c r="N291" i="6"/>
  <c r="AX266" i="6"/>
  <c r="AN381" i="6"/>
  <c r="BN735" i="6"/>
  <c r="BN680" i="6"/>
  <c r="BN688" i="6"/>
  <c r="BN733" i="6"/>
  <c r="BN736" i="6" s="1"/>
  <c r="BN746" i="6"/>
  <c r="BN749" i="6"/>
  <c r="BN747" i="6"/>
  <c r="BN748" i="6"/>
  <c r="I226" i="6"/>
  <c r="X302" i="6"/>
  <c r="AF372" i="6"/>
  <c r="P357" i="6"/>
  <c r="AD308" i="6"/>
  <c r="AE247" i="6" s="1"/>
  <c r="AF248" i="6"/>
  <c r="O356" i="6"/>
  <c r="AX391" i="6"/>
  <c r="AB369" i="6"/>
  <c r="AC307" i="6"/>
  <c r="L290" i="6"/>
  <c r="J704" i="6"/>
  <c r="J33" i="6"/>
  <c r="BG704" i="6"/>
  <c r="BG33" i="6"/>
  <c r="AG704" i="6"/>
  <c r="AG33" i="6"/>
  <c r="AW704" i="6"/>
  <c r="AW33" i="6"/>
  <c r="H704" i="6"/>
  <c r="H33" i="6"/>
  <c r="G605" i="6"/>
  <c r="M704" i="6"/>
  <c r="M33" i="6"/>
  <c r="AD704" i="6"/>
  <c r="AD33" i="6"/>
  <c r="AM704" i="6"/>
  <c r="AM33" i="6"/>
  <c r="AF249" i="6"/>
  <c r="AM379" i="6"/>
  <c r="M76" i="7"/>
  <c r="O293" i="6"/>
  <c r="AR261" i="6"/>
  <c r="BB393" i="6"/>
  <c r="U362" i="6"/>
  <c r="Q233" i="6"/>
  <c r="R294" i="6" s="1"/>
  <c r="BG400" i="6"/>
  <c r="AO382" i="6"/>
  <c r="AP23" i="8" a="1"/>
  <c r="AP23" i="8" s="1"/>
  <c r="H23" i="8" a="1"/>
  <c r="H23" i="8" s="1"/>
  <c r="AB23" i="8" a="1"/>
  <c r="AB23" i="8" s="1"/>
  <c r="O23" i="8" a="1"/>
  <c r="O23" i="8" s="1"/>
  <c r="AA23" i="8" a="1"/>
  <c r="AA23" i="8" s="1"/>
  <c r="AM23" i="8" a="1"/>
  <c r="AM23" i="8" s="1"/>
  <c r="AK23" i="8" a="1"/>
  <c r="AK23" i="8" s="1"/>
  <c r="AK378" i="6"/>
  <c r="Z704" i="6"/>
  <c r="Z33" i="6"/>
  <c r="BM704" i="6"/>
  <c r="BM33" i="6"/>
  <c r="S704" i="6"/>
  <c r="S33" i="6"/>
  <c r="P704" i="6"/>
  <c r="P33" i="6"/>
  <c r="U704" i="6"/>
  <c r="U33" i="6"/>
  <c r="AL704" i="6"/>
  <c r="AL33" i="6"/>
  <c r="AU704" i="6"/>
  <c r="AU33" i="6"/>
  <c r="AV265" i="6"/>
  <c r="AJ413" i="6"/>
  <c r="BA413" i="6"/>
  <c r="BJ340" i="6"/>
  <c r="AZ269" i="6"/>
  <c r="AO22" i="8" a="1"/>
  <c r="AO22" i="8" s="1"/>
  <c r="X241" i="6"/>
  <c r="Y241" i="6" s="1"/>
  <c r="BK280" i="6"/>
  <c r="S358" i="6"/>
  <c r="J350" i="6"/>
  <c r="Y302" i="6"/>
  <c r="N53" i="7"/>
  <c r="AY390" i="6"/>
  <c r="AY391" i="6"/>
  <c r="AG413" i="6"/>
  <c r="J413" i="6"/>
  <c r="AA413" i="6"/>
  <c r="R413" i="6"/>
  <c r="BJ413" i="6"/>
  <c r="G413" i="6"/>
  <c r="G536" i="6" s="1"/>
  <c r="H411" i="6" s="1"/>
  <c r="H536" i="6" s="1"/>
  <c r="I411" i="6" s="1"/>
  <c r="V22" i="8" a="1"/>
  <c r="V22" i="8" s="1"/>
  <c r="BC272" i="6"/>
  <c r="Q357" i="6"/>
  <c r="AQ22" i="8" a="1"/>
  <c r="AQ22" i="8" s="1"/>
  <c r="AO319" i="6"/>
  <c r="AP319" i="6" s="1"/>
  <c r="AO318" i="6"/>
  <c r="AQ321" i="6"/>
  <c r="AA305" i="6"/>
  <c r="AT387" i="6"/>
  <c r="BB271" i="6"/>
  <c r="AF310" i="6"/>
  <c r="AL378" i="6"/>
  <c r="R22" i="8" a="1"/>
  <c r="R22" i="8" s="1"/>
  <c r="U238" i="6"/>
  <c r="BE22" i="8" a="1"/>
  <c r="BE22" i="8" s="1"/>
  <c r="AP704" i="6"/>
  <c r="AP33" i="6"/>
  <c r="L704" i="6"/>
  <c r="L33" i="6"/>
  <c r="R704" i="6"/>
  <c r="R33" i="6"/>
  <c r="AI704" i="6"/>
  <c r="AI33" i="6"/>
  <c r="X704" i="6"/>
  <c r="X33" i="6"/>
  <c r="AC704" i="6"/>
  <c r="AC33" i="6"/>
  <c r="AT704" i="6"/>
  <c r="AT33" i="6"/>
  <c r="BC704" i="6"/>
  <c r="BC33" i="6"/>
  <c r="AL22" i="8" a="1"/>
  <c r="AL22" i="8" s="1"/>
  <c r="AK314" i="6"/>
  <c r="BQ6" i="6"/>
  <c r="BR7" i="6"/>
  <c r="AQ260" i="6"/>
  <c r="BF275" i="6"/>
  <c r="BG336" i="6" s="1"/>
  <c r="BM689" i="6"/>
  <c r="BM692" i="6"/>
  <c r="BM691" i="6" s="1"/>
  <c r="BM687" i="6"/>
  <c r="BM412" i="6"/>
  <c r="BM698" i="6" s="1"/>
  <c r="BM32" i="6"/>
  <c r="BM722" i="6"/>
  <c r="K40" i="8" s="1" a="1"/>
  <c r="K40" i="8" s="1"/>
  <c r="AM256" i="6"/>
  <c r="V361" i="6"/>
  <c r="AH22" i="8" a="1"/>
  <c r="AH22" i="8" s="1"/>
  <c r="S22" i="8" a="1"/>
  <c r="S22" i="8" s="1"/>
  <c r="V237" i="6"/>
  <c r="W361" i="6" s="1"/>
  <c r="AV326" i="6"/>
  <c r="BA270" i="6"/>
  <c r="BB270" i="6" s="1"/>
  <c r="S295" i="6"/>
  <c r="T234" i="6" s="1"/>
  <c r="M53" i="7"/>
  <c r="O53" i="7"/>
  <c r="T360" i="6"/>
  <c r="AR413" i="6"/>
  <c r="U413" i="6"/>
  <c r="BI413" i="6"/>
  <c r="AO413" i="6"/>
  <c r="O413" i="6"/>
  <c r="AB22" i="8" a="1"/>
  <c r="AB22" i="8" s="1"/>
  <c r="AV22" i="8" a="1"/>
  <c r="AV22" i="8" s="1"/>
  <c r="AK315" i="6"/>
  <c r="AE308" i="6"/>
  <c r="V239" i="6"/>
  <c r="W363" i="6" s="1"/>
  <c r="K289" i="6"/>
  <c r="K228" i="6"/>
  <c r="AA22" i="8" a="1"/>
  <c r="AA22" i="8" s="1"/>
  <c r="T296" i="6"/>
  <c r="AT263" i="6"/>
  <c r="BA393" i="6"/>
  <c r="BK403" i="6"/>
  <c r="AT324" i="6"/>
  <c r="AX328" i="6"/>
  <c r="AY268" i="6"/>
  <c r="AH248" i="6"/>
  <c r="BA269" i="6"/>
  <c r="T358" i="6"/>
  <c r="AI372" i="6"/>
  <c r="H349" i="6"/>
  <c r="H348" i="6" s="1"/>
  <c r="H701" i="6" s="1"/>
  <c r="I349" i="6"/>
  <c r="J349" i="6"/>
  <c r="J348" i="6" s="1"/>
  <c r="J701" i="6" s="1"/>
  <c r="J699" i="6" s="1"/>
  <c r="J694" i="6" s="1"/>
  <c r="AT23" i="8" a="1"/>
  <c r="AT23" i="8" s="1"/>
  <c r="K23" i="8" a="1"/>
  <c r="K23" i="8" s="1"/>
  <c r="Q23" i="8" a="1"/>
  <c r="Q23" i="8" s="1"/>
  <c r="AW23" i="8" a="1"/>
  <c r="AW23" i="8" s="1"/>
  <c r="AG23" i="8" a="1"/>
  <c r="AG23" i="8" s="1"/>
  <c r="S23" i="8" a="1"/>
  <c r="S23" i="8" s="1"/>
  <c r="N231" i="6"/>
  <c r="AP259" i="6"/>
  <c r="AJ252" i="6"/>
  <c r="BH277" i="6"/>
  <c r="BI277" i="6" s="1"/>
  <c r="AG372" i="6"/>
  <c r="AW390" i="6"/>
  <c r="I704" i="6"/>
  <c r="I604" i="6"/>
  <c r="I706" i="6" s="1"/>
  <c r="I33" i="6"/>
  <c r="BF704" i="6"/>
  <c r="BF33" i="6"/>
  <c r="AB704" i="6"/>
  <c r="AB33" i="6"/>
  <c r="AH704" i="6"/>
  <c r="AH33" i="6"/>
  <c r="AY704" i="6"/>
  <c r="AY33" i="6"/>
  <c r="AF704" i="6"/>
  <c r="AF33" i="6"/>
  <c r="AK704" i="6"/>
  <c r="AK33" i="6"/>
  <c r="BB704" i="6"/>
  <c r="BB33" i="6"/>
  <c r="BK704" i="6"/>
  <c r="BK33" i="6"/>
  <c r="AB244" i="6"/>
  <c r="AS322" i="6"/>
  <c r="AO258" i="6"/>
  <c r="W413" i="6"/>
  <c r="AB306" i="6"/>
  <c r="X22" i="8" a="1"/>
  <c r="X22" i="8" s="1"/>
  <c r="BN611" i="6"/>
  <c r="BN722" i="6" s="1"/>
  <c r="BN684" i="6"/>
  <c r="AP22" i="8" s="1" a="1"/>
  <c r="AP22" i="8" s="1"/>
  <c r="O59" i="7"/>
  <c r="AK253" i="6"/>
  <c r="Y22" i="8" a="1"/>
  <c r="Y22" i="8" s="1"/>
  <c r="AD371" i="6"/>
  <c r="Y704" i="6"/>
  <c r="Y33" i="6"/>
  <c r="AR704" i="6"/>
  <c r="AR33" i="6"/>
  <c r="AX704" i="6"/>
  <c r="AX33" i="6"/>
  <c r="T704" i="6"/>
  <c r="T33" i="6"/>
  <c r="AN704" i="6"/>
  <c r="AN33" i="6"/>
  <c r="AS704" i="6"/>
  <c r="AS33" i="6"/>
  <c r="BJ704" i="6"/>
  <c r="BJ33" i="6"/>
  <c r="G704" i="6"/>
  <c r="G604" i="6"/>
  <c r="G706" i="6" s="1"/>
  <c r="G33" i="6"/>
  <c r="AZ268" i="6"/>
  <c r="AB245" i="6"/>
  <c r="AI413" i="6"/>
  <c r="BN281" i="6"/>
  <c r="AT262" i="6"/>
  <c r="I225" i="6"/>
  <c r="I224" i="6" s="1"/>
  <c r="H286" i="6"/>
  <c r="G705" i="6"/>
  <c r="G223" i="6"/>
  <c r="G346" i="6" s="1"/>
  <c r="H221" i="6" s="1"/>
  <c r="AU388" i="6"/>
  <c r="V300" i="6"/>
  <c r="BF335" i="6"/>
  <c r="AW22" i="8" a="1"/>
  <c r="AW22" i="8" s="1"/>
  <c r="I287" i="6"/>
  <c r="U296" i="6"/>
  <c r="AU387" i="6"/>
  <c r="AV264" i="6"/>
  <c r="I413" i="6"/>
  <c r="Z413" i="6"/>
  <c r="BE413" i="6"/>
  <c r="V413" i="6"/>
  <c r="AE413" i="6"/>
  <c r="AX22" i="8" a="1"/>
  <c r="AX22" i="8" s="1"/>
  <c r="AS22" i="8" a="1"/>
  <c r="AS22" i="8" s="1"/>
  <c r="E22" i="8" a="1"/>
  <c r="E22" i="8" s="1"/>
  <c r="H699" i="6"/>
  <c r="H694" i="6" s="1"/>
  <c r="K288" i="6"/>
  <c r="BC333" i="6"/>
  <c r="AD307" i="6"/>
  <c r="AZ329" i="6"/>
  <c r="AF373" i="6"/>
  <c r="BL696" i="6"/>
  <c r="BL695" i="6" s="1"/>
  <c r="BL602" i="6"/>
  <c r="BL615" i="6" s="1"/>
  <c r="L76" i="7"/>
  <c r="BL341" i="6"/>
  <c r="Z242" i="6"/>
  <c r="AY392" i="6"/>
  <c r="U299" i="6"/>
  <c r="AB368" i="6"/>
  <c r="BJ402" i="6"/>
  <c r="I350" i="6"/>
  <c r="AS323" i="6"/>
  <c r="AL254" i="6"/>
  <c r="AM378" i="6" s="1"/>
  <c r="AK254" i="6"/>
  <c r="AG248" i="6"/>
  <c r="W240" i="6"/>
  <c r="O60" i="4"/>
  <c r="T60" i="4"/>
  <c r="BF23" i="8" a="1"/>
  <c r="BF23" i="8" s="1"/>
  <c r="V23" i="8" a="1"/>
  <c r="V23" i="8" s="1"/>
  <c r="M23" i="8" a="1"/>
  <c r="M23" i="8" s="1"/>
  <c r="AG250" i="6"/>
  <c r="AE23" i="8" a="1"/>
  <c r="AE23" i="8" s="1"/>
  <c r="BB23" i="8" a="1"/>
  <c r="BB23" i="8" s="1"/>
  <c r="AJ23" i="8" a="1"/>
  <c r="AJ23" i="8" s="1"/>
  <c r="J23" i="8" a="1"/>
  <c r="J23" i="8" s="1"/>
  <c r="AR23" i="8" a="1"/>
  <c r="AR23" i="8" s="1"/>
  <c r="AQ23" i="8" a="1"/>
  <c r="AQ23" i="8" s="1"/>
  <c r="N23" i="8" a="1"/>
  <c r="N23" i="8" s="1"/>
  <c r="BF274" i="6"/>
  <c r="AM317" i="6"/>
  <c r="O232" i="6"/>
  <c r="P356" i="6" s="1"/>
  <c r="T235" i="6"/>
  <c r="AO704" i="6"/>
  <c r="AO33" i="6"/>
  <c r="K704" i="6"/>
  <c r="K33" i="6"/>
  <c r="BH704" i="6"/>
  <c r="BH33" i="6"/>
  <c r="BN704" i="6"/>
  <c r="BN33" i="6"/>
  <c r="AJ704" i="6"/>
  <c r="AJ33" i="6"/>
  <c r="AV704" i="6"/>
  <c r="AV33" i="6"/>
  <c r="BA704" i="6"/>
  <c r="BA33" i="6"/>
  <c r="O704" i="6"/>
  <c r="O33" i="6"/>
  <c r="BC271" i="6"/>
  <c r="BD271" i="6" s="1"/>
  <c r="W237" i="6" l="1"/>
  <c r="W298" i="6"/>
  <c r="X298" i="6" s="1"/>
  <c r="O79" i="4"/>
  <c r="T79" i="4"/>
  <c r="T26" i="4" s="1"/>
  <c r="BG40" i="8" a="1"/>
  <c r="BG40" i="8" s="1"/>
  <c r="BH40" i="8" a="1"/>
  <c r="BH40" i="8" s="1"/>
  <c r="BJ40" i="8" a="1"/>
  <c r="BJ40" i="8" s="1"/>
  <c r="BI40" i="8" a="1"/>
  <c r="BI40" i="8" s="1"/>
  <c r="AE40" i="8" a="1"/>
  <c r="AE40" i="8" s="1"/>
  <c r="AQ40" i="8" a="1"/>
  <c r="AQ40" i="8" s="1"/>
  <c r="AF371" i="6"/>
  <c r="U358" i="6"/>
  <c r="AA242" i="6"/>
  <c r="AB242" i="6"/>
  <c r="AA303" i="6"/>
  <c r="J287" i="6"/>
  <c r="AD40" i="8" a="1"/>
  <c r="AD40" i="8" s="1"/>
  <c r="AF247" i="6"/>
  <c r="AG371" i="6" s="1"/>
  <c r="AL315" i="6"/>
  <c r="BR6" i="6"/>
  <c r="BS7" i="6"/>
  <c r="W22" i="8" a="1"/>
  <c r="W22" i="8" s="1"/>
  <c r="Z40" i="8" a="1"/>
  <c r="Z40" i="8" s="1"/>
  <c r="AW40" i="8" a="1"/>
  <c r="AW40" i="8" s="1"/>
  <c r="AZ40" i="8" a="1"/>
  <c r="AZ40" i="8" s="1"/>
  <c r="AX40" i="8" a="1"/>
  <c r="AX40" i="8" s="1"/>
  <c r="AW389" i="6"/>
  <c r="L59" i="7"/>
  <c r="M22" i="8" a="1"/>
  <c r="M22" i="8" s="1"/>
  <c r="T22" i="8" a="1"/>
  <c r="T22" i="8" s="1"/>
  <c r="AN40" i="8" a="1"/>
  <c r="AN40" i="8" s="1"/>
  <c r="AA302" i="6"/>
  <c r="Z302" i="6"/>
  <c r="O89" i="4"/>
  <c r="T89" i="4"/>
  <c r="T30" i="4" s="1"/>
  <c r="BF46" i="8" a="1"/>
  <c r="BF46" i="8" s="1"/>
  <c r="BG46" i="8" a="1"/>
  <c r="BG46" i="8" s="1"/>
  <c r="BC46" i="8" a="1"/>
  <c r="BC46" i="8" s="1"/>
  <c r="BE46" i="8" a="1"/>
  <c r="BE46" i="8" s="1"/>
  <c r="C46" i="8" a="1"/>
  <c r="C46" i="8" s="1"/>
  <c r="AS46" i="8" a="1"/>
  <c r="AS46" i="8" s="1"/>
  <c r="AT46" i="8" a="1"/>
  <c r="AT46" i="8" s="1"/>
  <c r="L46" i="8" a="1"/>
  <c r="L46" i="8" s="1"/>
  <c r="AH46" i="8" a="1"/>
  <c r="AH46" i="8" s="1"/>
  <c r="D46" i="8" a="1"/>
  <c r="D46" i="8" s="1"/>
  <c r="W46" i="8" a="1"/>
  <c r="W46" i="8" s="1"/>
  <c r="K46" i="8" a="1"/>
  <c r="K46" i="8" s="1"/>
  <c r="N46" i="8" a="1"/>
  <c r="N46" i="8" s="1"/>
  <c r="AP46" i="8" a="1"/>
  <c r="AP46" i="8" s="1"/>
  <c r="R46" i="8" a="1"/>
  <c r="R46" i="8" s="1"/>
  <c r="AB46" i="8" a="1"/>
  <c r="AB46" i="8" s="1"/>
  <c r="AM46" i="8" a="1"/>
  <c r="AM46" i="8" s="1"/>
  <c r="AY46" i="8" a="1"/>
  <c r="AY46" i="8" s="1"/>
  <c r="AD46" i="8" a="1"/>
  <c r="AD46" i="8" s="1"/>
  <c r="AO46" i="8" a="1"/>
  <c r="AO46" i="8" s="1"/>
  <c r="AU46" i="8" a="1"/>
  <c r="AU46" i="8" s="1"/>
  <c r="AW46" i="8" a="1"/>
  <c r="AW46" i="8" s="1"/>
  <c r="Y46" i="8" a="1"/>
  <c r="Y46" i="8" s="1"/>
  <c r="E46" i="8" a="1"/>
  <c r="E46" i="8" s="1"/>
  <c r="BA46" i="8" a="1"/>
  <c r="BA46" i="8" s="1"/>
  <c r="AR46" i="8" a="1"/>
  <c r="AR46" i="8" s="1"/>
  <c r="J46" i="8" a="1"/>
  <c r="J46" i="8" s="1"/>
  <c r="AA46" i="8" a="1"/>
  <c r="AA46" i="8" s="1"/>
  <c r="M77" i="7" s="1"/>
  <c r="BI46" i="8" a="1"/>
  <c r="BI46" i="8" s="1"/>
  <c r="AC46" i="8" a="1"/>
  <c r="AC46" i="8" s="1"/>
  <c r="Z46" i="8" a="1"/>
  <c r="Z46" i="8" s="1"/>
  <c r="I46" i="8" a="1"/>
  <c r="I46" i="8" s="1"/>
  <c r="AF46" i="8" a="1"/>
  <c r="AF46" i="8" s="1"/>
  <c r="AI46" i="8" a="1"/>
  <c r="AI46" i="8" s="1"/>
  <c r="AQ46" i="8" a="1"/>
  <c r="AQ46" i="8" s="1"/>
  <c r="BD46" i="8" a="1"/>
  <c r="BD46" i="8" s="1"/>
  <c r="S46" i="8" a="1"/>
  <c r="S46" i="8" s="1"/>
  <c r="F46" i="8" a="1"/>
  <c r="F46" i="8" s="1"/>
  <c r="X46" i="8" a="1"/>
  <c r="X46" i="8" s="1"/>
  <c r="G46" i="8" a="1"/>
  <c r="G46" i="8" s="1"/>
  <c r="AN46" i="8" a="1"/>
  <c r="AN46" i="8" s="1"/>
  <c r="BJ46" i="8" a="1"/>
  <c r="BJ46" i="8" s="1"/>
  <c r="P46" i="8" a="1"/>
  <c r="P46" i="8" s="1"/>
  <c r="O46" i="8" a="1"/>
  <c r="O46" i="8" s="1"/>
  <c r="V46" i="8" a="1"/>
  <c r="V46" i="8" s="1"/>
  <c r="AK46" i="8" a="1"/>
  <c r="AK46" i="8" s="1"/>
  <c r="T46" i="8" a="1"/>
  <c r="T46" i="8" s="1"/>
  <c r="BB46" i="8" a="1"/>
  <c r="BB46" i="8" s="1"/>
  <c r="M46" i="8" a="1"/>
  <c r="M46" i="8" s="1"/>
  <c r="AE46" i="8" a="1"/>
  <c r="AE46" i="8" s="1"/>
  <c r="AL46" i="8" a="1"/>
  <c r="AL46" i="8" s="1"/>
  <c r="Q46" i="8" a="1"/>
  <c r="Q46" i="8" s="1"/>
  <c r="BH46" i="8" a="1"/>
  <c r="BH46" i="8" s="1"/>
  <c r="AG46" i="8" a="1"/>
  <c r="AG46" i="8" s="1"/>
  <c r="AX46" i="8" a="1"/>
  <c r="AX46" i="8" s="1"/>
  <c r="U46" i="8" a="1"/>
  <c r="U46" i="8" s="1"/>
  <c r="AJ46" i="8" a="1"/>
  <c r="AJ46" i="8" s="1"/>
  <c r="H46" i="8" a="1"/>
  <c r="H46" i="8" s="1"/>
  <c r="AV46" i="8" a="1"/>
  <c r="AV46" i="8" s="1"/>
  <c r="AZ46" i="8" a="1"/>
  <c r="AZ46" i="8" s="1"/>
  <c r="AC245" i="6"/>
  <c r="BA392" i="6"/>
  <c r="AU386" i="6"/>
  <c r="E30" i="8" a="1"/>
  <c r="E30" i="8" s="1"/>
  <c r="AE30" i="8" a="1"/>
  <c r="AE30" i="8" s="1"/>
  <c r="R40" i="8" a="1"/>
  <c r="R40" i="8" s="1"/>
  <c r="T236" i="6"/>
  <c r="T297" i="6"/>
  <c r="U236" i="6" s="1"/>
  <c r="U297" i="6"/>
  <c r="AL377" i="6"/>
  <c r="AK377" i="6"/>
  <c r="Z15" i="8" a="1"/>
  <c r="Z15" i="8" s="1"/>
  <c r="AI15" i="8" a="1"/>
  <c r="AI15" i="8" s="1"/>
  <c r="F28" i="8" a="1"/>
  <c r="F28" i="8" s="1"/>
  <c r="BF334" i="6"/>
  <c r="BG334" i="6"/>
  <c r="BF273" i="6"/>
  <c r="BG397" i="6" s="1"/>
  <c r="AZ392" i="6"/>
  <c r="M352" i="6"/>
  <c r="L352" i="6"/>
  <c r="Y364" i="6"/>
  <c r="X364" i="6"/>
  <c r="L288" i="6"/>
  <c r="O355" i="6"/>
  <c r="P355" i="6"/>
  <c r="BD272" i="6"/>
  <c r="M228" i="6"/>
  <c r="L289" i="6"/>
  <c r="BA28" i="8" a="1"/>
  <c r="BA28" i="8" s="1"/>
  <c r="U22" i="8" a="1"/>
  <c r="U22" i="8" s="1"/>
  <c r="BD28" i="8" a="1"/>
  <c r="BD28" i="8" s="1"/>
  <c r="BI401" i="6"/>
  <c r="AG22" i="8" a="1"/>
  <c r="AG22" i="8" s="1"/>
  <c r="X361" i="6"/>
  <c r="AH309" i="6"/>
  <c r="N22" i="8" a="1"/>
  <c r="N22" i="8" s="1"/>
  <c r="AN380" i="6"/>
  <c r="BB22" i="8" a="1"/>
  <c r="BB22" i="8" s="1"/>
  <c r="AE28" i="8" a="1"/>
  <c r="AE28" i="8" s="1"/>
  <c r="Y40" i="8" a="1"/>
  <c r="Y40" i="8" s="1"/>
  <c r="J40" i="8" a="1"/>
  <c r="J40" i="8" s="1"/>
  <c r="AK40" i="8" a="1"/>
  <c r="AK40" i="8" s="1"/>
  <c r="M40" i="8" a="1"/>
  <c r="M40" i="8" s="1"/>
  <c r="AP40" i="8" a="1"/>
  <c r="AP40" i="8" s="1"/>
  <c r="AU263" i="6"/>
  <c r="AU22" i="8" a="1"/>
  <c r="AU22" i="8" s="1"/>
  <c r="M30" i="8" a="1"/>
  <c r="M30" i="8" s="1"/>
  <c r="O66" i="4"/>
  <c r="T66" i="4"/>
  <c r="BG27" i="8" a="1"/>
  <c r="BG27" i="8" s="1"/>
  <c r="AH27" i="8" a="1"/>
  <c r="AH27" i="8" s="1"/>
  <c r="AP27" i="8" a="1"/>
  <c r="AP27" i="8" s="1"/>
  <c r="AS27" i="8" a="1"/>
  <c r="AS27" i="8" s="1"/>
  <c r="L27" i="8" a="1"/>
  <c r="L27" i="8" s="1"/>
  <c r="Q27" i="8" a="1"/>
  <c r="Q27" i="8" s="1"/>
  <c r="K27" i="8" a="1"/>
  <c r="K27" i="8" s="1"/>
  <c r="E27" i="8" a="1"/>
  <c r="E27" i="8" s="1"/>
  <c r="W27" i="8" a="1"/>
  <c r="W27" i="8" s="1"/>
  <c r="D27" i="8" a="1"/>
  <c r="D27" i="8" s="1"/>
  <c r="I27" i="8" a="1"/>
  <c r="I27" i="8" s="1"/>
  <c r="U27" i="8" a="1"/>
  <c r="U27" i="8" s="1"/>
  <c r="R27" i="8" a="1"/>
  <c r="R27" i="8" s="1"/>
  <c r="AO27" i="8" a="1"/>
  <c r="AO27" i="8" s="1"/>
  <c r="O27" i="8" a="1"/>
  <c r="O27" i="8" s="1"/>
  <c r="AX27" i="8" a="1"/>
  <c r="AX27" i="8" s="1"/>
  <c r="P27" i="8" a="1"/>
  <c r="P27" i="8" s="1"/>
  <c r="AW27" i="8" a="1"/>
  <c r="AW27" i="8" s="1"/>
  <c r="AZ27" i="8" a="1"/>
  <c r="AZ27" i="8" s="1"/>
  <c r="Y27" i="8" a="1"/>
  <c r="Y27" i="8" s="1"/>
  <c r="AR27" i="8" a="1"/>
  <c r="AR27" i="8" s="1"/>
  <c r="M27" i="8" a="1"/>
  <c r="M27" i="8" s="1"/>
  <c r="C27" i="8" a="1"/>
  <c r="C27" i="8" s="1"/>
  <c r="AT27" i="8" a="1"/>
  <c r="AT27" i="8" s="1"/>
  <c r="AG27" i="8" a="1"/>
  <c r="AG27" i="8" s="1"/>
  <c r="AV27" i="8" a="1"/>
  <c r="AV27" i="8" s="1"/>
  <c r="AD27" i="8" a="1"/>
  <c r="AD27" i="8" s="1"/>
  <c r="AA27" i="8" a="1"/>
  <c r="AA27" i="8" s="1"/>
  <c r="M63" i="7" s="1"/>
  <c r="BJ27" i="8" a="1"/>
  <c r="BJ27" i="8" s="1"/>
  <c r="BC27" i="8" a="1"/>
  <c r="BC27" i="8" s="1"/>
  <c r="S27" i="8" a="1"/>
  <c r="S27" i="8" s="1"/>
  <c r="BF27" i="8" a="1"/>
  <c r="BF27" i="8" s="1"/>
  <c r="AJ27" i="8" a="1"/>
  <c r="AJ27" i="8" s="1"/>
  <c r="AY27" i="8" a="1"/>
  <c r="AY27" i="8" s="1"/>
  <c r="BE27" i="8" a="1"/>
  <c r="BE27" i="8" s="1"/>
  <c r="T27" i="8" a="1"/>
  <c r="T27" i="8" s="1"/>
  <c r="G27" i="8" a="1"/>
  <c r="G27" i="8" s="1"/>
  <c r="AQ27" i="8" a="1"/>
  <c r="AQ27" i="8" s="1"/>
  <c r="AN27" i="8" a="1"/>
  <c r="AN27" i="8" s="1"/>
  <c r="AI27" i="8" a="1"/>
  <c r="AI27" i="8" s="1"/>
  <c r="Z27" i="8" a="1"/>
  <c r="Z27" i="8" s="1"/>
  <c r="N27" i="8" a="1"/>
  <c r="N27" i="8" s="1"/>
  <c r="AF27" i="8" a="1"/>
  <c r="AF27" i="8" s="1"/>
  <c r="AB27" i="8" a="1"/>
  <c r="AB27" i="8" s="1"/>
  <c r="BA27" i="8" a="1"/>
  <c r="BA27" i="8" s="1"/>
  <c r="AU27" i="8" a="1"/>
  <c r="AU27" i="8" s="1"/>
  <c r="J27" i="8" a="1"/>
  <c r="J27" i="8" s="1"/>
  <c r="X27" i="8" a="1"/>
  <c r="X27" i="8" s="1"/>
  <c r="AC27" i="8" a="1"/>
  <c r="AC27" i="8" s="1"/>
  <c r="V27" i="8" a="1"/>
  <c r="V27" i="8" s="1"/>
  <c r="AK27" i="8" a="1"/>
  <c r="AK27" i="8" s="1"/>
  <c r="BH27" i="8" a="1"/>
  <c r="BH27" i="8" s="1"/>
  <c r="BI27" i="8" a="1"/>
  <c r="BI27" i="8" s="1"/>
  <c r="AL27" i="8" a="1"/>
  <c r="AL27" i="8" s="1"/>
  <c r="F27" i="8" a="1"/>
  <c r="F27" i="8" s="1"/>
  <c r="H27" i="8" a="1"/>
  <c r="H27" i="8" s="1"/>
  <c r="AE27" i="8" a="1"/>
  <c r="AE27" i="8" s="1"/>
  <c r="BB27" i="8" a="1"/>
  <c r="BB27" i="8" s="1"/>
  <c r="AM27" i="8" a="1"/>
  <c r="AM27" i="8" s="1"/>
  <c r="BD27" i="8" a="1"/>
  <c r="BD27" i="8" s="1"/>
  <c r="W28" i="8" a="1"/>
  <c r="W28" i="8" s="1"/>
  <c r="BG398" i="6"/>
  <c r="BK402" i="6"/>
  <c r="P232" i="6"/>
  <c r="BH276" i="6"/>
  <c r="BH337" i="6"/>
  <c r="AV30" i="8" a="1"/>
  <c r="AV30" i="8" s="1"/>
  <c r="N230" i="6"/>
  <c r="BD332" i="6"/>
  <c r="M353" i="6"/>
  <c r="T40" i="8" a="1"/>
  <c r="T40" i="8" s="1"/>
  <c r="BK340" i="6"/>
  <c r="BL279" i="6" s="1"/>
  <c r="BM403" i="6" s="1"/>
  <c r="O292" i="6"/>
  <c r="AD15" i="8" a="1"/>
  <c r="AD15" i="8" s="1"/>
  <c r="AM316" i="6"/>
  <c r="AM255" i="6"/>
  <c r="AN316" i="6" s="1"/>
  <c r="AT261" i="6"/>
  <c r="AC368" i="6"/>
  <c r="V299" i="6"/>
  <c r="Z241" i="6"/>
  <c r="D28" i="8" a="1"/>
  <c r="D28" i="8" s="1"/>
  <c r="AO317" i="6"/>
  <c r="G603" i="6"/>
  <c r="G156" i="6"/>
  <c r="H31" i="6" s="1"/>
  <c r="H156" i="6" s="1"/>
  <c r="I31" i="6" s="1"/>
  <c r="I156" i="6" s="1"/>
  <c r="J31" i="6" s="1"/>
  <c r="J156" i="6" s="1"/>
  <c r="K31" i="6" s="1"/>
  <c r="K156" i="6" s="1"/>
  <c r="L31" i="6" s="1"/>
  <c r="L156" i="6" s="1"/>
  <c r="M31" i="6" s="1"/>
  <c r="M156" i="6" s="1"/>
  <c r="N31" i="6" s="1"/>
  <c r="N156" i="6" s="1"/>
  <c r="O31" i="6" s="1"/>
  <c r="O156" i="6" s="1"/>
  <c r="P31" i="6" s="1"/>
  <c r="P156" i="6" s="1"/>
  <c r="Q31" i="6" s="1"/>
  <c r="Q156" i="6" s="1"/>
  <c r="R31" i="6" s="1"/>
  <c r="R156" i="6" s="1"/>
  <c r="S31" i="6" s="1"/>
  <c r="S156" i="6" s="1"/>
  <c r="T31" i="6" s="1"/>
  <c r="T156" i="6" s="1"/>
  <c r="U31" i="6" s="1"/>
  <c r="U156" i="6" s="1"/>
  <c r="V31" i="6" s="1"/>
  <c r="V156" i="6" s="1"/>
  <c r="W31" i="6" s="1"/>
  <c r="W156" i="6" s="1"/>
  <c r="X31" i="6" s="1"/>
  <c r="X156" i="6" s="1"/>
  <c r="Y31" i="6" s="1"/>
  <c r="Y156" i="6" s="1"/>
  <c r="Z31" i="6" s="1"/>
  <c r="Z156" i="6" s="1"/>
  <c r="AA31" i="6" s="1"/>
  <c r="AA156" i="6" s="1"/>
  <c r="AB31" i="6" s="1"/>
  <c r="AB156" i="6" s="1"/>
  <c r="AC31" i="6" s="1"/>
  <c r="AC156" i="6" s="1"/>
  <c r="AD31" i="6" s="1"/>
  <c r="AD156" i="6" s="1"/>
  <c r="AE31" i="6" s="1"/>
  <c r="AE156" i="6" s="1"/>
  <c r="AF31" i="6" s="1"/>
  <c r="AF156" i="6" s="1"/>
  <c r="AG31" i="6" s="1"/>
  <c r="AG156" i="6" s="1"/>
  <c r="AH31" i="6" s="1"/>
  <c r="AH156" i="6" s="1"/>
  <c r="AI31" i="6" s="1"/>
  <c r="AI156" i="6" s="1"/>
  <c r="AJ31" i="6" s="1"/>
  <c r="AJ156" i="6" s="1"/>
  <c r="AK31" i="6" s="1"/>
  <c r="AK156" i="6" s="1"/>
  <c r="AL31" i="6" s="1"/>
  <c r="AL156" i="6" s="1"/>
  <c r="AM31" i="6" s="1"/>
  <c r="AM156" i="6" s="1"/>
  <c r="AN31" i="6" s="1"/>
  <c r="AN156" i="6" s="1"/>
  <c r="AO31" i="6" s="1"/>
  <c r="AO156" i="6" s="1"/>
  <c r="AP31" i="6" s="1"/>
  <c r="AP156" i="6" s="1"/>
  <c r="AQ31" i="6" s="1"/>
  <c r="AQ156" i="6" s="1"/>
  <c r="AR31" i="6" s="1"/>
  <c r="AR156" i="6" s="1"/>
  <c r="AS31" i="6" s="1"/>
  <c r="AS156" i="6" s="1"/>
  <c r="AT31" i="6" s="1"/>
  <c r="AT156" i="6" s="1"/>
  <c r="AU31" i="6" s="1"/>
  <c r="AU156" i="6" s="1"/>
  <c r="AV31" i="6" s="1"/>
  <c r="AV156" i="6" s="1"/>
  <c r="AW31" i="6" s="1"/>
  <c r="AW156" i="6" s="1"/>
  <c r="AX31" i="6" s="1"/>
  <c r="AX156" i="6" s="1"/>
  <c r="AY31" i="6" s="1"/>
  <c r="AY156" i="6" s="1"/>
  <c r="AZ31" i="6" s="1"/>
  <c r="AZ156" i="6" s="1"/>
  <c r="BA31" i="6" s="1"/>
  <c r="BA156" i="6" s="1"/>
  <c r="BB31" i="6" s="1"/>
  <c r="BB156" i="6" s="1"/>
  <c r="BC31" i="6" s="1"/>
  <c r="BC156" i="6" s="1"/>
  <c r="BD31" i="6" s="1"/>
  <c r="BD156" i="6" s="1"/>
  <c r="BE31" i="6" s="1"/>
  <c r="BE156" i="6" s="1"/>
  <c r="BF31" i="6" s="1"/>
  <c r="BF156" i="6" s="1"/>
  <c r="BG31" i="6" s="1"/>
  <c r="BG156" i="6" s="1"/>
  <c r="BH31" i="6" s="1"/>
  <c r="BH156" i="6" s="1"/>
  <c r="BI31" i="6" s="1"/>
  <c r="BI156" i="6" s="1"/>
  <c r="BJ31" i="6" s="1"/>
  <c r="BJ156" i="6" s="1"/>
  <c r="BK31" i="6" s="1"/>
  <c r="BK156" i="6" s="1"/>
  <c r="BL31" i="6" s="1"/>
  <c r="BL156" i="6" s="1"/>
  <c r="BM31" i="6" s="1"/>
  <c r="BM156" i="6" s="1"/>
  <c r="BN31" i="6" s="1"/>
  <c r="I703" i="6"/>
  <c r="AB40" i="8" a="1"/>
  <c r="AB40" i="8" s="1"/>
  <c r="I348" i="6"/>
  <c r="I701" i="6" s="1"/>
  <c r="I699" i="6" s="1"/>
  <c r="I694" i="6" s="1"/>
  <c r="X363" i="6"/>
  <c r="BK279" i="6"/>
  <c r="AT30" i="8" a="1"/>
  <c r="AT30" i="8" s="1"/>
  <c r="D30" i="8" a="1"/>
  <c r="D30" i="8" s="1"/>
  <c r="AS30" i="8" a="1"/>
  <c r="AS30" i="8" s="1"/>
  <c r="BB30" i="8" a="1"/>
  <c r="BB30" i="8" s="1"/>
  <c r="AG30" i="8" a="1"/>
  <c r="AG30" i="8" s="1"/>
  <c r="AI30" i="8" a="1"/>
  <c r="AI30" i="8" s="1"/>
  <c r="G30" i="8" a="1"/>
  <c r="G30" i="8" s="1"/>
  <c r="AX30" i="8" a="1"/>
  <c r="AX30" i="8" s="1"/>
  <c r="W30" i="8" a="1"/>
  <c r="W30" i="8" s="1"/>
  <c r="R30" i="8" a="1"/>
  <c r="R30" i="8" s="1"/>
  <c r="BC30" i="8" a="1"/>
  <c r="BC30" i="8" s="1"/>
  <c r="AD30" i="8" a="1"/>
  <c r="AD30" i="8" s="1"/>
  <c r="BA30" i="8" a="1"/>
  <c r="BA30" i="8" s="1"/>
  <c r="AA30" i="8" a="1"/>
  <c r="AA30" i="8" s="1"/>
  <c r="Q30" i="8" a="1"/>
  <c r="Q30" i="8" s="1"/>
  <c r="T30" i="8" a="1"/>
  <c r="T30" i="8" s="1"/>
  <c r="V238" i="6"/>
  <c r="W362" i="6" s="1"/>
  <c r="AW326" i="6"/>
  <c r="AM28" i="8" a="1"/>
  <c r="AM28" i="8" s="1"/>
  <c r="P22" i="8" a="1"/>
  <c r="P22" i="8" s="1"/>
  <c r="AI40" i="8" a="1"/>
  <c r="AI40" i="8" s="1"/>
  <c r="BF40" i="8" a="1"/>
  <c r="BF40" i="8" s="1"/>
  <c r="AL40" i="8" a="1"/>
  <c r="AL40" i="8" s="1"/>
  <c r="V40" i="8" a="1"/>
  <c r="V40" i="8" s="1"/>
  <c r="AO381" i="6"/>
  <c r="AW388" i="6"/>
  <c r="AS384" i="6"/>
  <c r="O231" i="6"/>
  <c r="AX326" i="6"/>
  <c r="D15" i="8" a="1"/>
  <c r="D15" i="8" s="1"/>
  <c r="R357" i="6"/>
  <c r="O76" i="7"/>
  <c r="J76" i="7" s="1"/>
  <c r="AL314" i="6"/>
  <c r="BC28" i="8" a="1"/>
  <c r="BC28" i="8" s="1"/>
  <c r="AR321" i="6"/>
  <c r="W40" i="8" a="1"/>
  <c r="W40" i="8" s="1"/>
  <c r="U235" i="6"/>
  <c r="V296" i="6" s="1"/>
  <c r="P40" i="8" a="1"/>
  <c r="P40" i="8" s="1"/>
  <c r="AS261" i="6"/>
  <c r="AY267" i="6"/>
  <c r="AV28" i="8" a="1"/>
  <c r="AV28" i="8" s="1"/>
  <c r="BM404" i="6"/>
  <c r="BL404" i="6"/>
  <c r="BN404" i="6"/>
  <c r="U359" i="6"/>
  <c r="AU40" i="8" a="1"/>
  <c r="AU40" i="8" s="1"/>
  <c r="BA40" i="8" a="1"/>
  <c r="BA40" i="8" s="1"/>
  <c r="AS40" i="8" a="1"/>
  <c r="AS40" i="8" s="1"/>
  <c r="AC40" i="8" a="1"/>
  <c r="AC40" i="8" s="1"/>
  <c r="N229" i="6"/>
  <c r="M229" i="6"/>
  <c r="M290" i="6"/>
  <c r="O55" i="4"/>
  <c r="T55" i="4"/>
  <c r="BF18" i="8" a="1"/>
  <c r="BF18" i="8" s="1"/>
  <c r="BG18" i="8" a="1"/>
  <c r="BG18" i="8" s="1"/>
  <c r="Y18" i="8" a="1"/>
  <c r="Y18" i="8" s="1"/>
  <c r="BD18" i="8" a="1"/>
  <c r="BD18" i="8" s="1"/>
  <c r="C18" i="8" a="1"/>
  <c r="C18" i="8" s="1"/>
  <c r="AE18" i="8" a="1"/>
  <c r="AE18" i="8" s="1"/>
  <c r="AC18" i="8" a="1"/>
  <c r="AC18" i="8" s="1"/>
  <c r="E18" i="8" a="1"/>
  <c r="E18" i="8" s="1"/>
  <c r="O18" i="8" a="1"/>
  <c r="O18" i="8" s="1"/>
  <c r="R18" i="8" a="1"/>
  <c r="R18" i="8" s="1"/>
  <c r="AI18" i="8" a="1"/>
  <c r="AI18" i="8" s="1"/>
  <c r="I18" i="8" a="1"/>
  <c r="I18" i="8" s="1"/>
  <c r="BI18" i="8" a="1"/>
  <c r="BI18" i="8" s="1"/>
  <c r="BJ18" i="8" a="1"/>
  <c r="BJ18" i="8" s="1"/>
  <c r="U18" i="8" a="1"/>
  <c r="U18" i="8" s="1"/>
  <c r="M18" i="8" a="1"/>
  <c r="M18" i="8" s="1"/>
  <c r="AL18" i="8" a="1"/>
  <c r="AL18" i="8" s="1"/>
  <c r="S18" i="8" a="1"/>
  <c r="S18" i="8" s="1"/>
  <c r="T18" i="8" a="1"/>
  <c r="T18" i="8" s="1"/>
  <c r="BE18" i="8" a="1"/>
  <c r="BE18" i="8" s="1"/>
  <c r="AT18" i="8" a="1"/>
  <c r="AT18" i="8" s="1"/>
  <c r="L18" i="8" a="1"/>
  <c r="L18" i="8" s="1"/>
  <c r="P18" i="8" a="1"/>
  <c r="P18" i="8" s="1"/>
  <c r="N18" i="8" a="1"/>
  <c r="N18" i="8" s="1"/>
  <c r="AF18" i="8" a="1"/>
  <c r="AF18" i="8" s="1"/>
  <c r="AS18" i="8" a="1"/>
  <c r="AS18" i="8" s="1"/>
  <c r="AD18" i="8" a="1"/>
  <c r="AD18" i="8" s="1"/>
  <c r="AN18" i="8" a="1"/>
  <c r="AN18" i="8" s="1"/>
  <c r="G18" i="8" a="1"/>
  <c r="G18" i="8" s="1"/>
  <c r="H18" i="8" a="1"/>
  <c r="H18" i="8" s="1"/>
  <c r="AH18" i="8" a="1"/>
  <c r="AH18" i="8" s="1"/>
  <c r="K18" i="8" a="1"/>
  <c r="K18" i="8" s="1"/>
  <c r="F18" i="8" a="1"/>
  <c r="F18" i="8" s="1"/>
  <c r="Z18" i="8" a="1"/>
  <c r="Z18" i="8" s="1"/>
  <c r="AZ18" i="8" a="1"/>
  <c r="AZ18" i="8" s="1"/>
  <c r="AW18" i="8" a="1"/>
  <c r="AW18" i="8" s="1"/>
  <c r="AK18" i="8" a="1"/>
  <c r="AK18" i="8" s="1"/>
  <c r="AX18" i="8" a="1"/>
  <c r="AX18" i="8" s="1"/>
  <c r="AQ18" i="8" a="1"/>
  <c r="AQ18" i="8" s="1"/>
  <c r="AY18" i="8" a="1"/>
  <c r="AY18" i="8" s="1"/>
  <c r="V18" i="8" a="1"/>
  <c r="V18" i="8" s="1"/>
  <c r="AV18" i="8" a="1"/>
  <c r="AV18" i="8" s="1"/>
  <c r="Q18" i="8" a="1"/>
  <c r="Q18" i="8" s="1"/>
  <c r="W18" i="8" a="1"/>
  <c r="W18" i="8" s="1"/>
  <c r="X18" i="8" a="1"/>
  <c r="X18" i="8" s="1"/>
  <c r="BA18" i="8" a="1"/>
  <c r="BA18" i="8" s="1"/>
  <c r="AB18" i="8" a="1"/>
  <c r="AB18" i="8" s="1"/>
  <c r="AO18" i="8" a="1"/>
  <c r="AO18" i="8" s="1"/>
  <c r="AM18" i="8" a="1"/>
  <c r="AM18" i="8" s="1"/>
  <c r="J18" i="8" a="1"/>
  <c r="J18" i="8" s="1"/>
  <c r="BB18" i="8" a="1"/>
  <c r="BB18" i="8" s="1"/>
  <c r="AR18" i="8" a="1"/>
  <c r="AR18" i="8" s="1"/>
  <c r="BH18" i="8" a="1"/>
  <c r="BH18" i="8" s="1"/>
  <c r="AA18" i="8" a="1"/>
  <c r="AA18" i="8" s="1"/>
  <c r="M54" i="7" s="1"/>
  <c r="AU18" i="8" a="1"/>
  <c r="AU18" i="8" s="1"/>
  <c r="BC18" i="8" a="1"/>
  <c r="BC18" i="8" s="1"/>
  <c r="D18" i="8" a="1"/>
  <c r="D18" i="8" s="1"/>
  <c r="AP18" i="8" a="1"/>
  <c r="AP18" i="8" s="1"/>
  <c r="AG18" i="8" a="1"/>
  <c r="AG18" i="8" s="1"/>
  <c r="AJ18" i="8" a="1"/>
  <c r="AJ18" i="8" s="1"/>
  <c r="BA330" i="6"/>
  <c r="AF308" i="6"/>
  <c r="U40" i="8" a="1"/>
  <c r="U40" i="8" s="1"/>
  <c r="BJ339" i="6"/>
  <c r="BK339" i="6"/>
  <c r="AW30" i="8" a="1"/>
  <c r="AW30" i="8" s="1"/>
  <c r="H705" i="6"/>
  <c r="H703" i="6" s="1"/>
  <c r="L351" i="6"/>
  <c r="M351" i="6"/>
  <c r="AF28" i="8" a="1"/>
  <c r="AF28" i="8" s="1"/>
  <c r="AJ376" i="6"/>
  <c r="AK376" i="6"/>
  <c r="AO257" i="6"/>
  <c r="BB331" i="6"/>
  <c r="BM341" i="6"/>
  <c r="BN341" i="6" s="1"/>
  <c r="BF397" i="6"/>
  <c r="X301" i="6"/>
  <c r="AR384" i="6"/>
  <c r="AD369" i="6"/>
  <c r="AH374" i="6"/>
  <c r="BG335" i="6"/>
  <c r="BH274" i="6" s="1"/>
  <c r="AY328" i="6"/>
  <c r="AH40" i="8" a="1"/>
  <c r="AH40" i="8" s="1"/>
  <c r="BE333" i="6"/>
  <c r="BF272" i="6" s="1"/>
  <c r="BG396" i="6" s="1"/>
  <c r="AA40" i="8" a="1"/>
  <c r="AA40" i="8" s="1"/>
  <c r="M74" i="7" s="1"/>
  <c r="BF28" i="8" a="1"/>
  <c r="BF28" i="8" s="1"/>
  <c r="BD333" i="6"/>
  <c r="H285" i="6"/>
  <c r="H605" i="6" s="1"/>
  <c r="G703" i="6"/>
  <c r="O59" i="4"/>
  <c r="T59" i="4"/>
  <c r="BF22" i="8" a="1"/>
  <c r="BF22" i="8" s="1"/>
  <c r="BH22" i="8" a="1"/>
  <c r="BH22" i="8" s="1"/>
  <c r="D22" i="8" a="1"/>
  <c r="D22" i="8" s="1"/>
  <c r="AK22" i="8" a="1"/>
  <c r="AK22" i="8" s="1"/>
  <c r="BG22" i="8" a="1"/>
  <c r="BG22" i="8" s="1"/>
  <c r="O22" i="8" a="1"/>
  <c r="O22" i="8" s="1"/>
  <c r="BC22" i="8" a="1"/>
  <c r="BC22" i="8" s="1"/>
  <c r="AN22" i="8" a="1"/>
  <c r="AN22" i="8" s="1"/>
  <c r="AI22" i="8" a="1"/>
  <c r="AI22" i="8" s="1"/>
  <c r="BD22" i="8" a="1"/>
  <c r="BD22" i="8" s="1"/>
  <c r="AE22" i="8" a="1"/>
  <c r="AE22" i="8" s="1"/>
  <c r="BA22" i="8" a="1"/>
  <c r="BA22" i="8" s="1"/>
  <c r="AY22" i="8" a="1"/>
  <c r="AY22" i="8" s="1"/>
  <c r="AD22" i="8" a="1"/>
  <c r="AD22" i="8" s="1"/>
  <c r="AF22" i="8" a="1"/>
  <c r="AF22" i="8" s="1"/>
  <c r="BI22" i="8" a="1"/>
  <c r="BI22" i="8" s="1"/>
  <c r="BJ22" i="8" a="1"/>
  <c r="BJ22" i="8" s="1"/>
  <c r="AR22" i="8" a="1"/>
  <c r="AR22" i="8" s="1"/>
  <c r="AJ22" i="8" a="1"/>
  <c r="AJ22" i="8" s="1"/>
  <c r="AT22" i="8" a="1"/>
  <c r="AT22" i="8" s="1"/>
  <c r="C22" i="8" a="1"/>
  <c r="C22" i="8" s="1"/>
  <c r="I22" i="8" a="1"/>
  <c r="I22" i="8" s="1"/>
  <c r="F22" i="8" a="1"/>
  <c r="F22" i="8" s="1"/>
  <c r="D40" i="8" a="1"/>
  <c r="D40" i="8" s="1"/>
  <c r="I286" i="6"/>
  <c r="BA268" i="6"/>
  <c r="G40" i="8" a="1"/>
  <c r="G40" i="8" s="1"/>
  <c r="AG310" i="6"/>
  <c r="AG249" i="6"/>
  <c r="H15" i="8" a="1"/>
  <c r="H15" i="8" s="1"/>
  <c r="W239" i="6"/>
  <c r="AR28" i="8" a="1"/>
  <c r="AR28" i="8" s="1"/>
  <c r="I536" i="6"/>
  <c r="J411" i="6" s="1"/>
  <c r="J536" i="6" s="1"/>
  <c r="K411" i="6" s="1"/>
  <c r="K536" i="6" s="1"/>
  <c r="L411" i="6" s="1"/>
  <c r="L536" i="6" s="1"/>
  <c r="M411" i="6" s="1"/>
  <c r="M536" i="6" s="1"/>
  <c r="N411" i="6" s="1"/>
  <c r="N536" i="6" s="1"/>
  <c r="O411" i="6" s="1"/>
  <c r="O536" i="6" s="1"/>
  <c r="P411" i="6" s="1"/>
  <c r="P536" i="6" s="1"/>
  <c r="Q411" i="6" s="1"/>
  <c r="Q536" i="6" s="1"/>
  <c r="R411" i="6" s="1"/>
  <c r="R536" i="6" s="1"/>
  <c r="S411" i="6" s="1"/>
  <c r="S536" i="6" s="1"/>
  <c r="T411" i="6" s="1"/>
  <c r="T536" i="6" s="1"/>
  <c r="U411" i="6" s="1"/>
  <c r="U536" i="6" s="1"/>
  <c r="V411" i="6" s="1"/>
  <c r="V536" i="6" s="1"/>
  <c r="W411" i="6" s="1"/>
  <c r="W536" i="6" s="1"/>
  <c r="X411" i="6" s="1"/>
  <c r="X536" i="6" s="1"/>
  <c r="Y411" i="6" s="1"/>
  <c r="Y536" i="6" s="1"/>
  <c r="Z411" i="6" s="1"/>
  <c r="Z536" i="6" s="1"/>
  <c r="AA411" i="6" s="1"/>
  <c r="AA536" i="6" s="1"/>
  <c r="AB411" i="6" s="1"/>
  <c r="AB536" i="6" s="1"/>
  <c r="AC411" i="6" s="1"/>
  <c r="AC536" i="6" s="1"/>
  <c r="AD411" i="6" s="1"/>
  <c r="AD536" i="6" s="1"/>
  <c r="AE411" i="6" s="1"/>
  <c r="AE536" i="6" s="1"/>
  <c r="AF411" i="6" s="1"/>
  <c r="AF536" i="6" s="1"/>
  <c r="AG411" i="6" s="1"/>
  <c r="AG536" i="6" s="1"/>
  <c r="AH411" i="6" s="1"/>
  <c r="AH536" i="6" s="1"/>
  <c r="AI411" i="6" s="1"/>
  <c r="AI536" i="6" s="1"/>
  <c r="AJ411" i="6" s="1"/>
  <c r="AJ536" i="6" s="1"/>
  <c r="AK411" i="6" s="1"/>
  <c r="AK536" i="6" s="1"/>
  <c r="AL411" i="6" s="1"/>
  <c r="AL536" i="6" s="1"/>
  <c r="AM411" i="6" s="1"/>
  <c r="AM536" i="6" s="1"/>
  <c r="AN411" i="6" s="1"/>
  <c r="AN536" i="6" s="1"/>
  <c r="AO411" i="6" s="1"/>
  <c r="AO536" i="6" s="1"/>
  <c r="AP411" i="6" s="1"/>
  <c r="AP536" i="6" s="1"/>
  <c r="AQ411" i="6" s="1"/>
  <c r="AQ536" i="6" s="1"/>
  <c r="AR411" i="6" s="1"/>
  <c r="AR536" i="6" s="1"/>
  <c r="AS411" i="6" s="1"/>
  <c r="AS536" i="6" s="1"/>
  <c r="AT411" i="6" s="1"/>
  <c r="AT536" i="6" s="1"/>
  <c r="AU411" i="6" s="1"/>
  <c r="AU536" i="6" s="1"/>
  <c r="AV411" i="6" s="1"/>
  <c r="AV536" i="6" s="1"/>
  <c r="AW411" i="6" s="1"/>
  <c r="AW536" i="6" s="1"/>
  <c r="AX411" i="6" s="1"/>
  <c r="AX536" i="6" s="1"/>
  <c r="AY411" i="6" s="1"/>
  <c r="AY536" i="6" s="1"/>
  <c r="AZ411" i="6" s="1"/>
  <c r="AZ536" i="6" s="1"/>
  <c r="BA411" i="6" s="1"/>
  <c r="BA536" i="6" s="1"/>
  <c r="BB411" i="6" s="1"/>
  <c r="BB536" i="6" s="1"/>
  <c r="BC411" i="6" s="1"/>
  <c r="BC536" i="6" s="1"/>
  <c r="BD411" i="6" s="1"/>
  <c r="BD536" i="6" s="1"/>
  <c r="BE411" i="6" s="1"/>
  <c r="BE536" i="6" s="1"/>
  <c r="BF411" i="6" s="1"/>
  <c r="BF536" i="6" s="1"/>
  <c r="BG411" i="6" s="1"/>
  <c r="BG536" i="6" s="1"/>
  <c r="BH411" i="6" s="1"/>
  <c r="BH536" i="6" s="1"/>
  <c r="BI411" i="6" s="1"/>
  <c r="BI536" i="6" s="1"/>
  <c r="BJ411" i="6" s="1"/>
  <c r="BJ536" i="6" s="1"/>
  <c r="BK411" i="6" s="1"/>
  <c r="BK536" i="6" s="1"/>
  <c r="BL411" i="6" s="1"/>
  <c r="BL536" i="6" s="1"/>
  <c r="BM411" i="6" s="1"/>
  <c r="BM536" i="6" s="1"/>
  <c r="BN411" i="6" s="1"/>
  <c r="BC40" i="8" a="1"/>
  <c r="BC40" i="8" s="1"/>
  <c r="BB40" i="8" a="1"/>
  <c r="BB40" i="8" s="1"/>
  <c r="AO40" i="8" a="1"/>
  <c r="AO40" i="8" s="1"/>
  <c r="F40" i="8" a="1"/>
  <c r="F40" i="8" s="1"/>
  <c r="W300" i="6"/>
  <c r="I40" i="8" a="1"/>
  <c r="I40" i="8" s="1"/>
  <c r="AM314" i="6"/>
  <c r="BJ401" i="6"/>
  <c r="AZ22" i="8" a="1"/>
  <c r="AZ22" i="8" s="1"/>
  <c r="S40" i="8" a="1"/>
  <c r="S40" i="8" s="1"/>
  <c r="O86" i="4"/>
  <c r="AA304" i="6"/>
  <c r="AA243" i="6"/>
  <c r="AB243" i="6"/>
  <c r="E15" i="8" a="1"/>
  <c r="E15" i="8" s="1"/>
  <c r="AC22" i="8" a="1"/>
  <c r="AC22" i="8" s="1"/>
  <c r="M58" i="7" s="1"/>
  <c r="AZ28" i="8" a="1"/>
  <c r="AZ28" i="8" s="1"/>
  <c r="BH400" i="6"/>
  <c r="AM315" i="6"/>
  <c r="AX15" i="8" a="1"/>
  <c r="AX15" i="8" s="1"/>
  <c r="AC366" i="6"/>
  <c r="AB366" i="6"/>
  <c r="AA366" i="6"/>
  <c r="Z366" i="6"/>
  <c r="BM280" i="6"/>
  <c r="AQ383" i="6"/>
  <c r="AQ259" i="6"/>
  <c r="AQ320" i="6"/>
  <c r="AU324" i="6"/>
  <c r="AV324" i="6" s="1"/>
  <c r="BG399" i="6"/>
  <c r="AR40" i="8" a="1"/>
  <c r="AR40" i="8" s="1"/>
  <c r="X240" i="6"/>
  <c r="AW265" i="6"/>
  <c r="Q356" i="6"/>
  <c r="AT323" i="6"/>
  <c r="X239" i="6"/>
  <c r="AG247" i="6"/>
  <c r="AH371" i="6" s="1"/>
  <c r="AH250" i="6"/>
  <c r="G28" i="8" a="1"/>
  <c r="G28" i="8" s="1"/>
  <c r="O28" i="8" a="1"/>
  <c r="O28" i="8" s="1"/>
  <c r="AW28" i="8" a="1"/>
  <c r="AW28" i="8" s="1"/>
  <c r="BB28" i="8" a="1"/>
  <c r="BB28" i="8" s="1"/>
  <c r="AY28" i="8" a="1"/>
  <c r="AY28" i="8" s="1"/>
  <c r="C28" i="8" a="1"/>
  <c r="C28" i="8" s="1"/>
  <c r="AM40" i="8" a="1"/>
  <c r="AM40" i="8" s="1"/>
  <c r="AZ267" i="6"/>
  <c r="AJ28" i="8" a="1"/>
  <c r="AJ28" i="8" s="1"/>
  <c r="AQ382" i="6"/>
  <c r="X300" i="6"/>
  <c r="I705" i="6"/>
  <c r="AB28" i="8" a="1"/>
  <c r="AB28" i="8" s="1"/>
  <c r="AZ328" i="6"/>
  <c r="BN689" i="6"/>
  <c r="AA28" i="8" s="1" a="1"/>
  <c r="AA28" i="8" s="1"/>
  <c r="BN692" i="6"/>
  <c r="BN691" i="6" s="1"/>
  <c r="AH30" i="8" s="1" a="1"/>
  <c r="AH30" i="8" s="1"/>
  <c r="BN687" i="6"/>
  <c r="AV15" i="8" s="1" a="1"/>
  <c r="AV15" i="8" s="1"/>
  <c r="T47" i="4"/>
  <c r="BN412" i="6"/>
  <c r="BN32" i="6"/>
  <c r="J28" i="8" a="1"/>
  <c r="J28" i="8" s="1"/>
  <c r="L228" i="6"/>
  <c r="P28" i="8" a="1"/>
  <c r="P28" i="8" s="1"/>
  <c r="BC394" i="6"/>
  <c r="BB394" i="6"/>
  <c r="N40" i="8" a="1"/>
  <c r="N40" i="8" s="1"/>
  <c r="BC395" i="6"/>
  <c r="BE395" i="6"/>
  <c r="AW15" i="8" a="1"/>
  <c r="AW15" i="8" s="1"/>
  <c r="AS28" i="8" a="1"/>
  <c r="AS28" i="8" s="1"/>
  <c r="G22" i="8" a="1"/>
  <c r="G22" i="8" s="1"/>
  <c r="Z365" i="6"/>
  <c r="Y365" i="6"/>
  <c r="AA365" i="6"/>
  <c r="BL280" i="6"/>
  <c r="AY40" i="8" a="1"/>
  <c r="AY40" i="8" s="1"/>
  <c r="O74" i="7" s="1"/>
  <c r="AJ40" i="8" a="1"/>
  <c r="AJ40" i="8" s="1"/>
  <c r="AT40" i="8" a="1"/>
  <c r="AT40" i="8" s="1"/>
  <c r="AS260" i="6"/>
  <c r="AT384" i="6" s="1"/>
  <c r="BD40" i="8" a="1"/>
  <c r="BD40" i="8" s="1"/>
  <c r="AS385" i="6"/>
  <c r="AT385" i="6"/>
  <c r="I15" i="8" a="1"/>
  <c r="I15" i="8" s="1"/>
  <c r="P293" i="6"/>
  <c r="AH372" i="6"/>
  <c r="Q22" i="8" a="1"/>
  <c r="Q22" i="8" s="1"/>
  <c r="AM15" i="8" a="1"/>
  <c r="AM15" i="8" s="1"/>
  <c r="AH311" i="6"/>
  <c r="H28" i="8" a="1"/>
  <c r="H28" i="8" s="1"/>
  <c r="C40" i="8" a="1"/>
  <c r="C40" i="8" s="1"/>
  <c r="BD395" i="6"/>
  <c r="N354" i="6"/>
  <c r="K15" i="8" a="1"/>
  <c r="K15" i="8" s="1"/>
  <c r="V30" i="8" a="1"/>
  <c r="V30" i="8" s="1"/>
  <c r="AP382" i="6"/>
  <c r="AM22" i="8" a="1"/>
  <c r="AM22" i="8" s="1"/>
  <c r="J53" i="7"/>
  <c r="AD246" i="6"/>
  <c r="AE246" i="6" s="1"/>
  <c r="AQ15" i="8" a="1"/>
  <c r="AQ15" i="8" s="1"/>
  <c r="Q15" i="8" a="1"/>
  <c r="Q15" i="8" s="1"/>
  <c r="AR260" i="6"/>
  <c r="AP28" i="8" a="1"/>
  <c r="AP28" i="8" s="1"/>
  <c r="AJ313" i="6"/>
  <c r="AC369" i="6"/>
  <c r="AN317" i="6"/>
  <c r="AB305" i="6"/>
  <c r="AC305" i="6"/>
  <c r="BD396" i="6"/>
  <c r="BE396" i="6"/>
  <c r="AH28" i="8" a="1"/>
  <c r="AH28" i="8" s="1"/>
  <c r="AC306" i="6"/>
  <c r="AD245" i="6" s="1"/>
  <c r="Z28" i="8" a="1"/>
  <c r="Z28" i="8" s="1"/>
  <c r="AF40" i="8" a="1"/>
  <c r="AF40" i="8" s="1"/>
  <c r="L40" i="8" a="1"/>
  <c r="L40" i="8" s="1"/>
  <c r="AG40" i="8" a="1"/>
  <c r="AG40" i="8" s="1"/>
  <c r="H40" i="8" a="1"/>
  <c r="H40" i="8" s="1"/>
  <c r="N59" i="7"/>
  <c r="X40" i="8" a="1"/>
  <c r="X40" i="8" s="1"/>
  <c r="AH373" i="6"/>
  <c r="AG373" i="6"/>
  <c r="E40" i="8" a="1"/>
  <c r="E40" i="8" s="1"/>
  <c r="O90" i="4"/>
  <c r="T90" i="4"/>
  <c r="BF47" i="8" a="1"/>
  <c r="BF47" i="8" s="1"/>
  <c r="BG47" i="8" a="1"/>
  <c r="BG47" i="8" s="1"/>
  <c r="BE47" i="8" a="1"/>
  <c r="BE47" i="8" s="1"/>
  <c r="M47" i="8" a="1"/>
  <c r="M47" i="8" s="1"/>
  <c r="AW47" i="8" a="1"/>
  <c r="AW47" i="8" s="1"/>
  <c r="W47" i="8" a="1"/>
  <c r="W47" i="8" s="1"/>
  <c r="Z47" i="8" a="1"/>
  <c r="Z47" i="8" s="1"/>
  <c r="O47" i="8" a="1"/>
  <c r="O47" i="8" s="1"/>
  <c r="AD47" i="8" a="1"/>
  <c r="AD47" i="8" s="1"/>
  <c r="AU47" i="8" a="1"/>
  <c r="AU47" i="8" s="1"/>
  <c r="AO47" i="8" a="1"/>
  <c r="AO47" i="8" s="1"/>
  <c r="AQ47" i="8" a="1"/>
  <c r="AQ47" i="8" s="1"/>
  <c r="AG47" i="8" a="1"/>
  <c r="AG47" i="8" s="1"/>
  <c r="V47" i="8" a="1"/>
  <c r="V47" i="8" s="1"/>
  <c r="AX47" i="8" a="1"/>
  <c r="AX47" i="8" s="1"/>
  <c r="AS47" i="8" a="1"/>
  <c r="AS47" i="8" s="1"/>
  <c r="G47" i="8" a="1"/>
  <c r="G47" i="8" s="1"/>
  <c r="BC47" i="8" a="1"/>
  <c r="BC47" i="8" s="1"/>
  <c r="AR47" i="8" a="1"/>
  <c r="AR47" i="8" s="1"/>
  <c r="AM47" i="8" a="1"/>
  <c r="AM47" i="8" s="1"/>
  <c r="AE47" i="8" a="1"/>
  <c r="AE47" i="8" s="1"/>
  <c r="Q47" i="8" a="1"/>
  <c r="Q47" i="8" s="1"/>
  <c r="K47" i="8" a="1"/>
  <c r="K47" i="8" s="1"/>
  <c r="AH47" i="8" a="1"/>
  <c r="AH47" i="8" s="1"/>
  <c r="AC47" i="8" a="1"/>
  <c r="AC47" i="8" s="1"/>
  <c r="C47" i="8" a="1"/>
  <c r="C47" i="8" s="1"/>
  <c r="P47" i="8" a="1"/>
  <c r="P47" i="8" s="1"/>
  <c r="J47" i="8" a="1"/>
  <c r="J47" i="8" s="1"/>
  <c r="AZ47" i="8" a="1"/>
  <c r="AZ47" i="8" s="1"/>
  <c r="Y47" i="8" a="1"/>
  <c r="Y47" i="8" s="1"/>
  <c r="BI47" i="8" a="1"/>
  <c r="BI47" i="8" s="1"/>
  <c r="BD47" i="8" a="1"/>
  <c r="BD47" i="8" s="1"/>
  <c r="AL47" i="8" a="1"/>
  <c r="AL47" i="8" s="1"/>
  <c r="U47" i="8" a="1"/>
  <c r="U47" i="8" s="1"/>
  <c r="I47" i="8" a="1"/>
  <c r="I47" i="8" s="1"/>
  <c r="AJ47" i="8" a="1"/>
  <c r="AJ47" i="8" s="1"/>
  <c r="AF47" i="8" a="1"/>
  <c r="AF47" i="8" s="1"/>
  <c r="AI47" i="8" a="1"/>
  <c r="AI47" i="8" s="1"/>
  <c r="BH47" i="8" a="1"/>
  <c r="BH47" i="8" s="1"/>
  <c r="E47" i="8" a="1"/>
  <c r="E47" i="8" s="1"/>
  <c r="R47" i="8" a="1"/>
  <c r="R47" i="8" s="1"/>
  <c r="AA47" i="8" a="1"/>
  <c r="AA47" i="8" s="1"/>
  <c r="L47" i="8" a="1"/>
  <c r="L47" i="8" s="1"/>
  <c r="AK47" i="8" a="1"/>
  <c r="AK47" i="8" s="1"/>
  <c r="D47" i="8" a="1"/>
  <c r="D47" i="8" s="1"/>
  <c r="AY47" i="8" a="1"/>
  <c r="AY47" i="8" s="1"/>
  <c r="S47" i="8" a="1"/>
  <c r="S47" i="8" s="1"/>
  <c r="BJ47" i="8" a="1"/>
  <c r="BJ47" i="8" s="1"/>
  <c r="T47" i="8" a="1"/>
  <c r="T47" i="8" s="1"/>
  <c r="F47" i="8" a="1"/>
  <c r="F47" i="8" s="1"/>
  <c r="AV47" i="8" a="1"/>
  <c r="AV47" i="8" s="1"/>
  <c r="AN47" i="8" a="1"/>
  <c r="AN47" i="8" s="1"/>
  <c r="BA47" i="8" a="1"/>
  <c r="BA47" i="8" s="1"/>
  <c r="AT47" i="8" a="1"/>
  <c r="AT47" i="8" s="1"/>
  <c r="N47" i="8" a="1"/>
  <c r="N47" i="8" s="1"/>
  <c r="AB47" i="8" a="1"/>
  <c r="AB47" i="8" s="1"/>
  <c r="H47" i="8" a="1"/>
  <c r="H47" i="8" s="1"/>
  <c r="X47" i="8" a="1"/>
  <c r="X47" i="8" s="1"/>
  <c r="AP47" i="8" a="1"/>
  <c r="AP47" i="8" s="1"/>
  <c r="BB47" i="8" a="1"/>
  <c r="BB47" i="8" s="1"/>
  <c r="M28" i="8" a="1"/>
  <c r="M28" i="8" s="1"/>
  <c r="K59" i="7"/>
  <c r="J59" i="7" s="1"/>
  <c r="H22" i="8" a="1"/>
  <c r="H22" i="8" s="1"/>
  <c r="L22" i="8" a="1"/>
  <c r="L22" i="8" s="1"/>
  <c r="AE15" i="8" a="1"/>
  <c r="AE15" i="8" s="1"/>
  <c r="AP30" i="8" a="1"/>
  <c r="AP30" i="8" s="1"/>
  <c r="AC30" i="8" a="1"/>
  <c r="AC30" i="8" s="1"/>
  <c r="AO380" i="6"/>
  <c r="K22" i="8" a="1"/>
  <c r="K22" i="8" s="1"/>
  <c r="AV325" i="6"/>
  <c r="AL15" i="8" a="1"/>
  <c r="AL15" i="8" s="1"/>
  <c r="AK15" i="8" a="1"/>
  <c r="AK15" i="8" s="1"/>
  <c r="Q28" i="8" a="1"/>
  <c r="Q28" i="8" s="1"/>
  <c r="BE272" i="6"/>
  <c r="T295" i="6"/>
  <c r="R233" i="6"/>
  <c r="L227" i="6"/>
  <c r="AN256" i="6"/>
  <c r="BM696" i="6"/>
  <c r="BM695" i="6" s="1"/>
  <c r="BM602" i="6"/>
  <c r="BM615" i="6" s="1"/>
  <c r="BG275" i="6"/>
  <c r="BH336" i="6" s="1"/>
  <c r="BG274" i="6"/>
  <c r="BH398" i="6" s="1"/>
  <c r="BA329" i="6"/>
  <c r="AQ258" i="6"/>
  <c r="AP258" i="6"/>
  <c r="N28" i="8" a="1"/>
  <c r="N28" i="8" s="1"/>
  <c r="BL340" i="6"/>
  <c r="BE28" i="8" a="1"/>
  <c r="BE28" i="8" s="1"/>
  <c r="AV40" i="8" a="1"/>
  <c r="AV40" i="8" s="1"/>
  <c r="Q40" i="8" a="1"/>
  <c r="Q40" i="8" s="1"/>
  <c r="BE40" i="8" a="1"/>
  <c r="BE40" i="8" s="1"/>
  <c r="M59" i="7"/>
  <c r="AP15" i="8" a="1"/>
  <c r="AP15" i="8" s="1"/>
  <c r="O40" i="8" a="1"/>
  <c r="O40" i="8" s="1"/>
  <c r="L74" i="7" s="1"/>
  <c r="BN750" i="6"/>
  <c r="AF15" i="8" a="1"/>
  <c r="AF15" i="8" s="1"/>
  <c r="L28" i="8" a="1"/>
  <c r="L28" i="8" s="1"/>
  <c r="AJ375" i="6"/>
  <c r="AK375" i="6"/>
  <c r="AJ251" i="6"/>
  <c r="AJ312" i="6"/>
  <c r="AL253" i="6"/>
  <c r="J22" i="8" a="1"/>
  <c r="J22" i="8" s="1"/>
  <c r="AG15" i="8" a="1"/>
  <c r="AG15" i="8" s="1"/>
  <c r="BE30" i="8" a="1"/>
  <c r="BE30" i="8" s="1"/>
  <c r="Y30" i="8" a="1"/>
  <c r="Y30" i="8" s="1"/>
  <c r="Z22" i="8" a="1"/>
  <c r="Z22" i="8" s="1"/>
  <c r="BI338" i="6"/>
  <c r="J226" i="6"/>
  <c r="K287" i="6" s="1"/>
  <c r="O15" i="8" a="1"/>
  <c r="O15" i="8" s="1"/>
  <c r="AI28" i="8" a="1"/>
  <c r="AI28" i="8" s="1"/>
  <c r="AX327" i="6"/>
  <c r="AQ28" i="8" a="1"/>
  <c r="AQ28" i="8" s="1"/>
  <c r="AE369" i="6" l="1"/>
  <c r="BM279" i="6"/>
  <c r="AP381" i="6"/>
  <c r="O353" i="6"/>
  <c r="M288" i="6"/>
  <c r="AT15" i="8" a="1"/>
  <c r="AT15" i="8" s="1"/>
  <c r="AQ319" i="6"/>
  <c r="BB329" i="6"/>
  <c r="BC329" i="6" s="1"/>
  <c r="M78" i="7"/>
  <c r="K78" i="7"/>
  <c r="AV263" i="6"/>
  <c r="AW387" i="6" s="1"/>
  <c r="AX389" i="6"/>
  <c r="N58" i="7"/>
  <c r="O354" i="6"/>
  <c r="AS259" i="6"/>
  <c r="AT383" i="6" s="1"/>
  <c r="AR320" i="6"/>
  <c r="AR259" i="6"/>
  <c r="AS320" i="6" s="1"/>
  <c r="AB304" i="6"/>
  <c r="R15" i="8" a="1"/>
  <c r="R15" i="8" s="1"/>
  <c r="AG28" i="8" a="1"/>
  <c r="AG28" i="8" s="1"/>
  <c r="L58" i="7"/>
  <c r="S357" i="6"/>
  <c r="BA267" i="6"/>
  <c r="AI374" i="6"/>
  <c r="H223" i="6"/>
  <c r="AO28" i="8" a="1"/>
  <c r="AO28" i="8" s="1"/>
  <c r="K54" i="7"/>
  <c r="AG308" i="6"/>
  <c r="AL28" i="8" a="1"/>
  <c r="AL28" i="8" s="1"/>
  <c r="N30" i="8" a="1"/>
  <c r="N30" i="8" s="1"/>
  <c r="AN30" i="8" a="1"/>
  <c r="AN30" i="8" s="1"/>
  <c r="S30" i="8" a="1"/>
  <c r="S30" i="8" s="1"/>
  <c r="O30" i="8" a="1"/>
  <c r="O30" i="8" s="1"/>
  <c r="R28" i="8" a="1"/>
  <c r="R28" i="8" s="1"/>
  <c r="AZ15" i="8" a="1"/>
  <c r="AZ15" i="8" s="1"/>
  <c r="BM340" i="6"/>
  <c r="W15" i="8" a="1"/>
  <c r="W15" i="8" s="1"/>
  <c r="M289" i="6"/>
  <c r="N352" i="6"/>
  <c r="K28" i="8" a="1"/>
  <c r="K28" i="8" s="1"/>
  <c r="AW263" i="6"/>
  <c r="K77" i="7"/>
  <c r="AA241" i="6"/>
  <c r="AB241" i="6" s="1"/>
  <c r="E28" i="8" a="1"/>
  <c r="E28" i="8" s="1"/>
  <c r="K64" i="7" s="1"/>
  <c r="J64" i="7" s="1"/>
  <c r="BT7" i="6"/>
  <c r="BS6" i="6"/>
  <c r="AP318" i="6"/>
  <c r="BN280" i="6"/>
  <c r="AF370" i="6"/>
  <c r="AE370" i="6"/>
  <c r="AJ250" i="6"/>
  <c r="AI250" i="6"/>
  <c r="AI311" i="6"/>
  <c r="K58" i="7"/>
  <c r="AU323" i="6"/>
  <c r="AV323" i="6" s="1"/>
  <c r="L77" i="7"/>
  <c r="C15" i="8" a="1"/>
  <c r="C15" i="8" s="1"/>
  <c r="L226" i="6"/>
  <c r="M350" i="6" s="1"/>
  <c r="BH275" i="6"/>
  <c r="BI336" i="6" s="1"/>
  <c r="AX28" i="8" a="1"/>
  <c r="AX28" i="8" s="1"/>
  <c r="BH399" i="6"/>
  <c r="K350" i="6"/>
  <c r="AM253" i="6"/>
  <c r="BH335" i="6"/>
  <c r="AX265" i="6"/>
  <c r="AY389" i="6" s="1"/>
  <c r="W299" i="6"/>
  <c r="AN379" i="6"/>
  <c r="P292" i="6"/>
  <c r="Q231" i="6" s="1"/>
  <c r="R231" i="6" s="1"/>
  <c r="S355" i="6" s="1"/>
  <c r="P231" i="6"/>
  <c r="Q292" i="6"/>
  <c r="R292" i="6" s="1"/>
  <c r="N63" i="7"/>
  <c r="V297" i="6"/>
  <c r="S294" i="6"/>
  <c r="O26" i="4"/>
  <c r="BB392" i="6"/>
  <c r="AK251" i="6"/>
  <c r="AL375" i="6" s="1"/>
  <c r="AK312" i="6"/>
  <c r="AL251" i="6" s="1"/>
  <c r="N51" i="7"/>
  <c r="BB268" i="6"/>
  <c r="T18" i="4"/>
  <c r="O47" i="4"/>
  <c r="W59" i="4" s="1"/>
  <c r="AS383" i="6"/>
  <c r="I285" i="6"/>
  <c r="J286" i="6"/>
  <c r="J225" i="6"/>
  <c r="AK374" i="6"/>
  <c r="W238" i="6"/>
  <c r="AN255" i="6"/>
  <c r="AO255" i="6" s="1"/>
  <c r="BI337" i="6"/>
  <c r="BI400" i="6"/>
  <c r="O63" i="7"/>
  <c r="AX387" i="6"/>
  <c r="O77" i="7"/>
  <c r="S233" i="6"/>
  <c r="AD244" i="6"/>
  <c r="AO30" i="8" a="1"/>
  <c r="AO30" i="8" s="1"/>
  <c r="L78" i="7"/>
  <c r="BN698" i="6"/>
  <c r="D476" i="6" a="1"/>
  <c r="D476" i="6" s="1"/>
  <c r="D539" i="6" a="1"/>
  <c r="D539" i="6" s="1"/>
  <c r="AW325" i="6"/>
  <c r="AW264" i="6"/>
  <c r="AX264" i="6" s="1"/>
  <c r="O78" i="7"/>
  <c r="AE307" i="6"/>
  <c r="BF396" i="6"/>
  <c r="Q293" i="6"/>
  <c r="O65" i="4"/>
  <c r="T65" i="4"/>
  <c r="BG15" i="8" a="1"/>
  <c r="BG15" i="8" s="1"/>
  <c r="BF15" i="8" a="1"/>
  <c r="BF15" i="8" s="1"/>
  <c r="BH15" i="8" a="1"/>
  <c r="BH15" i="8" s="1"/>
  <c r="AB15" i="8" a="1"/>
  <c r="AB15" i="8" s="1"/>
  <c r="AY15" i="8" a="1"/>
  <c r="AY15" i="8" s="1"/>
  <c r="AJ15" i="8" a="1"/>
  <c r="AJ15" i="8" s="1"/>
  <c r="BI15" i="8" a="1"/>
  <c r="BI15" i="8" s="1"/>
  <c r="AU15" i="8" a="1"/>
  <c r="AU15" i="8" s="1"/>
  <c r="BJ15" i="8" a="1"/>
  <c r="BJ15" i="8" s="1"/>
  <c r="AN15" i="8" a="1"/>
  <c r="AN15" i="8" s="1"/>
  <c r="BC15" i="8" a="1"/>
  <c r="BC15" i="8" s="1"/>
  <c r="P15" i="8" a="1"/>
  <c r="P15" i="8" s="1"/>
  <c r="L51" i="7" s="1"/>
  <c r="BB15" i="8" a="1"/>
  <c r="BB15" i="8" s="1"/>
  <c r="T15" i="8" a="1"/>
  <c r="T15" i="8" s="1"/>
  <c r="AC15" i="8" a="1"/>
  <c r="AC15" i="8" s="1"/>
  <c r="X15" i="8" a="1"/>
  <c r="X15" i="8" s="1"/>
  <c r="Y15" i="8" a="1"/>
  <c r="Y15" i="8" s="1"/>
  <c r="M15" i="8" a="1"/>
  <c r="M15" i="8" s="1"/>
  <c r="BE15" i="8" a="1"/>
  <c r="BE15" i="8" s="1"/>
  <c r="AH15" i="8" a="1"/>
  <c r="AH15" i="8" s="1"/>
  <c r="J15" i="8" a="1"/>
  <c r="J15" i="8" s="1"/>
  <c r="N15" i="8" a="1"/>
  <c r="N15" i="8" s="1"/>
  <c r="AS15" i="8" a="1"/>
  <c r="AS15" i="8" s="1"/>
  <c r="AR15" i="8" a="1"/>
  <c r="AR15" i="8" s="1"/>
  <c r="BD15" i="8" a="1"/>
  <c r="BD15" i="8" s="1"/>
  <c r="G15" i="8" a="1"/>
  <c r="G15" i="8" s="1"/>
  <c r="AA15" i="8" a="1"/>
  <c r="AA15" i="8" s="1"/>
  <c r="L15" i="8" a="1"/>
  <c r="L15" i="8" s="1"/>
  <c r="S15" i="8" a="1"/>
  <c r="S15" i="8" s="1"/>
  <c r="L64" i="7"/>
  <c r="BA328" i="6"/>
  <c r="BB267" i="6" s="1"/>
  <c r="AW324" i="6"/>
  <c r="AX325" i="6"/>
  <c r="AV387" i="6"/>
  <c r="AU262" i="6"/>
  <c r="V235" i="6"/>
  <c r="W359" i="6" s="1"/>
  <c r="N54" i="7"/>
  <c r="L54" i="7"/>
  <c r="AP380" i="6"/>
  <c r="I30" i="8" a="1"/>
  <c r="I30" i="8" s="1"/>
  <c r="AQ30" i="8" a="1"/>
  <c r="AQ30" i="8" s="1"/>
  <c r="BD30" i="8" a="1"/>
  <c r="BD30" i="8" s="1"/>
  <c r="N353" i="6"/>
  <c r="N228" i="6"/>
  <c r="BH273" i="6"/>
  <c r="BG273" i="6"/>
  <c r="AM377" i="6"/>
  <c r="W360" i="6"/>
  <c r="U360" i="6"/>
  <c r="V360" i="6"/>
  <c r="O230" i="6"/>
  <c r="N77" i="7"/>
  <c r="AN315" i="6"/>
  <c r="AM254" i="6"/>
  <c r="AC242" i="6"/>
  <c r="V15" i="8" a="1"/>
  <c r="V15" i="8" s="1"/>
  <c r="Y300" i="6"/>
  <c r="Z300" i="6" s="1"/>
  <c r="BN696" i="6"/>
  <c r="BN695" i="6" s="1"/>
  <c r="BN602" i="6"/>
  <c r="BN615" i="6" s="1"/>
  <c r="D159" i="6" a="1"/>
  <c r="D159" i="6" s="1"/>
  <c r="D96" i="6" a="1"/>
  <c r="D96" i="6" s="1"/>
  <c r="O58" i="7"/>
  <c r="X362" i="6"/>
  <c r="AH310" i="6"/>
  <c r="BJ277" i="6"/>
  <c r="BJ338" i="6"/>
  <c r="O291" i="6"/>
  <c r="Z301" i="6"/>
  <c r="Y301" i="6"/>
  <c r="Z240" i="6"/>
  <c r="AA364" i="6" s="1"/>
  <c r="Y240" i="6"/>
  <c r="Z364" i="6" s="1"/>
  <c r="BI398" i="6"/>
  <c r="AO256" i="6"/>
  <c r="AP317" i="6" s="1"/>
  <c r="AK313" i="6"/>
  <c r="AK252" i="6"/>
  <c r="K74" i="7"/>
  <c r="O64" i="4"/>
  <c r="T64" i="4"/>
  <c r="BF30" i="8" a="1"/>
  <c r="BF30" i="8" s="1"/>
  <c r="BJ30" i="8" a="1"/>
  <c r="BJ30" i="8" s="1"/>
  <c r="BH30" i="8" a="1"/>
  <c r="BH30" i="8" s="1"/>
  <c r="BI30" i="8" a="1"/>
  <c r="BI30" i="8" s="1"/>
  <c r="AF30" i="8" a="1"/>
  <c r="AF30" i="8" s="1"/>
  <c r="AK30" i="8" a="1"/>
  <c r="AK30" i="8" s="1"/>
  <c r="AZ30" i="8" a="1"/>
  <c r="AZ30" i="8" s="1"/>
  <c r="AB30" i="8" a="1"/>
  <c r="AB30" i="8" s="1"/>
  <c r="M66" i="7" s="1"/>
  <c r="U30" i="8" a="1"/>
  <c r="U30" i="8" s="1"/>
  <c r="Z30" i="8" a="1"/>
  <c r="Z30" i="8" s="1"/>
  <c r="AL30" i="8" a="1"/>
  <c r="AL30" i="8" s="1"/>
  <c r="AR30" i="8" a="1"/>
  <c r="AR30" i="8" s="1"/>
  <c r="C30" i="8" a="1"/>
  <c r="C30" i="8" s="1"/>
  <c r="P30" i="8" a="1"/>
  <c r="P30" i="8" s="1"/>
  <c r="AJ30" i="8" a="1"/>
  <c r="AJ30" i="8" s="1"/>
  <c r="H30" i="8" a="1"/>
  <c r="H30" i="8" s="1"/>
  <c r="J30" i="8" a="1"/>
  <c r="J30" i="8" s="1"/>
  <c r="AR383" i="6"/>
  <c r="AB367" i="6"/>
  <c r="AC367" i="6"/>
  <c r="O54" i="7"/>
  <c r="BA391" i="6"/>
  <c r="AZ391" i="6"/>
  <c r="BB391" i="6"/>
  <c r="U234" i="6"/>
  <c r="V358" i="6" s="1"/>
  <c r="AS321" i="6"/>
  <c r="K30" i="8" a="1"/>
  <c r="K30" i="8" s="1"/>
  <c r="U15" i="8" a="1"/>
  <c r="U15" i="8" s="1"/>
  <c r="L30" i="8" a="1"/>
  <c r="L30" i="8" s="1"/>
  <c r="X30" i="8" a="1"/>
  <c r="X30" i="8" s="1"/>
  <c r="AU30" i="8" a="1"/>
  <c r="AU30" i="8" s="1"/>
  <c r="BN403" i="6"/>
  <c r="BL403" i="6"/>
  <c r="BN156" i="6"/>
  <c r="BI276" i="6"/>
  <c r="AI309" i="6"/>
  <c r="AJ309" i="6"/>
  <c r="AI248" i="6"/>
  <c r="AJ372" i="6" s="1"/>
  <c r="V236" i="6"/>
  <c r="AC244" i="6"/>
  <c r="AB303" i="6"/>
  <c r="AC303" i="6" s="1"/>
  <c r="AD242" i="6" s="1"/>
  <c r="M227" i="6"/>
  <c r="Q232" i="6"/>
  <c r="X237" i="6"/>
  <c r="Y298" i="6" s="1"/>
  <c r="Y239" i="6"/>
  <c r="BI335" i="6"/>
  <c r="AH249" i="6"/>
  <c r="BC270" i="6"/>
  <c r="BC331" i="6"/>
  <c r="BD270" i="6" s="1"/>
  <c r="N290" i="6"/>
  <c r="O290" i="6" s="1"/>
  <c r="AU385" i="6"/>
  <c r="AY327" i="6"/>
  <c r="AY266" i="6"/>
  <c r="BN279" i="6"/>
  <c r="BN340" i="6"/>
  <c r="N78" i="7"/>
  <c r="AD306" i="6"/>
  <c r="AE306" i="6"/>
  <c r="R232" i="6"/>
  <c r="O67" i="4"/>
  <c r="T67" i="4"/>
  <c r="BI28" i="8" a="1"/>
  <c r="BI28" i="8" s="1"/>
  <c r="BG28" i="8" a="1"/>
  <c r="BG28" i="8" s="1"/>
  <c r="O64" i="7" s="1"/>
  <c r="BH28" i="8" a="1"/>
  <c r="BH28" i="8" s="1"/>
  <c r="AN28" i="8" a="1"/>
  <c r="AN28" i="8" s="1"/>
  <c r="N64" i="7" s="1"/>
  <c r="S28" i="8" a="1"/>
  <c r="S28" i="8" s="1"/>
  <c r="AK28" i="8" a="1"/>
  <c r="AK28" i="8" s="1"/>
  <c r="AT28" i="8" a="1"/>
  <c r="AT28" i="8" s="1"/>
  <c r="AD28" i="8" a="1"/>
  <c r="AD28" i="8" s="1"/>
  <c r="I28" i="8" a="1"/>
  <c r="I28" i="8" s="1"/>
  <c r="BJ28" i="8" a="1"/>
  <c r="BJ28" i="8" s="1"/>
  <c r="V28" i="8" a="1"/>
  <c r="V28" i="8" s="1"/>
  <c r="T28" i="8" a="1"/>
  <c r="T28" i="8" s="1"/>
  <c r="U28" i="8" a="1"/>
  <c r="U28" i="8" s="1"/>
  <c r="N74" i="7"/>
  <c r="K226" i="6"/>
  <c r="L350" i="6" s="1"/>
  <c r="AP257" i="6"/>
  <c r="AQ381" i="6" s="1"/>
  <c r="W86" i="4"/>
  <c r="W29" i="4" s="1"/>
  <c r="O29" i="4"/>
  <c r="AC28" i="8" a="1"/>
  <c r="AC28" i="8" s="1"/>
  <c r="M64" i="7" s="1"/>
  <c r="BN536" i="6"/>
  <c r="AO15" i="8" a="1"/>
  <c r="AO15" i="8" s="1"/>
  <c r="K225" i="6"/>
  <c r="K224" i="6" s="1"/>
  <c r="BA15" i="8" a="1"/>
  <c r="BA15" i="8" s="1"/>
  <c r="BL339" i="6"/>
  <c r="BK278" i="6"/>
  <c r="BC269" i="6"/>
  <c r="BD393" i="6" s="1"/>
  <c r="BB330" i="6"/>
  <c r="BB269" i="6"/>
  <c r="AR382" i="6"/>
  <c r="BF333" i="6"/>
  <c r="AU28" i="8" a="1"/>
  <c r="AU28" i="8" s="1"/>
  <c r="AY265" i="6"/>
  <c r="AY30" i="8" a="1"/>
  <c r="AY30" i="8" s="1"/>
  <c r="F30" i="8" a="1"/>
  <c r="F30" i="8" s="1"/>
  <c r="AM30" i="8" a="1"/>
  <c r="AM30" i="8" s="1"/>
  <c r="BG30" i="8" a="1"/>
  <c r="BG30" i="8" s="1"/>
  <c r="X28" i="8" a="1"/>
  <c r="X28" i="8" s="1"/>
  <c r="AT322" i="6"/>
  <c r="G614" i="6"/>
  <c r="G617" i="6" s="1"/>
  <c r="G606" i="6"/>
  <c r="H601" i="6" s="1"/>
  <c r="V359" i="6"/>
  <c r="BE271" i="6"/>
  <c r="BE332" i="6"/>
  <c r="F15" i="8" a="1"/>
  <c r="F15" i="8" s="1"/>
  <c r="K63" i="7"/>
  <c r="J63" i="7" s="1"/>
  <c r="L63" i="7"/>
  <c r="W66" i="4"/>
  <c r="U295" i="6"/>
  <c r="V295" i="6" s="1"/>
  <c r="Y363" i="6"/>
  <c r="Y28" i="8" a="1"/>
  <c r="Y28" i="8" s="1"/>
  <c r="W89" i="4"/>
  <c r="W30" i="4" s="1"/>
  <c r="O30" i="4"/>
  <c r="AN254" i="6"/>
  <c r="AO378" i="6" s="1"/>
  <c r="S292" i="6" l="1"/>
  <c r="S231" i="6"/>
  <c r="BC391" i="6"/>
  <c r="AM375" i="6"/>
  <c r="AY264" i="6"/>
  <c r="AY325" i="6"/>
  <c r="AT320" i="6"/>
  <c r="AU259" i="6" s="1"/>
  <c r="AV383" i="6" s="1"/>
  <c r="AT259" i="6"/>
  <c r="J78" i="7"/>
  <c r="AB302" i="6"/>
  <c r="W236" i="6"/>
  <c r="X360" i="6" s="1"/>
  <c r="BB328" i="6"/>
  <c r="T294" i="6"/>
  <c r="U233" i="6" s="1"/>
  <c r="V357" i="6" s="1"/>
  <c r="T233" i="6"/>
  <c r="U357" i="6" s="1"/>
  <c r="BJ337" i="6"/>
  <c r="BK337" i="6" s="1"/>
  <c r="O66" i="7"/>
  <c r="W55" i="4"/>
  <c r="BC330" i="6"/>
  <c r="BA390" i="6"/>
  <c r="AZ390" i="6"/>
  <c r="BE394" i="6"/>
  <c r="BD394" i="6"/>
  <c r="AE368" i="6"/>
  <c r="AD368" i="6"/>
  <c r="AL252" i="6"/>
  <c r="AA240" i="6"/>
  <c r="AI249" i="6"/>
  <c r="AJ373" i="6" s="1"/>
  <c r="BH397" i="6"/>
  <c r="BI397" i="6"/>
  <c r="O51" i="7"/>
  <c r="I605" i="6"/>
  <c r="I223" i="6"/>
  <c r="I603" i="6" s="1"/>
  <c r="I614" i="6" s="1"/>
  <c r="BJ276" i="6"/>
  <c r="T292" i="6"/>
  <c r="AO379" i="6"/>
  <c r="BI274" i="6"/>
  <c r="BJ274" i="6" s="1"/>
  <c r="BC392" i="6"/>
  <c r="J58" i="7"/>
  <c r="BU7" i="6"/>
  <c r="BT6" i="6"/>
  <c r="L66" i="7"/>
  <c r="J54" i="7"/>
  <c r="R293" i="6"/>
  <c r="O352" i="6"/>
  <c r="K66" i="7"/>
  <c r="H606" i="6"/>
  <c r="I601" i="6" s="1"/>
  <c r="I606" i="6" s="1"/>
  <c r="J601" i="6" s="1"/>
  <c r="BD331" i="6"/>
  <c r="BE331" i="6" s="1"/>
  <c r="P291" i="6"/>
  <c r="Q291" i="6" s="1"/>
  <c r="P230" i="6"/>
  <c r="Q354" i="6" s="1"/>
  <c r="AE366" i="6"/>
  <c r="AD366" i="6"/>
  <c r="V234" i="6"/>
  <c r="W358" i="6" s="1"/>
  <c r="AO316" i="6"/>
  <c r="J74" i="7"/>
  <c r="K71" i="7"/>
  <c r="G621" i="6"/>
  <c r="H610" i="6"/>
  <c r="G653" i="6"/>
  <c r="BC393" i="6"/>
  <c r="AZ266" i="6"/>
  <c r="S356" i="6"/>
  <c r="AL313" i="6"/>
  <c r="AM252" i="6" s="1"/>
  <c r="BK338" i="6"/>
  <c r="BH334" i="6"/>
  <c r="Z239" i="6"/>
  <c r="AA363" i="6" s="1"/>
  <c r="AX386" i="6"/>
  <c r="AV386" i="6"/>
  <c r="M51" i="7"/>
  <c r="J224" i="6"/>
  <c r="K349" i="6"/>
  <c r="K348" i="6" s="1"/>
  <c r="K701" i="6" s="1"/>
  <c r="K699" i="6" s="1"/>
  <c r="K694" i="6" s="1"/>
  <c r="M349" i="6"/>
  <c r="M348" i="6" s="1"/>
  <c r="M701" i="6" s="1"/>
  <c r="M699" i="6" s="1"/>
  <c r="M694" i="6" s="1"/>
  <c r="L349" i="6"/>
  <c r="L348" i="6" s="1"/>
  <c r="L701" i="6" s="1"/>
  <c r="L699" i="6" s="1"/>
  <c r="L694" i="6" s="1"/>
  <c r="BI399" i="6"/>
  <c r="AL312" i="6"/>
  <c r="T231" i="6"/>
  <c r="K51" i="7"/>
  <c r="J51" i="7" s="1"/>
  <c r="AZ389" i="6"/>
  <c r="H603" i="6"/>
  <c r="H614" i="6" s="1"/>
  <c r="H346" i="6"/>
  <c r="I221" i="6" s="1"/>
  <c r="AP256" i="6"/>
  <c r="Z363" i="6"/>
  <c r="AI373" i="6"/>
  <c r="Y361" i="6"/>
  <c r="AU261" i="6"/>
  <c r="AU322" i="6"/>
  <c r="AV261" i="6" s="1"/>
  <c r="AW385" i="6" s="1"/>
  <c r="N351" i="6"/>
  <c r="AO315" i="6"/>
  <c r="AZ388" i="6"/>
  <c r="AY388" i="6"/>
  <c r="AX388" i="6"/>
  <c r="P354" i="6"/>
  <c r="O18" i="4"/>
  <c r="W88" i="4"/>
  <c r="W74" i="4"/>
  <c r="W78" i="4"/>
  <c r="W85" i="4"/>
  <c r="W84" i="4"/>
  <c r="W80" i="4"/>
  <c r="W27" i="4" s="1"/>
  <c r="W56" i="4"/>
  <c r="W82" i="4"/>
  <c r="W83" i="4"/>
  <c r="W81" i="4"/>
  <c r="W28" i="4" s="1"/>
  <c r="W68" i="4"/>
  <c r="W61" i="4"/>
  <c r="W54" i="4"/>
  <c r="W57" i="4"/>
  <c r="W53" i="4"/>
  <c r="W60" i="4"/>
  <c r="W87" i="4"/>
  <c r="X299" i="6"/>
  <c r="Y299" i="6" s="1"/>
  <c r="AN253" i="6"/>
  <c r="AO377" i="6" s="1"/>
  <c r="AQ318" i="6"/>
  <c r="AR257" i="6" s="1"/>
  <c r="AS381" i="6" s="1"/>
  <c r="AQ257" i="6"/>
  <c r="AR381" i="6" s="1"/>
  <c r="AB365" i="6"/>
  <c r="AC365" i="6"/>
  <c r="AU383" i="6"/>
  <c r="AR319" i="6"/>
  <c r="AR258" i="6"/>
  <c r="AS382" i="6" s="1"/>
  <c r="N227" i="6"/>
  <c r="O351" i="6" s="1"/>
  <c r="AI310" i="6"/>
  <c r="AJ310" i="6" s="1"/>
  <c r="L287" i="6"/>
  <c r="BI275" i="6"/>
  <c r="BJ275" i="6" s="1"/>
  <c r="W235" i="6"/>
  <c r="X359" i="6" s="1"/>
  <c r="AN377" i="6"/>
  <c r="AT260" i="6"/>
  <c r="AU384" i="6" s="1"/>
  <c r="AT321" i="6"/>
  <c r="AU321" i="6" s="1"/>
  <c r="W297" i="6"/>
  <c r="X236" i="6" s="1"/>
  <c r="Y360" i="6" s="1"/>
  <c r="BF332" i="6"/>
  <c r="BF271" i="6"/>
  <c r="BG272" i="6"/>
  <c r="BM402" i="6"/>
  <c r="BL402" i="6"/>
  <c r="BL278" i="6"/>
  <c r="BM339" i="6" s="1"/>
  <c r="AE245" i="6"/>
  <c r="AF245" i="6" s="1"/>
  <c r="AG369" i="6" s="1"/>
  <c r="AZ327" i="6"/>
  <c r="W90" i="4"/>
  <c r="AD303" i="6"/>
  <c r="AE303" i="6" s="1"/>
  <c r="AJ248" i="6"/>
  <c r="AK372" i="6" s="1"/>
  <c r="AQ317" i="6"/>
  <c r="AA301" i="6"/>
  <c r="AB301" i="6" s="1"/>
  <c r="BK277" i="6"/>
  <c r="BL401" i="6" s="1"/>
  <c r="AN378" i="6"/>
  <c r="BG333" i="6"/>
  <c r="BH333" i="6" s="1"/>
  <c r="AX263" i="6"/>
  <c r="AY387" i="6" s="1"/>
  <c r="AX324" i="6"/>
  <c r="AF246" i="6"/>
  <c r="AF307" i="6"/>
  <c r="AZ264" i="6"/>
  <c r="BA388" i="6" s="1"/>
  <c r="J77" i="7"/>
  <c r="N289" i="6"/>
  <c r="O228" i="6"/>
  <c r="P352" i="6" s="1"/>
  <c r="O289" i="6"/>
  <c r="BC268" i="6"/>
  <c r="BD392" i="6" s="1"/>
  <c r="T357" i="6"/>
  <c r="AN314" i="6"/>
  <c r="K705" i="6"/>
  <c r="K703" i="6" s="1"/>
  <c r="K604" i="6"/>
  <c r="K706" i="6" s="1"/>
  <c r="BG395" i="6"/>
  <c r="BF395" i="6"/>
  <c r="AZ325" i="6"/>
  <c r="BA264" i="6" s="1"/>
  <c r="AW262" i="6"/>
  <c r="AJ374" i="6"/>
  <c r="O229" i="6"/>
  <c r="P229" i="6" s="1"/>
  <c r="Q353" i="6" s="1"/>
  <c r="BJ400" i="6"/>
  <c r="W64" i="4"/>
  <c r="AO254" i="6"/>
  <c r="AP379" i="6"/>
  <c r="AY326" i="6"/>
  <c r="AJ311" i="6"/>
  <c r="N66" i="7"/>
  <c r="W67" i="4"/>
  <c r="AM376" i="6"/>
  <c r="AL376" i="6"/>
  <c r="BK401" i="6"/>
  <c r="AB364" i="6"/>
  <c r="W65" i="4"/>
  <c r="X238" i="6"/>
  <c r="J285" i="6"/>
  <c r="J605" i="6" s="1"/>
  <c r="K286" i="6"/>
  <c r="L225" i="6"/>
  <c r="L224" i="6" s="1"/>
  <c r="W79" i="4"/>
  <c r="W26" i="4" s="1"/>
  <c r="R355" i="6"/>
  <c r="Q355" i="6"/>
  <c r="T355" i="6"/>
  <c r="AH247" i="6"/>
  <c r="AI371" i="6" s="1"/>
  <c r="AH308" i="6"/>
  <c r="AI308" i="6" s="1"/>
  <c r="AD304" i="6"/>
  <c r="AE243" i="6" s="1"/>
  <c r="AC243" i="6"/>
  <c r="AD243" i="6"/>
  <c r="AC304" i="6"/>
  <c r="Y237" i="6"/>
  <c r="Z237" i="6" s="1"/>
  <c r="AV262" i="6"/>
  <c r="AW323" i="6" s="1"/>
  <c r="AD305" i="6"/>
  <c r="W296" i="6"/>
  <c r="N288" i="6"/>
  <c r="R356" i="6"/>
  <c r="AX323" i="6" l="1"/>
  <c r="AX262" i="6"/>
  <c r="AY386" i="6" s="1"/>
  <c r="AA361" i="6"/>
  <c r="AN376" i="6"/>
  <c r="BV7" i="6"/>
  <c r="BU6" i="6"/>
  <c r="AA300" i="6"/>
  <c r="BJ336" i="6"/>
  <c r="P290" i="6"/>
  <c r="X297" i="6"/>
  <c r="AW386" i="6"/>
  <c r="AP255" i="6"/>
  <c r="AQ379" i="6" s="1"/>
  <c r="AP316" i="6"/>
  <c r="AQ316" i="6" s="1"/>
  <c r="AC302" i="6"/>
  <c r="AD302" i="6" s="1"/>
  <c r="AC241" i="6"/>
  <c r="BA325" i="6"/>
  <c r="BB325" i="6" s="1"/>
  <c r="BA327" i="6"/>
  <c r="AO253" i="6"/>
  <c r="AP377" i="6" s="1"/>
  <c r="AO314" i="6"/>
  <c r="AG246" i="6"/>
  <c r="BG271" i="6"/>
  <c r="AU260" i="6"/>
  <c r="AV384" i="6" s="1"/>
  <c r="AJ249" i="6"/>
  <c r="AI247" i="6"/>
  <c r="AJ371" i="6" s="1"/>
  <c r="P228" i="6"/>
  <c r="Q352" i="6" s="1"/>
  <c r="Y238" i="6"/>
  <c r="Z238" i="6" s="1"/>
  <c r="AE242" i="6"/>
  <c r="Z361" i="6"/>
  <c r="AQ380" i="6"/>
  <c r="AQ256" i="6"/>
  <c r="AR380" i="6" s="1"/>
  <c r="J66" i="7"/>
  <c r="AK248" i="6"/>
  <c r="AE244" i="6"/>
  <c r="AF244" i="6"/>
  <c r="AE305" i="6"/>
  <c r="AF305" i="6" s="1"/>
  <c r="AZ265" i="6"/>
  <c r="BA389" i="6" s="1"/>
  <c r="AZ326" i="6"/>
  <c r="BA265" i="6" s="1"/>
  <c r="BB389" i="6" s="1"/>
  <c r="P289" i="6"/>
  <c r="Q289" i="6" s="1"/>
  <c r="BB388" i="6"/>
  <c r="J705" i="6"/>
  <c r="J703" i="6" s="1"/>
  <c r="J223" i="6"/>
  <c r="J603" i="6" s="1"/>
  <c r="J614" i="6" s="1"/>
  <c r="J604" i="6"/>
  <c r="J706" i="6" s="1"/>
  <c r="BI273" i="6"/>
  <c r="BJ397" i="6" s="1"/>
  <c r="BI334" i="6"/>
  <c r="BD269" i="6"/>
  <c r="BE393" i="6" s="1"/>
  <c r="BA266" i="6"/>
  <c r="X235" i="6"/>
  <c r="X296" i="6"/>
  <c r="Y296" i="6" s="1"/>
  <c r="AK250" i="6"/>
  <c r="AL374" i="6" s="1"/>
  <c r="AK311" i="6"/>
  <c r="AL250" i="6"/>
  <c r="AM374" i="6" s="1"/>
  <c r="AM312" i="6"/>
  <c r="AN312" i="6" s="1"/>
  <c r="AO312" i="6" s="1"/>
  <c r="AM251" i="6"/>
  <c r="AN375" i="6" s="1"/>
  <c r="BE270" i="6"/>
  <c r="S232" i="6"/>
  <c r="BK398" i="6"/>
  <c r="BJ335" i="6"/>
  <c r="BJ398" i="6"/>
  <c r="U294" i="6"/>
  <c r="AB240" i="6"/>
  <c r="AC364" i="6" s="1"/>
  <c r="BM278" i="6"/>
  <c r="BN402" i="6" s="1"/>
  <c r="M226" i="6"/>
  <c r="M287" i="6"/>
  <c r="BH272" i="6"/>
  <c r="BI396" i="6" s="1"/>
  <c r="AJ247" i="6"/>
  <c r="P353" i="6"/>
  <c r="AR256" i="6"/>
  <c r="AS380" i="6" s="1"/>
  <c r="AS258" i="6"/>
  <c r="AT382" i="6" s="1"/>
  <c r="AP254" i="6"/>
  <c r="AQ378" i="6" s="1"/>
  <c r="AP315" i="6"/>
  <c r="AE304" i="6"/>
  <c r="AF243" i="6" s="1"/>
  <c r="K285" i="6"/>
  <c r="L286" i="6"/>
  <c r="M286" i="6" s="1"/>
  <c r="AR317" i="6"/>
  <c r="BH396" i="6"/>
  <c r="AS318" i="6"/>
  <c r="AV385" i="6"/>
  <c r="I346" i="6"/>
  <c r="J221" i="6" s="1"/>
  <c r="J346" i="6" s="1"/>
  <c r="K221" i="6" s="1"/>
  <c r="S293" i="6"/>
  <c r="T232" i="6" s="1"/>
  <c r="T224" i="6" s="1"/>
  <c r="AN251" i="6"/>
  <c r="AU320" i="6"/>
  <c r="Z298" i="6"/>
  <c r="AA298" i="6" s="1"/>
  <c r="W295" i="6"/>
  <c r="BL277" i="6"/>
  <c r="BM401" i="6" s="1"/>
  <c r="AJ308" i="6"/>
  <c r="AK308" i="6" s="1"/>
  <c r="AH370" i="6"/>
  <c r="AG370" i="6"/>
  <c r="AF369" i="6"/>
  <c r="AK309" i="6"/>
  <c r="AL309" i="6" s="1"/>
  <c r="AR318" i="6"/>
  <c r="AS257" i="6" s="1"/>
  <c r="AT381" i="6" s="1"/>
  <c r="AF304" i="6"/>
  <c r="AG304" i="6" s="1"/>
  <c r="L705" i="6"/>
  <c r="L703" i="6" s="1"/>
  <c r="L604" i="6"/>
  <c r="L706" i="6" s="1"/>
  <c r="AG307" i="6"/>
  <c r="AH246" i="6" s="1"/>
  <c r="AI370" i="6" s="1"/>
  <c r="AP378" i="6"/>
  <c r="AS319" i="6"/>
  <c r="AT258" i="6" s="1"/>
  <c r="AU382" i="6" s="1"/>
  <c r="AV322" i="6"/>
  <c r="AN252" i="6"/>
  <c r="AO376" i="6" s="1"/>
  <c r="AM313" i="6"/>
  <c r="AN313" i="6"/>
  <c r="BD330" i="6"/>
  <c r="G632" i="6"/>
  <c r="G652" i="6"/>
  <c r="U292" i="6"/>
  <c r="BK276" i="6"/>
  <c r="BL400" i="6" s="1"/>
  <c r="BC267" i="6"/>
  <c r="BD391" i="6" s="1"/>
  <c r="BC328" i="6"/>
  <c r="W234" i="6"/>
  <c r="BD268" i="6"/>
  <c r="BE392" i="6" s="1"/>
  <c r="O288" i="6"/>
  <c r="O227" i="6"/>
  <c r="P351" i="6" s="1"/>
  <c r="AF367" i="6"/>
  <c r="AD367" i="6"/>
  <c r="AE367" i="6"/>
  <c r="AG367" i="6"/>
  <c r="U355" i="6"/>
  <c r="Y362" i="6"/>
  <c r="Z362" i="6"/>
  <c r="AY324" i="6"/>
  <c r="AY263" i="6"/>
  <c r="AZ387" i="6" s="1"/>
  <c r="BG332" i="6"/>
  <c r="BK399" i="6"/>
  <c r="BJ399" i="6"/>
  <c r="AF306" i="6"/>
  <c r="Q230" i="6"/>
  <c r="R354" i="6" s="1"/>
  <c r="BK400" i="6"/>
  <c r="BL338" i="6"/>
  <c r="BM277" i="6" s="1"/>
  <c r="BN401" i="6" s="1"/>
  <c r="AA239" i="6"/>
  <c r="BD329" i="6"/>
  <c r="AA362" i="6" l="1"/>
  <c r="Z224" i="6"/>
  <c r="T705" i="6"/>
  <c r="T703" i="6" s="1"/>
  <c r="T604" i="6"/>
  <c r="T706" i="6" s="1"/>
  <c r="AG244" i="6"/>
  <c r="AG305" i="6"/>
  <c r="M285" i="6"/>
  <c r="M605" i="6" s="1"/>
  <c r="R291" i="6"/>
  <c r="P288" i="6"/>
  <c r="P227" i="6"/>
  <c r="V294" i="6"/>
  <c r="V233" i="6"/>
  <c r="T293" i="6"/>
  <c r="BD267" i="6"/>
  <c r="BD328" i="6"/>
  <c r="BE328" i="6" s="1"/>
  <c r="AV259" i="6"/>
  <c r="AV320" i="6"/>
  <c r="AW320" i="6" s="1"/>
  <c r="AQ315" i="6"/>
  <c r="AQ254" i="6"/>
  <c r="N287" i="6"/>
  <c r="N226" i="6"/>
  <c r="O350" i="6" s="1"/>
  <c r="X224" i="6"/>
  <c r="Y359" i="6"/>
  <c r="Y348" i="6" s="1"/>
  <c r="Y701" i="6" s="1"/>
  <c r="Y699" i="6" s="1"/>
  <c r="Y694" i="6" s="1"/>
  <c r="BA326" i="6"/>
  <c r="AD365" i="6"/>
  <c r="BV6" i="6"/>
  <c r="BW7" i="6"/>
  <c r="BI333" i="6"/>
  <c r="AY323" i="6"/>
  <c r="AY262" i="6"/>
  <c r="N350" i="6"/>
  <c r="AP253" i="6"/>
  <c r="AD241" i="6"/>
  <c r="AD224" i="6" s="1"/>
  <c r="BB390" i="6"/>
  <c r="BB348" i="6" s="1"/>
  <c r="BB701" i="6" s="1"/>
  <c r="BB699" i="6" s="1"/>
  <c r="BB694" i="6" s="1"/>
  <c r="AC240" i="6"/>
  <c r="R230" i="6"/>
  <c r="S354" i="6" s="1"/>
  <c r="AT257" i="6"/>
  <c r="AT318" i="6"/>
  <c r="L285" i="6"/>
  <c r="U356" i="6"/>
  <c r="T356" i="6"/>
  <c r="AE224" i="6"/>
  <c r="AF366" i="6"/>
  <c r="AF348" i="6" s="1"/>
  <c r="AF701" i="6" s="1"/>
  <c r="AF699" i="6" s="1"/>
  <c r="AF694" i="6" s="1"/>
  <c r="AK373" i="6"/>
  <c r="AK249" i="6"/>
  <c r="AL373" i="6"/>
  <c r="AE302" i="6"/>
  <c r="AE285" i="6" s="1"/>
  <c r="AE605" i="6" s="1"/>
  <c r="AF303" i="6"/>
  <c r="AF285" i="6" s="1"/>
  <c r="AF605" i="6" s="1"/>
  <c r="Z299" i="6"/>
  <c r="AC301" i="6"/>
  <c r="AD301" i="6" s="1"/>
  <c r="AD285" i="6" s="1"/>
  <c r="AD605" i="6" s="1"/>
  <c r="J606" i="6"/>
  <c r="K601" i="6" s="1"/>
  <c r="Y297" i="6"/>
  <c r="Z297" i="6" s="1"/>
  <c r="Z285" i="6" s="1"/>
  <c r="Z605" i="6" s="1"/>
  <c r="Y236" i="6"/>
  <c r="BN278" i="6"/>
  <c r="AH368" i="6"/>
  <c r="AH348" i="6" s="1"/>
  <c r="AH701" i="6" s="1"/>
  <c r="AH699" i="6" s="1"/>
  <c r="AH694" i="6" s="1"/>
  <c r="AF368" i="6"/>
  <c r="AG368" i="6"/>
  <c r="BB327" i="6"/>
  <c r="BB266" i="6"/>
  <c r="BC390" i="6" s="1"/>
  <c r="Q290" i="6"/>
  <c r="Q229" i="6"/>
  <c r="R353" i="6" s="1"/>
  <c r="BN339" i="6"/>
  <c r="AV321" i="6"/>
  <c r="BE329" i="6"/>
  <c r="BE268" i="6"/>
  <c r="AT319" i="6"/>
  <c r="AU319" i="6" s="1"/>
  <c r="AU258" i="6"/>
  <c r="AS256" i="6"/>
  <c r="AS317" i="6"/>
  <c r="AT317" i="6" s="1"/>
  <c r="AT285" i="6" s="1"/>
  <c r="AT605" i="6" s="1"/>
  <c r="K605" i="6"/>
  <c r="K223" i="6"/>
  <c r="K603" i="6" s="1"/>
  <c r="K614" i="6" s="1"/>
  <c r="BF394" i="6"/>
  <c r="AL311" i="6"/>
  <c r="BH395" i="6"/>
  <c r="BI395" i="6"/>
  <c r="BI348" i="6" s="1"/>
  <c r="BI701" i="6" s="1"/>
  <c r="BI699" i="6" s="1"/>
  <c r="BI694" i="6" s="1"/>
  <c r="BK336" i="6"/>
  <c r="BK275" i="6"/>
  <c r="BL399" i="6" s="1"/>
  <c r="BF331" i="6"/>
  <c r="AV260" i="6"/>
  <c r="AW384" i="6" s="1"/>
  <c r="AK310" i="6"/>
  <c r="AZ324" i="6"/>
  <c r="AZ263" i="6"/>
  <c r="BL337" i="6"/>
  <c r="AW261" i="6"/>
  <c r="AX385" i="6" s="1"/>
  <c r="AW322" i="6"/>
  <c r="AK285" i="6"/>
  <c r="AK605" i="6" s="1"/>
  <c r="M225" i="6"/>
  <c r="N225" i="6" s="1"/>
  <c r="N224" i="6" s="1"/>
  <c r="AB363" i="6"/>
  <c r="U348" i="6"/>
  <c r="U701" i="6" s="1"/>
  <c r="U699" i="6" s="1"/>
  <c r="U694" i="6" s="1"/>
  <c r="W224" i="6"/>
  <c r="X358" i="6"/>
  <c r="X348" i="6" s="1"/>
  <c r="X701" i="6" s="1"/>
  <c r="X699" i="6" s="1"/>
  <c r="X694" i="6" s="1"/>
  <c r="BE330" i="6"/>
  <c r="BE269" i="6"/>
  <c r="BF393" i="6" s="1"/>
  <c r="X295" i="6"/>
  <c r="X285" i="6" s="1"/>
  <c r="X605" i="6" s="1"/>
  <c r="AF224" i="6"/>
  <c r="AJ224" i="6"/>
  <c r="AK371" i="6"/>
  <c r="AK348" i="6" s="1"/>
  <c r="AK701" i="6" s="1"/>
  <c r="AK699" i="6" s="1"/>
  <c r="AK694" i="6" s="1"/>
  <c r="AK224" i="6"/>
  <c r="AL372" i="6"/>
  <c r="AL348" i="6" s="1"/>
  <c r="AL701" i="6" s="1"/>
  <c r="AL699" i="6" s="1"/>
  <c r="AL694" i="6" s="1"/>
  <c r="AB300" i="6"/>
  <c r="AB239" i="6"/>
  <c r="AB224" i="6" s="1"/>
  <c r="BF270" i="6"/>
  <c r="BG394" i="6" s="1"/>
  <c r="BL276" i="6"/>
  <c r="BM400" i="6" s="1"/>
  <c r="Q228" i="6"/>
  <c r="BH332" i="6"/>
  <c r="BI332" i="6" s="1"/>
  <c r="BI285" i="6" s="1"/>
  <c r="BI605" i="6" s="1"/>
  <c r="BH271" i="6"/>
  <c r="BH224" i="6" s="1"/>
  <c r="G660" i="6"/>
  <c r="G654" i="6"/>
  <c r="G658" i="6" s="1"/>
  <c r="AN224" i="6"/>
  <c r="AO375" i="6"/>
  <c r="AO348" i="6" s="1"/>
  <c r="AO701" i="6" s="1"/>
  <c r="AO699" i="6" s="1"/>
  <c r="AO694" i="6" s="1"/>
  <c r="G776" i="6"/>
  <c r="G791" i="6" s="1"/>
  <c r="G792" i="6" s="1"/>
  <c r="G757" i="6"/>
  <c r="G772" i="6" s="1"/>
  <c r="G773" i="6" s="1"/>
  <c r="G807" i="6" s="1" a="1"/>
  <c r="G807" i="6" s="1"/>
  <c r="G795" i="6"/>
  <c r="G804" i="6" s="1"/>
  <c r="G805" i="6" s="1"/>
  <c r="H633" i="6"/>
  <c r="G627" i="6"/>
  <c r="G626" i="6"/>
  <c r="G629" i="6" s="1"/>
  <c r="G622" i="6" a="1"/>
  <c r="G622" i="6" s="1"/>
  <c r="G665" i="6" s="1"/>
  <c r="G707" i="6" s="1"/>
  <c r="K346" i="6"/>
  <c r="L221" i="6" s="1"/>
  <c r="BJ334" i="6"/>
  <c r="BK334" i="6" s="1"/>
  <c r="BK285" i="6" s="1"/>
  <c r="BK605" i="6" s="1"/>
  <c r="BJ273" i="6"/>
  <c r="AG245" i="6"/>
  <c r="AH369" i="6" s="1"/>
  <c r="AG306" i="6"/>
  <c r="AH306" i="6" s="1"/>
  <c r="BM338" i="6"/>
  <c r="BN338" i="6" s="1"/>
  <c r="AG348" i="6"/>
  <c r="AG701" i="6" s="1"/>
  <c r="AG699" i="6" s="1"/>
  <c r="AG694" i="6" s="1"/>
  <c r="AO313" i="6"/>
  <c r="AP313" i="6" s="1"/>
  <c r="AP285" i="6" s="1"/>
  <c r="AP605" i="6" s="1"/>
  <c r="AO252" i="6"/>
  <c r="AH307" i="6"/>
  <c r="BK274" i="6"/>
  <c r="BK335" i="6"/>
  <c r="BL335" i="6" s="1"/>
  <c r="Y285" i="6"/>
  <c r="Y605" i="6" s="1"/>
  <c r="AP314" i="6"/>
  <c r="AQ314" i="6" s="1"/>
  <c r="AQ285" i="6" s="1"/>
  <c r="AQ605" i="6" s="1"/>
  <c r="AQ255" i="6"/>
  <c r="AR379" i="6" s="1"/>
  <c r="BI272" i="6"/>
  <c r="AA348" i="6"/>
  <c r="AA701" i="6" s="1"/>
  <c r="AA699" i="6" s="1"/>
  <c r="AA694" i="6" s="1"/>
  <c r="BA224" i="6"/>
  <c r="N705" i="6" l="1"/>
  <c r="N604" i="6"/>
  <c r="N706" i="6" s="1"/>
  <c r="G677" i="6"/>
  <c r="AZ224" i="6"/>
  <c r="BA387" i="6"/>
  <c r="BA348" i="6" s="1"/>
  <c r="BA701" i="6" s="1"/>
  <c r="BA699" i="6" s="1"/>
  <c r="BA694" i="6" s="1"/>
  <c r="BC266" i="6"/>
  <c r="BC327" i="6"/>
  <c r="BD327" i="6" s="1"/>
  <c r="BD285" i="6" s="1"/>
  <c r="BD605" i="6" s="1"/>
  <c r="AT224" i="6"/>
  <c r="AU381" i="6"/>
  <c r="AU348" i="6" s="1"/>
  <c r="AU701" i="6" s="1"/>
  <c r="AU699" i="6" s="1"/>
  <c r="AU694" i="6" s="1"/>
  <c r="AY224" i="6"/>
  <c r="AZ386" i="6"/>
  <c r="AZ348" i="6" s="1"/>
  <c r="AZ701" i="6" s="1"/>
  <c r="AZ699" i="6" s="1"/>
  <c r="AZ694" i="6" s="1"/>
  <c r="BE285" i="6"/>
  <c r="BE605" i="6" s="1"/>
  <c r="S291" i="6"/>
  <c r="S230" i="6"/>
  <c r="AN705" i="6"/>
  <c r="AN703" i="6" s="1"/>
  <c r="AN604" i="6"/>
  <c r="AN706" i="6" s="1"/>
  <c r="AW260" i="6"/>
  <c r="AW321" i="6"/>
  <c r="AX321" i="6" s="1"/>
  <c r="H796" i="6"/>
  <c r="H777" i="6"/>
  <c r="I634" i="6"/>
  <c r="H758" i="6"/>
  <c r="H683" i="6"/>
  <c r="Q224" i="6"/>
  <c r="R352" i="6"/>
  <c r="R348" i="6" s="1"/>
  <c r="R701" i="6" s="1"/>
  <c r="R699" i="6" s="1"/>
  <c r="R694" i="6" s="1"/>
  <c r="AJ705" i="6"/>
  <c r="AJ703" i="6" s="1"/>
  <c r="AJ604" i="6"/>
  <c r="AJ706" i="6" s="1"/>
  <c r="AC363" i="6"/>
  <c r="AC348" i="6" s="1"/>
  <c r="AC701" i="6" s="1"/>
  <c r="AC699" i="6" s="1"/>
  <c r="AC694" i="6" s="1"/>
  <c r="BA324" i="6"/>
  <c r="BA285" i="6" s="1"/>
  <c r="BA605" i="6" s="1"/>
  <c r="AZ323" i="6"/>
  <c r="AZ285" i="6" s="1"/>
  <c r="AZ605" i="6" s="1"/>
  <c r="X705" i="6"/>
  <c r="X703" i="6" s="1"/>
  <c r="X223" i="6"/>
  <c r="X603" i="6" s="1"/>
  <c r="X614" i="6" s="1"/>
  <c r="X604" i="6"/>
  <c r="X706" i="6" s="1"/>
  <c r="BD224" i="6"/>
  <c r="BE391" i="6"/>
  <c r="BE348" i="6" s="1"/>
  <c r="BE701" i="6" s="1"/>
  <c r="BE699" i="6" s="1"/>
  <c r="BE694" i="6" s="1"/>
  <c r="N286" i="6"/>
  <c r="Z705" i="6"/>
  <c r="Z703" i="6" s="1"/>
  <c r="Z223" i="6"/>
  <c r="Z603" i="6" s="1"/>
  <c r="Z614" i="6" s="1"/>
  <c r="Z604" i="6"/>
  <c r="Z706" i="6" s="1"/>
  <c r="BN277" i="6"/>
  <c r="BN224" i="6" s="1"/>
  <c r="AF705" i="6"/>
  <c r="AF223" i="6"/>
  <c r="AF603" i="6" s="1"/>
  <c r="AF614" i="6" s="1"/>
  <c r="AF604" i="6"/>
  <c r="AF706" i="6" s="1"/>
  <c r="AL249" i="6"/>
  <c r="AL310" i="6"/>
  <c r="R289" i="6"/>
  <c r="R285" i="6" s="1"/>
  <c r="R605" i="6" s="1"/>
  <c r="AS224" i="6"/>
  <c r="AT380" i="6"/>
  <c r="AT348" i="6" s="1"/>
  <c r="AT701" i="6" s="1"/>
  <c r="AT699" i="6" s="1"/>
  <c r="AT694" i="6" s="1"/>
  <c r="AA299" i="6"/>
  <c r="AA238" i="6"/>
  <c r="AE705" i="6"/>
  <c r="AE703" i="6" s="1"/>
  <c r="AE223" i="6"/>
  <c r="AE603" i="6" s="1"/>
  <c r="AE614" i="6" s="1"/>
  <c r="AE604" i="6"/>
  <c r="AE706" i="6" s="1"/>
  <c r="AC224" i="6"/>
  <c r="AD364" i="6"/>
  <c r="AD348" i="6" s="1"/>
  <c r="AD701" i="6" s="1"/>
  <c r="AD699" i="6" s="1"/>
  <c r="AD694" i="6" s="1"/>
  <c r="BJ333" i="6"/>
  <c r="BJ285" i="6" s="1"/>
  <c r="BJ605" i="6" s="1"/>
  <c r="U293" i="6"/>
  <c r="U232" i="6"/>
  <c r="AM250" i="6"/>
  <c r="AM311" i="6"/>
  <c r="AN311" i="6" s="1"/>
  <c r="AN285" i="6" s="1"/>
  <c r="AN605" i="6" s="1"/>
  <c r="BW6" i="6"/>
  <c r="BX7" i="6"/>
  <c r="O226" i="6"/>
  <c r="O287" i="6"/>
  <c r="P287" i="6" s="1"/>
  <c r="P285" i="6" s="1"/>
  <c r="P605" i="6" s="1"/>
  <c r="AH305" i="6"/>
  <c r="AH285" i="6" s="1"/>
  <c r="AH605" i="6" s="1"/>
  <c r="BK224" i="6"/>
  <c r="BL398" i="6"/>
  <c r="BL348" i="6" s="1"/>
  <c r="BL701" i="6" s="1"/>
  <c r="BL699" i="6" s="1"/>
  <c r="BL694" i="6" s="1"/>
  <c r="AB705" i="6"/>
  <c r="AB604" i="6"/>
  <c r="AB706" i="6" s="1"/>
  <c r="R229" i="6"/>
  <c r="AQ224" i="6"/>
  <c r="AR378" i="6"/>
  <c r="AR348" i="6" s="1"/>
  <c r="AR701" i="6" s="1"/>
  <c r="AR699" i="6" s="1"/>
  <c r="AR694" i="6" s="1"/>
  <c r="V224" i="6"/>
  <c r="W357" i="6"/>
  <c r="W348" i="6" s="1"/>
  <c r="W701" i="6" s="1"/>
  <c r="W699" i="6" s="1"/>
  <c r="W694" i="6" s="1"/>
  <c r="AG224" i="6"/>
  <c r="AI306" i="6"/>
  <c r="AI285" i="6" s="1"/>
  <c r="AI605" i="6" s="1"/>
  <c r="BG270" i="6"/>
  <c r="BG331" i="6"/>
  <c r="BH331" i="6" s="1"/>
  <c r="BH285" i="6" s="1"/>
  <c r="BH605" i="6" s="1"/>
  <c r="AU224" i="6"/>
  <c r="AV382" i="6"/>
  <c r="AV348" i="6" s="1"/>
  <c r="AV701" i="6" s="1"/>
  <c r="AV699" i="6" s="1"/>
  <c r="AV694" i="6" s="1"/>
  <c r="AD705" i="6"/>
  <c r="AD223" i="6"/>
  <c r="AD603" i="6" s="1"/>
  <c r="AD614" i="6" s="1"/>
  <c r="AD604" i="6"/>
  <c r="AD706" i="6" s="1"/>
  <c r="BA705" i="6"/>
  <c r="BA703" i="6" s="1"/>
  <c r="BA604" i="6"/>
  <c r="BA706" i="6" s="1"/>
  <c r="AI246" i="6"/>
  <c r="AI307" i="6"/>
  <c r="AH245" i="6"/>
  <c r="AC300" i="6"/>
  <c r="AC285" i="6" s="1"/>
  <c r="AC605" i="6" s="1"/>
  <c r="BF330" i="6"/>
  <c r="BF269" i="6"/>
  <c r="AX261" i="6"/>
  <c r="AX322" i="6"/>
  <c r="AY322" i="6" s="1"/>
  <c r="AY285" i="6" s="1"/>
  <c r="AY605" i="6" s="1"/>
  <c r="AV319" i="6"/>
  <c r="AV285" i="6" s="1"/>
  <c r="AV605" i="6" s="1"/>
  <c r="R290" i="6"/>
  <c r="S290" i="6" s="1"/>
  <c r="S285" i="6" s="1"/>
  <c r="S605" i="6" s="1"/>
  <c r="Y224" i="6"/>
  <c r="Z360" i="6"/>
  <c r="Z348" i="6" s="1"/>
  <c r="Z701" i="6" s="1"/>
  <c r="Z699" i="6" s="1"/>
  <c r="Z694" i="6" s="1"/>
  <c r="AP224" i="6"/>
  <c r="AQ377" i="6"/>
  <c r="AQ348" i="6" s="1"/>
  <c r="AQ701" i="6" s="1"/>
  <c r="AQ699" i="6" s="1"/>
  <c r="AQ694" i="6" s="1"/>
  <c r="AR315" i="6"/>
  <c r="W294" i="6"/>
  <c r="W285" i="6" s="1"/>
  <c r="W605" i="6" s="1"/>
  <c r="AG285" i="6"/>
  <c r="AG605" i="6" s="1"/>
  <c r="M224" i="6"/>
  <c r="N349" i="6"/>
  <c r="N348" i="6" s="1"/>
  <c r="N701" i="6" s="1"/>
  <c r="N699" i="6" s="1"/>
  <c r="N694" i="6" s="1"/>
  <c r="O349" i="6"/>
  <c r="O348" i="6" s="1"/>
  <c r="O701" i="6" s="1"/>
  <c r="O699" i="6" s="1"/>
  <c r="O694" i="6" s="1"/>
  <c r="BL336" i="6"/>
  <c r="BL275" i="6"/>
  <c r="BE224" i="6"/>
  <c r="BF392" i="6"/>
  <c r="BF348" i="6" s="1"/>
  <c r="BF701" i="6" s="1"/>
  <c r="BF699" i="6" s="1"/>
  <c r="BF694" i="6" s="1"/>
  <c r="AR255" i="6"/>
  <c r="L605" i="6"/>
  <c r="L223" i="6"/>
  <c r="L603" i="6" s="1"/>
  <c r="L614" i="6" s="1"/>
  <c r="AE365" i="6"/>
  <c r="AE348" i="6" s="1"/>
  <c r="AE701" i="6" s="1"/>
  <c r="AE699" i="6" s="1"/>
  <c r="AE694" i="6" s="1"/>
  <c r="AW285" i="6"/>
  <c r="AW605" i="6" s="1"/>
  <c r="P224" i="6"/>
  <c r="Q351" i="6"/>
  <c r="Q348" i="6" s="1"/>
  <c r="Q701" i="6" s="1"/>
  <c r="Q699" i="6" s="1"/>
  <c r="Q694" i="6" s="1"/>
  <c r="AO285" i="6"/>
  <c r="AO605" i="6" s="1"/>
  <c r="G666" i="6"/>
  <c r="G671" i="6" s="1"/>
  <c r="G670" i="6" s="1"/>
  <c r="G624" i="6"/>
  <c r="G656" i="6"/>
  <c r="G623" i="6"/>
  <c r="BI224" i="6"/>
  <c r="BJ396" i="6"/>
  <c r="BJ348" i="6" s="1"/>
  <c r="BJ701" i="6" s="1"/>
  <c r="BJ699" i="6" s="1"/>
  <c r="BJ694" i="6" s="1"/>
  <c r="AO224" i="6"/>
  <c r="AP376" i="6"/>
  <c r="AP348" i="6" s="1"/>
  <c r="AP701" i="6" s="1"/>
  <c r="AP699" i="6" s="1"/>
  <c r="AP694" i="6" s="1"/>
  <c r="BJ224" i="6"/>
  <c r="BK397" i="6"/>
  <c r="BK348" i="6" s="1"/>
  <c r="BK701" i="6" s="1"/>
  <c r="BK699" i="6" s="1"/>
  <c r="BK694" i="6" s="1"/>
  <c r="BH705" i="6"/>
  <c r="BH703" i="6" s="1"/>
  <c r="BH604" i="6"/>
  <c r="BH706" i="6" s="1"/>
  <c r="AK705" i="6"/>
  <c r="AK223" i="6"/>
  <c r="AK603" i="6" s="1"/>
  <c r="AK614" i="6" s="1"/>
  <c r="AK604" i="6"/>
  <c r="AK706" i="6" s="1"/>
  <c r="W705" i="6"/>
  <c r="W223" i="6"/>
  <c r="W603" i="6" s="1"/>
  <c r="W614" i="6" s="1"/>
  <c r="W604" i="6"/>
  <c r="W706" i="6" s="1"/>
  <c r="BM337" i="6"/>
  <c r="BM276" i="6"/>
  <c r="AR316" i="6"/>
  <c r="AS316" i="6" s="1"/>
  <c r="AS285" i="6" s="1"/>
  <c r="AS605" i="6" s="1"/>
  <c r="BF329" i="6"/>
  <c r="BF285" i="6" s="1"/>
  <c r="BF605" i="6" s="1"/>
  <c r="K606" i="6"/>
  <c r="L601" i="6" s="1"/>
  <c r="L606" i="6" s="1"/>
  <c r="M601" i="6" s="1"/>
  <c r="AU318" i="6"/>
  <c r="AU285" i="6" s="1"/>
  <c r="AU605" i="6" s="1"/>
  <c r="BB265" i="6"/>
  <c r="BB326" i="6"/>
  <c r="AV224" i="6"/>
  <c r="AW383" i="6"/>
  <c r="AW348" i="6" s="1"/>
  <c r="AW701" i="6" s="1"/>
  <c r="AW699" i="6" s="1"/>
  <c r="AW694" i="6" s="1"/>
  <c r="Q288" i="6"/>
  <c r="Q285" i="6" s="1"/>
  <c r="Q605" i="6" s="1"/>
  <c r="AT705" i="6" l="1"/>
  <c r="AT223" i="6"/>
  <c r="AT603" i="6" s="1"/>
  <c r="AT614" i="6" s="1"/>
  <c r="AT604" i="6"/>
  <c r="AT706" i="6" s="1"/>
  <c r="BC326" i="6"/>
  <c r="BC285" i="6" s="1"/>
  <c r="BC605" i="6" s="1"/>
  <c r="BB285" i="6"/>
  <c r="BB605" i="6" s="1"/>
  <c r="AS705" i="6"/>
  <c r="AS223" i="6"/>
  <c r="AS603" i="6" s="1"/>
  <c r="AS614" i="6" s="1"/>
  <c r="AS604" i="6"/>
  <c r="AS706" i="6" s="1"/>
  <c r="I778" i="6"/>
  <c r="I759" i="6"/>
  <c r="I797" i="6"/>
  <c r="J635" i="6"/>
  <c r="S224" i="6"/>
  <c r="T354" i="6"/>
  <c r="T348" i="6" s="1"/>
  <c r="T701" i="6" s="1"/>
  <c r="T699" i="6" s="1"/>
  <c r="T694" i="6" s="1"/>
  <c r="BX6" i="6"/>
  <c r="BY7" i="6"/>
  <c r="BB224" i="6"/>
  <c r="BC389" i="6"/>
  <c r="BC348" i="6" s="1"/>
  <c r="BC701" i="6" s="1"/>
  <c r="BC699" i="6" s="1"/>
  <c r="BC694" i="6" s="1"/>
  <c r="P705" i="6"/>
  <c r="P703" i="6" s="1"/>
  <c r="P223" i="6"/>
  <c r="P603" i="6" s="1"/>
  <c r="P614" i="6" s="1"/>
  <c r="P604" i="6"/>
  <c r="P706" i="6" s="1"/>
  <c r="BL224" i="6"/>
  <c r="BM399" i="6"/>
  <c r="BM348" i="6" s="1"/>
  <c r="BM701" i="6" s="1"/>
  <c r="BM699" i="6" s="1"/>
  <c r="BM694" i="6" s="1"/>
  <c r="AC705" i="6"/>
  <c r="AC703" i="6" s="1"/>
  <c r="AC223" i="6"/>
  <c r="AC603" i="6" s="1"/>
  <c r="AC614" i="6" s="1"/>
  <c r="AC604" i="6"/>
  <c r="AC706" i="6" s="1"/>
  <c r="W703" i="6"/>
  <c r="G673" i="6"/>
  <c r="G657" i="6"/>
  <c r="BM336" i="6"/>
  <c r="BM285" i="6" s="1"/>
  <c r="BM605" i="6" s="1"/>
  <c r="AR285" i="6"/>
  <c r="AR605" i="6" s="1"/>
  <c r="AX224" i="6"/>
  <c r="AY385" i="6"/>
  <c r="AY348" i="6" s="1"/>
  <c r="AY701" i="6" s="1"/>
  <c r="AY699" i="6" s="1"/>
  <c r="AY694" i="6" s="1"/>
  <c r="BA223" i="6"/>
  <c r="BA603" i="6" s="1"/>
  <c r="BA614" i="6" s="1"/>
  <c r="BG224" i="6"/>
  <c r="BH394" i="6"/>
  <c r="BH348" i="6" s="1"/>
  <c r="BH701" i="6" s="1"/>
  <c r="BH699" i="6" s="1"/>
  <c r="BH694" i="6" s="1"/>
  <c r="AG705" i="6"/>
  <c r="AG703" i="6" s="1"/>
  <c r="AG223" i="6"/>
  <c r="AG603" i="6" s="1"/>
  <c r="AG614" i="6" s="1"/>
  <c r="AG604" i="6"/>
  <c r="AG706" i="6" s="1"/>
  <c r="AB703" i="6"/>
  <c r="AM310" i="6"/>
  <c r="AM285" i="6" s="1"/>
  <c r="AM605" i="6" s="1"/>
  <c r="AL285" i="6"/>
  <c r="AL605" i="6" s="1"/>
  <c r="Q705" i="6"/>
  <c r="Q223" i="6"/>
  <c r="Q603" i="6" s="1"/>
  <c r="Q614" i="6" s="1"/>
  <c r="Q604" i="6"/>
  <c r="Q706" i="6" s="1"/>
  <c r="T291" i="6"/>
  <c r="T285" i="6" s="1"/>
  <c r="BC224" i="6"/>
  <c r="BD390" i="6"/>
  <c r="BD348" i="6" s="1"/>
  <c r="BD701" i="6" s="1"/>
  <c r="BD699" i="6" s="1"/>
  <c r="BD694" i="6" s="1"/>
  <c r="AI224" i="6"/>
  <c r="AJ370" i="6"/>
  <c r="AJ348" i="6" s="1"/>
  <c r="AJ701" i="6" s="1"/>
  <c r="AJ699" i="6" s="1"/>
  <c r="AJ694" i="6" s="1"/>
  <c r="AX285" i="6"/>
  <c r="AX605" i="6" s="1"/>
  <c r="AZ705" i="6"/>
  <c r="AZ703" i="6" s="1"/>
  <c r="AZ223" i="6"/>
  <c r="AZ603" i="6" s="1"/>
  <c r="AZ614" i="6" s="1"/>
  <c r="AZ604" i="6"/>
  <c r="AZ706" i="6" s="1"/>
  <c r="BJ705" i="6"/>
  <c r="BJ703" i="6" s="1"/>
  <c r="BJ223" i="6"/>
  <c r="BJ603" i="6" s="1"/>
  <c r="BJ614" i="6" s="1"/>
  <c r="BJ604" i="6"/>
  <c r="BJ706" i="6" s="1"/>
  <c r="BF224" i="6"/>
  <c r="BG393" i="6"/>
  <c r="BG348" i="6" s="1"/>
  <c r="BG701" i="6" s="1"/>
  <c r="BG699" i="6" s="1"/>
  <c r="BG694" i="6" s="1"/>
  <c r="AP705" i="6"/>
  <c r="AP703" i="6" s="1"/>
  <c r="AP223" i="6"/>
  <c r="AP603" i="6" s="1"/>
  <c r="AP614" i="6" s="1"/>
  <c r="AP604" i="6"/>
  <c r="AP706" i="6" s="1"/>
  <c r="L346" i="6"/>
  <c r="M221" i="6" s="1"/>
  <c r="M346" i="6" s="1"/>
  <c r="N221" i="6" s="1"/>
  <c r="AO705" i="6"/>
  <c r="AO703" i="6" s="1"/>
  <c r="AO223" i="6"/>
  <c r="AO603" i="6" s="1"/>
  <c r="AO614" i="6" s="1"/>
  <c r="AO604" i="6"/>
  <c r="AO706" i="6" s="1"/>
  <c r="U224" i="6"/>
  <c r="V356" i="6"/>
  <c r="V348" i="6" s="1"/>
  <c r="V701" i="6" s="1"/>
  <c r="V699" i="6" s="1"/>
  <c r="V694" i="6" s="1"/>
  <c r="AA224" i="6"/>
  <c r="AB362" i="6"/>
  <c r="AB348" i="6" s="1"/>
  <c r="AB701" i="6" s="1"/>
  <c r="AB699" i="6" s="1"/>
  <c r="AB694" i="6" s="1"/>
  <c r="AW224" i="6"/>
  <c r="AX384" i="6"/>
  <c r="AX348" i="6" s="1"/>
  <c r="AX701" i="6" s="1"/>
  <c r="AX699" i="6" s="1"/>
  <c r="AX694" i="6" s="1"/>
  <c r="G1" i="6"/>
  <c r="BE705" i="6"/>
  <c r="BE223" i="6"/>
  <c r="BE603" i="6" s="1"/>
  <c r="BE614" i="6" s="1"/>
  <c r="BE604" i="6"/>
  <c r="BE706" i="6" s="1"/>
  <c r="AU705" i="6"/>
  <c r="AU223" i="6"/>
  <c r="AU603" i="6" s="1"/>
  <c r="AU614" i="6" s="1"/>
  <c r="AU604" i="6"/>
  <c r="AU706" i="6" s="1"/>
  <c r="AL224" i="6"/>
  <c r="AM373" i="6"/>
  <c r="AM348" i="6" s="1"/>
  <c r="AM701" i="6" s="1"/>
  <c r="AM699" i="6" s="1"/>
  <c r="AM694" i="6" s="1"/>
  <c r="BK705" i="6"/>
  <c r="BK223" i="6"/>
  <c r="BK603" i="6" s="1"/>
  <c r="BK614" i="6" s="1"/>
  <c r="BK604" i="6"/>
  <c r="BK706" i="6" s="1"/>
  <c r="AM224" i="6"/>
  <c r="AN374" i="6"/>
  <c r="AN348" i="6" s="1"/>
  <c r="AN701" i="6" s="1"/>
  <c r="AN699" i="6" s="1"/>
  <c r="AN694" i="6" s="1"/>
  <c r="AK703" i="6"/>
  <c r="P62" i="4"/>
  <c r="BM224" i="6"/>
  <c r="BN400" i="6"/>
  <c r="BN348" i="6" s="1"/>
  <c r="BN701" i="6" s="1"/>
  <c r="BN699" i="6" s="1"/>
  <c r="BN694" i="6" s="1"/>
  <c r="AY25" i="8" s="1" a="1"/>
  <c r="AY25" i="8" s="1"/>
  <c r="AR224" i="6"/>
  <c r="AS379" i="6"/>
  <c r="AS348" i="6" s="1"/>
  <c r="AS701" i="6" s="1"/>
  <c r="AS699" i="6" s="1"/>
  <c r="AS694" i="6" s="1"/>
  <c r="Q25" i="8" s="1" a="1"/>
  <c r="Q25" i="8" s="1"/>
  <c r="M705" i="6"/>
  <c r="M703" i="6" s="1"/>
  <c r="M223" i="6"/>
  <c r="M603" i="6" s="1"/>
  <c r="M614" i="6" s="1"/>
  <c r="M604" i="6"/>
  <c r="M706" i="6" s="1"/>
  <c r="Y705" i="6"/>
  <c r="Y703" i="6" s="1"/>
  <c r="Y223" i="6"/>
  <c r="Y603" i="6" s="1"/>
  <c r="Y614" i="6" s="1"/>
  <c r="Y604" i="6"/>
  <c r="Y706" i="6" s="1"/>
  <c r="AH224" i="6"/>
  <c r="AI369" i="6"/>
  <c r="AI348" i="6" s="1"/>
  <c r="AI701" i="6" s="1"/>
  <c r="AI699" i="6" s="1"/>
  <c r="AI694" i="6" s="1"/>
  <c r="AD703" i="6"/>
  <c r="AQ705" i="6"/>
  <c r="AQ223" i="6"/>
  <c r="AQ603" i="6" s="1"/>
  <c r="AQ614" i="6" s="1"/>
  <c r="AQ604" i="6"/>
  <c r="AQ706" i="6" s="1"/>
  <c r="V293" i="6"/>
  <c r="V285" i="6" s="1"/>
  <c r="V605" i="6" s="1"/>
  <c r="U285" i="6"/>
  <c r="U605" i="6" s="1"/>
  <c r="AB299" i="6"/>
  <c r="AB285" i="6" s="1"/>
  <c r="AA285" i="6"/>
  <c r="AA605" i="6" s="1"/>
  <c r="AF703" i="6"/>
  <c r="BD705" i="6"/>
  <c r="BD223" i="6"/>
  <c r="BD603" i="6" s="1"/>
  <c r="BD614" i="6" s="1"/>
  <c r="BD604" i="6"/>
  <c r="BD706" i="6" s="1"/>
  <c r="AY705" i="6"/>
  <c r="AY703" i="6" s="1"/>
  <c r="AY223" i="6"/>
  <c r="AY603" i="6" s="1"/>
  <c r="AY614" i="6" s="1"/>
  <c r="AY604" i="6"/>
  <c r="AY706" i="6" s="1"/>
  <c r="BN705" i="6"/>
  <c r="BN703" i="6" s="1"/>
  <c r="BN604" i="6"/>
  <c r="BN706" i="6" s="1"/>
  <c r="BG330" i="6"/>
  <c r="BG285" i="6" s="1"/>
  <c r="BG605" i="6" s="1"/>
  <c r="V705" i="6"/>
  <c r="V703" i="6" s="1"/>
  <c r="V223" i="6"/>
  <c r="V603" i="6" s="1"/>
  <c r="V614" i="6" s="1"/>
  <c r="V604" i="6"/>
  <c r="V706" i="6" s="1"/>
  <c r="N285" i="6"/>
  <c r="O286" i="6"/>
  <c r="O285" i="6" s="1"/>
  <c r="O605" i="6" s="1"/>
  <c r="G674" i="6"/>
  <c r="AV705" i="6"/>
  <c r="AV223" i="6"/>
  <c r="AV603" i="6" s="1"/>
  <c r="AV614" i="6" s="1"/>
  <c r="AV604" i="6"/>
  <c r="AV706" i="6" s="1"/>
  <c r="BN337" i="6"/>
  <c r="BN285" i="6" s="1"/>
  <c r="BN605" i="6" s="1"/>
  <c r="BH223" i="6"/>
  <c r="BH603" i="6" s="1"/>
  <c r="BH614" i="6" s="1"/>
  <c r="BI705" i="6"/>
  <c r="BI703" i="6" s="1"/>
  <c r="BI223" i="6"/>
  <c r="BI603" i="6" s="1"/>
  <c r="BI614" i="6" s="1"/>
  <c r="BI604" i="6"/>
  <c r="BI706" i="6" s="1"/>
  <c r="BL285" i="6"/>
  <c r="BL605" i="6" s="1"/>
  <c r="AJ307" i="6"/>
  <c r="AJ285" i="6" s="1"/>
  <c r="R224" i="6"/>
  <c r="S353" i="6"/>
  <c r="S348" i="6" s="1"/>
  <c r="S701" i="6" s="1"/>
  <c r="S699" i="6" s="1"/>
  <c r="S694" i="6" s="1"/>
  <c r="O224" i="6"/>
  <c r="P350" i="6"/>
  <c r="P348" i="6" s="1"/>
  <c r="P701" i="6" s="1"/>
  <c r="P699" i="6" s="1"/>
  <c r="P694" i="6" s="1"/>
  <c r="O62" i="4" s="1"/>
  <c r="AN223" i="6"/>
  <c r="AN603" i="6" s="1"/>
  <c r="AN614" i="6" s="1"/>
  <c r="N703" i="6"/>
  <c r="W62" i="4" l="1"/>
  <c r="BF705" i="6"/>
  <c r="BF223" i="6"/>
  <c r="BF603" i="6" s="1"/>
  <c r="BF614" i="6" s="1"/>
  <c r="BF604" i="6"/>
  <c r="BF706" i="6" s="1"/>
  <c r="AX705" i="6"/>
  <c r="AX223" i="6"/>
  <c r="AX603" i="6" s="1"/>
  <c r="AX614" i="6" s="1"/>
  <c r="AX604" i="6"/>
  <c r="AX706" i="6" s="1"/>
  <c r="S705" i="6"/>
  <c r="S703" i="6" s="1"/>
  <c r="S223" i="6"/>
  <c r="S603" i="6" s="1"/>
  <c r="S614" i="6" s="1"/>
  <c r="S604" i="6"/>
  <c r="S706" i="6" s="1"/>
  <c r="AA705" i="6"/>
  <c r="AA223" i="6"/>
  <c r="AA603" i="6" s="1"/>
  <c r="AA614" i="6" s="1"/>
  <c r="AA604" i="6"/>
  <c r="AA706" i="6" s="1"/>
  <c r="S62" i="4"/>
  <c r="BC705" i="6"/>
  <c r="BC703" i="6" s="1"/>
  <c r="BC223" i="6"/>
  <c r="BC603" i="6" s="1"/>
  <c r="BC614" i="6" s="1"/>
  <c r="BC604" i="6"/>
  <c r="BC706" i="6" s="1"/>
  <c r="R25" i="8" a="1"/>
  <c r="R25" i="8" s="1"/>
  <c r="AB605" i="6"/>
  <c r="AB223" i="6"/>
  <c r="AB603" i="6" s="1"/>
  <c r="AB614" i="6" s="1"/>
  <c r="AH705" i="6"/>
  <c r="AH703" i="6" s="1"/>
  <c r="AH223" i="6"/>
  <c r="AH603" i="6" s="1"/>
  <c r="AH614" i="6" s="1"/>
  <c r="AH604" i="6"/>
  <c r="AH706" i="6" s="1"/>
  <c r="AR705" i="6"/>
  <c r="AR223" i="6"/>
  <c r="AR603" i="6" s="1"/>
  <c r="AR614" i="6" s="1"/>
  <c r="AR604" i="6"/>
  <c r="AR706" i="6" s="1"/>
  <c r="Z25" i="8" a="1"/>
  <c r="Z25" i="8" s="1"/>
  <c r="AH25" i="8" a="1"/>
  <c r="AH25" i="8" s="1"/>
  <c r="N25" i="8" a="1"/>
  <c r="N25" i="8" s="1"/>
  <c r="J25" i="8" a="1"/>
  <c r="J25" i="8" s="1"/>
  <c r="R705" i="6"/>
  <c r="R223" i="6"/>
  <c r="R603" i="6" s="1"/>
  <c r="R614" i="6" s="1"/>
  <c r="R604" i="6"/>
  <c r="R706" i="6" s="1"/>
  <c r="AI25" i="8" a="1"/>
  <c r="AI25" i="8" s="1"/>
  <c r="AD25" i="8" a="1"/>
  <c r="AD25" i="8" s="1"/>
  <c r="T25" i="8" a="1"/>
  <c r="T25" i="8" s="1"/>
  <c r="BK703" i="6"/>
  <c r="AU703" i="6"/>
  <c r="T605" i="6"/>
  <c r="T223" i="6"/>
  <c r="T603" i="6" s="1"/>
  <c r="T614" i="6" s="1"/>
  <c r="T62" i="4"/>
  <c r="AS703" i="6"/>
  <c r="BG25" i="8" a="1"/>
  <c r="BG25" i="8" s="1"/>
  <c r="U705" i="6"/>
  <c r="U703" i="6" s="1"/>
  <c r="U223" i="6"/>
  <c r="U603" i="6" s="1"/>
  <c r="U614" i="6" s="1"/>
  <c r="U604" i="6"/>
  <c r="U706" i="6" s="1"/>
  <c r="R62" i="4"/>
  <c r="BB705" i="6"/>
  <c r="BB223" i="6"/>
  <c r="BB603" i="6" s="1"/>
  <c r="BB614" i="6" s="1"/>
  <c r="BB604" i="6"/>
  <c r="BB706" i="6" s="1"/>
  <c r="BY6" i="6"/>
  <c r="BZ7" i="6"/>
  <c r="BZ6" i="6" s="1"/>
  <c r="J760" i="6"/>
  <c r="J779" i="6"/>
  <c r="J798" i="6"/>
  <c r="K636" i="6"/>
  <c r="AW25" i="8" a="1"/>
  <c r="AW25" i="8" s="1"/>
  <c r="G716" i="6"/>
  <c r="G718" i="6"/>
  <c r="G717" i="6"/>
  <c r="Y25" i="8" a="1"/>
  <c r="Y25" i="8" s="1"/>
  <c r="BE25" i="8" a="1"/>
  <c r="BE25" i="8" s="1"/>
  <c r="AT25" i="8" a="1"/>
  <c r="AT25" i="8" s="1"/>
  <c r="BA25" i="8" a="1"/>
  <c r="BA25" i="8" s="1"/>
  <c r="AL705" i="6"/>
  <c r="AL223" i="6"/>
  <c r="AL603" i="6" s="1"/>
  <c r="AL614" i="6" s="1"/>
  <c r="AL604" i="6"/>
  <c r="AL706" i="6" s="1"/>
  <c r="BE703" i="6"/>
  <c r="AW705" i="6"/>
  <c r="AW703" i="6" s="1"/>
  <c r="AW223" i="6"/>
  <c r="AW603" i="6" s="1"/>
  <c r="AW614" i="6" s="1"/>
  <c r="AW604" i="6"/>
  <c r="AW706" i="6" s="1"/>
  <c r="Q703" i="6"/>
  <c r="BG705" i="6"/>
  <c r="BG223" i="6"/>
  <c r="BG603" i="6" s="1"/>
  <c r="BG614" i="6" s="1"/>
  <c r="BG604" i="6"/>
  <c r="BG706" i="6" s="1"/>
  <c r="H616" i="6"/>
  <c r="H617" i="6" s="1"/>
  <c r="H664" i="6"/>
  <c r="O705" i="6"/>
  <c r="O703" i="6" s="1"/>
  <c r="O223" i="6"/>
  <c r="O603" i="6" s="1"/>
  <c r="O614" i="6" s="1"/>
  <c r="O604" i="6"/>
  <c r="O706" i="6" s="1"/>
  <c r="N605" i="6"/>
  <c r="N223" i="6"/>
  <c r="N603" i="6" s="1"/>
  <c r="N614" i="6" s="1"/>
  <c r="AJ25" i="8" a="1"/>
  <c r="AJ25" i="8" s="1"/>
  <c r="BF25" i="8" a="1"/>
  <c r="BF25" i="8" s="1"/>
  <c r="BM705" i="6"/>
  <c r="BM703" i="6" s="1"/>
  <c r="BM223" i="6"/>
  <c r="BM603" i="6" s="1"/>
  <c r="BM614" i="6" s="1"/>
  <c r="BM604" i="6"/>
  <c r="BM706" i="6" s="1"/>
  <c r="AL25" i="8" a="1"/>
  <c r="AL25" i="8" s="1"/>
  <c r="AV703" i="6"/>
  <c r="BD703" i="6"/>
  <c r="AQ703" i="6"/>
  <c r="F25" i="8" a="1"/>
  <c r="F25" i="8" s="1"/>
  <c r="U25" i="8" a="1"/>
  <c r="U25" i="8" s="1"/>
  <c r="AG25" i="8" a="1"/>
  <c r="AG25" i="8" s="1"/>
  <c r="AI705" i="6"/>
  <c r="AI223" i="6"/>
  <c r="AI603" i="6" s="1"/>
  <c r="AI614" i="6" s="1"/>
  <c r="AI604" i="6"/>
  <c r="AI706" i="6" s="1"/>
  <c r="BL705" i="6"/>
  <c r="BL223" i="6"/>
  <c r="BL603" i="6" s="1"/>
  <c r="BL614" i="6" s="1"/>
  <c r="BL604" i="6"/>
  <c r="BL706" i="6" s="1"/>
  <c r="Q62" i="4"/>
  <c r="P25" i="8" a="1"/>
  <c r="P25" i="8" s="1"/>
  <c r="H25" i="8" a="1"/>
  <c r="H25" i="8" s="1"/>
  <c r="BJ25" i="8" a="1"/>
  <c r="BJ25" i="8" s="1"/>
  <c r="E25" i="8" a="1"/>
  <c r="E25" i="8" s="1"/>
  <c r="AE25" i="8" a="1"/>
  <c r="AE25" i="8" s="1"/>
  <c r="AR25" i="8" a="1"/>
  <c r="AR25" i="8" s="1"/>
  <c r="AM25" i="8" a="1"/>
  <c r="AM25" i="8" s="1"/>
  <c r="AF25" i="8" a="1"/>
  <c r="AF25" i="8" s="1"/>
  <c r="AS25" i="8" a="1"/>
  <c r="AS25" i="8" s="1"/>
  <c r="D25" i="8" a="1"/>
  <c r="D25" i="8" s="1"/>
  <c r="BD25" i="8" a="1"/>
  <c r="BD25" i="8" s="1"/>
  <c r="BI25" i="8" a="1"/>
  <c r="BI25" i="8" s="1"/>
  <c r="AQ25" i="8" a="1"/>
  <c r="AQ25" i="8" s="1"/>
  <c r="G25" i="8" a="1"/>
  <c r="G25" i="8" s="1"/>
  <c r="K25" i="8" a="1"/>
  <c r="K25" i="8" s="1"/>
  <c r="AA25" i="8" a="1"/>
  <c r="AA25" i="8" s="1"/>
  <c r="AV25" i="8" a="1"/>
  <c r="AV25" i="8" s="1"/>
  <c r="AK25" i="8" a="1"/>
  <c r="AK25" i="8" s="1"/>
  <c r="M25" i="8" a="1"/>
  <c r="M25" i="8" s="1"/>
  <c r="O25" i="8" a="1"/>
  <c r="O25" i="8" s="1"/>
  <c r="L61" i="7" s="1"/>
  <c r="AN25" i="8" a="1"/>
  <c r="AN25" i="8" s="1"/>
  <c r="AZ25" i="8" a="1"/>
  <c r="AZ25" i="8" s="1"/>
  <c r="O61" i="7" s="1"/>
  <c r="AU25" i="8" a="1"/>
  <c r="AU25" i="8" s="1"/>
  <c r="L25" i="8" a="1"/>
  <c r="L25" i="8" s="1"/>
  <c r="BB25" i="8" a="1"/>
  <c r="BB25" i="8" s="1"/>
  <c r="X25" i="8" a="1"/>
  <c r="X25" i="8" s="1"/>
  <c r="S25" i="8" a="1"/>
  <c r="S25" i="8" s="1"/>
  <c r="V25" i="8" a="1"/>
  <c r="V25" i="8" s="1"/>
  <c r="BH25" i="8" a="1"/>
  <c r="BH25" i="8" s="1"/>
  <c r="W25" i="8" a="1"/>
  <c r="W25" i="8" s="1"/>
  <c r="BC25" i="8" a="1"/>
  <c r="BC25" i="8" s="1"/>
  <c r="AP25" i="8" a="1"/>
  <c r="AP25" i="8" s="1"/>
  <c r="AJ605" i="6"/>
  <c r="AJ223" i="6"/>
  <c r="AJ603" i="6" s="1"/>
  <c r="AJ614" i="6" s="1"/>
  <c r="C25" i="8" a="1"/>
  <c r="C25" i="8" s="1"/>
  <c r="K61" i="7" s="1"/>
  <c r="AX25" i="8" a="1"/>
  <c r="AX25" i="8" s="1"/>
  <c r="BN223" i="6"/>
  <c r="BN603" i="6" s="1"/>
  <c r="BN614" i="6" s="1"/>
  <c r="AB25" i="8" a="1"/>
  <c r="AB25" i="8" s="1"/>
  <c r="AC25" i="8" a="1"/>
  <c r="AC25" i="8" s="1"/>
  <c r="I25" i="8" a="1"/>
  <c r="I25" i="8" s="1"/>
  <c r="AO25" i="8" a="1"/>
  <c r="AO25" i="8" s="1"/>
  <c r="AM705" i="6"/>
  <c r="AM703" i="6" s="1"/>
  <c r="AM223" i="6"/>
  <c r="AM603" i="6" s="1"/>
  <c r="AM614" i="6" s="1"/>
  <c r="AM604" i="6"/>
  <c r="AM706" i="6" s="1"/>
  <c r="M606" i="6"/>
  <c r="N601" i="6" s="1"/>
  <c r="N606" i="6" s="1"/>
  <c r="O601" i="6" s="1"/>
  <c r="O606" i="6" s="1"/>
  <c r="P601" i="6" s="1"/>
  <c r="P606" i="6" s="1"/>
  <c r="Q601" i="6" s="1"/>
  <c r="Q606" i="6" s="1"/>
  <c r="R601" i="6" s="1"/>
  <c r="R606" i="6" s="1"/>
  <c r="S601" i="6" s="1"/>
  <c r="S606" i="6" s="1"/>
  <c r="T601" i="6" s="1"/>
  <c r="T606" i="6" s="1"/>
  <c r="U601" i="6" s="1"/>
  <c r="U606" i="6" s="1"/>
  <c r="V601" i="6" s="1"/>
  <c r="V606" i="6" s="1"/>
  <c r="W601" i="6" s="1"/>
  <c r="W606" i="6" s="1"/>
  <c r="X601" i="6" s="1"/>
  <c r="X606" i="6" s="1"/>
  <c r="Y601" i="6" s="1"/>
  <c r="Y606" i="6" s="1"/>
  <c r="Z601" i="6" s="1"/>
  <c r="Z606" i="6" s="1"/>
  <c r="AA601" i="6" s="1"/>
  <c r="AA606" i="6" s="1"/>
  <c r="AB601" i="6" s="1"/>
  <c r="AB606" i="6" s="1"/>
  <c r="AC601" i="6" s="1"/>
  <c r="AC606" i="6" s="1"/>
  <c r="AD601" i="6" s="1"/>
  <c r="AD606" i="6" s="1"/>
  <c r="AE601" i="6" s="1"/>
  <c r="AE606" i="6" s="1"/>
  <c r="AF601" i="6" s="1"/>
  <c r="AF606" i="6" s="1"/>
  <c r="AG601" i="6" s="1"/>
  <c r="AG606" i="6" s="1"/>
  <c r="AH601" i="6" s="1"/>
  <c r="AH606" i="6" s="1"/>
  <c r="AI601" i="6" s="1"/>
  <c r="AI606" i="6" s="1"/>
  <c r="AJ601" i="6" s="1"/>
  <c r="AJ606" i="6" s="1"/>
  <c r="AK601" i="6" s="1"/>
  <c r="AK606" i="6" s="1"/>
  <c r="AL601" i="6" s="1"/>
  <c r="AL606" i="6" s="1"/>
  <c r="AM601" i="6" s="1"/>
  <c r="AM606" i="6" s="1"/>
  <c r="AN601" i="6" s="1"/>
  <c r="AN606" i="6" s="1"/>
  <c r="AO601" i="6" s="1"/>
  <c r="AO606" i="6" s="1"/>
  <c r="AP601" i="6" s="1"/>
  <c r="AP606" i="6" s="1"/>
  <c r="AQ601" i="6" s="1"/>
  <c r="AQ606" i="6" s="1"/>
  <c r="AR601" i="6" s="1"/>
  <c r="AR606" i="6" s="1"/>
  <c r="AS601" i="6" s="1"/>
  <c r="AS606" i="6" s="1"/>
  <c r="AT601" i="6" s="1"/>
  <c r="AT606" i="6" s="1"/>
  <c r="AU601" i="6" s="1"/>
  <c r="AU606" i="6" s="1"/>
  <c r="AV601" i="6" s="1"/>
  <c r="AV606" i="6" s="1"/>
  <c r="AW601" i="6" s="1"/>
  <c r="AT703" i="6"/>
  <c r="K799" i="6" l="1"/>
  <c r="K761" i="6"/>
  <c r="K780" i="6"/>
  <c r="L637" i="6"/>
  <c r="K628" i="6"/>
  <c r="N346" i="6"/>
  <c r="O221" i="6" s="1"/>
  <c r="O346" i="6" s="1"/>
  <c r="P221" i="6" s="1"/>
  <c r="P346" i="6" s="1"/>
  <c r="Q221" i="6" s="1"/>
  <c r="Q346" i="6" s="1"/>
  <c r="R221" i="6" s="1"/>
  <c r="R346" i="6" s="1"/>
  <c r="S221" i="6" s="1"/>
  <c r="S346" i="6" s="1"/>
  <c r="T221" i="6" s="1"/>
  <c r="T346" i="6" s="1"/>
  <c r="U221" i="6" s="1"/>
  <c r="U346" i="6" s="1"/>
  <c r="V221" i="6" s="1"/>
  <c r="V346" i="6" s="1"/>
  <c r="W221" i="6" s="1"/>
  <c r="W346" i="6" s="1"/>
  <c r="X221" i="6" s="1"/>
  <c r="X346" i="6" s="1"/>
  <c r="Y221" i="6" s="1"/>
  <c r="Y346" i="6" s="1"/>
  <c r="Z221" i="6" s="1"/>
  <c r="Z346" i="6" s="1"/>
  <c r="AA221" i="6" s="1"/>
  <c r="AA346" i="6" s="1"/>
  <c r="AB221" i="6" s="1"/>
  <c r="AB346" i="6" s="1"/>
  <c r="AC221" i="6" s="1"/>
  <c r="AC346" i="6" s="1"/>
  <c r="AD221" i="6" s="1"/>
  <c r="AD346" i="6" s="1"/>
  <c r="AE221" i="6" s="1"/>
  <c r="AE346" i="6" s="1"/>
  <c r="AF221" i="6" s="1"/>
  <c r="AF346" i="6" s="1"/>
  <c r="AG221" i="6" s="1"/>
  <c r="AG346" i="6" s="1"/>
  <c r="AH221" i="6" s="1"/>
  <c r="AH346" i="6" s="1"/>
  <c r="AI221" i="6" s="1"/>
  <c r="AI346" i="6" s="1"/>
  <c r="AJ221" i="6" s="1"/>
  <c r="AJ346" i="6" s="1"/>
  <c r="AK221" i="6" s="1"/>
  <c r="AK346" i="6" s="1"/>
  <c r="AL221" i="6" s="1"/>
  <c r="AL346" i="6" s="1"/>
  <c r="AM221" i="6" s="1"/>
  <c r="AM346" i="6" s="1"/>
  <c r="AN221" i="6" s="1"/>
  <c r="AN346" i="6" s="1"/>
  <c r="AO221" i="6" s="1"/>
  <c r="AO346" i="6" s="1"/>
  <c r="AP221" i="6" s="1"/>
  <c r="AP346" i="6" s="1"/>
  <c r="AQ221" i="6" s="1"/>
  <c r="AQ346" i="6" s="1"/>
  <c r="AR221" i="6" s="1"/>
  <c r="AR346" i="6" s="1"/>
  <c r="AS221" i="6" s="1"/>
  <c r="AS346" i="6" s="1"/>
  <c r="AT221" i="6" s="1"/>
  <c r="AT346" i="6" s="1"/>
  <c r="AU221" i="6" s="1"/>
  <c r="AU346" i="6" s="1"/>
  <c r="AV221" i="6" s="1"/>
  <c r="AV346" i="6" s="1"/>
  <c r="AW221" i="6" s="1"/>
  <c r="AW346" i="6" s="1"/>
  <c r="AX221" i="6" s="1"/>
  <c r="AX346" i="6" s="1"/>
  <c r="AY221" i="6" s="1"/>
  <c r="AY346" i="6" s="1"/>
  <c r="AZ221" i="6" s="1"/>
  <c r="AZ346" i="6" s="1"/>
  <c r="BA221" i="6" s="1"/>
  <c r="BA346" i="6" s="1"/>
  <c r="BB221" i="6" s="1"/>
  <c r="BB346" i="6" s="1"/>
  <c r="BC221" i="6" s="1"/>
  <c r="BC346" i="6" s="1"/>
  <c r="BD221" i="6" s="1"/>
  <c r="BD346" i="6" s="1"/>
  <c r="BE221" i="6" s="1"/>
  <c r="BE346" i="6" s="1"/>
  <c r="BF221" i="6" s="1"/>
  <c r="BF346" i="6" s="1"/>
  <c r="BG221" i="6" s="1"/>
  <c r="BG346" i="6" s="1"/>
  <c r="BH221" i="6" s="1"/>
  <c r="BH346" i="6" s="1"/>
  <c r="BI221" i="6" s="1"/>
  <c r="BI346" i="6" s="1"/>
  <c r="BJ221" i="6" s="1"/>
  <c r="BJ346" i="6" s="1"/>
  <c r="BK221" i="6" s="1"/>
  <c r="BK346" i="6" s="1"/>
  <c r="BL221" i="6" s="1"/>
  <c r="BL346" i="6" s="1"/>
  <c r="BM221" i="6" s="1"/>
  <c r="BM346" i="6" s="1"/>
  <c r="BN221" i="6" s="1"/>
  <c r="BN346" i="6" s="1"/>
  <c r="H621" i="6"/>
  <c r="I610" i="6"/>
  <c r="H653" i="6"/>
  <c r="BL703" i="6"/>
  <c r="G720" i="6"/>
  <c r="G752" i="6" s="1"/>
  <c r="BB703" i="6"/>
  <c r="AX703" i="6"/>
  <c r="AI703" i="6"/>
  <c r="R63" i="4" s="1"/>
  <c r="M61" i="7"/>
  <c r="J61" i="7" s="1"/>
  <c r="BG703" i="6"/>
  <c r="AA703" i="6"/>
  <c r="Q63" i="4" s="1"/>
  <c r="AL703" i="6"/>
  <c r="AR703" i="6"/>
  <c r="AW606" i="6"/>
  <c r="AX601" i="6" s="1"/>
  <c r="AX606" i="6" s="1"/>
  <c r="AY601" i="6" s="1"/>
  <c r="AY606" i="6" s="1"/>
  <c r="AZ601" i="6" s="1"/>
  <c r="AZ606" i="6" s="1"/>
  <c r="BA601" i="6" s="1"/>
  <c r="BA606" i="6" s="1"/>
  <c r="BB601" i="6" s="1"/>
  <c r="BB606" i="6" s="1"/>
  <c r="BC601" i="6" s="1"/>
  <c r="BC606" i="6" s="1"/>
  <c r="BD601" i="6" s="1"/>
  <c r="BD606" i="6" s="1"/>
  <c r="BE601" i="6" s="1"/>
  <c r="BE606" i="6" s="1"/>
  <c r="BF601" i="6" s="1"/>
  <c r="BF606" i="6" s="1"/>
  <c r="BG601" i="6" s="1"/>
  <c r="BG606" i="6" s="1"/>
  <c r="BH601" i="6" s="1"/>
  <c r="BH606" i="6" s="1"/>
  <c r="BI601" i="6" s="1"/>
  <c r="BI606" i="6" s="1"/>
  <c r="BJ601" i="6" s="1"/>
  <c r="BJ606" i="6" s="1"/>
  <c r="BK601" i="6" s="1"/>
  <c r="BK606" i="6" s="1"/>
  <c r="BL601" i="6" s="1"/>
  <c r="BL606" i="6" s="1"/>
  <c r="BM601" i="6" s="1"/>
  <c r="BM606" i="6" s="1"/>
  <c r="BN601" i="6" s="1"/>
  <c r="BN606" i="6" s="1"/>
  <c r="N61" i="7"/>
  <c r="R703" i="6"/>
  <c r="BF703" i="6"/>
  <c r="T63" i="4" l="1"/>
  <c r="BI26" i="8" a="1"/>
  <c r="BI26" i="8" s="1"/>
  <c r="O26" i="8" a="1"/>
  <c r="O26" i="8" s="1"/>
  <c r="AU26" i="8" a="1"/>
  <c r="AU26" i="8" s="1"/>
  <c r="W26" i="8" a="1"/>
  <c r="W26" i="8" s="1"/>
  <c r="BC26" i="8" a="1"/>
  <c r="BC26" i="8" s="1"/>
  <c r="AC26" i="8" a="1"/>
  <c r="AC26" i="8" s="1"/>
  <c r="AS26" i="8" a="1"/>
  <c r="AS26" i="8" s="1"/>
  <c r="AE26" i="8" a="1"/>
  <c r="AE26" i="8" s="1"/>
  <c r="AR26" i="8" a="1"/>
  <c r="AR26" i="8" s="1"/>
  <c r="AZ26" i="8" a="1"/>
  <c r="AZ26" i="8" s="1"/>
  <c r="BH26" i="8" a="1"/>
  <c r="BH26" i="8" s="1"/>
  <c r="AD26" i="8" a="1"/>
  <c r="AD26" i="8" s="1"/>
  <c r="AL26" i="8" a="1"/>
  <c r="AL26" i="8" s="1"/>
  <c r="AT26" i="8" a="1"/>
  <c r="AT26" i="8" s="1"/>
  <c r="BB26" i="8" a="1"/>
  <c r="BB26" i="8" s="1"/>
  <c r="AX26" i="8" a="1"/>
  <c r="AX26" i="8" s="1"/>
  <c r="M26" i="8" a="1"/>
  <c r="M26" i="8" s="1"/>
  <c r="H26" i="8" a="1"/>
  <c r="H26" i="8" s="1"/>
  <c r="N26" i="8" a="1"/>
  <c r="N26" i="8" s="1"/>
  <c r="V26" i="8" a="1"/>
  <c r="V26" i="8" s="1"/>
  <c r="F26" i="8" a="1"/>
  <c r="F26" i="8" s="1"/>
  <c r="P26" i="8" a="1"/>
  <c r="P26" i="8" s="1"/>
  <c r="X26" i="8" a="1"/>
  <c r="X26" i="8" s="1"/>
  <c r="AF26" i="8" a="1"/>
  <c r="AF26" i="8" s="1"/>
  <c r="E26" i="8" a="1"/>
  <c r="E26" i="8" s="1"/>
  <c r="C26" i="8" a="1"/>
  <c r="C26" i="8" s="1"/>
  <c r="I26" i="8" a="1"/>
  <c r="I26" i="8" s="1"/>
  <c r="Q26" i="8" a="1"/>
  <c r="Q26" i="8" s="1"/>
  <c r="AG26" i="8" a="1"/>
  <c r="AG26" i="8" s="1"/>
  <c r="U26" i="8" a="1"/>
  <c r="U26" i="8" s="1"/>
  <c r="P63" i="4"/>
  <c r="S26" i="8" a="1"/>
  <c r="S26" i="8" s="1"/>
  <c r="Z26" i="8" a="1"/>
  <c r="Z26" i="8" s="1"/>
  <c r="BG26" i="8" a="1"/>
  <c r="BG26" i="8" s="1"/>
  <c r="AM26" i="8" a="1"/>
  <c r="AM26" i="8" s="1"/>
  <c r="Y26" i="8" a="1"/>
  <c r="Y26" i="8" s="1"/>
  <c r="AO26" i="8" a="1"/>
  <c r="AO26" i="8" s="1"/>
  <c r="AH26" i="8" a="1"/>
  <c r="AH26" i="8" s="1"/>
  <c r="AN26" i="8" a="1"/>
  <c r="AN26" i="8" s="1"/>
  <c r="AV26" i="8" a="1"/>
  <c r="AV26" i="8" s="1"/>
  <c r="BD26" i="8" a="1"/>
  <c r="BD26" i="8" s="1"/>
  <c r="BE26" i="8" a="1"/>
  <c r="BE26" i="8" s="1"/>
  <c r="D26" i="8" a="1"/>
  <c r="D26" i="8" s="1"/>
  <c r="BA26" i="8" a="1"/>
  <c r="BA26" i="8" s="1"/>
  <c r="O63" i="4"/>
  <c r="J26" i="8" a="1"/>
  <c r="J26" i="8" s="1"/>
  <c r="AP26" i="8" a="1"/>
  <c r="AP26" i="8" s="1"/>
  <c r="R26" i="8" a="1"/>
  <c r="R26" i="8" s="1"/>
  <c r="AQ26" i="8" a="1"/>
  <c r="AQ26" i="8" s="1"/>
  <c r="AK26" i="8" a="1"/>
  <c r="AK26" i="8" s="1"/>
  <c r="AA26" i="8" a="1"/>
  <c r="AA26" i="8" s="1"/>
  <c r="AI26" i="8" a="1"/>
  <c r="AI26" i="8" s="1"/>
  <c r="AY26" i="8" a="1"/>
  <c r="AY26" i="8" s="1"/>
  <c r="K26" i="8" a="1"/>
  <c r="K26" i="8" s="1"/>
  <c r="G26" i="8" a="1"/>
  <c r="G26" i="8" s="1"/>
  <c r="L26" i="8" a="1"/>
  <c r="L26" i="8" s="1"/>
  <c r="T26" i="8" a="1"/>
  <c r="T26" i="8" s="1"/>
  <c r="AB26" i="8" a="1"/>
  <c r="AB26" i="8" s="1"/>
  <c r="AJ26" i="8" a="1"/>
  <c r="AJ26" i="8" s="1"/>
  <c r="BJ26" i="8" a="1"/>
  <c r="BJ26" i="8" s="1"/>
  <c r="AW26" i="8" a="1"/>
  <c r="AW26" i="8" s="1"/>
  <c r="BF26" i="8" a="1"/>
  <c r="BF26" i="8" s="1"/>
  <c r="S63" i="4"/>
  <c r="H632" i="6"/>
  <c r="H652" i="6"/>
  <c r="L762" i="6"/>
  <c r="L800" i="6"/>
  <c r="L781" i="6"/>
  <c r="M638" i="6"/>
  <c r="K62" i="7" l="1"/>
  <c r="L62" i="7"/>
  <c r="H660" i="6"/>
  <c r="H654" i="6"/>
  <c r="H658" i="6" s="1"/>
  <c r="O62" i="7"/>
  <c r="W63" i="4"/>
  <c r="M801" i="6"/>
  <c r="M782" i="6"/>
  <c r="M763" i="6"/>
  <c r="N639" i="6"/>
  <c r="H757" i="6"/>
  <c r="H772" i="6" s="1"/>
  <c r="H773" i="6" s="1"/>
  <c r="H807" i="6" s="1" a="1"/>
  <c r="H807" i="6" s="1"/>
  <c r="H776" i="6"/>
  <c r="H791" i="6" s="1"/>
  <c r="H792" i="6" s="1"/>
  <c r="H795" i="6"/>
  <c r="H804" i="6" s="1"/>
  <c r="H805" i="6" s="1"/>
  <c r="I633" i="6"/>
  <c r="H627" i="6"/>
  <c r="H626" i="6"/>
  <c r="H629" i="6" s="1"/>
  <c r="H665" i="6"/>
  <c r="H707" i="6" s="1"/>
  <c r="H622" i="6" a="1"/>
  <c r="H622" i="6" s="1"/>
  <c r="M62" i="7"/>
  <c r="N62" i="7"/>
  <c r="I777" i="6" l="1"/>
  <c r="I796" i="6"/>
  <c r="I758" i="6"/>
  <c r="J634" i="6"/>
  <c r="I683" i="6"/>
  <c r="H677" i="6"/>
  <c r="N764" i="6"/>
  <c r="N802" i="6"/>
  <c r="N783" i="6"/>
  <c r="O640" i="6"/>
  <c r="H624" i="6"/>
  <c r="H666" i="6"/>
  <c r="H671" i="6" s="1"/>
  <c r="H670" i="6" s="1"/>
  <c r="H656" i="6"/>
  <c r="H623" i="6"/>
  <c r="J62" i="7"/>
  <c r="J759" i="6" l="1"/>
  <c r="J778" i="6"/>
  <c r="J797" i="6"/>
  <c r="K635" i="6"/>
  <c r="H673" i="6"/>
  <c r="H657" i="6"/>
  <c r="O765" i="6"/>
  <c r="P641" i="6"/>
  <c r="O784" i="6"/>
  <c r="O803" i="6"/>
  <c r="H674" i="6"/>
  <c r="H1" i="6"/>
  <c r="P766" i="6" l="1"/>
  <c r="Q642" i="6"/>
  <c r="P785" i="6"/>
  <c r="H718" i="6"/>
  <c r="H716" i="6"/>
  <c r="H717" i="6"/>
  <c r="K798" i="6"/>
  <c r="K779" i="6"/>
  <c r="K760" i="6"/>
  <c r="L636" i="6"/>
  <c r="I616" i="6"/>
  <c r="I617" i="6" s="1"/>
  <c r="I664" i="6"/>
  <c r="H720" i="6" l="1"/>
  <c r="H752" i="6" s="1"/>
  <c r="I621" i="6"/>
  <c r="J610" i="6"/>
  <c r="I653" i="6"/>
  <c r="Q786" i="6"/>
  <c r="R643" i="6"/>
  <c r="Q767" i="6"/>
  <c r="L761" i="6"/>
  <c r="L799" i="6"/>
  <c r="L780" i="6"/>
  <c r="M637" i="6"/>
  <c r="L628" i="6"/>
  <c r="I632" i="6" l="1"/>
  <c r="I652" i="6"/>
  <c r="M762" i="6"/>
  <c r="M800" i="6"/>
  <c r="M781" i="6"/>
  <c r="N638" i="6"/>
  <c r="R768" i="6"/>
  <c r="S644" i="6"/>
  <c r="R787" i="6"/>
  <c r="I660" i="6" l="1"/>
  <c r="I654" i="6"/>
  <c r="I658" i="6" s="1"/>
  <c r="S769" i="6"/>
  <c r="S788" i="6"/>
  <c r="T645" i="6"/>
  <c r="I776" i="6"/>
  <c r="I791" i="6" s="1"/>
  <c r="I792" i="6" s="1"/>
  <c r="I757" i="6"/>
  <c r="I772" i="6" s="1"/>
  <c r="I773" i="6" s="1"/>
  <c r="I807" i="6" s="1" a="1"/>
  <c r="I807" i="6" s="1"/>
  <c r="I795" i="6"/>
  <c r="I804" i="6" s="1"/>
  <c r="I805" i="6" s="1"/>
  <c r="I622" i="6" a="1"/>
  <c r="I622" i="6" s="1"/>
  <c r="J633" i="6"/>
  <c r="I627" i="6"/>
  <c r="I626" i="6"/>
  <c r="I629" i="6" s="1"/>
  <c r="N801" i="6"/>
  <c r="N763" i="6"/>
  <c r="O639" i="6"/>
  <c r="N782" i="6"/>
  <c r="I624" i="6" l="1"/>
  <c r="I666" i="6"/>
  <c r="I671" i="6" s="1"/>
  <c r="I670" i="6" s="1"/>
  <c r="I656" i="6"/>
  <c r="I623" i="6"/>
  <c r="O764" i="6"/>
  <c r="O802" i="6"/>
  <c r="P640" i="6"/>
  <c r="O783" i="6"/>
  <c r="J796" i="6"/>
  <c r="J777" i="6"/>
  <c r="J758" i="6"/>
  <c r="K634" i="6"/>
  <c r="J683" i="6"/>
  <c r="I665" i="6"/>
  <c r="I707" i="6" s="1"/>
  <c r="T789" i="6"/>
  <c r="U790" i="6" s="1"/>
  <c r="T770" i="6"/>
  <c r="U771" i="6" s="1"/>
  <c r="U646" i="6"/>
  <c r="I677" i="6" l="1"/>
  <c r="K759" i="6"/>
  <c r="K778" i="6"/>
  <c r="K797" i="6"/>
  <c r="L635" i="6"/>
  <c r="I673" i="6"/>
  <c r="I657" i="6"/>
  <c r="I674" i="6"/>
  <c r="P765" i="6"/>
  <c r="Q641" i="6"/>
  <c r="P784" i="6"/>
  <c r="P803" i="6"/>
  <c r="Q785" i="6" l="1"/>
  <c r="Q766" i="6"/>
  <c r="R642" i="6"/>
  <c r="L798" i="6"/>
  <c r="L760" i="6"/>
  <c r="L779" i="6"/>
  <c r="M636" i="6"/>
  <c r="I1" i="6"/>
  <c r="I717" i="6"/>
  <c r="I716" i="6"/>
  <c r="I718" i="6"/>
  <c r="J616" i="6"/>
  <c r="J617" i="6" s="1"/>
  <c r="J664" i="6"/>
  <c r="I720" i="6" l="1"/>
  <c r="I752" i="6" s="1"/>
  <c r="M761" i="6"/>
  <c r="M799" i="6"/>
  <c r="M780" i="6"/>
  <c r="N637" i="6"/>
  <c r="M628" i="6"/>
  <c r="K610" i="6"/>
  <c r="J621" i="6"/>
  <c r="J653" i="6"/>
  <c r="R767" i="6"/>
  <c r="S643" i="6"/>
  <c r="R786" i="6"/>
  <c r="J632" i="6" l="1"/>
  <c r="J652" i="6"/>
  <c r="N762" i="6"/>
  <c r="N800" i="6"/>
  <c r="N781" i="6"/>
  <c r="O638" i="6"/>
  <c r="S768" i="6"/>
  <c r="T644" i="6"/>
  <c r="S787" i="6"/>
  <c r="O801" i="6" l="1"/>
  <c r="O782" i="6"/>
  <c r="O763" i="6"/>
  <c r="P639" i="6"/>
  <c r="J660" i="6"/>
  <c r="J654" i="6"/>
  <c r="J658" i="6" s="1"/>
  <c r="T769" i="6"/>
  <c r="T788" i="6"/>
  <c r="U645" i="6"/>
  <c r="J795" i="6"/>
  <c r="J804" i="6" s="1"/>
  <c r="J805" i="6" s="1"/>
  <c r="J757" i="6"/>
  <c r="J772" i="6" s="1"/>
  <c r="J773" i="6" s="1"/>
  <c r="J807" i="6" s="1" a="1"/>
  <c r="J807" i="6" s="1"/>
  <c r="J776" i="6"/>
  <c r="J791" i="6" s="1"/>
  <c r="J792" i="6" s="1"/>
  <c r="J665" i="6"/>
  <c r="J707" i="6" s="1"/>
  <c r="J626" i="6"/>
  <c r="J629" i="6" s="1"/>
  <c r="J622" i="6" a="1"/>
  <c r="J622" i="6" s="1"/>
  <c r="K633" i="6"/>
  <c r="J627" i="6"/>
  <c r="P764" i="6" l="1"/>
  <c r="P802" i="6"/>
  <c r="P783" i="6"/>
  <c r="Q640" i="6"/>
  <c r="K777" i="6"/>
  <c r="K796" i="6"/>
  <c r="K758" i="6"/>
  <c r="L634" i="6"/>
  <c r="K683" i="6"/>
  <c r="U770" i="6"/>
  <c r="V771" i="6" s="1"/>
  <c r="U789" i="6"/>
  <c r="V790" i="6" s="1"/>
  <c r="V646" i="6"/>
  <c r="J666" i="6"/>
  <c r="J671" i="6" s="1"/>
  <c r="J670" i="6" s="1"/>
  <c r="J624" i="6"/>
  <c r="J656" i="6"/>
  <c r="J623" i="6"/>
  <c r="J677" i="6"/>
  <c r="L797" i="6" l="1"/>
  <c r="L778" i="6"/>
  <c r="L759" i="6"/>
  <c r="M635" i="6"/>
  <c r="J1" i="6"/>
  <c r="Q784" i="6"/>
  <c r="Q765" i="6"/>
  <c r="R641" i="6"/>
  <c r="Q803" i="6"/>
  <c r="J673" i="6"/>
  <c r="J657" i="6"/>
  <c r="J674" i="6"/>
  <c r="K616" i="6" l="1"/>
  <c r="K617" i="6" s="1"/>
  <c r="K664" i="6"/>
  <c r="M798" i="6"/>
  <c r="M760" i="6"/>
  <c r="M779" i="6"/>
  <c r="N636" i="6"/>
  <c r="J717" i="6"/>
  <c r="J716" i="6"/>
  <c r="J718" i="6"/>
  <c r="R766" i="6"/>
  <c r="R785" i="6"/>
  <c r="S642" i="6"/>
  <c r="S767" i="6" l="1"/>
  <c r="S786" i="6"/>
  <c r="T643" i="6"/>
  <c r="J720" i="6"/>
  <c r="J752" i="6" s="1"/>
  <c r="N799" i="6"/>
  <c r="N780" i="6"/>
  <c r="N761" i="6"/>
  <c r="O637" i="6"/>
  <c r="N628" i="6"/>
  <c r="L610" i="6"/>
  <c r="K621" i="6"/>
  <c r="K653" i="6"/>
  <c r="O800" i="6" l="1"/>
  <c r="O781" i="6"/>
  <c r="O762" i="6"/>
  <c r="P638" i="6"/>
  <c r="K632" i="6"/>
  <c r="K652" i="6"/>
  <c r="T768" i="6"/>
  <c r="T787" i="6"/>
  <c r="U644" i="6"/>
  <c r="K776" i="6" l="1"/>
  <c r="K791" i="6" s="1"/>
  <c r="K792" i="6" s="1"/>
  <c r="K757" i="6"/>
  <c r="K772" i="6" s="1"/>
  <c r="K773" i="6" s="1"/>
  <c r="K807" i="6" s="1" a="1"/>
  <c r="K807" i="6" s="1"/>
  <c r="K795" i="6"/>
  <c r="K804" i="6" s="1"/>
  <c r="K805" i="6" s="1"/>
  <c r="K665" i="6"/>
  <c r="K707" i="6" s="1"/>
  <c r="K626" i="6"/>
  <c r="K629" i="6" s="1"/>
  <c r="L633" i="6"/>
  <c r="K627" i="6"/>
  <c r="K622" i="6" a="1"/>
  <c r="K622" i="6" s="1"/>
  <c r="P801" i="6"/>
  <c r="P782" i="6"/>
  <c r="P763" i="6"/>
  <c r="Q639" i="6"/>
  <c r="U769" i="6"/>
  <c r="U788" i="6"/>
  <c r="V645" i="6"/>
  <c r="K660" i="6"/>
  <c r="K654" i="6"/>
  <c r="K658" i="6" s="1"/>
  <c r="K624" i="6" l="1"/>
  <c r="K666" i="6"/>
  <c r="K671" i="6" s="1"/>
  <c r="K670" i="6" s="1"/>
  <c r="K656" i="6"/>
  <c r="K623" i="6"/>
  <c r="L777" i="6"/>
  <c r="L758" i="6"/>
  <c r="L796" i="6"/>
  <c r="M634" i="6"/>
  <c r="L683" i="6"/>
  <c r="Q783" i="6"/>
  <c r="Q802" i="6"/>
  <c r="Q764" i="6"/>
  <c r="R640" i="6"/>
  <c r="K677" i="6"/>
  <c r="V770" i="6"/>
  <c r="W771" i="6" s="1"/>
  <c r="V789" i="6"/>
  <c r="W790" i="6" s="1"/>
  <c r="W646" i="6"/>
  <c r="K1" i="6" l="1"/>
  <c r="R765" i="6"/>
  <c r="R784" i="6"/>
  <c r="S641" i="6"/>
  <c r="R803" i="6"/>
  <c r="K673" i="6"/>
  <c r="K657" i="6"/>
  <c r="M778" i="6"/>
  <c r="M797" i="6"/>
  <c r="M759" i="6"/>
  <c r="N635" i="6"/>
  <c r="S785" i="6" l="1"/>
  <c r="S766" i="6"/>
  <c r="T642" i="6"/>
  <c r="K674" i="6"/>
  <c r="N760" i="6"/>
  <c r="N779" i="6"/>
  <c r="N798" i="6"/>
  <c r="O636" i="6"/>
  <c r="L616" i="6"/>
  <c r="L617" i="6" s="1"/>
  <c r="L664" i="6"/>
  <c r="T767" i="6" l="1"/>
  <c r="T786" i="6"/>
  <c r="U643" i="6"/>
  <c r="K717" i="6"/>
  <c r="K716" i="6"/>
  <c r="K718" i="6"/>
  <c r="M610" i="6"/>
  <c r="L621" i="6"/>
  <c r="L653" i="6"/>
  <c r="O780" i="6"/>
  <c r="O761" i="6"/>
  <c r="O799" i="6"/>
  <c r="P637" i="6"/>
  <c r="O628" i="6"/>
  <c r="K720" i="6" l="1"/>
  <c r="K752" i="6" s="1"/>
  <c r="L632" i="6"/>
  <c r="L652" i="6"/>
  <c r="U768" i="6"/>
  <c r="U787" i="6"/>
  <c r="V644" i="6"/>
  <c r="P800" i="6"/>
  <c r="P781" i="6"/>
  <c r="P762" i="6"/>
  <c r="Q638" i="6"/>
  <c r="L776" i="6" l="1"/>
  <c r="L791" i="6" s="1"/>
  <c r="L792" i="6" s="1"/>
  <c r="L795" i="6"/>
  <c r="L804" i="6" s="1"/>
  <c r="L805" i="6" s="1"/>
  <c r="L757" i="6"/>
  <c r="L772" i="6" s="1"/>
  <c r="L773" i="6" s="1"/>
  <c r="L807" i="6" s="1" a="1"/>
  <c r="L807" i="6" s="1"/>
  <c r="L626" i="6"/>
  <c r="L629" i="6" s="1"/>
  <c r="L665" i="6"/>
  <c r="L707" i="6" s="1"/>
  <c r="L677" i="6" s="1"/>
  <c r="L1" i="6" s="1"/>
  <c r="M633" i="6"/>
  <c r="L627" i="6"/>
  <c r="L622" i="6" a="1"/>
  <c r="L622" i="6" s="1"/>
  <c r="Q782" i="6"/>
  <c r="Q763" i="6"/>
  <c r="Q801" i="6"/>
  <c r="R639" i="6"/>
  <c r="V788" i="6"/>
  <c r="V769" i="6"/>
  <c r="W645" i="6"/>
  <c r="L660" i="6"/>
  <c r="L654" i="6"/>
  <c r="L658" i="6" s="1"/>
  <c r="L624" i="6" l="1"/>
  <c r="L666" i="6"/>
  <c r="L671" i="6" s="1"/>
  <c r="L670" i="6" s="1"/>
  <c r="L656" i="6"/>
  <c r="L623" i="6"/>
  <c r="W770" i="6"/>
  <c r="X771" i="6" s="1"/>
  <c r="W789" i="6"/>
  <c r="X790" i="6" s="1"/>
  <c r="X646" i="6"/>
  <c r="M777" i="6"/>
  <c r="M758" i="6"/>
  <c r="M796" i="6"/>
  <c r="N634" i="6"/>
  <c r="M683" i="6"/>
  <c r="R802" i="6"/>
  <c r="R783" i="6"/>
  <c r="R764" i="6"/>
  <c r="S640" i="6"/>
  <c r="N778" i="6" l="1"/>
  <c r="N797" i="6"/>
  <c r="N759" i="6"/>
  <c r="O635" i="6"/>
  <c r="L657" i="6"/>
  <c r="L673" i="6"/>
  <c r="L674" i="6"/>
  <c r="S784" i="6"/>
  <c r="S765" i="6"/>
  <c r="T641" i="6"/>
  <c r="S803" i="6"/>
  <c r="M616" i="6" l="1"/>
  <c r="M617" i="6" s="1"/>
  <c r="M664" i="6"/>
  <c r="O779" i="6"/>
  <c r="O760" i="6"/>
  <c r="O798" i="6"/>
  <c r="P636" i="6"/>
  <c r="T785" i="6"/>
  <c r="T766" i="6"/>
  <c r="U642" i="6"/>
  <c r="L717" i="6"/>
  <c r="L716" i="6"/>
  <c r="L718" i="6"/>
  <c r="L720" i="6" l="1"/>
  <c r="L752" i="6" s="1"/>
  <c r="U767" i="6"/>
  <c r="U786" i="6"/>
  <c r="V643" i="6"/>
  <c r="P780" i="6"/>
  <c r="P761" i="6"/>
  <c r="P799" i="6"/>
  <c r="Q637" i="6"/>
  <c r="P628" i="6"/>
  <c r="N610" i="6"/>
  <c r="M621" i="6"/>
  <c r="M653" i="6"/>
  <c r="M632" i="6" l="1"/>
  <c r="M652" i="6"/>
  <c r="V787" i="6"/>
  <c r="V768" i="6"/>
  <c r="W644" i="6"/>
  <c r="Q781" i="6"/>
  <c r="Q800" i="6"/>
  <c r="Q762" i="6"/>
  <c r="R638" i="6"/>
  <c r="M660" i="6" l="1"/>
  <c r="M654" i="6"/>
  <c r="M658" i="6" s="1"/>
  <c r="R763" i="6"/>
  <c r="R782" i="6"/>
  <c r="R801" i="6"/>
  <c r="S639" i="6"/>
  <c r="M776" i="6"/>
  <c r="M791" i="6" s="1"/>
  <c r="M792" i="6" s="1"/>
  <c r="M795" i="6"/>
  <c r="M804" i="6" s="1"/>
  <c r="M805" i="6" s="1"/>
  <c r="M757" i="6"/>
  <c r="M772" i="6" s="1"/>
  <c r="M773" i="6" s="1"/>
  <c r="M807" i="6" s="1" a="1"/>
  <c r="M807" i="6" s="1"/>
  <c r="M622" i="6" a="1"/>
  <c r="M622" i="6" s="1"/>
  <c r="M626" i="6"/>
  <c r="M629" i="6" s="1"/>
  <c r="M665" i="6"/>
  <c r="M707" i="6" s="1"/>
  <c r="M677" i="6" s="1"/>
  <c r="M1" i="6" s="1"/>
  <c r="N633" i="6"/>
  <c r="M627" i="6"/>
  <c r="W788" i="6"/>
  <c r="W769" i="6"/>
  <c r="X645" i="6"/>
  <c r="S802" i="6" l="1"/>
  <c r="S783" i="6"/>
  <c r="S764" i="6"/>
  <c r="T640" i="6"/>
  <c r="N758" i="6"/>
  <c r="N777" i="6"/>
  <c r="N796" i="6"/>
  <c r="O634" i="6"/>
  <c r="N683" i="6"/>
  <c r="M666" i="6"/>
  <c r="M671" i="6" s="1"/>
  <c r="M670" i="6" s="1"/>
  <c r="M624" i="6"/>
  <c r="M656" i="6"/>
  <c r="M623" i="6"/>
  <c r="X770" i="6"/>
  <c r="Y771" i="6" s="1"/>
  <c r="X789" i="6"/>
  <c r="Y790" i="6" s="1"/>
  <c r="Y646" i="6"/>
  <c r="O797" i="6" l="1"/>
  <c r="O778" i="6"/>
  <c r="O759" i="6"/>
  <c r="P635" i="6"/>
  <c r="T765" i="6"/>
  <c r="T784" i="6"/>
  <c r="U641" i="6"/>
  <c r="T803" i="6"/>
  <c r="M657" i="6"/>
  <c r="M673" i="6"/>
  <c r="M674" i="6" s="1"/>
  <c r="M718" i="6" l="1"/>
  <c r="M717" i="6"/>
  <c r="M716" i="6"/>
  <c r="M720" i="6" s="1"/>
  <c r="M752" i="6" s="1"/>
  <c r="N616" i="6"/>
  <c r="N617" i="6" s="1"/>
  <c r="N664" i="6"/>
  <c r="P779" i="6"/>
  <c r="P798" i="6"/>
  <c r="P760" i="6"/>
  <c r="Q636" i="6"/>
  <c r="U785" i="6"/>
  <c r="U766" i="6"/>
  <c r="V642" i="6"/>
  <c r="V786" i="6" l="1"/>
  <c r="V767" i="6"/>
  <c r="W643" i="6"/>
  <c r="N621" i="6"/>
  <c r="O610" i="6"/>
  <c r="N653" i="6"/>
  <c r="Q780" i="6"/>
  <c r="Q761" i="6"/>
  <c r="Q799" i="6"/>
  <c r="R637" i="6"/>
  <c r="Q628" i="6"/>
  <c r="N632" i="6" l="1"/>
  <c r="N652" i="6"/>
  <c r="W787" i="6"/>
  <c r="W768" i="6"/>
  <c r="X644" i="6"/>
  <c r="R781" i="6"/>
  <c r="R762" i="6"/>
  <c r="R800" i="6"/>
  <c r="S638" i="6"/>
  <c r="X788" i="6" l="1"/>
  <c r="X769" i="6"/>
  <c r="Y645" i="6"/>
  <c r="N795" i="6"/>
  <c r="N804" i="6" s="1"/>
  <c r="N805" i="6" s="1"/>
  <c r="N776" i="6"/>
  <c r="N791" i="6" s="1"/>
  <c r="N792" i="6" s="1"/>
  <c r="N757" i="6"/>
  <c r="N772" i="6" s="1"/>
  <c r="N773" i="6" s="1"/>
  <c r="N807" i="6" s="1" a="1"/>
  <c r="N807" i="6" s="1"/>
  <c r="O633" i="6"/>
  <c r="N627" i="6"/>
  <c r="N622" i="6" a="1"/>
  <c r="N622" i="6" s="1"/>
  <c r="N665" i="6"/>
  <c r="N707" i="6" s="1"/>
  <c r="N677" i="6" s="1"/>
  <c r="N1" i="6" s="1"/>
  <c r="N626" i="6"/>
  <c r="N629" i="6" s="1"/>
  <c r="N660" i="6"/>
  <c r="N654" i="6"/>
  <c r="N658" i="6" s="1"/>
  <c r="S782" i="6"/>
  <c r="S763" i="6"/>
  <c r="S801" i="6"/>
  <c r="T639" i="6"/>
  <c r="Y789" i="6" l="1"/>
  <c r="Z790" i="6" s="1"/>
  <c r="Y770" i="6"/>
  <c r="Z771" i="6" s="1"/>
  <c r="Z646" i="6"/>
  <c r="O796" i="6"/>
  <c r="O758" i="6"/>
  <c r="O777" i="6"/>
  <c r="P634" i="6"/>
  <c r="O683" i="6"/>
  <c r="T783" i="6"/>
  <c r="T764" i="6"/>
  <c r="T802" i="6"/>
  <c r="U640" i="6"/>
  <c r="N666" i="6"/>
  <c r="N671" i="6" s="1"/>
  <c r="N670" i="6" s="1"/>
  <c r="N624" i="6"/>
  <c r="N656" i="6"/>
  <c r="N623" i="6"/>
  <c r="N657" i="6" l="1"/>
  <c r="N673" i="6"/>
  <c r="N674" i="6" s="1"/>
  <c r="P797" i="6"/>
  <c r="P759" i="6"/>
  <c r="P778" i="6"/>
  <c r="Q635" i="6"/>
  <c r="U784" i="6"/>
  <c r="U765" i="6"/>
  <c r="V641" i="6"/>
  <c r="U803" i="6"/>
  <c r="N718" i="6" l="1"/>
  <c r="N716" i="6"/>
  <c r="N717" i="6"/>
  <c r="Q798" i="6"/>
  <c r="Q779" i="6"/>
  <c r="Q760" i="6"/>
  <c r="R636" i="6"/>
  <c r="V785" i="6"/>
  <c r="V766" i="6"/>
  <c r="W642" i="6"/>
  <c r="O616" i="6"/>
  <c r="O617" i="6" s="1"/>
  <c r="O664" i="6"/>
  <c r="R761" i="6" l="1"/>
  <c r="R799" i="6"/>
  <c r="R780" i="6"/>
  <c r="S637" i="6"/>
  <c r="R628" i="6"/>
  <c r="O621" i="6"/>
  <c r="P610" i="6"/>
  <c r="O653" i="6"/>
  <c r="W786" i="6"/>
  <c r="W767" i="6"/>
  <c r="X643" i="6"/>
  <c r="N720" i="6"/>
  <c r="N752" i="6" s="1"/>
  <c r="S800" i="6" l="1"/>
  <c r="S781" i="6"/>
  <c r="S762" i="6"/>
  <c r="T638" i="6"/>
  <c r="O632" i="6"/>
  <c r="O652" i="6"/>
  <c r="X768" i="6"/>
  <c r="X787" i="6"/>
  <c r="Y644" i="6"/>
  <c r="Y788" i="6" l="1"/>
  <c r="Y769" i="6"/>
  <c r="Z645" i="6"/>
  <c r="T801" i="6"/>
  <c r="T782" i="6"/>
  <c r="T763" i="6"/>
  <c r="U639" i="6"/>
  <c r="O660" i="6"/>
  <c r="O654" i="6"/>
  <c r="O658" i="6" s="1"/>
  <c r="O795" i="6"/>
  <c r="O804" i="6" s="1"/>
  <c r="O805" i="6" s="1"/>
  <c r="O757" i="6"/>
  <c r="O772" i="6" s="1"/>
  <c r="O773" i="6" s="1"/>
  <c r="O807" i="6" s="1" a="1"/>
  <c r="O807" i="6" s="1"/>
  <c r="P633" i="6"/>
  <c r="O627" i="6"/>
  <c r="O776" i="6"/>
  <c r="O791" i="6" s="1"/>
  <c r="O792" i="6" s="1"/>
  <c r="O622" i="6" a="1"/>
  <c r="O622" i="6" s="1"/>
  <c r="O665" i="6" s="1"/>
  <c r="O707" i="6" s="1"/>
  <c r="O677" i="6" s="1"/>
  <c r="O1" i="6" s="1"/>
  <c r="O626" i="6"/>
  <c r="O629" i="6" s="1"/>
  <c r="U802" i="6" l="1"/>
  <c r="U764" i="6"/>
  <c r="U783" i="6"/>
  <c r="V640" i="6"/>
  <c r="O666" i="6"/>
  <c r="O671" i="6" s="1"/>
  <c r="O670" i="6" s="1"/>
  <c r="O624" i="6"/>
  <c r="O656" i="6"/>
  <c r="O623" i="6"/>
  <c r="P758" i="6"/>
  <c r="P777" i="6"/>
  <c r="P796" i="6"/>
  <c r="Q634" i="6"/>
  <c r="P683" i="6"/>
  <c r="Z789" i="6"/>
  <c r="AA790" i="6" s="1"/>
  <c r="Z770" i="6"/>
  <c r="AA771" i="6" s="1"/>
  <c r="AA646" i="6"/>
  <c r="O673" i="6" l="1"/>
  <c r="O657" i="6"/>
  <c r="V765" i="6"/>
  <c r="V784" i="6"/>
  <c r="W641" i="6"/>
  <c r="V803" i="6"/>
  <c r="Q778" i="6"/>
  <c r="Q759" i="6"/>
  <c r="Q797" i="6"/>
  <c r="R635" i="6"/>
  <c r="O674" i="6"/>
  <c r="W766" i="6" l="1"/>
  <c r="W785" i="6"/>
  <c r="X642" i="6"/>
  <c r="O718" i="6"/>
  <c r="O716" i="6"/>
  <c r="O720" i="6" s="1"/>
  <c r="O752" i="6" s="1"/>
  <c r="O717" i="6"/>
  <c r="P616" i="6"/>
  <c r="P617" i="6" s="1"/>
  <c r="P664" i="6"/>
  <c r="R798" i="6"/>
  <c r="R760" i="6"/>
  <c r="R779" i="6"/>
  <c r="S636" i="6"/>
  <c r="X786" i="6" l="1"/>
  <c r="X767" i="6"/>
  <c r="Y643" i="6"/>
  <c r="S799" i="6"/>
  <c r="S761" i="6"/>
  <c r="S780" i="6"/>
  <c r="T637" i="6"/>
  <c r="S628" i="6"/>
  <c r="P621" i="6"/>
  <c r="Q610" i="6"/>
  <c r="P653" i="6"/>
  <c r="T762" i="6" l="1"/>
  <c r="T800" i="6"/>
  <c r="U638" i="6"/>
  <c r="T781" i="6"/>
  <c r="Y787" i="6"/>
  <c r="Y768" i="6"/>
  <c r="Z644" i="6"/>
  <c r="P632" i="6"/>
  <c r="P652" i="6"/>
  <c r="U801" i="6" l="1"/>
  <c r="U763" i="6"/>
  <c r="V639" i="6"/>
  <c r="U782" i="6"/>
  <c r="P757" i="6"/>
  <c r="P772" i="6" s="1"/>
  <c r="P773" i="6" s="1"/>
  <c r="P807" i="6" s="1" a="1"/>
  <c r="P807" i="6" s="1"/>
  <c r="P795" i="6"/>
  <c r="P804" i="6" s="1"/>
  <c r="P805" i="6" s="1"/>
  <c r="P776" i="6"/>
  <c r="P791" i="6" s="1"/>
  <c r="P792" i="6" s="1"/>
  <c r="Q633" i="6"/>
  <c r="P627" i="6"/>
  <c r="P626" i="6"/>
  <c r="P629" i="6" s="1"/>
  <c r="P622" i="6" a="1"/>
  <c r="P622" i="6" s="1"/>
  <c r="P660" i="6"/>
  <c r="P654" i="6"/>
  <c r="P658" i="6" s="1"/>
  <c r="Z788" i="6"/>
  <c r="Z769" i="6"/>
  <c r="AA645" i="6"/>
  <c r="Q777" i="6" l="1"/>
  <c r="Q796" i="6"/>
  <c r="Q758" i="6"/>
  <c r="R634" i="6"/>
  <c r="Q683" i="6"/>
  <c r="V764" i="6"/>
  <c r="V802" i="6"/>
  <c r="W640" i="6"/>
  <c r="V783" i="6"/>
  <c r="P624" i="6"/>
  <c r="P666" i="6"/>
  <c r="P671" i="6" s="1"/>
  <c r="P670" i="6" s="1"/>
  <c r="P656" i="6"/>
  <c r="P623" i="6"/>
  <c r="P665" i="6"/>
  <c r="P707" i="6" s="1"/>
  <c r="P677" i="6" s="1"/>
  <c r="P1" i="6" s="1"/>
  <c r="AA789" i="6"/>
  <c r="AB790" i="6" s="1"/>
  <c r="AA770" i="6"/>
  <c r="AB771" i="6" s="1"/>
  <c r="AB646" i="6"/>
  <c r="W765" i="6" l="1"/>
  <c r="W784" i="6"/>
  <c r="X641" i="6"/>
  <c r="W803" i="6"/>
  <c r="P674" i="6"/>
  <c r="P657" i="6"/>
  <c r="P673" i="6"/>
  <c r="R759" i="6"/>
  <c r="R797" i="6"/>
  <c r="R778" i="6"/>
  <c r="S635" i="6"/>
  <c r="Q616" i="6" l="1"/>
  <c r="Q617" i="6" s="1"/>
  <c r="Q664" i="6"/>
  <c r="P718" i="6"/>
  <c r="P716" i="6"/>
  <c r="P717" i="6"/>
  <c r="S798" i="6"/>
  <c r="S760" i="6"/>
  <c r="S779" i="6"/>
  <c r="T636" i="6"/>
  <c r="X766" i="6"/>
  <c r="X785" i="6"/>
  <c r="Y642" i="6"/>
  <c r="Y786" i="6" l="1"/>
  <c r="Y767" i="6"/>
  <c r="Z643" i="6"/>
  <c r="P720" i="6"/>
  <c r="P752" i="6" s="1"/>
  <c r="T799" i="6"/>
  <c r="T780" i="6"/>
  <c r="U637" i="6"/>
  <c r="T628" i="6"/>
  <c r="T761" i="6"/>
  <c r="Q621" i="6"/>
  <c r="R610" i="6"/>
  <c r="Q653" i="6"/>
  <c r="Z787" i="6" l="1"/>
  <c r="Z768" i="6"/>
  <c r="AA644" i="6"/>
  <c r="Q632" i="6"/>
  <c r="Q652" i="6"/>
  <c r="U762" i="6"/>
  <c r="U800" i="6"/>
  <c r="V638" i="6"/>
  <c r="U781" i="6"/>
  <c r="Q776" i="6" l="1"/>
  <c r="Q791" i="6" s="1"/>
  <c r="Q792" i="6" s="1"/>
  <c r="Q757" i="6"/>
  <c r="Q772" i="6" s="1"/>
  <c r="Q773" i="6" s="1"/>
  <c r="Q807" i="6" s="1" a="1"/>
  <c r="Q807" i="6" s="1"/>
  <c r="Q795" i="6"/>
  <c r="Q804" i="6" s="1"/>
  <c r="Q805" i="6" s="1"/>
  <c r="Q622" i="6" a="1"/>
  <c r="Q622" i="6" s="1"/>
  <c r="R633" i="6"/>
  <c r="Q627" i="6"/>
  <c r="Q626" i="6"/>
  <c r="Q629" i="6" s="1"/>
  <c r="Q660" i="6"/>
  <c r="Q654" i="6"/>
  <c r="Q658" i="6" s="1"/>
  <c r="V801" i="6"/>
  <c r="V763" i="6"/>
  <c r="V782" i="6"/>
  <c r="W639" i="6"/>
  <c r="AA769" i="6"/>
  <c r="AA788" i="6"/>
  <c r="AB645" i="6"/>
  <c r="Q624" i="6" l="1"/>
  <c r="Q666" i="6"/>
  <c r="Q671" i="6" s="1"/>
  <c r="Q670" i="6" s="1"/>
  <c r="Q656" i="6"/>
  <c r="Q623" i="6"/>
  <c r="R796" i="6"/>
  <c r="R758" i="6"/>
  <c r="R777" i="6"/>
  <c r="S634" i="6"/>
  <c r="R683" i="6"/>
  <c r="P58" i="4" s="1"/>
  <c r="Q665" i="6"/>
  <c r="Q707" i="6" s="1"/>
  <c r="Q677" i="6" s="1"/>
  <c r="Q1" i="6" s="1"/>
  <c r="W764" i="6"/>
  <c r="W802" i="6"/>
  <c r="W783" i="6"/>
  <c r="X640" i="6"/>
  <c r="AB789" i="6"/>
  <c r="AC790" i="6" s="1"/>
  <c r="AB770" i="6"/>
  <c r="AC771" i="6" s="1"/>
  <c r="AC646" i="6"/>
  <c r="Q673" i="6" l="1"/>
  <c r="Q657" i="6"/>
  <c r="Q674" i="6"/>
  <c r="X784" i="6"/>
  <c r="X765" i="6"/>
  <c r="Y641" i="6"/>
  <c r="X803" i="6"/>
  <c r="S759" i="6"/>
  <c r="S778" i="6"/>
  <c r="S797" i="6"/>
  <c r="T635" i="6"/>
  <c r="Y785" i="6" l="1"/>
  <c r="Y766" i="6"/>
  <c r="Z642" i="6"/>
  <c r="Q716" i="6"/>
  <c r="Q720" i="6" s="1"/>
  <c r="Q752" i="6" s="1"/>
  <c r="Q718" i="6"/>
  <c r="Q717" i="6"/>
  <c r="T798" i="6"/>
  <c r="T760" i="6"/>
  <c r="T779" i="6"/>
  <c r="U636" i="6"/>
  <c r="R616" i="6"/>
  <c r="R617" i="6" s="1"/>
  <c r="R664" i="6"/>
  <c r="U761" i="6" l="1"/>
  <c r="U799" i="6"/>
  <c r="U780" i="6"/>
  <c r="V637" i="6"/>
  <c r="U628" i="6"/>
  <c r="Z767" i="6"/>
  <c r="Z786" i="6"/>
  <c r="AA643" i="6"/>
  <c r="S610" i="6"/>
  <c r="R621" i="6"/>
  <c r="R653" i="6"/>
  <c r="V762" i="6" l="1"/>
  <c r="V781" i="6"/>
  <c r="V800" i="6"/>
  <c r="W638" i="6"/>
  <c r="R632" i="6"/>
  <c r="R652" i="6"/>
  <c r="AA787" i="6"/>
  <c r="AA768" i="6"/>
  <c r="AB644" i="6"/>
  <c r="R795" i="6" l="1"/>
  <c r="R804" i="6" s="1"/>
  <c r="R805" i="6" s="1"/>
  <c r="R757" i="6"/>
  <c r="R772" i="6" s="1"/>
  <c r="R773" i="6" s="1"/>
  <c r="R807" i="6" s="1" a="1"/>
  <c r="R807" i="6" s="1"/>
  <c r="P71" i="4" s="1"/>
  <c r="P23" i="4" s="1"/>
  <c r="R776" i="6"/>
  <c r="R791" i="6" s="1"/>
  <c r="R792" i="6" s="1"/>
  <c r="R665" i="6"/>
  <c r="R707" i="6" s="1"/>
  <c r="R626" i="6"/>
  <c r="R629" i="6" s="1"/>
  <c r="R622" i="6" a="1"/>
  <c r="R622" i="6" s="1"/>
  <c r="S633" i="6"/>
  <c r="R627" i="6"/>
  <c r="AB769" i="6"/>
  <c r="AB788" i="6"/>
  <c r="AC645" i="6"/>
  <c r="W801" i="6"/>
  <c r="W782" i="6"/>
  <c r="W763" i="6"/>
  <c r="X639" i="6"/>
  <c r="R660" i="6"/>
  <c r="R654" i="6"/>
  <c r="R658" i="6" s="1"/>
  <c r="S796" i="6" l="1"/>
  <c r="S758" i="6"/>
  <c r="S777" i="6"/>
  <c r="T634" i="6"/>
  <c r="S683" i="6"/>
  <c r="R624" i="6"/>
  <c r="R666" i="6"/>
  <c r="R671" i="6" s="1"/>
  <c r="R670" i="6" s="1"/>
  <c r="R656" i="6"/>
  <c r="R623" i="6"/>
  <c r="R677" i="6"/>
  <c r="R1" i="6" s="1"/>
  <c r="P69" i="4"/>
  <c r="P52" i="4" s="1"/>
  <c r="P21" i="4" s="1"/>
  <c r="AC789" i="6"/>
  <c r="AD790" i="6" s="1"/>
  <c r="AC770" i="6"/>
  <c r="AD771" i="6" s="1"/>
  <c r="AD646" i="6"/>
  <c r="X802" i="6"/>
  <c r="X783" i="6"/>
  <c r="X764" i="6"/>
  <c r="Y640" i="6"/>
  <c r="P50" i="4" l="1"/>
  <c r="T797" i="6"/>
  <c r="T759" i="6"/>
  <c r="T778" i="6"/>
  <c r="U635" i="6"/>
  <c r="Y784" i="6"/>
  <c r="Y765" i="6"/>
  <c r="Z641" i="6"/>
  <c r="Y803" i="6"/>
  <c r="R673" i="6"/>
  <c r="P51" i="4" s="1"/>
  <c r="R657" i="6"/>
  <c r="P46" i="4"/>
  <c r="P17" i="4" s="1"/>
  <c r="S616" i="6" l="1"/>
  <c r="S617" i="6" s="1"/>
  <c r="S664" i="6"/>
  <c r="Z766" i="6"/>
  <c r="Z785" i="6"/>
  <c r="AA642" i="6"/>
  <c r="U798" i="6"/>
  <c r="U760" i="6"/>
  <c r="U779" i="6"/>
  <c r="V636" i="6"/>
  <c r="P49" i="4"/>
  <c r="R674" i="6"/>
  <c r="AA767" i="6" l="1"/>
  <c r="AA786" i="6"/>
  <c r="AB643" i="6"/>
  <c r="R717" i="6"/>
  <c r="P76" i="4" s="1"/>
  <c r="R716" i="6"/>
  <c r="R718" i="6"/>
  <c r="P77" i="4" s="1"/>
  <c r="P20" i="4"/>
  <c r="V799" i="6"/>
  <c r="V780" i="6"/>
  <c r="V761" i="6"/>
  <c r="W637" i="6"/>
  <c r="V628" i="6"/>
  <c r="T610" i="6"/>
  <c r="S621" i="6"/>
  <c r="S653" i="6"/>
  <c r="R720" i="6" l="1"/>
  <c r="R752" i="6" s="1"/>
  <c r="P75" i="4"/>
  <c r="P73" i="4" s="1"/>
  <c r="W800" i="6"/>
  <c r="W762" i="6"/>
  <c r="W781" i="6"/>
  <c r="X638" i="6"/>
  <c r="AB787" i="6"/>
  <c r="AB768" i="6"/>
  <c r="AC644" i="6"/>
  <c r="S632" i="6"/>
  <c r="S652" i="6"/>
  <c r="X801" i="6" l="1"/>
  <c r="X763" i="6"/>
  <c r="X782" i="6"/>
  <c r="Y639" i="6"/>
  <c r="S660" i="6"/>
  <c r="S654" i="6"/>
  <c r="S658" i="6" s="1"/>
  <c r="P25" i="4"/>
  <c r="P24" i="4" s="1"/>
  <c r="P72" i="4"/>
  <c r="P31" i="4" s="1"/>
  <c r="S757" i="6"/>
  <c r="S772" i="6" s="1"/>
  <c r="S773" i="6" s="1"/>
  <c r="S807" i="6" s="1" a="1"/>
  <c r="S807" i="6" s="1"/>
  <c r="S776" i="6"/>
  <c r="S791" i="6" s="1"/>
  <c r="S792" i="6" s="1"/>
  <c r="S795" i="6"/>
  <c r="S804" i="6" s="1"/>
  <c r="S805" i="6" s="1"/>
  <c r="S626" i="6"/>
  <c r="S629" i="6" s="1"/>
  <c r="T633" i="6"/>
  <c r="S627" i="6"/>
  <c r="S622" i="6" a="1"/>
  <c r="S622" i="6" s="1"/>
  <c r="AC769" i="6"/>
  <c r="AC788" i="6"/>
  <c r="AD645" i="6"/>
  <c r="S624" i="6" l="1"/>
  <c r="S666" i="6"/>
  <c r="S671" i="6" s="1"/>
  <c r="S670" i="6" s="1"/>
  <c r="S656" i="6"/>
  <c r="S623" i="6"/>
  <c r="T777" i="6"/>
  <c r="T758" i="6"/>
  <c r="T796" i="6"/>
  <c r="U634" i="6"/>
  <c r="T683" i="6"/>
  <c r="S665" i="6"/>
  <c r="S707" i="6" s="1"/>
  <c r="Y783" i="6"/>
  <c r="Y764" i="6"/>
  <c r="Y802" i="6"/>
  <c r="Z640" i="6"/>
  <c r="AD770" i="6"/>
  <c r="AE771" i="6" s="1"/>
  <c r="AD789" i="6"/>
  <c r="AE790" i="6" s="1"/>
  <c r="AE646" i="6"/>
  <c r="Z784" i="6" l="1"/>
  <c r="Z765" i="6"/>
  <c r="AA641" i="6"/>
  <c r="Z803" i="6"/>
  <c r="S673" i="6"/>
  <c r="S657" i="6"/>
  <c r="S677" i="6"/>
  <c r="S1" i="6" s="1"/>
  <c r="U778" i="6"/>
  <c r="U759" i="6"/>
  <c r="U797" i="6"/>
  <c r="V635" i="6"/>
  <c r="T616" i="6" l="1"/>
  <c r="T617" i="6" s="1"/>
  <c r="T664" i="6"/>
  <c r="AA766" i="6"/>
  <c r="AA785" i="6"/>
  <c r="AB642" i="6"/>
  <c r="S674" i="6"/>
  <c r="V798" i="6"/>
  <c r="V760" i="6"/>
  <c r="V779" i="6"/>
  <c r="W636" i="6"/>
  <c r="S717" i="6" l="1"/>
  <c r="S718" i="6"/>
  <c r="S716" i="6"/>
  <c r="AB767" i="6"/>
  <c r="AB786" i="6"/>
  <c r="AC643" i="6"/>
  <c r="W780" i="6"/>
  <c r="W799" i="6"/>
  <c r="W761" i="6"/>
  <c r="X637" i="6"/>
  <c r="W628" i="6"/>
  <c r="T621" i="6"/>
  <c r="U610" i="6"/>
  <c r="T653" i="6"/>
  <c r="S720" i="6" l="1"/>
  <c r="S752" i="6" s="1"/>
  <c r="X800" i="6"/>
  <c r="X781" i="6"/>
  <c r="X762" i="6"/>
  <c r="Y638" i="6"/>
  <c r="T632" i="6"/>
  <c r="T652" i="6"/>
  <c r="AC787" i="6"/>
  <c r="AC768" i="6"/>
  <c r="AD644" i="6"/>
  <c r="AD769" i="6" l="1"/>
  <c r="AD788" i="6"/>
  <c r="AE645" i="6"/>
  <c r="Y782" i="6"/>
  <c r="Y763" i="6"/>
  <c r="Y801" i="6"/>
  <c r="Z639" i="6"/>
  <c r="T660" i="6"/>
  <c r="T654" i="6"/>
  <c r="T658" i="6" s="1"/>
  <c r="T776" i="6"/>
  <c r="T791" i="6" s="1"/>
  <c r="T792" i="6" s="1"/>
  <c r="T757" i="6"/>
  <c r="T772" i="6" s="1"/>
  <c r="T773" i="6" s="1"/>
  <c r="T807" i="6" s="1" a="1"/>
  <c r="T807" i="6" s="1"/>
  <c r="T795" i="6"/>
  <c r="T804" i="6" s="1"/>
  <c r="T805" i="6" s="1"/>
  <c r="T626" i="6"/>
  <c r="T629" i="6" s="1"/>
  <c r="T665" i="6"/>
  <c r="T707" i="6" s="1"/>
  <c r="U633" i="6"/>
  <c r="T627" i="6"/>
  <c r="T622" i="6" a="1"/>
  <c r="T622" i="6" s="1"/>
  <c r="U777" i="6" l="1"/>
  <c r="U758" i="6"/>
  <c r="U796" i="6"/>
  <c r="V634" i="6"/>
  <c r="U683" i="6"/>
  <c r="Z802" i="6"/>
  <c r="Z783" i="6"/>
  <c r="Z764" i="6"/>
  <c r="AA640" i="6"/>
  <c r="T677" i="6"/>
  <c r="T1" i="6" s="1"/>
  <c r="AE770" i="6"/>
  <c r="AF771" i="6" s="1"/>
  <c r="AE789" i="6"/>
  <c r="AF790" i="6" s="1"/>
  <c r="AF646" i="6"/>
  <c r="T624" i="6"/>
  <c r="T666" i="6"/>
  <c r="T671" i="6" s="1"/>
  <c r="T670" i="6" s="1"/>
  <c r="T656" i="6"/>
  <c r="T623" i="6"/>
  <c r="V778" i="6" l="1"/>
  <c r="V759" i="6"/>
  <c r="V797" i="6"/>
  <c r="W635" i="6"/>
  <c r="T657" i="6"/>
  <c r="T673" i="6"/>
  <c r="T674" i="6"/>
  <c r="AA784" i="6"/>
  <c r="AA765" i="6"/>
  <c r="AB641" i="6"/>
  <c r="AA803" i="6"/>
  <c r="AB785" i="6" l="1"/>
  <c r="AB766" i="6"/>
  <c r="AC642" i="6"/>
  <c r="U616" i="6"/>
  <c r="U617" i="6" s="1"/>
  <c r="U664" i="6"/>
  <c r="W779" i="6"/>
  <c r="W798" i="6"/>
  <c r="W760" i="6"/>
  <c r="X636" i="6"/>
  <c r="T717" i="6"/>
  <c r="T718" i="6"/>
  <c r="T716" i="6"/>
  <c r="AC767" i="6" l="1"/>
  <c r="AC786" i="6"/>
  <c r="AD643" i="6"/>
  <c r="T720" i="6"/>
  <c r="T752" i="6" s="1"/>
  <c r="V610" i="6"/>
  <c r="U621" i="6"/>
  <c r="U653" i="6"/>
  <c r="X780" i="6"/>
  <c r="X761" i="6"/>
  <c r="X799" i="6"/>
  <c r="Y637" i="6"/>
  <c r="X628" i="6"/>
  <c r="Y781" i="6" l="1"/>
  <c r="Y800" i="6"/>
  <c r="Y762" i="6"/>
  <c r="Z638" i="6"/>
  <c r="U632" i="6"/>
  <c r="U652" i="6"/>
  <c r="AD787" i="6"/>
  <c r="AD768" i="6"/>
  <c r="AE644" i="6"/>
  <c r="U660" i="6" l="1"/>
  <c r="U654" i="6"/>
  <c r="U658" i="6" s="1"/>
  <c r="U776" i="6"/>
  <c r="U791" i="6" s="1"/>
  <c r="U792" i="6" s="1"/>
  <c r="U795" i="6"/>
  <c r="U804" i="6" s="1"/>
  <c r="U805" i="6" s="1"/>
  <c r="U622" i="6" a="1"/>
  <c r="U622" i="6" s="1"/>
  <c r="U665" i="6" s="1"/>
  <c r="U707" i="6" s="1"/>
  <c r="U757" i="6"/>
  <c r="U772" i="6" s="1"/>
  <c r="U773" i="6" s="1"/>
  <c r="U807" i="6" s="1" a="1"/>
  <c r="U807" i="6" s="1"/>
  <c r="U626" i="6"/>
  <c r="U629" i="6" s="1"/>
  <c r="V633" i="6"/>
  <c r="U627" i="6"/>
  <c r="AE769" i="6"/>
  <c r="AE788" i="6"/>
  <c r="AF645" i="6"/>
  <c r="Z763" i="6"/>
  <c r="Z782" i="6"/>
  <c r="Z801" i="6"/>
  <c r="AA639" i="6"/>
  <c r="U677" i="6" l="1"/>
  <c r="U1" i="6" s="1"/>
  <c r="U666" i="6"/>
  <c r="U671" i="6" s="1"/>
  <c r="U670" i="6" s="1"/>
  <c r="U624" i="6"/>
  <c r="U656" i="6"/>
  <c r="U623" i="6"/>
  <c r="AF770" i="6"/>
  <c r="AG771" i="6" s="1"/>
  <c r="AF789" i="6"/>
  <c r="AG790" i="6" s="1"/>
  <c r="AG646" i="6"/>
  <c r="AA802" i="6"/>
  <c r="AA783" i="6"/>
  <c r="AA764" i="6"/>
  <c r="AB640" i="6"/>
  <c r="V777" i="6"/>
  <c r="V758" i="6"/>
  <c r="V796" i="6"/>
  <c r="W634" i="6"/>
  <c r="V683" i="6"/>
  <c r="U657" i="6" l="1"/>
  <c r="U673" i="6"/>
  <c r="W778" i="6"/>
  <c r="W797" i="6"/>
  <c r="W759" i="6"/>
  <c r="X635" i="6"/>
  <c r="AB765" i="6"/>
  <c r="AB784" i="6"/>
  <c r="AC641" i="6"/>
  <c r="AB803" i="6"/>
  <c r="X779" i="6" l="1"/>
  <c r="X760" i="6"/>
  <c r="X798" i="6"/>
  <c r="Y636" i="6"/>
  <c r="AC785" i="6"/>
  <c r="AC766" i="6"/>
  <c r="AD642" i="6"/>
  <c r="U674" i="6"/>
  <c r="V616" i="6"/>
  <c r="V617" i="6" s="1"/>
  <c r="V664" i="6"/>
  <c r="AD767" i="6" l="1"/>
  <c r="AD786" i="6"/>
  <c r="AE643" i="6"/>
  <c r="Y780" i="6"/>
  <c r="Y761" i="6"/>
  <c r="Y799" i="6"/>
  <c r="Z637" i="6"/>
  <c r="Y628" i="6"/>
  <c r="W610" i="6"/>
  <c r="V621" i="6"/>
  <c r="V653" i="6"/>
  <c r="U717" i="6"/>
  <c r="U718" i="6"/>
  <c r="U716" i="6"/>
  <c r="V632" i="6" l="1"/>
  <c r="V652" i="6"/>
  <c r="AE787" i="6"/>
  <c r="AE768" i="6"/>
  <c r="AF644" i="6"/>
  <c r="Z781" i="6"/>
  <c r="Z800" i="6"/>
  <c r="Z762" i="6"/>
  <c r="AA638" i="6"/>
  <c r="U720" i="6"/>
  <c r="U752" i="6" s="1"/>
  <c r="V776" i="6" l="1"/>
  <c r="V791" i="6" s="1"/>
  <c r="V792" i="6" s="1"/>
  <c r="V795" i="6"/>
  <c r="V804" i="6" s="1"/>
  <c r="V805" i="6" s="1"/>
  <c r="W633" i="6"/>
  <c r="V627" i="6"/>
  <c r="V757" i="6"/>
  <c r="V772" i="6" s="1"/>
  <c r="V773" i="6" s="1"/>
  <c r="V807" i="6" s="1" a="1"/>
  <c r="V807" i="6" s="1"/>
  <c r="V622" i="6" a="1"/>
  <c r="V622" i="6" s="1"/>
  <c r="V665" i="6"/>
  <c r="V707" i="6" s="1"/>
  <c r="V626" i="6"/>
  <c r="V629" i="6" s="1"/>
  <c r="AA782" i="6"/>
  <c r="AA763" i="6"/>
  <c r="AA801" i="6"/>
  <c r="AB639" i="6"/>
  <c r="V660" i="6"/>
  <c r="V654" i="6"/>
  <c r="V658" i="6" s="1"/>
  <c r="AF788" i="6"/>
  <c r="AF769" i="6"/>
  <c r="AG645" i="6"/>
  <c r="V666" i="6" l="1"/>
  <c r="V671" i="6" s="1"/>
  <c r="V670" i="6" s="1"/>
  <c r="V624" i="6"/>
  <c r="V656" i="6"/>
  <c r="V623" i="6"/>
  <c r="AB802" i="6"/>
  <c r="AB783" i="6"/>
  <c r="AB764" i="6"/>
  <c r="AC640" i="6"/>
  <c r="W796" i="6"/>
  <c r="W777" i="6"/>
  <c r="W758" i="6"/>
  <c r="X634" i="6"/>
  <c r="W683" i="6"/>
  <c r="V677" i="6"/>
  <c r="V1" i="6" s="1"/>
  <c r="AG789" i="6"/>
  <c r="AH790" i="6" s="1"/>
  <c r="AG770" i="6"/>
  <c r="AH771" i="6" s="1"/>
  <c r="AH646" i="6"/>
  <c r="X797" i="6" l="1"/>
  <c r="X759" i="6"/>
  <c r="X778" i="6"/>
  <c r="Y635" i="6"/>
  <c r="V657" i="6"/>
  <c r="V673" i="6"/>
  <c r="AC784" i="6"/>
  <c r="AC765" i="6"/>
  <c r="AD641" i="6"/>
  <c r="AC803" i="6"/>
  <c r="V674" i="6"/>
  <c r="V718" i="6" l="1"/>
  <c r="V717" i="6"/>
  <c r="V716" i="6"/>
  <c r="W616" i="6"/>
  <c r="W617" i="6" s="1"/>
  <c r="W664" i="6"/>
  <c r="Y798" i="6"/>
  <c r="Y779" i="6"/>
  <c r="Y760" i="6"/>
  <c r="Z636" i="6"/>
  <c r="AD785" i="6"/>
  <c r="AD766" i="6"/>
  <c r="AE642" i="6"/>
  <c r="AE786" i="6" l="1"/>
  <c r="AE767" i="6"/>
  <c r="AF643" i="6"/>
  <c r="W621" i="6"/>
  <c r="X610" i="6"/>
  <c r="W653" i="6"/>
  <c r="V720" i="6"/>
  <c r="V752" i="6" s="1"/>
  <c r="Z780" i="6"/>
  <c r="Z761" i="6"/>
  <c r="Z799" i="6"/>
  <c r="AA637" i="6"/>
  <c r="Z628" i="6"/>
  <c r="W632" i="6" l="1"/>
  <c r="W652" i="6"/>
  <c r="AA800" i="6"/>
  <c r="AA781" i="6"/>
  <c r="AA762" i="6"/>
  <c r="AB638" i="6"/>
  <c r="AF768" i="6"/>
  <c r="AF787" i="6"/>
  <c r="AG644" i="6"/>
  <c r="AG788" i="6" l="1"/>
  <c r="AG769" i="6"/>
  <c r="AH645" i="6"/>
  <c r="W795" i="6"/>
  <c r="W804" i="6" s="1"/>
  <c r="W805" i="6" s="1"/>
  <c r="W776" i="6"/>
  <c r="W791" i="6" s="1"/>
  <c r="W792" i="6" s="1"/>
  <c r="X633" i="6"/>
  <c r="W627" i="6"/>
  <c r="W757" i="6"/>
  <c r="W772" i="6" s="1"/>
  <c r="W773" i="6" s="1"/>
  <c r="W807" i="6" s="1" a="1"/>
  <c r="W807" i="6" s="1"/>
  <c r="W626" i="6"/>
  <c r="W629" i="6" s="1"/>
  <c r="W622" i="6" a="1"/>
  <c r="W622" i="6" s="1"/>
  <c r="W665" i="6"/>
  <c r="W707" i="6" s="1"/>
  <c r="W660" i="6"/>
  <c r="W654" i="6"/>
  <c r="W658" i="6" s="1"/>
  <c r="AB782" i="6"/>
  <c r="AB801" i="6"/>
  <c r="AC639" i="6"/>
  <c r="AB763" i="6"/>
  <c r="AC802" i="6" l="1"/>
  <c r="AC783" i="6"/>
  <c r="AC764" i="6"/>
  <c r="AD640" i="6"/>
  <c r="W677" i="6"/>
  <c r="W1" i="6" s="1"/>
  <c r="AH789" i="6"/>
  <c r="AI790" i="6" s="1"/>
  <c r="AH770" i="6"/>
  <c r="AI771" i="6" s="1"/>
  <c r="AI646" i="6"/>
  <c r="X796" i="6"/>
  <c r="X777" i="6"/>
  <c r="X758" i="6"/>
  <c r="Y634" i="6"/>
  <c r="X683" i="6"/>
  <c r="W666" i="6"/>
  <c r="W671" i="6" s="1"/>
  <c r="W670" i="6" s="1"/>
  <c r="W624" i="6"/>
  <c r="W656" i="6"/>
  <c r="W623" i="6"/>
  <c r="Y778" i="6" l="1"/>
  <c r="Y797" i="6"/>
  <c r="Y759" i="6"/>
  <c r="Z635" i="6"/>
  <c r="AD784" i="6"/>
  <c r="AD765" i="6"/>
  <c r="AE641" i="6"/>
  <c r="AD803" i="6"/>
  <c r="W673" i="6"/>
  <c r="W674" i="6" s="1"/>
  <c r="W657" i="6"/>
  <c r="W718" i="6" l="1"/>
  <c r="W716" i="6"/>
  <c r="W717" i="6"/>
  <c r="X616" i="6"/>
  <c r="X617" i="6" s="1"/>
  <c r="X664" i="6"/>
  <c r="Z779" i="6"/>
  <c r="Z760" i="6"/>
  <c r="Z798" i="6"/>
  <c r="AA636" i="6"/>
  <c r="AE785" i="6"/>
  <c r="AE766" i="6"/>
  <c r="AF642" i="6"/>
  <c r="AF786" i="6" l="1"/>
  <c r="AF767" i="6"/>
  <c r="AG643" i="6"/>
  <c r="X621" i="6"/>
  <c r="Y610" i="6"/>
  <c r="X653" i="6"/>
  <c r="AA799" i="6"/>
  <c r="AA780" i="6"/>
  <c r="AA761" i="6"/>
  <c r="AB637" i="6"/>
  <c r="AA628" i="6"/>
  <c r="W720" i="6"/>
  <c r="W752" i="6" s="1"/>
  <c r="AG787" i="6" l="1"/>
  <c r="AG768" i="6"/>
  <c r="AH644" i="6"/>
  <c r="X632" i="6"/>
  <c r="X652" i="6"/>
  <c r="AB762" i="6"/>
  <c r="AB781" i="6"/>
  <c r="AB800" i="6"/>
  <c r="AC638" i="6"/>
  <c r="X660" i="6" l="1"/>
  <c r="X654" i="6"/>
  <c r="X658" i="6" s="1"/>
  <c r="AC801" i="6"/>
  <c r="AC782" i="6"/>
  <c r="AC763" i="6"/>
  <c r="AD639" i="6"/>
  <c r="AH788" i="6"/>
  <c r="AH769" i="6"/>
  <c r="AI645" i="6"/>
  <c r="X757" i="6"/>
  <c r="X772" i="6" s="1"/>
  <c r="X773" i="6" s="1"/>
  <c r="X807" i="6" s="1" a="1"/>
  <c r="X807" i="6" s="1"/>
  <c r="X795" i="6"/>
  <c r="X804" i="6" s="1"/>
  <c r="X805" i="6" s="1"/>
  <c r="X776" i="6"/>
  <c r="X791" i="6" s="1"/>
  <c r="X792" i="6" s="1"/>
  <c r="Y633" i="6"/>
  <c r="X627" i="6"/>
  <c r="X626" i="6"/>
  <c r="X629" i="6" s="1"/>
  <c r="X622" i="6" a="1"/>
  <c r="X622" i="6" s="1"/>
  <c r="X665" i="6" s="1"/>
  <c r="X707" i="6" s="1"/>
  <c r="X677" i="6" s="1"/>
  <c r="X1" i="6" s="1"/>
  <c r="AD764" i="6" l="1"/>
  <c r="AD802" i="6"/>
  <c r="AD783" i="6"/>
  <c r="AE640" i="6"/>
  <c r="Y777" i="6"/>
  <c r="Y796" i="6"/>
  <c r="Z634" i="6"/>
  <c r="Y758" i="6"/>
  <c r="Y683" i="6"/>
  <c r="X624" i="6"/>
  <c r="X666" i="6"/>
  <c r="X671" i="6" s="1"/>
  <c r="X670" i="6" s="1"/>
  <c r="X656" i="6"/>
  <c r="X623" i="6"/>
  <c r="AI789" i="6"/>
  <c r="AJ790" i="6" s="1"/>
  <c r="AI770" i="6"/>
  <c r="AJ771" i="6" s="1"/>
  <c r="AJ646" i="6"/>
  <c r="Z759" i="6" l="1"/>
  <c r="Z797" i="6"/>
  <c r="Z778" i="6"/>
  <c r="AA635" i="6"/>
  <c r="AE765" i="6"/>
  <c r="AE784" i="6"/>
  <c r="AF641" i="6"/>
  <c r="AE803" i="6"/>
  <c r="X673" i="6"/>
  <c r="X657" i="6"/>
  <c r="X674" i="6"/>
  <c r="AF766" i="6" l="1"/>
  <c r="AF785" i="6"/>
  <c r="AG642" i="6"/>
  <c r="AA779" i="6"/>
  <c r="AA760" i="6"/>
  <c r="AA798" i="6"/>
  <c r="AB636" i="6"/>
  <c r="X718" i="6"/>
  <c r="X716" i="6"/>
  <c r="X717" i="6"/>
  <c r="Y616" i="6"/>
  <c r="Y617" i="6" s="1"/>
  <c r="Y664" i="6"/>
  <c r="AG786" i="6" l="1"/>
  <c r="AG767" i="6"/>
  <c r="AH643" i="6"/>
  <c r="AB799" i="6"/>
  <c r="AB780" i="6"/>
  <c r="AB761" i="6"/>
  <c r="AC637" i="6"/>
  <c r="AB628" i="6"/>
  <c r="Y621" i="6"/>
  <c r="Z610" i="6"/>
  <c r="Y653" i="6"/>
  <c r="X720" i="6"/>
  <c r="X752" i="6" s="1"/>
  <c r="AC762" i="6" l="1"/>
  <c r="AC781" i="6"/>
  <c r="AC800" i="6"/>
  <c r="AD638" i="6"/>
  <c r="AH787" i="6"/>
  <c r="AH768" i="6"/>
  <c r="AI644" i="6"/>
  <c r="Y632" i="6"/>
  <c r="Y652" i="6"/>
  <c r="AI788" i="6" l="1"/>
  <c r="AI769" i="6"/>
  <c r="AJ645" i="6"/>
  <c r="AD801" i="6"/>
  <c r="AD782" i="6"/>
  <c r="AD763" i="6"/>
  <c r="AE639" i="6"/>
  <c r="Y776" i="6"/>
  <c r="Y791" i="6" s="1"/>
  <c r="Y792" i="6" s="1"/>
  <c r="Y757" i="6"/>
  <c r="Y772" i="6" s="1"/>
  <c r="Y773" i="6" s="1"/>
  <c r="Y807" i="6" s="1" a="1"/>
  <c r="Y807" i="6" s="1"/>
  <c r="Y795" i="6"/>
  <c r="Y804" i="6" s="1"/>
  <c r="Y805" i="6" s="1"/>
  <c r="Y622" i="6" a="1"/>
  <c r="Y622" i="6" s="1"/>
  <c r="Y665" i="6" s="1"/>
  <c r="Y707" i="6" s="1"/>
  <c r="Y677" i="6" s="1"/>
  <c r="Y1" i="6" s="1"/>
  <c r="Z633" i="6"/>
  <c r="Y627" i="6"/>
  <c r="Y626" i="6"/>
  <c r="Y629" i="6" s="1"/>
  <c r="Y660" i="6"/>
  <c r="Y654" i="6"/>
  <c r="Y658" i="6" s="1"/>
  <c r="AE764" i="6" l="1"/>
  <c r="AE802" i="6"/>
  <c r="AE783" i="6"/>
  <c r="AF640" i="6"/>
  <c r="Z796" i="6"/>
  <c r="Z777" i="6"/>
  <c r="Z758" i="6"/>
  <c r="AA634" i="6"/>
  <c r="Z683" i="6"/>
  <c r="Y624" i="6"/>
  <c r="Y666" i="6"/>
  <c r="Y671" i="6" s="1"/>
  <c r="Y670" i="6" s="1"/>
  <c r="Y656" i="6"/>
  <c r="Y623" i="6"/>
  <c r="AJ789" i="6"/>
  <c r="AK790" i="6" s="1"/>
  <c r="AJ770" i="6"/>
  <c r="AK771" i="6" s="1"/>
  <c r="AK646" i="6"/>
  <c r="AA759" i="6" l="1"/>
  <c r="AA778" i="6"/>
  <c r="AA797" i="6"/>
  <c r="AB635" i="6"/>
  <c r="AF765" i="6"/>
  <c r="AF784" i="6"/>
  <c r="AG641" i="6"/>
  <c r="AF803" i="6"/>
  <c r="Y673" i="6"/>
  <c r="Y657" i="6"/>
  <c r="Y674" i="6"/>
  <c r="AB760" i="6" l="1"/>
  <c r="AB779" i="6"/>
  <c r="AB798" i="6"/>
  <c r="AC636" i="6"/>
  <c r="Y718" i="6"/>
  <c r="Y716" i="6"/>
  <c r="Y720" i="6" s="1"/>
  <c r="Y752" i="6" s="1"/>
  <c r="Y717" i="6"/>
  <c r="Z616" i="6"/>
  <c r="Z617" i="6" s="1"/>
  <c r="Z664" i="6"/>
  <c r="AG785" i="6"/>
  <c r="AG766" i="6"/>
  <c r="AH642" i="6"/>
  <c r="AH786" i="6" l="1"/>
  <c r="AH767" i="6"/>
  <c r="AI643" i="6"/>
  <c r="AC799" i="6"/>
  <c r="AC780" i="6"/>
  <c r="AC761" i="6"/>
  <c r="AD637" i="6"/>
  <c r="AC628" i="6"/>
  <c r="Z621" i="6"/>
  <c r="AA610" i="6"/>
  <c r="Z653" i="6"/>
  <c r="AD762" i="6" l="1"/>
  <c r="AD800" i="6"/>
  <c r="AD781" i="6"/>
  <c r="AE638" i="6"/>
  <c r="AI787" i="6"/>
  <c r="AI768" i="6"/>
  <c r="AJ644" i="6"/>
  <c r="Z632" i="6"/>
  <c r="Z652" i="6"/>
  <c r="Z795" i="6" l="1"/>
  <c r="Z804" i="6" s="1"/>
  <c r="Z805" i="6" s="1"/>
  <c r="Z757" i="6"/>
  <c r="Z772" i="6" s="1"/>
  <c r="Z773" i="6" s="1"/>
  <c r="Z807" i="6" s="1" a="1"/>
  <c r="Z807" i="6" s="1"/>
  <c r="Z776" i="6"/>
  <c r="Z791" i="6" s="1"/>
  <c r="Z792" i="6" s="1"/>
  <c r="Z626" i="6"/>
  <c r="Z629" i="6" s="1"/>
  <c r="Z622" i="6" a="1"/>
  <c r="Z622" i="6" s="1"/>
  <c r="AA633" i="6"/>
  <c r="Z627" i="6"/>
  <c r="Z660" i="6"/>
  <c r="Z654" i="6"/>
  <c r="Z658" i="6" s="1"/>
  <c r="AJ769" i="6"/>
  <c r="AJ788" i="6"/>
  <c r="AK645" i="6"/>
  <c r="AE801" i="6"/>
  <c r="AE763" i="6"/>
  <c r="AE782" i="6"/>
  <c r="AF639" i="6"/>
  <c r="AK789" i="6" l="1"/>
  <c r="AL790" i="6" s="1"/>
  <c r="AK770" i="6"/>
  <c r="AL771" i="6" s="1"/>
  <c r="AL646" i="6"/>
  <c r="Z666" i="6"/>
  <c r="Z671" i="6" s="1"/>
  <c r="Z670" i="6" s="1"/>
  <c r="Z624" i="6"/>
  <c r="Z656" i="6"/>
  <c r="Z623" i="6"/>
  <c r="AA796" i="6"/>
  <c r="AA777" i="6"/>
  <c r="AA758" i="6"/>
  <c r="AB634" i="6"/>
  <c r="AA683" i="6"/>
  <c r="Z665" i="6"/>
  <c r="Z707" i="6" s="1"/>
  <c r="Z677" i="6" s="1"/>
  <c r="Z1" i="6" s="1"/>
  <c r="AF802" i="6"/>
  <c r="AF783" i="6"/>
  <c r="AF764" i="6"/>
  <c r="AG640" i="6"/>
  <c r="Z673" i="6" l="1"/>
  <c r="Z657" i="6"/>
  <c r="Z674" i="6"/>
  <c r="AB797" i="6"/>
  <c r="AB778" i="6"/>
  <c r="AB759" i="6"/>
  <c r="AC635" i="6"/>
  <c r="AG784" i="6"/>
  <c r="AG765" i="6"/>
  <c r="AH641" i="6"/>
  <c r="AG803" i="6"/>
  <c r="AC760" i="6" l="1"/>
  <c r="AC798" i="6"/>
  <c r="AC779" i="6"/>
  <c r="AD636" i="6"/>
  <c r="AH766" i="6"/>
  <c r="AH785" i="6"/>
  <c r="AI642" i="6"/>
  <c r="Z716" i="6"/>
  <c r="Z720" i="6" s="1"/>
  <c r="Z752" i="6" s="1"/>
  <c r="Z718" i="6"/>
  <c r="Z717" i="6"/>
  <c r="AA616" i="6"/>
  <c r="AA617" i="6" s="1"/>
  <c r="AA664" i="6"/>
  <c r="AI786" i="6" l="1"/>
  <c r="AI767" i="6"/>
  <c r="AJ643" i="6"/>
  <c r="AA621" i="6"/>
  <c r="AB610" i="6"/>
  <c r="AA653" i="6"/>
  <c r="AD799" i="6"/>
  <c r="AD761" i="6"/>
  <c r="AD780" i="6"/>
  <c r="AE637" i="6"/>
  <c r="AD628" i="6"/>
  <c r="AE762" i="6" l="1"/>
  <c r="AE800" i="6"/>
  <c r="AE781" i="6"/>
  <c r="AF638" i="6"/>
  <c r="AJ768" i="6"/>
  <c r="AJ787" i="6"/>
  <c r="AK644" i="6"/>
  <c r="AA632" i="6"/>
  <c r="AA652" i="6"/>
  <c r="AK769" i="6" l="1"/>
  <c r="AK788" i="6"/>
  <c r="AL645" i="6"/>
  <c r="AA660" i="6"/>
  <c r="AA654" i="6"/>
  <c r="AA658" i="6" s="1"/>
  <c r="AF801" i="6"/>
  <c r="AF763" i="6"/>
  <c r="AF782" i="6"/>
  <c r="AG639" i="6"/>
  <c r="AA757" i="6"/>
  <c r="AA772" i="6" s="1"/>
  <c r="AA773" i="6" s="1"/>
  <c r="AA807" i="6" s="1" a="1"/>
  <c r="AA807" i="6" s="1"/>
  <c r="AA776" i="6"/>
  <c r="AA791" i="6" s="1"/>
  <c r="AA792" i="6" s="1"/>
  <c r="AA795" i="6"/>
  <c r="AA804" i="6" s="1"/>
  <c r="AA805" i="6" s="1"/>
  <c r="AA665" i="6"/>
  <c r="AA707" i="6" s="1"/>
  <c r="AA677" i="6" s="1"/>
  <c r="AA1" i="6" s="1"/>
  <c r="AA626" i="6"/>
  <c r="AA629" i="6" s="1"/>
  <c r="AB633" i="6"/>
  <c r="AA627" i="6"/>
  <c r="AA622" i="6" a="1"/>
  <c r="AA622" i="6" s="1"/>
  <c r="AL770" i="6" l="1"/>
  <c r="AM771" i="6" s="1"/>
  <c r="AL789" i="6"/>
  <c r="AM790" i="6" s="1"/>
  <c r="AM646" i="6"/>
  <c r="AB796" i="6"/>
  <c r="AB758" i="6"/>
  <c r="AB777" i="6"/>
  <c r="AC634" i="6"/>
  <c r="AB683" i="6"/>
  <c r="AA624" i="6"/>
  <c r="AA666" i="6"/>
  <c r="AA671" i="6" s="1"/>
  <c r="AA670" i="6" s="1"/>
  <c r="AA656" i="6"/>
  <c r="AA623" i="6"/>
  <c r="AG783" i="6"/>
  <c r="AG802" i="6"/>
  <c r="AG764" i="6"/>
  <c r="AH640" i="6"/>
  <c r="AC778" i="6" l="1"/>
  <c r="AC797" i="6"/>
  <c r="AC759" i="6"/>
  <c r="AD635" i="6"/>
  <c r="AA674" i="6"/>
  <c r="AA673" i="6"/>
  <c r="AA657" i="6"/>
  <c r="AH765" i="6"/>
  <c r="AH784" i="6"/>
  <c r="AI641" i="6"/>
  <c r="AH803" i="6"/>
  <c r="AA717" i="6" l="1"/>
  <c r="AA716" i="6"/>
  <c r="AA718" i="6"/>
  <c r="AI766" i="6"/>
  <c r="AI785" i="6"/>
  <c r="AJ642" i="6"/>
  <c r="AB616" i="6"/>
  <c r="AB617" i="6" s="1"/>
  <c r="AB664" i="6"/>
  <c r="AD760" i="6"/>
  <c r="AD798" i="6"/>
  <c r="AD779" i="6"/>
  <c r="AE636" i="6"/>
  <c r="AC610" i="6" l="1"/>
  <c r="AB621" i="6"/>
  <c r="AB653" i="6"/>
  <c r="AJ767" i="6"/>
  <c r="AJ786" i="6"/>
  <c r="AK643" i="6"/>
  <c r="AA720" i="6"/>
  <c r="AA752" i="6" s="1"/>
  <c r="AE799" i="6"/>
  <c r="AE761" i="6"/>
  <c r="AE780" i="6"/>
  <c r="AF637" i="6"/>
  <c r="AE628" i="6"/>
  <c r="AF800" i="6" l="1"/>
  <c r="AF762" i="6"/>
  <c r="AF781" i="6"/>
  <c r="AG638" i="6"/>
  <c r="AK768" i="6"/>
  <c r="AK787" i="6"/>
  <c r="AL644" i="6"/>
  <c r="AB632" i="6"/>
  <c r="AB652" i="6"/>
  <c r="AB660" i="6" l="1"/>
  <c r="AB654" i="6"/>
  <c r="AB658" i="6" s="1"/>
  <c r="AL769" i="6"/>
  <c r="AL788" i="6"/>
  <c r="AM645" i="6"/>
  <c r="AG782" i="6"/>
  <c r="AG763" i="6"/>
  <c r="AG801" i="6"/>
  <c r="AH639" i="6"/>
  <c r="AB795" i="6"/>
  <c r="AB804" i="6" s="1"/>
  <c r="AB805" i="6" s="1"/>
  <c r="AB757" i="6"/>
  <c r="AB772" i="6" s="1"/>
  <c r="AB773" i="6" s="1"/>
  <c r="AB807" i="6" s="1" a="1"/>
  <c r="AB807" i="6" s="1"/>
  <c r="AB776" i="6"/>
  <c r="AB791" i="6" s="1"/>
  <c r="AB792" i="6" s="1"/>
  <c r="AB626" i="6"/>
  <c r="AB629" i="6" s="1"/>
  <c r="AB665" i="6"/>
  <c r="AB707" i="6" s="1"/>
  <c r="AB677" i="6" s="1"/>
  <c r="AB1" i="6" s="1"/>
  <c r="AC633" i="6"/>
  <c r="AB627" i="6"/>
  <c r="AB622" i="6" a="1"/>
  <c r="AB622" i="6" s="1"/>
  <c r="AC758" i="6" l="1"/>
  <c r="AC777" i="6"/>
  <c r="AC796" i="6"/>
  <c r="AD634" i="6"/>
  <c r="AC683" i="6"/>
  <c r="AM770" i="6"/>
  <c r="AN771" i="6" s="1"/>
  <c r="AM789" i="6"/>
  <c r="AN790" i="6" s="1"/>
  <c r="AN646" i="6"/>
  <c r="AB624" i="6"/>
  <c r="AB666" i="6"/>
  <c r="AB671" i="6" s="1"/>
  <c r="AB670" i="6" s="1"/>
  <c r="AB656" i="6"/>
  <c r="AB623" i="6"/>
  <c r="AH802" i="6"/>
  <c r="AH783" i="6"/>
  <c r="AH764" i="6"/>
  <c r="AI640" i="6"/>
  <c r="AD778" i="6" l="1"/>
  <c r="AD797" i="6"/>
  <c r="AD759" i="6"/>
  <c r="AE635" i="6"/>
  <c r="AB657" i="6"/>
  <c r="AB673" i="6"/>
  <c r="AB674" i="6"/>
  <c r="AI765" i="6"/>
  <c r="AI784" i="6"/>
  <c r="AJ641" i="6"/>
  <c r="AI803" i="6"/>
  <c r="AC616" i="6" l="1"/>
  <c r="AC617" i="6" s="1"/>
  <c r="AC664" i="6"/>
  <c r="AE798" i="6"/>
  <c r="AE779" i="6"/>
  <c r="AE760" i="6"/>
  <c r="AF636" i="6"/>
  <c r="AB717" i="6"/>
  <c r="AB716" i="6"/>
  <c r="AB718" i="6"/>
  <c r="AJ766" i="6"/>
  <c r="AJ785" i="6"/>
  <c r="AK642" i="6"/>
  <c r="AF780" i="6" l="1"/>
  <c r="AF761" i="6"/>
  <c r="AF799" i="6"/>
  <c r="AG637" i="6"/>
  <c r="AF628" i="6"/>
  <c r="AK767" i="6"/>
  <c r="AK786" i="6"/>
  <c r="AL643" i="6"/>
  <c r="AB720" i="6"/>
  <c r="AB752" i="6" s="1"/>
  <c r="AD610" i="6"/>
  <c r="AC621" i="6"/>
  <c r="AC653" i="6"/>
  <c r="AC632" i="6" l="1"/>
  <c r="AC652" i="6"/>
  <c r="AG781" i="6"/>
  <c r="AG800" i="6"/>
  <c r="AG762" i="6"/>
  <c r="AH638" i="6"/>
  <c r="AL768" i="6"/>
  <c r="AL787" i="6"/>
  <c r="AM644" i="6"/>
  <c r="AM769" i="6" l="1"/>
  <c r="AM788" i="6"/>
  <c r="AN645" i="6"/>
  <c r="AC660" i="6"/>
  <c r="AC654" i="6"/>
  <c r="AC658" i="6" s="1"/>
  <c r="AC776" i="6"/>
  <c r="AC791" i="6" s="1"/>
  <c r="AC792" i="6" s="1"/>
  <c r="AC795" i="6"/>
  <c r="AC804" i="6" s="1"/>
  <c r="AC805" i="6" s="1"/>
  <c r="AC757" i="6"/>
  <c r="AC772" i="6" s="1"/>
  <c r="AC773" i="6" s="1"/>
  <c r="AC807" i="6" s="1" a="1"/>
  <c r="AC807" i="6" s="1"/>
  <c r="AC622" i="6" a="1"/>
  <c r="AC622" i="6" s="1"/>
  <c r="AC626" i="6"/>
  <c r="AC629" i="6" s="1"/>
  <c r="AC665" i="6"/>
  <c r="AC707" i="6" s="1"/>
  <c r="AC677" i="6" s="1"/>
  <c r="AC1" i="6" s="1"/>
  <c r="AD633" i="6"/>
  <c r="AC627" i="6"/>
  <c r="AH763" i="6"/>
  <c r="AH801" i="6"/>
  <c r="AH782" i="6"/>
  <c r="AI639" i="6"/>
  <c r="AN770" i="6" l="1"/>
  <c r="AO771" i="6" s="1"/>
  <c r="AN789" i="6"/>
  <c r="AO790" i="6" s="1"/>
  <c r="AO646" i="6"/>
  <c r="AD758" i="6"/>
  <c r="AD777" i="6"/>
  <c r="AD796" i="6"/>
  <c r="AE634" i="6"/>
  <c r="AD683" i="6"/>
  <c r="Q58" i="4" s="1"/>
  <c r="AI802" i="6"/>
  <c r="AI783" i="6"/>
  <c r="AI764" i="6"/>
  <c r="AJ640" i="6"/>
  <c r="AC666" i="6"/>
  <c r="AC671" i="6" s="1"/>
  <c r="AC670" i="6" s="1"/>
  <c r="AC624" i="6"/>
  <c r="AC656" i="6"/>
  <c r="AC623" i="6"/>
  <c r="AC657" i="6" l="1"/>
  <c r="AC673" i="6"/>
  <c r="AC674" i="6" s="1"/>
  <c r="AE778" i="6"/>
  <c r="AE797" i="6"/>
  <c r="AE759" i="6"/>
  <c r="AF635" i="6"/>
  <c r="AJ765" i="6"/>
  <c r="AJ784" i="6"/>
  <c r="AK641" i="6"/>
  <c r="AJ803" i="6"/>
  <c r="AC717" i="6" l="1"/>
  <c r="AC716" i="6"/>
  <c r="AC718" i="6"/>
  <c r="AF779" i="6"/>
  <c r="AF798" i="6"/>
  <c r="AF760" i="6"/>
  <c r="AG636" i="6"/>
  <c r="AK766" i="6"/>
  <c r="AK785" i="6"/>
  <c r="AL642" i="6"/>
  <c r="AD616" i="6"/>
  <c r="AD617" i="6" s="1"/>
  <c r="AD664" i="6"/>
  <c r="AC720" i="6" l="1"/>
  <c r="AC752" i="6" s="1"/>
  <c r="AL767" i="6"/>
  <c r="AL786" i="6"/>
  <c r="AM643" i="6"/>
  <c r="AG780" i="6"/>
  <c r="AG761" i="6"/>
  <c r="AG799" i="6"/>
  <c r="AH637" i="6"/>
  <c r="AG628" i="6"/>
  <c r="AE610" i="6"/>
  <c r="AD621" i="6"/>
  <c r="AD653" i="6"/>
  <c r="AH800" i="6" l="1"/>
  <c r="AH781" i="6"/>
  <c r="AH762" i="6"/>
  <c r="AI638" i="6"/>
  <c r="AM768" i="6"/>
  <c r="AM787" i="6"/>
  <c r="AN644" i="6"/>
  <c r="AD632" i="6"/>
  <c r="AD652" i="6"/>
  <c r="AD660" i="6" l="1"/>
  <c r="AD654" i="6"/>
  <c r="AD658" i="6" s="1"/>
  <c r="AI782" i="6"/>
  <c r="AI763" i="6"/>
  <c r="AI801" i="6"/>
  <c r="AJ639" i="6"/>
  <c r="AN788" i="6"/>
  <c r="AN769" i="6"/>
  <c r="AO645" i="6"/>
  <c r="AD776" i="6"/>
  <c r="AD791" i="6" s="1"/>
  <c r="AD792" i="6" s="1"/>
  <c r="AD795" i="6"/>
  <c r="AD804" i="6" s="1"/>
  <c r="AD805" i="6" s="1"/>
  <c r="AD757" i="6"/>
  <c r="AD772" i="6" s="1"/>
  <c r="AD773" i="6" s="1"/>
  <c r="AD807" i="6" s="1" a="1"/>
  <c r="AD807" i="6" s="1"/>
  <c r="Q71" i="4" s="1"/>
  <c r="Q23" i="4" s="1"/>
  <c r="AE633" i="6"/>
  <c r="AD627" i="6"/>
  <c r="AD622" i="6" a="1"/>
  <c r="AD622" i="6" s="1"/>
  <c r="AD665" i="6" s="1"/>
  <c r="AD707" i="6" s="1"/>
  <c r="AD626" i="6"/>
  <c r="AD629" i="6" s="1"/>
  <c r="AD677" i="6" l="1"/>
  <c r="AD1" i="6" s="1"/>
  <c r="Q69" i="4"/>
  <c r="Q52" i="4" s="1"/>
  <c r="Q21" i="4" s="1"/>
  <c r="AD666" i="6"/>
  <c r="AD671" i="6" s="1"/>
  <c r="AD670" i="6" s="1"/>
  <c r="AD624" i="6"/>
  <c r="AD656" i="6"/>
  <c r="AD623" i="6"/>
  <c r="AE796" i="6"/>
  <c r="AE777" i="6"/>
  <c r="AE758" i="6"/>
  <c r="AF634" i="6"/>
  <c r="AE683" i="6"/>
  <c r="AJ802" i="6"/>
  <c r="AJ783" i="6"/>
  <c r="AJ764" i="6"/>
  <c r="AK640" i="6"/>
  <c r="AO789" i="6"/>
  <c r="AP790" i="6" s="1"/>
  <c r="AO770" i="6"/>
  <c r="AP771" i="6" s="1"/>
  <c r="AP646" i="6"/>
  <c r="AK784" i="6" l="1"/>
  <c r="AK765" i="6"/>
  <c r="AL641" i="6"/>
  <c r="AK803" i="6"/>
  <c r="AD657" i="6"/>
  <c r="AD673" i="6"/>
  <c r="Q51" i="4" s="1"/>
  <c r="Q46" i="4"/>
  <c r="Q17" i="4" s="1"/>
  <c r="Q50" i="4"/>
  <c r="AF778" i="6"/>
  <c r="AF797" i="6"/>
  <c r="AF759" i="6"/>
  <c r="AG635" i="6"/>
  <c r="AD674" i="6" l="1"/>
  <c r="AE616" i="6"/>
  <c r="AE617" i="6" s="1"/>
  <c r="AE664" i="6"/>
  <c r="AL785" i="6"/>
  <c r="AL766" i="6"/>
  <c r="AM642" i="6"/>
  <c r="AG798" i="6"/>
  <c r="AG779" i="6"/>
  <c r="AH636" i="6"/>
  <c r="AG760" i="6"/>
  <c r="Q49" i="4"/>
  <c r="AE621" i="6" l="1"/>
  <c r="AF610" i="6"/>
  <c r="AE653" i="6"/>
  <c r="AM767" i="6"/>
  <c r="AM786" i="6"/>
  <c r="AN643" i="6"/>
  <c r="Q20" i="4"/>
  <c r="AH761" i="6"/>
  <c r="AH780" i="6"/>
  <c r="AH799" i="6"/>
  <c r="AI637" i="6"/>
  <c r="AH628" i="6"/>
  <c r="AD717" i="6"/>
  <c r="Q76" i="4" s="1"/>
  <c r="AD716" i="6"/>
  <c r="AD718" i="6"/>
  <c r="Q77" i="4" s="1"/>
  <c r="AI800" i="6" l="1"/>
  <c r="AI781" i="6"/>
  <c r="AI762" i="6"/>
  <c r="AJ638" i="6"/>
  <c r="AE632" i="6"/>
  <c r="AE652" i="6"/>
  <c r="AN768" i="6"/>
  <c r="AN787" i="6"/>
  <c r="AO644" i="6"/>
  <c r="AD720" i="6"/>
  <c r="AD752" i="6" s="1"/>
  <c r="Q75" i="4"/>
  <c r="Q73" i="4" s="1"/>
  <c r="Q72" i="4" l="1"/>
  <c r="Q25" i="4"/>
  <c r="Q24" i="4" s="1"/>
  <c r="AJ782" i="6"/>
  <c r="AJ801" i="6"/>
  <c r="AJ763" i="6"/>
  <c r="AK639" i="6"/>
  <c r="AO788" i="6"/>
  <c r="AO769" i="6"/>
  <c r="AP645" i="6"/>
  <c r="AE660" i="6"/>
  <c r="AE654" i="6"/>
  <c r="AE658" i="6" s="1"/>
  <c r="AE776" i="6"/>
  <c r="AE791" i="6" s="1"/>
  <c r="AE792" i="6" s="1"/>
  <c r="AE795" i="6"/>
  <c r="AE804" i="6" s="1"/>
  <c r="AE805" i="6" s="1"/>
  <c r="AE757" i="6"/>
  <c r="AE772" i="6" s="1"/>
  <c r="AE773" i="6" s="1"/>
  <c r="AE807" i="6" s="1" a="1"/>
  <c r="AE807" i="6" s="1"/>
  <c r="AF633" i="6"/>
  <c r="AE627" i="6"/>
  <c r="AE622" i="6" a="1"/>
  <c r="AE622" i="6" s="1"/>
  <c r="AE665" i="6" s="1"/>
  <c r="AE707" i="6" s="1"/>
  <c r="AE626" i="6"/>
  <c r="AE629" i="6" s="1"/>
  <c r="AE677" i="6" l="1"/>
  <c r="AE1" i="6" s="1"/>
  <c r="AF777" i="6"/>
  <c r="AF758" i="6"/>
  <c r="AF796" i="6"/>
  <c r="AG634" i="6"/>
  <c r="AF683" i="6"/>
  <c r="AK802" i="6"/>
  <c r="AK783" i="6"/>
  <c r="AK764" i="6"/>
  <c r="AL640" i="6"/>
  <c r="AE666" i="6"/>
  <c r="AE671" i="6" s="1"/>
  <c r="AE670" i="6" s="1"/>
  <c r="AE624" i="6"/>
  <c r="AE656" i="6"/>
  <c r="AE623" i="6"/>
  <c r="AP770" i="6"/>
  <c r="AQ771" i="6" s="1"/>
  <c r="AP789" i="6"/>
  <c r="AQ790" i="6" s="1"/>
  <c r="AQ646" i="6"/>
  <c r="Q31" i="4"/>
  <c r="AE673" i="6" l="1"/>
  <c r="AE657" i="6"/>
  <c r="AG778" i="6"/>
  <c r="AG797" i="6"/>
  <c r="AG759" i="6"/>
  <c r="AH635" i="6"/>
  <c r="AE674" i="6"/>
  <c r="AL784" i="6"/>
  <c r="AL765" i="6"/>
  <c r="AM641" i="6"/>
  <c r="AL803" i="6"/>
  <c r="AE718" i="6" l="1"/>
  <c r="AE717" i="6"/>
  <c r="AE716" i="6"/>
  <c r="AF616" i="6"/>
  <c r="AF617" i="6" s="1"/>
  <c r="AF664" i="6"/>
  <c r="AM785" i="6"/>
  <c r="AM766" i="6"/>
  <c r="AN642" i="6"/>
  <c r="AH779" i="6"/>
  <c r="AH798" i="6"/>
  <c r="AI636" i="6"/>
  <c r="AH760" i="6"/>
  <c r="AF621" i="6" l="1"/>
  <c r="AG610" i="6"/>
  <c r="AF653" i="6"/>
  <c r="AI780" i="6"/>
  <c r="AI799" i="6"/>
  <c r="AI761" i="6"/>
  <c r="AJ637" i="6"/>
  <c r="AI628" i="6"/>
  <c r="AE720" i="6"/>
  <c r="AE752" i="6" s="1"/>
  <c r="AN786" i="6"/>
  <c r="AN767" i="6"/>
  <c r="AO643" i="6"/>
  <c r="AO787" i="6" l="1"/>
  <c r="AO768" i="6"/>
  <c r="AP644" i="6"/>
  <c r="AJ781" i="6"/>
  <c r="AJ762" i="6"/>
  <c r="AJ800" i="6"/>
  <c r="AK638" i="6"/>
  <c r="AF632" i="6"/>
  <c r="AF652" i="6"/>
  <c r="AP788" i="6" l="1"/>
  <c r="AQ645" i="6"/>
  <c r="AP769" i="6"/>
  <c r="AK782" i="6"/>
  <c r="AK763" i="6"/>
  <c r="AK801" i="6"/>
  <c r="AL639" i="6"/>
  <c r="AF660" i="6"/>
  <c r="AF654" i="6"/>
  <c r="AF658" i="6" s="1"/>
  <c r="AF795" i="6"/>
  <c r="AF804" i="6" s="1"/>
  <c r="AF805" i="6" s="1"/>
  <c r="AF757" i="6"/>
  <c r="AF772" i="6" s="1"/>
  <c r="AF773" i="6" s="1"/>
  <c r="AF807" i="6" s="1" a="1"/>
  <c r="AF807" i="6" s="1"/>
  <c r="AF776" i="6"/>
  <c r="AF791" i="6" s="1"/>
  <c r="AF792" i="6" s="1"/>
  <c r="AG633" i="6"/>
  <c r="AF627" i="6"/>
  <c r="AF665" i="6"/>
  <c r="AF707" i="6" s="1"/>
  <c r="AF626" i="6"/>
  <c r="AF629" i="6" s="1"/>
  <c r="AF622" i="6" a="1"/>
  <c r="AF622" i="6" s="1"/>
  <c r="AL802" i="6" l="1"/>
  <c r="AL783" i="6"/>
  <c r="AL764" i="6"/>
  <c r="AM640" i="6"/>
  <c r="AF677" i="6"/>
  <c r="AF1" i="6" s="1"/>
  <c r="AG777" i="6"/>
  <c r="AG758" i="6"/>
  <c r="AG796" i="6"/>
  <c r="AH634" i="6"/>
  <c r="AG683" i="6"/>
  <c r="AQ789" i="6"/>
  <c r="AR790" i="6" s="1"/>
  <c r="AQ770" i="6"/>
  <c r="AR771" i="6" s="1"/>
  <c r="AR646" i="6"/>
  <c r="AF624" i="6"/>
  <c r="AF666" i="6"/>
  <c r="AF671" i="6" s="1"/>
  <c r="AF670" i="6" s="1"/>
  <c r="AF656" i="6"/>
  <c r="AF623" i="6"/>
  <c r="AH797" i="6" l="1"/>
  <c r="AH759" i="6"/>
  <c r="AH778" i="6"/>
  <c r="AI635" i="6"/>
  <c r="AM784" i="6"/>
  <c r="AM765" i="6"/>
  <c r="AN641" i="6"/>
  <c r="AM803" i="6"/>
  <c r="AF657" i="6"/>
  <c r="AF673" i="6"/>
  <c r="AF674" i="6"/>
  <c r="AF718" i="6" l="1"/>
  <c r="AF716" i="6"/>
  <c r="AF717" i="6"/>
  <c r="AI779" i="6"/>
  <c r="AI798" i="6"/>
  <c r="AJ636" i="6"/>
  <c r="AI760" i="6"/>
  <c r="AN766" i="6"/>
  <c r="AN785" i="6"/>
  <c r="AO642" i="6"/>
  <c r="AG616" i="6"/>
  <c r="AG617" i="6" s="1"/>
  <c r="AG664" i="6"/>
  <c r="AG621" i="6" l="1"/>
  <c r="AH610" i="6"/>
  <c r="AG653" i="6"/>
  <c r="AJ799" i="6"/>
  <c r="AJ780" i="6"/>
  <c r="AJ761" i="6"/>
  <c r="AK637" i="6"/>
  <c r="AJ628" i="6"/>
  <c r="AO786" i="6"/>
  <c r="AO767" i="6"/>
  <c r="AP643" i="6"/>
  <c r="AF720" i="6"/>
  <c r="AF752" i="6" s="1"/>
  <c r="AK762" i="6" l="1"/>
  <c r="AK781" i="6"/>
  <c r="AK800" i="6"/>
  <c r="AL638" i="6"/>
  <c r="AP787" i="6"/>
  <c r="AP768" i="6"/>
  <c r="AQ644" i="6"/>
  <c r="AG632" i="6"/>
  <c r="AG652" i="6"/>
  <c r="AQ788" i="6" l="1"/>
  <c r="AR645" i="6"/>
  <c r="AQ769" i="6"/>
  <c r="AG660" i="6"/>
  <c r="AG654" i="6"/>
  <c r="AG658" i="6" s="1"/>
  <c r="AL801" i="6"/>
  <c r="AL782" i="6"/>
  <c r="AL763" i="6"/>
  <c r="AM639" i="6"/>
  <c r="AG776" i="6"/>
  <c r="AG791" i="6" s="1"/>
  <c r="AG792" i="6" s="1"/>
  <c r="AG757" i="6"/>
  <c r="AG772" i="6" s="1"/>
  <c r="AG773" i="6" s="1"/>
  <c r="AG807" i="6" s="1" a="1"/>
  <c r="AG807" i="6" s="1"/>
  <c r="AG795" i="6"/>
  <c r="AG804" i="6" s="1"/>
  <c r="AG805" i="6" s="1"/>
  <c r="AG622" i="6" a="1"/>
  <c r="AG622" i="6" s="1"/>
  <c r="AH633" i="6"/>
  <c r="AG627" i="6"/>
  <c r="AG626" i="6"/>
  <c r="AG629" i="6" s="1"/>
  <c r="AG624" i="6" l="1"/>
  <c r="AG666" i="6"/>
  <c r="AG671" i="6" s="1"/>
  <c r="AG670" i="6" s="1"/>
  <c r="AG656" i="6"/>
  <c r="AG623" i="6"/>
  <c r="AH758" i="6"/>
  <c r="AH777" i="6"/>
  <c r="AH796" i="6"/>
  <c r="AI634" i="6"/>
  <c r="AH683" i="6"/>
  <c r="AG665" i="6"/>
  <c r="AG707" i="6" s="1"/>
  <c r="AR789" i="6"/>
  <c r="AS790" i="6" s="1"/>
  <c r="AR770" i="6"/>
  <c r="AS771" i="6" s="1"/>
  <c r="AS646" i="6"/>
  <c r="AM802" i="6"/>
  <c r="AM783" i="6"/>
  <c r="AM764" i="6"/>
  <c r="AN640" i="6"/>
  <c r="AG677" i="6" l="1"/>
  <c r="AG1" i="6" s="1"/>
  <c r="AN765" i="6"/>
  <c r="AN784" i="6"/>
  <c r="AO641" i="6"/>
  <c r="AN803" i="6"/>
  <c r="AG673" i="6"/>
  <c r="AG674" i="6" s="1"/>
  <c r="AG657" i="6"/>
  <c r="AI797" i="6"/>
  <c r="AI759" i="6"/>
  <c r="AI778" i="6"/>
  <c r="AJ635" i="6"/>
  <c r="AG718" i="6" l="1"/>
  <c r="AG716" i="6"/>
  <c r="AG717" i="6"/>
  <c r="AO785" i="6"/>
  <c r="AP642" i="6"/>
  <c r="AO766" i="6"/>
  <c r="AH616" i="6"/>
  <c r="AH617" i="6" s="1"/>
  <c r="AH664" i="6"/>
  <c r="AJ760" i="6"/>
  <c r="AJ798" i="6"/>
  <c r="AJ779" i="6"/>
  <c r="AK636" i="6"/>
  <c r="AK799" i="6" l="1"/>
  <c r="AK780" i="6"/>
  <c r="AK761" i="6"/>
  <c r="AL637" i="6"/>
  <c r="AK628" i="6"/>
  <c r="AH621" i="6"/>
  <c r="AI610" i="6"/>
  <c r="AH653" i="6"/>
  <c r="AP786" i="6"/>
  <c r="AP767" i="6"/>
  <c r="AQ643" i="6"/>
  <c r="AG720" i="6"/>
  <c r="AG752" i="6" s="1"/>
  <c r="AQ787" i="6" l="1"/>
  <c r="AQ768" i="6"/>
  <c r="AR644" i="6"/>
  <c r="AL762" i="6"/>
  <c r="AL781" i="6"/>
  <c r="AL800" i="6"/>
  <c r="AM638" i="6"/>
  <c r="AH632" i="6"/>
  <c r="AH652" i="6"/>
  <c r="AR769" i="6" l="1"/>
  <c r="AR788" i="6"/>
  <c r="AS645" i="6"/>
  <c r="AH795" i="6"/>
  <c r="AH804" i="6" s="1"/>
  <c r="AH805" i="6" s="1"/>
  <c r="AH757" i="6"/>
  <c r="AH772" i="6" s="1"/>
  <c r="AH773" i="6" s="1"/>
  <c r="AH807" i="6" s="1" a="1"/>
  <c r="AH807" i="6" s="1"/>
  <c r="AH776" i="6"/>
  <c r="AH791" i="6" s="1"/>
  <c r="AH792" i="6" s="1"/>
  <c r="AH665" i="6"/>
  <c r="AH707" i="6" s="1"/>
  <c r="AH626" i="6"/>
  <c r="AH629" i="6" s="1"/>
  <c r="AH622" i="6" a="1"/>
  <c r="AH622" i="6" s="1"/>
  <c r="AI633" i="6"/>
  <c r="AH627" i="6"/>
  <c r="AH660" i="6"/>
  <c r="AH654" i="6"/>
  <c r="AH658" i="6" s="1"/>
  <c r="AM801" i="6"/>
  <c r="AM763" i="6"/>
  <c r="AM782" i="6"/>
  <c r="AN639" i="6"/>
  <c r="AH677" i="6" l="1"/>
  <c r="AH1" i="6" s="1"/>
  <c r="AS789" i="6"/>
  <c r="AT790" i="6" s="1"/>
  <c r="AS770" i="6"/>
  <c r="AT771" i="6" s="1"/>
  <c r="AT646" i="6"/>
  <c r="AI796" i="6"/>
  <c r="AI758" i="6"/>
  <c r="AI777" i="6"/>
  <c r="AJ634" i="6"/>
  <c r="AI683" i="6"/>
  <c r="AN802" i="6"/>
  <c r="AN764" i="6"/>
  <c r="AN783" i="6"/>
  <c r="AO640" i="6"/>
  <c r="AH624" i="6"/>
  <c r="AH666" i="6"/>
  <c r="AH671" i="6" s="1"/>
  <c r="AH670" i="6" s="1"/>
  <c r="AH656" i="6"/>
  <c r="AH623" i="6"/>
  <c r="AO784" i="6" l="1"/>
  <c r="AO765" i="6"/>
  <c r="AP641" i="6"/>
  <c r="AO803" i="6"/>
  <c r="AH673" i="6"/>
  <c r="AH674" i="6" s="1"/>
  <c r="AH657" i="6"/>
  <c r="AJ797" i="6"/>
  <c r="AJ759" i="6"/>
  <c r="AJ778" i="6"/>
  <c r="AK635" i="6"/>
  <c r="AH718" i="6" l="1"/>
  <c r="AH716" i="6"/>
  <c r="AH717" i="6"/>
  <c r="AK760" i="6"/>
  <c r="AK798" i="6"/>
  <c r="AK779" i="6"/>
  <c r="AL636" i="6"/>
  <c r="AP766" i="6"/>
  <c r="AP785" i="6"/>
  <c r="AQ642" i="6"/>
  <c r="AI616" i="6"/>
  <c r="AI617" i="6" s="1"/>
  <c r="AI664" i="6"/>
  <c r="AI621" i="6" l="1"/>
  <c r="AJ610" i="6"/>
  <c r="AI653" i="6"/>
  <c r="AH720" i="6"/>
  <c r="AH752" i="6" s="1"/>
  <c r="AQ786" i="6"/>
  <c r="AQ767" i="6"/>
  <c r="AR643" i="6"/>
  <c r="AL799" i="6"/>
  <c r="AL780" i="6"/>
  <c r="AL761" i="6"/>
  <c r="AM637" i="6"/>
  <c r="AL628" i="6"/>
  <c r="AM762" i="6" l="1"/>
  <c r="AM781" i="6"/>
  <c r="AM800" i="6"/>
  <c r="AN638" i="6"/>
  <c r="AI632" i="6"/>
  <c r="AI652" i="6"/>
  <c r="AR787" i="6"/>
  <c r="AR768" i="6"/>
  <c r="AS644" i="6"/>
  <c r="AN801" i="6" l="1"/>
  <c r="AN763" i="6"/>
  <c r="AN782" i="6"/>
  <c r="AO639" i="6"/>
  <c r="AI757" i="6"/>
  <c r="AI772" i="6" s="1"/>
  <c r="AI773" i="6" s="1"/>
  <c r="AI807" i="6" s="1" a="1"/>
  <c r="AI807" i="6" s="1"/>
  <c r="AI795" i="6"/>
  <c r="AI804" i="6" s="1"/>
  <c r="AI805" i="6" s="1"/>
  <c r="AI665" i="6"/>
  <c r="AI707" i="6" s="1"/>
  <c r="AI626" i="6"/>
  <c r="AI629" i="6" s="1"/>
  <c r="AI776" i="6"/>
  <c r="AI791" i="6" s="1"/>
  <c r="AI792" i="6" s="1"/>
  <c r="AJ633" i="6"/>
  <c r="AI627" i="6"/>
  <c r="AI622" i="6" a="1"/>
  <c r="AI622" i="6" s="1"/>
  <c r="AS769" i="6"/>
  <c r="AS788" i="6"/>
  <c r="AT645" i="6"/>
  <c r="AI660" i="6"/>
  <c r="AI654" i="6"/>
  <c r="AI658" i="6" s="1"/>
  <c r="AI677" i="6" l="1"/>
  <c r="AI1" i="6" s="1"/>
  <c r="AT789" i="6"/>
  <c r="AU790" i="6" s="1"/>
  <c r="AT770" i="6"/>
  <c r="AU771" i="6" s="1"/>
  <c r="AU646" i="6"/>
  <c r="AO783" i="6"/>
  <c r="AO802" i="6"/>
  <c r="AO764" i="6"/>
  <c r="AP640" i="6"/>
  <c r="AJ796" i="6"/>
  <c r="AJ758" i="6"/>
  <c r="AJ777" i="6"/>
  <c r="AK634" i="6"/>
  <c r="AJ683" i="6"/>
  <c r="AI624" i="6"/>
  <c r="AI666" i="6"/>
  <c r="AI671" i="6" s="1"/>
  <c r="AI670" i="6" s="1"/>
  <c r="AI656" i="6"/>
  <c r="AI623" i="6"/>
  <c r="AI673" i="6" l="1"/>
  <c r="AI674" i="6" s="1"/>
  <c r="AI657" i="6"/>
  <c r="AK759" i="6"/>
  <c r="AK797" i="6"/>
  <c r="AK778" i="6"/>
  <c r="AL635" i="6"/>
  <c r="AP784" i="6"/>
  <c r="AP765" i="6"/>
  <c r="AQ641" i="6"/>
  <c r="AP803" i="6"/>
  <c r="AI716" i="6" l="1"/>
  <c r="AI718" i="6"/>
  <c r="AI717" i="6"/>
  <c r="AQ766" i="6"/>
  <c r="AQ785" i="6"/>
  <c r="AR642" i="6"/>
  <c r="AJ616" i="6"/>
  <c r="AJ617" i="6" s="1"/>
  <c r="AJ664" i="6"/>
  <c r="AL760" i="6"/>
  <c r="AL798" i="6"/>
  <c r="AL779" i="6"/>
  <c r="AM636" i="6"/>
  <c r="AR767" i="6" l="1"/>
  <c r="AR786" i="6"/>
  <c r="AS643" i="6"/>
  <c r="AM799" i="6"/>
  <c r="AM780" i="6"/>
  <c r="AM761" i="6"/>
  <c r="AN637" i="6"/>
  <c r="AM628" i="6"/>
  <c r="AJ621" i="6"/>
  <c r="AK610" i="6"/>
  <c r="AJ653" i="6"/>
  <c r="AI720" i="6"/>
  <c r="AI752" i="6" s="1"/>
  <c r="AN781" i="6" l="1"/>
  <c r="AN762" i="6"/>
  <c r="AN800" i="6"/>
  <c r="AO638" i="6"/>
  <c r="AS787" i="6"/>
  <c r="AS768" i="6"/>
  <c r="AT644" i="6"/>
  <c r="AJ632" i="6"/>
  <c r="AJ652" i="6"/>
  <c r="AT769" i="6" l="1"/>
  <c r="AT788" i="6"/>
  <c r="AU645" i="6"/>
  <c r="AO782" i="6"/>
  <c r="AO801" i="6"/>
  <c r="AO763" i="6"/>
  <c r="AP639" i="6"/>
  <c r="AJ660" i="6"/>
  <c r="AJ654" i="6"/>
  <c r="AJ658" i="6" s="1"/>
  <c r="AJ795" i="6"/>
  <c r="AJ804" i="6" s="1"/>
  <c r="AJ805" i="6" s="1"/>
  <c r="AJ626" i="6"/>
  <c r="AJ629" i="6" s="1"/>
  <c r="AJ757" i="6"/>
  <c r="AJ772" i="6" s="1"/>
  <c r="AJ773" i="6" s="1"/>
  <c r="AJ807" i="6" s="1" a="1"/>
  <c r="AJ807" i="6" s="1"/>
  <c r="AJ776" i="6"/>
  <c r="AJ791" i="6" s="1"/>
  <c r="AJ792" i="6" s="1"/>
  <c r="AJ665" i="6"/>
  <c r="AJ707" i="6" s="1"/>
  <c r="AJ677" i="6" s="1"/>
  <c r="AJ1" i="6" s="1"/>
  <c r="AK633" i="6"/>
  <c r="AJ627" i="6"/>
  <c r="AJ622" i="6" a="1"/>
  <c r="AJ622" i="6" s="1"/>
  <c r="AK796" i="6" l="1"/>
  <c r="AK758" i="6"/>
  <c r="AK777" i="6"/>
  <c r="AL634" i="6"/>
  <c r="AK683" i="6"/>
  <c r="AP802" i="6"/>
  <c r="AP764" i="6"/>
  <c r="AP783" i="6"/>
  <c r="AQ640" i="6"/>
  <c r="AU789" i="6"/>
  <c r="AV790" i="6" s="1"/>
  <c r="AU770" i="6"/>
  <c r="AV771" i="6" s="1"/>
  <c r="AV646" i="6"/>
  <c r="AJ624" i="6"/>
  <c r="AJ666" i="6"/>
  <c r="AJ671" i="6" s="1"/>
  <c r="AJ670" i="6" s="1"/>
  <c r="AJ656" i="6"/>
  <c r="AJ623" i="6"/>
  <c r="AJ657" i="6" l="1"/>
  <c r="AJ673" i="6"/>
  <c r="AJ674" i="6" s="1"/>
  <c r="AL759" i="6"/>
  <c r="AL797" i="6"/>
  <c r="AL778" i="6"/>
  <c r="AM635" i="6"/>
  <c r="AQ784" i="6"/>
  <c r="AQ765" i="6"/>
  <c r="AR641" i="6"/>
  <c r="AQ803" i="6"/>
  <c r="AJ717" i="6" l="1"/>
  <c r="AJ716" i="6"/>
  <c r="AJ718" i="6"/>
  <c r="AR766" i="6"/>
  <c r="AR785" i="6"/>
  <c r="AS642" i="6"/>
  <c r="AM798" i="6"/>
  <c r="AM760" i="6"/>
  <c r="AM779" i="6"/>
  <c r="AN636" i="6"/>
  <c r="AK616" i="6"/>
  <c r="AK617" i="6" s="1"/>
  <c r="AK664" i="6"/>
  <c r="AS786" i="6" l="1"/>
  <c r="AS767" i="6"/>
  <c r="AT643" i="6"/>
  <c r="AL610" i="6"/>
  <c r="AK621" i="6"/>
  <c r="AK653" i="6"/>
  <c r="AN761" i="6"/>
  <c r="AN780" i="6"/>
  <c r="AN799" i="6"/>
  <c r="AO637" i="6"/>
  <c r="AN628" i="6"/>
  <c r="AJ720" i="6"/>
  <c r="AJ752" i="6" s="1"/>
  <c r="AK632" i="6" l="1"/>
  <c r="AK652" i="6"/>
  <c r="AT787" i="6"/>
  <c r="AT768" i="6"/>
  <c r="AU644" i="6"/>
  <c r="AO781" i="6"/>
  <c r="AO800" i="6"/>
  <c r="AO762" i="6"/>
  <c r="AP638" i="6"/>
  <c r="AU769" i="6" l="1"/>
  <c r="AU788" i="6"/>
  <c r="AV645" i="6"/>
  <c r="AP763" i="6"/>
  <c r="AP801" i="6"/>
  <c r="AP782" i="6"/>
  <c r="AQ639" i="6"/>
  <c r="AK660" i="6"/>
  <c r="AK654" i="6"/>
  <c r="AK658" i="6" s="1"/>
  <c r="AK757" i="6"/>
  <c r="AK772" i="6" s="1"/>
  <c r="AK773" i="6" s="1"/>
  <c r="AK807" i="6" s="1" a="1"/>
  <c r="AK807" i="6" s="1"/>
  <c r="AK795" i="6"/>
  <c r="AK804" i="6" s="1"/>
  <c r="AK805" i="6" s="1"/>
  <c r="AK622" i="6" a="1"/>
  <c r="AK622" i="6" s="1"/>
  <c r="AK665" i="6" s="1"/>
  <c r="AK707" i="6" s="1"/>
  <c r="AK677" i="6" s="1"/>
  <c r="AK1" i="6" s="1"/>
  <c r="AK776" i="6"/>
  <c r="AK791" i="6" s="1"/>
  <c r="AK792" i="6" s="1"/>
  <c r="AK626" i="6"/>
  <c r="AK629" i="6" s="1"/>
  <c r="AL633" i="6"/>
  <c r="AK627" i="6"/>
  <c r="AL758" i="6" l="1"/>
  <c r="AL777" i="6"/>
  <c r="AL796" i="6"/>
  <c r="AM634" i="6"/>
  <c r="AL683" i="6"/>
  <c r="AQ783" i="6"/>
  <c r="AQ802" i="6"/>
  <c r="AQ764" i="6"/>
  <c r="AR640" i="6"/>
  <c r="AV770" i="6"/>
  <c r="AW771" i="6" s="1"/>
  <c r="AV789" i="6"/>
  <c r="AW790" i="6" s="1"/>
  <c r="AW646" i="6"/>
  <c r="AK666" i="6"/>
  <c r="AK671" i="6" s="1"/>
  <c r="AK670" i="6" s="1"/>
  <c r="AK624" i="6"/>
  <c r="AK656" i="6"/>
  <c r="AK623" i="6"/>
  <c r="AK657" i="6" l="1"/>
  <c r="AK673" i="6"/>
  <c r="AK674" i="6"/>
  <c r="AM778" i="6"/>
  <c r="AM759" i="6"/>
  <c r="AM797" i="6"/>
  <c r="AN635" i="6"/>
  <c r="AR765" i="6"/>
  <c r="AR784" i="6"/>
  <c r="AS641" i="6"/>
  <c r="AR803" i="6"/>
  <c r="AK717" i="6" l="1"/>
  <c r="AK718" i="6"/>
  <c r="AK716" i="6"/>
  <c r="AK720" i="6" s="1"/>
  <c r="AK752" i="6" s="1"/>
  <c r="AS766" i="6"/>
  <c r="AS785" i="6"/>
  <c r="AT642" i="6"/>
  <c r="AN798" i="6"/>
  <c r="AN779" i="6"/>
  <c r="AN760" i="6"/>
  <c r="AO636" i="6"/>
  <c r="AL616" i="6"/>
  <c r="AL617" i="6" s="1"/>
  <c r="AL664" i="6"/>
  <c r="AT767" i="6" l="1"/>
  <c r="AT786" i="6"/>
  <c r="AU643" i="6"/>
  <c r="AM610" i="6"/>
  <c r="AL621" i="6"/>
  <c r="AL653" i="6"/>
  <c r="AO780" i="6"/>
  <c r="AO761" i="6"/>
  <c r="AO799" i="6"/>
  <c r="AP637" i="6"/>
  <c r="AO628" i="6"/>
  <c r="AU787" i="6" l="1"/>
  <c r="AU768" i="6"/>
  <c r="AV644" i="6"/>
  <c r="AP800" i="6"/>
  <c r="AP781" i="6"/>
  <c r="AP762" i="6"/>
  <c r="AQ638" i="6"/>
  <c r="AL632" i="6"/>
  <c r="AL652" i="6"/>
  <c r="AQ763" i="6" l="1"/>
  <c r="AQ782" i="6"/>
  <c r="AQ801" i="6"/>
  <c r="AR639" i="6"/>
  <c r="AL660" i="6"/>
  <c r="AL654" i="6"/>
  <c r="AL658" i="6" s="1"/>
  <c r="AV769" i="6"/>
  <c r="AV788" i="6"/>
  <c r="AW645" i="6"/>
  <c r="AL776" i="6"/>
  <c r="AL791" i="6" s="1"/>
  <c r="AL792" i="6" s="1"/>
  <c r="AL757" i="6"/>
  <c r="AL772" i="6" s="1"/>
  <c r="AL773" i="6" s="1"/>
  <c r="AL807" i="6" s="1" a="1"/>
  <c r="AL807" i="6" s="1"/>
  <c r="AL795" i="6"/>
  <c r="AL804" i="6" s="1"/>
  <c r="AL805" i="6" s="1"/>
  <c r="AM633" i="6"/>
  <c r="AL627" i="6"/>
  <c r="AL622" i="6" a="1"/>
  <c r="AL622" i="6" s="1"/>
  <c r="AL665" i="6"/>
  <c r="AL707" i="6" s="1"/>
  <c r="AL677" i="6" s="1"/>
  <c r="AL1" i="6" s="1"/>
  <c r="AL626" i="6"/>
  <c r="AL629" i="6" s="1"/>
  <c r="AL666" i="6" l="1"/>
  <c r="AL671" i="6" s="1"/>
  <c r="AL670" i="6" s="1"/>
  <c r="AL624" i="6"/>
  <c r="AL656" i="6"/>
  <c r="AL623" i="6"/>
  <c r="AM796" i="6"/>
  <c r="AM777" i="6"/>
  <c r="AM758" i="6"/>
  <c r="AN634" i="6"/>
  <c r="AM683" i="6"/>
  <c r="AR802" i="6"/>
  <c r="AR764" i="6"/>
  <c r="AR783" i="6"/>
  <c r="AS640" i="6"/>
  <c r="AW789" i="6"/>
  <c r="AX790" i="6" s="1"/>
  <c r="AW770" i="6"/>
  <c r="AX771" i="6" s="1"/>
  <c r="AX646" i="6"/>
  <c r="AS784" i="6" l="1"/>
  <c r="AS765" i="6"/>
  <c r="AT641" i="6"/>
  <c r="AS803" i="6"/>
  <c r="AL657" i="6"/>
  <c r="AL673" i="6"/>
  <c r="AL674" i="6" s="1"/>
  <c r="AN778" i="6"/>
  <c r="AN759" i="6"/>
  <c r="AN797" i="6"/>
  <c r="AO635" i="6"/>
  <c r="AL717" i="6" l="1"/>
  <c r="AL718" i="6"/>
  <c r="AL716" i="6"/>
  <c r="AL720" i="6" s="1"/>
  <c r="AL752" i="6" s="1"/>
  <c r="AM616" i="6"/>
  <c r="AM617" i="6" s="1"/>
  <c r="AM664" i="6"/>
  <c r="AT785" i="6"/>
  <c r="AT766" i="6"/>
  <c r="AU642" i="6"/>
  <c r="AO798" i="6"/>
  <c r="AO779" i="6"/>
  <c r="AO760" i="6"/>
  <c r="AP636" i="6"/>
  <c r="AP761" i="6" l="1"/>
  <c r="AP780" i="6"/>
  <c r="AP799" i="6"/>
  <c r="AQ637" i="6"/>
  <c r="AP628" i="6"/>
  <c r="AM621" i="6"/>
  <c r="AN610" i="6"/>
  <c r="AM653" i="6"/>
  <c r="AU767" i="6"/>
  <c r="AU786" i="6"/>
  <c r="AV643" i="6"/>
  <c r="AM632" i="6" l="1"/>
  <c r="AM652" i="6"/>
  <c r="AV768" i="6"/>
  <c r="AV787" i="6"/>
  <c r="AW644" i="6"/>
  <c r="AQ800" i="6"/>
  <c r="AQ781" i="6"/>
  <c r="AR638" i="6"/>
  <c r="AQ762" i="6"/>
  <c r="AM660" i="6" l="1"/>
  <c r="AM654" i="6"/>
  <c r="AM658" i="6" s="1"/>
  <c r="AR782" i="6"/>
  <c r="AR801" i="6"/>
  <c r="AR763" i="6"/>
  <c r="AS639" i="6"/>
  <c r="AM776" i="6"/>
  <c r="AM791" i="6" s="1"/>
  <c r="AM792" i="6" s="1"/>
  <c r="AM795" i="6"/>
  <c r="AM804" i="6" s="1"/>
  <c r="AM805" i="6" s="1"/>
  <c r="AM757" i="6"/>
  <c r="AM772" i="6" s="1"/>
  <c r="AM773" i="6" s="1"/>
  <c r="AM807" i="6" s="1" a="1"/>
  <c r="AM807" i="6" s="1"/>
  <c r="AN633" i="6"/>
  <c r="AM627" i="6"/>
  <c r="AM626" i="6"/>
  <c r="AM629" i="6" s="1"/>
  <c r="AM622" i="6" a="1"/>
  <c r="AM622" i="6" s="1"/>
  <c r="AW788" i="6"/>
  <c r="AW769" i="6"/>
  <c r="AX645" i="6"/>
  <c r="AM666" i="6" l="1"/>
  <c r="AM671" i="6" s="1"/>
  <c r="AM670" i="6" s="1"/>
  <c r="AM624" i="6"/>
  <c r="AM656" i="6"/>
  <c r="AM623" i="6"/>
  <c r="AS802" i="6"/>
  <c r="AS764" i="6"/>
  <c r="AS783" i="6"/>
  <c r="AT640" i="6"/>
  <c r="AM665" i="6"/>
  <c r="AM707" i="6" s="1"/>
  <c r="AM677" i="6" s="1"/>
  <c r="AM1" i="6" s="1"/>
  <c r="AN777" i="6"/>
  <c r="AN796" i="6"/>
  <c r="AO634" i="6"/>
  <c r="AN758" i="6"/>
  <c r="AN683" i="6"/>
  <c r="AX770" i="6"/>
  <c r="AY771" i="6" s="1"/>
  <c r="AX789" i="6"/>
  <c r="AY790" i="6" s="1"/>
  <c r="AY646" i="6"/>
  <c r="AM673" i="6" l="1"/>
  <c r="AM657" i="6"/>
  <c r="AO778" i="6"/>
  <c r="AO759" i="6"/>
  <c r="AO797" i="6"/>
  <c r="AP635" i="6"/>
  <c r="AT784" i="6"/>
  <c r="AT765" i="6"/>
  <c r="AU641" i="6"/>
  <c r="AT803" i="6"/>
  <c r="AM674" i="6"/>
  <c r="AP779" i="6" l="1"/>
  <c r="AP798" i="6"/>
  <c r="AP760" i="6"/>
  <c r="AQ636" i="6"/>
  <c r="AM717" i="6"/>
  <c r="AM718" i="6"/>
  <c r="AM716" i="6"/>
  <c r="AM720" i="6" s="1"/>
  <c r="AM752" i="6" s="1"/>
  <c r="AU785" i="6"/>
  <c r="AU766" i="6"/>
  <c r="AV642" i="6"/>
  <c r="AN616" i="6"/>
  <c r="AN617" i="6" s="1"/>
  <c r="AN664" i="6"/>
  <c r="AV767" i="6" l="1"/>
  <c r="AV786" i="6"/>
  <c r="AW643" i="6"/>
  <c r="AN621" i="6"/>
  <c r="AO610" i="6"/>
  <c r="AN653" i="6"/>
  <c r="AQ780" i="6"/>
  <c r="AQ761" i="6"/>
  <c r="AQ799" i="6"/>
  <c r="AR637" i="6"/>
  <c r="AQ628" i="6"/>
  <c r="AW787" i="6" l="1"/>
  <c r="AW768" i="6"/>
  <c r="AX644" i="6"/>
  <c r="AR800" i="6"/>
  <c r="AR781" i="6"/>
  <c r="AR762" i="6"/>
  <c r="AS638" i="6"/>
  <c r="AN632" i="6"/>
  <c r="AN652" i="6"/>
  <c r="AX769" i="6" l="1"/>
  <c r="AX788" i="6"/>
  <c r="AY645" i="6"/>
  <c r="AN660" i="6"/>
  <c r="AN654" i="6"/>
  <c r="AN658" i="6" s="1"/>
  <c r="AN776" i="6"/>
  <c r="AN791" i="6" s="1"/>
  <c r="AN792" i="6" s="1"/>
  <c r="AN795" i="6"/>
  <c r="AN804" i="6" s="1"/>
  <c r="AN805" i="6" s="1"/>
  <c r="AN757" i="6"/>
  <c r="AN772" i="6" s="1"/>
  <c r="AN773" i="6" s="1"/>
  <c r="AN807" i="6" s="1" a="1"/>
  <c r="AN807" i="6" s="1"/>
  <c r="AO633" i="6"/>
  <c r="AN627" i="6"/>
  <c r="AN626" i="6"/>
  <c r="AN629" i="6" s="1"/>
  <c r="AN622" i="6" a="1"/>
  <c r="AN622" i="6" s="1"/>
  <c r="AS782" i="6"/>
  <c r="AS801" i="6"/>
  <c r="AT639" i="6"/>
  <c r="AS763" i="6"/>
  <c r="AT764" i="6" l="1"/>
  <c r="AT802" i="6"/>
  <c r="AT783" i="6"/>
  <c r="AU640" i="6"/>
  <c r="AN624" i="6"/>
  <c r="AN666" i="6"/>
  <c r="AN671" i="6" s="1"/>
  <c r="AN670" i="6" s="1"/>
  <c r="AN656" i="6"/>
  <c r="AN623" i="6"/>
  <c r="AY770" i="6"/>
  <c r="AZ771" i="6" s="1"/>
  <c r="AY789" i="6"/>
  <c r="AZ790" i="6" s="1"/>
  <c r="AZ646" i="6"/>
  <c r="AN665" i="6"/>
  <c r="AN707" i="6" s="1"/>
  <c r="AN677" i="6" s="1"/>
  <c r="AN1" i="6" s="1"/>
  <c r="AO777" i="6"/>
  <c r="AO796" i="6"/>
  <c r="AO758" i="6"/>
  <c r="AP634" i="6"/>
  <c r="AO683" i="6"/>
  <c r="AN673" i="6" l="1"/>
  <c r="AN657" i="6"/>
  <c r="AN674" i="6"/>
  <c r="AU784" i="6"/>
  <c r="AU765" i="6"/>
  <c r="AV641" i="6"/>
  <c r="AU803" i="6"/>
  <c r="AP778" i="6"/>
  <c r="AP759" i="6"/>
  <c r="AP797" i="6"/>
  <c r="AQ635" i="6"/>
  <c r="AN718" i="6" l="1"/>
  <c r="AN716" i="6"/>
  <c r="AN717" i="6"/>
  <c r="AQ779" i="6"/>
  <c r="AQ798" i="6"/>
  <c r="AQ760" i="6"/>
  <c r="AR636" i="6"/>
  <c r="AV766" i="6"/>
  <c r="AV785" i="6"/>
  <c r="AW642" i="6"/>
  <c r="AO616" i="6"/>
  <c r="AO617" i="6" s="1"/>
  <c r="AO664" i="6"/>
  <c r="AN720" i="6" l="1"/>
  <c r="AN752" i="6" s="1"/>
  <c r="AW786" i="6"/>
  <c r="AW767" i="6"/>
  <c r="AX643" i="6"/>
  <c r="AO621" i="6"/>
  <c r="AP610" i="6"/>
  <c r="AO653" i="6"/>
  <c r="AR780" i="6"/>
  <c r="AR799" i="6"/>
  <c r="AR761" i="6"/>
  <c r="AS637" i="6"/>
  <c r="AR628" i="6"/>
  <c r="AO632" i="6" l="1"/>
  <c r="AO652" i="6"/>
  <c r="AS781" i="6"/>
  <c r="AS762" i="6"/>
  <c r="AS800" i="6"/>
  <c r="AT638" i="6"/>
  <c r="AX787" i="6"/>
  <c r="AX768" i="6"/>
  <c r="AY644" i="6"/>
  <c r="AY788" i="6" l="1"/>
  <c r="AY769" i="6"/>
  <c r="AZ645" i="6"/>
  <c r="AO660" i="6"/>
  <c r="AO654" i="6"/>
  <c r="AO658" i="6" s="1"/>
  <c r="AO776" i="6"/>
  <c r="AO791" i="6" s="1"/>
  <c r="AO792" i="6" s="1"/>
  <c r="AO795" i="6"/>
  <c r="AO804" i="6" s="1"/>
  <c r="AO805" i="6" s="1"/>
  <c r="AO757" i="6"/>
  <c r="AO772" i="6" s="1"/>
  <c r="AO773" i="6" s="1"/>
  <c r="AO807" i="6" s="1" a="1"/>
  <c r="AO807" i="6" s="1"/>
  <c r="AO622" i="6" a="1"/>
  <c r="AO622" i="6" s="1"/>
  <c r="AO665" i="6" s="1"/>
  <c r="AO707" i="6" s="1"/>
  <c r="AO677" i="6" s="1"/>
  <c r="AO1" i="6" s="1"/>
  <c r="AP633" i="6"/>
  <c r="AO627" i="6"/>
  <c r="AO626" i="6"/>
  <c r="AO629" i="6" s="1"/>
  <c r="AT782" i="6"/>
  <c r="AT801" i="6"/>
  <c r="AU639" i="6"/>
  <c r="AT763" i="6"/>
  <c r="AU802" i="6" l="1"/>
  <c r="AU783" i="6"/>
  <c r="AU764" i="6"/>
  <c r="AV640" i="6"/>
  <c r="AP777" i="6"/>
  <c r="AP796" i="6"/>
  <c r="AP758" i="6"/>
  <c r="AQ634" i="6"/>
  <c r="AP683" i="6"/>
  <c r="R58" i="4" s="1"/>
  <c r="AZ789" i="6"/>
  <c r="BA790" i="6" s="1"/>
  <c r="AZ770" i="6"/>
  <c r="BA771" i="6" s="1"/>
  <c r="BA646" i="6"/>
  <c r="AO624" i="6"/>
  <c r="AO666" i="6"/>
  <c r="AO671" i="6" s="1"/>
  <c r="AO670" i="6" s="1"/>
  <c r="AO656" i="6"/>
  <c r="AO623" i="6"/>
  <c r="AO673" i="6" l="1"/>
  <c r="AO657" i="6"/>
  <c r="AO674" i="6"/>
  <c r="AQ797" i="6"/>
  <c r="AQ778" i="6"/>
  <c r="AQ759" i="6"/>
  <c r="AR635" i="6"/>
  <c r="AV784" i="6"/>
  <c r="AV765" i="6"/>
  <c r="AW641" i="6"/>
  <c r="AV803" i="6"/>
  <c r="AW785" i="6" l="1"/>
  <c r="AW766" i="6"/>
  <c r="AX642" i="6"/>
  <c r="AO718" i="6"/>
  <c r="AO717" i="6"/>
  <c r="AO716" i="6"/>
  <c r="AO720" i="6" s="1"/>
  <c r="AO752" i="6" s="1"/>
  <c r="AP616" i="6"/>
  <c r="AP617" i="6" s="1"/>
  <c r="AP664" i="6"/>
  <c r="AR760" i="6"/>
  <c r="AR779" i="6"/>
  <c r="AR798" i="6"/>
  <c r="AS636" i="6"/>
  <c r="AS799" i="6" l="1"/>
  <c r="AS780" i="6"/>
  <c r="AS761" i="6"/>
  <c r="AT637" i="6"/>
  <c r="AS628" i="6"/>
  <c r="AX786" i="6"/>
  <c r="AX767" i="6"/>
  <c r="AY643" i="6"/>
  <c r="AQ610" i="6"/>
  <c r="AP621" i="6"/>
  <c r="AP653" i="6"/>
  <c r="AY787" i="6" l="1"/>
  <c r="AY768" i="6"/>
  <c r="AZ644" i="6"/>
  <c r="AP632" i="6"/>
  <c r="AP652" i="6"/>
  <c r="AT762" i="6"/>
  <c r="AT781" i="6"/>
  <c r="AT800" i="6"/>
  <c r="AU638" i="6"/>
  <c r="AP795" i="6" l="1"/>
  <c r="AP804" i="6" s="1"/>
  <c r="AP805" i="6" s="1"/>
  <c r="AP757" i="6"/>
  <c r="AP772" i="6" s="1"/>
  <c r="AP773" i="6" s="1"/>
  <c r="AP807" i="6" s="1" a="1"/>
  <c r="AP807" i="6" s="1"/>
  <c r="R71" i="4" s="1"/>
  <c r="R23" i="4" s="1"/>
  <c r="AP776" i="6"/>
  <c r="AP791" i="6" s="1"/>
  <c r="AP792" i="6" s="1"/>
  <c r="AP626" i="6"/>
  <c r="AP629" i="6" s="1"/>
  <c r="AP622" i="6" a="1"/>
  <c r="AP622" i="6" s="1"/>
  <c r="AQ633" i="6"/>
  <c r="AP627" i="6"/>
  <c r="AZ769" i="6"/>
  <c r="AZ788" i="6"/>
  <c r="BA645" i="6"/>
  <c r="AU801" i="6"/>
  <c r="AU782" i="6"/>
  <c r="AU763" i="6"/>
  <c r="AV639" i="6"/>
  <c r="AP660" i="6"/>
  <c r="AP654" i="6"/>
  <c r="AP658" i="6" s="1"/>
  <c r="AP666" i="6" l="1"/>
  <c r="AP671" i="6" s="1"/>
  <c r="AP670" i="6" s="1"/>
  <c r="AP624" i="6"/>
  <c r="AP656" i="6"/>
  <c r="AP623" i="6"/>
  <c r="AP665" i="6"/>
  <c r="AP707" i="6" s="1"/>
  <c r="BA789" i="6"/>
  <c r="BB790" i="6" s="1"/>
  <c r="BA770" i="6"/>
  <c r="BB771" i="6" s="1"/>
  <c r="BB646" i="6"/>
  <c r="AQ796" i="6"/>
  <c r="AQ758" i="6"/>
  <c r="AQ777" i="6"/>
  <c r="AR634" i="6"/>
  <c r="AQ683" i="6"/>
  <c r="AV802" i="6"/>
  <c r="AV783" i="6"/>
  <c r="AV764" i="6"/>
  <c r="AW640" i="6"/>
  <c r="AP677" i="6" l="1"/>
  <c r="AP1" i="6" s="1"/>
  <c r="R69" i="4"/>
  <c r="R52" i="4" s="1"/>
  <c r="R21" i="4" s="1"/>
  <c r="AR797" i="6"/>
  <c r="AR778" i="6"/>
  <c r="AR759" i="6"/>
  <c r="AS635" i="6"/>
  <c r="R50" i="4"/>
  <c r="AP673" i="6"/>
  <c r="R51" i="4" s="1"/>
  <c r="AP657" i="6"/>
  <c r="R46" i="4"/>
  <c r="R17" i="4" s="1"/>
  <c r="AW784" i="6"/>
  <c r="AW765" i="6"/>
  <c r="AX641" i="6"/>
  <c r="AW803" i="6"/>
  <c r="AS760" i="6" l="1"/>
  <c r="AS779" i="6"/>
  <c r="AS798" i="6"/>
  <c r="AT636" i="6"/>
  <c r="AQ616" i="6"/>
  <c r="AQ617" i="6" s="1"/>
  <c r="AQ664" i="6"/>
  <c r="R49" i="4"/>
  <c r="AX785" i="6"/>
  <c r="AX766" i="6"/>
  <c r="AY642" i="6"/>
  <c r="AP674" i="6"/>
  <c r="R20" i="4" l="1"/>
  <c r="AT799" i="6"/>
  <c r="AT761" i="6"/>
  <c r="AT780" i="6"/>
  <c r="AU637" i="6"/>
  <c r="AT628" i="6"/>
  <c r="AR610" i="6"/>
  <c r="AQ621" i="6"/>
  <c r="AQ653" i="6"/>
  <c r="AP718" i="6"/>
  <c r="R77" i="4" s="1"/>
  <c r="AP716" i="6"/>
  <c r="AP717" i="6"/>
  <c r="R76" i="4" s="1"/>
  <c r="AY786" i="6"/>
  <c r="AY767" i="6"/>
  <c r="AZ643" i="6"/>
  <c r="AP720" i="6" l="1"/>
  <c r="AP752" i="6" s="1"/>
  <c r="R75" i="4"/>
  <c r="R73" i="4" s="1"/>
  <c r="AZ787" i="6"/>
  <c r="AZ768" i="6"/>
  <c r="BA644" i="6"/>
  <c r="AU762" i="6"/>
  <c r="AU781" i="6"/>
  <c r="AU800" i="6"/>
  <c r="AV638" i="6"/>
  <c r="AQ632" i="6"/>
  <c r="AQ652" i="6"/>
  <c r="AQ660" i="6" l="1"/>
  <c r="AQ654" i="6"/>
  <c r="AQ658" i="6" s="1"/>
  <c r="BA788" i="6"/>
  <c r="BA769" i="6"/>
  <c r="BB645" i="6"/>
  <c r="AQ795" i="6"/>
  <c r="AQ804" i="6" s="1"/>
  <c r="AQ805" i="6" s="1"/>
  <c r="AQ757" i="6"/>
  <c r="AQ772" i="6" s="1"/>
  <c r="AQ773" i="6" s="1"/>
  <c r="AQ807" i="6" s="1" a="1"/>
  <c r="AQ807" i="6" s="1"/>
  <c r="AQ776" i="6"/>
  <c r="AQ791" i="6" s="1"/>
  <c r="AQ792" i="6" s="1"/>
  <c r="AQ626" i="6"/>
  <c r="AQ629" i="6" s="1"/>
  <c r="AR633" i="6"/>
  <c r="AQ627" i="6"/>
  <c r="AQ622" i="6" a="1"/>
  <c r="AQ622" i="6" s="1"/>
  <c r="AV801" i="6"/>
  <c r="AV763" i="6"/>
  <c r="AV782" i="6"/>
  <c r="AW639" i="6"/>
  <c r="R25" i="4"/>
  <c r="R24" i="4" s="1"/>
  <c r="R72" i="4"/>
  <c r="BB789" i="6" l="1"/>
  <c r="BC790" i="6" s="1"/>
  <c r="BB770" i="6"/>
  <c r="BC771" i="6" s="1"/>
  <c r="BC646" i="6"/>
  <c r="R31" i="4"/>
  <c r="AR796" i="6"/>
  <c r="AR758" i="6"/>
  <c r="AR777" i="6"/>
  <c r="AS634" i="6"/>
  <c r="AR683" i="6"/>
  <c r="AQ624" i="6"/>
  <c r="AQ666" i="6"/>
  <c r="AQ671" i="6" s="1"/>
  <c r="AQ670" i="6" s="1"/>
  <c r="AQ656" i="6"/>
  <c r="AQ623" i="6"/>
  <c r="AW783" i="6"/>
  <c r="AW802" i="6"/>
  <c r="AW764" i="6"/>
  <c r="AX640" i="6"/>
  <c r="AQ665" i="6"/>
  <c r="AQ707" i="6" s="1"/>
  <c r="AQ673" i="6" l="1"/>
  <c r="AQ657" i="6"/>
  <c r="AQ674" i="6"/>
  <c r="AQ677" i="6"/>
  <c r="AQ1" i="6" s="1"/>
  <c r="AX784" i="6"/>
  <c r="AX765" i="6"/>
  <c r="AY641" i="6"/>
  <c r="AX803" i="6"/>
  <c r="AS797" i="6"/>
  <c r="AS778" i="6"/>
  <c r="AS759" i="6"/>
  <c r="AT635" i="6"/>
  <c r="AT760" i="6" l="1"/>
  <c r="AT779" i="6"/>
  <c r="AT798" i="6"/>
  <c r="AU636" i="6"/>
  <c r="AR616" i="6"/>
  <c r="AR617" i="6" s="1"/>
  <c r="AR664" i="6"/>
  <c r="AY766" i="6"/>
  <c r="AY785" i="6"/>
  <c r="AZ642" i="6"/>
  <c r="AQ718" i="6"/>
  <c r="AQ716" i="6"/>
  <c r="AQ717" i="6"/>
  <c r="AS610" i="6" l="1"/>
  <c r="AR621" i="6"/>
  <c r="AR653" i="6"/>
  <c r="AQ720" i="6"/>
  <c r="AQ752" i="6" s="1"/>
  <c r="AU799" i="6"/>
  <c r="AU780" i="6"/>
  <c r="AU761" i="6"/>
  <c r="AV637" i="6"/>
  <c r="AU628" i="6"/>
  <c r="AZ767" i="6"/>
  <c r="AZ786" i="6"/>
  <c r="BA643" i="6"/>
  <c r="AR632" i="6" l="1"/>
  <c r="AR652" i="6"/>
  <c r="AV800" i="6"/>
  <c r="AV762" i="6"/>
  <c r="AV781" i="6"/>
  <c r="AW638" i="6"/>
  <c r="BA787" i="6"/>
  <c r="BA768" i="6"/>
  <c r="BB644" i="6"/>
  <c r="AR660" i="6" l="1"/>
  <c r="AR654" i="6"/>
  <c r="AR658" i="6" s="1"/>
  <c r="BB769" i="6"/>
  <c r="BB788" i="6"/>
  <c r="BC645" i="6"/>
  <c r="AW782" i="6"/>
  <c r="AW801" i="6"/>
  <c r="AW763" i="6"/>
  <c r="AX639" i="6"/>
  <c r="AR776" i="6"/>
  <c r="AR791" i="6" s="1"/>
  <c r="AR792" i="6" s="1"/>
  <c r="AR757" i="6"/>
  <c r="AR772" i="6" s="1"/>
  <c r="AR773" i="6" s="1"/>
  <c r="AR807" i="6" s="1" a="1"/>
  <c r="AR807" i="6" s="1"/>
  <c r="AR795" i="6"/>
  <c r="AR804" i="6" s="1"/>
  <c r="AR805" i="6" s="1"/>
  <c r="AR626" i="6"/>
  <c r="AR629" i="6" s="1"/>
  <c r="AR665" i="6"/>
  <c r="AR707" i="6" s="1"/>
  <c r="AS633" i="6"/>
  <c r="AR627" i="6"/>
  <c r="AR622" i="6" a="1"/>
  <c r="AR622" i="6" s="1"/>
  <c r="AR677" i="6" l="1"/>
  <c r="AR1" i="6" s="1"/>
  <c r="AS796" i="6"/>
  <c r="AS758" i="6"/>
  <c r="AS777" i="6"/>
  <c r="AT634" i="6"/>
  <c r="AS683" i="6"/>
  <c r="BC789" i="6"/>
  <c r="BD790" i="6" s="1"/>
  <c r="BC770" i="6"/>
  <c r="BD771" i="6" s="1"/>
  <c r="BD646" i="6"/>
  <c r="AR624" i="6"/>
  <c r="AR666" i="6"/>
  <c r="AR671" i="6" s="1"/>
  <c r="AR670" i="6" s="1"/>
  <c r="AR656" i="6"/>
  <c r="AR623" i="6"/>
  <c r="AX802" i="6"/>
  <c r="AX783" i="6"/>
  <c r="AX764" i="6"/>
  <c r="AY640" i="6"/>
  <c r="AR657" i="6" l="1"/>
  <c r="AR673" i="6"/>
  <c r="AR674" i="6"/>
  <c r="AT778" i="6"/>
  <c r="AT797" i="6"/>
  <c r="AT759" i="6"/>
  <c r="AU635" i="6"/>
  <c r="AY765" i="6"/>
  <c r="AY784" i="6"/>
  <c r="AZ641" i="6"/>
  <c r="AY803" i="6"/>
  <c r="AU798" i="6" l="1"/>
  <c r="AU760" i="6"/>
  <c r="AU779" i="6"/>
  <c r="AV636" i="6"/>
  <c r="AS616" i="6"/>
  <c r="AS617" i="6" s="1"/>
  <c r="AS664" i="6"/>
  <c r="AZ766" i="6"/>
  <c r="AZ785" i="6"/>
  <c r="BA642" i="6"/>
  <c r="AR717" i="6"/>
  <c r="AR716" i="6"/>
  <c r="AR718" i="6"/>
  <c r="AV761" i="6" l="1"/>
  <c r="AV799" i="6"/>
  <c r="AV780" i="6"/>
  <c r="AW637" i="6"/>
  <c r="AV628" i="6"/>
  <c r="BA786" i="6"/>
  <c r="BA767" i="6"/>
  <c r="BB643" i="6"/>
  <c r="AT610" i="6"/>
  <c r="AS621" i="6"/>
  <c r="AS653" i="6"/>
  <c r="AR720" i="6"/>
  <c r="AR752" i="6" s="1"/>
  <c r="AW781" i="6" l="1"/>
  <c r="AW762" i="6"/>
  <c r="AW800" i="6"/>
  <c r="AX638" i="6"/>
  <c r="BB768" i="6"/>
  <c r="BB787" i="6"/>
  <c r="BC644" i="6"/>
  <c r="AS632" i="6"/>
  <c r="AS652" i="6"/>
  <c r="AX801" i="6" l="1"/>
  <c r="AX763" i="6"/>
  <c r="AX782" i="6"/>
  <c r="AY639" i="6"/>
  <c r="BC769" i="6"/>
  <c r="BC788" i="6"/>
  <c r="BD645" i="6"/>
  <c r="AS660" i="6"/>
  <c r="AS654" i="6"/>
  <c r="AS658" i="6" s="1"/>
  <c r="AS776" i="6"/>
  <c r="AS791" i="6" s="1"/>
  <c r="AS792" i="6" s="1"/>
  <c r="AS757" i="6"/>
  <c r="AS772" i="6" s="1"/>
  <c r="AS773" i="6" s="1"/>
  <c r="AS807" i="6" s="1" a="1"/>
  <c r="AS807" i="6" s="1"/>
  <c r="AS795" i="6"/>
  <c r="AS804" i="6" s="1"/>
  <c r="AS805" i="6" s="1"/>
  <c r="AS622" i="6" a="1"/>
  <c r="AS622" i="6" s="1"/>
  <c r="AS626" i="6"/>
  <c r="AS629" i="6" s="1"/>
  <c r="AS665" i="6"/>
  <c r="AS707" i="6" s="1"/>
  <c r="AT633" i="6"/>
  <c r="AS627" i="6"/>
  <c r="BD770" i="6" l="1"/>
  <c r="BE771" i="6" s="1"/>
  <c r="BD789" i="6"/>
  <c r="BE790" i="6" s="1"/>
  <c r="BE646" i="6"/>
  <c r="AT796" i="6"/>
  <c r="AT758" i="6"/>
  <c r="AT777" i="6"/>
  <c r="AU634" i="6"/>
  <c r="AT683" i="6"/>
  <c r="AS666" i="6"/>
  <c r="AS671" i="6" s="1"/>
  <c r="AS670" i="6" s="1"/>
  <c r="AS624" i="6"/>
  <c r="AS656" i="6"/>
  <c r="AS623" i="6"/>
  <c r="AY802" i="6"/>
  <c r="AY764" i="6"/>
  <c r="AY783" i="6"/>
  <c r="AZ640" i="6"/>
  <c r="AS677" i="6"/>
  <c r="AS1" i="6" s="1"/>
  <c r="AU778" i="6" l="1"/>
  <c r="AU797" i="6"/>
  <c r="AU759" i="6"/>
  <c r="AV635" i="6"/>
  <c r="AS657" i="6"/>
  <c r="AS673" i="6"/>
  <c r="AZ765" i="6"/>
  <c r="AZ784" i="6"/>
  <c r="BA641" i="6"/>
  <c r="AZ803" i="6"/>
  <c r="BA766" i="6" l="1"/>
  <c r="BA785" i="6"/>
  <c r="BB642" i="6"/>
  <c r="AV798" i="6"/>
  <c r="AV779" i="6"/>
  <c r="AV760" i="6"/>
  <c r="AW636" i="6"/>
  <c r="AS674" i="6"/>
  <c r="AT616" i="6"/>
  <c r="AT617" i="6" s="1"/>
  <c r="AT664" i="6"/>
  <c r="AU610" i="6" l="1"/>
  <c r="AT621" i="6"/>
  <c r="AT653" i="6"/>
  <c r="AS716" i="6"/>
  <c r="AS717" i="6"/>
  <c r="AS718" i="6"/>
  <c r="AW780" i="6"/>
  <c r="AW761" i="6"/>
  <c r="AW799" i="6"/>
  <c r="AX637" i="6"/>
  <c r="AW628" i="6"/>
  <c r="BB786" i="6"/>
  <c r="BB767" i="6"/>
  <c r="BC643" i="6"/>
  <c r="AS720" i="6" l="1"/>
  <c r="AS752" i="6" s="1"/>
  <c r="AT632" i="6"/>
  <c r="AT652" i="6"/>
  <c r="AX800" i="6"/>
  <c r="AX762" i="6"/>
  <c r="AX781" i="6"/>
  <c r="AY638" i="6"/>
  <c r="BC768" i="6"/>
  <c r="BC787" i="6"/>
  <c r="BD644" i="6"/>
  <c r="AY801" i="6" l="1"/>
  <c r="AY763" i="6"/>
  <c r="AY782" i="6"/>
  <c r="AZ639" i="6"/>
  <c r="BD769" i="6"/>
  <c r="BD788" i="6"/>
  <c r="BE645" i="6"/>
  <c r="AT757" i="6"/>
  <c r="AT772" i="6" s="1"/>
  <c r="AT773" i="6" s="1"/>
  <c r="AT807" i="6" s="1" a="1"/>
  <c r="AT807" i="6" s="1"/>
  <c r="AT795" i="6"/>
  <c r="AT804" i="6" s="1"/>
  <c r="AT805" i="6" s="1"/>
  <c r="AT776" i="6"/>
  <c r="AT791" i="6" s="1"/>
  <c r="AT792" i="6" s="1"/>
  <c r="AU633" i="6"/>
  <c r="AT627" i="6"/>
  <c r="AT622" i="6" a="1"/>
  <c r="AT622" i="6" s="1"/>
  <c r="AT626" i="6"/>
  <c r="AT629" i="6" s="1"/>
  <c r="AT660" i="6"/>
  <c r="AT654" i="6"/>
  <c r="AT658" i="6" s="1"/>
  <c r="AT666" i="6" l="1"/>
  <c r="AT671" i="6" s="1"/>
  <c r="AT670" i="6" s="1"/>
  <c r="AT624" i="6"/>
  <c r="AT656" i="6"/>
  <c r="AT623" i="6"/>
  <c r="BE789" i="6"/>
  <c r="BF790" i="6" s="1"/>
  <c r="BE770" i="6"/>
  <c r="BF771" i="6" s="1"/>
  <c r="BF646" i="6"/>
  <c r="AT665" i="6"/>
  <c r="AT707" i="6" s="1"/>
  <c r="AZ764" i="6"/>
  <c r="AZ802" i="6"/>
  <c r="AZ783" i="6"/>
  <c r="BA640" i="6"/>
  <c r="AU796" i="6"/>
  <c r="AU777" i="6"/>
  <c r="AU758" i="6"/>
  <c r="AV634" i="6"/>
  <c r="AU683" i="6"/>
  <c r="AT657" i="6" l="1"/>
  <c r="AT673" i="6"/>
  <c r="AT674" i="6" s="1"/>
  <c r="BA765" i="6"/>
  <c r="BA784" i="6"/>
  <c r="BB641" i="6"/>
  <c r="BA803" i="6"/>
  <c r="AV778" i="6"/>
  <c r="AV759" i="6"/>
  <c r="AV797" i="6"/>
  <c r="AW635" i="6"/>
  <c r="AT677" i="6"/>
  <c r="AT1" i="6" s="1"/>
  <c r="AT717" i="6" l="1"/>
  <c r="AT716" i="6"/>
  <c r="AT718" i="6"/>
  <c r="AU616" i="6"/>
  <c r="AU617" i="6" s="1"/>
  <c r="AU664" i="6"/>
  <c r="AW798" i="6"/>
  <c r="AW779" i="6"/>
  <c r="AW760" i="6"/>
  <c r="AX636" i="6"/>
  <c r="BB766" i="6"/>
  <c r="BB785" i="6"/>
  <c r="BC642" i="6"/>
  <c r="BC767" i="6" l="1"/>
  <c r="BC786" i="6"/>
  <c r="BD643" i="6"/>
  <c r="AU621" i="6"/>
  <c r="AV610" i="6"/>
  <c r="AU653" i="6"/>
  <c r="AX761" i="6"/>
  <c r="AX799" i="6"/>
  <c r="AX780" i="6"/>
  <c r="AY637" i="6"/>
  <c r="AX628" i="6"/>
  <c r="AT720" i="6"/>
  <c r="AT752" i="6" s="1"/>
  <c r="AY800" i="6" l="1"/>
  <c r="AY762" i="6"/>
  <c r="AY781" i="6"/>
  <c r="AZ638" i="6"/>
  <c r="BD768" i="6"/>
  <c r="BD787" i="6"/>
  <c r="BE644" i="6"/>
  <c r="AU632" i="6"/>
  <c r="AU652" i="6"/>
  <c r="AZ801" i="6" l="1"/>
  <c r="AZ763" i="6"/>
  <c r="BA639" i="6"/>
  <c r="AZ782" i="6"/>
  <c r="AU776" i="6"/>
  <c r="AU791" i="6" s="1"/>
  <c r="AU792" i="6" s="1"/>
  <c r="AU795" i="6"/>
  <c r="AU804" i="6" s="1"/>
  <c r="AU805" i="6" s="1"/>
  <c r="AU757" i="6"/>
  <c r="AU772" i="6" s="1"/>
  <c r="AU773" i="6" s="1"/>
  <c r="AU807" i="6" s="1" a="1"/>
  <c r="AU807" i="6" s="1"/>
  <c r="AV633" i="6"/>
  <c r="AU627" i="6"/>
  <c r="AU622" i="6" a="1"/>
  <c r="AU622" i="6" s="1"/>
  <c r="AU665" i="6"/>
  <c r="AU707" i="6" s="1"/>
  <c r="AU626" i="6"/>
  <c r="AU629" i="6" s="1"/>
  <c r="AU660" i="6"/>
  <c r="AU654" i="6"/>
  <c r="AU658" i="6" s="1"/>
  <c r="BE788" i="6"/>
  <c r="BE769" i="6"/>
  <c r="BF645" i="6"/>
  <c r="AV777" i="6" l="1"/>
  <c r="AV796" i="6"/>
  <c r="AV758" i="6"/>
  <c r="AW634" i="6"/>
  <c r="AV683" i="6"/>
  <c r="AU677" i="6"/>
  <c r="AU1" i="6" s="1"/>
  <c r="BA802" i="6"/>
  <c r="BA764" i="6"/>
  <c r="BA783" i="6"/>
  <c r="BB640" i="6"/>
  <c r="AU666" i="6"/>
  <c r="AU671" i="6" s="1"/>
  <c r="AU670" i="6" s="1"/>
  <c r="AU624" i="6"/>
  <c r="AU656" i="6"/>
  <c r="AU623" i="6"/>
  <c r="BF770" i="6"/>
  <c r="BG771" i="6" s="1"/>
  <c r="BF789" i="6"/>
  <c r="BG790" i="6" s="1"/>
  <c r="BG646" i="6"/>
  <c r="AU673" i="6" l="1"/>
  <c r="AU657" i="6"/>
  <c r="AU674" i="6"/>
  <c r="BB765" i="6"/>
  <c r="BB784" i="6"/>
  <c r="BC641" i="6"/>
  <c r="BB803" i="6"/>
  <c r="AW778" i="6"/>
  <c r="AW759" i="6"/>
  <c r="AW797" i="6"/>
  <c r="AX635" i="6"/>
  <c r="AX798" i="6" l="1"/>
  <c r="AX779" i="6"/>
  <c r="AX760" i="6"/>
  <c r="AY636" i="6"/>
  <c r="AV616" i="6"/>
  <c r="AV617" i="6" s="1"/>
  <c r="AV664" i="6"/>
  <c r="AU717" i="6"/>
  <c r="AU716" i="6"/>
  <c r="AU718" i="6"/>
  <c r="BC785" i="6"/>
  <c r="BD642" i="6"/>
  <c r="BC766" i="6"/>
  <c r="AV621" i="6" l="1"/>
  <c r="AW610" i="6"/>
  <c r="AV653" i="6"/>
  <c r="BD767" i="6"/>
  <c r="BD786" i="6"/>
  <c r="BE643" i="6"/>
  <c r="AY780" i="6"/>
  <c r="AY761" i="6"/>
  <c r="AY799" i="6"/>
  <c r="AZ637" i="6"/>
  <c r="AY628" i="6"/>
  <c r="AU720" i="6"/>
  <c r="AU752" i="6" s="1"/>
  <c r="BE787" i="6" l="1"/>
  <c r="BE768" i="6"/>
  <c r="BF644" i="6"/>
  <c r="AZ800" i="6"/>
  <c r="AZ781" i="6"/>
  <c r="AZ762" i="6"/>
  <c r="BA638" i="6"/>
  <c r="AV632" i="6"/>
  <c r="AV652" i="6"/>
  <c r="BA782" i="6" l="1"/>
  <c r="BA801" i="6"/>
  <c r="BA763" i="6"/>
  <c r="BB639" i="6"/>
  <c r="BF788" i="6"/>
  <c r="BF769" i="6"/>
  <c r="BG645" i="6"/>
  <c r="AV660" i="6"/>
  <c r="AV654" i="6"/>
  <c r="AV658" i="6" s="1"/>
  <c r="AV776" i="6"/>
  <c r="AV791" i="6" s="1"/>
  <c r="AV792" i="6" s="1"/>
  <c r="AV795" i="6"/>
  <c r="AV804" i="6" s="1"/>
  <c r="AV805" i="6" s="1"/>
  <c r="AV757" i="6"/>
  <c r="AV772" i="6" s="1"/>
  <c r="AV773" i="6" s="1"/>
  <c r="AV807" i="6" s="1" a="1"/>
  <c r="AV807" i="6" s="1"/>
  <c r="AW633" i="6"/>
  <c r="AV627" i="6"/>
  <c r="AV665" i="6"/>
  <c r="AV707" i="6" s="1"/>
  <c r="AV677" i="6" s="1"/>
  <c r="AV1" i="6" s="1"/>
  <c r="AV626" i="6"/>
  <c r="AV629" i="6" s="1"/>
  <c r="AV622" i="6" a="1"/>
  <c r="AV622" i="6" s="1"/>
  <c r="BG770" i="6" l="1"/>
  <c r="BH771" i="6" s="1"/>
  <c r="BG789" i="6"/>
  <c r="BH790" i="6" s="1"/>
  <c r="BH646" i="6"/>
  <c r="AW777" i="6"/>
  <c r="AW796" i="6"/>
  <c r="AW758" i="6"/>
  <c r="AX634" i="6"/>
  <c r="AW683" i="6"/>
  <c r="BB764" i="6"/>
  <c r="BB802" i="6"/>
  <c r="BB783" i="6"/>
  <c r="BC640" i="6"/>
  <c r="AV624" i="6"/>
  <c r="AV666" i="6"/>
  <c r="AV671" i="6" s="1"/>
  <c r="AV670" i="6" s="1"/>
  <c r="AV656" i="6"/>
  <c r="AV623" i="6"/>
  <c r="AV673" i="6" l="1"/>
  <c r="AV657" i="6"/>
  <c r="AV674" i="6"/>
  <c r="AX759" i="6"/>
  <c r="AX778" i="6"/>
  <c r="AX797" i="6"/>
  <c r="AY635" i="6"/>
  <c r="BC784" i="6"/>
  <c r="BC765" i="6"/>
  <c r="BD641" i="6"/>
  <c r="BC803" i="6"/>
  <c r="AY779" i="6" l="1"/>
  <c r="AY798" i="6"/>
  <c r="AY760" i="6"/>
  <c r="AZ636" i="6"/>
  <c r="AV718" i="6"/>
  <c r="AV716" i="6"/>
  <c r="AV720" i="6" s="1"/>
  <c r="AV752" i="6" s="1"/>
  <c r="AV717" i="6"/>
  <c r="AW616" i="6"/>
  <c r="AW617" i="6" s="1"/>
  <c r="AW664" i="6"/>
  <c r="BD766" i="6"/>
  <c r="BD785" i="6"/>
  <c r="BE642" i="6"/>
  <c r="BE786" i="6" l="1"/>
  <c r="BE767" i="6"/>
  <c r="BF643" i="6"/>
  <c r="AW621" i="6"/>
  <c r="AX610" i="6"/>
  <c r="AW653" i="6"/>
  <c r="AZ780" i="6"/>
  <c r="AZ799" i="6"/>
  <c r="BA637" i="6"/>
  <c r="AZ628" i="6"/>
  <c r="AZ761" i="6"/>
  <c r="AW632" i="6" l="1"/>
  <c r="AW652" i="6"/>
  <c r="BF768" i="6"/>
  <c r="BF787" i="6"/>
  <c r="BG644" i="6"/>
  <c r="BA800" i="6"/>
  <c r="BA781" i="6"/>
  <c r="BA762" i="6"/>
  <c r="BB638" i="6"/>
  <c r="AW776" i="6" l="1"/>
  <c r="AW791" i="6" s="1"/>
  <c r="AW792" i="6" s="1"/>
  <c r="AW795" i="6"/>
  <c r="AW804" i="6" s="1"/>
  <c r="AW805" i="6" s="1"/>
  <c r="AW757" i="6"/>
  <c r="AW772" i="6" s="1"/>
  <c r="AW773" i="6" s="1"/>
  <c r="AW807" i="6" s="1" a="1"/>
  <c r="AW807" i="6" s="1"/>
  <c r="AW622" i="6" a="1"/>
  <c r="AW622" i="6" s="1"/>
  <c r="AW665" i="6"/>
  <c r="AW707" i="6" s="1"/>
  <c r="AW677" i="6" s="1"/>
  <c r="AW1" i="6" s="1"/>
  <c r="AX633" i="6"/>
  <c r="AW627" i="6"/>
  <c r="AW626" i="6"/>
  <c r="AW629" i="6" s="1"/>
  <c r="AW660" i="6"/>
  <c r="AW654" i="6"/>
  <c r="AW658" i="6" s="1"/>
  <c r="BB782" i="6"/>
  <c r="BB801" i="6"/>
  <c r="BB763" i="6"/>
  <c r="BC639" i="6"/>
  <c r="BG788" i="6"/>
  <c r="BG769" i="6"/>
  <c r="BH645" i="6"/>
  <c r="AW624" i="6" l="1"/>
  <c r="AW666" i="6"/>
  <c r="AW671" i="6" s="1"/>
  <c r="AW670" i="6" s="1"/>
  <c r="AW656" i="6"/>
  <c r="AW623" i="6"/>
  <c r="BC802" i="6"/>
  <c r="BC783" i="6"/>
  <c r="BC764" i="6"/>
  <c r="BD640" i="6"/>
  <c r="AX777" i="6"/>
  <c r="AX758" i="6"/>
  <c r="AX796" i="6"/>
  <c r="AY634" i="6"/>
  <c r="AX683" i="6"/>
  <c r="BH770" i="6"/>
  <c r="BI771" i="6" s="1"/>
  <c r="BH789" i="6"/>
  <c r="BI790" i="6" s="1"/>
  <c r="BI646" i="6"/>
  <c r="AY778" i="6" l="1"/>
  <c r="AY797" i="6"/>
  <c r="AY759" i="6"/>
  <c r="AZ635" i="6"/>
  <c r="AW673" i="6"/>
  <c r="AW657" i="6"/>
  <c r="AW674" i="6"/>
  <c r="BD784" i="6"/>
  <c r="BD765" i="6"/>
  <c r="BE641" i="6"/>
  <c r="BD803" i="6"/>
  <c r="BE785" i="6" l="1"/>
  <c r="BE766" i="6"/>
  <c r="BF642" i="6"/>
  <c r="AX616" i="6"/>
  <c r="AX617" i="6" s="1"/>
  <c r="AX664" i="6"/>
  <c r="AZ779" i="6"/>
  <c r="AZ760" i="6"/>
  <c r="AZ798" i="6"/>
  <c r="BA636" i="6"/>
  <c r="AW717" i="6"/>
  <c r="AW716" i="6"/>
  <c r="AW718" i="6"/>
  <c r="BF786" i="6" l="1"/>
  <c r="BF767" i="6"/>
  <c r="BG643" i="6"/>
  <c r="AX621" i="6"/>
  <c r="AY610" i="6"/>
  <c r="AX653" i="6"/>
  <c r="BA780" i="6"/>
  <c r="BA799" i="6"/>
  <c r="BA761" i="6"/>
  <c r="BB637" i="6"/>
  <c r="BA628" i="6"/>
  <c r="AW720" i="6"/>
  <c r="AW752" i="6" s="1"/>
  <c r="BB781" i="6" l="1"/>
  <c r="BB762" i="6"/>
  <c r="BB800" i="6"/>
  <c r="BC638" i="6"/>
  <c r="BG787" i="6"/>
  <c r="BG768" i="6"/>
  <c r="BH644" i="6"/>
  <c r="AX632" i="6"/>
  <c r="AX652" i="6"/>
  <c r="BH769" i="6" l="1"/>
  <c r="BH788" i="6"/>
  <c r="BI645" i="6"/>
  <c r="AX660" i="6"/>
  <c r="AX654" i="6"/>
  <c r="AX658" i="6" s="1"/>
  <c r="BC782" i="6"/>
  <c r="BC801" i="6"/>
  <c r="BC763" i="6"/>
  <c r="BD639" i="6"/>
  <c r="AX795" i="6"/>
  <c r="AX804" i="6" s="1"/>
  <c r="AX805" i="6" s="1"/>
  <c r="AX776" i="6"/>
  <c r="AX791" i="6" s="1"/>
  <c r="AX792" i="6" s="1"/>
  <c r="AX757" i="6"/>
  <c r="AX772" i="6" s="1"/>
  <c r="AX773" i="6" s="1"/>
  <c r="AX807" i="6" s="1" a="1"/>
  <c r="AX807" i="6" s="1"/>
  <c r="AX665" i="6"/>
  <c r="AX707" i="6" s="1"/>
  <c r="AX677" i="6" s="1"/>
  <c r="AX1" i="6" s="1"/>
  <c r="AX626" i="6"/>
  <c r="AX629" i="6" s="1"/>
  <c r="AX622" i="6" a="1"/>
  <c r="AX622" i="6" s="1"/>
  <c r="AY633" i="6"/>
  <c r="AX627" i="6"/>
  <c r="AY777" i="6" l="1"/>
  <c r="AY758" i="6"/>
  <c r="AY796" i="6"/>
  <c r="AZ634" i="6"/>
  <c r="AY683" i="6"/>
  <c r="BI789" i="6"/>
  <c r="BJ790" i="6" s="1"/>
  <c r="BI770" i="6"/>
  <c r="BJ771" i="6" s="1"/>
  <c r="BJ646" i="6"/>
  <c r="AX624" i="6"/>
  <c r="AX666" i="6"/>
  <c r="AX671" i="6" s="1"/>
  <c r="AX670" i="6" s="1"/>
  <c r="AX656" i="6"/>
  <c r="AX623" i="6"/>
  <c r="BD764" i="6"/>
  <c r="BD802" i="6"/>
  <c r="BD783" i="6"/>
  <c r="BE640" i="6"/>
  <c r="AX673" i="6" l="1"/>
  <c r="AX674" i="6" s="1"/>
  <c r="AX657" i="6"/>
  <c r="AZ797" i="6"/>
  <c r="AZ778" i="6"/>
  <c r="AZ759" i="6"/>
  <c r="BA635" i="6"/>
  <c r="BE784" i="6"/>
  <c r="BE765" i="6"/>
  <c r="BF641" i="6"/>
  <c r="BE803" i="6"/>
  <c r="AX718" i="6" l="1"/>
  <c r="AX716" i="6"/>
  <c r="AX717" i="6"/>
  <c r="AY616" i="6"/>
  <c r="AY617" i="6" s="1"/>
  <c r="AY664" i="6"/>
  <c r="BF785" i="6"/>
  <c r="BF766" i="6"/>
  <c r="BG642" i="6"/>
  <c r="BA760" i="6"/>
  <c r="BA779" i="6"/>
  <c r="BA798" i="6"/>
  <c r="BB636" i="6"/>
  <c r="AY621" i="6" l="1"/>
  <c r="AZ610" i="6"/>
  <c r="AY653" i="6"/>
  <c r="BB799" i="6"/>
  <c r="BB780" i="6"/>
  <c r="BB761" i="6"/>
  <c r="BC637" i="6"/>
  <c r="BB628" i="6"/>
  <c r="AX720" i="6"/>
  <c r="AX752" i="6" s="1"/>
  <c r="BG786" i="6"/>
  <c r="BG767" i="6"/>
  <c r="BH643" i="6"/>
  <c r="BH787" i="6" l="1"/>
  <c r="BH768" i="6"/>
  <c r="BI644" i="6"/>
  <c r="AY632" i="6"/>
  <c r="AY652" i="6"/>
  <c r="BC781" i="6"/>
  <c r="BC762" i="6"/>
  <c r="BC800" i="6"/>
  <c r="BD638" i="6"/>
  <c r="AY660" i="6" l="1"/>
  <c r="AY654" i="6"/>
  <c r="AY658" i="6" s="1"/>
  <c r="AY795" i="6"/>
  <c r="AY804" i="6" s="1"/>
  <c r="AY805" i="6" s="1"/>
  <c r="AY776" i="6"/>
  <c r="AY791" i="6" s="1"/>
  <c r="AY792" i="6" s="1"/>
  <c r="AY757" i="6"/>
  <c r="AY772" i="6" s="1"/>
  <c r="AY773" i="6" s="1"/>
  <c r="AY807" i="6" s="1" a="1"/>
  <c r="AY807" i="6" s="1"/>
  <c r="AY665" i="6"/>
  <c r="AY707" i="6" s="1"/>
  <c r="AY677" i="6" s="1"/>
  <c r="AY1" i="6" s="1"/>
  <c r="AY626" i="6"/>
  <c r="AY629" i="6" s="1"/>
  <c r="AZ633" i="6"/>
  <c r="AY627" i="6"/>
  <c r="AY622" i="6" a="1"/>
  <c r="AY622" i="6" s="1"/>
  <c r="BI788" i="6"/>
  <c r="BI769" i="6"/>
  <c r="BJ645" i="6"/>
  <c r="BD801" i="6"/>
  <c r="BD763" i="6"/>
  <c r="BD782" i="6"/>
  <c r="BE639" i="6"/>
  <c r="AZ758" i="6" l="1"/>
  <c r="AZ777" i="6"/>
  <c r="AZ796" i="6"/>
  <c r="BA634" i="6"/>
  <c r="AZ683" i="6"/>
  <c r="BJ789" i="6"/>
  <c r="BK790" i="6" s="1"/>
  <c r="BJ770" i="6"/>
  <c r="BK771" i="6" s="1"/>
  <c r="BK646" i="6"/>
  <c r="AY624" i="6"/>
  <c r="AY666" i="6"/>
  <c r="AY671" i="6" s="1"/>
  <c r="AY670" i="6" s="1"/>
  <c r="AY656" i="6"/>
  <c r="AY623" i="6"/>
  <c r="BE783" i="6"/>
  <c r="BE802" i="6"/>
  <c r="BE764" i="6"/>
  <c r="BF640" i="6"/>
  <c r="AY673" i="6" l="1"/>
  <c r="AY674" i="6" s="1"/>
  <c r="AY657" i="6"/>
  <c r="BA797" i="6"/>
  <c r="BA759" i="6"/>
  <c r="BA778" i="6"/>
  <c r="BB635" i="6"/>
  <c r="BF784" i="6"/>
  <c r="BF765" i="6"/>
  <c r="BG641" i="6"/>
  <c r="BF803" i="6"/>
  <c r="AY718" i="6" l="1"/>
  <c r="AY716" i="6"/>
  <c r="AY717" i="6"/>
  <c r="BB760" i="6"/>
  <c r="BB798" i="6"/>
  <c r="BB779" i="6"/>
  <c r="BC636" i="6"/>
  <c r="BG785" i="6"/>
  <c r="BG766" i="6"/>
  <c r="BH642" i="6"/>
  <c r="AZ616" i="6"/>
  <c r="AZ617" i="6" s="1"/>
  <c r="AZ664" i="6"/>
  <c r="BC799" i="6" l="1"/>
  <c r="BC780" i="6"/>
  <c r="BC761" i="6"/>
  <c r="BD637" i="6"/>
  <c r="BC628" i="6"/>
  <c r="BH767" i="6"/>
  <c r="BH786" i="6"/>
  <c r="BI643" i="6"/>
  <c r="AZ621" i="6"/>
  <c r="BA610" i="6"/>
  <c r="AZ653" i="6"/>
  <c r="AY720" i="6"/>
  <c r="AY752" i="6" s="1"/>
  <c r="BI787" i="6" l="1"/>
  <c r="BI768" i="6"/>
  <c r="BJ644" i="6"/>
  <c r="BD800" i="6"/>
  <c r="BD762" i="6"/>
  <c r="BD781" i="6"/>
  <c r="BE638" i="6"/>
  <c r="AZ632" i="6"/>
  <c r="AZ652" i="6"/>
  <c r="BJ788" i="6" l="1"/>
  <c r="BJ769" i="6"/>
  <c r="BK645" i="6"/>
  <c r="AZ660" i="6"/>
  <c r="AZ654" i="6"/>
  <c r="AZ658" i="6" s="1"/>
  <c r="AZ795" i="6"/>
  <c r="AZ804" i="6" s="1"/>
  <c r="AZ805" i="6" s="1"/>
  <c r="AZ757" i="6"/>
  <c r="AZ772" i="6" s="1"/>
  <c r="AZ773" i="6" s="1"/>
  <c r="AZ807" i="6" s="1" a="1"/>
  <c r="AZ807" i="6" s="1"/>
  <c r="AZ626" i="6"/>
  <c r="AZ629" i="6" s="1"/>
  <c r="AZ776" i="6"/>
  <c r="AZ791" i="6" s="1"/>
  <c r="AZ792" i="6" s="1"/>
  <c r="BA633" i="6"/>
  <c r="AZ627" i="6"/>
  <c r="AZ622" i="6" a="1"/>
  <c r="AZ622" i="6" s="1"/>
  <c r="BE782" i="6"/>
  <c r="BE763" i="6"/>
  <c r="BE801" i="6"/>
  <c r="BF639" i="6"/>
  <c r="BA758" i="6" l="1"/>
  <c r="BA796" i="6"/>
  <c r="BA777" i="6"/>
  <c r="BB634" i="6"/>
  <c r="BA683" i="6"/>
  <c r="BK789" i="6"/>
  <c r="BL790" i="6" s="1"/>
  <c r="BK770" i="6"/>
  <c r="BL771" i="6" s="1"/>
  <c r="BL646" i="6"/>
  <c r="AZ624" i="6"/>
  <c r="AZ666" i="6"/>
  <c r="AZ671" i="6" s="1"/>
  <c r="AZ670" i="6" s="1"/>
  <c r="AZ656" i="6"/>
  <c r="AZ623" i="6"/>
  <c r="AZ665" i="6"/>
  <c r="AZ707" i="6" s="1"/>
  <c r="AZ677" i="6" s="1"/>
  <c r="AZ1" i="6" s="1"/>
  <c r="BF783" i="6"/>
  <c r="BF764" i="6"/>
  <c r="BF802" i="6"/>
  <c r="BG640" i="6"/>
  <c r="AZ657" i="6" l="1"/>
  <c r="AZ673" i="6"/>
  <c r="AZ674" i="6"/>
  <c r="BB797" i="6"/>
  <c r="BB759" i="6"/>
  <c r="BB778" i="6"/>
  <c r="BC635" i="6"/>
  <c r="BG784" i="6"/>
  <c r="BG765" i="6"/>
  <c r="BH641" i="6"/>
  <c r="BG803" i="6"/>
  <c r="AZ717" i="6" l="1"/>
  <c r="AZ718" i="6"/>
  <c r="AZ716" i="6"/>
  <c r="AZ720" i="6" s="1"/>
  <c r="AZ752" i="6" s="1"/>
  <c r="BA616" i="6"/>
  <c r="BA617" i="6" s="1"/>
  <c r="BA664" i="6"/>
  <c r="BH766" i="6"/>
  <c r="BH785" i="6"/>
  <c r="BI642" i="6"/>
  <c r="BC760" i="6"/>
  <c r="BC798" i="6"/>
  <c r="BC779" i="6"/>
  <c r="BD636" i="6"/>
  <c r="BD799" i="6" l="1"/>
  <c r="BD761" i="6"/>
  <c r="BD780" i="6"/>
  <c r="BE637" i="6"/>
  <c r="BD628" i="6"/>
  <c r="BB610" i="6"/>
  <c r="BA621" i="6"/>
  <c r="BA653" i="6"/>
  <c r="BI786" i="6"/>
  <c r="BI767" i="6"/>
  <c r="BJ643" i="6"/>
  <c r="BJ787" i="6" l="1"/>
  <c r="BJ768" i="6"/>
  <c r="BK644" i="6"/>
  <c r="BE781" i="6"/>
  <c r="BE800" i="6"/>
  <c r="BE762" i="6"/>
  <c r="BF638" i="6"/>
  <c r="BA632" i="6"/>
  <c r="BA652" i="6"/>
  <c r="BA660" i="6" l="1"/>
  <c r="BA654" i="6"/>
  <c r="BA658" i="6" s="1"/>
  <c r="BA795" i="6"/>
  <c r="BA804" i="6" s="1"/>
  <c r="BA805" i="6" s="1"/>
  <c r="BA776" i="6"/>
  <c r="BA791" i="6" s="1"/>
  <c r="BA792" i="6" s="1"/>
  <c r="BA757" i="6"/>
  <c r="BA772" i="6" s="1"/>
  <c r="BA773" i="6" s="1"/>
  <c r="BA807" i="6" s="1" a="1"/>
  <c r="BA807" i="6" s="1"/>
  <c r="BA622" i="6" a="1"/>
  <c r="BA622" i="6" s="1"/>
  <c r="BA626" i="6"/>
  <c r="BA629" i="6" s="1"/>
  <c r="BA665" i="6"/>
  <c r="BA707" i="6" s="1"/>
  <c r="BA677" i="6" s="1"/>
  <c r="BA1" i="6" s="1"/>
  <c r="BB633" i="6"/>
  <c r="BA627" i="6"/>
  <c r="BK769" i="6"/>
  <c r="BK788" i="6"/>
  <c r="BL645" i="6"/>
  <c r="BF763" i="6"/>
  <c r="BF801" i="6"/>
  <c r="BF782" i="6"/>
  <c r="BG639" i="6"/>
  <c r="BA666" i="6" l="1"/>
  <c r="BA671" i="6" s="1"/>
  <c r="BA670" i="6" s="1"/>
  <c r="BA624" i="6"/>
  <c r="BA656" i="6"/>
  <c r="BA623" i="6"/>
  <c r="BL770" i="6"/>
  <c r="BM771" i="6" s="1"/>
  <c r="BL789" i="6"/>
  <c r="BM790" i="6" s="1"/>
  <c r="BM646" i="6"/>
  <c r="BG764" i="6"/>
  <c r="BG802" i="6"/>
  <c r="BG783" i="6"/>
  <c r="BH640" i="6"/>
  <c r="BB758" i="6"/>
  <c r="BB796" i="6"/>
  <c r="BB777" i="6"/>
  <c r="BC634" i="6"/>
  <c r="BB683" i="6"/>
  <c r="S58" i="4" s="1"/>
  <c r="BC797" i="6" l="1"/>
  <c r="BC759" i="6"/>
  <c r="BC778" i="6"/>
  <c r="BD635" i="6"/>
  <c r="BH765" i="6"/>
  <c r="BH784" i="6"/>
  <c r="BI641" i="6"/>
  <c r="BH803" i="6"/>
  <c r="BA657" i="6"/>
  <c r="BA673" i="6"/>
  <c r="BA674" i="6"/>
  <c r="BB616" i="6" l="1"/>
  <c r="BB617" i="6" s="1"/>
  <c r="BB664" i="6"/>
  <c r="BA716" i="6"/>
  <c r="BA718" i="6"/>
  <c r="BA717" i="6"/>
  <c r="BD798" i="6"/>
  <c r="BD760" i="6"/>
  <c r="BD779" i="6"/>
  <c r="BE636" i="6"/>
  <c r="BI766" i="6"/>
  <c r="BI785" i="6"/>
  <c r="BJ642" i="6"/>
  <c r="BJ767" i="6" l="1"/>
  <c r="BJ786" i="6"/>
  <c r="BK643" i="6"/>
  <c r="BA720" i="6"/>
  <c r="BA752" i="6" s="1"/>
  <c r="BE780" i="6"/>
  <c r="BE761" i="6"/>
  <c r="BE799" i="6"/>
  <c r="BF637" i="6"/>
  <c r="BE628" i="6"/>
  <c r="BC610" i="6"/>
  <c r="BB621" i="6"/>
  <c r="BB653" i="6"/>
  <c r="BF762" i="6" l="1"/>
  <c r="BF800" i="6"/>
  <c r="BF781" i="6"/>
  <c r="BG638" i="6"/>
  <c r="BK787" i="6"/>
  <c r="BK768" i="6"/>
  <c r="BL644" i="6"/>
  <c r="BB632" i="6"/>
  <c r="BB652" i="6"/>
  <c r="BL769" i="6" l="1"/>
  <c r="BL788" i="6"/>
  <c r="BM645" i="6"/>
  <c r="BG801" i="6"/>
  <c r="BG763" i="6"/>
  <c r="BG782" i="6"/>
  <c r="BH639" i="6"/>
  <c r="BB795" i="6"/>
  <c r="BB804" i="6" s="1"/>
  <c r="BB805" i="6" s="1"/>
  <c r="BB776" i="6"/>
  <c r="BB791" i="6" s="1"/>
  <c r="BB792" i="6" s="1"/>
  <c r="BB757" i="6"/>
  <c r="BB772" i="6" s="1"/>
  <c r="BB773" i="6" s="1"/>
  <c r="BB807" i="6" s="1" a="1"/>
  <c r="BB807" i="6" s="1"/>
  <c r="S71" i="4" s="1"/>
  <c r="S23" i="4" s="1"/>
  <c r="BC633" i="6"/>
  <c r="BB627" i="6"/>
  <c r="BB622" i="6" a="1"/>
  <c r="BB622" i="6" s="1"/>
  <c r="BB665" i="6" s="1"/>
  <c r="BB707" i="6" s="1"/>
  <c r="BB626" i="6"/>
  <c r="BB629" i="6" s="1"/>
  <c r="BB660" i="6"/>
  <c r="BB654" i="6"/>
  <c r="BB658" i="6" s="1"/>
  <c r="BB677" i="6" l="1"/>
  <c r="BB1" i="6" s="1"/>
  <c r="S69" i="4"/>
  <c r="S52" i="4" s="1"/>
  <c r="S21" i="4" s="1"/>
  <c r="BH802" i="6"/>
  <c r="BH783" i="6"/>
  <c r="BH764" i="6"/>
  <c r="BI640" i="6"/>
  <c r="BC796" i="6"/>
  <c r="BC758" i="6"/>
  <c r="BC777" i="6"/>
  <c r="BD634" i="6"/>
  <c r="BC683" i="6"/>
  <c r="BM789" i="6"/>
  <c r="BN790" i="6" s="1"/>
  <c r="BM770" i="6"/>
  <c r="BN771" i="6" s="1"/>
  <c r="BN646" i="6"/>
  <c r="BB666" i="6"/>
  <c r="BB671" i="6" s="1"/>
  <c r="BB670" i="6" s="1"/>
  <c r="BB624" i="6"/>
  <c r="BB656" i="6"/>
  <c r="BB623" i="6"/>
  <c r="S50" i="4" l="1"/>
  <c r="BG68" i="8" a="1"/>
  <c r="BG68" i="8" s="1"/>
  <c r="BH68" i="8" a="1"/>
  <c r="BH68" i="8" s="1"/>
  <c r="BJ68" i="8" a="1"/>
  <c r="BJ68" i="8" s="1"/>
  <c r="BI68" i="8" a="1"/>
  <c r="BI68" i="8" s="1"/>
  <c r="H68" i="8" a="1"/>
  <c r="H68" i="8" s="1"/>
  <c r="I68" i="8" a="1"/>
  <c r="I68" i="8" s="1"/>
  <c r="W68" i="8" a="1"/>
  <c r="W68" i="8" s="1"/>
  <c r="E68" i="8" a="1"/>
  <c r="E68" i="8" s="1"/>
  <c r="AU68" i="8" a="1"/>
  <c r="AU68" i="8" s="1"/>
  <c r="AY68" i="8" a="1"/>
  <c r="AY68" i="8" s="1"/>
  <c r="AA68" i="8" a="1"/>
  <c r="AA68" i="8" s="1"/>
  <c r="R68" i="8" a="1"/>
  <c r="R68" i="8" s="1"/>
  <c r="BA68" i="8" a="1"/>
  <c r="BA68" i="8" s="1"/>
  <c r="C68" i="8" a="1"/>
  <c r="C68" i="8" s="1"/>
  <c r="AO68" i="8" a="1"/>
  <c r="AO68" i="8" s="1"/>
  <c r="AI68" i="8" a="1"/>
  <c r="AI68" i="8" s="1"/>
  <c r="AR68" i="8" a="1"/>
  <c r="AR68" i="8" s="1"/>
  <c r="K68" i="8" a="1"/>
  <c r="K68" i="8" s="1"/>
  <c r="AW68" i="8" a="1"/>
  <c r="AW68" i="8" s="1"/>
  <c r="O68" i="8" a="1"/>
  <c r="O68" i="8" s="1"/>
  <c r="AB68" i="8" a="1"/>
  <c r="AB68" i="8" s="1"/>
  <c r="BF68" i="8" a="1"/>
  <c r="BF68" i="8" s="1"/>
  <c r="BC68" i="8" a="1"/>
  <c r="BC68" i="8" s="1"/>
  <c r="AT68" i="8" a="1"/>
  <c r="AT68" i="8" s="1"/>
  <c r="M68" i="8" a="1"/>
  <c r="M68" i="8" s="1"/>
  <c r="J68" i="8" a="1"/>
  <c r="J68" i="8" s="1"/>
  <c r="AQ68" i="8" a="1"/>
  <c r="AQ68" i="8" s="1"/>
  <c r="AF68" i="8" a="1"/>
  <c r="AF68" i="8" s="1"/>
  <c r="AG68" i="8" a="1"/>
  <c r="AG68" i="8" s="1"/>
  <c r="AM68" i="8" a="1"/>
  <c r="AM68" i="8" s="1"/>
  <c r="AP68" i="8" a="1"/>
  <c r="AP68" i="8" s="1"/>
  <c r="AX68" i="8" a="1"/>
  <c r="AX68" i="8" s="1"/>
  <c r="P68" i="8" a="1"/>
  <c r="P68" i="8" s="1"/>
  <c r="AJ68" i="8" a="1"/>
  <c r="AJ68" i="8" s="1"/>
  <c r="AH68" i="8" a="1"/>
  <c r="AH68" i="8" s="1"/>
  <c r="L68" i="8" a="1"/>
  <c r="L68" i="8" s="1"/>
  <c r="AZ68" i="8" a="1"/>
  <c r="AZ68" i="8" s="1"/>
  <c r="Y68" i="8" a="1"/>
  <c r="Y68" i="8" s="1"/>
  <c r="BD68" i="8" a="1"/>
  <c r="BD68" i="8" s="1"/>
  <c r="X68" i="8" a="1"/>
  <c r="X68" i="8" s="1"/>
  <c r="AK68" i="8" a="1"/>
  <c r="AK68" i="8" s="1"/>
  <c r="U68" i="8" a="1"/>
  <c r="U68" i="8" s="1"/>
  <c r="AV68" i="8" a="1"/>
  <c r="AV68" i="8" s="1"/>
  <c r="BE68" i="8" a="1"/>
  <c r="BE68" i="8" s="1"/>
  <c r="S68" i="8" a="1"/>
  <c r="S68" i="8" s="1"/>
  <c r="Z68" i="8" a="1"/>
  <c r="Z68" i="8" s="1"/>
  <c r="D68" i="8" a="1"/>
  <c r="D68" i="8" s="1"/>
  <c r="AL68" i="8" a="1"/>
  <c r="AL68" i="8" s="1"/>
  <c r="F68" i="8" a="1"/>
  <c r="F68" i="8" s="1"/>
  <c r="AN68" i="8" a="1"/>
  <c r="AN68" i="8" s="1"/>
  <c r="AS68" i="8" a="1"/>
  <c r="AS68" i="8" s="1"/>
  <c r="Q68" i="8" a="1"/>
  <c r="Q68" i="8" s="1"/>
  <c r="AE68" i="8" a="1"/>
  <c r="AE68" i="8" s="1"/>
  <c r="N68" i="8" a="1"/>
  <c r="N68" i="8" s="1"/>
  <c r="BB68" i="8" a="1"/>
  <c r="BB68" i="8" s="1"/>
  <c r="G68" i="8" a="1"/>
  <c r="G68" i="8" s="1"/>
  <c r="T68" i="8" a="1"/>
  <c r="T68" i="8" s="1"/>
  <c r="V68" i="8" a="1"/>
  <c r="V68" i="8" s="1"/>
  <c r="AD68" i="8" a="1"/>
  <c r="AD68" i="8" s="1"/>
  <c r="AC68" i="8" a="1"/>
  <c r="AC68" i="8" s="1"/>
  <c r="BD759" i="6"/>
  <c r="BD778" i="6"/>
  <c r="BD797" i="6"/>
  <c r="BE635" i="6"/>
  <c r="BI784" i="6"/>
  <c r="BI765" i="6"/>
  <c r="BJ641" i="6"/>
  <c r="BI803" i="6"/>
  <c r="BB657" i="6"/>
  <c r="BB673" i="6"/>
  <c r="S51" i="4" s="1"/>
  <c r="S46" i="4"/>
  <c r="S17" i="4" s="1"/>
  <c r="BJ766" i="6" l="1"/>
  <c r="BJ785" i="6"/>
  <c r="BK642" i="6"/>
  <c r="BE798" i="6"/>
  <c r="BE779" i="6"/>
  <c r="BE760" i="6"/>
  <c r="BF636" i="6"/>
  <c r="BC616" i="6"/>
  <c r="BC617" i="6" s="1"/>
  <c r="BC664" i="6"/>
  <c r="S49" i="4"/>
  <c r="BB674" i="6"/>
  <c r="BK786" i="6" l="1"/>
  <c r="BK767" i="6"/>
  <c r="BL643" i="6"/>
  <c r="S20" i="4"/>
  <c r="BF761" i="6"/>
  <c r="BF799" i="6"/>
  <c r="BG637" i="6"/>
  <c r="BF628" i="6"/>
  <c r="BF780" i="6"/>
  <c r="BB716" i="6"/>
  <c r="BB718" i="6"/>
  <c r="S77" i="4" s="1"/>
  <c r="BB717" i="6"/>
  <c r="S76" i="4" s="1"/>
  <c r="BC621" i="6"/>
  <c r="BD610" i="6"/>
  <c r="BC653" i="6"/>
  <c r="BC632" i="6" l="1"/>
  <c r="BC652" i="6"/>
  <c r="BL768" i="6"/>
  <c r="BL787" i="6"/>
  <c r="BM644" i="6"/>
  <c r="BB720" i="6"/>
  <c r="BB752" i="6" s="1"/>
  <c r="S75" i="4"/>
  <c r="S73" i="4" s="1"/>
  <c r="BG800" i="6"/>
  <c r="BG781" i="6"/>
  <c r="BG762" i="6"/>
  <c r="BH638" i="6"/>
  <c r="S25" i="4" l="1"/>
  <c r="S24" i="4" s="1"/>
  <c r="S72" i="4"/>
  <c r="S31" i="4" s="1"/>
  <c r="BM788" i="6"/>
  <c r="BM769" i="6"/>
  <c r="BN645" i="6"/>
  <c r="BC660" i="6"/>
  <c r="BC654" i="6"/>
  <c r="BC658" i="6" s="1"/>
  <c r="BH801" i="6"/>
  <c r="BH782" i="6"/>
  <c r="BH763" i="6"/>
  <c r="BI639" i="6"/>
  <c r="BC776" i="6"/>
  <c r="BC791" i="6" s="1"/>
  <c r="BC792" i="6" s="1"/>
  <c r="BC795" i="6"/>
  <c r="BC804" i="6" s="1"/>
  <c r="BC805" i="6" s="1"/>
  <c r="BD633" i="6"/>
  <c r="BC627" i="6"/>
  <c r="BC757" i="6"/>
  <c r="BC772" i="6" s="1"/>
  <c r="BC773" i="6" s="1"/>
  <c r="BC807" i="6" s="1" a="1"/>
  <c r="BC807" i="6" s="1"/>
  <c r="BC626" i="6"/>
  <c r="BC629" i="6" s="1"/>
  <c r="BC622" i="6" a="1"/>
  <c r="BC622" i="6" s="1"/>
  <c r="BC665" i="6" s="1"/>
  <c r="BC707" i="6" s="1"/>
  <c r="BC677" i="6" l="1"/>
  <c r="BC1" i="6" s="1"/>
  <c r="BD796" i="6"/>
  <c r="BD777" i="6"/>
  <c r="BD758" i="6"/>
  <c r="BE634" i="6"/>
  <c r="BD683" i="6"/>
  <c r="BN789" i="6"/>
  <c r="BO790" i="6" s="1"/>
  <c r="BN770" i="6"/>
  <c r="BF67" i="8" a="1"/>
  <c r="BF67" i="8" s="1"/>
  <c r="BI67" i="8" a="1"/>
  <c r="BI67" i="8" s="1"/>
  <c r="BJ67" i="8" a="1"/>
  <c r="BJ67" i="8" s="1"/>
  <c r="BH67" i="8" a="1"/>
  <c r="BH67" i="8" s="1"/>
  <c r="BE67" i="8" a="1"/>
  <c r="BE67" i="8" s="1"/>
  <c r="Y67" i="8" a="1"/>
  <c r="Y67" i="8" s="1"/>
  <c r="AT67" i="8" a="1"/>
  <c r="AT67" i="8" s="1"/>
  <c r="U67" i="8" a="1"/>
  <c r="U67" i="8" s="1"/>
  <c r="O67" i="8" a="1"/>
  <c r="O67" i="8" s="1"/>
  <c r="AG67" i="8" a="1"/>
  <c r="AG67" i="8" s="1"/>
  <c r="AD67" i="8" a="1"/>
  <c r="AD67" i="8" s="1"/>
  <c r="AI67" i="8" a="1"/>
  <c r="AI67" i="8" s="1"/>
  <c r="BC67" i="8" a="1"/>
  <c r="BC67" i="8" s="1"/>
  <c r="X67" i="8" a="1"/>
  <c r="X67" i="8" s="1"/>
  <c r="M67" i="8" a="1"/>
  <c r="M67" i="8" s="1"/>
  <c r="AY67" i="8" a="1"/>
  <c r="AY67" i="8" s="1"/>
  <c r="AS67" i="8" a="1"/>
  <c r="AS67" i="8" s="1"/>
  <c r="AF67" i="8" a="1"/>
  <c r="AF67" i="8" s="1"/>
  <c r="AQ67" i="8" a="1"/>
  <c r="AQ67" i="8" s="1"/>
  <c r="Z67" i="8" a="1"/>
  <c r="Z67" i="8" s="1"/>
  <c r="AZ67" i="8" a="1"/>
  <c r="AZ67" i="8" s="1"/>
  <c r="AA67" i="8" a="1"/>
  <c r="AA67" i="8" s="1"/>
  <c r="S67" i="8" a="1"/>
  <c r="S67" i="8" s="1"/>
  <c r="AL67" i="8" a="1"/>
  <c r="AL67" i="8" s="1"/>
  <c r="AB67" i="8" a="1"/>
  <c r="AB67" i="8" s="1"/>
  <c r="I67" i="8" a="1"/>
  <c r="I67" i="8" s="1"/>
  <c r="BG67" i="8" a="1"/>
  <c r="BG67" i="8" s="1"/>
  <c r="AC67" i="8" a="1"/>
  <c r="AC67" i="8" s="1"/>
  <c r="J67" i="8" a="1"/>
  <c r="J67" i="8" s="1"/>
  <c r="AK67" i="8" a="1"/>
  <c r="AK67" i="8" s="1"/>
  <c r="W67" i="8" a="1"/>
  <c r="W67" i="8" s="1"/>
  <c r="N67" i="8" a="1"/>
  <c r="N67" i="8" s="1"/>
  <c r="AX67" i="8" a="1"/>
  <c r="AX67" i="8" s="1"/>
  <c r="K67" i="8" a="1"/>
  <c r="K67" i="8" s="1"/>
  <c r="AE67" i="8" a="1"/>
  <c r="AE67" i="8" s="1"/>
  <c r="BD67" i="8" a="1"/>
  <c r="BD67" i="8" s="1"/>
  <c r="AH67" i="8" a="1"/>
  <c r="AH67" i="8" s="1"/>
  <c r="V67" i="8" a="1"/>
  <c r="V67" i="8" s="1"/>
  <c r="AV67" i="8" a="1"/>
  <c r="AV67" i="8" s="1"/>
  <c r="AJ67" i="8" a="1"/>
  <c r="AJ67" i="8" s="1"/>
  <c r="P67" i="8" a="1"/>
  <c r="P67" i="8" s="1"/>
  <c r="H67" i="8" a="1"/>
  <c r="H67" i="8" s="1"/>
  <c r="G67" i="8" a="1"/>
  <c r="G67" i="8" s="1"/>
  <c r="AW67" i="8" a="1"/>
  <c r="AW67" i="8" s="1"/>
  <c r="AP67" i="8" a="1"/>
  <c r="AP67" i="8" s="1"/>
  <c r="AM67" i="8" a="1"/>
  <c r="AM67" i="8" s="1"/>
  <c r="F67" i="8" a="1"/>
  <c r="F67" i="8" s="1"/>
  <c r="L67" i="8" a="1"/>
  <c r="L67" i="8" s="1"/>
  <c r="BA67" i="8" a="1"/>
  <c r="BA67" i="8" s="1"/>
  <c r="AN67" i="8" a="1"/>
  <c r="AN67" i="8" s="1"/>
  <c r="AU67" i="8" a="1"/>
  <c r="AU67" i="8" s="1"/>
  <c r="E67" i="8" a="1"/>
  <c r="E67" i="8" s="1"/>
  <c r="Q67" i="8" a="1"/>
  <c r="Q67" i="8" s="1"/>
  <c r="BB67" i="8" a="1"/>
  <c r="BB67" i="8" s="1"/>
  <c r="C67" i="8" a="1"/>
  <c r="C67" i="8" s="1"/>
  <c r="D67" i="8" a="1"/>
  <c r="D67" i="8" s="1"/>
  <c r="AO67" i="8" a="1"/>
  <c r="AO67" i="8" s="1"/>
  <c r="T67" i="8" a="1"/>
  <c r="T67" i="8" s="1"/>
  <c r="R67" i="8" a="1"/>
  <c r="R67" i="8" s="1"/>
  <c r="AR67" i="8" a="1"/>
  <c r="AR67" i="8" s="1"/>
  <c r="BO646" i="6"/>
  <c r="BI802" i="6"/>
  <c r="BI764" i="6"/>
  <c r="BI783" i="6"/>
  <c r="BJ640" i="6"/>
  <c r="BC666" i="6"/>
  <c r="BC671" i="6" s="1"/>
  <c r="BC670" i="6" s="1"/>
  <c r="BC624" i="6"/>
  <c r="BC656" i="6"/>
  <c r="BC623" i="6"/>
  <c r="BC673" i="6" l="1"/>
  <c r="BC657" i="6"/>
  <c r="BE778" i="6"/>
  <c r="BE759" i="6"/>
  <c r="BE797" i="6"/>
  <c r="BF635" i="6"/>
  <c r="BC674" i="6"/>
  <c r="BJ784" i="6"/>
  <c r="BK641" i="6"/>
  <c r="BJ765" i="6"/>
  <c r="BJ803" i="6"/>
  <c r="BF798" i="6" l="1"/>
  <c r="BF760" i="6"/>
  <c r="BF779" i="6"/>
  <c r="BG636" i="6"/>
  <c r="BK766" i="6"/>
  <c r="BK785" i="6"/>
  <c r="BL642" i="6"/>
  <c r="BD616" i="6"/>
  <c r="BD617" i="6" s="1"/>
  <c r="BD664" i="6"/>
  <c r="BC717" i="6"/>
  <c r="BC718" i="6"/>
  <c r="BC716" i="6"/>
  <c r="BC720" i="6" l="1"/>
  <c r="BC752" i="6" s="1"/>
  <c r="BL767" i="6"/>
  <c r="BL786" i="6"/>
  <c r="BM643" i="6"/>
  <c r="BG761" i="6"/>
  <c r="BG799" i="6"/>
  <c r="BG780" i="6"/>
  <c r="BH637" i="6"/>
  <c r="BG628" i="6"/>
  <c r="BD621" i="6"/>
  <c r="BE610" i="6"/>
  <c r="BD653" i="6"/>
  <c r="BM787" i="6" l="1"/>
  <c r="BM768" i="6"/>
  <c r="BN644" i="6"/>
  <c r="BD632" i="6"/>
  <c r="BD652" i="6"/>
  <c r="BH800" i="6"/>
  <c r="BH762" i="6"/>
  <c r="BH781" i="6"/>
  <c r="BI638" i="6"/>
  <c r="BD660" i="6" l="1"/>
  <c r="BD654" i="6"/>
  <c r="BD658" i="6" s="1"/>
  <c r="BI782" i="6"/>
  <c r="BI801" i="6"/>
  <c r="BI763" i="6"/>
  <c r="BJ639" i="6"/>
  <c r="BN769" i="6"/>
  <c r="BN788" i="6"/>
  <c r="BO645" i="6"/>
  <c r="BF66" i="8" a="1"/>
  <c r="BF66" i="8" s="1"/>
  <c r="BG66" i="8" a="1"/>
  <c r="BG66" i="8" s="1"/>
  <c r="BH66" i="8" a="1"/>
  <c r="BH66" i="8" s="1"/>
  <c r="BJ66" i="8" a="1"/>
  <c r="BJ66" i="8" s="1"/>
  <c r="BI66" i="8" a="1"/>
  <c r="BI66" i="8" s="1"/>
  <c r="L66" i="8" a="1"/>
  <c r="L66" i="8" s="1"/>
  <c r="AA66" i="8" a="1"/>
  <c r="AA66" i="8" s="1"/>
  <c r="BA66" i="8" a="1"/>
  <c r="BA66" i="8" s="1"/>
  <c r="T66" i="8" a="1"/>
  <c r="T66" i="8" s="1"/>
  <c r="AE66" i="8" a="1"/>
  <c r="AE66" i="8" s="1"/>
  <c r="M66" i="8" a="1"/>
  <c r="M66" i="8" s="1"/>
  <c r="AG66" i="8" a="1"/>
  <c r="AG66" i="8" s="1"/>
  <c r="G66" i="8" a="1"/>
  <c r="G66" i="8" s="1"/>
  <c r="AF66" i="8" a="1"/>
  <c r="AF66" i="8" s="1"/>
  <c r="BB66" i="8" a="1"/>
  <c r="BB66" i="8" s="1"/>
  <c r="Q66" i="8" a="1"/>
  <c r="Q66" i="8" s="1"/>
  <c r="AN66" i="8" a="1"/>
  <c r="AN66" i="8" s="1"/>
  <c r="AL66" i="8" a="1"/>
  <c r="AL66" i="8" s="1"/>
  <c r="E66" i="8" a="1"/>
  <c r="E66" i="8" s="1"/>
  <c r="W66" i="8" a="1"/>
  <c r="W66" i="8" s="1"/>
  <c r="P66" i="8" a="1"/>
  <c r="P66" i="8" s="1"/>
  <c r="I66" i="8" a="1"/>
  <c r="I66" i="8" s="1"/>
  <c r="AS66" i="8" a="1"/>
  <c r="AS66" i="8" s="1"/>
  <c r="Y66" i="8" a="1"/>
  <c r="Y66" i="8" s="1"/>
  <c r="AY66" i="8" a="1"/>
  <c r="AY66" i="8" s="1"/>
  <c r="BE66" i="8" a="1"/>
  <c r="BE66" i="8" s="1"/>
  <c r="AI66" i="8" a="1"/>
  <c r="AI66" i="8" s="1"/>
  <c r="R66" i="8" a="1"/>
  <c r="R66" i="8" s="1"/>
  <c r="V66" i="8" a="1"/>
  <c r="V66" i="8" s="1"/>
  <c r="X66" i="8" a="1"/>
  <c r="X66" i="8" s="1"/>
  <c r="AW66" i="8" a="1"/>
  <c r="AW66" i="8" s="1"/>
  <c r="J66" i="8" a="1"/>
  <c r="J66" i="8" s="1"/>
  <c r="BC66" i="8" a="1"/>
  <c r="BC66" i="8" s="1"/>
  <c r="C66" i="8" a="1"/>
  <c r="C66" i="8" s="1"/>
  <c r="O66" i="8" a="1"/>
  <c r="O66" i="8" s="1"/>
  <c r="N66" i="8" a="1"/>
  <c r="N66" i="8" s="1"/>
  <c r="AO66" i="8" a="1"/>
  <c r="AO66" i="8" s="1"/>
  <c r="AX66" i="8" a="1"/>
  <c r="AX66" i="8" s="1"/>
  <c r="K66" i="8" a="1"/>
  <c r="K66" i="8" s="1"/>
  <c r="U66" i="8" a="1"/>
  <c r="U66" i="8" s="1"/>
  <c r="AH66" i="8" a="1"/>
  <c r="AH66" i="8" s="1"/>
  <c r="S66" i="8" a="1"/>
  <c r="S66" i="8" s="1"/>
  <c r="AK66" i="8" a="1"/>
  <c r="AK66" i="8" s="1"/>
  <c r="H66" i="8" a="1"/>
  <c r="H66" i="8" s="1"/>
  <c r="AT66" i="8" a="1"/>
  <c r="AT66" i="8" s="1"/>
  <c r="F66" i="8" a="1"/>
  <c r="F66" i="8" s="1"/>
  <c r="AR66" i="8" a="1"/>
  <c r="AR66" i="8" s="1"/>
  <c r="AP66" i="8" a="1"/>
  <c r="AP66" i="8" s="1"/>
  <c r="BD66" i="8" a="1"/>
  <c r="BD66" i="8" s="1"/>
  <c r="D66" i="8" a="1"/>
  <c r="D66" i="8" s="1"/>
  <c r="AB66" i="8" a="1"/>
  <c r="AB66" i="8" s="1"/>
  <c r="AM66" i="8" a="1"/>
  <c r="AM66" i="8" s="1"/>
  <c r="AC66" i="8" a="1"/>
  <c r="AC66" i="8" s="1"/>
  <c r="AQ66" i="8" a="1"/>
  <c r="AQ66" i="8" s="1"/>
  <c r="Z66" i="8" a="1"/>
  <c r="Z66" i="8" s="1"/>
  <c r="AJ66" i="8" a="1"/>
  <c r="AJ66" i="8" s="1"/>
  <c r="AU66" i="8" a="1"/>
  <c r="AU66" i="8" s="1"/>
  <c r="AV66" i="8" a="1"/>
  <c r="AV66" i="8" s="1"/>
  <c r="AD66" i="8" a="1"/>
  <c r="AD66" i="8" s="1"/>
  <c r="AZ66" i="8" a="1"/>
  <c r="AZ66" i="8" s="1"/>
  <c r="BD776" i="6"/>
  <c r="BD791" i="6" s="1"/>
  <c r="BD792" i="6" s="1"/>
  <c r="BD757" i="6"/>
  <c r="BD772" i="6" s="1"/>
  <c r="BD773" i="6" s="1"/>
  <c r="BD807" i="6" s="1" a="1"/>
  <c r="BD807" i="6" s="1"/>
  <c r="BD795" i="6"/>
  <c r="BD804" i="6" s="1"/>
  <c r="BD805" i="6" s="1"/>
  <c r="BE633" i="6"/>
  <c r="BD627" i="6"/>
  <c r="BD626" i="6"/>
  <c r="BD629" i="6" s="1"/>
  <c r="BD622" i="6" a="1"/>
  <c r="BD622" i="6" s="1"/>
  <c r="BD624" i="6" l="1"/>
  <c r="BD666" i="6"/>
  <c r="BD671" i="6" s="1"/>
  <c r="BD670" i="6" s="1"/>
  <c r="BD656" i="6"/>
  <c r="BD623" i="6"/>
  <c r="BJ764" i="6"/>
  <c r="BJ783" i="6"/>
  <c r="BJ802" i="6"/>
  <c r="BK640" i="6"/>
  <c r="BD665" i="6"/>
  <c r="BD707" i="6" s="1"/>
  <c r="BE777" i="6"/>
  <c r="BE796" i="6"/>
  <c r="BF634" i="6"/>
  <c r="BE758" i="6"/>
  <c r="BE683" i="6"/>
  <c r="BO789" i="6"/>
  <c r="BP790" i="6" s="1"/>
  <c r="BP646" i="6"/>
  <c r="BD657" i="6" l="1"/>
  <c r="BD673" i="6"/>
  <c r="BF759" i="6"/>
  <c r="BF778" i="6"/>
  <c r="BF797" i="6"/>
  <c r="BG635" i="6"/>
  <c r="BD677" i="6"/>
  <c r="BD1" i="6" s="1"/>
  <c r="BK784" i="6"/>
  <c r="BL641" i="6"/>
  <c r="BK765" i="6"/>
  <c r="BK803" i="6"/>
  <c r="BG798" i="6" l="1"/>
  <c r="BG779" i="6"/>
  <c r="BG760" i="6"/>
  <c r="BH636" i="6"/>
  <c r="BE616" i="6"/>
  <c r="BE617" i="6" s="1"/>
  <c r="BE664" i="6"/>
  <c r="BL766" i="6"/>
  <c r="BL785" i="6"/>
  <c r="BM642" i="6"/>
  <c r="BD674" i="6"/>
  <c r="BH780" i="6" l="1"/>
  <c r="BH799" i="6"/>
  <c r="BH761" i="6"/>
  <c r="BI637" i="6"/>
  <c r="BH628" i="6"/>
  <c r="BE621" i="6"/>
  <c r="BF610" i="6"/>
  <c r="BE653" i="6"/>
  <c r="BM786" i="6"/>
  <c r="BM767" i="6"/>
  <c r="BN643" i="6"/>
  <c r="BD718" i="6"/>
  <c r="BD716" i="6"/>
  <c r="BD717" i="6"/>
  <c r="BI800" i="6" l="1"/>
  <c r="BI762" i="6"/>
  <c r="BI781" i="6"/>
  <c r="BJ638" i="6"/>
  <c r="BE632" i="6"/>
  <c r="BE652" i="6"/>
  <c r="BN787" i="6"/>
  <c r="BN768" i="6"/>
  <c r="BO644" i="6"/>
  <c r="BH65" i="8" a="1"/>
  <c r="BH65" i="8" s="1"/>
  <c r="BG65" i="8" a="1"/>
  <c r="BG65" i="8" s="1"/>
  <c r="BI65" i="8" a="1"/>
  <c r="BI65" i="8" s="1"/>
  <c r="BJ65" i="8" a="1"/>
  <c r="BJ65" i="8" s="1"/>
  <c r="R65" i="8" a="1"/>
  <c r="R65" i="8" s="1"/>
  <c r="AL65" i="8" a="1"/>
  <c r="AL65" i="8" s="1"/>
  <c r="M65" i="8" a="1"/>
  <c r="M65" i="8" s="1"/>
  <c r="BC65" i="8" a="1"/>
  <c r="BC65" i="8" s="1"/>
  <c r="H65" i="8" a="1"/>
  <c r="H65" i="8" s="1"/>
  <c r="AS65" i="8" a="1"/>
  <c r="AS65" i="8" s="1"/>
  <c r="J65" i="8" a="1"/>
  <c r="J65" i="8" s="1"/>
  <c r="T65" i="8" a="1"/>
  <c r="T65" i="8" s="1"/>
  <c r="E65" i="8" a="1"/>
  <c r="E65" i="8" s="1"/>
  <c r="P65" i="8" a="1"/>
  <c r="P65" i="8" s="1"/>
  <c r="Y65" i="8" a="1"/>
  <c r="Y65" i="8" s="1"/>
  <c r="AJ65" i="8" a="1"/>
  <c r="AJ65" i="8" s="1"/>
  <c r="AG65" i="8" a="1"/>
  <c r="AG65" i="8" s="1"/>
  <c r="K65" i="8" a="1"/>
  <c r="K65" i="8" s="1"/>
  <c r="AT65" i="8" a="1"/>
  <c r="AT65" i="8" s="1"/>
  <c r="BD65" i="8" a="1"/>
  <c r="BD65" i="8" s="1"/>
  <c r="AW65" i="8" a="1"/>
  <c r="AW65" i="8" s="1"/>
  <c r="AD65" i="8" a="1"/>
  <c r="AD65" i="8" s="1"/>
  <c r="AI65" i="8" a="1"/>
  <c r="AI65" i="8" s="1"/>
  <c r="AZ65" i="8" a="1"/>
  <c r="AZ65" i="8" s="1"/>
  <c r="AV65" i="8" a="1"/>
  <c r="AV65" i="8" s="1"/>
  <c r="AR65" i="8" a="1"/>
  <c r="AR65" i="8" s="1"/>
  <c r="AA65" i="8" a="1"/>
  <c r="AA65" i="8" s="1"/>
  <c r="D65" i="8" a="1"/>
  <c r="D65" i="8" s="1"/>
  <c r="G65" i="8" a="1"/>
  <c r="G65" i="8" s="1"/>
  <c r="AX65" i="8" a="1"/>
  <c r="AX65" i="8" s="1"/>
  <c r="U65" i="8" a="1"/>
  <c r="U65" i="8" s="1"/>
  <c r="AF65" i="8" a="1"/>
  <c r="AF65" i="8" s="1"/>
  <c r="W65" i="8" a="1"/>
  <c r="W65" i="8" s="1"/>
  <c r="Z65" i="8" a="1"/>
  <c r="Z65" i="8" s="1"/>
  <c r="BA65" i="8" a="1"/>
  <c r="BA65" i="8" s="1"/>
  <c r="C65" i="8" a="1"/>
  <c r="C65" i="8" s="1"/>
  <c r="BF65" i="8" a="1"/>
  <c r="BF65" i="8" s="1"/>
  <c r="O65" i="8" a="1"/>
  <c r="O65" i="8" s="1"/>
  <c r="BE65" i="8" a="1"/>
  <c r="BE65" i="8" s="1"/>
  <c r="BB65" i="8" a="1"/>
  <c r="BB65" i="8" s="1"/>
  <c r="AM65" i="8" a="1"/>
  <c r="AM65" i="8" s="1"/>
  <c r="I65" i="8" a="1"/>
  <c r="I65" i="8" s="1"/>
  <c r="L65" i="8" a="1"/>
  <c r="L65" i="8" s="1"/>
  <c r="AK65" i="8" a="1"/>
  <c r="AK65" i="8" s="1"/>
  <c r="AB65" i="8" a="1"/>
  <c r="AB65" i="8" s="1"/>
  <c r="AY65" i="8" a="1"/>
  <c r="AY65" i="8" s="1"/>
  <c r="Q65" i="8" a="1"/>
  <c r="Q65" i="8" s="1"/>
  <c r="AE65" i="8" a="1"/>
  <c r="AE65" i="8" s="1"/>
  <c r="AP65" i="8" a="1"/>
  <c r="AP65" i="8" s="1"/>
  <c r="X65" i="8" a="1"/>
  <c r="X65" i="8" s="1"/>
  <c r="V65" i="8" a="1"/>
  <c r="V65" i="8" s="1"/>
  <c r="N65" i="8" a="1"/>
  <c r="N65" i="8" s="1"/>
  <c r="AN65" i="8" a="1"/>
  <c r="AN65" i="8" s="1"/>
  <c r="S65" i="8" a="1"/>
  <c r="S65" i="8" s="1"/>
  <c r="AO65" i="8" a="1"/>
  <c r="AO65" i="8" s="1"/>
  <c r="AU65" i="8" a="1"/>
  <c r="AU65" i="8" s="1"/>
  <c r="F65" i="8" a="1"/>
  <c r="F65" i="8" s="1"/>
  <c r="AC65" i="8" a="1"/>
  <c r="AC65" i="8" s="1"/>
  <c r="AH65" i="8" a="1"/>
  <c r="AH65" i="8" s="1"/>
  <c r="AQ65" i="8" a="1"/>
  <c r="AQ65" i="8" s="1"/>
  <c r="BD720" i="6"/>
  <c r="BD752" i="6" s="1"/>
  <c r="BJ782" i="6" l="1"/>
  <c r="BJ801" i="6"/>
  <c r="BJ763" i="6"/>
  <c r="BK639" i="6"/>
  <c r="BO788" i="6"/>
  <c r="BP645" i="6"/>
  <c r="BE660" i="6"/>
  <c r="BE654" i="6"/>
  <c r="BE658" i="6" s="1"/>
  <c r="BE776" i="6"/>
  <c r="BE791" i="6" s="1"/>
  <c r="BE792" i="6" s="1"/>
  <c r="BE757" i="6"/>
  <c r="BE772" i="6" s="1"/>
  <c r="BE773" i="6" s="1"/>
  <c r="BE807" i="6" s="1" a="1"/>
  <c r="BE807" i="6" s="1"/>
  <c r="BE795" i="6"/>
  <c r="BE804" i="6" s="1"/>
  <c r="BE805" i="6" s="1"/>
  <c r="BE622" i="6" a="1"/>
  <c r="BE622" i="6" s="1"/>
  <c r="BE665" i="6"/>
  <c r="BE707" i="6" s="1"/>
  <c r="BF633" i="6"/>
  <c r="BE627" i="6"/>
  <c r="BE626" i="6"/>
  <c r="BE629" i="6" s="1"/>
  <c r="BP789" i="6" l="1"/>
  <c r="BQ790" i="6" s="1"/>
  <c r="BQ646" i="6"/>
  <c r="BE624" i="6"/>
  <c r="BE666" i="6"/>
  <c r="BE671" i="6" s="1"/>
  <c r="BE670" i="6" s="1"/>
  <c r="BE656" i="6"/>
  <c r="BE623" i="6"/>
  <c r="BF777" i="6"/>
  <c r="BF796" i="6"/>
  <c r="BF758" i="6"/>
  <c r="BG634" i="6"/>
  <c r="BF683" i="6"/>
  <c r="BE677" i="6"/>
  <c r="BE1" i="6" s="1"/>
  <c r="BK764" i="6"/>
  <c r="BK802" i="6"/>
  <c r="BK783" i="6"/>
  <c r="BL640" i="6"/>
  <c r="BG778" i="6" l="1"/>
  <c r="BG797" i="6"/>
  <c r="BG759" i="6"/>
  <c r="BH635" i="6"/>
  <c r="BE673" i="6"/>
  <c r="BE657" i="6"/>
  <c r="BL784" i="6"/>
  <c r="BM641" i="6"/>
  <c r="BL765" i="6"/>
  <c r="BL803" i="6"/>
  <c r="BF616" i="6" l="1"/>
  <c r="BF617" i="6" s="1"/>
  <c r="BF664" i="6"/>
  <c r="BM785" i="6"/>
  <c r="BM766" i="6"/>
  <c r="BN642" i="6"/>
  <c r="BH779" i="6"/>
  <c r="BH760" i="6"/>
  <c r="BH798" i="6"/>
  <c r="BI636" i="6"/>
  <c r="BE674" i="6"/>
  <c r="BN767" i="6" l="1"/>
  <c r="BN786" i="6"/>
  <c r="BO643" i="6"/>
  <c r="BG64" i="8" a="1"/>
  <c r="BG64" i="8" s="1"/>
  <c r="BJ64" i="8" a="1"/>
  <c r="BJ64" i="8" s="1"/>
  <c r="BH64" i="8" a="1"/>
  <c r="BH64" i="8" s="1"/>
  <c r="BI64" i="8" a="1"/>
  <c r="BI64" i="8" s="1"/>
  <c r="N64" i="8" a="1"/>
  <c r="N64" i="8" s="1"/>
  <c r="AB64" i="8" a="1"/>
  <c r="AB64" i="8" s="1"/>
  <c r="I64" i="8" a="1"/>
  <c r="I64" i="8" s="1"/>
  <c r="P64" i="8" a="1"/>
  <c r="P64" i="8" s="1"/>
  <c r="BA64" i="8" a="1"/>
  <c r="BA64" i="8" s="1"/>
  <c r="T64" i="8" a="1"/>
  <c r="T64" i="8" s="1"/>
  <c r="AT64" i="8" a="1"/>
  <c r="AT64" i="8" s="1"/>
  <c r="AZ64" i="8" a="1"/>
  <c r="AZ64" i="8" s="1"/>
  <c r="F64" i="8" a="1"/>
  <c r="F64" i="8" s="1"/>
  <c r="AO64" i="8" a="1"/>
  <c r="AO64" i="8" s="1"/>
  <c r="AA64" i="8" a="1"/>
  <c r="AA64" i="8" s="1"/>
  <c r="AL64" i="8" a="1"/>
  <c r="AL64" i="8" s="1"/>
  <c r="BE64" i="8" a="1"/>
  <c r="BE64" i="8" s="1"/>
  <c r="Z64" i="8" a="1"/>
  <c r="Z64" i="8" s="1"/>
  <c r="S64" i="8" a="1"/>
  <c r="S64" i="8" s="1"/>
  <c r="J64" i="8" a="1"/>
  <c r="J64" i="8" s="1"/>
  <c r="Y64" i="8" a="1"/>
  <c r="Y64" i="8" s="1"/>
  <c r="L64" i="8" a="1"/>
  <c r="L64" i="8" s="1"/>
  <c r="X64" i="8" a="1"/>
  <c r="X64" i="8" s="1"/>
  <c r="AU64" i="8" a="1"/>
  <c r="AU64" i="8" s="1"/>
  <c r="AX64" i="8" a="1"/>
  <c r="AX64" i="8" s="1"/>
  <c r="AS64" i="8" a="1"/>
  <c r="AS64" i="8" s="1"/>
  <c r="BB64" i="8" a="1"/>
  <c r="BB64" i="8" s="1"/>
  <c r="BC64" i="8" a="1"/>
  <c r="BC64" i="8" s="1"/>
  <c r="AF64" i="8" a="1"/>
  <c r="AF64" i="8" s="1"/>
  <c r="AR64" i="8" a="1"/>
  <c r="AR64" i="8" s="1"/>
  <c r="AQ64" i="8" a="1"/>
  <c r="AQ64" i="8" s="1"/>
  <c r="W64" i="8" a="1"/>
  <c r="W64" i="8" s="1"/>
  <c r="Q64" i="8" a="1"/>
  <c r="Q64" i="8" s="1"/>
  <c r="AY64" i="8" a="1"/>
  <c r="AY64" i="8" s="1"/>
  <c r="M64" i="8" a="1"/>
  <c r="M64" i="8" s="1"/>
  <c r="AV64" i="8" a="1"/>
  <c r="AV64" i="8" s="1"/>
  <c r="BD64" i="8" a="1"/>
  <c r="BD64" i="8" s="1"/>
  <c r="AD64" i="8" a="1"/>
  <c r="AD64" i="8" s="1"/>
  <c r="O64" i="8" a="1"/>
  <c r="O64" i="8" s="1"/>
  <c r="AE64" i="8" a="1"/>
  <c r="AE64" i="8" s="1"/>
  <c r="AH64" i="8" a="1"/>
  <c r="AH64" i="8" s="1"/>
  <c r="E64" i="8" a="1"/>
  <c r="E64" i="8" s="1"/>
  <c r="C64" i="8" a="1"/>
  <c r="C64" i="8" s="1"/>
  <c r="AG64" i="8" a="1"/>
  <c r="AG64" i="8" s="1"/>
  <c r="D64" i="8" a="1"/>
  <c r="D64" i="8" s="1"/>
  <c r="K64" i="8" a="1"/>
  <c r="K64" i="8" s="1"/>
  <c r="BF64" i="8" a="1"/>
  <c r="BF64" i="8" s="1"/>
  <c r="H64" i="8" a="1"/>
  <c r="H64" i="8" s="1"/>
  <c r="AI64" i="8" a="1"/>
  <c r="AI64" i="8" s="1"/>
  <c r="G64" i="8" a="1"/>
  <c r="G64" i="8" s="1"/>
  <c r="AK64" i="8" a="1"/>
  <c r="AK64" i="8" s="1"/>
  <c r="U64" i="8" a="1"/>
  <c r="U64" i="8" s="1"/>
  <c r="AC64" i="8" a="1"/>
  <c r="AC64" i="8" s="1"/>
  <c r="AN64" i="8" a="1"/>
  <c r="AN64" i="8" s="1"/>
  <c r="V64" i="8" a="1"/>
  <c r="V64" i="8" s="1"/>
  <c r="AJ64" i="8" a="1"/>
  <c r="AJ64" i="8" s="1"/>
  <c r="AM64" i="8" a="1"/>
  <c r="AM64" i="8" s="1"/>
  <c r="AP64" i="8" a="1"/>
  <c r="AP64" i="8" s="1"/>
  <c r="AW64" i="8" a="1"/>
  <c r="AW64" i="8" s="1"/>
  <c r="R64" i="8" a="1"/>
  <c r="R64" i="8" s="1"/>
  <c r="BE717" i="6"/>
  <c r="BE718" i="6"/>
  <c r="BE716" i="6"/>
  <c r="BI780" i="6"/>
  <c r="BI799" i="6"/>
  <c r="BI761" i="6"/>
  <c r="BJ637" i="6"/>
  <c r="BI628" i="6"/>
  <c r="BG610" i="6"/>
  <c r="BF621" i="6"/>
  <c r="BF653" i="6"/>
  <c r="BE720" i="6" l="1"/>
  <c r="BE752" i="6" s="1"/>
  <c r="BO787" i="6"/>
  <c r="BP644" i="6"/>
  <c r="BJ800" i="6"/>
  <c r="BJ762" i="6"/>
  <c r="BJ781" i="6"/>
  <c r="BK638" i="6"/>
  <c r="BF632" i="6"/>
  <c r="BF652" i="6"/>
  <c r="BF660" i="6" l="1"/>
  <c r="BF654" i="6"/>
  <c r="BF658" i="6" s="1"/>
  <c r="BK782" i="6"/>
  <c r="BK763" i="6"/>
  <c r="BK801" i="6"/>
  <c r="BL639" i="6"/>
  <c r="BP788" i="6"/>
  <c r="BQ645" i="6"/>
  <c r="BF795" i="6"/>
  <c r="BF804" i="6" s="1"/>
  <c r="BF805" i="6" s="1"/>
  <c r="BF757" i="6"/>
  <c r="BF772" i="6" s="1"/>
  <c r="BF773" i="6" s="1"/>
  <c r="BF807" i="6" s="1" a="1"/>
  <c r="BF807" i="6" s="1"/>
  <c r="BF776" i="6"/>
  <c r="BF791" i="6" s="1"/>
  <c r="BF792" i="6" s="1"/>
  <c r="BF665" i="6"/>
  <c r="BF707" i="6" s="1"/>
  <c r="BF626" i="6"/>
  <c r="BF629" i="6" s="1"/>
  <c r="BF622" i="6" a="1"/>
  <c r="BF622" i="6" s="1"/>
  <c r="BG633" i="6"/>
  <c r="BF627" i="6"/>
  <c r="BF666" i="6" l="1"/>
  <c r="BF671" i="6" s="1"/>
  <c r="BF670" i="6" s="1"/>
  <c r="BF624" i="6"/>
  <c r="BF656" i="6"/>
  <c r="BF623" i="6"/>
  <c r="BQ789" i="6"/>
  <c r="BR790" i="6" s="1"/>
  <c r="BR646" i="6"/>
  <c r="BF677" i="6"/>
  <c r="BF1" i="6" s="1"/>
  <c r="BG777" i="6"/>
  <c r="BG796" i="6"/>
  <c r="BG758" i="6"/>
  <c r="BH634" i="6"/>
  <c r="BG683" i="6"/>
  <c r="BL764" i="6"/>
  <c r="BL802" i="6"/>
  <c r="BL783" i="6"/>
  <c r="BM640" i="6"/>
  <c r="BH797" i="6" l="1"/>
  <c r="BH778" i="6"/>
  <c r="BH759" i="6"/>
  <c r="BI635" i="6"/>
  <c r="BM784" i="6"/>
  <c r="BM765" i="6"/>
  <c r="BN641" i="6"/>
  <c r="BM803" i="6"/>
  <c r="BF673" i="6"/>
  <c r="BF674" i="6" s="1"/>
  <c r="BF657" i="6"/>
  <c r="BF717" i="6" l="1"/>
  <c r="BF718" i="6"/>
  <c r="BF716" i="6"/>
  <c r="BI779" i="6"/>
  <c r="BI760" i="6"/>
  <c r="BI798" i="6"/>
  <c r="BJ636" i="6"/>
  <c r="BN785" i="6"/>
  <c r="BN766" i="6"/>
  <c r="BO642" i="6"/>
  <c r="BF63" i="8" a="1"/>
  <c r="BF63" i="8" s="1"/>
  <c r="BG63" i="8" a="1"/>
  <c r="BG63" i="8" s="1"/>
  <c r="BH63" i="8" a="1"/>
  <c r="BH63" i="8" s="1"/>
  <c r="BJ63" i="8" a="1"/>
  <c r="BJ63" i="8" s="1"/>
  <c r="BI63" i="8" a="1"/>
  <c r="BI63" i="8" s="1"/>
  <c r="AN63" i="8" a="1"/>
  <c r="AN63" i="8" s="1"/>
  <c r="AG63" i="8" a="1"/>
  <c r="AG63" i="8" s="1"/>
  <c r="Q63" i="8" a="1"/>
  <c r="Q63" i="8" s="1"/>
  <c r="I63" i="8" a="1"/>
  <c r="I63" i="8" s="1"/>
  <c r="BC63" i="8" a="1"/>
  <c r="BC63" i="8" s="1"/>
  <c r="AT63" i="8" a="1"/>
  <c r="AT63" i="8" s="1"/>
  <c r="O63" i="8" a="1"/>
  <c r="O63" i="8" s="1"/>
  <c r="AQ63" i="8" a="1"/>
  <c r="AQ63" i="8" s="1"/>
  <c r="AY63" i="8" a="1"/>
  <c r="AY63" i="8" s="1"/>
  <c r="AP63" i="8" a="1"/>
  <c r="AP63" i="8" s="1"/>
  <c r="N63" i="8" a="1"/>
  <c r="N63" i="8" s="1"/>
  <c r="D63" i="8" a="1"/>
  <c r="D63" i="8" s="1"/>
  <c r="M63" i="8" a="1"/>
  <c r="M63" i="8" s="1"/>
  <c r="AX63" i="8" a="1"/>
  <c r="AX63" i="8" s="1"/>
  <c r="S63" i="8" a="1"/>
  <c r="S63" i="8" s="1"/>
  <c r="F63" i="8" a="1"/>
  <c r="F63" i="8" s="1"/>
  <c r="AB63" i="8" a="1"/>
  <c r="AB63" i="8" s="1"/>
  <c r="AL63" i="8" a="1"/>
  <c r="AL63" i="8" s="1"/>
  <c r="J63" i="8" a="1"/>
  <c r="J63" i="8" s="1"/>
  <c r="BB63" i="8" a="1"/>
  <c r="BB63" i="8" s="1"/>
  <c r="X63" i="8" a="1"/>
  <c r="X63" i="8" s="1"/>
  <c r="T63" i="8" a="1"/>
  <c r="T63" i="8" s="1"/>
  <c r="BD63" i="8" a="1"/>
  <c r="BD63" i="8" s="1"/>
  <c r="BA63" i="8" a="1"/>
  <c r="BA63" i="8" s="1"/>
  <c r="Z63" i="8" a="1"/>
  <c r="Z63" i="8" s="1"/>
  <c r="P63" i="8" a="1"/>
  <c r="P63" i="8" s="1"/>
  <c r="AV63" i="8" a="1"/>
  <c r="AV63" i="8" s="1"/>
  <c r="AM63" i="8" a="1"/>
  <c r="AM63" i="8" s="1"/>
  <c r="AH63" i="8" a="1"/>
  <c r="AH63" i="8" s="1"/>
  <c r="V63" i="8" a="1"/>
  <c r="V63" i="8" s="1"/>
  <c r="AR63" i="8" a="1"/>
  <c r="AR63" i="8" s="1"/>
  <c r="W63" i="8" a="1"/>
  <c r="W63" i="8" s="1"/>
  <c r="C63" i="8" a="1"/>
  <c r="C63" i="8" s="1"/>
  <c r="AW63" i="8" a="1"/>
  <c r="AW63" i="8" s="1"/>
  <c r="AC63" i="8" a="1"/>
  <c r="AC63" i="8" s="1"/>
  <c r="L63" i="8" a="1"/>
  <c r="L63" i="8" s="1"/>
  <c r="AJ63" i="8" a="1"/>
  <c r="AJ63" i="8" s="1"/>
  <c r="AU63" i="8" a="1"/>
  <c r="AU63" i="8" s="1"/>
  <c r="AD63" i="8" a="1"/>
  <c r="AD63" i="8" s="1"/>
  <c r="AO63" i="8" a="1"/>
  <c r="AO63" i="8" s="1"/>
  <c r="AE63" i="8" a="1"/>
  <c r="AE63" i="8" s="1"/>
  <c r="Y63" i="8" a="1"/>
  <c r="Y63" i="8" s="1"/>
  <c r="AI63" i="8" a="1"/>
  <c r="AI63" i="8" s="1"/>
  <c r="AA63" i="8" a="1"/>
  <c r="AA63" i="8" s="1"/>
  <c r="R63" i="8" a="1"/>
  <c r="R63" i="8" s="1"/>
  <c r="AS63" i="8" a="1"/>
  <c r="AS63" i="8" s="1"/>
  <c r="AF63" i="8" a="1"/>
  <c r="AF63" i="8" s="1"/>
  <c r="G63" i="8" a="1"/>
  <c r="G63" i="8" s="1"/>
  <c r="E63" i="8" a="1"/>
  <c r="E63" i="8" s="1"/>
  <c r="U63" i="8" a="1"/>
  <c r="U63" i="8" s="1"/>
  <c r="BE63" i="8" a="1"/>
  <c r="BE63" i="8" s="1"/>
  <c r="K63" i="8" a="1"/>
  <c r="K63" i="8" s="1"/>
  <c r="AK63" i="8" a="1"/>
  <c r="AK63" i="8" s="1"/>
  <c r="H63" i="8" a="1"/>
  <c r="H63" i="8" s="1"/>
  <c r="AZ63" i="8" a="1"/>
  <c r="AZ63" i="8" s="1"/>
  <c r="BG616" i="6"/>
  <c r="BG617" i="6" s="1"/>
  <c r="BG664" i="6"/>
  <c r="BH610" i="6" l="1"/>
  <c r="BG621" i="6"/>
  <c r="BG653" i="6"/>
  <c r="BJ799" i="6"/>
  <c r="BJ780" i="6"/>
  <c r="BJ761" i="6"/>
  <c r="BK637" i="6"/>
  <c r="BJ628" i="6"/>
  <c r="BF720" i="6"/>
  <c r="BF752" i="6" s="1"/>
  <c r="BO786" i="6"/>
  <c r="BP643" i="6"/>
  <c r="BK781" i="6" l="1"/>
  <c r="BK800" i="6"/>
  <c r="BK762" i="6"/>
  <c r="BL638" i="6"/>
  <c r="BG632" i="6"/>
  <c r="BG652" i="6"/>
  <c r="BP787" i="6"/>
  <c r="BQ644" i="6"/>
  <c r="BG660" i="6" l="1"/>
  <c r="BG654" i="6"/>
  <c r="BG658" i="6" s="1"/>
  <c r="BG776" i="6"/>
  <c r="BG791" i="6" s="1"/>
  <c r="BG792" i="6" s="1"/>
  <c r="BG795" i="6"/>
  <c r="BG804" i="6" s="1"/>
  <c r="BG805" i="6" s="1"/>
  <c r="BG757" i="6"/>
  <c r="BG772" i="6" s="1"/>
  <c r="BG773" i="6" s="1"/>
  <c r="BG807" i="6" s="1" a="1"/>
  <c r="BG807" i="6" s="1"/>
  <c r="BG665" i="6"/>
  <c r="BG707" i="6" s="1"/>
  <c r="BG626" i="6"/>
  <c r="BG629" i="6" s="1"/>
  <c r="BH633" i="6"/>
  <c r="BG627" i="6"/>
  <c r="BG622" i="6" a="1"/>
  <c r="BG622" i="6" s="1"/>
  <c r="BQ788" i="6"/>
  <c r="BR645" i="6"/>
  <c r="BL801" i="6"/>
  <c r="BL782" i="6"/>
  <c r="BL763" i="6"/>
  <c r="BM639" i="6"/>
  <c r="BM783" i="6" l="1"/>
  <c r="BM802" i="6"/>
  <c r="BM764" i="6"/>
  <c r="BN640" i="6"/>
  <c r="BH758" i="6"/>
  <c r="BH777" i="6"/>
  <c r="BH796" i="6"/>
  <c r="BI634" i="6"/>
  <c r="BH683" i="6"/>
  <c r="BG677" i="6"/>
  <c r="BG1" i="6" s="1"/>
  <c r="BR789" i="6"/>
  <c r="BS790" i="6" s="1"/>
  <c r="BS646" i="6"/>
  <c r="BG624" i="6"/>
  <c r="BG666" i="6"/>
  <c r="BG671" i="6" s="1"/>
  <c r="BG670" i="6" s="1"/>
  <c r="BG656" i="6"/>
  <c r="BG623" i="6"/>
  <c r="BI797" i="6" l="1"/>
  <c r="BI778" i="6"/>
  <c r="BI759" i="6"/>
  <c r="BJ635" i="6"/>
  <c r="BN784" i="6"/>
  <c r="BN765" i="6"/>
  <c r="BO641" i="6"/>
  <c r="BG62" i="8" a="1"/>
  <c r="BG62" i="8" s="1"/>
  <c r="BH62" i="8" a="1"/>
  <c r="BH62" i="8" s="1"/>
  <c r="BI62" i="8" a="1"/>
  <c r="BI62" i="8" s="1"/>
  <c r="BJ62" i="8" a="1"/>
  <c r="BJ62" i="8" s="1"/>
  <c r="AM62" i="8" a="1"/>
  <c r="AM62" i="8" s="1"/>
  <c r="AW62" i="8" a="1"/>
  <c r="AW62" i="8" s="1"/>
  <c r="D62" i="8" a="1"/>
  <c r="D62" i="8" s="1"/>
  <c r="P62" i="8" a="1"/>
  <c r="P62" i="8" s="1"/>
  <c r="M62" i="8" a="1"/>
  <c r="M62" i="8" s="1"/>
  <c r="S62" i="8" a="1"/>
  <c r="S62" i="8" s="1"/>
  <c r="AP62" i="8" a="1"/>
  <c r="AP62" i="8" s="1"/>
  <c r="I62" i="8" a="1"/>
  <c r="I62" i="8" s="1"/>
  <c r="BB62" i="8" a="1"/>
  <c r="BB62" i="8" s="1"/>
  <c r="AD62" i="8" a="1"/>
  <c r="AD62" i="8" s="1"/>
  <c r="X62" i="8" a="1"/>
  <c r="X62" i="8" s="1"/>
  <c r="AK62" i="8" a="1"/>
  <c r="AK62" i="8" s="1"/>
  <c r="BC62" i="8" a="1"/>
  <c r="BC62" i="8" s="1"/>
  <c r="T62" i="8" a="1"/>
  <c r="T62" i="8" s="1"/>
  <c r="Y62" i="8" a="1"/>
  <c r="Y62" i="8" s="1"/>
  <c r="R62" i="8" a="1"/>
  <c r="R62" i="8" s="1"/>
  <c r="V62" i="8" a="1"/>
  <c r="V62" i="8" s="1"/>
  <c r="G62" i="8" a="1"/>
  <c r="G62" i="8" s="1"/>
  <c r="U62" i="8" a="1"/>
  <c r="U62" i="8" s="1"/>
  <c r="L62" i="8" a="1"/>
  <c r="L62" i="8" s="1"/>
  <c r="AH62" i="8" a="1"/>
  <c r="AH62" i="8" s="1"/>
  <c r="AJ62" i="8" a="1"/>
  <c r="AJ62" i="8" s="1"/>
  <c r="BE62" i="8" a="1"/>
  <c r="BE62" i="8" s="1"/>
  <c r="AZ62" i="8" a="1"/>
  <c r="AZ62" i="8" s="1"/>
  <c r="AF62" i="8" a="1"/>
  <c r="AF62" i="8" s="1"/>
  <c r="AV62" i="8" a="1"/>
  <c r="AV62" i="8" s="1"/>
  <c r="AG62" i="8" a="1"/>
  <c r="AG62" i="8" s="1"/>
  <c r="AX62" i="8" a="1"/>
  <c r="AX62" i="8" s="1"/>
  <c r="BA62" i="8" a="1"/>
  <c r="BA62" i="8" s="1"/>
  <c r="AO62" i="8" a="1"/>
  <c r="AO62" i="8" s="1"/>
  <c r="AC62" i="8" a="1"/>
  <c r="AC62" i="8" s="1"/>
  <c r="AN62" i="8" a="1"/>
  <c r="AN62" i="8" s="1"/>
  <c r="AQ62" i="8" a="1"/>
  <c r="AQ62" i="8" s="1"/>
  <c r="BF62" i="8" a="1"/>
  <c r="BF62" i="8" s="1"/>
  <c r="BD62" i="8" a="1"/>
  <c r="BD62" i="8" s="1"/>
  <c r="AA62" i="8" a="1"/>
  <c r="AA62" i="8" s="1"/>
  <c r="AY62" i="8" a="1"/>
  <c r="AY62" i="8" s="1"/>
  <c r="AL62" i="8" a="1"/>
  <c r="AL62" i="8" s="1"/>
  <c r="AS62" i="8" a="1"/>
  <c r="AS62" i="8" s="1"/>
  <c r="E62" i="8" a="1"/>
  <c r="E62" i="8" s="1"/>
  <c r="AR62" i="8" a="1"/>
  <c r="AR62" i="8" s="1"/>
  <c r="AI62" i="8" a="1"/>
  <c r="AI62" i="8" s="1"/>
  <c r="J62" i="8" a="1"/>
  <c r="J62" i="8" s="1"/>
  <c r="O62" i="8" a="1"/>
  <c r="O62" i="8" s="1"/>
  <c r="N62" i="8" a="1"/>
  <c r="N62" i="8" s="1"/>
  <c r="AB62" i="8" a="1"/>
  <c r="AB62" i="8" s="1"/>
  <c r="AE62" i="8" a="1"/>
  <c r="AE62" i="8" s="1"/>
  <c r="AT62" i="8" a="1"/>
  <c r="AT62" i="8" s="1"/>
  <c r="W62" i="8" a="1"/>
  <c r="W62" i="8" s="1"/>
  <c r="K62" i="8" a="1"/>
  <c r="K62" i="8" s="1"/>
  <c r="Q62" i="8" a="1"/>
  <c r="Q62" i="8" s="1"/>
  <c r="H62" i="8" a="1"/>
  <c r="H62" i="8" s="1"/>
  <c r="Z62" i="8" a="1"/>
  <c r="Z62" i="8" s="1"/>
  <c r="F62" i="8" a="1"/>
  <c r="F62" i="8" s="1"/>
  <c r="AU62" i="8" a="1"/>
  <c r="AU62" i="8" s="1"/>
  <c r="C62" i="8" a="1"/>
  <c r="C62" i="8" s="1"/>
  <c r="BN803" i="6"/>
  <c r="BG673" i="6"/>
  <c r="BG674" i="6" s="1"/>
  <c r="BG657" i="6"/>
  <c r="BG718" i="6" l="1"/>
  <c r="BG717" i="6"/>
  <c r="BG716" i="6"/>
  <c r="BJ760" i="6"/>
  <c r="BJ779" i="6"/>
  <c r="BJ798" i="6"/>
  <c r="BK636" i="6"/>
  <c r="BO785" i="6"/>
  <c r="BP642" i="6"/>
  <c r="BH616" i="6"/>
  <c r="BH617" i="6" s="1"/>
  <c r="BH664" i="6"/>
  <c r="BP786" i="6" l="1"/>
  <c r="BQ643" i="6"/>
  <c r="BG720" i="6"/>
  <c r="BG752" i="6" s="1"/>
  <c r="BH621" i="6"/>
  <c r="BI610" i="6"/>
  <c r="BH653" i="6"/>
  <c r="BK799" i="6"/>
  <c r="BK780" i="6"/>
  <c r="BK761" i="6"/>
  <c r="BL637" i="6"/>
  <c r="BK628" i="6"/>
  <c r="BQ787" i="6" l="1"/>
  <c r="BR644" i="6"/>
  <c r="BH632" i="6"/>
  <c r="BH652" i="6"/>
  <c r="BL781" i="6"/>
  <c r="BL800" i="6"/>
  <c r="BL762" i="6"/>
  <c r="BM638" i="6"/>
  <c r="BR788" i="6" l="1"/>
  <c r="BS645" i="6"/>
  <c r="BH795" i="6"/>
  <c r="BH804" i="6" s="1"/>
  <c r="BH805" i="6" s="1"/>
  <c r="BH776" i="6"/>
  <c r="BH791" i="6" s="1"/>
  <c r="BH792" i="6" s="1"/>
  <c r="BH757" i="6"/>
  <c r="BH772" i="6" s="1"/>
  <c r="BH773" i="6" s="1"/>
  <c r="BH807" i="6" s="1" a="1"/>
  <c r="BH807" i="6" s="1"/>
  <c r="BH626" i="6"/>
  <c r="BH629" i="6" s="1"/>
  <c r="BH665" i="6"/>
  <c r="BH707" i="6" s="1"/>
  <c r="BH677" i="6" s="1"/>
  <c r="BH1" i="6" s="1"/>
  <c r="BI633" i="6"/>
  <c r="BH627" i="6"/>
  <c r="BH622" i="6" a="1"/>
  <c r="BH622" i="6" s="1"/>
  <c r="BH660" i="6"/>
  <c r="BH654" i="6"/>
  <c r="BH658" i="6" s="1"/>
  <c r="BM782" i="6"/>
  <c r="BM763" i="6"/>
  <c r="BM801" i="6"/>
  <c r="BN639" i="6"/>
  <c r="BN783" i="6" l="1"/>
  <c r="BN802" i="6"/>
  <c r="BN764" i="6"/>
  <c r="BO640" i="6"/>
  <c r="BG61" i="8" a="1"/>
  <c r="BG61" i="8" s="1"/>
  <c r="BF61" i="8" a="1"/>
  <c r="BF61" i="8" s="1"/>
  <c r="BH61" i="8" a="1"/>
  <c r="BH61" i="8" s="1"/>
  <c r="BJ61" i="8" a="1"/>
  <c r="BJ61" i="8" s="1"/>
  <c r="BI61" i="8" a="1"/>
  <c r="BI61" i="8" s="1"/>
  <c r="AD61" i="8" a="1"/>
  <c r="AD61" i="8" s="1"/>
  <c r="AY61" i="8" a="1"/>
  <c r="AY61" i="8" s="1"/>
  <c r="R61" i="8" a="1"/>
  <c r="R61" i="8" s="1"/>
  <c r="Q61" i="8" a="1"/>
  <c r="Q61" i="8" s="1"/>
  <c r="O61" i="8" a="1"/>
  <c r="O61" i="8" s="1"/>
  <c r="P61" i="8" a="1"/>
  <c r="P61" i="8" s="1"/>
  <c r="AU61" i="8" a="1"/>
  <c r="AU61" i="8" s="1"/>
  <c r="AS61" i="8" a="1"/>
  <c r="AS61" i="8" s="1"/>
  <c r="AN61" i="8" a="1"/>
  <c r="AN61" i="8" s="1"/>
  <c r="U61" i="8" a="1"/>
  <c r="U61" i="8" s="1"/>
  <c r="BC61" i="8" a="1"/>
  <c r="BC61" i="8" s="1"/>
  <c r="AH61" i="8" a="1"/>
  <c r="AH61" i="8" s="1"/>
  <c r="I61" i="8" a="1"/>
  <c r="I61" i="8" s="1"/>
  <c r="AO61" i="8" a="1"/>
  <c r="AO61" i="8" s="1"/>
  <c r="K61" i="8" a="1"/>
  <c r="K61" i="8" s="1"/>
  <c r="M61" i="8" a="1"/>
  <c r="M61" i="8" s="1"/>
  <c r="X61" i="8" a="1"/>
  <c r="X61" i="8" s="1"/>
  <c r="W61" i="8" a="1"/>
  <c r="W61" i="8" s="1"/>
  <c r="T61" i="8" a="1"/>
  <c r="T61" i="8" s="1"/>
  <c r="F61" i="8" a="1"/>
  <c r="F61" i="8" s="1"/>
  <c r="AX61" i="8" a="1"/>
  <c r="AX61" i="8" s="1"/>
  <c r="BE61" i="8" a="1"/>
  <c r="BE61" i="8" s="1"/>
  <c r="AG61" i="8" a="1"/>
  <c r="AG61" i="8" s="1"/>
  <c r="C61" i="8" a="1"/>
  <c r="C61" i="8" s="1"/>
  <c r="AA61" i="8" a="1"/>
  <c r="AA61" i="8" s="1"/>
  <c r="AQ61" i="8" a="1"/>
  <c r="AQ61" i="8" s="1"/>
  <c r="D61" i="8" a="1"/>
  <c r="D61" i="8" s="1"/>
  <c r="BD61" i="8" a="1"/>
  <c r="BD61" i="8" s="1"/>
  <c r="AB61" i="8" a="1"/>
  <c r="AB61" i="8" s="1"/>
  <c r="H61" i="8" a="1"/>
  <c r="H61" i="8" s="1"/>
  <c r="Y61" i="8" a="1"/>
  <c r="Y61" i="8" s="1"/>
  <c r="S61" i="8" a="1"/>
  <c r="S61" i="8" s="1"/>
  <c r="AZ61" i="8" a="1"/>
  <c r="AZ61" i="8" s="1"/>
  <c r="Z61" i="8" a="1"/>
  <c r="Z61" i="8" s="1"/>
  <c r="AE61" i="8" a="1"/>
  <c r="AE61" i="8" s="1"/>
  <c r="AK61" i="8" a="1"/>
  <c r="AK61" i="8" s="1"/>
  <c r="AR61" i="8" a="1"/>
  <c r="AR61" i="8" s="1"/>
  <c r="J61" i="8" a="1"/>
  <c r="J61" i="8" s="1"/>
  <c r="AM61" i="8" a="1"/>
  <c r="AM61" i="8" s="1"/>
  <c r="AT61" i="8" a="1"/>
  <c r="AT61" i="8" s="1"/>
  <c r="BB61" i="8" a="1"/>
  <c r="BB61" i="8" s="1"/>
  <c r="L61" i="8" a="1"/>
  <c r="L61" i="8" s="1"/>
  <c r="AF61" i="8" a="1"/>
  <c r="AF61" i="8" s="1"/>
  <c r="AJ61" i="8" a="1"/>
  <c r="AJ61" i="8" s="1"/>
  <c r="BA61" i="8" a="1"/>
  <c r="BA61" i="8" s="1"/>
  <c r="N61" i="8" a="1"/>
  <c r="N61" i="8" s="1"/>
  <c r="AP61" i="8" a="1"/>
  <c r="AP61" i="8" s="1"/>
  <c r="AI61" i="8" a="1"/>
  <c r="AI61" i="8" s="1"/>
  <c r="G61" i="8" a="1"/>
  <c r="G61" i="8" s="1"/>
  <c r="AW61" i="8" a="1"/>
  <c r="AW61" i="8" s="1"/>
  <c r="AV61" i="8" a="1"/>
  <c r="AV61" i="8" s="1"/>
  <c r="AL61" i="8" a="1"/>
  <c r="AL61" i="8" s="1"/>
  <c r="E61" i="8" a="1"/>
  <c r="E61" i="8" s="1"/>
  <c r="V61" i="8" a="1"/>
  <c r="V61" i="8" s="1"/>
  <c r="AC61" i="8" a="1"/>
  <c r="AC61" i="8" s="1"/>
  <c r="BI758" i="6"/>
  <c r="BI796" i="6"/>
  <c r="BI777" i="6"/>
  <c r="BJ634" i="6"/>
  <c r="BI683" i="6"/>
  <c r="BH624" i="6"/>
  <c r="BH666" i="6"/>
  <c r="BH671" i="6" s="1"/>
  <c r="BH670" i="6" s="1"/>
  <c r="BH656" i="6"/>
  <c r="BH623" i="6"/>
  <c r="BS789" i="6"/>
  <c r="BT790" i="6" s="1"/>
  <c r="BT646" i="6"/>
  <c r="BJ797" i="6" l="1"/>
  <c r="BJ778" i="6"/>
  <c r="BJ759" i="6"/>
  <c r="BK635" i="6"/>
  <c r="BO784" i="6"/>
  <c r="BP641" i="6"/>
  <c r="BO803" i="6"/>
  <c r="BH657" i="6"/>
  <c r="BH673" i="6"/>
  <c r="BH674" i="6" s="1"/>
  <c r="BH717" i="6" l="1"/>
  <c r="BH718" i="6"/>
  <c r="BH716" i="6"/>
  <c r="BH720" i="6" s="1"/>
  <c r="BH752" i="6" s="1"/>
  <c r="BK760" i="6"/>
  <c r="BK779" i="6"/>
  <c r="BK798" i="6"/>
  <c r="BL636" i="6"/>
  <c r="BI616" i="6"/>
  <c r="BI617" i="6" s="1"/>
  <c r="BI664" i="6"/>
  <c r="BP785" i="6"/>
  <c r="BQ642" i="6"/>
  <c r="BL799" i="6" l="1"/>
  <c r="BL761" i="6"/>
  <c r="BL780" i="6"/>
  <c r="BM637" i="6"/>
  <c r="BL628" i="6"/>
  <c r="BQ786" i="6"/>
  <c r="BR643" i="6"/>
  <c r="BJ610" i="6"/>
  <c r="BI621" i="6"/>
  <c r="BI653" i="6"/>
  <c r="BR787" i="6" l="1"/>
  <c r="BS644" i="6"/>
  <c r="BI632" i="6"/>
  <c r="BI652" i="6"/>
  <c r="BM781" i="6"/>
  <c r="BM800" i="6"/>
  <c r="BM762" i="6"/>
  <c r="BN638" i="6"/>
  <c r="BI660" i="6" l="1"/>
  <c r="BI654" i="6"/>
  <c r="BI658" i="6" s="1"/>
  <c r="BN763" i="6"/>
  <c r="BN801" i="6"/>
  <c r="BN782" i="6"/>
  <c r="BO639" i="6"/>
  <c r="BF60" i="8" a="1"/>
  <c r="BF60" i="8" s="1"/>
  <c r="BG60" i="8" a="1"/>
  <c r="BG60" i="8" s="1"/>
  <c r="BH60" i="8" a="1"/>
  <c r="BH60" i="8" s="1"/>
  <c r="BJ60" i="8" a="1"/>
  <c r="BJ60" i="8" s="1"/>
  <c r="BI60" i="8" a="1"/>
  <c r="BI60" i="8" s="1"/>
  <c r="J60" i="8" a="1"/>
  <c r="J60" i="8" s="1"/>
  <c r="AD60" i="8" a="1"/>
  <c r="AD60" i="8" s="1"/>
  <c r="AQ60" i="8" a="1"/>
  <c r="AQ60" i="8" s="1"/>
  <c r="M60" i="8" a="1"/>
  <c r="M60" i="8" s="1"/>
  <c r="AY60" i="8" a="1"/>
  <c r="AY60" i="8" s="1"/>
  <c r="K60" i="8" a="1"/>
  <c r="K60" i="8" s="1"/>
  <c r="AA60" i="8" a="1"/>
  <c r="AA60" i="8" s="1"/>
  <c r="AL60" i="8" a="1"/>
  <c r="AL60" i="8" s="1"/>
  <c r="O60" i="8" a="1"/>
  <c r="O60" i="8" s="1"/>
  <c r="AF60" i="8" a="1"/>
  <c r="AF60" i="8" s="1"/>
  <c r="H60" i="8" a="1"/>
  <c r="H60" i="8" s="1"/>
  <c r="BA60" i="8" a="1"/>
  <c r="BA60" i="8" s="1"/>
  <c r="G60" i="8" a="1"/>
  <c r="G60" i="8" s="1"/>
  <c r="Y60" i="8" a="1"/>
  <c r="Y60" i="8" s="1"/>
  <c r="AZ60" i="8" a="1"/>
  <c r="AZ60" i="8" s="1"/>
  <c r="AR60" i="8" a="1"/>
  <c r="AR60" i="8" s="1"/>
  <c r="AB60" i="8" a="1"/>
  <c r="AB60" i="8" s="1"/>
  <c r="AO60" i="8" a="1"/>
  <c r="AO60" i="8" s="1"/>
  <c r="AW60" i="8" a="1"/>
  <c r="AW60" i="8" s="1"/>
  <c r="Z60" i="8" a="1"/>
  <c r="Z60" i="8" s="1"/>
  <c r="D60" i="8" a="1"/>
  <c r="D60" i="8" s="1"/>
  <c r="V60" i="8" a="1"/>
  <c r="V60" i="8" s="1"/>
  <c r="AI60" i="8" a="1"/>
  <c r="AI60" i="8" s="1"/>
  <c r="AE60" i="8" a="1"/>
  <c r="AE60" i="8" s="1"/>
  <c r="AT60" i="8" a="1"/>
  <c r="AT60" i="8" s="1"/>
  <c r="I60" i="8" a="1"/>
  <c r="I60" i="8" s="1"/>
  <c r="AN60" i="8" a="1"/>
  <c r="AN60" i="8" s="1"/>
  <c r="AC60" i="8" a="1"/>
  <c r="AC60" i="8" s="1"/>
  <c r="BE60" i="8" a="1"/>
  <c r="BE60" i="8" s="1"/>
  <c r="T60" i="8" a="1"/>
  <c r="T60" i="8" s="1"/>
  <c r="N60" i="8" a="1"/>
  <c r="N60" i="8" s="1"/>
  <c r="R60" i="8" a="1"/>
  <c r="R60" i="8" s="1"/>
  <c r="X60" i="8" a="1"/>
  <c r="X60" i="8" s="1"/>
  <c r="AJ60" i="8" a="1"/>
  <c r="AJ60" i="8" s="1"/>
  <c r="U60" i="8" a="1"/>
  <c r="U60" i="8" s="1"/>
  <c r="AK60" i="8" a="1"/>
  <c r="AK60" i="8" s="1"/>
  <c r="F60" i="8" a="1"/>
  <c r="F60" i="8" s="1"/>
  <c r="BB60" i="8" a="1"/>
  <c r="BB60" i="8" s="1"/>
  <c r="E60" i="8" a="1"/>
  <c r="E60" i="8" s="1"/>
  <c r="W60" i="8" a="1"/>
  <c r="W60" i="8" s="1"/>
  <c r="AV60" i="8" a="1"/>
  <c r="AV60" i="8" s="1"/>
  <c r="L60" i="8" a="1"/>
  <c r="L60" i="8" s="1"/>
  <c r="AX60" i="8" a="1"/>
  <c r="AX60" i="8" s="1"/>
  <c r="C60" i="8" a="1"/>
  <c r="C60" i="8" s="1"/>
  <c r="AM60" i="8" a="1"/>
  <c r="AM60" i="8" s="1"/>
  <c r="AP60" i="8" a="1"/>
  <c r="AP60" i="8" s="1"/>
  <c r="AG60" i="8" a="1"/>
  <c r="AG60" i="8" s="1"/>
  <c r="AH60" i="8" a="1"/>
  <c r="AH60" i="8" s="1"/>
  <c r="BD60" i="8" a="1"/>
  <c r="BD60" i="8" s="1"/>
  <c r="P60" i="8" a="1"/>
  <c r="P60" i="8" s="1"/>
  <c r="Q60" i="8" a="1"/>
  <c r="Q60" i="8" s="1"/>
  <c r="AS60" i="8" a="1"/>
  <c r="AS60" i="8" s="1"/>
  <c r="S60" i="8" a="1"/>
  <c r="S60" i="8" s="1"/>
  <c r="AU60" i="8" a="1"/>
  <c r="AU60" i="8" s="1"/>
  <c r="BC60" i="8" a="1"/>
  <c r="BC60" i="8" s="1"/>
  <c r="BI795" i="6"/>
  <c r="BI804" i="6" s="1"/>
  <c r="BI805" i="6" s="1"/>
  <c r="BI757" i="6"/>
  <c r="BI772" i="6" s="1"/>
  <c r="BI773" i="6" s="1"/>
  <c r="BI807" i="6" s="1" a="1"/>
  <c r="BI807" i="6" s="1"/>
  <c r="BI776" i="6"/>
  <c r="BI791" i="6" s="1"/>
  <c r="BI792" i="6" s="1"/>
  <c r="BI622" i="6" a="1"/>
  <c r="BI622" i="6" s="1"/>
  <c r="BI626" i="6"/>
  <c r="BI629" i="6" s="1"/>
  <c r="BI665" i="6"/>
  <c r="BI707" i="6" s="1"/>
  <c r="BI677" i="6" s="1"/>
  <c r="BI1" i="6" s="1"/>
  <c r="BJ633" i="6"/>
  <c r="BI627" i="6"/>
  <c r="BS788" i="6"/>
  <c r="BT645" i="6"/>
  <c r="BO783" i="6" l="1"/>
  <c r="BO802" i="6"/>
  <c r="BP640" i="6"/>
  <c r="BI666" i="6"/>
  <c r="BI671" i="6" s="1"/>
  <c r="BI670" i="6" s="1"/>
  <c r="BI624" i="6"/>
  <c r="BI656" i="6"/>
  <c r="BI623" i="6"/>
  <c r="BT789" i="6"/>
  <c r="BU790" i="6" s="1"/>
  <c r="BU646" i="6"/>
  <c r="BJ758" i="6"/>
  <c r="BJ796" i="6"/>
  <c r="BJ777" i="6"/>
  <c r="BK634" i="6"/>
  <c r="BJ683" i="6"/>
  <c r="BI657" i="6" l="1"/>
  <c r="BI673" i="6"/>
  <c r="BI674" i="6" s="1"/>
  <c r="BP784" i="6"/>
  <c r="BQ641" i="6"/>
  <c r="BP803" i="6"/>
  <c r="BK797" i="6"/>
  <c r="BK778" i="6"/>
  <c r="BK759" i="6"/>
  <c r="BL635" i="6"/>
  <c r="BI718" i="6" l="1"/>
  <c r="BI716" i="6"/>
  <c r="BI717" i="6"/>
  <c r="BQ785" i="6"/>
  <c r="BR642" i="6"/>
  <c r="BL779" i="6"/>
  <c r="BL760" i="6"/>
  <c r="BL798" i="6"/>
  <c r="BM636" i="6"/>
  <c r="BJ616" i="6"/>
  <c r="BJ617" i="6" s="1"/>
  <c r="BJ664" i="6"/>
  <c r="BK610" i="6" l="1"/>
  <c r="BJ621" i="6"/>
  <c r="BJ653" i="6"/>
  <c r="BI720" i="6"/>
  <c r="BI752" i="6" s="1"/>
  <c r="BR786" i="6"/>
  <c r="BS643" i="6"/>
  <c r="BM780" i="6"/>
  <c r="BM799" i="6"/>
  <c r="BM761" i="6"/>
  <c r="BN637" i="6"/>
  <c r="BM628" i="6"/>
  <c r="BN800" i="6" l="1"/>
  <c r="BN781" i="6"/>
  <c r="BN762" i="6"/>
  <c r="BO638" i="6"/>
  <c r="BG59" i="8" a="1"/>
  <c r="BG59" i="8" s="1"/>
  <c r="BJ59" i="8" a="1"/>
  <c r="BJ59" i="8" s="1"/>
  <c r="BI59" i="8" a="1"/>
  <c r="BI59" i="8" s="1"/>
  <c r="AT59" i="8" a="1"/>
  <c r="AT59" i="8" s="1"/>
  <c r="U59" i="8" a="1"/>
  <c r="U59" i="8" s="1"/>
  <c r="M59" i="8" a="1"/>
  <c r="M59" i="8" s="1"/>
  <c r="V59" i="8" a="1"/>
  <c r="V59" i="8" s="1"/>
  <c r="AZ59" i="8" a="1"/>
  <c r="AZ59" i="8" s="1"/>
  <c r="BB59" i="8" a="1"/>
  <c r="BB59" i="8" s="1"/>
  <c r="AU59" i="8" a="1"/>
  <c r="AU59" i="8" s="1"/>
  <c r="Q59" i="8" a="1"/>
  <c r="Q59" i="8" s="1"/>
  <c r="N59" i="8" a="1"/>
  <c r="N59" i="8" s="1"/>
  <c r="AL59" i="8" a="1"/>
  <c r="AL59" i="8" s="1"/>
  <c r="AV59" i="8" a="1"/>
  <c r="AV59" i="8" s="1"/>
  <c r="AH59" i="8" a="1"/>
  <c r="AH59" i="8" s="1"/>
  <c r="J59" i="8" a="1"/>
  <c r="J59" i="8" s="1"/>
  <c r="AJ59" i="8" a="1"/>
  <c r="AJ59" i="8" s="1"/>
  <c r="AM59" i="8" a="1"/>
  <c r="AM59" i="8" s="1"/>
  <c r="AK59" i="8" a="1"/>
  <c r="AK59" i="8" s="1"/>
  <c r="AY59" i="8" a="1"/>
  <c r="AY59" i="8" s="1"/>
  <c r="AS59" i="8" a="1"/>
  <c r="AS59" i="8" s="1"/>
  <c r="BE59" i="8" a="1"/>
  <c r="BE59" i="8" s="1"/>
  <c r="P59" i="8" a="1"/>
  <c r="P59" i="8" s="1"/>
  <c r="Z59" i="8" a="1"/>
  <c r="Z59" i="8" s="1"/>
  <c r="S59" i="8" a="1"/>
  <c r="S59" i="8" s="1"/>
  <c r="T59" i="8" a="1"/>
  <c r="T59" i="8" s="1"/>
  <c r="BF59" i="8" a="1"/>
  <c r="BF59" i="8" s="1"/>
  <c r="F59" i="8" a="1"/>
  <c r="F59" i="8" s="1"/>
  <c r="AI59" i="8" a="1"/>
  <c r="AI59" i="8" s="1"/>
  <c r="AE59" i="8" a="1"/>
  <c r="AE59" i="8" s="1"/>
  <c r="AX59" i="8" a="1"/>
  <c r="AX59" i="8" s="1"/>
  <c r="W59" i="8" a="1"/>
  <c r="W59" i="8" s="1"/>
  <c r="D59" i="8" a="1"/>
  <c r="D59" i="8" s="1"/>
  <c r="K59" i="8" a="1"/>
  <c r="K59" i="8" s="1"/>
  <c r="R59" i="8" a="1"/>
  <c r="R59" i="8" s="1"/>
  <c r="AD59" i="8" a="1"/>
  <c r="AD59" i="8" s="1"/>
  <c r="BD59" i="8" a="1"/>
  <c r="BD59" i="8" s="1"/>
  <c r="I59" i="8" a="1"/>
  <c r="I59" i="8" s="1"/>
  <c r="AQ59" i="8" a="1"/>
  <c r="AQ59" i="8" s="1"/>
  <c r="Y59" i="8" a="1"/>
  <c r="Y59" i="8" s="1"/>
  <c r="AP59" i="8" a="1"/>
  <c r="AP59" i="8" s="1"/>
  <c r="AC59" i="8" a="1"/>
  <c r="AC59" i="8" s="1"/>
  <c r="C59" i="8" a="1"/>
  <c r="C59" i="8" s="1"/>
  <c r="AO59" i="8" a="1"/>
  <c r="AO59" i="8" s="1"/>
  <c r="E59" i="8" a="1"/>
  <c r="E59" i="8" s="1"/>
  <c r="O59" i="8" a="1"/>
  <c r="O59" i="8" s="1"/>
  <c r="BH59" i="8" a="1"/>
  <c r="BH59" i="8" s="1"/>
  <c r="AG59" i="8" a="1"/>
  <c r="AG59" i="8" s="1"/>
  <c r="AB59" i="8" a="1"/>
  <c r="AB59" i="8" s="1"/>
  <c r="AW59" i="8" a="1"/>
  <c r="AW59" i="8" s="1"/>
  <c r="BC59" i="8" a="1"/>
  <c r="BC59" i="8" s="1"/>
  <c r="X59" i="8" a="1"/>
  <c r="X59" i="8" s="1"/>
  <c r="L59" i="8" a="1"/>
  <c r="L59" i="8" s="1"/>
  <c r="AN59" i="8" a="1"/>
  <c r="AN59" i="8" s="1"/>
  <c r="H59" i="8" a="1"/>
  <c r="H59" i="8" s="1"/>
  <c r="G59" i="8" a="1"/>
  <c r="G59" i="8" s="1"/>
  <c r="AR59" i="8" a="1"/>
  <c r="AR59" i="8" s="1"/>
  <c r="AF59" i="8" a="1"/>
  <c r="AF59" i="8" s="1"/>
  <c r="BA59" i="8" a="1"/>
  <c r="BA59" i="8" s="1"/>
  <c r="AA59" i="8" a="1"/>
  <c r="AA59" i="8" s="1"/>
  <c r="BJ632" i="6"/>
  <c r="BJ652" i="6"/>
  <c r="BS787" i="6"/>
  <c r="BT644" i="6"/>
  <c r="BO801" i="6" l="1"/>
  <c r="BO782" i="6"/>
  <c r="BP639" i="6"/>
  <c r="BJ757" i="6"/>
  <c r="BJ772" i="6" s="1"/>
  <c r="BJ773" i="6" s="1"/>
  <c r="BJ807" i="6" s="1" a="1"/>
  <c r="BJ807" i="6" s="1"/>
  <c r="BJ776" i="6"/>
  <c r="BJ791" i="6" s="1"/>
  <c r="BJ792" i="6" s="1"/>
  <c r="BJ795" i="6"/>
  <c r="BJ804" i="6" s="1"/>
  <c r="BJ805" i="6" s="1"/>
  <c r="BK633" i="6"/>
  <c r="BJ627" i="6"/>
  <c r="BJ622" i="6" a="1"/>
  <c r="BJ622" i="6" s="1"/>
  <c r="BJ665" i="6" s="1"/>
  <c r="BJ707" i="6" s="1"/>
  <c r="BJ677" i="6" s="1"/>
  <c r="BJ1" i="6" s="1"/>
  <c r="BJ626" i="6"/>
  <c r="BJ629" i="6" s="1"/>
  <c r="BJ660" i="6"/>
  <c r="BJ654" i="6"/>
  <c r="BJ658" i="6" s="1"/>
  <c r="BT788" i="6"/>
  <c r="BU645" i="6"/>
  <c r="BU789" i="6" l="1"/>
  <c r="BV790" i="6" s="1"/>
  <c r="BV646" i="6"/>
  <c r="BP802" i="6"/>
  <c r="BP783" i="6"/>
  <c r="BQ640" i="6"/>
  <c r="BK796" i="6"/>
  <c r="BK758" i="6"/>
  <c r="BK777" i="6"/>
  <c r="BL634" i="6"/>
  <c r="BK683" i="6"/>
  <c r="BJ666" i="6"/>
  <c r="BJ671" i="6" s="1"/>
  <c r="BJ670" i="6" s="1"/>
  <c r="BJ624" i="6"/>
  <c r="BJ656" i="6"/>
  <c r="BJ623" i="6"/>
  <c r="BQ784" i="6" l="1"/>
  <c r="BR641" i="6"/>
  <c r="BQ803" i="6"/>
  <c r="BJ673" i="6"/>
  <c r="BJ657" i="6"/>
  <c r="BJ674" i="6"/>
  <c r="BL759" i="6"/>
  <c r="BL778" i="6"/>
  <c r="BL797" i="6"/>
  <c r="BM635" i="6"/>
  <c r="BJ716" i="6" l="1"/>
  <c r="BJ718" i="6"/>
  <c r="BJ717" i="6"/>
  <c r="BK616" i="6"/>
  <c r="BK617" i="6" s="1"/>
  <c r="BK664" i="6"/>
  <c r="BR785" i="6"/>
  <c r="BS642" i="6"/>
  <c r="BM798" i="6"/>
  <c r="BM779" i="6"/>
  <c r="BM760" i="6"/>
  <c r="BN636" i="6"/>
  <c r="BS786" i="6" l="1"/>
  <c r="BT643" i="6"/>
  <c r="BK621" i="6"/>
  <c r="BL610" i="6"/>
  <c r="BK653" i="6"/>
  <c r="BN761" i="6"/>
  <c r="BN799" i="6"/>
  <c r="BN780" i="6"/>
  <c r="BO637" i="6"/>
  <c r="BN628" i="6"/>
  <c r="BE58" i="8" a="1"/>
  <c r="BE58" i="8" s="1"/>
  <c r="BF58" i="8" a="1"/>
  <c r="BF58" i="8" s="1"/>
  <c r="BH58" i="8" a="1"/>
  <c r="BH58" i="8" s="1"/>
  <c r="BJ58" i="8" a="1"/>
  <c r="BJ58" i="8" s="1"/>
  <c r="BI58" i="8" a="1"/>
  <c r="BI58" i="8" s="1"/>
  <c r="O58" i="8" a="1"/>
  <c r="O58" i="8" s="1"/>
  <c r="D58" i="8" a="1"/>
  <c r="D58" i="8" s="1"/>
  <c r="AN58" i="8" a="1"/>
  <c r="AN58" i="8" s="1"/>
  <c r="AU58" i="8" a="1"/>
  <c r="AU58" i="8" s="1"/>
  <c r="AP58" i="8" a="1"/>
  <c r="AP58" i="8" s="1"/>
  <c r="N58" i="8" a="1"/>
  <c r="N58" i="8" s="1"/>
  <c r="BC58" i="8" a="1"/>
  <c r="BC58" i="8" s="1"/>
  <c r="W58" i="8" a="1"/>
  <c r="W58" i="8" s="1"/>
  <c r="U58" i="8" a="1"/>
  <c r="U58" i="8" s="1"/>
  <c r="Z58" i="8" a="1"/>
  <c r="Z58" i="8" s="1"/>
  <c r="AX58" i="8" a="1"/>
  <c r="AX58" i="8" s="1"/>
  <c r="AZ58" i="8" a="1"/>
  <c r="AZ58" i="8" s="1"/>
  <c r="AE58" i="8" a="1"/>
  <c r="AE58" i="8" s="1"/>
  <c r="AD58" i="8" a="1"/>
  <c r="AD58" i="8" s="1"/>
  <c r="AF58" i="8" a="1"/>
  <c r="AF58" i="8" s="1"/>
  <c r="AW58" i="8" a="1"/>
  <c r="AW58" i="8" s="1"/>
  <c r="AQ58" i="8" a="1"/>
  <c r="AQ58" i="8" s="1"/>
  <c r="AC58" i="8" a="1"/>
  <c r="AC58" i="8" s="1"/>
  <c r="AK58" i="8" a="1"/>
  <c r="AK58" i="8" s="1"/>
  <c r="AB58" i="8" a="1"/>
  <c r="AB58" i="8" s="1"/>
  <c r="V58" i="8" a="1"/>
  <c r="V58" i="8" s="1"/>
  <c r="E58" i="8" a="1"/>
  <c r="E58" i="8" s="1"/>
  <c r="H58" i="8" a="1"/>
  <c r="H58" i="8" s="1"/>
  <c r="M58" i="8" a="1"/>
  <c r="M58" i="8" s="1"/>
  <c r="AI58" i="8" a="1"/>
  <c r="AI58" i="8" s="1"/>
  <c r="AY58" i="8" a="1"/>
  <c r="AY58" i="8" s="1"/>
  <c r="AM58" i="8" a="1"/>
  <c r="AM58" i="8" s="1"/>
  <c r="AS58" i="8" a="1"/>
  <c r="AS58" i="8" s="1"/>
  <c r="BA58" i="8" a="1"/>
  <c r="BA58" i="8" s="1"/>
  <c r="AJ58" i="8" a="1"/>
  <c r="AJ58" i="8" s="1"/>
  <c r="AL58" i="8" a="1"/>
  <c r="AL58" i="8" s="1"/>
  <c r="Y58" i="8" a="1"/>
  <c r="Y58" i="8" s="1"/>
  <c r="Q58" i="8" a="1"/>
  <c r="Q58" i="8" s="1"/>
  <c r="BB58" i="8" a="1"/>
  <c r="BB58" i="8" s="1"/>
  <c r="K58" i="8" a="1"/>
  <c r="K58" i="8" s="1"/>
  <c r="T58" i="8" a="1"/>
  <c r="T58" i="8" s="1"/>
  <c r="L58" i="8" a="1"/>
  <c r="L58" i="8" s="1"/>
  <c r="G58" i="8" a="1"/>
  <c r="G58" i="8" s="1"/>
  <c r="F58" i="8" a="1"/>
  <c r="F58" i="8" s="1"/>
  <c r="AR58" i="8" a="1"/>
  <c r="AR58" i="8" s="1"/>
  <c r="J58" i="8" a="1"/>
  <c r="J58" i="8" s="1"/>
  <c r="X58" i="8" a="1"/>
  <c r="X58" i="8" s="1"/>
  <c r="I58" i="8" a="1"/>
  <c r="I58" i="8" s="1"/>
  <c r="S58" i="8" a="1"/>
  <c r="S58" i="8" s="1"/>
  <c r="BD58" i="8" a="1"/>
  <c r="BD58" i="8" s="1"/>
  <c r="AH58" i="8" a="1"/>
  <c r="AH58" i="8" s="1"/>
  <c r="BG58" i="8" a="1"/>
  <c r="BG58" i="8" s="1"/>
  <c r="AT58" i="8" a="1"/>
  <c r="AT58" i="8" s="1"/>
  <c r="C58" i="8" a="1"/>
  <c r="C58" i="8" s="1"/>
  <c r="P58" i="8" a="1"/>
  <c r="P58" i="8" s="1"/>
  <c r="R58" i="8" a="1"/>
  <c r="R58" i="8" s="1"/>
  <c r="AV58" i="8" a="1"/>
  <c r="AV58" i="8" s="1"/>
  <c r="AA58" i="8" a="1"/>
  <c r="AA58" i="8" s="1"/>
  <c r="AG58" i="8" a="1"/>
  <c r="AG58" i="8" s="1"/>
  <c r="AO58" i="8" a="1"/>
  <c r="AO58" i="8" s="1"/>
  <c r="BJ720" i="6"/>
  <c r="BJ752" i="6" s="1"/>
  <c r="BK632" i="6" l="1"/>
  <c r="BK652" i="6"/>
  <c r="BO800" i="6"/>
  <c r="BO781" i="6"/>
  <c r="BP638" i="6"/>
  <c r="BT787" i="6"/>
  <c r="BU644" i="6"/>
  <c r="BK660" i="6" l="1"/>
  <c r="BK654" i="6"/>
  <c r="BK658" i="6" s="1"/>
  <c r="BU788" i="6"/>
  <c r="BV645" i="6"/>
  <c r="BK776" i="6"/>
  <c r="BK791" i="6" s="1"/>
  <c r="BK792" i="6" s="1"/>
  <c r="BK757" i="6"/>
  <c r="BK772" i="6" s="1"/>
  <c r="BK773" i="6" s="1"/>
  <c r="BK807" i="6" s="1" a="1"/>
  <c r="BK807" i="6" s="1"/>
  <c r="BK795" i="6"/>
  <c r="BK804" i="6" s="1"/>
  <c r="BK805" i="6" s="1"/>
  <c r="BL633" i="6"/>
  <c r="BK627" i="6"/>
  <c r="BK622" i="6" a="1"/>
  <c r="BK622" i="6" s="1"/>
  <c r="BK665" i="6" s="1"/>
  <c r="BK707" i="6" s="1"/>
  <c r="BK677" i="6" s="1"/>
  <c r="BK1" i="6" s="1"/>
  <c r="BK626" i="6"/>
  <c r="BK629" i="6" s="1"/>
  <c r="BP801" i="6"/>
  <c r="BP782" i="6"/>
  <c r="BQ639" i="6"/>
  <c r="BL796" i="6" l="1"/>
  <c r="BL777" i="6"/>
  <c r="BL758" i="6"/>
  <c r="BM634" i="6"/>
  <c r="BL683" i="6"/>
  <c r="BK666" i="6"/>
  <c r="BK671" i="6" s="1"/>
  <c r="BK670" i="6" s="1"/>
  <c r="BK624" i="6"/>
  <c r="BK656" i="6"/>
  <c r="BK623" i="6"/>
  <c r="BQ802" i="6"/>
  <c r="BQ783" i="6"/>
  <c r="BR640" i="6"/>
  <c r="BV789" i="6"/>
  <c r="BW790" i="6" s="1"/>
  <c r="BW646" i="6"/>
  <c r="BR784" i="6" l="1"/>
  <c r="BS641" i="6"/>
  <c r="BR803" i="6"/>
  <c r="BK674" i="6"/>
  <c r="BM778" i="6"/>
  <c r="BM759" i="6"/>
  <c r="BM797" i="6"/>
  <c r="BN635" i="6"/>
  <c r="BK657" i="6"/>
  <c r="BK673" i="6"/>
  <c r="BK716" i="6" l="1"/>
  <c r="BK717" i="6"/>
  <c r="BK718" i="6"/>
  <c r="BL616" i="6"/>
  <c r="BL617" i="6" s="1"/>
  <c r="BL664" i="6"/>
  <c r="BN798" i="6"/>
  <c r="BN779" i="6"/>
  <c r="BN760" i="6"/>
  <c r="BO636" i="6"/>
  <c r="BG57" i="8" a="1"/>
  <c r="BG57" i="8" s="1"/>
  <c r="BH57" i="8" a="1"/>
  <c r="BH57" i="8" s="1"/>
  <c r="BI57" i="8" a="1"/>
  <c r="BI57" i="8" s="1"/>
  <c r="BE57" i="8" a="1"/>
  <c r="BE57" i="8" s="1"/>
  <c r="AF57" i="8" a="1"/>
  <c r="AF57" i="8" s="1"/>
  <c r="BF57" i="8" a="1"/>
  <c r="BF57" i="8" s="1"/>
  <c r="AK57" i="8" a="1"/>
  <c r="AK57" i="8" s="1"/>
  <c r="AT57" i="8" a="1"/>
  <c r="AT57" i="8" s="1"/>
  <c r="AD57" i="8" a="1"/>
  <c r="AD57" i="8" s="1"/>
  <c r="AQ57" i="8" a="1"/>
  <c r="AQ57" i="8" s="1"/>
  <c r="D57" i="8" a="1"/>
  <c r="D57" i="8" s="1"/>
  <c r="J57" i="8" a="1"/>
  <c r="J57" i="8" s="1"/>
  <c r="Z57" i="8" a="1"/>
  <c r="Z57" i="8" s="1"/>
  <c r="AJ57" i="8" a="1"/>
  <c r="AJ57" i="8" s="1"/>
  <c r="K57" i="8" a="1"/>
  <c r="K57" i="8" s="1"/>
  <c r="AU57" i="8" a="1"/>
  <c r="AU57" i="8" s="1"/>
  <c r="AE57" i="8" a="1"/>
  <c r="AE57" i="8" s="1"/>
  <c r="M57" i="8" a="1"/>
  <c r="M57" i="8" s="1"/>
  <c r="N57" i="8" a="1"/>
  <c r="N57" i="8" s="1"/>
  <c r="H57" i="8" a="1"/>
  <c r="H57" i="8" s="1"/>
  <c r="AP57" i="8" a="1"/>
  <c r="AP57" i="8" s="1"/>
  <c r="Q57" i="8" a="1"/>
  <c r="Q57" i="8" s="1"/>
  <c r="R57" i="8" a="1"/>
  <c r="R57" i="8" s="1"/>
  <c r="BA57" i="8" a="1"/>
  <c r="BA57" i="8" s="1"/>
  <c r="O57" i="8" a="1"/>
  <c r="O57" i="8" s="1"/>
  <c r="AZ57" i="8" a="1"/>
  <c r="AZ57" i="8" s="1"/>
  <c r="F57" i="8" a="1"/>
  <c r="F57" i="8" s="1"/>
  <c r="AH57" i="8" a="1"/>
  <c r="AH57" i="8" s="1"/>
  <c r="AV57" i="8" a="1"/>
  <c r="AV57" i="8" s="1"/>
  <c r="AC57" i="8" a="1"/>
  <c r="AC57" i="8" s="1"/>
  <c r="AW57" i="8" a="1"/>
  <c r="AW57" i="8" s="1"/>
  <c r="I57" i="8" a="1"/>
  <c r="I57" i="8" s="1"/>
  <c r="Y57" i="8" a="1"/>
  <c r="Y57" i="8" s="1"/>
  <c r="G57" i="8" a="1"/>
  <c r="G57" i="8" s="1"/>
  <c r="AL57" i="8" a="1"/>
  <c r="AL57" i="8" s="1"/>
  <c r="BD57" i="8" a="1"/>
  <c r="BD57" i="8" s="1"/>
  <c r="T57" i="8" a="1"/>
  <c r="T57" i="8" s="1"/>
  <c r="BB57" i="8" a="1"/>
  <c r="BB57" i="8" s="1"/>
  <c r="AR57" i="8" a="1"/>
  <c r="AR57" i="8" s="1"/>
  <c r="AO57" i="8" a="1"/>
  <c r="AO57" i="8" s="1"/>
  <c r="AG57" i="8" a="1"/>
  <c r="AG57" i="8" s="1"/>
  <c r="E57" i="8" a="1"/>
  <c r="E57" i="8" s="1"/>
  <c r="L57" i="8" a="1"/>
  <c r="L57" i="8" s="1"/>
  <c r="AY57" i="8" a="1"/>
  <c r="AY57" i="8" s="1"/>
  <c r="P57" i="8" a="1"/>
  <c r="P57" i="8" s="1"/>
  <c r="V57" i="8" a="1"/>
  <c r="V57" i="8" s="1"/>
  <c r="U57" i="8" a="1"/>
  <c r="U57" i="8" s="1"/>
  <c r="AM57" i="8" a="1"/>
  <c r="AM57" i="8" s="1"/>
  <c r="BC57" i="8" a="1"/>
  <c r="BC57" i="8" s="1"/>
  <c r="X57" i="8" a="1"/>
  <c r="X57" i="8" s="1"/>
  <c r="AA57" i="8" a="1"/>
  <c r="AA57" i="8" s="1"/>
  <c r="AS57" i="8" a="1"/>
  <c r="AS57" i="8" s="1"/>
  <c r="C57" i="8" a="1"/>
  <c r="C57" i="8" s="1"/>
  <c r="AN57" i="8" a="1"/>
  <c r="AN57" i="8" s="1"/>
  <c r="BJ57" i="8" a="1"/>
  <c r="BJ57" i="8" s="1"/>
  <c r="W57" i="8" a="1"/>
  <c r="W57" i="8" s="1"/>
  <c r="AB57" i="8" a="1"/>
  <c r="AB57" i="8" s="1"/>
  <c r="AI57" i="8" a="1"/>
  <c r="AI57" i="8" s="1"/>
  <c r="AX57" i="8" a="1"/>
  <c r="AX57" i="8" s="1"/>
  <c r="S57" i="8" a="1"/>
  <c r="S57" i="8" s="1"/>
  <c r="BS785" i="6"/>
  <c r="BT642" i="6"/>
  <c r="BL621" i="6" l="1"/>
  <c r="BM610" i="6"/>
  <c r="BL653" i="6"/>
  <c r="BO799" i="6"/>
  <c r="BO780" i="6"/>
  <c r="BP637" i="6"/>
  <c r="BK720" i="6"/>
  <c r="BK752" i="6" s="1"/>
  <c r="BT786" i="6"/>
  <c r="BU643" i="6"/>
  <c r="BP800" i="6" l="1"/>
  <c r="BQ638" i="6"/>
  <c r="BP781" i="6"/>
  <c r="BU787" i="6"/>
  <c r="BV644" i="6"/>
  <c r="BL632" i="6"/>
  <c r="BL652" i="6"/>
  <c r="BL660" i="6" l="1"/>
  <c r="BL654" i="6"/>
  <c r="BL658" i="6" s="1"/>
  <c r="BV788" i="6"/>
  <c r="BW645" i="6"/>
  <c r="BQ801" i="6"/>
  <c r="BQ782" i="6"/>
  <c r="BR639" i="6"/>
  <c r="BL757" i="6"/>
  <c r="BL772" i="6" s="1"/>
  <c r="BL773" i="6" s="1"/>
  <c r="BL807" i="6" s="1" a="1"/>
  <c r="BL807" i="6" s="1"/>
  <c r="BL795" i="6"/>
  <c r="BL804" i="6" s="1"/>
  <c r="BL805" i="6" s="1"/>
  <c r="BL776" i="6"/>
  <c r="BL791" i="6" s="1"/>
  <c r="BL792" i="6" s="1"/>
  <c r="BM633" i="6"/>
  <c r="BL627" i="6"/>
  <c r="BL626" i="6"/>
  <c r="BL629" i="6" s="1"/>
  <c r="BL622" i="6" a="1"/>
  <c r="BL622" i="6" s="1"/>
  <c r="BL665" i="6" s="1"/>
  <c r="BL707" i="6" s="1"/>
  <c r="BL677" i="6" s="1"/>
  <c r="BL1" i="6" s="1"/>
  <c r="BR783" i="6" l="1"/>
  <c r="BR802" i="6"/>
  <c r="BS640" i="6"/>
  <c r="BM777" i="6"/>
  <c r="BM796" i="6"/>
  <c r="BM758" i="6"/>
  <c r="BN634" i="6"/>
  <c r="BM683" i="6"/>
  <c r="BL624" i="6"/>
  <c r="BL666" i="6"/>
  <c r="BL671" i="6" s="1"/>
  <c r="BL670" i="6" s="1"/>
  <c r="BL656" i="6"/>
  <c r="BL623" i="6"/>
  <c r="BW789" i="6"/>
  <c r="BX790" i="6" s="1"/>
  <c r="BX646" i="6"/>
  <c r="BN759" i="6" l="1"/>
  <c r="BN778" i="6"/>
  <c r="BN797" i="6"/>
  <c r="BO635" i="6"/>
  <c r="BG56" i="8" a="1"/>
  <c r="BG56" i="8" s="1"/>
  <c r="BJ56" i="8" a="1"/>
  <c r="BJ56" i="8" s="1"/>
  <c r="BI56" i="8" a="1"/>
  <c r="BI56" i="8" s="1"/>
  <c r="P56" i="8" a="1"/>
  <c r="P56" i="8" s="1"/>
  <c r="R56" i="8" a="1"/>
  <c r="R56" i="8" s="1"/>
  <c r="AB56" i="8" a="1"/>
  <c r="AB56" i="8" s="1"/>
  <c r="AW56" i="8" a="1"/>
  <c r="AW56" i="8" s="1"/>
  <c r="Y56" i="8" a="1"/>
  <c r="Y56" i="8" s="1"/>
  <c r="O56" i="8" a="1"/>
  <c r="O56" i="8" s="1"/>
  <c r="I56" i="8" a="1"/>
  <c r="I56" i="8" s="1"/>
  <c r="Z56" i="8" a="1"/>
  <c r="Z56" i="8" s="1"/>
  <c r="M56" i="8" a="1"/>
  <c r="M56" i="8" s="1"/>
  <c r="F56" i="8" a="1"/>
  <c r="F56" i="8" s="1"/>
  <c r="AO56" i="8" a="1"/>
  <c r="AO56" i="8" s="1"/>
  <c r="BC56" i="8" a="1"/>
  <c r="BC56" i="8" s="1"/>
  <c r="AP56" i="8" a="1"/>
  <c r="AP56" i="8" s="1"/>
  <c r="AK56" i="8" a="1"/>
  <c r="AK56" i="8" s="1"/>
  <c r="AQ56" i="8" a="1"/>
  <c r="AQ56" i="8" s="1"/>
  <c r="AI56" i="8" a="1"/>
  <c r="AI56" i="8" s="1"/>
  <c r="AZ56" i="8" a="1"/>
  <c r="AZ56" i="8" s="1"/>
  <c r="AX56" i="8" a="1"/>
  <c r="AX56" i="8" s="1"/>
  <c r="L56" i="8" a="1"/>
  <c r="L56" i="8" s="1"/>
  <c r="AT56" i="8" a="1"/>
  <c r="AT56" i="8" s="1"/>
  <c r="BB56" i="8" a="1"/>
  <c r="BB56" i="8" s="1"/>
  <c r="AC56" i="8" a="1"/>
  <c r="AC56" i="8" s="1"/>
  <c r="AV56" i="8" a="1"/>
  <c r="AV56" i="8" s="1"/>
  <c r="D56" i="8" a="1"/>
  <c r="D56" i="8" s="1"/>
  <c r="E56" i="8" a="1"/>
  <c r="E56" i="8" s="1"/>
  <c r="T56" i="8" a="1"/>
  <c r="T56" i="8" s="1"/>
  <c r="BD56" i="8" a="1"/>
  <c r="BD56" i="8" s="1"/>
  <c r="K56" i="8" a="1"/>
  <c r="K56" i="8" s="1"/>
  <c r="W56" i="8" a="1"/>
  <c r="W56" i="8" s="1"/>
  <c r="Q56" i="8" a="1"/>
  <c r="Q56" i="8" s="1"/>
  <c r="G56" i="8" a="1"/>
  <c r="G56" i="8" s="1"/>
  <c r="BA56" i="8" a="1"/>
  <c r="BA56" i="8" s="1"/>
  <c r="C56" i="8" a="1"/>
  <c r="C56" i="8" s="1"/>
  <c r="X56" i="8" a="1"/>
  <c r="X56" i="8" s="1"/>
  <c r="AG56" i="8" a="1"/>
  <c r="AG56" i="8" s="1"/>
  <c r="AJ56" i="8" a="1"/>
  <c r="AJ56" i="8" s="1"/>
  <c r="AY56" i="8" a="1"/>
  <c r="AY56" i="8" s="1"/>
  <c r="N56" i="8" a="1"/>
  <c r="N56" i="8" s="1"/>
  <c r="AF56" i="8" a="1"/>
  <c r="AF56" i="8" s="1"/>
  <c r="AE56" i="8" a="1"/>
  <c r="AE56" i="8" s="1"/>
  <c r="AR56" i="8" a="1"/>
  <c r="AR56" i="8" s="1"/>
  <c r="AH56" i="8" a="1"/>
  <c r="AH56" i="8" s="1"/>
  <c r="H56" i="8" a="1"/>
  <c r="H56" i="8" s="1"/>
  <c r="V56" i="8" a="1"/>
  <c r="V56" i="8" s="1"/>
  <c r="U56" i="8" a="1"/>
  <c r="U56" i="8" s="1"/>
  <c r="J56" i="8" a="1"/>
  <c r="J56" i="8" s="1"/>
  <c r="AU56" i="8" a="1"/>
  <c r="AU56" i="8" s="1"/>
  <c r="BE56" i="8" a="1"/>
  <c r="BE56" i="8" s="1"/>
  <c r="AA56" i="8" a="1"/>
  <c r="AA56" i="8" s="1"/>
  <c r="S56" i="8" a="1"/>
  <c r="S56" i="8" s="1"/>
  <c r="AN56" i="8" a="1"/>
  <c r="AN56" i="8" s="1"/>
  <c r="AD56" i="8" a="1"/>
  <c r="AD56" i="8" s="1"/>
  <c r="AS56" i="8" a="1"/>
  <c r="AS56" i="8" s="1"/>
  <c r="BF56" i="8" a="1"/>
  <c r="BF56" i="8" s="1"/>
  <c r="AM56" i="8" a="1"/>
  <c r="AM56" i="8" s="1"/>
  <c r="BH56" i="8" a="1"/>
  <c r="BH56" i="8" s="1"/>
  <c r="AL56" i="8" a="1"/>
  <c r="AL56" i="8" s="1"/>
  <c r="BS784" i="6"/>
  <c r="BT641" i="6"/>
  <c r="BS803" i="6"/>
  <c r="BL673" i="6"/>
  <c r="BL674" i="6" s="1"/>
  <c r="BL657" i="6"/>
  <c r="BL718" i="6" l="1"/>
  <c r="BL716" i="6"/>
  <c r="BL717" i="6"/>
  <c r="BM616" i="6"/>
  <c r="BM617" i="6" s="1"/>
  <c r="BM664" i="6"/>
  <c r="BO798" i="6"/>
  <c r="BO779" i="6"/>
  <c r="BP636" i="6"/>
  <c r="BT785" i="6"/>
  <c r="BU642" i="6"/>
  <c r="BM621" i="6" l="1"/>
  <c r="BN610" i="6"/>
  <c r="BM653" i="6"/>
  <c r="BL720" i="6"/>
  <c r="BL752" i="6" s="1"/>
  <c r="BU786" i="6"/>
  <c r="BV643" i="6"/>
  <c r="BP799" i="6"/>
  <c r="BQ637" i="6"/>
  <c r="BP780" i="6"/>
  <c r="BV787" i="6" l="1"/>
  <c r="BW644" i="6"/>
  <c r="BQ800" i="6"/>
  <c r="BR638" i="6"/>
  <c r="BQ781" i="6"/>
  <c r="BM632" i="6"/>
  <c r="BM652" i="6"/>
  <c r="BM776" i="6" l="1"/>
  <c r="BM791" i="6" s="1"/>
  <c r="BM792" i="6" s="1"/>
  <c r="BM757" i="6"/>
  <c r="BM772" i="6" s="1"/>
  <c r="BM773" i="6" s="1"/>
  <c r="BM807" i="6" s="1" a="1"/>
  <c r="BM807" i="6" s="1"/>
  <c r="BM795" i="6"/>
  <c r="BM804" i="6" s="1"/>
  <c r="BM805" i="6" s="1"/>
  <c r="BM622" i="6" a="1"/>
  <c r="BM622" i="6" s="1"/>
  <c r="BM665" i="6" s="1"/>
  <c r="BM707" i="6" s="1"/>
  <c r="BM677" i="6" s="1"/>
  <c r="BM1" i="6" s="1"/>
  <c r="BN633" i="6"/>
  <c r="BM627" i="6"/>
  <c r="BM626" i="6"/>
  <c r="BM629" i="6" s="1"/>
  <c r="BR801" i="6"/>
  <c r="BR782" i="6"/>
  <c r="BS639" i="6"/>
  <c r="BM660" i="6"/>
  <c r="BM654" i="6"/>
  <c r="BM658" i="6" s="1"/>
  <c r="BW788" i="6"/>
  <c r="BX645" i="6"/>
  <c r="BX789" i="6" l="1"/>
  <c r="BY790" i="6" s="1"/>
  <c r="BY646" i="6"/>
  <c r="BN777" i="6"/>
  <c r="BN796" i="6"/>
  <c r="BN758" i="6"/>
  <c r="BO634" i="6"/>
  <c r="BN683" i="6"/>
  <c r="BJ55" i="8" a="1"/>
  <c r="BJ55" i="8" s="1"/>
  <c r="BI55" i="8" a="1"/>
  <c r="BI55" i="8" s="1"/>
  <c r="BH55" i="8" a="1"/>
  <c r="BH55" i="8" s="1"/>
  <c r="J55" i="8" a="1"/>
  <c r="J55" i="8" s="1"/>
  <c r="R55" i="8" a="1"/>
  <c r="R55" i="8" s="1"/>
  <c r="AE55" i="8" a="1"/>
  <c r="AE55" i="8" s="1"/>
  <c r="AD55" i="8" a="1"/>
  <c r="AD55" i="8" s="1"/>
  <c r="AH55" i="8" a="1"/>
  <c r="AH55" i="8" s="1"/>
  <c r="AF55" i="8" a="1"/>
  <c r="AF55" i="8" s="1"/>
  <c r="BD55" i="8" a="1"/>
  <c r="BD55" i="8" s="1"/>
  <c r="AB55" i="8" a="1"/>
  <c r="AB55" i="8" s="1"/>
  <c r="O55" i="8" a="1"/>
  <c r="O55" i="8" s="1"/>
  <c r="AR55" i="8" a="1"/>
  <c r="AR55" i="8" s="1"/>
  <c r="C55" i="8" a="1"/>
  <c r="C55" i="8" s="1"/>
  <c r="X55" i="8" a="1"/>
  <c r="X55" i="8" s="1"/>
  <c r="BF55" i="8" a="1"/>
  <c r="BF55" i="8" s="1"/>
  <c r="AS55" i="8" a="1"/>
  <c r="AS55" i="8" s="1"/>
  <c r="P55" i="8" a="1"/>
  <c r="P55" i="8" s="1"/>
  <c r="AI55" i="8" a="1"/>
  <c r="AI55" i="8" s="1"/>
  <c r="D55" i="8" a="1"/>
  <c r="D55" i="8" s="1"/>
  <c r="AM55" i="8" a="1"/>
  <c r="AM55" i="8" s="1"/>
  <c r="E55" i="8" a="1"/>
  <c r="E55" i="8" s="1"/>
  <c r="L55" i="8" a="1"/>
  <c r="L55" i="8" s="1"/>
  <c r="BA55" i="8" a="1"/>
  <c r="BA55" i="8" s="1"/>
  <c r="AQ55" i="8" a="1"/>
  <c r="AQ55" i="8" s="1"/>
  <c r="AT55" i="8" a="1"/>
  <c r="AT55" i="8" s="1"/>
  <c r="AP55" i="8" a="1"/>
  <c r="AP55" i="8" s="1"/>
  <c r="Y55" i="8" a="1"/>
  <c r="Y55" i="8" s="1"/>
  <c r="AN55" i="8" a="1"/>
  <c r="AN55" i="8" s="1"/>
  <c r="F55" i="8" a="1"/>
  <c r="F55" i="8" s="1"/>
  <c r="BG55" i="8" a="1"/>
  <c r="BG55" i="8" s="1"/>
  <c r="N55" i="8" a="1"/>
  <c r="N55" i="8" s="1"/>
  <c r="AV55" i="8" a="1"/>
  <c r="AV55" i="8" s="1"/>
  <c r="AY55" i="8" a="1"/>
  <c r="AY55" i="8" s="1"/>
  <c r="T55" i="8" a="1"/>
  <c r="T55" i="8" s="1"/>
  <c r="M55" i="8" a="1"/>
  <c r="M55" i="8" s="1"/>
  <c r="I55" i="8" a="1"/>
  <c r="I55" i="8" s="1"/>
  <c r="H55" i="8" a="1"/>
  <c r="H55" i="8" s="1"/>
  <c r="AK55" i="8" a="1"/>
  <c r="AK55" i="8" s="1"/>
  <c r="W55" i="8" a="1"/>
  <c r="W55" i="8" s="1"/>
  <c r="AA55" i="8" a="1"/>
  <c r="AA55" i="8" s="1"/>
  <c r="G55" i="8" a="1"/>
  <c r="G55" i="8" s="1"/>
  <c r="BC55" i="8" a="1"/>
  <c r="BC55" i="8" s="1"/>
  <c r="BB55" i="8" a="1"/>
  <c r="BB55" i="8" s="1"/>
  <c r="Q55" i="8" a="1"/>
  <c r="Q55" i="8" s="1"/>
  <c r="AJ55" i="8" a="1"/>
  <c r="AJ55" i="8" s="1"/>
  <c r="AZ55" i="8" a="1"/>
  <c r="AZ55" i="8" s="1"/>
  <c r="Z55" i="8" a="1"/>
  <c r="Z55" i="8" s="1"/>
  <c r="S55" i="8" a="1"/>
  <c r="S55" i="8" s="1"/>
  <c r="AG55" i="8" a="1"/>
  <c r="AG55" i="8" s="1"/>
  <c r="AX55" i="8" a="1"/>
  <c r="AX55" i="8" s="1"/>
  <c r="K55" i="8" a="1"/>
  <c r="K55" i="8" s="1"/>
  <c r="AL55" i="8" a="1"/>
  <c r="AL55" i="8" s="1"/>
  <c r="AU55" i="8" a="1"/>
  <c r="AU55" i="8" s="1"/>
  <c r="U55" i="8" a="1"/>
  <c r="U55" i="8" s="1"/>
  <c r="AO55" i="8" a="1"/>
  <c r="AO55" i="8" s="1"/>
  <c r="V55" i="8" a="1"/>
  <c r="V55" i="8" s="1"/>
  <c r="AW55" i="8" a="1"/>
  <c r="AW55" i="8" s="1"/>
  <c r="BE55" i="8" a="1"/>
  <c r="BE55" i="8" s="1"/>
  <c r="AC55" i="8" a="1"/>
  <c r="AC55" i="8" s="1"/>
  <c r="BS783" i="6"/>
  <c r="BS802" i="6"/>
  <c r="BT640" i="6"/>
  <c r="BM624" i="6"/>
  <c r="BM666" i="6"/>
  <c r="BM671" i="6" s="1"/>
  <c r="BM670" i="6" s="1"/>
  <c r="BM656" i="6"/>
  <c r="BM623" i="6"/>
  <c r="BT784" i="6" l="1"/>
  <c r="BU641" i="6"/>
  <c r="BT803" i="6"/>
  <c r="BO778" i="6"/>
  <c r="BO797" i="6"/>
  <c r="BP635" i="6"/>
  <c r="BG21" i="8" a="1"/>
  <c r="BG21" i="8" s="1"/>
  <c r="BH21" i="8" a="1"/>
  <c r="BH21" i="8" s="1"/>
  <c r="BJ21" i="8" a="1"/>
  <c r="BJ21" i="8" s="1"/>
  <c r="BI21" i="8" a="1"/>
  <c r="BI21" i="8" s="1"/>
  <c r="P21" i="8" a="1"/>
  <c r="P21" i="8" s="1"/>
  <c r="AH21" i="8" a="1"/>
  <c r="AH21" i="8" s="1"/>
  <c r="AM21" i="8" a="1"/>
  <c r="AM21" i="8" s="1"/>
  <c r="AR21" i="8" a="1"/>
  <c r="AR21" i="8" s="1"/>
  <c r="AB21" i="8" a="1"/>
  <c r="AB21" i="8" s="1"/>
  <c r="AN21" i="8" a="1"/>
  <c r="AN21" i="8" s="1"/>
  <c r="U21" i="8" a="1"/>
  <c r="U21" i="8" s="1"/>
  <c r="AX21" i="8" a="1"/>
  <c r="AX21" i="8" s="1"/>
  <c r="S21" i="8" a="1"/>
  <c r="S21" i="8" s="1"/>
  <c r="AW21" i="8" a="1"/>
  <c r="AW21" i="8" s="1"/>
  <c r="AK21" i="8" a="1"/>
  <c r="AK21" i="8" s="1"/>
  <c r="V21" i="8" a="1"/>
  <c r="V21" i="8" s="1"/>
  <c r="Y21" i="8" a="1"/>
  <c r="Y21" i="8" s="1"/>
  <c r="O58" i="4"/>
  <c r="I21" i="8" a="1"/>
  <c r="I21" i="8" s="1"/>
  <c r="AQ21" i="8" a="1"/>
  <c r="AQ21" i="8" s="1"/>
  <c r="AS21" i="8" a="1"/>
  <c r="AS21" i="8" s="1"/>
  <c r="BC21" i="8" a="1"/>
  <c r="BC21" i="8" s="1"/>
  <c r="AZ21" i="8" a="1"/>
  <c r="AZ21" i="8" s="1"/>
  <c r="AO21" i="8" a="1"/>
  <c r="AO21" i="8" s="1"/>
  <c r="C21" i="8" a="1"/>
  <c r="C21" i="8" s="1"/>
  <c r="K57" i="7" s="1"/>
  <c r="AJ21" i="8" a="1"/>
  <c r="AJ21" i="8" s="1"/>
  <c r="H21" i="8" a="1"/>
  <c r="H21" i="8" s="1"/>
  <c r="BB21" i="8" a="1"/>
  <c r="BB21" i="8" s="1"/>
  <c r="BE21" i="8" a="1"/>
  <c r="BE21" i="8" s="1"/>
  <c r="AD21" i="8" a="1"/>
  <c r="AD21" i="8" s="1"/>
  <c r="T21" i="8" a="1"/>
  <c r="T21" i="8" s="1"/>
  <c r="AA21" i="8" a="1"/>
  <c r="AA21" i="8" s="1"/>
  <c r="BA21" i="8" a="1"/>
  <c r="BA21" i="8" s="1"/>
  <c r="N21" i="8" a="1"/>
  <c r="N21" i="8" s="1"/>
  <c r="BF21" i="8" a="1"/>
  <c r="BF21" i="8" s="1"/>
  <c r="F21" i="8" a="1"/>
  <c r="F21" i="8" s="1"/>
  <c r="O21" i="8" a="1"/>
  <c r="O21" i="8" s="1"/>
  <c r="X21" i="8" a="1"/>
  <c r="X21" i="8" s="1"/>
  <c r="AE21" i="8" a="1"/>
  <c r="AE21" i="8" s="1"/>
  <c r="E21" i="8" a="1"/>
  <c r="E21" i="8" s="1"/>
  <c r="AC21" i="8" a="1"/>
  <c r="AC21" i="8" s="1"/>
  <c r="K21" i="8" a="1"/>
  <c r="K21" i="8" s="1"/>
  <c r="Q21" i="8" a="1"/>
  <c r="Q21" i="8" s="1"/>
  <c r="AG21" i="8" a="1"/>
  <c r="AG21" i="8" s="1"/>
  <c r="BD21" i="8" a="1"/>
  <c r="BD21" i="8" s="1"/>
  <c r="G21" i="8" a="1"/>
  <c r="G21" i="8" s="1"/>
  <c r="AY21" i="8" a="1"/>
  <c r="AY21" i="8" s="1"/>
  <c r="J21" i="8" a="1"/>
  <c r="J21" i="8" s="1"/>
  <c r="AU21" i="8" a="1"/>
  <c r="AU21" i="8" s="1"/>
  <c r="AT21" i="8" a="1"/>
  <c r="AT21" i="8" s="1"/>
  <c r="Z21" i="8" a="1"/>
  <c r="Z21" i="8" s="1"/>
  <c r="AP21" i="8" a="1"/>
  <c r="AP21" i="8" s="1"/>
  <c r="M21" i="8" a="1"/>
  <c r="M21" i="8" s="1"/>
  <c r="D21" i="8" a="1"/>
  <c r="D21" i="8" s="1"/>
  <c r="W21" i="8" a="1"/>
  <c r="W21" i="8" s="1"/>
  <c r="AL21" i="8" a="1"/>
  <c r="AL21" i="8" s="1"/>
  <c r="R21" i="8" a="1"/>
  <c r="R21" i="8" s="1"/>
  <c r="AV21" i="8" a="1"/>
  <c r="AV21" i="8" s="1"/>
  <c r="AF21" i="8" a="1"/>
  <c r="AF21" i="8" s="1"/>
  <c r="AI21" i="8" a="1"/>
  <c r="AI21" i="8" s="1"/>
  <c r="L21" i="8" a="1"/>
  <c r="L21" i="8" s="1"/>
  <c r="T58" i="4"/>
  <c r="BM657" i="6"/>
  <c r="BM673" i="6"/>
  <c r="BM674" i="6" s="1"/>
  <c r="BM717" i="6" l="1"/>
  <c r="BM716" i="6"/>
  <c r="BM718" i="6"/>
  <c r="BN616" i="6"/>
  <c r="BN617" i="6" s="1"/>
  <c r="BN664" i="6"/>
  <c r="N57" i="7"/>
  <c r="W58" i="4"/>
  <c r="BP798" i="6"/>
  <c r="BP779" i="6"/>
  <c r="BQ636" i="6"/>
  <c r="O57" i="7"/>
  <c r="M57" i="7"/>
  <c r="J57" i="7" s="1"/>
  <c r="L57" i="7"/>
  <c r="BU785" i="6"/>
  <c r="BV642" i="6"/>
  <c r="BQ780" i="6" l="1"/>
  <c r="BQ799" i="6"/>
  <c r="BR637" i="6"/>
  <c r="BN621" i="6"/>
  <c r="BN653" i="6"/>
  <c r="BM720" i="6"/>
  <c r="BM752" i="6" s="1"/>
  <c r="BV786" i="6"/>
  <c r="BW643" i="6"/>
  <c r="BN632" i="6" l="1"/>
  <c r="O7" i="8" a="1"/>
  <c r="O7" i="8" s="1"/>
  <c r="AA7" i="8" a="1"/>
  <c r="AA7" i="8" s="1"/>
  <c r="N7" i="8" a="1"/>
  <c r="N7" i="8" s="1"/>
  <c r="K43" i="7" s="1"/>
  <c r="AH7" i="8" a="1"/>
  <c r="AH7" i="8" s="1"/>
  <c r="J7" i="8" a="1"/>
  <c r="J7" i="8" s="1"/>
  <c r="AQ7" i="8" a="1"/>
  <c r="AQ7" i="8" s="1"/>
  <c r="AG7" i="8" a="1"/>
  <c r="AG7" i="8" s="1"/>
  <c r="W7" i="8" a="1"/>
  <c r="W7" i="8" s="1"/>
  <c r="AZ7" i="8" a="1"/>
  <c r="AZ7" i="8" s="1"/>
  <c r="AF7" i="8" a="1"/>
  <c r="AF7" i="8" s="1"/>
  <c r="BB7" i="8" a="1"/>
  <c r="BB7" i="8" s="1"/>
  <c r="S7" i="8" a="1"/>
  <c r="S7" i="8" s="1"/>
  <c r="U7" i="8" a="1"/>
  <c r="U7" i="8" s="1"/>
  <c r="Z7" i="8" a="1"/>
  <c r="Z7" i="8" s="1"/>
  <c r="L43" i="7" s="1"/>
  <c r="BH7" i="8" a="1"/>
  <c r="BH7" i="8" s="1"/>
  <c r="BF7" i="8" a="1"/>
  <c r="BF7" i="8" s="1"/>
  <c r="AI7" i="8" a="1"/>
  <c r="AI7" i="8" s="1"/>
  <c r="AE7" i="8" a="1"/>
  <c r="AE7" i="8" s="1"/>
  <c r="M7" i="8" a="1"/>
  <c r="M7" i="8" s="1"/>
  <c r="K7" i="8" a="1"/>
  <c r="K7" i="8" s="1"/>
  <c r="AR7" i="8" a="1"/>
  <c r="AR7" i="8" s="1"/>
  <c r="G7" i="8" a="1"/>
  <c r="G7" i="8" s="1"/>
  <c r="AU7" i="8" a="1"/>
  <c r="AU7" i="8" s="1"/>
  <c r="AC7" i="8" a="1"/>
  <c r="AC7" i="8" s="1"/>
  <c r="R7" i="8" a="1"/>
  <c r="R7" i="8" s="1"/>
  <c r="AP7" i="8" a="1"/>
  <c r="AP7" i="8" s="1"/>
  <c r="AM7" i="8" a="1"/>
  <c r="AM7" i="8" s="1"/>
  <c r="D7" i="8" a="1"/>
  <c r="D7" i="8" s="1"/>
  <c r="H7" i="8" a="1"/>
  <c r="H7" i="8" s="1"/>
  <c r="T7" i="8" a="1"/>
  <c r="T7" i="8" s="1"/>
  <c r="AV7" i="8" a="1"/>
  <c r="AV7" i="8" s="1"/>
  <c r="AN7" i="8" a="1"/>
  <c r="AN7" i="8" s="1"/>
  <c r="AD7" i="8" a="1"/>
  <c r="AD7" i="8" s="1"/>
  <c r="AO7" i="8" a="1"/>
  <c r="AO7" i="8" s="1"/>
  <c r="AB7" i="8" a="1"/>
  <c r="AB7" i="8" s="1"/>
  <c r="E7" i="8" a="1"/>
  <c r="E7" i="8" s="1"/>
  <c r="AS7" i="8" a="1"/>
  <c r="AS7" i="8" s="1"/>
  <c r="Q7" i="8" a="1"/>
  <c r="Q7" i="8" s="1"/>
  <c r="V7" i="8" a="1"/>
  <c r="V7" i="8" s="1"/>
  <c r="AK7" i="8" a="1"/>
  <c r="AK7" i="8" s="1"/>
  <c r="BE7" i="8" a="1"/>
  <c r="BE7" i="8" s="1"/>
  <c r="AX7" i="8" a="1"/>
  <c r="AX7" i="8" s="1"/>
  <c r="N43" i="7" s="1"/>
  <c r="J43" i="7" s="1"/>
  <c r="L7" i="8" a="1"/>
  <c r="L7" i="8" s="1"/>
  <c r="P7" i="8" a="1"/>
  <c r="P7" i="8" s="1"/>
  <c r="AY7" i="8" a="1"/>
  <c r="AY7" i="8" s="1"/>
  <c r="BC7" i="8" a="1"/>
  <c r="BC7" i="8" s="1"/>
  <c r="Y7" i="8" a="1"/>
  <c r="Y7" i="8" s="1"/>
  <c r="I7" i="8" a="1"/>
  <c r="I7" i="8" s="1"/>
  <c r="AW7" i="8" a="1"/>
  <c r="AW7" i="8" s="1"/>
  <c r="F7" i="8" a="1"/>
  <c r="F7" i="8" s="1"/>
  <c r="BI7" i="8" a="1"/>
  <c r="BI7" i="8" s="1"/>
  <c r="AJ7" i="8" a="1"/>
  <c r="AJ7" i="8" s="1"/>
  <c r="BJ7" i="8" a="1"/>
  <c r="BJ7" i="8" s="1"/>
  <c r="O43" i="7" s="1"/>
  <c r="BA7" i="8" a="1"/>
  <c r="BA7" i="8" s="1"/>
  <c r="AL7" i="8" a="1"/>
  <c r="AL7" i="8" s="1"/>
  <c r="M43" i="7" s="1"/>
  <c r="AT7" i="8" a="1"/>
  <c r="AT7" i="8" s="1"/>
  <c r="BG7" i="8" a="1"/>
  <c r="BG7" i="8" s="1"/>
  <c r="X7" i="8" a="1"/>
  <c r="X7" i="8" s="1"/>
  <c r="BD7" i="8" a="1"/>
  <c r="BD7" i="8" s="1"/>
  <c r="C7" i="8" a="1"/>
  <c r="C7" i="8" s="1"/>
  <c r="BN652" i="6"/>
  <c r="BR800" i="6"/>
  <c r="BR781" i="6"/>
  <c r="BS638" i="6"/>
  <c r="BW787" i="6"/>
  <c r="BX644" i="6"/>
  <c r="BN660" i="6" l="1"/>
  <c r="BN654" i="6"/>
  <c r="BN658" i="6" s="1"/>
  <c r="F8" i="8" a="1"/>
  <c r="F8" i="8" s="1"/>
  <c r="AW8" i="8" a="1"/>
  <c r="AW8" i="8" s="1"/>
  <c r="BD8" i="8" a="1"/>
  <c r="BD8" i="8" s="1"/>
  <c r="W8" i="8" a="1"/>
  <c r="W8" i="8" s="1"/>
  <c r="X8" i="8" a="1"/>
  <c r="X8" i="8" s="1"/>
  <c r="AG8" i="8" a="1"/>
  <c r="AG8" i="8" s="1"/>
  <c r="Z8" i="8" a="1"/>
  <c r="Z8" i="8" s="1"/>
  <c r="AA8" i="8" a="1"/>
  <c r="AA8" i="8" s="1"/>
  <c r="G8" i="8" a="1"/>
  <c r="G8" i="8" s="1"/>
  <c r="Q8" i="8" a="1"/>
  <c r="Q8" i="8" s="1"/>
  <c r="BF8" i="8" a="1"/>
  <c r="BF8" i="8" s="1"/>
  <c r="AU8" i="8" a="1"/>
  <c r="AU8" i="8" s="1"/>
  <c r="AF8" i="8" a="1"/>
  <c r="AF8" i="8" s="1"/>
  <c r="AO8" i="8" a="1"/>
  <c r="AO8" i="8" s="1"/>
  <c r="AI8" i="8" a="1"/>
  <c r="AI8" i="8" s="1"/>
  <c r="D8" i="8" a="1"/>
  <c r="D8" i="8" s="1"/>
  <c r="BI8" i="8" a="1"/>
  <c r="BI8" i="8" s="1"/>
  <c r="AZ8" i="8" a="1"/>
  <c r="AZ8" i="8" s="1"/>
  <c r="AE8" i="8" a="1"/>
  <c r="AE8" i="8" s="1"/>
  <c r="BB8" i="8" a="1"/>
  <c r="BB8" i="8" s="1"/>
  <c r="AT8" i="8" a="1"/>
  <c r="AT8" i="8" s="1"/>
  <c r="M8" i="8" a="1"/>
  <c r="M8" i="8" s="1"/>
  <c r="AH8" i="8" a="1"/>
  <c r="AH8" i="8" s="1"/>
  <c r="U8" i="8" a="1"/>
  <c r="U8" i="8" s="1"/>
  <c r="BC8" i="8" a="1"/>
  <c r="BC8" i="8" s="1"/>
  <c r="AP8" i="8" a="1"/>
  <c r="AP8" i="8" s="1"/>
  <c r="AK8" i="8" a="1"/>
  <c r="AK8" i="8" s="1"/>
  <c r="AQ8" i="8" a="1"/>
  <c r="AQ8" i="8" s="1"/>
  <c r="N8" i="8" a="1"/>
  <c r="N8" i="8" s="1"/>
  <c r="AY8" i="8" a="1"/>
  <c r="AY8" i="8" s="1"/>
  <c r="AC8" i="8" a="1"/>
  <c r="AC8" i="8" s="1"/>
  <c r="AJ8" i="8" a="1"/>
  <c r="AJ8" i="8" s="1"/>
  <c r="AB8" i="8" a="1"/>
  <c r="AB8" i="8" s="1"/>
  <c r="BG8" i="8" a="1"/>
  <c r="BG8" i="8" s="1"/>
  <c r="AD8" i="8" a="1"/>
  <c r="AD8" i="8" s="1"/>
  <c r="BH8" i="8" a="1"/>
  <c r="BH8" i="8" s="1"/>
  <c r="AL8" i="8" a="1"/>
  <c r="AL8" i="8" s="1"/>
  <c r="AN8" i="8" a="1"/>
  <c r="AN8" i="8" s="1"/>
  <c r="AR8" i="8" a="1"/>
  <c r="AR8" i="8" s="1"/>
  <c r="I8" i="8" a="1"/>
  <c r="I8" i="8" s="1"/>
  <c r="AX8" i="8" a="1"/>
  <c r="AX8" i="8" s="1"/>
  <c r="T8" i="8" a="1"/>
  <c r="T8" i="8" s="1"/>
  <c r="BA8" i="8" a="1"/>
  <c r="BA8" i="8" s="1"/>
  <c r="BJ8" i="8" a="1"/>
  <c r="BJ8" i="8" s="1"/>
  <c r="E8" i="8" a="1"/>
  <c r="E8" i="8" s="1"/>
  <c r="L8" i="8" a="1"/>
  <c r="L8" i="8" s="1"/>
  <c r="BE8" i="8" a="1"/>
  <c r="BE8" i="8" s="1"/>
  <c r="S8" i="8" a="1"/>
  <c r="S8" i="8" s="1"/>
  <c r="AS8" i="8" a="1"/>
  <c r="AS8" i="8" s="1"/>
  <c r="O8" i="8" a="1"/>
  <c r="O8" i="8" s="1"/>
  <c r="J8" i="8" a="1"/>
  <c r="J8" i="8" s="1"/>
  <c r="H8" i="8" a="1"/>
  <c r="H8" i="8" s="1"/>
  <c r="V8" i="8" a="1"/>
  <c r="V8" i="8" s="1"/>
  <c r="AM8" i="8" a="1"/>
  <c r="AM8" i="8" s="1"/>
  <c r="AV8" i="8" a="1"/>
  <c r="AV8" i="8" s="1"/>
  <c r="K8" i="8" a="1"/>
  <c r="K8" i="8" s="1"/>
  <c r="P8" i="8" a="1"/>
  <c r="P8" i="8" s="1"/>
  <c r="Y8" i="8" a="1"/>
  <c r="Y8" i="8" s="1"/>
  <c r="R8" i="8" a="1"/>
  <c r="R8" i="8" s="1"/>
  <c r="C8" i="8" a="1"/>
  <c r="C8" i="8" s="1"/>
  <c r="BX788" i="6"/>
  <c r="BY645" i="6"/>
  <c r="BS782" i="6"/>
  <c r="BS801" i="6"/>
  <c r="BT639" i="6"/>
  <c r="BN795" i="6"/>
  <c r="BN804" i="6" s="1"/>
  <c r="BN805" i="6" s="1"/>
  <c r="BN757" i="6"/>
  <c r="BN772" i="6" s="1"/>
  <c r="BN773" i="6" s="1"/>
  <c r="BN807" i="6" s="1" a="1"/>
  <c r="BN807" i="6" s="1"/>
  <c r="BN776" i="6"/>
  <c r="BN791" i="6" s="1"/>
  <c r="BN792" i="6" s="1"/>
  <c r="BN665" i="6"/>
  <c r="BN707" i="6" s="1"/>
  <c r="BN626" i="6"/>
  <c r="BN629" i="6" s="1"/>
  <c r="BN622" i="6" a="1"/>
  <c r="BN622" i="6" s="1"/>
  <c r="BO633" i="6"/>
  <c r="BN627" i="6"/>
  <c r="Q54" i="8" a="1"/>
  <c r="Q54" i="8" s="1"/>
  <c r="Q69" i="8" s="1"/>
  <c r="AM54" i="8" a="1"/>
  <c r="AM54" i="8" s="1"/>
  <c r="AM69" i="8" s="1"/>
  <c r="BE54" i="8" a="1"/>
  <c r="BE54" i="8" s="1"/>
  <c r="BE69" i="8" s="1"/>
  <c r="BG54" i="8" a="1"/>
  <c r="BG54" i="8" s="1"/>
  <c r="BG69" i="8" s="1"/>
  <c r="M54" i="8" a="1"/>
  <c r="M54" i="8" s="1"/>
  <c r="M69" i="8" s="1"/>
  <c r="AS54" i="8" a="1"/>
  <c r="AS54" i="8" s="1"/>
  <c r="AS69" i="8" s="1"/>
  <c r="AK54" i="8" a="1"/>
  <c r="AK54" i="8" s="1"/>
  <c r="AK69" i="8" s="1"/>
  <c r="AO54" i="8" a="1"/>
  <c r="AO54" i="8" s="1"/>
  <c r="AO69" i="8" s="1"/>
  <c r="AL54" i="8" a="1"/>
  <c r="AL54" i="8" s="1"/>
  <c r="AL69" i="8" s="1"/>
  <c r="AQ54" i="8" a="1"/>
  <c r="AQ54" i="8" s="1"/>
  <c r="AQ69" i="8" s="1"/>
  <c r="AD54" i="8" a="1"/>
  <c r="AD54" i="8" s="1"/>
  <c r="AD69" i="8" s="1"/>
  <c r="AR54" i="8" a="1"/>
  <c r="AR54" i="8" s="1"/>
  <c r="AR69" i="8" s="1"/>
  <c r="AP54" i="8" a="1"/>
  <c r="AP54" i="8" s="1"/>
  <c r="AP69" i="8" s="1"/>
  <c r="H54" i="8" a="1"/>
  <c r="H54" i="8" s="1"/>
  <c r="H69" i="8" s="1"/>
  <c r="P54" i="8" a="1"/>
  <c r="P54" i="8" s="1"/>
  <c r="P69" i="8" s="1"/>
  <c r="Z54" i="8" a="1"/>
  <c r="Z54" i="8" s="1"/>
  <c r="Z69" i="8" s="1"/>
  <c r="AN54" i="8" a="1"/>
  <c r="AN54" i="8" s="1"/>
  <c r="AN69" i="8" s="1"/>
  <c r="BA54" i="8" a="1"/>
  <c r="BA54" i="8" s="1"/>
  <c r="BA69" i="8" s="1"/>
  <c r="BI54" i="8" a="1"/>
  <c r="BI54" i="8" s="1"/>
  <c r="BI69" i="8" s="1"/>
  <c r="AF54" i="8" a="1"/>
  <c r="AF54" i="8" s="1"/>
  <c r="AF69" i="8" s="1"/>
  <c r="BD54" i="8" a="1"/>
  <c r="BD54" i="8" s="1"/>
  <c r="BD69" i="8" s="1"/>
  <c r="V54" i="8" a="1"/>
  <c r="V54" i="8" s="1"/>
  <c r="V69" i="8" s="1"/>
  <c r="BH54" i="8" a="1"/>
  <c r="BH54" i="8" s="1"/>
  <c r="BH69" i="8" s="1"/>
  <c r="W54" i="8" a="1"/>
  <c r="W54" i="8" s="1"/>
  <c r="W69" i="8" s="1"/>
  <c r="AX54" i="8" a="1"/>
  <c r="AX54" i="8" s="1"/>
  <c r="AX69" i="8" s="1"/>
  <c r="S54" i="8" a="1"/>
  <c r="S54" i="8" s="1"/>
  <c r="S69" i="8" s="1"/>
  <c r="O54" i="8" a="1"/>
  <c r="O54" i="8" s="1"/>
  <c r="O69" i="8" s="1"/>
  <c r="BC54" i="8" a="1"/>
  <c r="BC54" i="8" s="1"/>
  <c r="BC69" i="8" s="1"/>
  <c r="G54" i="8" a="1"/>
  <c r="G54" i="8" s="1"/>
  <c r="G69" i="8" s="1"/>
  <c r="AI54" i="8" a="1"/>
  <c r="AI54" i="8" s="1"/>
  <c r="AI69" i="8" s="1"/>
  <c r="J54" i="8" a="1"/>
  <c r="J54" i="8" s="1"/>
  <c r="J69" i="8" s="1"/>
  <c r="AW54" i="8" a="1"/>
  <c r="AW54" i="8" s="1"/>
  <c r="AW69" i="8" s="1"/>
  <c r="N54" i="8" a="1"/>
  <c r="N54" i="8" s="1"/>
  <c r="N69" i="8" s="1"/>
  <c r="BF54" i="8" a="1"/>
  <c r="BF54" i="8" s="1"/>
  <c r="BF69" i="8" s="1"/>
  <c r="AJ54" i="8" a="1"/>
  <c r="AJ54" i="8" s="1"/>
  <c r="AJ69" i="8" s="1"/>
  <c r="AZ54" i="8" a="1"/>
  <c r="AZ54" i="8" s="1"/>
  <c r="AZ69" i="8" s="1"/>
  <c r="T54" i="8" a="1"/>
  <c r="T54" i="8" s="1"/>
  <c r="T69" i="8" s="1"/>
  <c r="BJ54" i="8" a="1"/>
  <c r="BJ54" i="8" s="1"/>
  <c r="BJ69" i="8" s="1"/>
  <c r="AB54" i="8" a="1"/>
  <c r="AB54" i="8" s="1"/>
  <c r="AB69" i="8" s="1"/>
  <c r="L54" i="8" a="1"/>
  <c r="L54" i="8" s="1"/>
  <c r="L69" i="8" s="1"/>
  <c r="E54" i="8" a="1"/>
  <c r="E54" i="8" s="1"/>
  <c r="E69" i="8" s="1"/>
  <c r="AY54" i="8" a="1"/>
  <c r="AY54" i="8" s="1"/>
  <c r="AY69" i="8" s="1"/>
  <c r="X54" i="8" a="1"/>
  <c r="X54" i="8" s="1"/>
  <c r="X69" i="8" s="1"/>
  <c r="AT54" i="8" a="1"/>
  <c r="AT54" i="8" s="1"/>
  <c r="AT69" i="8" s="1"/>
  <c r="K54" i="8" a="1"/>
  <c r="K54" i="8" s="1"/>
  <c r="K69" i="8" s="1"/>
  <c r="F54" i="8" a="1"/>
  <c r="F54" i="8" s="1"/>
  <c r="F69" i="8" s="1"/>
  <c r="I54" i="8" a="1"/>
  <c r="I54" i="8" s="1"/>
  <c r="I69" i="8" s="1"/>
  <c r="R54" i="8" a="1"/>
  <c r="R54" i="8" s="1"/>
  <c r="R69" i="8" s="1"/>
  <c r="BB54" i="8" a="1"/>
  <c r="BB54" i="8" s="1"/>
  <c r="BB69" i="8" s="1"/>
  <c r="Y54" i="8" a="1"/>
  <c r="Y54" i="8" s="1"/>
  <c r="Y69" i="8" s="1"/>
  <c r="D54" i="8" a="1"/>
  <c r="D54" i="8" s="1"/>
  <c r="D69" i="8" s="1"/>
  <c r="AG54" i="8" a="1"/>
  <c r="AG54" i="8" s="1"/>
  <c r="AG69" i="8" s="1"/>
  <c r="AA54" i="8" a="1"/>
  <c r="AA54" i="8" s="1"/>
  <c r="AA69" i="8" s="1"/>
  <c r="AH54" i="8" a="1"/>
  <c r="AH54" i="8" s="1"/>
  <c r="AH69" i="8" s="1"/>
  <c r="AE54" i="8" a="1"/>
  <c r="AE54" i="8" s="1"/>
  <c r="AE69" i="8" s="1"/>
  <c r="U54" i="8" a="1"/>
  <c r="U54" i="8" s="1"/>
  <c r="U69" i="8" s="1"/>
  <c r="AU54" i="8" a="1"/>
  <c r="AU54" i="8" s="1"/>
  <c r="AU69" i="8" s="1"/>
  <c r="AC54" i="8" a="1"/>
  <c r="AC54" i="8" s="1"/>
  <c r="AC69" i="8" s="1"/>
  <c r="AV54" i="8" a="1"/>
  <c r="AV54" i="8" s="1"/>
  <c r="AV69" i="8" s="1"/>
  <c r="C54" i="8" a="1"/>
  <c r="C54" i="8" s="1"/>
  <c r="C69" i="8" s="1"/>
  <c r="BY789" i="6" l="1"/>
  <c r="BZ790" i="6" s="1"/>
  <c r="BZ646" i="6"/>
  <c r="N44" i="7"/>
  <c r="O44" i="7"/>
  <c r="BN677" i="6"/>
  <c r="BA31" i="8" a="1"/>
  <c r="BA31" i="8" s="1"/>
  <c r="AX31" i="8" a="1"/>
  <c r="AX31" i="8" s="1"/>
  <c r="AD31" i="8" a="1"/>
  <c r="AD31" i="8" s="1"/>
  <c r="E31" i="8" a="1"/>
  <c r="E31" i="8" s="1"/>
  <c r="AR31" i="8" a="1"/>
  <c r="AR31" i="8" s="1"/>
  <c r="U31" i="8" a="1"/>
  <c r="U31" i="8" s="1"/>
  <c r="AB31" i="8" a="1"/>
  <c r="AB31" i="8" s="1"/>
  <c r="BI31" i="8" a="1"/>
  <c r="BI31" i="8" s="1"/>
  <c r="BJ31" i="8" a="1"/>
  <c r="BJ31" i="8" s="1"/>
  <c r="AZ31" i="8" a="1"/>
  <c r="AZ31" i="8" s="1"/>
  <c r="AU31" i="8" a="1"/>
  <c r="AU31" i="8" s="1"/>
  <c r="AI31" i="8" a="1"/>
  <c r="AI31" i="8" s="1"/>
  <c r="AQ31" i="8" a="1"/>
  <c r="AQ31" i="8" s="1"/>
  <c r="L31" i="8" a="1"/>
  <c r="L31" i="8" s="1"/>
  <c r="W31" i="8" a="1"/>
  <c r="W31" i="8" s="1"/>
  <c r="F31" i="8" a="1"/>
  <c r="F31" i="8" s="1"/>
  <c r="AY31" i="8" a="1"/>
  <c r="AY31" i="8" s="1"/>
  <c r="AE31" i="8" a="1"/>
  <c r="AE31" i="8" s="1"/>
  <c r="M31" i="8" a="1"/>
  <c r="M31" i="8" s="1"/>
  <c r="BD31" i="8" a="1"/>
  <c r="BD31" i="8" s="1"/>
  <c r="AW31" i="8" a="1"/>
  <c r="AW31" i="8" s="1"/>
  <c r="N31" i="8" a="1"/>
  <c r="N31" i="8" s="1"/>
  <c r="G31" i="8" a="1"/>
  <c r="G31" i="8" s="1"/>
  <c r="AL31" i="8" a="1"/>
  <c r="AL31" i="8" s="1"/>
  <c r="Z31" i="8" a="1"/>
  <c r="Z31" i="8" s="1"/>
  <c r="AJ31" i="8" a="1"/>
  <c r="AJ31" i="8" s="1"/>
  <c r="H31" i="8" a="1"/>
  <c r="H31" i="8" s="1"/>
  <c r="J31" i="8" a="1"/>
  <c r="J31" i="8" s="1"/>
  <c r="Q31" i="8" a="1"/>
  <c r="Q31" i="8" s="1"/>
  <c r="V31" i="8" a="1"/>
  <c r="V31" i="8" s="1"/>
  <c r="AF31" i="8" a="1"/>
  <c r="AF31" i="8" s="1"/>
  <c r="AV31" i="8" a="1"/>
  <c r="AV31" i="8" s="1"/>
  <c r="AH31" i="8" a="1"/>
  <c r="AH31" i="8" s="1"/>
  <c r="K31" i="8" a="1"/>
  <c r="K31" i="8" s="1"/>
  <c r="X31" i="8" a="1"/>
  <c r="X31" i="8" s="1"/>
  <c r="S31" i="8" a="1"/>
  <c r="S31" i="8" s="1"/>
  <c r="T31" i="8" a="1"/>
  <c r="T31" i="8" s="1"/>
  <c r="Y31" i="8" a="1"/>
  <c r="Y31" i="8" s="1"/>
  <c r="D31" i="8" a="1"/>
  <c r="D31" i="8" s="1"/>
  <c r="BG31" i="8" a="1"/>
  <c r="BG31" i="8" s="1"/>
  <c r="AA31" i="8" a="1"/>
  <c r="AA31" i="8" s="1"/>
  <c r="M67" i="7" s="1"/>
  <c r="AN31" i="8" a="1"/>
  <c r="AN31" i="8" s="1"/>
  <c r="R31" i="8" a="1"/>
  <c r="R31" i="8" s="1"/>
  <c r="AO31" i="8" a="1"/>
  <c r="AO31" i="8" s="1"/>
  <c r="AM31" i="8" a="1"/>
  <c r="AM31" i="8" s="1"/>
  <c r="AK31" i="8" a="1"/>
  <c r="AK31" i="8" s="1"/>
  <c r="BF31" i="8" a="1"/>
  <c r="BF31" i="8" s="1"/>
  <c r="BH31" i="8" a="1"/>
  <c r="BH31" i="8" s="1"/>
  <c r="AS31" i="8" a="1"/>
  <c r="AS31" i="8" s="1"/>
  <c r="AT31" i="8" a="1"/>
  <c r="AT31" i="8" s="1"/>
  <c r="AP31" i="8" a="1"/>
  <c r="AP31" i="8" s="1"/>
  <c r="I31" i="8" a="1"/>
  <c r="I31" i="8" s="1"/>
  <c r="P31" i="8" a="1"/>
  <c r="P31" i="8" s="1"/>
  <c r="BE31" i="8" a="1"/>
  <c r="BE31" i="8" s="1"/>
  <c r="BB31" i="8" a="1"/>
  <c r="BB31" i="8" s="1"/>
  <c r="BC31" i="8" a="1"/>
  <c r="BC31" i="8" s="1"/>
  <c r="O31" i="8" a="1"/>
  <c r="O31" i="8" s="1"/>
  <c r="L67" i="7" s="1"/>
  <c r="AC31" i="8" a="1"/>
  <c r="AC31" i="8" s="1"/>
  <c r="AG31" i="8" a="1"/>
  <c r="AG31" i="8" s="1"/>
  <c r="C31" i="8" a="1"/>
  <c r="C31" i="8" s="1"/>
  <c r="O69" i="4"/>
  <c r="T69" i="4"/>
  <c r="T52" i="4" s="1"/>
  <c r="T21" i="4" s="1"/>
  <c r="J44" i="7"/>
  <c r="K44" i="7"/>
  <c r="AM48" i="8" a="1"/>
  <c r="AM48" i="8" s="1"/>
  <c r="V48" i="8" a="1"/>
  <c r="V48" i="8" s="1"/>
  <c r="BI48" i="8" a="1"/>
  <c r="BI48" i="8" s="1"/>
  <c r="AX48" i="8" a="1"/>
  <c r="AX48" i="8" s="1"/>
  <c r="K48" i="8" a="1"/>
  <c r="K48" i="8" s="1"/>
  <c r="AI48" i="8" a="1"/>
  <c r="AI48" i="8" s="1"/>
  <c r="AP48" i="8" a="1"/>
  <c r="AP48" i="8" s="1"/>
  <c r="S48" i="8" a="1"/>
  <c r="S48" i="8" s="1"/>
  <c r="AC48" i="8" a="1"/>
  <c r="AC48" i="8" s="1"/>
  <c r="AZ48" i="8" a="1"/>
  <c r="AZ48" i="8" s="1"/>
  <c r="BD48" i="8" a="1"/>
  <c r="BD48" i="8" s="1"/>
  <c r="AL48" i="8" a="1"/>
  <c r="AL48" i="8" s="1"/>
  <c r="D48" i="8" a="1"/>
  <c r="D48" i="8" s="1"/>
  <c r="L48" i="8" a="1"/>
  <c r="L48" i="8" s="1"/>
  <c r="AQ48" i="8" a="1"/>
  <c r="AQ48" i="8" s="1"/>
  <c r="R48" i="8" a="1"/>
  <c r="R48" i="8" s="1"/>
  <c r="AU48" i="8" a="1"/>
  <c r="AU48" i="8" s="1"/>
  <c r="M48" i="8" a="1"/>
  <c r="M48" i="8" s="1"/>
  <c r="BJ48" i="8" a="1"/>
  <c r="BJ48" i="8" s="1"/>
  <c r="P48" i="8" a="1"/>
  <c r="P48" i="8" s="1"/>
  <c r="AV48" i="8" a="1"/>
  <c r="AV48" i="8" s="1"/>
  <c r="N48" i="8" a="1"/>
  <c r="N48" i="8" s="1"/>
  <c r="I48" i="8" a="1"/>
  <c r="I48" i="8" s="1"/>
  <c r="BH48" i="8" a="1"/>
  <c r="BH48" i="8" s="1"/>
  <c r="H48" i="8" a="1"/>
  <c r="H48" i="8" s="1"/>
  <c r="AA48" i="8" a="1"/>
  <c r="AA48" i="8" s="1"/>
  <c r="M69" i="7" s="1"/>
  <c r="W48" i="8" a="1"/>
  <c r="W48" i="8" s="1"/>
  <c r="AH48" i="8" a="1"/>
  <c r="AH48" i="8" s="1"/>
  <c r="AT48" i="8" a="1"/>
  <c r="AT48" i="8" s="1"/>
  <c r="BE48" i="8" a="1"/>
  <c r="BE48" i="8" s="1"/>
  <c r="AS48" i="8" a="1"/>
  <c r="AS48" i="8" s="1"/>
  <c r="AR48" i="8" a="1"/>
  <c r="AR48" i="8" s="1"/>
  <c r="AN48" i="8" a="1"/>
  <c r="AN48" i="8" s="1"/>
  <c r="AK48" i="8" a="1"/>
  <c r="AK48" i="8" s="1"/>
  <c r="AE48" i="8" a="1"/>
  <c r="AE48" i="8" s="1"/>
  <c r="U48" i="8" a="1"/>
  <c r="U48" i="8" s="1"/>
  <c r="F48" i="8" a="1"/>
  <c r="F48" i="8" s="1"/>
  <c r="X48" i="8" a="1"/>
  <c r="X48" i="8" s="1"/>
  <c r="Y48" i="8" a="1"/>
  <c r="Y48" i="8" s="1"/>
  <c r="AJ48" i="8" a="1"/>
  <c r="AJ48" i="8" s="1"/>
  <c r="E48" i="8" a="1"/>
  <c r="E48" i="8" s="1"/>
  <c r="BB48" i="8" a="1"/>
  <c r="BB48" i="8" s="1"/>
  <c r="BG48" i="8" a="1"/>
  <c r="BG48" i="8" s="1"/>
  <c r="BA48" i="8" a="1"/>
  <c r="BA48" i="8" s="1"/>
  <c r="J48" i="8" a="1"/>
  <c r="J48" i="8" s="1"/>
  <c r="Q48" i="8" a="1"/>
  <c r="Q48" i="8" s="1"/>
  <c r="G48" i="8" a="1"/>
  <c r="G48" i="8" s="1"/>
  <c r="T48" i="8" a="1"/>
  <c r="T48" i="8" s="1"/>
  <c r="AD48" i="8" a="1"/>
  <c r="AD48" i="8" s="1"/>
  <c r="AF48" i="8" a="1"/>
  <c r="AF48" i="8" s="1"/>
  <c r="AO48" i="8" a="1"/>
  <c r="AO48" i="8" s="1"/>
  <c r="BF48" i="8" a="1"/>
  <c r="BF48" i="8" s="1"/>
  <c r="AB48" i="8" a="1"/>
  <c r="AB48" i="8" s="1"/>
  <c r="AW48" i="8" a="1"/>
  <c r="AW48" i="8" s="1"/>
  <c r="Z48" i="8" a="1"/>
  <c r="Z48" i="8" s="1"/>
  <c r="O48" i="8" a="1"/>
  <c r="O48" i="8" s="1"/>
  <c r="AY48" i="8" a="1"/>
  <c r="AY48" i="8" s="1"/>
  <c r="BC48" i="8" a="1"/>
  <c r="BC48" i="8" s="1"/>
  <c r="AG48" i="8" a="1"/>
  <c r="AG48" i="8" s="1"/>
  <c r="O71" i="4"/>
  <c r="C48" i="8" a="1"/>
  <c r="C48" i="8" s="1"/>
  <c r="T71" i="4"/>
  <c r="T23" i="4" s="1"/>
  <c r="BT802" i="6"/>
  <c r="BT783" i="6"/>
  <c r="BU640" i="6"/>
  <c r="L44" i="7"/>
  <c r="BO777" i="6"/>
  <c r="BO791" i="6" s="1"/>
  <c r="BO792" i="6" s="1"/>
  <c r="BO796" i="6"/>
  <c r="BO804" i="6" s="1"/>
  <c r="BO805" i="6" s="1"/>
  <c r="BP634" i="6"/>
  <c r="M44" i="7"/>
  <c r="BN624" i="6"/>
  <c r="BN666" i="6"/>
  <c r="BN671" i="6" s="1"/>
  <c r="BN670" i="6" s="1"/>
  <c r="BN656" i="6"/>
  <c r="BN623" i="6"/>
  <c r="O69" i="7" l="1"/>
  <c r="O67" i="7"/>
  <c r="BN1" i="6"/>
  <c r="AB14" i="8" a="1"/>
  <c r="AB14" i="8" s="1"/>
  <c r="BI14" i="8" a="1"/>
  <c r="BI14" i="8" s="1"/>
  <c r="AI14" i="8" a="1"/>
  <c r="AI14" i="8" s="1"/>
  <c r="AL14" i="8" a="1"/>
  <c r="AL14" i="8" s="1"/>
  <c r="BH14" i="8" a="1"/>
  <c r="BH14" i="8" s="1"/>
  <c r="AX14" i="8" a="1"/>
  <c r="AX14" i="8" s="1"/>
  <c r="O14" i="8" a="1"/>
  <c r="O14" i="8" s="1"/>
  <c r="AH14" i="8" a="1"/>
  <c r="AH14" i="8" s="1"/>
  <c r="R14" i="8" a="1"/>
  <c r="R14" i="8" s="1"/>
  <c r="T14" i="8" a="1"/>
  <c r="T14" i="8" s="1"/>
  <c r="BF14" i="8" a="1"/>
  <c r="BF14" i="8" s="1"/>
  <c r="U14" i="8" a="1"/>
  <c r="U14" i="8" s="1"/>
  <c r="AW14" i="8" a="1"/>
  <c r="AW14" i="8" s="1"/>
  <c r="AM14" i="8" a="1"/>
  <c r="AM14" i="8" s="1"/>
  <c r="AJ14" i="8" a="1"/>
  <c r="AJ14" i="8" s="1"/>
  <c r="BA14" i="8" a="1"/>
  <c r="BA14" i="8" s="1"/>
  <c r="BE14" i="8" a="1"/>
  <c r="BE14" i="8" s="1"/>
  <c r="BC14" i="8" a="1"/>
  <c r="BC14" i="8" s="1"/>
  <c r="AO14" i="8" a="1"/>
  <c r="AO14" i="8" s="1"/>
  <c r="AE14" i="8" a="1"/>
  <c r="AE14" i="8" s="1"/>
  <c r="BG14" i="8" a="1"/>
  <c r="BG14" i="8" s="1"/>
  <c r="J14" i="8" a="1"/>
  <c r="J14" i="8" s="1"/>
  <c r="AV14" i="8" a="1"/>
  <c r="AV14" i="8" s="1"/>
  <c r="AY14" i="8" a="1"/>
  <c r="AY14" i="8" s="1"/>
  <c r="P14" i="8" a="1"/>
  <c r="P14" i="8" s="1"/>
  <c r="N14" i="8" a="1"/>
  <c r="N14" i="8" s="1"/>
  <c r="AZ14" i="8" a="1"/>
  <c r="AZ14" i="8" s="1"/>
  <c r="AC14" i="8" a="1"/>
  <c r="AC14" i="8" s="1"/>
  <c r="L14" i="8" a="1"/>
  <c r="L14" i="8" s="1"/>
  <c r="AF14" i="8" a="1"/>
  <c r="AF14" i="8" s="1"/>
  <c r="V14" i="8" a="1"/>
  <c r="V14" i="8" s="1"/>
  <c r="AN14" i="8" a="1"/>
  <c r="AN14" i="8" s="1"/>
  <c r="S14" i="8" a="1"/>
  <c r="S14" i="8" s="1"/>
  <c r="AP14" i="8" a="1"/>
  <c r="AP14" i="8" s="1"/>
  <c r="K14" i="8" a="1"/>
  <c r="K14" i="8" s="1"/>
  <c r="AK14" i="8" a="1"/>
  <c r="AK14" i="8" s="1"/>
  <c r="G14" i="8" a="1"/>
  <c r="G14" i="8" s="1"/>
  <c r="D14" i="8" a="1"/>
  <c r="D14" i="8" s="1"/>
  <c r="BB14" i="8" a="1"/>
  <c r="BB14" i="8" s="1"/>
  <c r="X14" i="8" a="1"/>
  <c r="X14" i="8" s="1"/>
  <c r="I14" i="8" a="1"/>
  <c r="I14" i="8" s="1"/>
  <c r="M14" i="8" a="1"/>
  <c r="M14" i="8" s="1"/>
  <c r="Q14" i="8" a="1"/>
  <c r="Q14" i="8" s="1"/>
  <c r="AG14" i="8" a="1"/>
  <c r="AG14" i="8" s="1"/>
  <c r="AT14" i="8" a="1"/>
  <c r="AT14" i="8" s="1"/>
  <c r="Y14" i="8" a="1"/>
  <c r="Y14" i="8" s="1"/>
  <c r="H14" i="8" a="1"/>
  <c r="H14" i="8" s="1"/>
  <c r="AS14" i="8" a="1"/>
  <c r="AS14" i="8" s="1"/>
  <c r="AR14" i="8" a="1"/>
  <c r="AR14" i="8" s="1"/>
  <c r="W14" i="8" a="1"/>
  <c r="W14" i="8" s="1"/>
  <c r="AA14" i="8" a="1"/>
  <c r="AA14" i="8" s="1"/>
  <c r="M50" i="7" s="1"/>
  <c r="Z14" i="8" a="1"/>
  <c r="Z14" i="8" s="1"/>
  <c r="F14" i="8" a="1"/>
  <c r="F14" i="8" s="1"/>
  <c r="E14" i="8" a="1"/>
  <c r="E14" i="8" s="1"/>
  <c r="AD14" i="8" a="1"/>
  <c r="AD14" i="8" s="1"/>
  <c r="AU14" i="8" a="1"/>
  <c r="AU14" i="8" s="1"/>
  <c r="BJ14" i="8" a="1"/>
  <c r="BJ14" i="8" s="1"/>
  <c r="BD14" i="8" a="1"/>
  <c r="BD14" i="8" s="1"/>
  <c r="AQ14" i="8" a="1"/>
  <c r="AQ14" i="8" s="1"/>
  <c r="C14" i="8" a="1"/>
  <c r="C14" i="8" s="1"/>
  <c r="K50" i="7" s="1"/>
  <c r="BC12" i="8" a="1"/>
  <c r="BC12" i="8" s="1"/>
  <c r="AJ12" i="8" a="1"/>
  <c r="AJ12" i="8" s="1"/>
  <c r="U12" i="8" a="1"/>
  <c r="U12" i="8" s="1"/>
  <c r="AE12" i="8" a="1"/>
  <c r="AE12" i="8" s="1"/>
  <c r="AC12" i="8" a="1"/>
  <c r="AC12" i="8" s="1"/>
  <c r="BE12" i="8" a="1"/>
  <c r="BE12" i="8" s="1"/>
  <c r="AZ12" i="8" a="1"/>
  <c r="AZ12" i="8" s="1"/>
  <c r="AP12" i="8" a="1"/>
  <c r="AP12" i="8" s="1"/>
  <c r="V12" i="8" a="1"/>
  <c r="V12" i="8" s="1"/>
  <c r="AV12" i="8" a="1"/>
  <c r="AV12" i="8" s="1"/>
  <c r="BH12" i="8" a="1"/>
  <c r="BH12" i="8" s="1"/>
  <c r="AS12" i="8" a="1"/>
  <c r="AS12" i="8" s="1"/>
  <c r="H12" i="8" a="1"/>
  <c r="H12" i="8" s="1"/>
  <c r="BA12" i="8" a="1"/>
  <c r="BA12" i="8" s="1"/>
  <c r="AG12" i="8" a="1"/>
  <c r="AG12" i="8" s="1"/>
  <c r="BI12" i="8" a="1"/>
  <c r="BI12" i="8" s="1"/>
  <c r="L12" i="8" a="1"/>
  <c r="L12" i="8" s="1"/>
  <c r="Q12" i="8" a="1"/>
  <c r="Q12" i="8" s="1"/>
  <c r="T12" i="8" a="1"/>
  <c r="T12" i="8" s="1"/>
  <c r="AL12" i="8" a="1"/>
  <c r="AL12" i="8" s="1"/>
  <c r="K12" i="8" a="1"/>
  <c r="K12" i="8" s="1"/>
  <c r="J12" i="8" a="1"/>
  <c r="J12" i="8" s="1"/>
  <c r="E12" i="8" a="1"/>
  <c r="E12" i="8" s="1"/>
  <c r="AN12" i="8" a="1"/>
  <c r="AN12" i="8" s="1"/>
  <c r="AA12" i="8" a="1"/>
  <c r="AA12" i="8" s="1"/>
  <c r="D12" i="8" a="1"/>
  <c r="D12" i="8" s="1"/>
  <c r="AY12" i="8" a="1"/>
  <c r="AY12" i="8" s="1"/>
  <c r="P12" i="8" a="1"/>
  <c r="P12" i="8" s="1"/>
  <c r="I12" i="8" a="1"/>
  <c r="I12" i="8" s="1"/>
  <c r="AK12" i="8" a="1"/>
  <c r="AK12" i="8" s="1"/>
  <c r="O12" i="8" a="1"/>
  <c r="O12" i="8" s="1"/>
  <c r="L48" i="7" s="1"/>
  <c r="BB12" i="8" a="1"/>
  <c r="BB12" i="8" s="1"/>
  <c r="R12" i="8" a="1"/>
  <c r="R12" i="8" s="1"/>
  <c r="AU12" i="8" a="1"/>
  <c r="AU12" i="8" s="1"/>
  <c r="AR12" i="8" a="1"/>
  <c r="AR12" i="8" s="1"/>
  <c r="AD12" i="8" a="1"/>
  <c r="AD12" i="8" s="1"/>
  <c r="AM12" i="8" a="1"/>
  <c r="AM12" i="8" s="1"/>
  <c r="AQ12" i="8" a="1"/>
  <c r="AQ12" i="8" s="1"/>
  <c r="BG12" i="8" a="1"/>
  <c r="BG12" i="8" s="1"/>
  <c r="BD12" i="8" a="1"/>
  <c r="BD12" i="8" s="1"/>
  <c r="AH12" i="8" a="1"/>
  <c r="AH12" i="8" s="1"/>
  <c r="W12" i="8" a="1"/>
  <c r="W12" i="8" s="1"/>
  <c r="F12" i="8" a="1"/>
  <c r="F12" i="8" s="1"/>
  <c r="BJ12" i="8" a="1"/>
  <c r="BJ12" i="8" s="1"/>
  <c r="AX12" i="8" a="1"/>
  <c r="AX12" i="8" s="1"/>
  <c r="Y12" i="8" a="1"/>
  <c r="Y12" i="8" s="1"/>
  <c r="N12" i="8" a="1"/>
  <c r="N12" i="8" s="1"/>
  <c r="M12" i="8" a="1"/>
  <c r="M12" i="8" s="1"/>
  <c r="Z12" i="8" a="1"/>
  <c r="Z12" i="8" s="1"/>
  <c r="AW12" i="8" a="1"/>
  <c r="AW12" i="8" s="1"/>
  <c r="S12" i="8" a="1"/>
  <c r="S12" i="8" s="1"/>
  <c r="BF12" i="8" a="1"/>
  <c r="BF12" i="8" s="1"/>
  <c r="G12" i="8" a="1"/>
  <c r="G12" i="8" s="1"/>
  <c r="AI12" i="8" a="1"/>
  <c r="AI12" i="8" s="1"/>
  <c r="X12" i="8" a="1"/>
  <c r="X12" i="8" s="1"/>
  <c r="AB12" i="8" a="1"/>
  <c r="AB12" i="8" s="1"/>
  <c r="AO12" i="8" a="1"/>
  <c r="AO12" i="8" s="1"/>
  <c r="AF12" i="8" a="1"/>
  <c r="AF12" i="8" s="1"/>
  <c r="AT12" i="8" a="1"/>
  <c r="AT12" i="8" s="1"/>
  <c r="C12" i="8" a="1"/>
  <c r="C12" i="8" s="1"/>
  <c r="O50" i="4"/>
  <c r="T50" i="4"/>
  <c r="L69" i="7"/>
  <c r="BP797" i="6"/>
  <c r="BP804" i="6" s="1"/>
  <c r="BP805" i="6" s="1"/>
  <c r="BP778" i="6"/>
  <c r="BP791" i="6" s="1"/>
  <c r="BP792" i="6" s="1"/>
  <c r="BQ635" i="6"/>
  <c r="W69" i="4"/>
  <c r="V69" i="4"/>
  <c r="O52" i="4"/>
  <c r="N67" i="7"/>
  <c r="BN673" i="6"/>
  <c r="BN674" i="6" s="1"/>
  <c r="BN657" i="6"/>
  <c r="O46" i="4"/>
  <c r="V71" i="4" s="1"/>
  <c r="E159" i="4" s="1"/>
  <c r="T46" i="4"/>
  <c r="T17" i="4" s="1"/>
  <c r="BU784" i="6"/>
  <c r="BV641" i="6"/>
  <c r="BU803" i="6"/>
  <c r="N69" i="7"/>
  <c r="K69" i="7"/>
  <c r="J69" i="7" s="1"/>
  <c r="W71" i="4"/>
  <c r="O23" i="4"/>
  <c r="K67" i="7"/>
  <c r="BN717" i="6" l="1"/>
  <c r="BN716" i="6"/>
  <c r="BN718" i="6"/>
  <c r="AJ11" i="8" a="1"/>
  <c r="AJ11" i="8" s="1"/>
  <c r="D11" i="8" a="1"/>
  <c r="D11" i="8" s="1"/>
  <c r="I11" i="8" a="1"/>
  <c r="I11" i="8" s="1"/>
  <c r="AS11" i="8" a="1"/>
  <c r="AS11" i="8" s="1"/>
  <c r="BB11" i="8" a="1"/>
  <c r="BB11" i="8" s="1"/>
  <c r="AT11" i="8" a="1"/>
  <c r="AT11" i="8" s="1"/>
  <c r="AX11" i="8" a="1"/>
  <c r="AX11" i="8" s="1"/>
  <c r="G11" i="8" a="1"/>
  <c r="G11" i="8" s="1"/>
  <c r="BI11" i="8" a="1"/>
  <c r="BI11" i="8" s="1"/>
  <c r="T11" i="8" a="1"/>
  <c r="T11" i="8" s="1"/>
  <c r="AW11" i="8" a="1"/>
  <c r="AW11" i="8" s="1"/>
  <c r="AD11" i="8" a="1"/>
  <c r="AD11" i="8" s="1"/>
  <c r="AZ11" i="8" a="1"/>
  <c r="AZ11" i="8" s="1"/>
  <c r="AI11" i="8" a="1"/>
  <c r="AI11" i="8" s="1"/>
  <c r="V11" i="8" a="1"/>
  <c r="V11" i="8" s="1"/>
  <c r="L11" i="8" a="1"/>
  <c r="L11" i="8" s="1"/>
  <c r="AL11" i="8" a="1"/>
  <c r="AL11" i="8" s="1"/>
  <c r="U11" i="8" a="1"/>
  <c r="U11" i="8" s="1"/>
  <c r="M11" i="8" a="1"/>
  <c r="M11" i="8" s="1"/>
  <c r="N11" i="8" a="1"/>
  <c r="N11" i="8" s="1"/>
  <c r="AO11" i="8" a="1"/>
  <c r="AO11" i="8" s="1"/>
  <c r="AU11" i="8" a="1"/>
  <c r="AU11" i="8" s="1"/>
  <c r="AY11" i="8" a="1"/>
  <c r="AY11" i="8" s="1"/>
  <c r="BH11" i="8" a="1"/>
  <c r="BH11" i="8" s="1"/>
  <c r="AR11" i="8" a="1"/>
  <c r="AR11" i="8" s="1"/>
  <c r="Z11" i="8" a="1"/>
  <c r="Z11" i="8" s="1"/>
  <c r="R11" i="8" a="1"/>
  <c r="R11" i="8" s="1"/>
  <c r="BF11" i="8" a="1"/>
  <c r="BF11" i="8" s="1"/>
  <c r="Q11" i="8" a="1"/>
  <c r="Q11" i="8" s="1"/>
  <c r="AE11" i="8" a="1"/>
  <c r="AE11" i="8" s="1"/>
  <c r="AB11" i="8" a="1"/>
  <c r="AB11" i="8" s="1"/>
  <c r="W11" i="8" a="1"/>
  <c r="W11" i="8" s="1"/>
  <c r="AV11" i="8" a="1"/>
  <c r="AV11" i="8" s="1"/>
  <c r="AM11" i="8" a="1"/>
  <c r="AM11" i="8" s="1"/>
  <c r="AP11" i="8" a="1"/>
  <c r="AP11" i="8" s="1"/>
  <c r="H11" i="8" a="1"/>
  <c r="H11" i="8" s="1"/>
  <c r="J11" i="8" a="1"/>
  <c r="J11" i="8" s="1"/>
  <c r="K11" i="8" a="1"/>
  <c r="K11" i="8" s="1"/>
  <c r="BJ11" i="8" a="1"/>
  <c r="BJ11" i="8" s="1"/>
  <c r="AA11" i="8" a="1"/>
  <c r="AA11" i="8" s="1"/>
  <c r="X11" i="8" a="1"/>
  <c r="X11" i="8" s="1"/>
  <c r="AK11" i="8" a="1"/>
  <c r="AK11" i="8" s="1"/>
  <c r="AC11" i="8" a="1"/>
  <c r="AC11" i="8" s="1"/>
  <c r="Y11" i="8" a="1"/>
  <c r="Y11" i="8" s="1"/>
  <c r="BA11" i="8" a="1"/>
  <c r="BA11" i="8" s="1"/>
  <c r="F11" i="8" a="1"/>
  <c r="F11" i="8" s="1"/>
  <c r="BG11" i="8" a="1"/>
  <c r="BG11" i="8" s="1"/>
  <c r="AG11" i="8" a="1"/>
  <c r="AG11" i="8" s="1"/>
  <c r="S11" i="8" a="1"/>
  <c r="S11" i="8" s="1"/>
  <c r="BC11" i="8" a="1"/>
  <c r="BC11" i="8" s="1"/>
  <c r="AH11" i="8" a="1"/>
  <c r="AH11" i="8" s="1"/>
  <c r="E11" i="8" a="1"/>
  <c r="E11" i="8" s="1"/>
  <c r="BE11" i="8" a="1"/>
  <c r="BE11" i="8" s="1"/>
  <c r="AF11" i="8" a="1"/>
  <c r="AF11" i="8" s="1"/>
  <c r="AN11" i="8" a="1"/>
  <c r="AN11" i="8" s="1"/>
  <c r="O11" i="8" a="1"/>
  <c r="O11" i="8" s="1"/>
  <c r="BD11" i="8" a="1"/>
  <c r="BD11" i="8" s="1"/>
  <c r="P11" i="8" a="1"/>
  <c r="P11" i="8" s="1"/>
  <c r="AQ11" i="8" a="1"/>
  <c r="AQ11" i="8" s="1"/>
  <c r="C11" i="8" a="1"/>
  <c r="C11" i="8" s="1"/>
  <c r="K47" i="7" s="1"/>
  <c r="BV785" i="6"/>
  <c r="BW642" i="6"/>
  <c r="O49" i="4"/>
  <c r="W50" i="4"/>
  <c r="V50" i="4"/>
  <c r="K48" i="7"/>
  <c r="O48" i="7"/>
  <c r="O50" i="7"/>
  <c r="AX13" i="8" a="1"/>
  <c r="AX13" i="8" s="1"/>
  <c r="AS13" i="8" a="1"/>
  <c r="AS13" i="8" s="1"/>
  <c r="R13" i="8" a="1"/>
  <c r="R13" i="8" s="1"/>
  <c r="AZ13" i="8" a="1"/>
  <c r="AZ13" i="8" s="1"/>
  <c r="M13" i="8" a="1"/>
  <c r="M13" i="8" s="1"/>
  <c r="AW13" i="8" a="1"/>
  <c r="AW13" i="8" s="1"/>
  <c r="T13" i="8" a="1"/>
  <c r="T13" i="8" s="1"/>
  <c r="E13" i="8" a="1"/>
  <c r="E13" i="8" s="1"/>
  <c r="J13" i="8" a="1"/>
  <c r="J13" i="8" s="1"/>
  <c r="AD13" i="8" a="1"/>
  <c r="AD13" i="8" s="1"/>
  <c r="BB13" i="8" a="1"/>
  <c r="BB13" i="8" s="1"/>
  <c r="AT13" i="8" a="1"/>
  <c r="AT13" i="8" s="1"/>
  <c r="BI13" i="8" a="1"/>
  <c r="BI13" i="8" s="1"/>
  <c r="G13" i="8" a="1"/>
  <c r="G13" i="8" s="1"/>
  <c r="BA13" i="8" a="1"/>
  <c r="BA13" i="8" s="1"/>
  <c r="BE13" i="8" a="1"/>
  <c r="BE13" i="8" s="1"/>
  <c r="AQ13" i="8" a="1"/>
  <c r="AQ13" i="8" s="1"/>
  <c r="AV13" i="8" a="1"/>
  <c r="AV13" i="8" s="1"/>
  <c r="O13" i="8" a="1"/>
  <c r="O13" i="8" s="1"/>
  <c r="L49" i="7" s="1"/>
  <c r="Y13" i="8" a="1"/>
  <c r="Y13" i="8" s="1"/>
  <c r="AE13" i="8" a="1"/>
  <c r="AE13" i="8" s="1"/>
  <c r="BF13" i="8" a="1"/>
  <c r="BF13" i="8" s="1"/>
  <c r="AI13" i="8" a="1"/>
  <c r="AI13" i="8" s="1"/>
  <c r="BG13" i="8" a="1"/>
  <c r="BG13" i="8" s="1"/>
  <c r="AG13" i="8" a="1"/>
  <c r="AG13" i="8" s="1"/>
  <c r="AH13" i="8" a="1"/>
  <c r="AH13" i="8" s="1"/>
  <c r="AO13" i="8" a="1"/>
  <c r="AO13" i="8" s="1"/>
  <c r="D13" i="8" a="1"/>
  <c r="D13" i="8" s="1"/>
  <c r="AC13" i="8" a="1"/>
  <c r="AC13" i="8" s="1"/>
  <c r="AL13" i="8" a="1"/>
  <c r="AL13" i="8" s="1"/>
  <c r="Z13" i="8" a="1"/>
  <c r="Z13" i="8" s="1"/>
  <c r="K13" i="8" a="1"/>
  <c r="K13" i="8" s="1"/>
  <c r="BH13" i="8" a="1"/>
  <c r="BH13" i="8" s="1"/>
  <c r="L13" i="8" a="1"/>
  <c r="L13" i="8" s="1"/>
  <c r="W13" i="8" a="1"/>
  <c r="W13" i="8" s="1"/>
  <c r="BJ13" i="8" a="1"/>
  <c r="BJ13" i="8" s="1"/>
  <c r="AR13" i="8" a="1"/>
  <c r="AR13" i="8" s="1"/>
  <c r="AJ13" i="8" a="1"/>
  <c r="AJ13" i="8" s="1"/>
  <c r="AA13" i="8" a="1"/>
  <c r="AA13" i="8" s="1"/>
  <c r="M49" i="7" s="1"/>
  <c r="H13" i="8" a="1"/>
  <c r="H13" i="8" s="1"/>
  <c r="V13" i="8" a="1"/>
  <c r="V13" i="8" s="1"/>
  <c r="AM13" i="8" a="1"/>
  <c r="AM13" i="8" s="1"/>
  <c r="AF13" i="8" a="1"/>
  <c r="AF13" i="8" s="1"/>
  <c r="I13" i="8" a="1"/>
  <c r="I13" i="8" s="1"/>
  <c r="P13" i="8" a="1"/>
  <c r="P13" i="8" s="1"/>
  <c r="N13" i="8" a="1"/>
  <c r="N13" i="8" s="1"/>
  <c r="AU13" i="8" a="1"/>
  <c r="AU13" i="8" s="1"/>
  <c r="AP13" i="8" a="1"/>
  <c r="AP13" i="8" s="1"/>
  <c r="S13" i="8" a="1"/>
  <c r="S13" i="8" s="1"/>
  <c r="X13" i="8" a="1"/>
  <c r="X13" i="8" s="1"/>
  <c r="F13" i="8" a="1"/>
  <c r="F13" i="8" s="1"/>
  <c r="U13" i="8" a="1"/>
  <c r="U13" i="8" s="1"/>
  <c r="AB13" i="8" a="1"/>
  <c r="AB13" i="8" s="1"/>
  <c r="AK13" i="8" a="1"/>
  <c r="AK13" i="8" s="1"/>
  <c r="Q13" i="8" a="1"/>
  <c r="Q13" i="8" s="1"/>
  <c r="AN13" i="8" a="1"/>
  <c r="AN13" i="8" s="1"/>
  <c r="AY13" i="8" a="1"/>
  <c r="AY13" i="8" s="1"/>
  <c r="BD13" i="8" a="1"/>
  <c r="BD13" i="8" s="1"/>
  <c r="BC13" i="8" a="1"/>
  <c r="BC13" i="8" s="1"/>
  <c r="C13" i="8" a="1"/>
  <c r="C13" i="8" s="1"/>
  <c r="K49" i="7" s="1"/>
  <c r="O51" i="4"/>
  <c r="T51" i="4"/>
  <c r="T49" i="4" s="1"/>
  <c r="O21" i="4"/>
  <c r="W52" i="4"/>
  <c r="W21" i="4" s="1"/>
  <c r="V52" i="4"/>
  <c r="V21" i="4" s="1"/>
  <c r="V23" i="4"/>
  <c r="W23" i="4"/>
  <c r="BQ779" i="6"/>
  <c r="BQ791" i="6" s="1"/>
  <c r="BQ792" i="6" s="1"/>
  <c r="BQ798" i="6"/>
  <c r="BQ804" i="6" s="1"/>
  <c r="BQ805" i="6" s="1"/>
  <c r="BR636" i="6"/>
  <c r="L50" i="7"/>
  <c r="N48" i="7"/>
  <c r="J67" i="7"/>
  <c r="O17" i="4"/>
  <c r="V85" i="4"/>
  <c r="V74" i="4"/>
  <c r="V78" i="4"/>
  <c r="V88" i="4"/>
  <c r="V56" i="4"/>
  <c r="V84" i="4"/>
  <c r="V80" i="4"/>
  <c r="V27" i="4" s="1"/>
  <c r="V82" i="4"/>
  <c r="V83" i="4"/>
  <c r="V81" i="4"/>
  <c r="V28" i="4" s="1"/>
  <c r="V68" i="4"/>
  <c r="V61" i="4"/>
  <c r="V54" i="4"/>
  <c r="V57" i="4"/>
  <c r="V53" i="4"/>
  <c r="V87" i="4"/>
  <c r="V60" i="4"/>
  <c r="V79" i="4"/>
  <c r="V26" i="4" s="1"/>
  <c r="V90" i="4"/>
  <c r="V66" i="4"/>
  <c r="V55" i="4"/>
  <c r="V86" i="4"/>
  <c r="V29" i="4" s="1"/>
  <c r="V89" i="4"/>
  <c r="V30" i="4" s="1"/>
  <c r="V59" i="4"/>
  <c r="V64" i="4"/>
  <c r="V67" i="4"/>
  <c r="V65" i="4"/>
  <c r="V62" i="4"/>
  <c r="V63" i="4"/>
  <c r="V58" i="4"/>
  <c r="M48" i="7"/>
  <c r="N50" i="7"/>
  <c r="J50" i="7" s="1"/>
  <c r="T20" i="4" l="1"/>
  <c r="J48" i="7"/>
  <c r="W51" i="4"/>
  <c r="V51" i="4"/>
  <c r="N47" i="7"/>
  <c r="M47" i="7"/>
  <c r="AW38" i="8" a="1"/>
  <c r="AW38" i="8" s="1"/>
  <c r="R38" i="8" a="1"/>
  <c r="R38" i="8" s="1"/>
  <c r="AS38" i="8" a="1"/>
  <c r="AS38" i="8" s="1"/>
  <c r="O38" i="8" a="1"/>
  <c r="O38" i="8" s="1"/>
  <c r="BG38" i="8" a="1"/>
  <c r="BG38" i="8" s="1"/>
  <c r="T38" i="8" a="1"/>
  <c r="T38" i="8" s="1"/>
  <c r="AG38" i="8" a="1"/>
  <c r="AG38" i="8" s="1"/>
  <c r="G38" i="8" a="1"/>
  <c r="G38" i="8" s="1"/>
  <c r="AL38" i="8" a="1"/>
  <c r="AL38" i="8" s="1"/>
  <c r="AP38" i="8" a="1"/>
  <c r="AP38" i="8" s="1"/>
  <c r="AJ38" i="8" a="1"/>
  <c r="AJ38" i="8" s="1"/>
  <c r="F38" i="8" a="1"/>
  <c r="F38" i="8" s="1"/>
  <c r="AB38" i="8" a="1"/>
  <c r="AB38" i="8" s="1"/>
  <c r="AR38" i="8" a="1"/>
  <c r="AR38" i="8" s="1"/>
  <c r="H38" i="8" a="1"/>
  <c r="H38" i="8" s="1"/>
  <c r="Q38" i="8" a="1"/>
  <c r="Q38" i="8" s="1"/>
  <c r="S38" i="8" a="1"/>
  <c r="S38" i="8" s="1"/>
  <c r="L38" i="8" a="1"/>
  <c r="L38" i="8" s="1"/>
  <c r="K38" i="8" a="1"/>
  <c r="K38" i="8" s="1"/>
  <c r="BD38" i="8" a="1"/>
  <c r="BD38" i="8" s="1"/>
  <c r="BJ38" i="8" a="1"/>
  <c r="BJ38" i="8" s="1"/>
  <c r="J38" i="8" a="1"/>
  <c r="J38" i="8" s="1"/>
  <c r="AE38" i="8" a="1"/>
  <c r="AE38" i="8" s="1"/>
  <c r="E38" i="8" a="1"/>
  <c r="E38" i="8" s="1"/>
  <c r="I38" i="8" a="1"/>
  <c r="I38" i="8" s="1"/>
  <c r="N38" i="8" a="1"/>
  <c r="N38" i="8" s="1"/>
  <c r="AK38" i="8" a="1"/>
  <c r="AK38" i="8" s="1"/>
  <c r="V38" i="8" a="1"/>
  <c r="V38" i="8" s="1"/>
  <c r="AT38" i="8" a="1"/>
  <c r="AT38" i="8" s="1"/>
  <c r="AV38" i="8" a="1"/>
  <c r="AV38" i="8" s="1"/>
  <c r="AC38" i="8" a="1"/>
  <c r="AC38" i="8" s="1"/>
  <c r="Z38" i="8" a="1"/>
  <c r="Z38" i="8" s="1"/>
  <c r="U38" i="8" a="1"/>
  <c r="U38" i="8" s="1"/>
  <c r="AM38" i="8" a="1"/>
  <c r="AM38" i="8" s="1"/>
  <c r="W38" i="8" a="1"/>
  <c r="W38" i="8" s="1"/>
  <c r="BH38" i="8" a="1"/>
  <c r="BH38" i="8" s="1"/>
  <c r="BC38" i="8" a="1"/>
  <c r="BC38" i="8" s="1"/>
  <c r="Y38" i="8" a="1"/>
  <c r="Y38" i="8" s="1"/>
  <c r="BI38" i="8" a="1"/>
  <c r="BI38" i="8" s="1"/>
  <c r="AY38" i="8" a="1"/>
  <c r="AY38" i="8" s="1"/>
  <c r="AI38" i="8" a="1"/>
  <c r="AI38" i="8" s="1"/>
  <c r="BE38" i="8" a="1"/>
  <c r="BE38" i="8" s="1"/>
  <c r="AU38" i="8" a="1"/>
  <c r="AU38" i="8" s="1"/>
  <c r="AH38" i="8" a="1"/>
  <c r="AH38" i="8" s="1"/>
  <c r="AF38" i="8" a="1"/>
  <c r="AF38" i="8" s="1"/>
  <c r="BF38" i="8" a="1"/>
  <c r="BF38" i="8" s="1"/>
  <c r="AA38" i="8" a="1"/>
  <c r="AA38" i="8" s="1"/>
  <c r="AX38" i="8" a="1"/>
  <c r="AX38" i="8" s="1"/>
  <c r="BA38" i="8" a="1"/>
  <c r="BA38" i="8" s="1"/>
  <c r="BB38" i="8" a="1"/>
  <c r="BB38" i="8" s="1"/>
  <c r="AO38" i="8" a="1"/>
  <c r="AO38" i="8" s="1"/>
  <c r="AD38" i="8" a="1"/>
  <c r="AD38" i="8" s="1"/>
  <c r="AZ38" i="8" a="1"/>
  <c r="AZ38" i="8" s="1"/>
  <c r="X38" i="8" a="1"/>
  <c r="X38" i="8" s="1"/>
  <c r="M38" i="8" a="1"/>
  <c r="M38" i="8" s="1"/>
  <c r="AQ38" i="8" a="1"/>
  <c r="AQ38" i="8" s="1"/>
  <c r="AN38" i="8" a="1"/>
  <c r="AN38" i="8" s="1"/>
  <c r="P38" i="8" a="1"/>
  <c r="P38" i="8" s="1"/>
  <c r="D38" i="8" a="1"/>
  <c r="D38" i="8" s="1"/>
  <c r="O77" i="4"/>
  <c r="C38" i="8" a="1"/>
  <c r="C38" i="8" s="1"/>
  <c r="T77" i="4"/>
  <c r="N49" i="7"/>
  <c r="J49" i="7" s="1"/>
  <c r="O47" i="7"/>
  <c r="BN720" i="6"/>
  <c r="BN752" i="6" s="1"/>
  <c r="AN36" i="8" a="1"/>
  <c r="AN36" i="8" s="1"/>
  <c r="BG36" i="8" a="1"/>
  <c r="BG36" i="8" s="1"/>
  <c r="AJ36" i="8" a="1"/>
  <c r="AJ36" i="8" s="1"/>
  <c r="AX36" i="8" a="1"/>
  <c r="AX36" i="8" s="1"/>
  <c r="AX34" i="8" s="1"/>
  <c r="E36" i="8" a="1"/>
  <c r="E36" i="8" s="1"/>
  <c r="E34" i="8" s="1"/>
  <c r="BI36" i="8" a="1"/>
  <c r="BI36" i="8" s="1"/>
  <c r="BH36" i="8" a="1"/>
  <c r="BH36" i="8" s="1"/>
  <c r="AT36" i="8" a="1"/>
  <c r="AT36" i="8" s="1"/>
  <c r="AW36" i="8" a="1"/>
  <c r="AW36" i="8" s="1"/>
  <c r="R36" i="8" a="1"/>
  <c r="R36" i="8" s="1"/>
  <c r="P36" i="8" a="1"/>
  <c r="P36" i="8" s="1"/>
  <c r="AY36" i="8" a="1"/>
  <c r="AY36" i="8" s="1"/>
  <c r="AV36" i="8" a="1"/>
  <c r="AV36" i="8" s="1"/>
  <c r="AV34" i="8" s="1"/>
  <c r="AB36" i="8" a="1"/>
  <c r="AB36" i="8" s="1"/>
  <c r="I36" i="8" a="1"/>
  <c r="I36" i="8" s="1"/>
  <c r="AZ36" i="8" a="1"/>
  <c r="AZ36" i="8" s="1"/>
  <c r="BF36" i="8" a="1"/>
  <c r="BF36" i="8" s="1"/>
  <c r="AK36" i="8" a="1"/>
  <c r="AK36" i="8" s="1"/>
  <c r="AK34" i="8" s="1"/>
  <c r="O36" i="8" a="1"/>
  <c r="O36" i="8" s="1"/>
  <c r="BA36" i="8" a="1"/>
  <c r="BA36" i="8" s="1"/>
  <c r="BA34" i="8" s="1"/>
  <c r="F36" i="8" a="1"/>
  <c r="F36" i="8" s="1"/>
  <c r="F34" i="8" s="1"/>
  <c r="AO36" i="8" a="1"/>
  <c r="AO36" i="8" s="1"/>
  <c r="W36" i="8" a="1"/>
  <c r="W36" i="8" s="1"/>
  <c r="AS36" i="8" a="1"/>
  <c r="AS36" i="8" s="1"/>
  <c r="V36" i="8" a="1"/>
  <c r="V36" i="8" s="1"/>
  <c r="AH36" i="8" a="1"/>
  <c r="AH36" i="8" s="1"/>
  <c r="N36" i="8" a="1"/>
  <c r="N36" i="8" s="1"/>
  <c r="N34" i="8" s="1"/>
  <c r="BD36" i="8" a="1"/>
  <c r="BD36" i="8" s="1"/>
  <c r="BD34" i="8" s="1"/>
  <c r="AR36" i="8" a="1"/>
  <c r="AR36" i="8" s="1"/>
  <c r="AR34" i="8" s="1"/>
  <c r="Q36" i="8" a="1"/>
  <c r="Q36" i="8" s="1"/>
  <c r="AD36" i="8" a="1"/>
  <c r="AD36" i="8" s="1"/>
  <c r="AM36" i="8" a="1"/>
  <c r="AM36" i="8" s="1"/>
  <c r="U36" i="8" a="1"/>
  <c r="U36" i="8" s="1"/>
  <c r="Y36" i="8" a="1"/>
  <c r="Y36" i="8" s="1"/>
  <c r="J36" i="8" a="1"/>
  <c r="J36" i="8" s="1"/>
  <c r="M36" i="8" a="1"/>
  <c r="M36" i="8" s="1"/>
  <c r="M34" i="8" s="1"/>
  <c r="BJ36" i="8" a="1"/>
  <c r="BJ36" i="8" s="1"/>
  <c r="BJ34" i="8" s="1"/>
  <c r="BE36" i="8" a="1"/>
  <c r="BE36" i="8" s="1"/>
  <c r="AA36" i="8" a="1"/>
  <c r="AA36" i="8" s="1"/>
  <c r="D36" i="8" a="1"/>
  <c r="D36" i="8" s="1"/>
  <c r="Z36" i="8" a="1"/>
  <c r="Z36" i="8" s="1"/>
  <c r="BC36" i="8" a="1"/>
  <c r="BC36" i="8" s="1"/>
  <c r="S36" i="8" a="1"/>
  <c r="S36" i="8" s="1"/>
  <c r="S34" i="8" s="1"/>
  <c r="AL36" i="8" a="1"/>
  <c r="AL36" i="8" s="1"/>
  <c r="X36" i="8" a="1"/>
  <c r="X36" i="8" s="1"/>
  <c r="K36" i="8" a="1"/>
  <c r="K36" i="8" s="1"/>
  <c r="AF36" i="8" a="1"/>
  <c r="AF36" i="8" s="1"/>
  <c r="AI36" i="8" a="1"/>
  <c r="AI36" i="8" s="1"/>
  <c r="AU36" i="8" a="1"/>
  <c r="AU36" i="8" s="1"/>
  <c r="T36" i="8" a="1"/>
  <c r="T36" i="8" s="1"/>
  <c r="AP36" i="8" a="1"/>
  <c r="AP36" i="8" s="1"/>
  <c r="AP34" i="8" s="1"/>
  <c r="H36" i="8" a="1"/>
  <c r="H36" i="8" s="1"/>
  <c r="H34" i="8" s="1"/>
  <c r="BB36" i="8" a="1"/>
  <c r="BB36" i="8" s="1"/>
  <c r="BB34" i="8" s="1"/>
  <c r="G36" i="8" a="1"/>
  <c r="G36" i="8" s="1"/>
  <c r="AG36" i="8" a="1"/>
  <c r="AG36" i="8" s="1"/>
  <c r="L36" i="8" a="1"/>
  <c r="L36" i="8" s="1"/>
  <c r="AC36" i="8" a="1"/>
  <c r="AC36" i="8" s="1"/>
  <c r="AE36" i="8" a="1"/>
  <c r="AE36" i="8" s="1"/>
  <c r="AQ36" i="8" a="1"/>
  <c r="AQ36" i="8" s="1"/>
  <c r="C36" i="8" a="1"/>
  <c r="C36" i="8" s="1"/>
  <c r="C34" i="8" s="1"/>
  <c r="O75" i="4"/>
  <c r="T75" i="4"/>
  <c r="W49" i="4"/>
  <c r="W20" i="4" s="1"/>
  <c r="V49" i="4"/>
  <c r="V20" i="4" s="1"/>
  <c r="O20" i="4"/>
  <c r="L47" i="7"/>
  <c r="J47" i="7" s="1"/>
  <c r="O49" i="7"/>
  <c r="BW786" i="6"/>
  <c r="BX643" i="6"/>
  <c r="BR799" i="6"/>
  <c r="BR804" i="6" s="1"/>
  <c r="BR805" i="6" s="1"/>
  <c r="BR780" i="6"/>
  <c r="BR791" i="6" s="1"/>
  <c r="BR792" i="6" s="1"/>
  <c r="BS637" i="6"/>
  <c r="AA37" i="8" a="1"/>
  <c r="AA37" i="8" s="1"/>
  <c r="AF37" i="8" a="1"/>
  <c r="AF37" i="8" s="1"/>
  <c r="AJ37" i="8" a="1"/>
  <c r="AJ37" i="8" s="1"/>
  <c r="AH37" i="8" a="1"/>
  <c r="AH37" i="8" s="1"/>
  <c r="AM37" i="8" a="1"/>
  <c r="AM37" i="8" s="1"/>
  <c r="AX37" i="8" a="1"/>
  <c r="AX37" i="8" s="1"/>
  <c r="BD37" i="8" a="1"/>
  <c r="BD37" i="8" s="1"/>
  <c r="AN37" i="8" a="1"/>
  <c r="AN37" i="8" s="1"/>
  <c r="E37" i="8" a="1"/>
  <c r="E37" i="8" s="1"/>
  <c r="K37" i="8" a="1"/>
  <c r="K37" i="8" s="1"/>
  <c r="I37" i="8" a="1"/>
  <c r="I37" i="8" s="1"/>
  <c r="BI37" i="8" a="1"/>
  <c r="BI37" i="8" s="1"/>
  <c r="AO37" i="8" a="1"/>
  <c r="AO37" i="8" s="1"/>
  <c r="AB37" i="8" a="1"/>
  <c r="AB37" i="8" s="1"/>
  <c r="AS37" i="8" a="1"/>
  <c r="AS37" i="8" s="1"/>
  <c r="N37" i="8" a="1"/>
  <c r="N37" i="8" s="1"/>
  <c r="AE37" i="8" a="1"/>
  <c r="AE37" i="8" s="1"/>
  <c r="AU37" i="8" a="1"/>
  <c r="AU37" i="8" s="1"/>
  <c r="BB37" i="8" a="1"/>
  <c r="BB37" i="8" s="1"/>
  <c r="BC37" i="8" a="1"/>
  <c r="BC37" i="8" s="1"/>
  <c r="BF37" i="8" a="1"/>
  <c r="BF37" i="8" s="1"/>
  <c r="BG37" i="8" a="1"/>
  <c r="BG37" i="8" s="1"/>
  <c r="AG37" i="8" a="1"/>
  <c r="AG37" i="8" s="1"/>
  <c r="Z37" i="8" a="1"/>
  <c r="Z37" i="8" s="1"/>
  <c r="AP37" i="8" a="1"/>
  <c r="AP37" i="8" s="1"/>
  <c r="U37" i="8" a="1"/>
  <c r="U37" i="8" s="1"/>
  <c r="AT37" i="8" a="1"/>
  <c r="AT37" i="8" s="1"/>
  <c r="AY37" i="8" a="1"/>
  <c r="AY37" i="8" s="1"/>
  <c r="AZ37" i="8" a="1"/>
  <c r="AZ37" i="8" s="1"/>
  <c r="V37" i="8" a="1"/>
  <c r="V37" i="8" s="1"/>
  <c r="BA37" i="8" a="1"/>
  <c r="BA37" i="8" s="1"/>
  <c r="F37" i="8" a="1"/>
  <c r="F37" i="8" s="1"/>
  <c r="W37" i="8" a="1"/>
  <c r="W37" i="8" s="1"/>
  <c r="AI37" i="8" a="1"/>
  <c r="AI37" i="8" s="1"/>
  <c r="J37" i="8" a="1"/>
  <c r="J37" i="8" s="1"/>
  <c r="AL37" i="8" a="1"/>
  <c r="AL37" i="8" s="1"/>
  <c r="M37" i="8" a="1"/>
  <c r="M37" i="8" s="1"/>
  <c r="BH37" i="8" a="1"/>
  <c r="BH37" i="8" s="1"/>
  <c r="S37" i="8" a="1"/>
  <c r="S37" i="8" s="1"/>
  <c r="AR37" i="8" a="1"/>
  <c r="AR37" i="8" s="1"/>
  <c r="L37" i="8" a="1"/>
  <c r="L37" i="8" s="1"/>
  <c r="T37" i="8" a="1"/>
  <c r="T37" i="8" s="1"/>
  <c r="AC37" i="8" a="1"/>
  <c r="AC37" i="8" s="1"/>
  <c r="BE37" i="8" a="1"/>
  <c r="BE37" i="8" s="1"/>
  <c r="AW37" i="8" a="1"/>
  <c r="AW37" i="8" s="1"/>
  <c r="AD37" i="8" a="1"/>
  <c r="AD37" i="8" s="1"/>
  <c r="G37" i="8" a="1"/>
  <c r="G37" i="8" s="1"/>
  <c r="BJ37" i="8" a="1"/>
  <c r="BJ37" i="8" s="1"/>
  <c r="D37" i="8" a="1"/>
  <c r="D37" i="8" s="1"/>
  <c r="P37" i="8" a="1"/>
  <c r="P37" i="8" s="1"/>
  <c r="AQ37" i="8" a="1"/>
  <c r="AQ37" i="8" s="1"/>
  <c r="X37" i="8" a="1"/>
  <c r="X37" i="8" s="1"/>
  <c r="AV37" i="8" a="1"/>
  <c r="AV37" i="8" s="1"/>
  <c r="H37" i="8" a="1"/>
  <c r="H37" i="8" s="1"/>
  <c r="AK37" i="8" a="1"/>
  <c r="AK37" i="8" s="1"/>
  <c r="Y37" i="8" a="1"/>
  <c r="Y37" i="8" s="1"/>
  <c r="Q37" i="8" a="1"/>
  <c r="Q37" i="8" s="1"/>
  <c r="O37" i="8" a="1"/>
  <c r="O37" i="8" s="1"/>
  <c r="R37" i="8" a="1"/>
  <c r="R37" i="8" s="1"/>
  <c r="O76" i="4"/>
  <c r="C37" i="8" a="1"/>
  <c r="C37" i="8" s="1"/>
  <c r="T76" i="4"/>
  <c r="X34" i="8" l="1"/>
  <c r="AL34" i="8"/>
  <c r="BX787" i="6"/>
  <c r="BY644" i="6"/>
  <c r="T73" i="4"/>
  <c r="G34" i="8"/>
  <c r="K34" i="8"/>
  <c r="BE34" i="8"/>
  <c r="Q34" i="8"/>
  <c r="AO34" i="8"/>
  <c r="AB34" i="8"/>
  <c r="BI34" i="8"/>
  <c r="AY34" i="8"/>
  <c r="V76" i="4"/>
  <c r="W76" i="4"/>
  <c r="BG34" i="8"/>
  <c r="J34" i="8"/>
  <c r="O34" i="8"/>
  <c r="AJ34" i="8"/>
  <c r="T34" i="8"/>
  <c r="AH34" i="8"/>
  <c r="BS800" i="6"/>
  <c r="BS804" i="6" s="1"/>
  <c r="BS805" i="6" s="1"/>
  <c r="BS781" i="6"/>
  <c r="BS791" i="6" s="1"/>
  <c r="BS792" i="6" s="1"/>
  <c r="BT638" i="6"/>
  <c r="AC34" i="8"/>
  <c r="AU34" i="8"/>
  <c r="Z34" i="8"/>
  <c r="U34" i="8"/>
  <c r="V34" i="8"/>
  <c r="BF34" i="8"/>
  <c r="AW34" i="8"/>
  <c r="AN34" i="8"/>
  <c r="V75" i="4"/>
  <c r="W75" i="4"/>
  <c r="O73" i="4"/>
  <c r="AQ34" i="8"/>
  <c r="P34" i="8"/>
  <c r="V77" i="4"/>
  <c r="W77" i="4"/>
  <c r="AE34" i="8"/>
  <c r="Y34" i="8"/>
  <c r="R34" i="8"/>
  <c r="L34" i="8"/>
  <c r="AI34" i="8"/>
  <c r="D34" i="8"/>
  <c r="AM34" i="8"/>
  <c r="AS34" i="8"/>
  <c r="AZ34" i="8"/>
  <c r="AT34" i="8"/>
  <c r="T33" i="8" a="1"/>
  <c r="T33" i="8" s="1"/>
  <c r="I33" i="8" a="1"/>
  <c r="I33" i="8" s="1"/>
  <c r="D33" i="8" a="1"/>
  <c r="D33" i="8" s="1"/>
  <c r="K33" i="8" a="1"/>
  <c r="K33" i="8" s="1"/>
  <c r="N33" i="8" a="1"/>
  <c r="N33" i="8" s="1"/>
  <c r="AH33" i="8" a="1"/>
  <c r="AH33" i="8" s="1"/>
  <c r="AZ33" i="8" a="1"/>
  <c r="AZ33" i="8" s="1"/>
  <c r="AN33" i="8" a="1"/>
  <c r="AN33" i="8" s="1"/>
  <c r="AR33" i="8" a="1"/>
  <c r="AR33" i="8" s="1"/>
  <c r="R33" i="8" a="1"/>
  <c r="R33" i="8" s="1"/>
  <c r="Z33" i="8" a="1"/>
  <c r="Z33" i="8" s="1"/>
  <c r="AM33" i="8" a="1"/>
  <c r="AM33" i="8" s="1"/>
  <c r="N70" i="7" s="1"/>
  <c r="BE33" i="8" a="1"/>
  <c r="BE33" i="8" s="1"/>
  <c r="AQ33" i="8" a="1"/>
  <c r="AQ33" i="8" s="1"/>
  <c r="BC33" i="8" a="1"/>
  <c r="BC33" i="8" s="1"/>
  <c r="AG33" i="8" a="1"/>
  <c r="AG33" i="8" s="1"/>
  <c r="X33" i="8" a="1"/>
  <c r="X33" i="8" s="1"/>
  <c r="Y33" i="8" a="1"/>
  <c r="Y33" i="8" s="1"/>
  <c r="BB33" i="8" a="1"/>
  <c r="BB33" i="8" s="1"/>
  <c r="J33" i="8" a="1"/>
  <c r="J33" i="8" s="1"/>
  <c r="P33" i="8" a="1"/>
  <c r="P33" i="8" s="1"/>
  <c r="AW33" i="8" a="1"/>
  <c r="AW33" i="8" s="1"/>
  <c r="M33" i="8" a="1"/>
  <c r="M33" i="8" s="1"/>
  <c r="AU33" i="8" a="1"/>
  <c r="AU33" i="8" s="1"/>
  <c r="AF33" i="8" a="1"/>
  <c r="AF33" i="8" s="1"/>
  <c r="AP33" i="8" a="1"/>
  <c r="AP33" i="8" s="1"/>
  <c r="AK33" i="8" a="1"/>
  <c r="AK33" i="8" s="1"/>
  <c r="Q33" i="8" a="1"/>
  <c r="Q33" i="8" s="1"/>
  <c r="BG33" i="8" a="1"/>
  <c r="BG33" i="8" s="1"/>
  <c r="AX33" i="8" a="1"/>
  <c r="AX33" i="8" s="1"/>
  <c r="U33" i="8" a="1"/>
  <c r="U33" i="8" s="1"/>
  <c r="BA33" i="8" a="1"/>
  <c r="BA33" i="8" s="1"/>
  <c r="H33" i="8" a="1"/>
  <c r="H33" i="8" s="1"/>
  <c r="S33" i="8" a="1"/>
  <c r="S33" i="8" s="1"/>
  <c r="AV33" i="8" a="1"/>
  <c r="AV33" i="8" s="1"/>
  <c r="AI33" i="8" a="1"/>
  <c r="AI33" i="8" s="1"/>
  <c r="BJ33" i="8" a="1"/>
  <c r="BJ33" i="8" s="1"/>
  <c r="F33" i="8" a="1"/>
  <c r="F33" i="8" s="1"/>
  <c r="G33" i="8" a="1"/>
  <c r="G33" i="8" s="1"/>
  <c r="E33" i="8" a="1"/>
  <c r="E33" i="8" s="1"/>
  <c r="O33" i="8" a="1"/>
  <c r="O33" i="8" s="1"/>
  <c r="AJ33" i="8" a="1"/>
  <c r="AJ33" i="8" s="1"/>
  <c r="BF33" i="8" a="1"/>
  <c r="BF33" i="8" s="1"/>
  <c r="AA33" i="8" a="1"/>
  <c r="AA33" i="8" s="1"/>
  <c r="M70" i="7" s="1"/>
  <c r="AL33" i="8" a="1"/>
  <c r="AL33" i="8" s="1"/>
  <c r="BI33" i="8" a="1"/>
  <c r="BI33" i="8" s="1"/>
  <c r="BD33" i="8" a="1"/>
  <c r="BD33" i="8" s="1"/>
  <c r="AY33" i="8" a="1"/>
  <c r="AY33" i="8" s="1"/>
  <c r="W33" i="8" a="1"/>
  <c r="W33" i="8" s="1"/>
  <c r="AT33" i="8" a="1"/>
  <c r="AT33" i="8" s="1"/>
  <c r="AO33" i="8" a="1"/>
  <c r="AO33" i="8" s="1"/>
  <c r="BH33" i="8" a="1"/>
  <c r="BH33" i="8" s="1"/>
  <c r="V33" i="8" a="1"/>
  <c r="V33" i="8" s="1"/>
  <c r="L33" i="8" a="1"/>
  <c r="L33" i="8" s="1"/>
  <c r="AE33" i="8" a="1"/>
  <c r="AE33" i="8" s="1"/>
  <c r="AS33" i="8" a="1"/>
  <c r="AS33" i="8" s="1"/>
  <c r="AD33" i="8" a="1"/>
  <c r="AD33" i="8" s="1"/>
  <c r="AB33" i="8" a="1"/>
  <c r="AB33" i="8" s="1"/>
  <c r="AC33" i="8" a="1"/>
  <c r="AC33" i="8" s="1"/>
  <c r="C33" i="8" a="1"/>
  <c r="C33" i="8" s="1"/>
  <c r="K70" i="7" s="1"/>
  <c r="BC34" i="8"/>
  <c r="AG34" i="8"/>
  <c r="AF34" i="8"/>
  <c r="AA34" i="8"/>
  <c r="AD34" i="8"/>
  <c r="W34" i="8"/>
  <c r="I34" i="8"/>
  <c r="BH34" i="8"/>
  <c r="BT801" i="6" l="1"/>
  <c r="BT804" i="6" s="1"/>
  <c r="BT805" i="6" s="1"/>
  <c r="BT782" i="6"/>
  <c r="BT791" i="6" s="1"/>
  <c r="BT792" i="6" s="1"/>
  <c r="BU639" i="6"/>
  <c r="N73" i="7"/>
  <c r="N71" i="7" s="1"/>
  <c r="O73" i="7"/>
  <c r="O71" i="7" s="1"/>
  <c r="T72" i="4"/>
  <c r="T31" i="4" s="1"/>
  <c r="T25" i="4"/>
  <c r="T24" i="4" s="1"/>
  <c r="BY788" i="6"/>
  <c r="BZ645" i="6"/>
  <c r="BZ789" i="6" s="1"/>
  <c r="W73" i="4"/>
  <c r="W25" i="4" s="1"/>
  <c r="W24" i="4" s="1"/>
  <c r="O25" i="4"/>
  <c r="O24" i="4" s="1"/>
  <c r="O72" i="4"/>
  <c r="L70" i="7"/>
  <c r="L73" i="7"/>
  <c r="J70" i="7"/>
  <c r="M73" i="7"/>
  <c r="M71" i="7" s="1"/>
  <c r="O70" i="7"/>
  <c r="V73" i="4"/>
  <c r="V25" i="4" s="1"/>
  <c r="V24" i="4" s="1"/>
  <c r="V72" i="4" l="1"/>
  <c r="O31" i="4"/>
  <c r="W72" i="4"/>
  <c r="BU783" i="6"/>
  <c r="BU791" i="6" s="1"/>
  <c r="BU792" i="6" s="1"/>
  <c r="BU802" i="6"/>
  <c r="BU804" i="6" s="1"/>
  <c r="BU805" i="6" s="1"/>
  <c r="BV640" i="6"/>
  <c r="L71" i="7"/>
  <c r="J73" i="7"/>
  <c r="J71" i="7" s="1"/>
  <c r="BV784" i="6" l="1"/>
  <c r="BV791" i="6" s="1"/>
  <c r="BV792" i="6" s="1"/>
  <c r="BW641" i="6"/>
  <c r="W31" i="4"/>
  <c r="V31" i="4"/>
  <c r="BW785" i="6" l="1"/>
  <c r="BW791" i="6" s="1"/>
  <c r="BW792" i="6" s="1"/>
  <c r="BX642" i="6"/>
  <c r="BX786" i="6" l="1"/>
  <c r="BX791" i="6" s="1"/>
  <c r="BX792" i="6" s="1"/>
  <c r="BY643" i="6"/>
  <c r="BY787" i="6" l="1"/>
  <c r="BY791" i="6" s="1"/>
  <c r="BY792" i="6" s="1"/>
  <c r="BZ644" i="6"/>
  <c r="BZ788" i="6" s="1"/>
  <c r="BZ791" i="6" s="1"/>
  <c r="BZ792" i="6" s="1"/>
  <c r="Q709" i="6" s="1" a="1"/>
  <c r="Q709" i="6" s="1"/>
  <c r="Q711" i="6" s="1"/>
  <c r="Q811" i="6" s="1"/>
  <c r="AK709" i="6" a="1"/>
  <c r="AK709" i="6" s="1"/>
  <c r="AK711" i="6" s="1"/>
  <c r="AK811" i="6" s="1"/>
  <c r="AL709" i="6" a="1"/>
  <c r="AL709" i="6" s="1"/>
  <c r="AL711" i="6" s="1"/>
  <c r="AL811" i="6" s="1"/>
  <c r="U709" i="6" a="1"/>
  <c r="U709" i="6" s="1"/>
  <c r="U711" i="6" s="1"/>
  <c r="U811" i="6" s="1"/>
  <c r="W709" i="6" a="1"/>
  <c r="W709" i="6" s="1"/>
  <c r="W711" i="6" s="1"/>
  <c r="W811" i="6" s="1"/>
  <c r="J709" i="6" a="1"/>
  <c r="J709" i="6" s="1"/>
  <c r="J711" i="6" s="1"/>
  <c r="J811" i="6" s="1"/>
  <c r="AX709" i="6" a="1"/>
  <c r="AX709" i="6" s="1"/>
  <c r="AX711" i="6" s="1"/>
  <c r="AX811" i="6" s="1"/>
  <c r="V709" i="6" a="1"/>
  <c r="V709" i="6" s="1"/>
  <c r="V711" i="6" s="1"/>
  <c r="V811" i="6" s="1"/>
  <c r="BA709" i="6" a="1"/>
  <c r="BA709" i="6" s="1"/>
  <c r="BA711" i="6" s="1"/>
  <c r="BA811" i="6" s="1"/>
  <c r="AF709" i="6" a="1"/>
  <c r="AF709" i="6" s="1"/>
  <c r="AF711" i="6" s="1"/>
  <c r="AF811" i="6" s="1"/>
  <c r="L709" i="6" a="1"/>
  <c r="L709" i="6" s="1"/>
  <c r="L711" i="6" s="1"/>
  <c r="L811" i="6" s="1"/>
  <c r="O709" i="6" a="1"/>
  <c r="O709" i="6" s="1"/>
  <c r="O711" i="6" s="1"/>
  <c r="O811" i="6" s="1"/>
  <c r="AB709" i="6" a="1"/>
  <c r="AB709" i="6" s="1"/>
  <c r="AB711" i="6" s="1"/>
  <c r="AB811" i="6" s="1"/>
  <c r="Z709" i="6" a="1"/>
  <c r="Z709" i="6" s="1"/>
  <c r="Z711" i="6" s="1"/>
  <c r="Z811" i="6" s="1"/>
  <c r="BI709" i="6" a="1"/>
  <c r="BI709" i="6" s="1"/>
  <c r="BI711" i="6" s="1"/>
  <c r="BI811" i="6" s="1"/>
  <c r="BM709" i="6" a="1"/>
  <c r="BM709" i="6" s="1"/>
  <c r="BM711" i="6" s="1"/>
  <c r="BM811" i="6" s="1"/>
  <c r="AH709" i="6" a="1"/>
  <c r="AH709" i="6" s="1"/>
  <c r="AH711" i="6" s="1"/>
  <c r="AH811" i="6" s="1"/>
  <c r="H709" i="6" a="1"/>
  <c r="H709" i="6" s="1"/>
  <c r="H711" i="6" s="1"/>
  <c r="H811" i="6" s="1"/>
  <c r="T709" i="6" a="1"/>
  <c r="T709" i="6" s="1"/>
  <c r="T711" i="6" s="1"/>
  <c r="T811" i="6" s="1"/>
  <c r="M709" i="6" a="1"/>
  <c r="M709" i="6" s="1"/>
  <c r="M711" i="6" s="1"/>
  <c r="M811" i="6" s="1"/>
  <c r="BE709" i="6" a="1"/>
  <c r="BE709" i="6" s="1"/>
  <c r="BE711" i="6" s="1"/>
  <c r="BE811" i="6" s="1"/>
  <c r="AA709" i="6" a="1"/>
  <c r="AA709" i="6" s="1"/>
  <c r="AA711" i="6" s="1"/>
  <c r="AA811" i="6" s="1"/>
  <c r="N709" i="6" a="1"/>
  <c r="N709" i="6" s="1"/>
  <c r="N711" i="6" s="1"/>
  <c r="N811" i="6" s="1"/>
  <c r="AJ709" i="6" a="1"/>
  <c r="AJ709" i="6" s="1"/>
  <c r="AJ711" i="6" s="1"/>
  <c r="AJ811" i="6" s="1"/>
  <c r="AO709" i="6" a="1"/>
  <c r="AO709" i="6" s="1"/>
  <c r="AO711" i="6" s="1"/>
  <c r="AO811" i="6" s="1"/>
  <c r="AW709" i="6" a="1"/>
  <c r="AW709" i="6" s="1"/>
  <c r="AW711" i="6" s="1"/>
  <c r="AW811" i="6" s="1"/>
  <c r="Y709" i="6" a="1"/>
  <c r="Y709" i="6" s="1"/>
  <c r="Y711" i="6" s="1"/>
  <c r="Y811" i="6" s="1"/>
  <c r="BN709" i="6" a="1"/>
  <c r="BN709" i="6" s="1"/>
  <c r="BN711" i="6" s="1"/>
  <c r="BN811" i="6" s="1"/>
  <c r="X709" i="6" a="1"/>
  <c r="X709" i="6" s="1"/>
  <c r="X711" i="6" s="1"/>
  <c r="X811" i="6" s="1"/>
  <c r="G709" i="6" a="1"/>
  <c r="G709" i="6" s="1"/>
  <c r="BG709" i="6" a="1"/>
  <c r="BG709" i="6" s="1"/>
  <c r="BG711" i="6" s="1"/>
  <c r="BG811" i="6" s="1"/>
  <c r="AM709" i="6" a="1"/>
  <c r="AM709" i="6" s="1"/>
  <c r="AM711" i="6" s="1"/>
  <c r="AM811" i="6" s="1"/>
  <c r="AR709" i="6" a="1"/>
  <c r="AR709" i="6" s="1"/>
  <c r="AR711" i="6" s="1"/>
  <c r="AR811" i="6" s="1"/>
  <c r="S709" i="6" a="1"/>
  <c r="S709" i="6" s="1"/>
  <c r="K709" i="6" a="1"/>
  <c r="K709" i="6" s="1"/>
  <c r="K711" i="6" s="1"/>
  <c r="K811" i="6" s="1"/>
  <c r="I709" i="6" a="1"/>
  <c r="I709" i="6" s="1"/>
  <c r="I711" i="6" s="1"/>
  <c r="I811" i="6" s="1"/>
  <c r="BB709" i="6" a="1"/>
  <c r="BB709" i="6" s="1"/>
  <c r="BB711" i="6" s="1"/>
  <c r="BB811" i="6" s="1"/>
  <c r="AV709" i="6" a="1"/>
  <c r="AV709" i="6" s="1"/>
  <c r="AV711" i="6" s="1"/>
  <c r="AV811" i="6" s="1"/>
  <c r="AN709" i="6" a="1"/>
  <c r="AN709" i="6" s="1"/>
  <c r="AN711" i="6" s="1"/>
  <c r="AN811" i="6" s="1"/>
  <c r="AP709" i="6" a="1"/>
  <c r="AP709" i="6" s="1"/>
  <c r="AP711" i="6" s="1"/>
  <c r="AP811" i="6" s="1"/>
  <c r="R709" i="6" a="1"/>
  <c r="R709" i="6" s="1"/>
  <c r="R711" i="6" s="1"/>
  <c r="R811" i="6" s="1"/>
  <c r="BJ709" i="6" a="1"/>
  <c r="BJ709" i="6" s="1"/>
  <c r="BJ711" i="6" s="1"/>
  <c r="BJ811" i="6" s="1"/>
  <c r="AU709" i="6" a="1"/>
  <c r="AU709" i="6" s="1"/>
  <c r="AU711" i="6" s="1"/>
  <c r="AU811" i="6" s="1"/>
  <c r="G711" i="6" l="1"/>
  <c r="S711" i="6"/>
  <c r="S811" i="6" s="1"/>
  <c r="AT709" i="6" a="1"/>
  <c r="AT709" i="6" s="1"/>
  <c r="AT711" i="6" s="1"/>
  <c r="AT811" i="6" s="1"/>
  <c r="BF709" i="6" a="1"/>
  <c r="BF709" i="6" s="1"/>
  <c r="BF711" i="6" s="1"/>
  <c r="BF811" i="6" s="1"/>
  <c r="AC709" i="6" a="1"/>
  <c r="AC709" i="6" s="1"/>
  <c r="AC711" i="6" s="1"/>
  <c r="AC811" i="6" s="1"/>
  <c r="AG709" i="6" a="1"/>
  <c r="AG709" i="6" s="1"/>
  <c r="AG711" i="6" s="1"/>
  <c r="AG811" i="6" s="1"/>
  <c r="AD709" i="6" a="1"/>
  <c r="AD709" i="6" s="1"/>
  <c r="AD711" i="6" s="1"/>
  <c r="AD811" i="6" s="1"/>
  <c r="AE709" i="6" a="1"/>
  <c r="AE709" i="6" s="1"/>
  <c r="P709" i="6" a="1"/>
  <c r="P709" i="6" s="1"/>
  <c r="P711" i="6" s="1"/>
  <c r="P811" i="6" s="1"/>
  <c r="BH709" i="6" a="1"/>
  <c r="BH709" i="6" s="1"/>
  <c r="BH711" i="6" s="1"/>
  <c r="BH811" i="6" s="1"/>
  <c r="AY709" i="6" a="1"/>
  <c r="AY709" i="6" s="1"/>
  <c r="AY711" i="6" s="1"/>
  <c r="AY811" i="6" s="1"/>
  <c r="BL709" i="6" a="1"/>
  <c r="BL709" i="6" s="1"/>
  <c r="BL711" i="6" s="1"/>
  <c r="BL811" i="6" s="1"/>
  <c r="AI709" i="6" a="1"/>
  <c r="AI709" i="6" s="1"/>
  <c r="AI711" i="6" s="1"/>
  <c r="AI811" i="6" s="1"/>
  <c r="BD709" i="6" a="1"/>
  <c r="BD709" i="6" s="1"/>
  <c r="BD711" i="6" s="1"/>
  <c r="BD811" i="6" s="1"/>
  <c r="BK709" i="6" a="1"/>
  <c r="BK709" i="6" s="1"/>
  <c r="BK711" i="6" s="1"/>
  <c r="BK811" i="6" s="1"/>
  <c r="BC709" i="6" a="1"/>
  <c r="BC709" i="6" s="1"/>
  <c r="AS709" i="6" a="1"/>
  <c r="AS709" i="6" s="1"/>
  <c r="AS711" i="6" s="1"/>
  <c r="AS811" i="6" s="1"/>
  <c r="AQ709" i="6" a="1"/>
  <c r="AQ709" i="6" s="1"/>
  <c r="AZ709" i="6" a="1"/>
  <c r="AZ709" i="6" s="1"/>
  <c r="AZ711" i="6" s="1"/>
  <c r="AZ811" i="6" s="1"/>
  <c r="Q70" i="4" l="1"/>
  <c r="BD49" i="8" a="1"/>
  <c r="BD49" i="8" s="1"/>
  <c r="AV49" i="8" a="1"/>
  <c r="AV49" i="8" s="1"/>
  <c r="AN49" i="8" a="1"/>
  <c r="AN49" i="8" s="1"/>
  <c r="AF49" i="8" a="1"/>
  <c r="AF49" i="8" s="1"/>
  <c r="X49" i="8" a="1"/>
  <c r="X49" i="8" s="1"/>
  <c r="P49" i="8" a="1"/>
  <c r="P49" i="8" s="1"/>
  <c r="H49" i="8" a="1"/>
  <c r="H49" i="8" s="1"/>
  <c r="G811" i="6"/>
  <c r="G812" i="6" s="1"/>
  <c r="H812" i="6" s="1"/>
  <c r="I812" i="6" s="1"/>
  <c r="J812" i="6" s="1"/>
  <c r="K812" i="6" s="1"/>
  <c r="L812" i="6" s="1"/>
  <c r="M812" i="6" s="1"/>
  <c r="N812" i="6" s="1"/>
  <c r="O812" i="6" s="1"/>
  <c r="P812" i="6" s="1"/>
  <c r="Q812" i="6" s="1"/>
  <c r="R812" i="6" s="1"/>
  <c r="S812" i="6" s="1"/>
  <c r="T812" i="6" s="1"/>
  <c r="U812" i="6" s="1"/>
  <c r="V812" i="6" s="1"/>
  <c r="W812" i="6" s="1"/>
  <c r="X812" i="6" s="1"/>
  <c r="Y812" i="6" s="1"/>
  <c r="Z812" i="6" s="1"/>
  <c r="AA812" i="6" s="1"/>
  <c r="AB812" i="6" s="1"/>
  <c r="AC812" i="6" s="1"/>
  <c r="AD812" i="6" s="1"/>
  <c r="BC49" i="8" a="1"/>
  <c r="BC49" i="8" s="1"/>
  <c r="AU49" i="8" a="1"/>
  <c r="AU49" i="8" s="1"/>
  <c r="AM49" i="8" a="1"/>
  <c r="AM49" i="8" s="1"/>
  <c r="AE49" i="8" a="1"/>
  <c r="AE49" i="8" s="1"/>
  <c r="W49" i="8" a="1"/>
  <c r="W49" i="8" s="1"/>
  <c r="O49" i="8" a="1"/>
  <c r="O49" i="8" s="1"/>
  <c r="G49" i="8" a="1"/>
  <c r="G49" i="8" s="1"/>
  <c r="BB49" i="8" a="1"/>
  <c r="BB49" i="8" s="1"/>
  <c r="AT49" i="8" a="1"/>
  <c r="AT49" i="8" s="1"/>
  <c r="AL49" i="8" a="1"/>
  <c r="AL49" i="8" s="1"/>
  <c r="AD49" i="8" a="1"/>
  <c r="AD49" i="8" s="1"/>
  <c r="V49" i="8" a="1"/>
  <c r="V49" i="8" s="1"/>
  <c r="N49" i="8" a="1"/>
  <c r="N49" i="8" s="1"/>
  <c r="E49" i="8" a="1"/>
  <c r="E49" i="8" s="1"/>
  <c r="T70" i="4"/>
  <c r="BC711" i="6"/>
  <c r="BC811" i="6" s="1"/>
  <c r="BI49" i="8" a="1"/>
  <c r="BI49" i="8" s="1"/>
  <c r="BA49" i="8" a="1"/>
  <c r="BA49" i="8" s="1"/>
  <c r="AS49" i="8" a="1"/>
  <c r="AS49" i="8" s="1"/>
  <c r="AK49" i="8" a="1"/>
  <c r="AK49" i="8" s="1"/>
  <c r="AC49" i="8" a="1"/>
  <c r="AC49" i="8" s="1"/>
  <c r="U49" i="8" a="1"/>
  <c r="U49" i="8" s="1"/>
  <c r="M49" i="8" a="1"/>
  <c r="M49" i="8" s="1"/>
  <c r="F49" i="8" a="1"/>
  <c r="F49" i="8" s="1"/>
  <c r="R70" i="4"/>
  <c r="AE711" i="6"/>
  <c r="AE811" i="6" s="1"/>
  <c r="BJ49" i="8" a="1"/>
  <c r="BJ49" i="8" s="1"/>
  <c r="BH49" i="8" a="1"/>
  <c r="BH49" i="8" s="1"/>
  <c r="AZ49" i="8" a="1"/>
  <c r="AZ49" i="8" s="1"/>
  <c r="AR49" i="8" a="1"/>
  <c r="AR49" i="8" s="1"/>
  <c r="AJ49" i="8" a="1"/>
  <c r="AJ49" i="8" s="1"/>
  <c r="AB49" i="8" a="1"/>
  <c r="AB49" i="8" s="1"/>
  <c r="T49" i="8" a="1"/>
  <c r="T49" i="8" s="1"/>
  <c r="L49" i="8" a="1"/>
  <c r="L49" i="8" s="1"/>
  <c r="D49" i="8" a="1"/>
  <c r="D49" i="8" s="1"/>
  <c r="BG49" i="8" a="1"/>
  <c r="BG49" i="8" s="1"/>
  <c r="AY49" i="8" a="1"/>
  <c r="AY49" i="8" s="1"/>
  <c r="AQ49" i="8" a="1"/>
  <c r="AQ49" i="8" s="1"/>
  <c r="AI49" i="8" a="1"/>
  <c r="AI49" i="8" s="1"/>
  <c r="AA49" i="8" a="1"/>
  <c r="AA49" i="8" s="1"/>
  <c r="S49" i="8" a="1"/>
  <c r="S49" i="8" s="1"/>
  <c r="K49" i="8" a="1"/>
  <c r="K49" i="8" s="1"/>
  <c r="P70" i="4"/>
  <c r="BF49" i="8" a="1"/>
  <c r="BF49" i="8" s="1"/>
  <c r="AX49" i="8" a="1"/>
  <c r="AX49" i="8" s="1"/>
  <c r="AP49" i="8" a="1"/>
  <c r="AP49" i="8" s="1"/>
  <c r="AH49" i="8" a="1"/>
  <c r="AH49" i="8" s="1"/>
  <c r="Z49" i="8" a="1"/>
  <c r="Z49" i="8" s="1"/>
  <c r="R49" i="8" a="1"/>
  <c r="R49" i="8" s="1"/>
  <c r="J49" i="8" a="1"/>
  <c r="J49" i="8" s="1"/>
  <c r="O70" i="4"/>
  <c r="S70" i="4"/>
  <c r="AQ711" i="6"/>
  <c r="AQ811" i="6" s="1"/>
  <c r="BE49" i="8" a="1"/>
  <c r="BE49" i="8" s="1"/>
  <c r="AW49" i="8" a="1"/>
  <c r="AW49" i="8" s="1"/>
  <c r="AO49" i="8" a="1"/>
  <c r="AO49" i="8" s="1"/>
  <c r="AG49" i="8" a="1"/>
  <c r="AG49" i="8" s="1"/>
  <c r="Y49" i="8" a="1"/>
  <c r="Y49" i="8" s="1"/>
  <c r="Q49" i="8" a="1"/>
  <c r="Q49" i="8" s="1"/>
  <c r="I49" i="8" a="1"/>
  <c r="I49" i="8" s="1"/>
  <c r="C49" i="8" a="1"/>
  <c r="C49" i="8" s="1"/>
  <c r="R22" i="4" l="1"/>
  <c r="R48" i="4"/>
  <c r="BC9" i="8" a="1"/>
  <c r="BC9" i="8" s="1"/>
  <c r="BA9" i="8" a="1"/>
  <c r="BA9" i="8" s="1"/>
  <c r="W70" i="4"/>
  <c r="V70" i="4"/>
  <c r="O22" i="4"/>
  <c r="O48" i="4"/>
  <c r="P22" i="4"/>
  <c r="P48" i="4"/>
  <c r="N68" i="7"/>
  <c r="BE9" i="8" a="1"/>
  <c r="BE9" i="8" s="1"/>
  <c r="AW9" i="8" a="1"/>
  <c r="AW9" i="8" s="1"/>
  <c r="AO9" i="8" a="1"/>
  <c r="AO9" i="8" s="1"/>
  <c r="AG9" i="8" a="1"/>
  <c r="AG9" i="8" s="1"/>
  <c r="Y9" i="8" a="1"/>
  <c r="Y9" i="8" s="1"/>
  <c r="Q9" i="8" a="1"/>
  <c r="Q9" i="8" s="1"/>
  <c r="I9" i="8" a="1"/>
  <c r="I9" i="8" s="1"/>
  <c r="BD9" i="8" a="1"/>
  <c r="BD9" i="8" s="1"/>
  <c r="AV9" i="8" a="1"/>
  <c r="AV9" i="8" s="1"/>
  <c r="AN9" i="8" a="1"/>
  <c r="AN9" i="8" s="1"/>
  <c r="AF9" i="8" a="1"/>
  <c r="AF9" i="8" s="1"/>
  <c r="X9" i="8" a="1"/>
  <c r="X9" i="8" s="1"/>
  <c r="P9" i="8" a="1"/>
  <c r="P9" i="8" s="1"/>
  <c r="G9" i="8" a="1"/>
  <c r="G9" i="8" s="1"/>
  <c r="AU9" i="8" a="1"/>
  <c r="AU9" i="8" s="1"/>
  <c r="AM9" i="8" a="1"/>
  <c r="AM9" i="8" s="1"/>
  <c r="AE9" i="8" a="1"/>
  <c r="AE9" i="8" s="1"/>
  <c r="W9" i="8" a="1"/>
  <c r="W9" i="8" s="1"/>
  <c r="O9" i="8" a="1"/>
  <c r="O9" i="8" s="1"/>
  <c r="D9" i="8" a="1"/>
  <c r="D9" i="8" s="1"/>
  <c r="AT9" i="8" a="1"/>
  <c r="AT9" i="8" s="1"/>
  <c r="AL9" i="8" a="1"/>
  <c r="AL9" i="8" s="1"/>
  <c r="AD9" i="8" a="1"/>
  <c r="AD9" i="8" s="1"/>
  <c r="V9" i="8" a="1"/>
  <c r="V9" i="8" s="1"/>
  <c r="N9" i="8" a="1"/>
  <c r="N9" i="8" s="1"/>
  <c r="F9" i="8" a="1"/>
  <c r="F9" i="8" s="1"/>
  <c r="AK9" i="8" a="1"/>
  <c r="AK9" i="8" s="1"/>
  <c r="AC9" i="8" a="1"/>
  <c r="AC9" i="8" s="1"/>
  <c r="U9" i="8" a="1"/>
  <c r="U9" i="8" s="1"/>
  <c r="M9" i="8" a="1"/>
  <c r="M9" i="8" s="1"/>
  <c r="H9" i="8" a="1"/>
  <c r="H9" i="8" s="1"/>
  <c r="BB9" i="8" a="1"/>
  <c r="BB9" i="8" s="1"/>
  <c r="T22" i="4"/>
  <c r="T48" i="4"/>
  <c r="BI9" i="8" a="1"/>
  <c r="BI9" i="8" s="1"/>
  <c r="L68" i="7"/>
  <c r="BH9" i="8" a="1"/>
  <c r="BH9" i="8" s="1"/>
  <c r="AZ9" i="8" a="1"/>
  <c r="AZ9" i="8" s="1"/>
  <c r="AR9" i="8" a="1"/>
  <c r="AR9" i="8" s="1"/>
  <c r="AJ9" i="8" a="1"/>
  <c r="AJ9" i="8" s="1"/>
  <c r="AB9" i="8" a="1"/>
  <c r="AB9" i="8" s="1"/>
  <c r="T9" i="8" a="1"/>
  <c r="T9" i="8" s="1"/>
  <c r="L9" i="8" a="1"/>
  <c r="L9" i="8" s="1"/>
  <c r="E9" i="8" a="1"/>
  <c r="E9" i="8" s="1"/>
  <c r="K68" i="7"/>
  <c r="O68" i="7"/>
  <c r="BG9" i="8" a="1"/>
  <c r="BG9" i="8" s="1"/>
  <c r="AY9" i="8" a="1"/>
  <c r="AY9" i="8" s="1"/>
  <c r="AQ9" i="8" a="1"/>
  <c r="AQ9" i="8" s="1"/>
  <c r="AI9" i="8" a="1"/>
  <c r="AI9" i="8" s="1"/>
  <c r="AA9" i="8" a="1"/>
  <c r="AA9" i="8" s="1"/>
  <c r="S9" i="8" a="1"/>
  <c r="S9" i="8" s="1"/>
  <c r="K9" i="8" a="1"/>
  <c r="K9" i="8" s="1"/>
  <c r="AE812" i="6"/>
  <c r="AF812" i="6" s="1"/>
  <c r="AG812" i="6" s="1"/>
  <c r="AH812" i="6" s="1"/>
  <c r="AI812" i="6" s="1"/>
  <c r="AJ812" i="6" s="1"/>
  <c r="AK812" i="6" s="1"/>
  <c r="AL812" i="6" s="1"/>
  <c r="AM812" i="6" s="1"/>
  <c r="AN812" i="6" s="1"/>
  <c r="AO812" i="6" s="1"/>
  <c r="AP812" i="6" s="1"/>
  <c r="AQ812" i="6" s="1"/>
  <c r="AR812" i="6" s="1"/>
  <c r="AS812" i="6" s="1"/>
  <c r="AT812" i="6" s="1"/>
  <c r="AU812" i="6" s="1"/>
  <c r="AV812" i="6" s="1"/>
  <c r="AW812" i="6" s="1"/>
  <c r="AX812" i="6" s="1"/>
  <c r="AY812" i="6" s="1"/>
  <c r="AZ812" i="6" s="1"/>
  <c r="BA812" i="6" s="1"/>
  <c r="BB812" i="6" s="1"/>
  <c r="BC812" i="6" s="1"/>
  <c r="BD812" i="6" s="1"/>
  <c r="BE812" i="6" s="1"/>
  <c r="BF812" i="6" s="1"/>
  <c r="BG812" i="6" s="1"/>
  <c r="BH812" i="6" s="1"/>
  <c r="BI812" i="6" s="1"/>
  <c r="BJ812" i="6" s="1"/>
  <c r="BK812" i="6" s="1"/>
  <c r="BL812" i="6" s="1"/>
  <c r="BM812" i="6" s="1"/>
  <c r="BN812" i="6" s="1"/>
  <c r="BO812" i="6" s="1"/>
  <c r="BP812" i="6" s="1"/>
  <c r="BQ812" i="6" s="1"/>
  <c r="BR812" i="6" s="1"/>
  <c r="BS812" i="6" s="1"/>
  <c r="BT812" i="6" s="1"/>
  <c r="BU812" i="6" s="1"/>
  <c r="BV812" i="6" s="1"/>
  <c r="BW812" i="6" s="1"/>
  <c r="BX812" i="6" s="1"/>
  <c r="BY812" i="6" s="1"/>
  <c r="BZ812" i="6" s="1"/>
  <c r="M68" i="7"/>
  <c r="BJ9" i="8" a="1"/>
  <c r="BJ9" i="8" s="1"/>
  <c r="AS9" i="8" a="1"/>
  <c r="AS9" i="8" s="1"/>
  <c r="S22" i="4"/>
  <c r="S48" i="4"/>
  <c r="BF9" i="8" a="1"/>
  <c r="BF9" i="8" s="1"/>
  <c r="AX9" i="8" a="1"/>
  <c r="AX9" i="8" s="1"/>
  <c r="AP9" i="8" a="1"/>
  <c r="AP9" i="8" s="1"/>
  <c r="AH9" i="8" a="1"/>
  <c r="AH9" i="8" s="1"/>
  <c r="Z9" i="8" a="1"/>
  <c r="Z9" i="8" s="1"/>
  <c r="R9" i="8" a="1"/>
  <c r="R9" i="8" s="1"/>
  <c r="J9" i="8" a="1"/>
  <c r="J9" i="8" s="1"/>
  <c r="C9" i="8" a="1"/>
  <c r="C9" i="8" s="1"/>
  <c r="Q22" i="4"/>
  <c r="Q48" i="4"/>
  <c r="BF50" i="8" l="1"/>
  <c r="BF52" i="8" s="1"/>
  <c r="BF10" i="8"/>
  <c r="AC50" i="8"/>
  <c r="AC52" i="8"/>
  <c r="AC10" i="8"/>
  <c r="C50" i="8"/>
  <c r="C10" i="8"/>
  <c r="K46" i="7"/>
  <c r="BI50" i="8"/>
  <c r="BI52" i="8"/>
  <c r="BI10" i="8"/>
  <c r="AI50" i="8"/>
  <c r="AI52" i="8" s="1"/>
  <c r="AI10" i="8"/>
  <c r="W50" i="8"/>
  <c r="W52" i="8" s="1"/>
  <c r="W10" i="8"/>
  <c r="R50" i="8"/>
  <c r="R52" i="8" s="1"/>
  <c r="R10" i="8"/>
  <c r="Q92" i="4"/>
  <c r="Q32" i="4" s="1"/>
  <c r="Q19" i="4"/>
  <c r="Q91" i="4"/>
  <c r="Q33" i="4" s="1"/>
  <c r="AX52" i="8"/>
  <c r="AX50" i="8"/>
  <c r="AX10" i="8"/>
  <c r="K52" i="8"/>
  <c r="K50" i="8"/>
  <c r="K10" i="8"/>
  <c r="J68" i="7"/>
  <c r="BH50" i="8"/>
  <c r="BH52" i="8"/>
  <c r="BH10" i="8"/>
  <c r="U50" i="8"/>
  <c r="U52" i="8"/>
  <c r="U10" i="8"/>
  <c r="AT50" i="8"/>
  <c r="AT52" i="8"/>
  <c r="AT10" i="8"/>
  <c r="P52" i="8"/>
  <c r="P50" i="8"/>
  <c r="P10" i="8"/>
  <c r="Y52" i="8"/>
  <c r="Y50" i="8"/>
  <c r="Y10" i="8"/>
  <c r="O91" i="4"/>
  <c r="W48" i="4"/>
  <c r="V48" i="4"/>
  <c r="O92" i="4"/>
  <c r="O19" i="4"/>
  <c r="S50" i="8"/>
  <c r="S52" i="8" s="1"/>
  <c r="S10" i="8"/>
  <c r="E50" i="8"/>
  <c r="E52" i="8" s="1"/>
  <c r="E10" i="8"/>
  <c r="X50" i="8"/>
  <c r="X52" i="8" s="1"/>
  <c r="X10" i="8"/>
  <c r="AA50" i="8"/>
  <c r="M79" i="7" s="1"/>
  <c r="M81" i="7" s="1"/>
  <c r="AA10" i="8"/>
  <c r="M46" i="7"/>
  <c r="O52" i="8"/>
  <c r="O50" i="8"/>
  <c r="O10" i="8"/>
  <c r="L46" i="7"/>
  <c r="AF50" i="8"/>
  <c r="AF52" i="8" s="1"/>
  <c r="AF10" i="8"/>
  <c r="AO52" i="8"/>
  <c r="AO50" i="8"/>
  <c r="AO10" i="8"/>
  <c r="D50" i="8"/>
  <c r="D52" i="8" s="1"/>
  <c r="D10" i="8"/>
  <c r="BA50" i="8"/>
  <c r="BA52" i="8" s="1"/>
  <c r="BA10" i="8"/>
  <c r="V22" i="4"/>
  <c r="W22" i="4"/>
  <c r="L50" i="8"/>
  <c r="L52" i="8" s="1"/>
  <c r="L10" i="8"/>
  <c r="J50" i="8"/>
  <c r="J52" i="8" s="1"/>
  <c r="J10" i="8"/>
  <c r="F50" i="8"/>
  <c r="F52" i="8"/>
  <c r="F10" i="8"/>
  <c r="AN52" i="8"/>
  <c r="AN50" i="8"/>
  <c r="AN10" i="8"/>
  <c r="AS52" i="8"/>
  <c r="AS50" i="8"/>
  <c r="AS10" i="8"/>
  <c r="AB50" i="8"/>
  <c r="AB52" i="8"/>
  <c r="AB10" i="8"/>
  <c r="AE50" i="8"/>
  <c r="AE52" i="8"/>
  <c r="AE10" i="8"/>
  <c r="BE50" i="8"/>
  <c r="BE52" i="8" s="1"/>
  <c r="BE10" i="8"/>
  <c r="BJ50" i="8"/>
  <c r="BJ52" i="8" s="1"/>
  <c r="BJ10" i="8"/>
  <c r="AJ50" i="8"/>
  <c r="AJ52" i="8"/>
  <c r="AJ10" i="8"/>
  <c r="BB50" i="8"/>
  <c r="BB52" i="8"/>
  <c r="BB10" i="8"/>
  <c r="V50" i="8"/>
  <c r="V52" i="8" s="1"/>
  <c r="V10" i="8"/>
  <c r="AM52" i="8"/>
  <c r="AM50" i="8"/>
  <c r="AM10" i="8"/>
  <c r="N46" i="7"/>
  <c r="BD52" i="8"/>
  <c r="BD50" i="8"/>
  <c r="BD10" i="8"/>
  <c r="BC50" i="8"/>
  <c r="BC52" i="8" s="1"/>
  <c r="BC10" i="8"/>
  <c r="AG50" i="8"/>
  <c r="AG52" i="8" s="1"/>
  <c r="AG10" i="8"/>
  <c r="S91" i="4"/>
  <c r="S33" i="4" s="1"/>
  <c r="S19" i="4"/>
  <c r="S92" i="4"/>
  <c r="S32" i="4" s="1"/>
  <c r="AK50" i="8"/>
  <c r="AK52" i="8" s="1"/>
  <c r="AK10" i="8"/>
  <c r="T50" i="8"/>
  <c r="T52" i="8" s="1"/>
  <c r="T10" i="8"/>
  <c r="T91" i="4"/>
  <c r="T33" i="4" s="1"/>
  <c r="T92" i="4"/>
  <c r="T32" i="4" s="1"/>
  <c r="T19" i="4"/>
  <c r="AW50" i="8"/>
  <c r="AW52" i="8" s="1"/>
  <c r="AW10" i="8"/>
  <c r="AQ52" i="8"/>
  <c r="AQ50" i="8"/>
  <c r="AQ10" i="8"/>
  <c r="AV50" i="8"/>
  <c r="AV52" i="8" s="1"/>
  <c r="AV10" i="8"/>
  <c r="Z50" i="8"/>
  <c r="Z52" i="8" s="1"/>
  <c r="Z10" i="8"/>
  <c r="AY52" i="8"/>
  <c r="AY50" i="8"/>
  <c r="AY10" i="8"/>
  <c r="O46" i="7"/>
  <c r="AH52" i="8"/>
  <c r="AH50" i="8"/>
  <c r="AH10" i="8"/>
  <c r="BG52" i="8"/>
  <c r="BG50" i="8"/>
  <c r="BG10" i="8"/>
  <c r="AR50" i="8"/>
  <c r="AR52" i="8"/>
  <c r="AR10" i="8"/>
  <c r="H50" i="8"/>
  <c r="H52" i="8" s="1"/>
  <c r="H10" i="8"/>
  <c r="AD50" i="8"/>
  <c r="AD52" i="8"/>
  <c r="AD10" i="8"/>
  <c r="AU50" i="8"/>
  <c r="AU52" i="8" s="1"/>
  <c r="AU10" i="8"/>
  <c r="I52" i="8"/>
  <c r="I50" i="8"/>
  <c r="I10" i="8"/>
  <c r="P92" i="4"/>
  <c r="P32" i="4" s="1"/>
  <c r="P19" i="4"/>
  <c r="P91" i="4"/>
  <c r="P33" i="4" s="1"/>
  <c r="R91" i="4"/>
  <c r="R33" i="4" s="1"/>
  <c r="R92" i="4"/>
  <c r="R32" i="4" s="1"/>
  <c r="R19" i="4"/>
  <c r="N50" i="8"/>
  <c r="N52" i="8" s="1"/>
  <c r="N10" i="8"/>
  <c r="AP50" i="8"/>
  <c r="AP52" i="8" s="1"/>
  <c r="AP10" i="8"/>
  <c r="AZ50" i="8"/>
  <c r="AZ52" i="8"/>
  <c r="AZ10" i="8"/>
  <c r="M50" i="8"/>
  <c r="M52" i="8" s="1"/>
  <c r="M10" i="8"/>
  <c r="AL50" i="8"/>
  <c r="AL52" i="8" s="1"/>
  <c r="AL10" i="8"/>
  <c r="G50" i="8"/>
  <c r="G52" i="8" s="1"/>
  <c r="G10" i="8"/>
  <c r="Q50" i="8"/>
  <c r="Q52" i="8"/>
  <c r="Q10" i="8"/>
  <c r="K79" i="7" l="1"/>
  <c r="C52" i="8"/>
  <c r="O79" i="7"/>
  <c r="O81" i="7" s="1"/>
  <c r="AA52" i="8"/>
  <c r="W19" i="4"/>
  <c r="V19" i="4"/>
  <c r="L79" i="7"/>
  <c r="L81" i="7" s="1"/>
  <c r="O32" i="4"/>
  <c r="W92" i="4"/>
  <c r="W32" i="4" s="1"/>
  <c r="V92" i="4"/>
  <c r="V32" i="4" s="1"/>
  <c r="V91" i="4"/>
  <c r="V33" i="4" s="1"/>
  <c r="W91" i="4"/>
  <c r="W33" i="4" s="1"/>
  <c r="O33" i="4"/>
  <c r="J46" i="7"/>
  <c r="N79" i="7"/>
  <c r="N81" i="7" s="1"/>
  <c r="K81" i="7" l="1"/>
  <c r="J79" i="7"/>
  <c r="J8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Huyền Nguyễn (General Accountant)</author>
  </authors>
  <commentList>
    <comment ref="N134" authorId="0" shapeId="0" xr:uid="{BBD93724-0FBF-3F4B-90E4-90FFA439F165}">
      <text>
        <r>
          <rPr>
            <b/>
            <sz val="9"/>
            <color indexed="81"/>
            <rFont val="Tahoma"/>
            <family val="2"/>
          </rPr>
          <t>Huyền Nguyễn (General Accountant):</t>
        </r>
        <r>
          <rPr>
            <sz val="9"/>
            <color indexed="81"/>
            <rFont val="Tahoma"/>
            <family val="2"/>
          </rPr>
          <t xml:space="preserve">
dự chi hóa đơn tháng 12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<sst xmlns="http://schemas.openxmlformats.org/spreadsheetml/2006/main" count="1245" uniqueCount="622">
  <si>
    <t>DATE:</t>
  </si>
  <si>
    <t>PIC:</t>
  </si>
  <si>
    <t>HKN</t>
  </si>
  <si>
    <t>1. Approval rate</t>
  </si>
  <si>
    <t>Approval rate</t>
  </si>
  <si>
    <t>Issue rate</t>
  </si>
  <si>
    <t>2. Spending</t>
  </si>
  <si>
    <t>Total</t>
  </si>
  <si>
    <t>Sum of VND</t>
  </si>
  <si>
    <t>Column Labels</t>
  </si>
  <si>
    <t>Loại US billing</t>
  </si>
  <si>
    <t>Row Labels</t>
  </si>
  <si>
    <t>ATM</t>
  </si>
  <si>
    <t>On Us Billing</t>
  </si>
  <si>
    <t>Purchase ECOM</t>
  </si>
  <si>
    <t>Purchase POS</t>
  </si>
  <si>
    <t>Grand Total</t>
  </si>
  <si>
    <t>%International cash advance</t>
  </si>
  <si>
    <t>Oct</t>
  </si>
  <si>
    <t>% Domestics cash advance</t>
  </si>
  <si>
    <t>Nov</t>
  </si>
  <si>
    <t>% Retail spend</t>
  </si>
  <si>
    <t>Dec</t>
  </si>
  <si>
    <t>% International spend</t>
  </si>
  <si>
    <t>Sum of &lt;&gt;VND</t>
  </si>
  <si>
    <t>3. Attrition &amp;Active</t>
  </si>
  <si>
    <t>Sum of % Active card</t>
  </si>
  <si>
    <t>4.Revolving, repayment, , cashback, Interchange, processing fee</t>
  </si>
  <si>
    <t>Prin total</t>
  </si>
  <si>
    <t xml:space="preserve">Install </t>
  </si>
  <si>
    <t>Non-install</t>
  </si>
  <si>
    <t>WO</t>
  </si>
  <si>
    <t>Revol</t>
  </si>
  <si>
    <t>Spending</t>
  </si>
  <si>
    <t>Spending (settle)</t>
  </si>
  <si>
    <t>Repayment</t>
  </si>
  <si>
    <t>Activate Acc</t>
  </si>
  <si>
    <t>Active acc</t>
  </si>
  <si>
    <t xml:space="preserve"> </t>
  </si>
  <si>
    <t>(loại on us billing)</t>
  </si>
  <si>
    <t>% Revol</t>
  </si>
  <si>
    <t>% repayment</t>
  </si>
  <si>
    <t>spending</t>
  </si>
  <si>
    <t>Interchange</t>
  </si>
  <si>
    <t>Cashback</t>
  </si>
  <si>
    <t>Process-pbc</t>
  </si>
  <si>
    <t>process -visa</t>
  </si>
  <si>
    <t>Process</t>
  </si>
  <si>
    <t>5. Installment</t>
  </si>
  <si>
    <t>Sum of DDP amount</t>
  </si>
  <si>
    <t>Average tenor</t>
  </si>
  <si>
    <t>Average upfront</t>
  </si>
  <si>
    <t>Penetration</t>
  </si>
  <si>
    <t>amount</t>
  </si>
  <si>
    <t>Fee</t>
  </si>
  <si>
    <t>6. Cost</t>
  </si>
  <si>
    <t>New acc</t>
  </si>
  <si>
    <t>Activated acc</t>
  </si>
  <si>
    <t>UW</t>
  </si>
  <si>
    <t>Collection</t>
  </si>
  <si>
    <t>Acquistion</t>
  </si>
  <si>
    <t>Promotion</t>
  </si>
  <si>
    <t>Esign, NFC</t>
  </si>
  <si>
    <t>MK, EMS</t>
  </si>
  <si>
    <t>SMS</t>
  </si>
  <si>
    <t>Acquisition</t>
  </si>
  <si>
    <t>Collect</t>
  </si>
  <si>
    <t>Opening</t>
  </si>
  <si>
    <t>Physical card</t>
  </si>
  <si>
    <t>7. Allocation</t>
  </si>
  <si>
    <t>Accum</t>
  </si>
  <si>
    <t>Direct HR cost</t>
  </si>
  <si>
    <t>Indirect HR cost</t>
  </si>
  <si>
    <t>Indirect system cost</t>
  </si>
  <si>
    <t>Other indirect supporting cost</t>
  </si>
  <si>
    <t>8. Annual , issuance fee</t>
  </si>
  <si>
    <t>Credit card accumulated alive accounts</t>
  </si>
  <si>
    <t>ALL_IN_ONE_CARD</t>
  </si>
  <si>
    <t>BE_CAKE_CREDIT_CARD</t>
  </si>
  <si>
    <t>CAKE_CREDIT_CARD</t>
  </si>
  <si>
    <t>VIEON_CAKE_CREDIT_CARD</t>
  </si>
  <si>
    <t>dữ liệu thu phí thường niên trên Core ICE- từ tháng 4</t>
  </si>
  <si>
    <t>Annual fee</t>
  </si>
  <si>
    <t>Issue card</t>
  </si>
  <si>
    <t>9. Termination fee</t>
  </si>
  <si>
    <t>Termination fee</t>
  </si>
  <si>
    <t>SAP MODEL - CREDIT CARD</t>
  </si>
  <si>
    <t>KHN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</si>
  <si>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</si>
  <si>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</si>
  <si>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</si>
  <si>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</si>
  <si>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</si>
  <si>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</si>
  <si>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</si>
  <si>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Credit Card này được tính trên hiệu quả của 1 thẻ mở và được cutoff tại thời điểm 5 năm ( 60 tháng) kể từ ngày bắt đầu sản phẩm. Trường hợp sử dụng phương pháp tính dự phòng VAS, cần ghi nhận thêm chi phí dự phòng năm thứ 6 liên quan tới hiệu quả sản phẩm thẻ 5 năm.</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</si>
  <si>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</si>
  <si>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</si>
  <si>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</si>
  <si>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thẻ đầu tiên được mở. </t>
  </si>
  <si>
    <t>2. Instruction</t>
  </si>
  <si>
    <t>- Cấu trúc file:</t>
  </si>
  <si>
    <t>NOTE</t>
  </si>
  <si>
    <t>Cung cấp các thông tin về file tính, lưu ý, định nghĩa sử dụng,…</t>
  </si>
  <si>
    <t>SAP_Leadsheet</t>
  </si>
  <si>
    <t>Các chỉ số và kết quả model SAP</t>
  </si>
  <si>
    <t>SAP_Speadsheet</t>
  </si>
  <si>
    <t>Các công thức tính SAP</t>
  </si>
  <si>
    <t>Sales plan &amp; PL</t>
  </si>
  <si>
    <t>Số lượng thẻ mở và kết quả dự kiến</t>
  </si>
  <si>
    <t>PL projection speadsheet</t>
  </si>
  <si>
    <t>Các công thức tính PL</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</si>
  <si>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</si>
  <si>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</si>
  <si>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</si>
  <si>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</si>
  <si>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</si>
  <si>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</si>
  <si>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</si>
  <si>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</si>
  <si>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</si>
  <si>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</si>
  <si>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</si>
  <si>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</si>
  <si>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</si>
  <si>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%Activation rate</t>
  </si>
  <si>
    <t>Tỉ lệ activate thẻ</t>
  </si>
  <si>
    <t>Lấy activated rate tại tháng 1</t>
  </si>
  <si>
    <t>Normal attrition rate (others)/cohort</t>
  </si>
  <si>
    <t>Trung bình tỉ lệ rời bỏ thẻ</t>
  </si>
  <si>
    <t>Lấy trung bình tỉ lệ rời bỏ thẻ của các tháng  (tính theo cohort)</t>
  </si>
  <si>
    <t>Seasonal attrition rate (month12-24,36,…)/cohort</t>
  </si>
  <si>
    <t>Tỉ lệ rời bỏ thẻ của các tháng đặc biệt (VD các tháng cuối năm)</t>
  </si>
  <si>
    <t>Lấy trung bình tỉ lệ rời bỏ thẻ của các tháng (tính theo cohort)</t>
  </si>
  <si>
    <t>Usage Status</t>
  </si>
  <si>
    <t>Tỉ lệ rút tiền mặt quốc tế/ tổng chi tiêu</t>
  </si>
  <si>
    <t>Tỉ lệ rút tiền mặt nội địa/ tổng chi tiêu</t>
  </si>
  <si>
    <t>Tỉ lệ thanh toán nội địa qua pos,online/tổng chi tiêu</t>
  </si>
  <si>
    <t>Tỉ lệ thanh toán quốc tế qua pos,online/tổng chi tiêu</t>
  </si>
  <si>
    <t>Spd / activated card</t>
  </si>
  <si>
    <t>Tổng chi tiêu tiêu tháng/số thẻ activated</t>
  </si>
  <si>
    <t>Payment status</t>
  </si>
  <si>
    <t>Minimal Payment</t>
  </si>
  <si>
    <t>Due date</t>
  </si>
  <si>
    <t>Ngày tới hạn thanh toán trong tháng, vd ngày 5, ngày 10 hàng tháng</t>
  </si>
  <si>
    <t>Free-interest period</t>
  </si>
  <si>
    <t>Thời gian được miễn lãi (VD 45-55 ngày)</t>
  </si>
  <si>
    <t>Port Revolving rate</t>
  </si>
  <si>
    <t>Tỉ lệ chuyển đổi dư nợ (được tính là %/ANR tháng trước (exl WO, EMI))</t>
  </si>
  <si>
    <t>Repayment rate</t>
  </si>
  <si>
    <t>Tỉ lệ thanh toán dư nợ (được tính %/ANR tháng trước (exl WO, EMI))</t>
  </si>
  <si>
    <t>Pricing</t>
  </si>
  <si>
    <t>CII rate</t>
  </si>
  <si>
    <t>Chi phí lãi vay (annually)</t>
  </si>
  <si>
    <t>Lấy trung bình tỉ lãi của rút tiền và chi tiêu</t>
  </si>
  <si>
    <t>COF rate</t>
  </si>
  <si>
    <t>Chi phí vốn (annually)</t>
  </si>
  <si>
    <t>Lấy theo BRD</t>
  </si>
  <si>
    <t>Customer fee</t>
  </si>
  <si>
    <t>Phí thường niên</t>
  </si>
  <si>
    <t>Lấy trung bình tỉ lệ các thẻ</t>
  </si>
  <si>
    <t>Annual Fee waiver</t>
  </si>
  <si>
    <t>Tỉ lệ miễn phí thường niên (trừ năm 1)</t>
  </si>
  <si>
    <t>Quarterly fee</t>
  </si>
  <si>
    <t>Phí hàng quý</t>
  </si>
  <si>
    <t>Quarterly Fee waiver</t>
  </si>
  <si>
    <t>Tỉ lệ được miễn phí hàng quý</t>
  </si>
  <si>
    <t>Monthly fee</t>
  </si>
  <si>
    <t>Phí hàng tháng (subcription fee,…)</t>
  </si>
  <si>
    <t>Monthly Fee waiver</t>
  </si>
  <si>
    <t>Tỉ lệ miễn phí hàng tháng</t>
  </si>
  <si>
    <t>Issuance fee</t>
  </si>
  <si>
    <t>Phí mở thẻ vật lý mới</t>
  </si>
  <si>
    <t>Phí đóng thẻ</t>
  </si>
  <si>
    <t>Trong trường hợp đóng thẻ trong vòng 1 năm sẽ bị thu phí đóng thẻ</t>
  </si>
  <si>
    <t>Late payment rate</t>
  </si>
  <si>
    <t>Phí chậm trả</t>
  </si>
  <si>
    <t>%Latepayment collected</t>
  </si>
  <si>
    <t>Tỉ lệ thu hồi chậm trả</t>
  </si>
  <si>
    <t>Cash advance</t>
  </si>
  <si>
    <t>Phí rút tiền mặt</t>
  </si>
  <si>
    <t>Currency conversion (FX rate)</t>
  </si>
  <si>
    <t>Phí chuyển đổi ngoại tệ</t>
  </si>
  <si>
    <t>Customer rewards</t>
  </si>
  <si>
    <t>Tỉ lệ cashback (per spending)</t>
  </si>
  <si>
    <t>Lấy trung bình 6 tháng</t>
  </si>
  <si>
    <t>Vendor fee</t>
  </si>
  <si>
    <t>Doanh thu interchange (per spending)</t>
  </si>
  <si>
    <t>Processing fee (VISA)</t>
  </si>
  <si>
    <t>Chi phí processing</t>
  </si>
  <si>
    <t>Support processing cost (VISA)</t>
  </si>
  <si>
    <t>Hoàn phí processing fee của VISA</t>
  </si>
  <si>
    <t>VISA hoàn phí cho 5 năm đầu tiên hoạt động bắt đầu 8/2022, (2022-2023- tính 100%, năm 2024- tính 75%, 2025-2027-tính 50%, các năm sau đó không được hoàn)</t>
  </si>
  <si>
    <t>Vendor servicing cost(PBC)</t>
  </si>
  <si>
    <t>Phí PBC</t>
  </si>
  <si>
    <t>EMI</t>
  </si>
  <si>
    <t>EMI Penetration</t>
  </si>
  <si>
    <t>Tỉ lệ chuyển đổi trả góp/spending trong tháng</t>
  </si>
  <si>
    <t>Thời hạn chuyển đổi trung bình</t>
  </si>
  <si>
    <t>Initial fee</t>
  </si>
  <si>
    <t>Phí trả góp hàng tháng/số dư ban đầu</t>
  </si>
  <si>
    <t>Upfront fee</t>
  </si>
  <si>
    <t>Phí chuyển đổi trả góp, trả 1 lần tại thời điểm ban đầu</t>
  </si>
  <si>
    <t>Early repayment penalty</t>
  </si>
  <si>
    <t>Phí tất toán trước hạn</t>
  </si>
  <si>
    <t>% Early repayment</t>
  </si>
  <si>
    <t>Tỉ lệ tất toán trước hạn của sản phẩm trả góp</t>
  </si>
  <si>
    <t>COST INPUT</t>
  </si>
  <si>
    <t>Inflation rate</t>
  </si>
  <si>
    <t>Tỉ lệ dự kiến tăng chi phí qua các năm</t>
  </si>
  <si>
    <t>Sales &amp; Marketing</t>
  </si>
  <si>
    <t>Lead acquisition</t>
  </si>
  <si>
    <t>Chi phí leadgen trả cho đối tác</t>
  </si>
  <si>
    <t>Sharing TOI only</t>
  </si>
  <si>
    <t>Chi phí chia sẻ doanh thu chi phí cho đối tá</t>
  </si>
  <si>
    <t>Sharing TOI+RISKDPD90+</t>
  </si>
  <si>
    <t>Sharing TOI+RISKDPD180+</t>
  </si>
  <si>
    <t>Marketing acquisition</t>
  </si>
  <si>
    <t>Chi phí marketing cho thẻ mở</t>
  </si>
  <si>
    <t>Marketing promotion</t>
  </si>
  <si>
    <t>Chi phí promotion hàng tháng cho thẻ hoạt động</t>
  </si>
  <si>
    <t>Chi phí promotion/số chi tiêu</t>
  </si>
  <si>
    <t>UW &amp; Disbursal cost</t>
  </si>
  <si>
    <t>Underwriting cost</t>
  </si>
  <si>
    <t>Chi phí underwriting cost/thẻ mở</t>
  </si>
  <si>
    <t>Chi phí bao gồm (PBC, KLP, CIC,…)</t>
  </si>
  <si>
    <t>DOP cost</t>
  </si>
  <si>
    <t>Chi phí luồng DOP</t>
  </si>
  <si>
    <t>Bao gồm SMS,…</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</si>
  <si>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</si>
  <si>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</si>
  <si>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</si>
  <si>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</si>
  <si>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</si>
  <si>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</si>
  <si>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</si>
  <si>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</si>
  <si>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</si>
  <si>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</si>
  <si>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Chi phí mở thẻ vật lý (chi phí phôi, in ấn, EMS, chi phí khấu hao in ấn…)</t>
  </si>
  <si>
    <t>Physical &amp; Virtual Card</t>
  </si>
  <si>
    <t>Tỉ lệ thẻ ảo và thẻ vật lý</t>
  </si>
  <si>
    <t>%Physical Card</t>
  </si>
  <si>
    <t>Thẻ vật lý</t>
  </si>
  <si>
    <t>%Virtual Card</t>
  </si>
  <si>
    <t>Tỉ lệ thẻ ảo (không phát hành thẻ vật lý)</t>
  </si>
  <si>
    <t>Collection &amp; AMC</t>
  </si>
  <si>
    <t>Chi phí thu hồi nợ/số thẻ activated</t>
  </si>
  <si>
    <t>After-sales services</t>
  </si>
  <si>
    <t>SMS/ Email</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</si>
  <si>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</si>
  <si>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</si>
  <si>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</si>
  <si>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</si>
  <si>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</si>
  <si>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</si>
  <si>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</si>
  <si>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</si>
  <si>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</si>
  <si>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</si>
  <si>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</si>
  <si>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</si>
  <si>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</si>
  <si>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</si>
  <si>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</si>
  <si>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Provision rate</t>
  </si>
  <si>
    <t>Avg NF</t>
  </si>
  <si>
    <t>Netflow- Tỉ lệ chuyển nợ</t>
  </si>
  <si>
    <t>PD</t>
  </si>
  <si>
    <t>Percentage of debt (tỉ lệ vỡ nợ)</t>
  </si>
  <si>
    <t>Pro. rate</t>
  </si>
  <si>
    <t>Tỉ lệ vỡ nợ đã điều chỉnh thu hồi nợ</t>
  </si>
  <si>
    <t>PERFORMANCE OUTPUT</t>
  </si>
  <si>
    <t>Write-off mode</t>
  </si>
  <si>
    <t>Provision mode</t>
  </si>
  <si>
    <t>EMI mode</t>
  </si>
  <si>
    <t>DPD360+</t>
  </si>
  <si>
    <t>IFRS</t>
  </si>
  <si>
    <t>DPD180+</t>
  </si>
  <si>
    <t>VAS</t>
  </si>
  <si>
    <t>non-EMI</t>
  </si>
  <si>
    <t>Leadsheet</t>
  </si>
  <si>
    <t>Select model type</t>
  </si>
  <si>
    <t>Write off</t>
  </si>
  <si>
    <t>không dùng DPD180 với IFRS</t>
  </si>
  <si>
    <t>Please read carefully before using model</t>
  </si>
  <si>
    <t>Provision</t>
  </si>
  <si>
    <t>Disclaimer</t>
  </si>
  <si>
    <t>Card type</t>
  </si>
  <si>
    <t>ALL</t>
  </si>
  <si>
    <t>Instruction</t>
  </si>
  <si>
    <t>Chanel</t>
  </si>
  <si>
    <t>Legend</t>
  </si>
  <si>
    <t>Customer type</t>
  </si>
  <si>
    <t>All</t>
  </si>
  <si>
    <t>Chưa test xong hiệu quả, ko nên đổi ô này</t>
  </si>
  <si>
    <t>Quarter</t>
  </si>
  <si>
    <t>Cur: mVND, %</t>
  </si>
  <si>
    <t>SUMMARY OUTPUT</t>
  </si>
  <si>
    <t>Lifetime 5 Years</t>
  </si>
  <si>
    <t>Year 1</t>
  </si>
  <si>
    <t>Year 2</t>
  </si>
  <si>
    <t>Year 3</t>
  </si>
  <si>
    <t>Year 4</t>
  </si>
  <si>
    <t>Year 5</t>
  </si>
  <si>
    <t>% of ANR 5Y</t>
  </si>
  <si>
    <t>% Spending</t>
  </si>
  <si>
    <t>ANR</t>
  </si>
  <si>
    <t>TOI</t>
  </si>
  <si>
    <t>Net interest income</t>
  </si>
  <si>
    <t>Net fee income</t>
  </si>
  <si>
    <t>Other income</t>
  </si>
  <si>
    <t>Provision cost</t>
  </si>
  <si>
    <t>Variable Cost</t>
  </si>
  <si>
    <t>perbalance</t>
  </si>
  <si>
    <t>date of month</t>
  </si>
  <si>
    <t>Overhead cost</t>
  </si>
  <si>
    <t>days</t>
  </si>
  <si>
    <t>PBT</t>
  </si>
  <si>
    <t>per ANR T-1 (excl EMI, WO)</t>
  </si>
  <si>
    <t>In which: Profit before Overhead</t>
  </si>
  <si>
    <t>per ANR T-1</t>
  </si>
  <si>
    <t>45%spending &amp;47%cashadvance</t>
  </si>
  <si>
    <t>per card/year</t>
  </si>
  <si>
    <t>per total port</t>
  </si>
  <si>
    <t>per card/quarter</t>
  </si>
  <si>
    <t>per card/month</t>
  </si>
  <si>
    <t>per physical card</t>
  </si>
  <si>
    <t>If closing in year 1</t>
  </si>
  <si>
    <t>Lifetime</t>
  </si>
  <si>
    <t>overdue balance/month</t>
  </si>
  <si>
    <t>% overdue balance</t>
  </si>
  <si>
    <t>per spend/month</t>
  </si>
  <si>
    <t>per int' spend/month</t>
  </si>
  <si>
    <t>CII</t>
  </si>
  <si>
    <t>COF</t>
  </si>
  <si>
    <t>per retail spend/month</t>
  </si>
  <si>
    <t>Cash back</t>
  </si>
  <si>
    <t>Loyalty</t>
  </si>
  <si>
    <t>Welcomegift</t>
  </si>
  <si>
    <t>per primary card</t>
  </si>
  <si>
    <t>Free ship code</t>
  </si>
  <si>
    <t>Late payment</t>
  </si>
  <si>
    <t>Currency conversion</t>
  </si>
  <si>
    <t>actived card/month</t>
  </si>
  <si>
    <t>Insurance fee</t>
  </si>
  <si>
    <t>EMI initial fee</t>
  </si>
  <si>
    <t>Insurance</t>
  </si>
  <si>
    <t>EMI early repayment</t>
  </si>
  <si>
    <t>yearly</t>
  </si>
  <si>
    <t>%commission to CAKE</t>
  </si>
  <si>
    <t>Penetration rate</t>
  </si>
  <si>
    <t>Vendor servicing cost</t>
  </si>
  <si>
    <t>per activated account</t>
  </si>
  <si>
    <t>Processing cost</t>
  </si>
  <si>
    <t>Support processing cost</t>
  </si>
  <si>
    <t>CASH INSTALLMENT</t>
  </si>
  <si>
    <t>Fee suspended</t>
  </si>
  <si>
    <t>per total spending</t>
  </si>
  <si>
    <t>month</t>
  </si>
  <si>
    <t>PROVISION</t>
  </si>
  <si>
    <t>monthly</t>
  </si>
  <si>
    <t>OPEX</t>
  </si>
  <si>
    <t>per initial transaction</t>
  </si>
  <si>
    <t>outstandingbalance</t>
  </si>
  <si>
    <t>per total port/month</t>
  </si>
  <si>
    <t>TOI only</t>
  </si>
  <si>
    <t>TOI+RISKDPD90+</t>
  </si>
  <si>
    <t>RETAIL 1%</t>
  </si>
  <si>
    <t>TOI+RISKDPD180+</t>
  </si>
  <si>
    <t>Disbursal cost</t>
  </si>
  <si>
    <t>RETAIL 0%</t>
  </si>
  <si>
    <t>Credit support</t>
  </si>
  <si>
    <t>Early collection</t>
  </si>
  <si>
    <t>AMC</t>
  </si>
  <si>
    <t>Other support units</t>
  </si>
  <si>
    <t>PROFIT BEFORE SU</t>
  </si>
  <si>
    <t>annual rate</t>
  </si>
  <si>
    <t>per new issued card</t>
  </si>
  <si>
    <t>% permonth</t>
  </si>
  <si>
    <t>Include( CII,COF,AnnualFee, Fxfee, interchange, processing, cashback)</t>
  </si>
  <si>
    <t>per activated card/month</t>
  </si>
  <si>
    <t>per spending</t>
  </si>
  <si>
    <t>Per application</t>
  </si>
  <si>
    <t>of applications submitted</t>
  </si>
  <si>
    <t>of applications approved</t>
  </si>
  <si>
    <t>per new issued physical card</t>
  </si>
  <si>
    <t>%New Card</t>
  </si>
  <si>
    <t>Early collection of B0</t>
  </si>
  <si>
    <t>per card / month</t>
  </si>
  <si>
    <t>% collected</t>
  </si>
  <si>
    <t>Early collection &gt; B0</t>
  </si>
  <si>
    <t>of B1-B3</t>
  </si>
  <si>
    <t>B4-B12</t>
  </si>
  <si>
    <t>per mVND (&gt;= 90D) / month</t>
  </si>
  <si>
    <t>Average for all bucket</t>
  </si>
  <si>
    <t>per account activated</t>
  </si>
  <si>
    <t>SMS/Email</t>
  </si>
  <si>
    <t>Others</t>
  </si>
  <si>
    <t>per existing card / month</t>
  </si>
  <si>
    <t>B8-B12</t>
  </si>
  <si>
    <t>B13-B24</t>
  </si>
  <si>
    <t>B24-B36</t>
  </si>
  <si>
    <t>B36+</t>
  </si>
  <si>
    <t>Bucket</t>
  </si>
  <si>
    <t>B00</t>
  </si>
  <si>
    <t>B01</t>
  </si>
  <si>
    <t>B02</t>
  </si>
  <si>
    <t>B03</t>
  </si>
  <si>
    <t>B04</t>
  </si>
  <si>
    <t>B05</t>
  </si>
  <si>
    <t>B06</t>
  </si>
  <si>
    <t>B07</t>
  </si>
  <si>
    <t>B08</t>
  </si>
  <si>
    <t>B09</t>
  </si>
  <si>
    <t>B10</t>
  </si>
  <si>
    <t>B11</t>
  </si>
  <si>
    <t>B12</t>
  </si>
  <si>
    <t>B25-B36</t>
  </si>
  <si>
    <t>Risk cost/ANR</t>
  </si>
  <si>
    <t>Transactor</t>
  </si>
  <si>
    <t>Revolver</t>
  </si>
  <si>
    <t>% Transactor</t>
  </si>
  <si>
    <t>% Revolver</t>
  </si>
  <si>
    <t>Revolver Revolving rate</t>
  </si>
  <si>
    <t>Sum of BALANCE</t>
  </si>
  <si>
    <t>Sum of Lai DCV</t>
  </si>
  <si>
    <t>2024</t>
  </si>
  <si>
    <t>2025</t>
  </si>
  <si>
    <t>Jan</t>
  </si>
  <si>
    <t>Feb</t>
  </si>
  <si>
    <t>Mar</t>
  </si>
  <si>
    <t>Apr</t>
  </si>
  <si>
    <t>May</t>
  </si>
  <si>
    <t>Jun</t>
  </si>
  <si>
    <t>Jul</t>
  </si>
  <si>
    <t>Aug</t>
  </si>
  <si>
    <t>Sep</t>
  </si>
  <si>
    <t>Index!A1</t>
  </si>
  <si>
    <t>WO model</t>
  </si>
  <si>
    <t>Provision model</t>
  </si>
  <si>
    <t>Calendar</t>
  </si>
  <si>
    <t>Validation</t>
  </si>
  <si>
    <t>No</t>
  </si>
  <si>
    <t>For VAS only</t>
  </si>
  <si>
    <t>Year</t>
  </si>
  <si>
    <t>Month</t>
  </si>
  <si>
    <t>CARD OPERATION</t>
  </si>
  <si>
    <t>Issued card</t>
  </si>
  <si>
    <t># Card</t>
  </si>
  <si>
    <t>Activated card</t>
  </si>
  <si>
    <t>Attrition rate</t>
  </si>
  <si>
    <t>%</t>
  </si>
  <si>
    <t># Activated Card</t>
  </si>
  <si>
    <t>Beginning Bal</t>
  </si>
  <si>
    <t>Newly activated card</t>
  </si>
  <si>
    <t>Attrition #</t>
  </si>
  <si>
    <t>Ending Bal</t>
  </si>
  <si>
    <t>Avg Card</t>
  </si>
  <si>
    <t>Spending status</t>
  </si>
  <si>
    <t>Spd per activated card (Port)</t>
  </si>
  <si>
    <t>mVND</t>
  </si>
  <si>
    <t>Card Port</t>
  </si>
  <si>
    <t>EMI (Installment)</t>
  </si>
  <si>
    <t>EMI PORT</t>
  </si>
  <si>
    <t>CASH installment</t>
  </si>
  <si>
    <t>milVND</t>
  </si>
  <si>
    <t>New Billing</t>
  </si>
  <si>
    <t>Paid off</t>
  </si>
  <si>
    <t>Early payment</t>
  </si>
  <si>
    <t>Normal payment</t>
  </si>
  <si>
    <t>Initial monthly balance</t>
  </si>
  <si>
    <t>EMI Total port</t>
  </si>
  <si>
    <t>Payment</t>
  </si>
  <si>
    <t>BS by bucket</t>
  </si>
  <si>
    <t>CORE</t>
  </si>
  <si>
    <t>New billing</t>
  </si>
  <si>
    <t>Retail</t>
  </si>
  <si>
    <t>EMI capitalized</t>
  </si>
  <si>
    <t>Move to EMI</t>
  </si>
  <si>
    <t>TOTAL BANK</t>
  </si>
  <si>
    <t>ENR</t>
  </si>
  <si>
    <t>Total bank</t>
  </si>
  <si>
    <t>Outstanding balance</t>
  </si>
  <si>
    <t>Writeoff balance</t>
  </si>
  <si>
    <t>Outstanding Bal/TB</t>
  </si>
  <si>
    <t>ENR TB</t>
  </si>
  <si>
    <t>ENR GB</t>
  </si>
  <si>
    <t>ENR BB</t>
  </si>
  <si>
    <t>BB port to lock spend</t>
  </si>
  <si>
    <t>Total Card by Bucket</t>
  </si>
  <si>
    <t>B13</t>
  </si>
  <si>
    <t>B14+</t>
  </si>
  <si>
    <t>Statement date</t>
  </si>
  <si>
    <t>ANR TB</t>
  </si>
  <si>
    <t>ANR Core (incl WO)</t>
  </si>
  <si>
    <t>ANR EMI (Incl WO)</t>
  </si>
  <si>
    <t>ANR outstanding (excl WO)</t>
  </si>
  <si>
    <t>ANR Core (excl WO)</t>
  </si>
  <si>
    <t>ANR EMI (Encl WO)</t>
  </si>
  <si>
    <t>ANR/ENR</t>
  </si>
  <si>
    <t>Revolving status</t>
  </si>
  <si>
    <t>Revol Port</t>
  </si>
  <si>
    <t>ANR Revolving balance</t>
  </si>
  <si>
    <t>B0&amp;B1/balance (tỉ lệ thu phí)</t>
  </si>
  <si>
    <t>B0&amp;B1/ANR (tỉ lệ thu lãi)</t>
  </si>
  <si>
    <t>NII</t>
  </si>
  <si>
    <t>Non EMI</t>
  </si>
  <si>
    <t>NFI</t>
  </si>
  <si>
    <t>Vendor service fee</t>
  </si>
  <si>
    <t>Processing fee</t>
  </si>
  <si>
    <t>Support processing fee</t>
  </si>
  <si>
    <t>Welcome Gift</t>
  </si>
  <si>
    <t>EMI upfront fee</t>
  </si>
  <si>
    <t>EMI-Cash</t>
  </si>
  <si>
    <t>EMI- Retail 1%</t>
  </si>
  <si>
    <t>EMI- Retail 0%</t>
  </si>
  <si>
    <t>EMI monthly fee</t>
  </si>
  <si>
    <t>EMI early repayment fee</t>
  </si>
  <si>
    <t>OPERATING COST</t>
  </si>
  <si>
    <t>Sales &amp;MKT</t>
  </si>
  <si>
    <t>Sharing TOI+Risk DPD90</t>
  </si>
  <si>
    <t>Sharing TOI+Risk DPD180</t>
  </si>
  <si>
    <t>Marketingacquisition</t>
  </si>
  <si>
    <t>Total Sales &amp; MKT</t>
  </si>
  <si>
    <t>Physical Issuing cost</t>
  </si>
  <si>
    <t>Disbursement cost</t>
  </si>
  <si>
    <t>Total UW &amp; Disb</t>
  </si>
  <si>
    <t>Expense increase</t>
  </si>
  <si>
    <t>Total After-sale services</t>
  </si>
  <si>
    <t>Early collection rate</t>
  </si>
  <si>
    <t>AMC Collection rate</t>
  </si>
  <si>
    <t>WO collection rate</t>
  </si>
  <si>
    <t>Early collections</t>
  </si>
  <si>
    <t>WO collection</t>
  </si>
  <si>
    <t>Total Collection &amp; AMC</t>
  </si>
  <si>
    <t>Overhead</t>
  </si>
  <si>
    <t>Overhead Total</t>
  </si>
  <si>
    <t>Total operating cost</t>
  </si>
  <si>
    <t>IFRS Provision cost</t>
  </si>
  <si>
    <t>B0</t>
  </si>
  <si>
    <t>B1</t>
  </si>
  <si>
    <t>B2</t>
  </si>
  <si>
    <t>B3</t>
  </si>
  <si>
    <t>B4</t>
  </si>
  <si>
    <t>B5</t>
  </si>
  <si>
    <t>B6</t>
  </si>
  <si>
    <t>B7</t>
  </si>
  <si>
    <t>B8</t>
  </si>
  <si>
    <t>B9</t>
  </si>
  <si>
    <t>WO accumulated</t>
  </si>
  <si>
    <t>Accum. provision</t>
  </si>
  <si>
    <t>VAS 360+</t>
  </si>
  <si>
    <t>VAS 180+</t>
  </si>
  <si>
    <t>PROFIT</t>
  </si>
  <si>
    <t>Profit</t>
  </si>
  <si>
    <t>Net PBT</t>
  </si>
  <si>
    <t>Accumulated 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</si>
  <si>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</si>
  <si>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</si>
  <si>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</si>
  <si>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</si>
  <si>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</si>
  <si>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</si>
  <si>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</si>
  <si>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</si>
  <si>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</si>
  <si>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</si>
  <si>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</si>
  <si>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</si>
  <si>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disbursement (Card)</t>
  </si>
  <si>
    <t>Sales Plan 2025</t>
  </si>
  <si>
    <t>New limit policy (apply for new cards)</t>
  </si>
  <si>
    <t>New card Forecast</t>
  </si>
  <si>
    <t>CIF (new card only)</t>
  </si>
  <si>
    <t>% Affluent</t>
  </si>
  <si>
    <t># Card in Force Affluent</t>
  </si>
  <si>
    <t>Limit per card (Mil VNĐ)</t>
  </si>
  <si>
    <t>Limit ultilization</t>
  </si>
  <si>
    <t>Spending per card</t>
  </si>
  <si>
    <t>% Mass</t>
  </si>
  <si>
    <t># Card in Force Mass</t>
  </si>
  <si>
    <t>Total spending (Mil VNĐ)</t>
  </si>
  <si>
    <t>Current limit policy (2024 current active)</t>
  </si>
  <si>
    <t># Card In Force</t>
  </si>
  <si>
    <t>Total porfolio</t>
  </si>
  <si>
    <t>Limit increasing Batch</t>
  </si>
  <si>
    <t>Batch 1</t>
  </si>
  <si>
    <t>Batch 2</t>
  </si>
  <si>
    <t>Batch 3</t>
  </si>
  <si>
    <t>Batch 4</t>
  </si>
  <si>
    <t>Batch 5</t>
  </si>
  <si>
    <t>Batch 6</t>
  </si>
  <si>
    <t>Note</t>
  </si>
  <si>
    <t>spending per active increase 5% (tet holiday)</t>
  </si>
  <si>
    <t>spending per active increase 10%</t>
  </si>
  <si>
    <t>II.</t>
  </si>
  <si>
    <t>PROFIT &amp; LOSS</t>
  </si>
  <si>
    <t>FISCAL YEAR</t>
  </si>
  <si>
    <t>bVND</t>
  </si>
  <si>
    <t>NEW DISBURSAL</t>
  </si>
  <si>
    <t>Monthly disbursement</t>
  </si>
  <si>
    <t>EOP</t>
  </si>
  <si>
    <t>ADB</t>
  </si>
  <si>
    <t>Supprort processing fee</t>
  </si>
  <si>
    <t>Variable Expenses</t>
  </si>
  <si>
    <t>Partner Acquisition</t>
  </si>
  <si>
    <t>Marketing Promotion</t>
  </si>
  <si>
    <t>UW &amp; Disbursal</t>
  </si>
  <si>
    <t>Overhead Expenses</t>
  </si>
  <si>
    <t>In which: PROFIT BEFORE SU</t>
  </si>
  <si>
    <t>PL PROJECTION</t>
  </si>
  <si>
    <t>60 months</t>
  </si>
  <si>
    <t>Month on board</t>
  </si>
  <si>
    <t>Unit: mVND</t>
  </si>
  <si>
    <t>Checking</t>
  </si>
  <si>
    <t>Fee Suspends</t>
  </si>
  <si>
    <t>Sales team &amp; mgt</t>
  </si>
  <si>
    <t>Other Income</t>
  </si>
  <si>
    <t>EOP BY BUCKET</t>
  </si>
  <si>
    <t>Total ENR</t>
  </si>
  <si>
    <t>No. of month/No.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</si>
</sst>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00\ _₫_-;\-* #,##0.00\ _₫_-;_-* &quot;-&quot;??\ _₫_-;_-@_-"/>
    <numFmt numFmtId="165" formatCode="_-* #,##0\ _₫_-;\-* #,##0\ _₫_-;_-* &quot;-&quot;??\ _₫_-;_-@_-"/>
    <numFmt numFmtId="166" formatCode="_(* #,##0_);_(* \(#,##0\);_(* &quot;-&quot;??_);_(@_)"/>
    <numFmt numFmtId="167" formatCode="0.0%"/>
    <numFmt numFmtId="168" formatCode="0.000%"/>
    <numFmt numFmtId="169" formatCode="_-* #,##0.000\ _₫_-;\-* #,##0.000\ _₫_-;_-* &quot;-&quot;??\ _₫_-;_-@_-"/>
    <numFmt numFmtId="170" formatCode="0.0000%"/>
    <numFmt numFmtId="171" formatCode="_-* #,##0.0000\ _₫_-;\-* #,##0.0000\ _₫_-;_-* &quot;-&quot;??\ _₫_-;_-@_-"/>
    <numFmt numFmtId="172" formatCode="_(* #,##0.0000_);_(* \(#,##0.0000\);_(* &quot;-&quot;??_);_(@_)"/>
    <numFmt numFmtId="173" formatCode="_-* #,##0.00_-;\-* #,##0.00_-;_-* &quot;-&quot;??_-;_-@_-"/>
    <numFmt numFmtId="174" formatCode="_-* #,##0.0\ _₫_-;\-* #,##0.0\ _₫_-;_-* &quot;-&quot;??\ _₫_-;_-@_-"/>
    <numFmt numFmtId="175" formatCode="_(* #,##0.0_);_(* \(#,##0.0\);_(* &quot;-&quot;??_);_(@_)"/>
    <numFmt numFmtId="176" formatCode="_-* #,##0.00000\ _₫_-;\-* #,##0.00000\ _₫_-;_-* &quot;-&quot;??\ _₫_-;_-@_-"/>
    <numFmt numFmtId="177" formatCode="_(* #,##0.000_);_(* \(#,##0.000\);_(* &quot;-&quot;???_);_(@_)"/>
    <numFmt numFmtId="178" formatCode="0.00000000000000000%"/>
    <numFmt numFmtId="179" formatCode="_(* #,##0.00_);_(* \(#,##0.00\);_(* &quot;-&quot;_);_(@_)"/>
    <numFmt numFmtId="180" formatCode="_(* #,##0.000_);_(* \(#,##0.000\);_(* &quot;-&quot;_);_(@_)"/>
    <numFmt numFmtId="181" formatCode="#,##0.00\ &quot;₫&quot;;[Red]\-#,##0.00\ &quot;₫&quot;"/>
    <numFmt numFmtId="182" formatCode="[$-409]mmm\-yy;@"/>
    <numFmt numFmtId="183" formatCode="[$-409]dd\-mmm\-yy;@"/>
    <numFmt numFmtId="184" formatCode="_(* #,##0.00000000_);_(* \(#,##0.00000000\);_(* &quot;-&quot;??_);_(@_)"/>
    <numFmt numFmtId="185" formatCode="_(* #,##0.00000_);_(* \(#,##0.00000\);_(* &quot;-&quot;??_);_(@_)"/>
  </numFmts>
  <fonts count="88" x14ac:knownFonts="1">
    <font>
      <sz val="12"/>
      <color theme="1"/>
      <name val="Aptos Narrow"/>
      <family val="2"/>
      <scheme val="minor"/>
    </font>
    <font>
      <sz val="11"/>
      <color theme="1"/>
      <name val="Aptos Narrow"/>
      <family val="2"/>
      <charset val="163"/>
      <scheme val="minor"/>
    </font>
    <font>
      <b/>
      <sz val="11"/>
      <color theme="1"/>
      <name val="Aptos Narrow"/>
      <family val="2"/>
      <scheme val="minor"/>
    </font>
    <font>
      <sz val="11"/>
      <color theme="1"/>
      <name val="Aptos Narrow"/>
      <family val="2"/>
      <scheme val="minor"/>
    </font>
    <font>
      <sz val="11"/>
      <color rgb="FFFF0000"/>
      <name val="Aptos Narrow"/>
      <family val="2"/>
      <charset val="163"/>
      <scheme val="minor"/>
    </font>
    <font>
      <sz val="10"/>
      <color theme="1"/>
      <name val="Arial"/>
      <family val="2"/>
    </font>
    <font>
      <sz val="10"/>
      <color theme="0"/>
      <name val="Arial"/>
      <family val="2"/>
    </font>
    <font>
      <sz val="11"/>
      <color rgb="FFFF0000"/>
      <name val="Aptos Narrow"/>
      <family val="2"/>
      <scheme val="minor"/>
    </font>
    <font>
      <i/>
      <sz val="11"/>
      <color theme="1"/>
      <name val="Aptos Narrow"/>
      <family val="2"/>
      <scheme val="minor"/>
    </font>
    <font>
      <i/>
      <sz val="11"/>
      <color rgb="FFFF0000"/>
      <name val="Aptos Narrow"/>
      <family val="2"/>
      <scheme val="minor"/>
    </font>
    <font>
      <b/>
      <sz val="11"/>
      <color theme="1"/>
      <name val="Aptos Narrow"/>
      <family val="2"/>
      <charset val="163"/>
      <scheme val="minor"/>
    </font>
    <font>
      <sz val="11"/>
      <color rgb="FFFF37A5"/>
      <name val="Aptos Narrow"/>
      <family val="2"/>
      <charset val="163"/>
      <scheme val="minor"/>
    </font>
    <font>
      <b/>
      <sz val="9"/>
      <color indexed="81"/>
      <name val="Tahoma"/>
      <family val="2"/>
    </font>
    <font>
      <sz val="9"/>
      <color indexed="81"/>
      <name val="Tahoma"/>
      <family val="2"/>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0"/>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1"/>
      <name val="Arial"/>
      <family val="2"/>
    </font>
    <font>
      <b/>
      <sz val="11"/>
      <color rgb="FFFF0000"/>
      <name val="Arial"/>
      <family val="2"/>
    </font>
    <font>
      <b/>
      <sz val="10"/>
      <color theme="1"/>
      <name val="Arial"/>
      <family val="2"/>
    </font>
    <font>
      <sz val="10"/>
      <name val="Arial"/>
      <family val="2"/>
    </font>
    <font>
      <b/>
      <sz val="10"/>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sz val="14"/>
      <color theme="1"/>
      <name val="Arial"/>
      <family val="2"/>
    </font>
    <font>
      <sz val="10"/>
      <color rgb="FFFF0000"/>
      <name val="Arial"/>
      <family val="2"/>
    </font>
    <font>
      <b/>
      <sz val="10"/>
      <color theme="0"/>
      <name val="Arial"/>
      <family val="2"/>
    </font>
    <font>
      <i/>
      <sz val="10"/>
      <color theme="1" tint="0.499984740745262"/>
      <name val="Arial"/>
      <family val="2"/>
    </font>
    <font>
      <b/>
      <sz val="10"/>
      <color rgb="FFFF0000"/>
      <name val="Arial"/>
      <family val="2"/>
    </font>
    <font>
      <b/>
      <i/>
      <sz val="10"/>
      <color theme="1" tint="0.499984740745262"/>
      <name val="Arial"/>
      <family val="2"/>
    </font>
    <font>
      <sz val="12"/>
      <color theme="1"/>
      <name val="Arial"/>
      <family val="2"/>
    </font>
    <font>
      <b/>
      <sz val="10"/>
      <color theme="1" tint="0.34998626667073579"/>
      <name val="Arial"/>
      <family val="2"/>
    </font>
    <font>
      <i/>
      <sz val="8"/>
      <color rgb="FFFF0000"/>
      <name val="Arial"/>
      <family val="2"/>
    </font>
    <font>
      <i/>
      <sz val="10"/>
      <color theme="1"/>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color rgb="FF3F3F3F"/>
      <name val="Arial"/>
      <family val="2"/>
    </font>
    <font>
      <sz val="10"/>
      <color rgb="FF3F3F3F"/>
      <name val="Arial"/>
      <family val="2"/>
    </font>
    <font>
      <i/>
      <sz val="10"/>
      <color rgb="FFFF0000"/>
      <name val="Arial"/>
      <family val="2"/>
    </font>
    <font>
      <sz val="10"/>
      <color theme="0"/>
      <name val="Arial"/>
      <family val="2"/>
      <charset val="163"/>
    </font>
    <font>
      <i/>
      <sz val="11"/>
      <color rgb="FF7F7F7F"/>
      <name val="Aptos Narrow"/>
      <family val="2"/>
      <charset val="163"/>
      <scheme val="minor"/>
    </font>
    <font>
      <i/>
      <sz val="10"/>
      <color rgb="FF7F7F7F"/>
      <name val="Arial"/>
      <family val="2"/>
    </font>
    <font>
      <sz val="10"/>
      <color theme="2" tint="-0.499984740745262"/>
      <name val="Arial"/>
      <family val="2"/>
    </font>
    <font>
      <i/>
      <sz val="10"/>
      <color theme="2" tint="-0.499984740745262"/>
      <name val="Arial"/>
      <family val="2"/>
    </font>
    <font>
      <i/>
      <sz val="10"/>
      <color rgb="FF3F3F3F"/>
      <name val="Arial"/>
      <family val="2"/>
    </font>
    <font>
      <sz val="10"/>
      <color theme="4"/>
      <name val="Arial"/>
      <family val="2"/>
    </font>
    <font>
      <i/>
      <sz val="10"/>
      <color theme="0" tint="-0.34998626667073579"/>
      <name val="Arial"/>
      <family val="2"/>
    </font>
    <font>
      <i/>
      <sz val="10"/>
      <color theme="0" tint="-0.249977111117893"/>
      <name val="Arial"/>
      <family val="2"/>
    </font>
    <font>
      <sz val="11"/>
      <color rgb="FF3F3F76"/>
      <name val="Aptos Narrow"/>
      <family val="2"/>
      <charset val="163"/>
      <scheme val="minor"/>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name val="Arial"/>
      <family val="2"/>
    </font>
    <font>
      <i/>
      <sz val="10"/>
      <color theme="3"/>
      <name val="Arial"/>
      <family val="2"/>
    </font>
    <font>
      <i/>
      <sz val="10"/>
      <color rgb="FF00B050"/>
      <name val="Arial"/>
      <family val="2"/>
    </font>
    <font>
      <b/>
      <sz val="22"/>
      <color theme="1"/>
      <name val="Arial"/>
      <family val="2"/>
    </font>
    <font>
      <i/>
      <sz val="10"/>
      <color theme="0" tint="-0.499984740745262"/>
      <name val="Arial"/>
      <family val="2"/>
    </font>
    <font>
      <b/>
      <sz val="10"/>
      <color theme="0" tint="-0.249977111117893"/>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b/>
      <sz val="8"/>
      <color rgb="FFFF0000"/>
      <name val="Aptos Narrow"/>
      <family val="2"/>
      <scheme val="minor"/>
    </font>
    <font>
      <sz val="8"/>
      <color rgb="FFFF0000"/>
      <name val="Aptos Narrow"/>
      <family val="2"/>
      <scheme val="minor"/>
    </font>
  </fonts>
  <fills count="16">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FFC000"/>
        <bgColor indexed="64"/>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A6E69"/>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1" tint="0.34998626667073579"/>
        <bgColor indexed="64"/>
      </patternFill>
    </fill>
  </fills>
  <borders count="24">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4" tint="0.39997558519241921"/>
      </top>
      <bottom/>
      <diagonal/>
    </border>
    <border>
      <left/>
      <right/>
      <top/>
      <bottom style="thick">
        <color rgb="FFFFC000"/>
      </bottom>
      <diagonal/>
    </border>
    <border>
      <left/>
      <right/>
      <top style="medium">
        <color theme="0" tint="-0.34998626667073579"/>
      </top>
      <bottom style="medium">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s>
  <cellStyleXfs count="13">
    <xf numFmtId="0" fontId="0"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0" fontId="23" fillId="0" borderId="1" applyNumberFormat="0" applyFill="0" applyAlignment="0" applyProtection="0"/>
    <xf numFmtId="0" fontId="38" fillId="0" borderId="0" applyNumberFormat="0" applyFill="0" applyBorder="0" applyAlignment="0" applyProtection="0">
      <alignment vertical="top"/>
      <protection locked="0"/>
    </xf>
    <xf numFmtId="173" fontId="3" fillId="0" borderId="0" applyFont="0" applyFill="0" applyBorder="0" applyAlignment="0" applyProtection="0"/>
    <xf numFmtId="0" fontId="59" fillId="0" borderId="0" applyNumberFormat="0" applyFill="0" applyBorder="0" applyAlignment="0" applyProtection="0"/>
    <xf numFmtId="0" fontId="67" fillId="2" borderId="2" applyNumberFormat="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cellStyleXfs>
  <cellXfs count="512">
    <xf numFmtId="0" fontId="0" fillId="0" borderId="0" xfId="0"/>
    <xf numFmtId="0" fontId="1" fillId="0" borderId="0" xfId="1"/>
    <xf numFmtId="0" fontId="2" fillId="0" borderId="0" xfId="1" applyFont="1"/>
    <xf numFmtId="0" fontId="3" fillId="0" borderId="0" xfId="1" applyFont="1"/>
    <xf numFmtId="10" fontId="1" fillId="3" borderId="0" xfId="1" applyNumberFormat="1" applyFill="1"/>
    <xf numFmtId="10" fontId="0" fillId="3" borderId="0" xfId="2" applyNumberFormat="1" applyFont="1" applyFill="1"/>
    <xf numFmtId="165" fontId="0" fillId="0" borderId="0" xfId="3" applyNumberFormat="1" applyFont="1"/>
    <xf numFmtId="165" fontId="4" fillId="0" borderId="0" xfId="1" applyNumberFormat="1" applyFont="1"/>
    <xf numFmtId="0" fontId="5" fillId="0" borderId="0" xfId="1" applyFont="1"/>
    <xf numFmtId="0" fontId="1" fillId="3" borderId="0" xfId="1" applyFill="1"/>
    <xf numFmtId="0" fontId="1" fillId="0" borderId="0" xfId="1" applyAlignment="1">
      <alignment horizontal="left"/>
    </xf>
    <xf numFmtId="166" fontId="1" fillId="0" borderId="0" xfId="1" applyNumberFormat="1"/>
    <xf numFmtId="167" fontId="0" fillId="3" borderId="0" xfId="2" applyNumberFormat="1" applyFont="1" applyFill="1"/>
    <xf numFmtId="166" fontId="0" fillId="0" borderId="0" xfId="3" applyNumberFormat="1" applyFont="1"/>
    <xf numFmtId="0" fontId="2" fillId="4" borderId="0" xfId="1" applyFont="1" applyFill="1"/>
    <xf numFmtId="0" fontId="2" fillId="4" borderId="3" xfId="1" applyFont="1" applyFill="1" applyBorder="1"/>
    <xf numFmtId="17" fontId="1" fillId="0" borderId="0" xfId="1" applyNumberFormat="1" applyAlignment="1">
      <alignment horizontal="left"/>
    </xf>
    <xf numFmtId="167" fontId="1" fillId="0" borderId="0" xfId="1" applyNumberFormat="1"/>
    <xf numFmtId="167" fontId="5" fillId="3" borderId="4" xfId="1" applyNumberFormat="1" applyFont="1" applyFill="1" applyBorder="1"/>
    <xf numFmtId="10" fontId="6" fillId="0" borderId="0" xfId="1" applyNumberFormat="1" applyFont="1"/>
    <xf numFmtId="167" fontId="5" fillId="3" borderId="5" xfId="1" applyNumberFormat="1" applyFont="1" applyFill="1" applyBorder="1"/>
    <xf numFmtId="9" fontId="1" fillId="0" borderId="0" xfId="1" applyNumberFormat="1"/>
    <xf numFmtId="168" fontId="1" fillId="0" borderId="0" xfId="1" applyNumberFormat="1"/>
    <xf numFmtId="166" fontId="4" fillId="0" borderId="0" xfId="3" applyNumberFormat="1" applyFont="1"/>
    <xf numFmtId="165" fontId="4" fillId="0" borderId="0" xfId="3" applyNumberFormat="1" applyFont="1"/>
    <xf numFmtId="43" fontId="1" fillId="0" borderId="0" xfId="1" applyNumberFormat="1"/>
    <xf numFmtId="164" fontId="0" fillId="3" borderId="0" xfId="3" applyFont="1" applyFill="1"/>
    <xf numFmtId="164" fontId="0" fillId="0" borderId="0" xfId="3" applyFont="1"/>
    <xf numFmtId="0" fontId="7" fillId="0" borderId="0" xfId="1" applyFont="1"/>
    <xf numFmtId="166" fontId="7" fillId="0" borderId="0" xfId="3" applyNumberFormat="1" applyFont="1"/>
    <xf numFmtId="166" fontId="8" fillId="0" borderId="0" xfId="3" applyNumberFormat="1" applyFont="1" applyFill="1"/>
    <xf numFmtId="166" fontId="9" fillId="0" borderId="0" xfId="3" applyNumberFormat="1" applyFont="1" applyFill="1"/>
    <xf numFmtId="166" fontId="8" fillId="0" borderId="0" xfId="3" applyNumberFormat="1" applyFont="1"/>
    <xf numFmtId="3" fontId="1" fillId="0" borderId="0" xfId="1" applyNumberFormat="1"/>
    <xf numFmtId="168" fontId="0" fillId="3" borderId="0" xfId="2" applyNumberFormat="1" applyFont="1" applyFill="1"/>
    <xf numFmtId="9" fontId="1" fillId="3" borderId="0" xfId="1" applyNumberFormat="1" applyFill="1"/>
    <xf numFmtId="10" fontId="0" fillId="0" borderId="0" xfId="2" applyNumberFormat="1" applyFont="1"/>
    <xf numFmtId="166" fontId="10" fillId="0" borderId="3" xfId="1" applyNumberFormat="1" applyFont="1" applyBorder="1"/>
    <xf numFmtId="166" fontId="10" fillId="4" borderId="6" xfId="1" applyNumberFormat="1" applyFont="1" applyFill="1" applyBorder="1"/>
    <xf numFmtId="10" fontId="1" fillId="0" borderId="0" xfId="1" applyNumberFormat="1"/>
    <xf numFmtId="0" fontId="4" fillId="0" borderId="0" xfId="1" applyFont="1"/>
    <xf numFmtId="165" fontId="1" fillId="0" borderId="0" xfId="1" applyNumberFormat="1"/>
    <xf numFmtId="165" fontId="4" fillId="0" borderId="0" xfId="3" applyNumberFormat="1" applyFont="1" applyAlignment="1">
      <alignment horizontal="left"/>
    </xf>
    <xf numFmtId="169" fontId="0" fillId="3" borderId="0" xfId="3" applyNumberFormat="1" applyFont="1" applyFill="1"/>
    <xf numFmtId="170" fontId="0" fillId="3" borderId="0" xfId="2" applyNumberFormat="1" applyFont="1" applyFill="1"/>
    <xf numFmtId="165" fontId="0" fillId="0" borderId="0" xfId="3" applyNumberFormat="1" applyFont="1" applyFill="1"/>
    <xf numFmtId="169" fontId="0" fillId="0" borderId="0" xfId="3" applyNumberFormat="1" applyFont="1" applyFill="1"/>
    <xf numFmtId="171" fontId="0" fillId="0" borderId="0" xfId="3" applyNumberFormat="1" applyFont="1"/>
    <xf numFmtId="169" fontId="1" fillId="0" borderId="0" xfId="1" applyNumberFormat="1"/>
    <xf numFmtId="165" fontId="11" fillId="0" borderId="0" xfId="1" applyNumberFormat="1" applyFont="1"/>
    <xf numFmtId="0" fontId="11" fillId="0" borderId="0" xfId="1" applyFont="1"/>
    <xf numFmtId="172" fontId="1" fillId="3" borderId="0" xfId="1" applyNumberFormat="1" applyFill="1"/>
    <xf numFmtId="0" fontId="2" fillId="0" borderId="3" xfId="1" applyFont="1" applyBorder="1" applyAlignment="1">
      <alignment horizontal="left"/>
    </xf>
    <xf numFmtId="0" fontId="2" fillId="0" borderId="3" xfId="1" applyFont="1" applyBorder="1"/>
    <xf numFmtId="165" fontId="2" fillId="0" borderId="3" xfId="1" applyNumberFormat="1" applyFont="1" applyBorder="1"/>
    <xf numFmtId="0" fontId="1" fillId="0" borderId="0" xfId="1" applyAlignment="1">
      <alignment horizontal="left" indent="1"/>
    </xf>
    <xf numFmtId="166" fontId="4" fillId="0" borderId="0" xfId="1" applyNumberFormat="1" applyFont="1"/>
    <xf numFmtId="0" fontId="9" fillId="0" borderId="0" xfId="1" applyFont="1"/>
    <xf numFmtId="43" fontId="1" fillId="3" borderId="0" xfId="1" applyNumberFormat="1" applyFill="1"/>
    <xf numFmtId="0" fontId="14" fillId="0" borderId="0" xfId="1" applyFont="1"/>
    <xf numFmtId="0" fontId="15" fillId="0" borderId="0" xfId="1" applyFont="1"/>
    <xf numFmtId="0" fontId="16" fillId="0" borderId="0" xfId="1" applyFont="1"/>
    <xf numFmtId="0" fontId="17" fillId="0" borderId="0" xfId="1" applyFont="1" applyAlignment="1">
      <alignment vertical="center"/>
    </xf>
    <xf numFmtId="0" fontId="18" fillId="0" borderId="0" xfId="1" applyFont="1"/>
    <xf numFmtId="0" fontId="19" fillId="0" borderId="0" xfId="1" applyFont="1" applyAlignment="1">
      <alignment vertical="center"/>
    </xf>
    <xf numFmtId="0" fontId="15" fillId="0" borderId="0" xfId="4" quotePrefix="1" applyFont="1" applyAlignment="1">
      <alignment vertical="center"/>
    </xf>
    <xf numFmtId="0" fontId="15" fillId="0" borderId="0" xfId="4" applyFont="1"/>
    <xf numFmtId="0" fontId="21" fillId="0" borderId="0" xfId="1" applyFont="1"/>
    <xf numFmtId="0" fontId="21" fillId="0" borderId="0" xfId="4" quotePrefix="1" applyFont="1" applyAlignment="1">
      <alignment vertical="center"/>
    </xf>
    <xf numFmtId="0" fontId="21" fillId="5" borderId="0" xfId="4" quotePrefix="1" applyFont="1" applyFill="1" applyAlignment="1">
      <alignment horizontal="center" vertical="center"/>
    </xf>
    <xf numFmtId="0" fontId="15" fillId="0" borderId="0" xfId="4" applyFont="1" applyAlignment="1">
      <alignment horizontal="left" vertical="center"/>
    </xf>
    <xf numFmtId="0" fontId="21" fillId="6" borderId="0" xfId="4" quotePrefix="1" applyFont="1" applyFill="1" applyAlignment="1">
      <alignment horizontal="center" vertical="center"/>
    </xf>
    <xf numFmtId="0" fontId="22" fillId="7" borderId="0" xfId="4" quotePrefix="1" applyFont="1" applyFill="1" applyAlignment="1">
      <alignment horizontal="center" vertical="center"/>
    </xf>
    <xf numFmtId="0" fontId="21" fillId="3" borderId="0" xfId="4" quotePrefix="1" applyFont="1" applyFill="1" applyAlignment="1">
      <alignment vertical="center"/>
    </xf>
    <xf numFmtId="0" fontId="15" fillId="3" borderId="0" xfId="1" applyFont="1" applyFill="1"/>
    <xf numFmtId="0" fontId="15" fillId="0" borderId="0" xfId="4" quotePrefix="1" applyFont="1"/>
    <xf numFmtId="0" fontId="15" fillId="0" borderId="0" xfId="1" quotePrefix="1" applyFont="1"/>
    <xf numFmtId="0" fontId="15" fillId="0" borderId="0" xfId="4" applyFont="1" applyAlignment="1">
      <alignment vertical="center"/>
    </xf>
    <xf numFmtId="0" fontId="24" fillId="0" borderId="7" xfId="5" applyFont="1" applyBorder="1"/>
    <xf numFmtId="0" fontId="25" fillId="0" borderId="0" xfId="1" applyFont="1"/>
    <xf numFmtId="0" fontId="15" fillId="0" borderId="0" xfId="1" applyFont="1" applyAlignment="1">
      <alignment wrapText="1"/>
    </xf>
    <xf numFmtId="0" fontId="26" fillId="0" borderId="0" xfId="4" applyFont="1"/>
    <xf numFmtId="0" fontId="26" fillId="0" borderId="0" xfId="1" applyFont="1"/>
    <xf numFmtId="0" fontId="27" fillId="0" borderId="0" xfId="1" applyFont="1"/>
    <xf numFmtId="10" fontId="28" fillId="0" borderId="0" xfId="2" applyNumberFormat="1" applyFont="1"/>
    <xf numFmtId="0" fontId="29" fillId="0" borderId="0" xfId="1" applyFont="1"/>
    <xf numFmtId="0" fontId="15" fillId="0" borderId="0" xfId="1" applyFont="1" applyAlignment="1">
      <alignment horizontal="left" indent="2"/>
    </xf>
    <xf numFmtId="0" fontId="30" fillId="0" borderId="0" xfId="1" applyFont="1"/>
    <xf numFmtId="0" fontId="5" fillId="0" borderId="0" xfId="1" applyFont="1" applyAlignment="1">
      <alignment horizontal="left"/>
    </xf>
    <xf numFmtId="0" fontId="31" fillId="0" borderId="0" xfId="1" quotePrefix="1" applyFont="1" applyAlignment="1">
      <alignment horizontal="left"/>
    </xf>
    <xf numFmtId="0" fontId="31" fillId="0" borderId="0" xfId="1" applyFont="1"/>
    <xf numFmtId="0" fontId="32" fillId="0" borderId="0" xfId="1" applyFont="1"/>
    <xf numFmtId="0" fontId="33" fillId="0" borderId="0" xfId="1" applyFont="1" applyAlignment="1">
      <alignment horizontal="left" indent="3"/>
    </xf>
    <xf numFmtId="0" fontId="34" fillId="0" borderId="0" xfId="1" applyFont="1" applyAlignment="1">
      <alignment horizontal="left" indent="2"/>
    </xf>
    <xf numFmtId="0" fontId="35" fillId="0" borderId="0" xfId="1" applyFont="1"/>
    <xf numFmtId="0" fontId="36" fillId="0" borderId="7" xfId="5" applyFont="1" applyBorder="1"/>
    <xf numFmtId="0" fontId="37" fillId="0" borderId="7" xfId="5" applyFont="1" applyBorder="1"/>
    <xf numFmtId="0" fontId="30" fillId="0" borderId="0" xfId="1" applyFont="1" applyAlignment="1">
      <alignment horizontal="left"/>
    </xf>
    <xf numFmtId="10" fontId="36" fillId="0" borderId="7" xfId="2" applyNumberFormat="1" applyFont="1" applyBorder="1"/>
    <xf numFmtId="16" fontId="35" fillId="0" borderId="0" xfId="1" applyNumberFormat="1" applyFont="1"/>
    <xf numFmtId="0" fontId="39" fillId="8" borderId="0" xfId="6" applyFont="1" applyFill="1" applyAlignment="1" applyProtection="1">
      <alignment horizontal="left"/>
    </xf>
    <xf numFmtId="0" fontId="40" fillId="0" borderId="0" xfId="1" applyFont="1"/>
    <xf numFmtId="10" fontId="5" fillId="0" borderId="0" xfId="2" applyNumberFormat="1" applyFont="1"/>
    <xf numFmtId="0" fontId="41" fillId="0" borderId="0" xfId="1" applyFont="1"/>
    <xf numFmtId="167" fontId="6" fillId="0" borderId="0" xfId="2" applyNumberFormat="1" applyFont="1" applyBorder="1"/>
    <xf numFmtId="0" fontId="6" fillId="0" borderId="0" xfId="1" applyFont="1"/>
    <xf numFmtId="0" fontId="42" fillId="0" borderId="0" xfId="1" applyFont="1" applyAlignment="1">
      <alignment horizontal="right"/>
    </xf>
    <xf numFmtId="0" fontId="5" fillId="8" borderId="0" xfId="1" applyFont="1" applyFill="1" applyAlignment="1">
      <alignment horizontal="left"/>
    </xf>
    <xf numFmtId="0" fontId="24" fillId="0" borderId="0" xfId="1" applyFont="1"/>
    <xf numFmtId="0" fontId="43" fillId="0" borderId="0" xfId="1" applyFont="1" applyAlignment="1">
      <alignment horizontal="right"/>
    </xf>
    <xf numFmtId="0" fontId="44" fillId="0" borderId="0" xfId="1" applyFont="1" applyAlignment="1">
      <alignment horizontal="left"/>
    </xf>
    <xf numFmtId="167" fontId="42" fillId="0" borderId="0" xfId="2" applyNumberFormat="1" applyFont="1" applyBorder="1" applyAlignment="1">
      <alignment horizontal="left"/>
    </xf>
    <xf numFmtId="0" fontId="42" fillId="0" borderId="0" xfId="1" applyFont="1" applyAlignment="1">
      <alignment horizontal="left"/>
    </xf>
    <xf numFmtId="0" fontId="45" fillId="0" borderId="0" xfId="1" applyFont="1"/>
    <xf numFmtId="0" fontId="43" fillId="0" borderId="0" xfId="1" applyFont="1"/>
    <xf numFmtId="0" fontId="5" fillId="0" borderId="0" xfId="1" quotePrefix="1" applyFont="1"/>
    <xf numFmtId="165" fontId="5" fillId="0" borderId="0" xfId="3" applyNumberFormat="1" applyFont="1"/>
    <xf numFmtId="39" fontId="6" fillId="0" borderId="0" xfId="7" applyNumberFormat="1" applyFont="1" applyFill="1" applyBorder="1"/>
    <xf numFmtId="173" fontId="6" fillId="0" borderId="0" xfId="7" applyFont="1" applyFill="1" applyBorder="1"/>
    <xf numFmtId="0" fontId="41" fillId="0" borderId="0" xfId="1" applyFont="1" applyAlignment="1">
      <alignment horizontal="left"/>
    </xf>
    <xf numFmtId="167" fontId="6" fillId="0" borderId="0" xfId="2" applyNumberFormat="1" applyFont="1" applyBorder="1" applyAlignment="1">
      <alignment horizontal="left"/>
    </xf>
    <xf numFmtId="0" fontId="6" fillId="0" borderId="0" xfId="1" applyFont="1" applyAlignment="1">
      <alignment horizontal="left"/>
    </xf>
    <xf numFmtId="10" fontId="6" fillId="0" borderId="0" xfId="7" applyNumberFormat="1" applyFont="1" applyFill="1" applyBorder="1"/>
    <xf numFmtId="0" fontId="44" fillId="0" borderId="0" xfId="1" applyFont="1"/>
    <xf numFmtId="0" fontId="46" fillId="0" borderId="0" xfId="1" applyFont="1"/>
    <xf numFmtId="165" fontId="5" fillId="0" borderId="0" xfId="1" applyNumberFormat="1" applyFont="1"/>
    <xf numFmtId="0" fontId="41" fillId="0" borderId="0" xfId="1" applyFont="1" applyAlignment="1">
      <alignment horizontal="left" indent="2"/>
    </xf>
    <xf numFmtId="167" fontId="6" fillId="0" borderId="0" xfId="2" applyNumberFormat="1" applyFont="1" applyBorder="1" applyAlignment="1">
      <alignment horizontal="left" indent="2"/>
    </xf>
    <xf numFmtId="0" fontId="6" fillId="0" borderId="0" xfId="1" applyFont="1" applyAlignment="1">
      <alignment horizontal="left" indent="2"/>
    </xf>
    <xf numFmtId="0" fontId="47" fillId="0" borderId="8" xfId="1" applyFont="1" applyBorder="1" applyAlignment="1">
      <alignment horizontal="left"/>
    </xf>
    <xf numFmtId="0" fontId="47" fillId="0" borderId="8" xfId="1" applyFont="1" applyBorder="1" applyAlignment="1">
      <alignment horizontal="right"/>
    </xf>
    <xf numFmtId="0" fontId="48" fillId="0" borderId="0" xfId="1" applyFont="1"/>
    <xf numFmtId="0" fontId="49" fillId="0" borderId="0" xfId="1" applyFont="1"/>
    <xf numFmtId="9" fontId="5" fillId="0" borderId="0" xfId="2" applyFont="1"/>
    <xf numFmtId="0" fontId="38" fillId="0" borderId="0" xfId="6" applyAlignment="1" applyProtection="1"/>
    <xf numFmtId="174" fontId="5" fillId="0" borderId="0" xfId="3" applyNumberFormat="1" applyFont="1"/>
    <xf numFmtId="10" fontId="31" fillId="0" borderId="0" xfId="1" applyNumberFormat="1" applyFont="1"/>
    <xf numFmtId="39" fontId="6" fillId="0" borderId="0" xfId="7" applyNumberFormat="1" applyFont="1" applyBorder="1"/>
    <xf numFmtId="10" fontId="6" fillId="0" borderId="0" xfId="7" applyNumberFormat="1" applyFont="1" applyBorder="1"/>
    <xf numFmtId="9" fontId="5" fillId="0" borderId="0" xfId="1" applyNumberFormat="1" applyFont="1"/>
    <xf numFmtId="10" fontId="5" fillId="0" borderId="0" xfId="1" applyNumberFormat="1" applyFont="1"/>
    <xf numFmtId="0" fontId="50" fillId="8" borderId="0" xfId="1" applyFont="1" applyFill="1" applyAlignment="1">
      <alignment horizontal="left"/>
    </xf>
    <xf numFmtId="0" fontId="50" fillId="0" borderId="0" xfId="1" applyFont="1"/>
    <xf numFmtId="10" fontId="50" fillId="0" borderId="0" xfId="1" applyNumberFormat="1" applyFont="1"/>
    <xf numFmtId="10" fontId="50" fillId="0" borderId="0" xfId="2" applyNumberFormat="1" applyFont="1"/>
    <xf numFmtId="165" fontId="50" fillId="0" borderId="0" xfId="3" applyNumberFormat="1" applyFont="1"/>
    <xf numFmtId="0" fontId="51" fillId="0" borderId="0" xfId="5" applyFont="1" applyBorder="1"/>
    <xf numFmtId="0" fontId="50" fillId="0" borderId="0" xfId="1" applyFont="1" applyAlignment="1">
      <alignment horizontal="left" indent="2"/>
    </xf>
    <xf numFmtId="167" fontId="50" fillId="0" borderId="0" xfId="2" applyNumberFormat="1" applyFont="1" applyBorder="1" applyAlignment="1">
      <alignment horizontal="left" indent="2"/>
    </xf>
    <xf numFmtId="39" fontId="50" fillId="0" borderId="0" xfId="7" applyNumberFormat="1" applyFont="1" applyFill="1" applyBorder="1"/>
    <xf numFmtId="10" fontId="50" fillId="0" borderId="0" xfId="7" applyNumberFormat="1" applyFont="1" applyFill="1" applyBorder="1"/>
    <xf numFmtId="0" fontId="24" fillId="0" borderId="7" xfId="5" applyFont="1" applyBorder="1" applyAlignment="1">
      <alignment horizontal="center"/>
    </xf>
    <xf numFmtId="0" fontId="52" fillId="0" borderId="7" xfId="5" applyFont="1" applyBorder="1" applyAlignment="1">
      <alignment horizontal="right"/>
    </xf>
    <xf numFmtId="0" fontId="53" fillId="0" borderId="0" xfId="1" applyFont="1"/>
    <xf numFmtId="0" fontId="5" fillId="0" borderId="7" xfId="5" applyFont="1" applyBorder="1" applyAlignment="1">
      <alignment horizontal="right"/>
    </xf>
    <xf numFmtId="164" fontId="41" fillId="0" borderId="0" xfId="3" applyFont="1"/>
    <xf numFmtId="167" fontId="6" fillId="0" borderId="0" xfId="2" applyNumberFormat="1" applyFont="1"/>
    <xf numFmtId="164" fontId="6" fillId="0" borderId="0" xfId="3" applyFont="1"/>
    <xf numFmtId="0" fontId="30" fillId="0" borderId="0" xfId="1" applyFont="1" applyAlignment="1">
      <alignment horizontal="center" vertical="center" wrapText="1"/>
    </xf>
    <xf numFmtId="0" fontId="54" fillId="0" borderId="0" xfId="1" applyFont="1" applyAlignment="1">
      <alignment horizontal="center"/>
    </xf>
    <xf numFmtId="0" fontId="44" fillId="0" borderId="0" xfId="1" applyFont="1" applyAlignment="1">
      <alignment horizontal="center"/>
    </xf>
    <xf numFmtId="167" fontId="42" fillId="0" borderId="0" xfId="2" applyNumberFormat="1" applyFont="1" applyAlignment="1">
      <alignment horizontal="center"/>
    </xf>
    <xf numFmtId="0" fontId="42" fillId="0" borderId="0" xfId="1" applyFont="1" applyAlignment="1">
      <alignment horizontal="center"/>
    </xf>
    <xf numFmtId="10" fontId="41" fillId="0" borderId="0" xfId="2" applyNumberFormat="1" applyFont="1"/>
    <xf numFmtId="43" fontId="55" fillId="9" borderId="4" xfId="3" applyNumberFormat="1" applyFont="1" applyFill="1" applyBorder="1"/>
    <xf numFmtId="9" fontId="5" fillId="9" borderId="4" xfId="3" applyNumberFormat="1" applyFont="1" applyFill="1" applyBorder="1"/>
    <xf numFmtId="10" fontId="41" fillId="0" borderId="0" xfId="1" applyNumberFormat="1" applyFont="1"/>
    <xf numFmtId="164" fontId="31" fillId="0" borderId="0" xfId="3" applyFont="1"/>
    <xf numFmtId="43" fontId="56" fillId="9" borderId="4" xfId="3" applyNumberFormat="1" applyFont="1" applyFill="1" applyBorder="1"/>
    <xf numFmtId="164" fontId="44" fillId="0" borderId="0" xfId="3" applyFont="1" applyFill="1" applyBorder="1"/>
    <xf numFmtId="167" fontId="42" fillId="0" borderId="0" xfId="2" applyNumberFormat="1" applyFont="1" applyFill="1" applyBorder="1"/>
    <xf numFmtId="164" fontId="42" fillId="0" borderId="0" xfId="3" applyFont="1" applyFill="1" applyBorder="1"/>
    <xf numFmtId="0" fontId="57" fillId="0" borderId="0" xfId="1" applyFont="1"/>
    <xf numFmtId="164" fontId="5" fillId="0" borderId="0" xfId="3" applyFont="1"/>
    <xf numFmtId="167" fontId="30" fillId="9" borderId="4" xfId="3" applyNumberFormat="1" applyFont="1" applyFill="1" applyBorder="1"/>
    <xf numFmtId="0" fontId="5" fillId="0" borderId="0" xfId="1" applyFont="1" applyAlignment="1">
      <alignment horizontal="left" indent="1"/>
    </xf>
    <xf numFmtId="167" fontId="56" fillId="9" borderId="4" xfId="2" applyNumberFormat="1" applyFont="1" applyFill="1" applyBorder="1"/>
    <xf numFmtId="10" fontId="41" fillId="0" borderId="0" xfId="2" applyNumberFormat="1" applyFont="1" applyFill="1" applyBorder="1"/>
    <xf numFmtId="167" fontId="41" fillId="0" borderId="0" xfId="2" applyNumberFormat="1" applyFont="1"/>
    <xf numFmtId="174" fontId="41" fillId="0" borderId="0" xfId="3" applyNumberFormat="1" applyFont="1" applyFill="1" applyBorder="1"/>
    <xf numFmtId="167" fontId="6" fillId="0" borderId="0" xfId="2" applyNumberFormat="1" applyFont="1" applyFill="1" applyBorder="1"/>
    <xf numFmtId="174" fontId="6" fillId="0" borderId="0" xfId="3" applyNumberFormat="1" applyFont="1" applyFill="1" applyBorder="1"/>
    <xf numFmtId="10" fontId="5" fillId="0" borderId="0" xfId="3" applyNumberFormat="1" applyFont="1" applyBorder="1"/>
    <xf numFmtId="10" fontId="58" fillId="0" borderId="0" xfId="3" applyNumberFormat="1" applyFont="1" applyBorder="1"/>
    <xf numFmtId="10" fontId="58" fillId="0" borderId="0" xfId="1" applyNumberFormat="1" applyFont="1"/>
    <xf numFmtId="167" fontId="5" fillId="9" borderId="4" xfId="2" applyNumberFormat="1" applyFont="1" applyFill="1" applyBorder="1"/>
    <xf numFmtId="0" fontId="58" fillId="0" borderId="0" xfId="1" applyFont="1"/>
    <xf numFmtId="0" fontId="5" fillId="0" borderId="0" xfId="1" quotePrefix="1" applyFont="1" applyAlignment="1">
      <alignment horizontal="left" indent="1"/>
    </xf>
    <xf numFmtId="164" fontId="31" fillId="3" borderId="4" xfId="3" applyFont="1" applyFill="1" applyBorder="1"/>
    <xf numFmtId="164" fontId="41" fillId="0" borderId="0" xfId="2" applyNumberFormat="1" applyFont="1"/>
    <xf numFmtId="9" fontId="41" fillId="0" borderId="0" xfId="2" applyFont="1"/>
    <xf numFmtId="167" fontId="5" fillId="0" borderId="0" xfId="2" applyNumberFormat="1" applyFont="1" applyFill="1" applyBorder="1"/>
    <xf numFmtId="10" fontId="5" fillId="0" borderId="4" xfId="1" applyNumberFormat="1" applyFont="1" applyBorder="1"/>
    <xf numFmtId="0" fontId="60" fillId="0" borderId="0" xfId="8" applyFont="1"/>
    <xf numFmtId="10" fontId="61" fillId="0" borderId="0" xfId="2" applyNumberFormat="1" applyFont="1"/>
    <xf numFmtId="10" fontId="31" fillId="0" borderId="0" xfId="2" applyNumberFormat="1" applyFont="1"/>
    <xf numFmtId="164" fontId="5" fillId="3" borderId="4" xfId="3" applyFont="1" applyFill="1" applyBorder="1"/>
    <xf numFmtId="10" fontId="62" fillId="0" borderId="0" xfId="1" applyNumberFormat="1" applyFont="1"/>
    <xf numFmtId="10" fontId="6" fillId="0" borderId="0" xfId="2" applyNumberFormat="1" applyFont="1"/>
    <xf numFmtId="164" fontId="5" fillId="0" borderId="4" xfId="3" applyFont="1" applyFill="1" applyBorder="1"/>
    <xf numFmtId="174" fontId="5" fillId="0" borderId="0" xfId="3" applyNumberFormat="1" applyFont="1" applyFill="1" applyBorder="1"/>
    <xf numFmtId="165" fontId="5" fillId="3" borderId="4" xfId="3" applyNumberFormat="1" applyFont="1" applyFill="1" applyBorder="1"/>
    <xf numFmtId="167" fontId="55" fillId="9" borderId="4" xfId="2" applyNumberFormat="1" applyFont="1" applyFill="1" applyBorder="1"/>
    <xf numFmtId="10" fontId="5" fillId="3" borderId="4" xfId="1" applyNumberFormat="1" applyFont="1" applyFill="1" applyBorder="1"/>
    <xf numFmtId="10" fontId="6" fillId="0" borderId="0" xfId="3" applyNumberFormat="1" applyFont="1"/>
    <xf numFmtId="169" fontId="31" fillId="0" borderId="0" xfId="3" applyNumberFormat="1" applyFont="1"/>
    <xf numFmtId="0" fontId="33" fillId="0" borderId="0" xfId="1" applyFont="1"/>
    <xf numFmtId="43" fontId="63" fillId="9" borderId="4" xfId="3" applyNumberFormat="1" applyFont="1" applyFill="1" applyBorder="1"/>
    <xf numFmtId="167" fontId="63" fillId="9" borderId="4" xfId="2" applyNumberFormat="1" applyFont="1" applyFill="1" applyBorder="1"/>
    <xf numFmtId="10" fontId="6" fillId="0" borderId="0" xfId="3" applyNumberFormat="1" applyFont="1" applyFill="1" applyBorder="1"/>
    <xf numFmtId="0" fontId="5" fillId="0" borderId="0" xfId="1" applyFont="1" applyAlignment="1">
      <alignment horizontal="left" indent="2"/>
    </xf>
    <xf numFmtId="37" fontId="5" fillId="0" borderId="0" xfId="3" applyNumberFormat="1" applyFont="1"/>
    <xf numFmtId="167" fontId="5" fillId="0" borderId="0" xfId="2" applyNumberFormat="1" applyFont="1"/>
    <xf numFmtId="10" fontId="5" fillId="0" borderId="0" xfId="2" applyNumberFormat="1" applyFont="1" applyFill="1"/>
    <xf numFmtId="10" fontId="44" fillId="0" borderId="0" xfId="2" applyNumberFormat="1" applyFont="1" applyFill="1" applyBorder="1"/>
    <xf numFmtId="174" fontId="42" fillId="0" borderId="0" xfId="3" applyNumberFormat="1" applyFont="1" applyFill="1" applyBorder="1"/>
    <xf numFmtId="174" fontId="42" fillId="0" borderId="0" xfId="3" applyNumberFormat="1" applyFont="1" applyFill="1" applyBorder="1" applyAlignment="1">
      <alignment horizontal="left" indent="1"/>
    </xf>
    <xf numFmtId="10" fontId="42" fillId="0" borderId="0" xfId="3" applyNumberFormat="1" applyFont="1" applyFill="1" applyBorder="1"/>
    <xf numFmtId="10" fontId="31" fillId="3" borderId="4" xfId="1" applyNumberFormat="1" applyFont="1" applyFill="1" applyBorder="1"/>
    <xf numFmtId="10" fontId="5" fillId="0" borderId="0" xfId="3" applyNumberFormat="1" applyFont="1"/>
    <xf numFmtId="165" fontId="41" fillId="0" borderId="0" xfId="3" applyNumberFormat="1" applyFont="1"/>
    <xf numFmtId="37" fontId="30" fillId="0" borderId="0" xfId="3" applyNumberFormat="1" applyFont="1"/>
    <xf numFmtId="167" fontId="30" fillId="0" borderId="0" xfId="2" applyNumberFormat="1" applyFont="1"/>
    <xf numFmtId="169" fontId="5" fillId="3" borderId="4" xfId="3" applyNumberFormat="1" applyFont="1" applyFill="1" applyBorder="1" applyAlignment="1">
      <alignment horizontal="right"/>
    </xf>
    <xf numFmtId="9" fontId="5" fillId="3" borderId="4" xfId="3" applyNumberFormat="1" applyFont="1" applyFill="1" applyBorder="1"/>
    <xf numFmtId="164" fontId="41" fillId="0" borderId="0" xfId="3" applyFont="1" applyFill="1" applyBorder="1"/>
    <xf numFmtId="164" fontId="6" fillId="0" borderId="0" xfId="3" applyFont="1" applyFill="1" applyBorder="1"/>
    <xf numFmtId="9" fontId="5" fillId="0" borderId="0" xfId="3" applyNumberFormat="1" applyFont="1" applyFill="1" applyBorder="1"/>
    <xf numFmtId="165" fontId="36" fillId="0" borderId="7" xfId="3" applyNumberFormat="1" applyFont="1" applyBorder="1"/>
    <xf numFmtId="2" fontId="5" fillId="3" borderId="4" xfId="2" applyNumberFormat="1" applyFont="1" applyFill="1" applyBorder="1"/>
    <xf numFmtId="9" fontId="41" fillId="0" borderId="0" xfId="1" applyNumberFormat="1" applyFont="1"/>
    <xf numFmtId="9" fontId="5" fillId="3" borderId="4" xfId="2" applyFont="1" applyFill="1" applyBorder="1"/>
    <xf numFmtId="43" fontId="5" fillId="0" borderId="0" xfId="1" applyNumberFormat="1" applyFont="1"/>
    <xf numFmtId="10" fontId="30" fillId="9" borderId="4" xfId="3" applyNumberFormat="1" applyFont="1" applyFill="1" applyBorder="1"/>
    <xf numFmtId="0" fontId="5" fillId="0" borderId="0" xfId="1" quotePrefix="1" applyFont="1" applyAlignment="1">
      <alignment horizontal="left"/>
    </xf>
    <xf numFmtId="175" fontId="56" fillId="9" borderId="4" xfId="3" applyNumberFormat="1" applyFont="1" applyFill="1" applyBorder="1"/>
    <xf numFmtId="43" fontId="31" fillId="9" borderId="4" xfId="3" applyNumberFormat="1" applyFont="1" applyFill="1" applyBorder="1"/>
    <xf numFmtId="10" fontId="5" fillId="9" borderId="4" xfId="3" applyNumberFormat="1" applyFont="1" applyFill="1" applyBorder="1"/>
    <xf numFmtId="10" fontId="5" fillId="0" borderId="4" xfId="2" applyNumberFormat="1" applyFont="1" applyFill="1" applyBorder="1"/>
    <xf numFmtId="10" fontId="64" fillId="3" borderId="4" xfId="2" applyNumberFormat="1" applyFont="1" applyFill="1" applyBorder="1"/>
    <xf numFmtId="0" fontId="35" fillId="0" borderId="0" xfId="1" applyFont="1" applyAlignment="1">
      <alignment horizontal="left" indent="2"/>
    </xf>
    <xf numFmtId="10" fontId="5" fillId="3" borderId="5" xfId="2" applyNumberFormat="1" applyFont="1" applyFill="1" applyBorder="1"/>
    <xf numFmtId="0" fontId="31" fillId="8" borderId="0" xfId="1" applyFont="1" applyFill="1"/>
    <xf numFmtId="0" fontId="6" fillId="8" borderId="0" xfId="1" applyFont="1" applyFill="1"/>
    <xf numFmtId="176" fontId="5" fillId="3" borderId="4" xfId="3" applyNumberFormat="1" applyFont="1" applyFill="1" applyBorder="1"/>
    <xf numFmtId="10" fontId="6" fillId="8" borderId="0" xfId="2" applyNumberFormat="1" applyFont="1" applyFill="1" applyBorder="1"/>
    <xf numFmtId="164" fontId="65" fillId="0" borderId="0" xfId="3" applyFont="1"/>
    <xf numFmtId="0" fontId="60" fillId="0" borderId="0" xfId="8" applyFont="1" applyFill="1" applyBorder="1"/>
    <xf numFmtId="0" fontId="31" fillId="0" borderId="0" xfId="1" applyFont="1" applyAlignment="1">
      <alignment horizontal="left" indent="2"/>
    </xf>
    <xf numFmtId="169" fontId="5" fillId="3" borderId="4" xfId="3" applyNumberFormat="1" applyFont="1" applyFill="1" applyBorder="1"/>
    <xf numFmtId="43" fontId="35" fillId="0" borderId="0" xfId="1" applyNumberFormat="1" applyFont="1"/>
    <xf numFmtId="43" fontId="35" fillId="9" borderId="4" xfId="3" applyNumberFormat="1" applyFont="1" applyFill="1" applyBorder="1"/>
    <xf numFmtId="10" fontId="35" fillId="9" borderId="4" xfId="3" applyNumberFormat="1" applyFont="1" applyFill="1" applyBorder="1"/>
    <xf numFmtId="164" fontId="5" fillId="0" borderId="0" xfId="3" applyFont="1" applyFill="1" applyBorder="1"/>
    <xf numFmtId="10" fontId="5" fillId="3" borderId="4" xfId="3" applyNumberFormat="1" applyFont="1" applyFill="1" applyBorder="1"/>
    <xf numFmtId="43" fontId="32" fillId="9" borderId="4" xfId="3" applyNumberFormat="1" applyFont="1" applyFill="1" applyBorder="1"/>
    <xf numFmtId="43" fontId="32" fillId="9" borderId="4" xfId="3" applyNumberFormat="1" applyFont="1" applyFill="1" applyBorder="1" applyAlignment="1">
      <alignment horizontal="left" indent="1"/>
    </xf>
    <xf numFmtId="10" fontId="5" fillId="3" borderId="4" xfId="2" applyNumberFormat="1" applyFont="1" applyFill="1" applyBorder="1"/>
    <xf numFmtId="10" fontId="5" fillId="0" borderId="0" xfId="3" applyNumberFormat="1" applyFont="1" applyFill="1" applyBorder="1"/>
    <xf numFmtId="167" fontId="5" fillId="3" borderId="4" xfId="2" applyNumberFormat="1" applyFont="1" applyFill="1" applyBorder="1"/>
    <xf numFmtId="0" fontId="31" fillId="0" borderId="0" xfId="1" quotePrefix="1" applyFont="1" applyAlignment="1">
      <alignment horizontal="left" indent="2"/>
    </xf>
    <xf numFmtId="165" fontId="5" fillId="0" borderId="0" xfId="3" applyNumberFormat="1" applyFont="1" applyFill="1" applyBorder="1"/>
    <xf numFmtId="0" fontId="5" fillId="0" borderId="0" xfId="1" quotePrefix="1" applyFont="1" applyAlignment="1">
      <alignment horizontal="left" indent="2"/>
    </xf>
    <xf numFmtId="0" fontId="35" fillId="0" borderId="0" xfId="1" quotePrefix="1" applyFont="1" applyAlignment="1">
      <alignment horizontal="left" indent="2"/>
    </xf>
    <xf numFmtId="43" fontId="5" fillId="9" borderId="4" xfId="3" applyNumberFormat="1" applyFont="1" applyFill="1" applyBorder="1"/>
    <xf numFmtId="0" fontId="24" fillId="0" borderId="7" xfId="5" applyFont="1" applyFill="1" applyBorder="1" applyAlignment="1">
      <alignment horizontal="center"/>
    </xf>
    <xf numFmtId="10" fontId="64" fillId="3" borderId="4" xfId="3" applyNumberFormat="1" applyFont="1" applyFill="1" applyBorder="1"/>
    <xf numFmtId="164" fontId="5" fillId="0" borderId="0" xfId="1" applyNumberFormat="1" applyFont="1"/>
    <xf numFmtId="169" fontId="31" fillId="3" borderId="4" xfId="3" applyNumberFormat="1" applyFont="1" applyFill="1" applyBorder="1" applyAlignment="1">
      <alignment horizontal="right"/>
    </xf>
    <xf numFmtId="10" fontId="31" fillId="0" borderId="0" xfId="2" applyNumberFormat="1" applyFont="1" applyFill="1"/>
    <xf numFmtId="169" fontId="31" fillId="0" borderId="0" xfId="3" applyNumberFormat="1" applyFont="1" applyFill="1" applyBorder="1" applyAlignment="1">
      <alignment horizontal="right"/>
    </xf>
    <xf numFmtId="167" fontId="31" fillId="0" borderId="0" xfId="2" applyNumberFormat="1" applyFont="1" applyFill="1" applyBorder="1" applyAlignment="1">
      <alignment horizontal="right"/>
    </xf>
    <xf numFmtId="0" fontId="33" fillId="0" borderId="0" xfId="8" applyFont="1" applyFill="1" applyBorder="1"/>
    <xf numFmtId="10" fontId="31" fillId="0" borderId="0" xfId="2" applyNumberFormat="1" applyFont="1" applyFill="1" applyBorder="1"/>
    <xf numFmtId="177" fontId="31" fillId="0" borderId="0" xfId="1" applyNumberFormat="1" applyFont="1"/>
    <xf numFmtId="43" fontId="31" fillId="0" borderId="0" xfId="1" applyNumberFormat="1" applyFont="1"/>
    <xf numFmtId="9" fontId="31" fillId="0" borderId="0" xfId="1" applyNumberFormat="1" applyFont="1"/>
    <xf numFmtId="169" fontId="31" fillId="3" borderId="4" xfId="3" applyNumberFormat="1" applyFont="1" applyFill="1" applyBorder="1"/>
    <xf numFmtId="10" fontId="31" fillId="3" borderId="4" xfId="3" applyNumberFormat="1" applyFont="1" applyFill="1" applyBorder="1"/>
    <xf numFmtId="169" fontId="5" fillId="0" borderId="4" xfId="3" applyNumberFormat="1" applyFont="1" applyFill="1" applyBorder="1"/>
    <xf numFmtId="167" fontId="5" fillId="0" borderId="4" xfId="2" applyNumberFormat="1" applyFont="1" applyFill="1" applyBorder="1" applyAlignment="1">
      <alignment horizontal="right"/>
    </xf>
    <xf numFmtId="164" fontId="31" fillId="0" borderId="0" xfId="3" applyFont="1" applyFill="1"/>
    <xf numFmtId="167" fontId="49" fillId="3" borderId="4" xfId="2" applyNumberFormat="1" applyFont="1" applyFill="1" applyBorder="1" applyAlignment="1">
      <alignment horizontal="right"/>
    </xf>
    <xf numFmtId="169" fontId="35" fillId="0" borderId="4" xfId="3" applyNumberFormat="1" applyFont="1" applyFill="1" applyBorder="1"/>
    <xf numFmtId="0" fontId="66" fillId="0" borderId="0" xfId="8" applyFont="1"/>
    <xf numFmtId="169" fontId="35" fillId="0" borderId="0" xfId="3" applyNumberFormat="1" applyFont="1" applyFill="1" applyBorder="1"/>
    <xf numFmtId="0" fontId="66" fillId="0" borderId="0" xfId="1" applyFont="1"/>
    <xf numFmtId="171" fontId="31" fillId="3" borderId="4" xfId="3" applyNumberFormat="1" applyFont="1" applyFill="1" applyBorder="1"/>
    <xf numFmtId="169" fontId="5" fillId="0" borderId="0" xfId="3" applyNumberFormat="1" applyFont="1" applyFill="1" applyBorder="1"/>
    <xf numFmtId="9" fontId="5" fillId="0" borderId="4" xfId="2" applyFont="1" applyFill="1" applyBorder="1"/>
    <xf numFmtId="16" fontId="31" fillId="0" borderId="0" xfId="1" applyNumberFormat="1" applyFont="1"/>
    <xf numFmtId="0" fontId="36" fillId="0" borderId="0" xfId="5" applyFont="1" applyBorder="1"/>
    <xf numFmtId="178" fontId="5" fillId="0" borderId="0" xfId="1" applyNumberFormat="1" applyFont="1"/>
    <xf numFmtId="0" fontId="30" fillId="0" borderId="0" xfId="1" applyFont="1" applyAlignment="1">
      <alignment horizontal="right"/>
    </xf>
    <xf numFmtId="168" fontId="5" fillId="0" borderId="0" xfId="2" applyNumberFormat="1" applyFont="1"/>
    <xf numFmtId="0" fontId="30" fillId="0" borderId="0" xfId="1" applyFont="1" applyAlignment="1">
      <alignment horizontal="center" vertical="center"/>
    </xf>
    <xf numFmtId="10" fontId="31" fillId="3" borderId="4" xfId="2" applyNumberFormat="1" applyFont="1" applyFill="1" applyBorder="1"/>
    <xf numFmtId="10" fontId="5" fillId="0" borderId="4" xfId="9" applyNumberFormat="1" applyFont="1" applyFill="1" applyBorder="1"/>
    <xf numFmtId="9" fontId="31" fillId="3" borderId="4" xfId="2" applyFont="1" applyFill="1" applyBorder="1"/>
    <xf numFmtId="167" fontId="5" fillId="0" borderId="0" xfId="2" applyNumberFormat="1" applyFont="1" applyFill="1"/>
    <xf numFmtId="164" fontId="6" fillId="0" borderId="0" xfId="3" applyFont="1" applyBorder="1"/>
    <xf numFmtId="10" fontId="41" fillId="0" borderId="0" xfId="3" applyNumberFormat="1" applyFont="1" applyBorder="1"/>
    <xf numFmtId="167" fontId="31" fillId="0" borderId="0" xfId="2" applyNumberFormat="1" applyFont="1"/>
    <xf numFmtId="0" fontId="2" fillId="4" borderId="6" xfId="1" applyFont="1" applyFill="1" applyBorder="1"/>
    <xf numFmtId="166" fontId="2" fillId="4" borderId="6" xfId="1" applyNumberFormat="1" applyFont="1" applyFill="1" applyBorder="1"/>
    <xf numFmtId="0" fontId="68" fillId="0" borderId="0" xfId="6" applyFont="1" applyFill="1" applyAlignment="1" applyProtection="1">
      <alignment horizontal="left"/>
    </xf>
    <xf numFmtId="0" fontId="69" fillId="0" borderId="0" xfId="1" applyFont="1"/>
    <xf numFmtId="0" fontId="70" fillId="0" borderId="0" xfId="1" applyFont="1"/>
    <xf numFmtId="164" fontId="30" fillId="0" borderId="0" xfId="3" applyFont="1" applyBorder="1" applyAlignment="1">
      <alignment horizontal="right"/>
    </xf>
    <xf numFmtId="164" fontId="6" fillId="0" borderId="0" xfId="1" applyNumberFormat="1" applyFont="1"/>
    <xf numFmtId="43" fontId="6" fillId="0" borderId="0" xfId="1" applyNumberFormat="1" applyFont="1"/>
    <xf numFmtId="0" fontId="64" fillId="0" borderId="0" xfId="1" applyFont="1"/>
    <xf numFmtId="0" fontId="31" fillId="0" borderId="9" xfId="1" applyFont="1" applyBorder="1" applyAlignment="1">
      <alignment horizontal="left"/>
    </xf>
    <xf numFmtId="0" fontId="31" fillId="6" borderId="9" xfId="1" applyFont="1" applyFill="1" applyBorder="1"/>
    <xf numFmtId="0" fontId="32" fillId="6" borderId="9" xfId="1" applyFont="1" applyFill="1" applyBorder="1" applyAlignment="1">
      <alignment horizontal="right" vertical="center"/>
    </xf>
    <xf numFmtId="0" fontId="32" fillId="10" borderId="9" xfId="1" applyFont="1" applyFill="1" applyBorder="1" applyAlignment="1">
      <alignment horizontal="right" vertical="center"/>
    </xf>
    <xf numFmtId="0" fontId="31" fillId="0" borderId="0" xfId="1" applyFont="1" applyAlignment="1">
      <alignment horizontal="centerContinuous"/>
    </xf>
    <xf numFmtId="0" fontId="42" fillId="0" borderId="7" xfId="1" applyFont="1" applyBorder="1" applyAlignment="1">
      <alignment horizontal="left"/>
    </xf>
    <xf numFmtId="0" fontId="30" fillId="0" borderId="7" xfId="1" applyFont="1" applyBorder="1"/>
    <xf numFmtId="0" fontId="5" fillId="0" borderId="7" xfId="1" applyFont="1" applyBorder="1"/>
    <xf numFmtId="39" fontId="5" fillId="0" borderId="0" xfId="3" applyNumberFormat="1" applyFont="1" applyFill="1"/>
    <xf numFmtId="10" fontId="6" fillId="0" borderId="0" xfId="2" applyNumberFormat="1" applyFont="1" applyFill="1" applyAlignment="1">
      <alignment horizontal="left"/>
    </xf>
    <xf numFmtId="10" fontId="5" fillId="0" borderId="0" xfId="2" applyNumberFormat="1" applyFont="1" applyFill="1" applyBorder="1"/>
    <xf numFmtId="167" fontId="30" fillId="0" borderId="0" xfId="2" applyNumberFormat="1" applyFont="1" applyFill="1"/>
    <xf numFmtId="164" fontId="6" fillId="0" borderId="0" xfId="3" applyFont="1" applyFill="1" applyAlignment="1">
      <alignment horizontal="left"/>
    </xf>
    <xf numFmtId="164" fontId="5" fillId="0" borderId="0" xfId="3" applyFont="1" applyFill="1"/>
    <xf numFmtId="164" fontId="30" fillId="0" borderId="0" xfId="3" applyFont="1" applyFill="1"/>
    <xf numFmtId="9" fontId="5" fillId="0" borderId="0" xfId="2" applyFont="1" applyFill="1"/>
    <xf numFmtId="0" fontId="30" fillId="0" borderId="0" xfId="1" applyFont="1" applyAlignment="1">
      <alignment horizontal="left" indent="3"/>
    </xf>
    <xf numFmtId="179" fontId="5" fillId="0" borderId="0" xfId="3" applyNumberFormat="1" applyFont="1" applyFill="1"/>
    <xf numFmtId="179" fontId="30" fillId="0" borderId="0" xfId="3" applyNumberFormat="1" applyFont="1" applyFill="1"/>
    <xf numFmtId="177" fontId="30" fillId="0" borderId="0" xfId="1" applyNumberFormat="1" applyFont="1"/>
    <xf numFmtId="0" fontId="71" fillId="0" borderId="0" xfId="1" applyFont="1" applyAlignment="1">
      <alignment horizontal="left" indent="1"/>
    </xf>
    <xf numFmtId="0" fontId="72" fillId="0" borderId="0" xfId="1" applyFont="1"/>
    <xf numFmtId="0" fontId="71" fillId="0" borderId="0" xfId="1" applyFont="1"/>
    <xf numFmtId="179" fontId="71" fillId="0" borderId="0" xfId="3" applyNumberFormat="1" applyFont="1" applyFill="1"/>
    <xf numFmtId="179" fontId="30" fillId="0" borderId="0" xfId="1" applyNumberFormat="1" applyFont="1"/>
    <xf numFmtId="169" fontId="73" fillId="0" borderId="0" xfId="3" applyNumberFormat="1" applyFont="1" applyAlignment="1">
      <alignment horizontal="left" indent="1"/>
    </xf>
    <xf numFmtId="0" fontId="74" fillId="0" borderId="0" xfId="1" applyFont="1"/>
    <xf numFmtId="180" fontId="75" fillId="0" borderId="0" xfId="3" applyNumberFormat="1" applyFont="1" applyFill="1"/>
    <xf numFmtId="164" fontId="72" fillId="0" borderId="0" xfId="3" applyFont="1" applyFill="1" applyBorder="1"/>
    <xf numFmtId="0" fontId="72" fillId="0" borderId="0" xfId="1" applyFont="1" applyAlignment="1">
      <alignment horizontal="left" indent="1"/>
    </xf>
    <xf numFmtId="164" fontId="30" fillId="0" borderId="0" xfId="3" applyFont="1" applyFill="1" applyBorder="1"/>
    <xf numFmtId="171" fontId="73" fillId="0" borderId="0" xfId="3" applyNumberFormat="1" applyFont="1" applyFill="1" applyAlignment="1">
      <alignment horizontal="left"/>
    </xf>
    <xf numFmtId="171" fontId="73" fillId="0" borderId="0" xfId="3" applyNumberFormat="1" applyFont="1" applyFill="1"/>
    <xf numFmtId="171" fontId="74" fillId="0" borderId="0" xfId="3" applyNumberFormat="1" applyFont="1" applyFill="1" applyAlignment="1">
      <alignment horizontal="left" indent="1"/>
    </xf>
    <xf numFmtId="171" fontId="74" fillId="0" borderId="0" xfId="1" applyNumberFormat="1" applyFont="1"/>
    <xf numFmtId="179" fontId="74" fillId="0" borderId="0" xfId="3" applyNumberFormat="1" applyFont="1" applyFill="1"/>
    <xf numFmtId="171" fontId="73" fillId="0" borderId="0" xfId="3" applyNumberFormat="1" applyFont="1" applyFill="1" applyBorder="1"/>
    <xf numFmtId="164" fontId="73" fillId="0" borderId="0" xfId="3" applyFont="1" applyFill="1" applyAlignment="1">
      <alignment horizontal="left"/>
    </xf>
    <xf numFmtId="164" fontId="73" fillId="0" borderId="0" xfId="3" applyFont="1" applyFill="1"/>
    <xf numFmtId="164" fontId="74" fillId="0" borderId="0" xfId="3" applyFont="1" applyFill="1" applyAlignment="1">
      <alignment horizontal="left" indent="1"/>
    </xf>
    <xf numFmtId="39" fontId="73" fillId="0" borderId="0" xfId="3" applyNumberFormat="1" applyFont="1" applyFill="1"/>
    <xf numFmtId="164" fontId="73" fillId="0" borderId="0" xfId="3" applyFont="1" applyFill="1" applyBorder="1"/>
    <xf numFmtId="9" fontId="6" fillId="0" borderId="0" xfId="1" applyNumberFormat="1" applyFont="1" applyAlignment="1">
      <alignment horizontal="left"/>
    </xf>
    <xf numFmtId="164" fontId="30" fillId="0" borderId="0" xfId="1" applyNumberFormat="1" applyFont="1"/>
    <xf numFmtId="1" fontId="5" fillId="0" borderId="0" xfId="3" applyNumberFormat="1" applyFont="1" applyFill="1"/>
    <xf numFmtId="1" fontId="5" fillId="0" borderId="0" xfId="1" applyNumberFormat="1" applyFont="1"/>
    <xf numFmtId="169" fontId="5" fillId="0" borderId="0" xfId="3" applyNumberFormat="1" applyFont="1" applyFill="1" applyAlignment="1">
      <alignment horizontal="left"/>
    </xf>
    <xf numFmtId="164" fontId="41" fillId="0" borderId="0" xfId="1" applyNumberFormat="1" applyFont="1"/>
    <xf numFmtId="164" fontId="6" fillId="0" borderId="0" xfId="3" applyFont="1" applyFill="1"/>
    <xf numFmtId="43" fontId="5" fillId="0" borderId="7" xfId="1" applyNumberFormat="1" applyFont="1" applyBorder="1"/>
    <xf numFmtId="164" fontId="42" fillId="0" borderId="0" xfId="3" applyFont="1" applyFill="1"/>
    <xf numFmtId="0" fontId="54" fillId="0" borderId="0" xfId="1" applyFont="1"/>
    <xf numFmtId="164" fontId="54" fillId="0" borderId="0" xfId="3" applyFont="1" applyFill="1" applyBorder="1"/>
    <xf numFmtId="171" fontId="5" fillId="0" borderId="0" xfId="3" applyNumberFormat="1" applyFont="1" applyFill="1" applyBorder="1"/>
    <xf numFmtId="0" fontId="74" fillId="0" borderId="0" xfId="1" applyFont="1" applyAlignment="1">
      <alignment horizontal="left" indent="2"/>
    </xf>
    <xf numFmtId="0" fontId="74" fillId="0" borderId="0" xfId="1" applyFont="1" applyAlignment="1">
      <alignment horizontal="left" indent="3"/>
    </xf>
    <xf numFmtId="179" fontId="73" fillId="0" borderId="0" xfId="3" applyNumberFormat="1" applyFont="1" applyFill="1"/>
    <xf numFmtId="0" fontId="74" fillId="0" borderId="0" xfId="1" applyFont="1" applyAlignment="1">
      <alignment horizontal="left" indent="1"/>
    </xf>
    <xf numFmtId="171" fontId="6" fillId="0" borderId="0" xfId="3" applyNumberFormat="1" applyFont="1" applyFill="1" applyAlignment="1">
      <alignment horizontal="left"/>
    </xf>
    <xf numFmtId="171" fontId="5" fillId="0" borderId="0" xfId="3" applyNumberFormat="1" applyFont="1" applyFill="1"/>
    <xf numFmtId="171" fontId="5" fillId="0" borderId="0" xfId="1" applyNumberFormat="1" applyFont="1"/>
    <xf numFmtId="180" fontId="30" fillId="0" borderId="0" xfId="3" applyNumberFormat="1" applyFont="1" applyFill="1"/>
    <xf numFmtId="164" fontId="54" fillId="0" borderId="0" xfId="1" applyNumberFormat="1" applyFont="1"/>
    <xf numFmtId="180" fontId="5" fillId="0" borderId="0" xfId="3" applyNumberFormat="1" applyFont="1" applyFill="1"/>
    <xf numFmtId="168" fontId="6" fillId="0" borderId="0" xfId="2" applyNumberFormat="1" applyFont="1" applyFill="1" applyAlignment="1">
      <alignment horizontal="left"/>
    </xf>
    <xf numFmtId="168" fontId="5" fillId="0" borderId="0" xfId="2" applyNumberFormat="1" applyFont="1" applyFill="1"/>
    <xf numFmtId="168" fontId="30" fillId="0" borderId="0" xfId="2" applyNumberFormat="1" applyFont="1" applyFill="1"/>
    <xf numFmtId="168" fontId="5" fillId="0" borderId="0" xfId="2" applyNumberFormat="1" applyFont="1" applyFill="1" applyBorder="1"/>
    <xf numFmtId="0" fontId="52" fillId="0" borderId="0" xfId="1" applyFont="1"/>
    <xf numFmtId="9" fontId="31" fillId="0" borderId="0" xfId="1" applyNumberFormat="1" applyFont="1" applyAlignment="1">
      <alignment horizontal="left"/>
    </xf>
    <xf numFmtId="0" fontId="31" fillId="0" borderId="0" xfId="1" applyFont="1" applyAlignment="1">
      <alignment horizontal="left"/>
    </xf>
    <xf numFmtId="43" fontId="30" fillId="0" borderId="0" xfId="1" applyNumberFormat="1" applyFont="1"/>
    <xf numFmtId="181" fontId="5" fillId="0" borderId="0" xfId="3" applyNumberFormat="1" applyFont="1" applyFill="1"/>
    <xf numFmtId="171" fontId="6" fillId="0" borderId="0" xfId="1" applyNumberFormat="1" applyFont="1" applyAlignment="1">
      <alignment horizontal="left"/>
    </xf>
    <xf numFmtId="0" fontId="5" fillId="0" borderId="0" xfId="10" applyFont="1"/>
    <xf numFmtId="0" fontId="76" fillId="0" borderId="0" xfId="10" applyFont="1"/>
    <xf numFmtId="0" fontId="5" fillId="0" borderId="0" xfId="10" applyFont="1" applyAlignment="1">
      <alignment horizontal="left"/>
    </xf>
    <xf numFmtId="0" fontId="30" fillId="0" borderId="0" xfId="10" applyFont="1"/>
    <xf numFmtId="0" fontId="30" fillId="0" borderId="10" xfId="10" applyFont="1" applyBorder="1" applyAlignment="1">
      <alignment horizontal="left"/>
    </xf>
    <xf numFmtId="0" fontId="30" fillId="0" borderId="10" xfId="10" applyFont="1" applyBorder="1"/>
    <xf numFmtId="0" fontId="5" fillId="0" borderId="10" xfId="10" applyFont="1" applyBorder="1"/>
    <xf numFmtId="0" fontId="30" fillId="0" borderId="0" xfId="10" applyFont="1" applyAlignment="1">
      <alignment horizontal="left"/>
    </xf>
    <xf numFmtId="0" fontId="77" fillId="0" borderId="0" xfId="10" applyFont="1"/>
    <xf numFmtId="9" fontId="5" fillId="0" borderId="0" xfId="11" applyFont="1" applyFill="1" applyAlignment="1">
      <alignment horizontal="center"/>
    </xf>
    <xf numFmtId="0" fontId="5" fillId="0" borderId="0" xfId="10" applyFont="1" applyAlignment="1">
      <alignment horizontal="center"/>
    </xf>
    <xf numFmtId="0" fontId="47" fillId="0" borderId="11" xfId="10" applyFont="1" applyBorder="1"/>
    <xf numFmtId="182" fontId="47" fillId="3" borderId="11" xfId="10" applyNumberFormat="1" applyFont="1" applyFill="1" applyBorder="1" applyAlignment="1">
      <alignment horizontal="right"/>
    </xf>
    <xf numFmtId="182" fontId="47" fillId="0" borderId="11" xfId="10" applyNumberFormat="1" applyFont="1" applyBorder="1" applyAlignment="1">
      <alignment horizontal="right"/>
    </xf>
    <xf numFmtId="0" fontId="5" fillId="0" borderId="0" xfId="10" applyFont="1" applyAlignment="1">
      <alignment horizontal="right"/>
    </xf>
    <xf numFmtId="0" fontId="35" fillId="0" borderId="0" xfId="10" applyFont="1"/>
    <xf numFmtId="0" fontId="78" fillId="0" borderId="0" xfId="10" applyFont="1"/>
    <xf numFmtId="166" fontId="78" fillId="0" borderId="0" xfId="12" applyNumberFormat="1" applyFont="1" applyFill="1" applyBorder="1" applyAlignment="1">
      <alignment horizontal="right"/>
    </xf>
    <xf numFmtId="0" fontId="35" fillId="0" borderId="0" xfId="10" applyFont="1" applyAlignment="1">
      <alignment horizontal="right"/>
    </xf>
    <xf numFmtId="165" fontId="5" fillId="3" borderId="0" xfId="3" applyNumberFormat="1" applyFont="1" applyFill="1"/>
    <xf numFmtId="0" fontId="30" fillId="3" borderId="12" xfId="10" applyFont="1" applyFill="1" applyBorder="1" applyAlignment="1">
      <alignment horizontal="center" vertical="center" wrapText="1"/>
    </xf>
    <xf numFmtId="0" fontId="5" fillId="0" borderId="13" xfId="10" applyFont="1" applyBorder="1"/>
    <xf numFmtId="0" fontId="5" fillId="0" borderId="14" xfId="10" applyFont="1" applyBorder="1"/>
    <xf numFmtId="165" fontId="5" fillId="0" borderId="13" xfId="3" applyNumberFormat="1" applyFont="1" applyBorder="1"/>
    <xf numFmtId="165" fontId="5" fillId="0" borderId="14" xfId="3" applyNumberFormat="1" applyFont="1" applyBorder="1"/>
    <xf numFmtId="165" fontId="5" fillId="0" borderId="15" xfId="3" applyNumberFormat="1" applyFont="1" applyBorder="1"/>
    <xf numFmtId="0" fontId="30" fillId="3" borderId="16" xfId="10" applyFont="1" applyFill="1" applyBorder="1" applyAlignment="1">
      <alignment horizontal="center" vertical="center" wrapText="1"/>
    </xf>
    <xf numFmtId="0" fontId="5" fillId="0" borderId="17" xfId="10" applyFont="1" applyBorder="1"/>
    <xf numFmtId="0" fontId="5" fillId="0" borderId="18" xfId="10" applyFont="1" applyBorder="1"/>
    <xf numFmtId="165" fontId="5" fillId="0" borderId="17" xfId="3" applyNumberFormat="1" applyFont="1" applyBorder="1"/>
    <xf numFmtId="165" fontId="5" fillId="0" borderId="18" xfId="3" applyNumberFormat="1" applyFont="1" applyBorder="1"/>
    <xf numFmtId="165" fontId="5" fillId="0" borderId="19" xfId="3" applyNumberFormat="1" applyFont="1" applyBorder="1"/>
    <xf numFmtId="9" fontId="5" fillId="0" borderId="20" xfId="2" applyFont="1" applyBorder="1"/>
    <xf numFmtId="9" fontId="5" fillId="0" borderId="21" xfId="2" applyFont="1" applyBorder="1"/>
    <xf numFmtId="0" fontId="5" fillId="0" borderId="0" xfId="10" applyFont="1" applyAlignment="1">
      <alignment horizontal="left" indent="2"/>
    </xf>
    <xf numFmtId="165" fontId="5" fillId="0" borderId="20" xfId="10" applyNumberFormat="1" applyFont="1" applyBorder="1"/>
    <xf numFmtId="165" fontId="5" fillId="0" borderId="0" xfId="10" applyNumberFormat="1" applyFont="1"/>
    <xf numFmtId="165" fontId="5" fillId="0" borderId="21" xfId="10" applyNumberFormat="1" applyFont="1" applyBorder="1"/>
    <xf numFmtId="165" fontId="5" fillId="0" borderId="20" xfId="3" applyNumberFormat="1" applyFont="1" applyBorder="1"/>
    <xf numFmtId="165" fontId="5" fillId="0" borderId="21" xfId="3" applyNumberFormat="1" applyFont="1" applyBorder="1"/>
    <xf numFmtId="9" fontId="5" fillId="0" borderId="20" xfId="10" applyNumberFormat="1" applyFont="1" applyBorder="1"/>
    <xf numFmtId="9" fontId="5" fillId="0" borderId="0" xfId="10" applyNumberFormat="1" applyFont="1"/>
    <xf numFmtId="9" fontId="5" fillId="0" borderId="21" xfId="10" applyNumberFormat="1" applyFont="1" applyBorder="1"/>
    <xf numFmtId="166" fontId="5" fillId="0" borderId="20" xfId="10" applyNumberFormat="1" applyFont="1" applyBorder="1"/>
    <xf numFmtId="166" fontId="5" fillId="0" borderId="0" xfId="10" applyNumberFormat="1" applyFont="1"/>
    <xf numFmtId="166" fontId="5" fillId="0" borderId="21" xfId="10" applyNumberFormat="1" applyFont="1" applyBorder="1"/>
    <xf numFmtId="0" fontId="30" fillId="3" borderId="22" xfId="10" applyFont="1" applyFill="1" applyBorder="1" applyAlignment="1">
      <alignment horizontal="center" vertical="center" wrapText="1"/>
    </xf>
    <xf numFmtId="0" fontId="5" fillId="0" borderId="18" xfId="10" applyFont="1" applyBorder="1" applyAlignment="1">
      <alignment horizontal="left"/>
    </xf>
    <xf numFmtId="0" fontId="30" fillId="11" borderId="12" xfId="10" applyFont="1" applyFill="1" applyBorder="1" applyAlignment="1">
      <alignment horizontal="center" vertical="center" wrapText="1"/>
    </xf>
    <xf numFmtId="0" fontId="30" fillId="11" borderId="16" xfId="10" applyFont="1" applyFill="1" applyBorder="1" applyAlignment="1">
      <alignment horizontal="center" vertical="center" wrapText="1"/>
    </xf>
    <xf numFmtId="174" fontId="5" fillId="0" borderId="20" xfId="3" applyNumberFormat="1" applyFont="1" applyBorder="1"/>
    <xf numFmtId="174" fontId="5" fillId="0" borderId="21" xfId="3" applyNumberFormat="1" applyFont="1" applyBorder="1"/>
    <xf numFmtId="0" fontId="30" fillId="11" borderId="22" xfId="10" applyFont="1" applyFill="1" applyBorder="1" applyAlignment="1">
      <alignment horizontal="center" vertical="center" wrapText="1"/>
    </xf>
    <xf numFmtId="0" fontId="5" fillId="12" borderId="12" xfId="10" applyFont="1" applyFill="1" applyBorder="1" applyAlignment="1">
      <alignment horizontal="center" vertical="center" wrapText="1"/>
    </xf>
    <xf numFmtId="0" fontId="5" fillId="12" borderId="16" xfId="10" applyFont="1" applyFill="1" applyBorder="1" applyAlignment="1">
      <alignment horizontal="center" vertical="center" wrapText="1"/>
    </xf>
    <xf numFmtId="0" fontId="5" fillId="12" borderId="22" xfId="10" applyFont="1" applyFill="1" applyBorder="1" applyAlignment="1">
      <alignment horizontal="center" vertical="center" wrapText="1"/>
    </xf>
    <xf numFmtId="165" fontId="30" fillId="11" borderId="0" xfId="10" applyNumberFormat="1" applyFont="1" applyFill="1"/>
    <xf numFmtId="0" fontId="5" fillId="0" borderId="0" xfId="10" applyFont="1" applyAlignment="1">
      <alignment horizontal="center" wrapText="1"/>
    </xf>
    <xf numFmtId="0" fontId="30" fillId="13" borderId="0" xfId="10" applyFont="1" applyFill="1" applyAlignment="1">
      <alignment horizontal="center" vertical="center"/>
    </xf>
    <xf numFmtId="0" fontId="5" fillId="0" borderId="0" xfId="10" applyFont="1" applyAlignment="1">
      <alignment vertical="center"/>
    </xf>
    <xf numFmtId="0" fontId="5" fillId="8" borderId="0" xfId="10" applyFont="1" applyFill="1" applyAlignment="1">
      <alignment horizontal="left"/>
    </xf>
    <xf numFmtId="0" fontId="5" fillId="8" borderId="0" xfId="10" applyFont="1" applyFill="1" applyAlignment="1">
      <alignment horizontal="center"/>
    </xf>
    <xf numFmtId="0" fontId="5" fillId="8" borderId="0" xfId="10" applyFont="1" applyFill="1"/>
    <xf numFmtId="0" fontId="30" fillId="8" borderId="0" xfId="10" applyFont="1" applyFill="1" applyAlignment="1">
      <alignment horizontal="center" vertical="center" wrapText="1"/>
    </xf>
    <xf numFmtId="0" fontId="5" fillId="8" borderId="0" xfId="10" applyFont="1" applyFill="1" applyAlignment="1">
      <alignment vertical="center"/>
    </xf>
    <xf numFmtId="9" fontId="30" fillId="8" borderId="0" xfId="10" applyNumberFormat="1" applyFont="1" applyFill="1" applyAlignment="1">
      <alignment horizontal="center" vertical="center"/>
    </xf>
    <xf numFmtId="0" fontId="47" fillId="14" borderId="0" xfId="10" applyFont="1" applyFill="1" applyAlignment="1">
      <alignment horizontal="right"/>
    </xf>
    <xf numFmtId="166" fontId="47" fillId="14" borderId="0" xfId="10" applyNumberFormat="1" applyFont="1" applyFill="1" applyAlignment="1">
      <alignment horizontal="right"/>
    </xf>
    <xf numFmtId="0" fontId="49" fillId="0" borderId="0" xfId="10" applyFont="1"/>
    <xf numFmtId="0" fontId="5" fillId="0" borderId="11" xfId="10" applyFont="1" applyBorder="1" applyAlignment="1">
      <alignment horizontal="right"/>
    </xf>
    <xf numFmtId="166" fontId="30" fillId="0" borderId="0" xfId="12" applyNumberFormat="1" applyFont="1" applyFill="1"/>
    <xf numFmtId="166" fontId="5" fillId="0" borderId="0" xfId="12" applyNumberFormat="1" applyFont="1" applyFill="1"/>
    <xf numFmtId="166" fontId="5" fillId="0" borderId="11" xfId="12" applyNumberFormat="1" applyFont="1" applyFill="1" applyBorder="1"/>
    <xf numFmtId="175" fontId="30" fillId="0" borderId="0" xfId="12" applyNumberFormat="1" applyFont="1" applyFill="1"/>
    <xf numFmtId="175" fontId="30" fillId="0" borderId="11" xfId="12" applyNumberFormat="1" applyFont="1" applyFill="1" applyBorder="1"/>
    <xf numFmtId="43" fontId="5" fillId="0" borderId="0" xfId="10" applyNumberFormat="1" applyFont="1"/>
    <xf numFmtId="175" fontId="5" fillId="0" borderId="0" xfId="12" applyNumberFormat="1" applyFont="1" applyFill="1"/>
    <xf numFmtId="43" fontId="30" fillId="0" borderId="0" xfId="10" applyNumberFormat="1" applyFont="1"/>
    <xf numFmtId="166" fontId="30" fillId="0" borderId="0" xfId="10" applyNumberFormat="1" applyFont="1" applyAlignment="1">
      <alignment horizontal="left" indent="1"/>
    </xf>
    <xf numFmtId="166" fontId="5" fillId="0" borderId="0" xfId="1" applyNumberFormat="1" applyFont="1" applyAlignment="1">
      <alignment horizontal="left" indent="2"/>
    </xf>
    <xf numFmtId="10" fontId="5" fillId="0" borderId="0" xfId="10" applyNumberFormat="1" applyFont="1"/>
    <xf numFmtId="166" fontId="35" fillId="0" borderId="0" xfId="1" applyNumberFormat="1" applyFont="1" applyAlignment="1">
      <alignment horizontal="left" indent="2"/>
    </xf>
    <xf numFmtId="43" fontId="5" fillId="0" borderId="0" xfId="12" applyFont="1" applyFill="1"/>
    <xf numFmtId="166" fontId="30" fillId="0" borderId="0" xfId="10" applyNumberFormat="1" applyFont="1"/>
    <xf numFmtId="175" fontId="30" fillId="0" borderId="0" xfId="12" applyNumberFormat="1" applyFont="1" applyFill="1" applyBorder="1"/>
    <xf numFmtId="175" fontId="30" fillId="0" borderId="0" xfId="10" applyNumberFormat="1" applyFont="1"/>
    <xf numFmtId="166" fontId="5" fillId="0" borderId="0" xfId="10" applyNumberFormat="1" applyFont="1" applyAlignment="1">
      <alignment horizontal="left" indent="3"/>
    </xf>
    <xf numFmtId="175" fontId="5" fillId="0" borderId="0" xfId="10" applyNumberFormat="1" applyFont="1"/>
    <xf numFmtId="175" fontId="30" fillId="0" borderId="0" xfId="10" applyNumberFormat="1" applyFont="1" applyAlignment="1">
      <alignment horizontal="right"/>
    </xf>
    <xf numFmtId="166" fontId="30" fillId="0" borderId="0" xfId="12" applyNumberFormat="1" applyFont="1" applyFill="1" applyBorder="1"/>
    <xf numFmtId="165" fontId="30" fillId="0" borderId="0" xfId="3" applyNumberFormat="1" applyFont="1"/>
    <xf numFmtId="175" fontId="5" fillId="0" borderId="0" xfId="12" applyNumberFormat="1" applyFont="1" applyFill="1" applyBorder="1"/>
    <xf numFmtId="166" fontId="5" fillId="0" borderId="0" xfId="10" applyNumberFormat="1" applyFont="1" applyAlignment="1">
      <alignment horizontal="left" indent="4"/>
    </xf>
    <xf numFmtId="166" fontId="5" fillId="0" borderId="0" xfId="12" applyNumberFormat="1" applyFont="1"/>
    <xf numFmtId="166" fontId="41" fillId="0" borderId="0" xfId="10" applyNumberFormat="1" applyFont="1"/>
    <xf numFmtId="0" fontId="79" fillId="0" borderId="0" xfId="10" applyFont="1"/>
    <xf numFmtId="0" fontId="80" fillId="0" borderId="0" xfId="10" applyFont="1"/>
    <xf numFmtId="0" fontId="81" fillId="0" borderId="0" xfId="10" applyFont="1"/>
    <xf numFmtId="0" fontId="82" fillId="15" borderId="23" xfId="10" applyFont="1" applyFill="1" applyBorder="1"/>
    <xf numFmtId="183" fontId="83" fillId="15" borderId="23" xfId="10" applyNumberFormat="1" applyFont="1" applyFill="1" applyBorder="1" applyAlignment="1">
      <alignment horizontal="right"/>
    </xf>
    <xf numFmtId="0" fontId="82" fillId="15" borderId="0" xfId="10" applyFont="1" applyFill="1"/>
    <xf numFmtId="0" fontId="84" fillId="0" borderId="0" xfId="10" applyFont="1"/>
    <xf numFmtId="166" fontId="84" fillId="0" borderId="0" xfId="12" applyNumberFormat="1" applyFont="1"/>
    <xf numFmtId="0" fontId="85" fillId="0" borderId="0" xfId="10" applyFont="1"/>
    <xf numFmtId="166" fontId="86" fillId="0" borderId="0" xfId="10" applyNumberFormat="1" applyFont="1"/>
    <xf numFmtId="184" fontId="87" fillId="0" borderId="0" xfId="12" applyNumberFormat="1" applyFont="1"/>
    <xf numFmtId="43" fontId="87" fillId="0" borderId="0" xfId="12" applyFont="1"/>
    <xf numFmtId="166" fontId="87" fillId="0" borderId="0" xfId="10" applyNumberFormat="1" applyFont="1"/>
    <xf numFmtId="0" fontId="79" fillId="0" borderId="0" xfId="1" applyFont="1"/>
    <xf numFmtId="0" fontId="80" fillId="0" borderId="0" xfId="1" applyFont="1" applyAlignment="1">
      <alignment horizontal="left" indent="2"/>
    </xf>
    <xf numFmtId="166" fontId="85" fillId="0" borderId="0" xfId="12" applyNumberFormat="1" applyFont="1"/>
    <xf numFmtId="175" fontId="84" fillId="0" borderId="0" xfId="12" applyNumberFormat="1" applyFont="1"/>
    <xf numFmtId="0" fontId="85" fillId="0" borderId="0" xfId="1" applyFont="1" applyAlignment="1">
      <alignment horizontal="left" indent="2"/>
    </xf>
    <xf numFmtId="0" fontId="80" fillId="0" borderId="0" xfId="1" quotePrefix="1" applyFont="1" applyAlignment="1">
      <alignment horizontal="left" indent="2"/>
    </xf>
    <xf numFmtId="0" fontId="79" fillId="0" borderId="0" xfId="1" quotePrefix="1" applyFont="1" applyAlignment="1">
      <alignment horizontal="left"/>
    </xf>
    <xf numFmtId="0" fontId="85" fillId="0" borderId="0" xfId="10" applyFont="1" applyAlignment="1">
      <alignment horizontal="left" indent="1"/>
    </xf>
    <xf numFmtId="0" fontId="79" fillId="0" borderId="0" xfId="1" applyFont="1" applyAlignment="1">
      <alignment horizontal="left"/>
    </xf>
    <xf numFmtId="0" fontId="82" fillId="0" borderId="0" xfId="10" applyFont="1"/>
    <xf numFmtId="166" fontId="82" fillId="0" borderId="0" xfId="12" applyNumberFormat="1" applyFont="1"/>
    <xf numFmtId="0" fontId="87" fillId="0" borderId="0" xfId="10" applyFont="1"/>
    <xf numFmtId="166" fontId="84" fillId="0" borderId="0" xfId="10" applyNumberFormat="1" applyFont="1"/>
    <xf numFmtId="185" fontId="85" fillId="0" borderId="0" xfId="12" applyNumberFormat="1" applyFont="1"/>
    <xf numFmtId="0" fontId="84" fillId="14" borderId="23" xfId="10" applyFont="1" applyFill="1" applyBorder="1"/>
    <xf numFmtId="166" fontId="84" fillId="14" borderId="23" xfId="12" applyNumberFormat="1" applyFont="1" applyFill="1" applyBorder="1"/>
    <xf numFmtId="164" fontId="85" fillId="0" borderId="0" xfId="3" applyFont="1"/>
    <xf numFmtId="0" fontId="84" fillId="0" borderId="0" xfId="10" applyFont="1" applyAlignment="1">
      <alignment horizontal="left"/>
    </xf>
  </cellXfs>
  <cellStyles count="13">
    <cellStyle name="Comma 14 2" xfId="12" xr:uid="{CAB92B7E-420C-BC48-8D1D-F88D52D521FE}"/>
    <cellStyle name="Comma 2" xfId="3" xr:uid="{313FAA46-1254-0348-9BF6-8C3CD0223CDB}"/>
    <cellStyle name="Comma 2 2" xfId="7" xr:uid="{8AB985B4-F143-0E47-A611-378BD62C1A02}"/>
    <cellStyle name="Explanatory Text 2" xfId="8" xr:uid="{C6F2BED1-EBD0-9A48-8A59-6D6E93CC9871}"/>
    <cellStyle name="Heading 1 2" xfId="5" xr:uid="{01BCA810-D429-DC4B-91D7-F764DB02EC00}"/>
    <cellStyle name="Hyperlink 2" xfId="6" xr:uid="{C9B5209C-4061-5B43-8A1E-1DF117382F9B}"/>
    <cellStyle name="Input 2" xfId="9" xr:uid="{9610B0E3-266F-C54E-831C-7260CF0BC192}"/>
    <cellStyle name="Normal" xfId="0" builtinId="0"/>
    <cellStyle name="Normal 17 2" xfId="10" xr:uid="{29B9CCB9-3CEB-6243-96DC-346674CE1CFD}"/>
    <cellStyle name="Normal 2" xfId="1" xr:uid="{51EFBB87-7210-5A43-AE24-DA5F8F9F806D}"/>
    <cellStyle name="Normal 25" xfId="4" xr:uid="{9D78F2CB-976A-6842-994F-8EDB2BB3D7DE}"/>
    <cellStyle name="Percent 10 2" xfId="11" xr:uid="{BD686C15-3C68-744A-85F3-F459B14EA569}"/>
    <cellStyle name="Percent 2" xfId="2" xr:uid="{E7AF887B-0373-7B40-B951-D7C0D6263020}"/>
  </cellStyles>
  <dxfs count="9">
    <dxf>
      <fill>
        <patternFill>
          <bgColor theme="7" tint="0.59996337778862885"/>
        </patternFill>
      </fill>
    </dxf>
    <dxf>
      <fill>
        <patternFill>
          <bgColor theme="7" tint="0.59996337778862885"/>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444500</xdr:colOff>
      <xdr:row>228</xdr:row>
      <xdr:rowOff>59267</xdr:rowOff>
    </xdr:from>
    <xdr:to>
      <xdr:col>12</xdr:col>
      <xdr:colOff>983752</xdr:colOff>
      <xdr:row>236</xdr:row>
      <xdr:rowOff>140836</xdr:rowOff>
    </xdr:to>
    <xdr:pic>
      <xdr:nvPicPr>
        <xdr:cNvPr id="2" name="Picture 1">
          <a:extLst>
            <a:ext uri="{FF2B5EF4-FFF2-40B4-BE49-F238E27FC236}">
              <a16:creationId xmlns:a16="http://schemas.microsoft.com/office/drawing/2014/main" id="{A3AEF720-4FC7-2F4D-93B4-19396C050600}"/>
            </a:ext>
          </a:extLst>
        </xdr:cNvPr>
        <xdr:cNvPicPr>
          <a:picLocks noChangeAspect="1"/>
        </xdr:cNvPicPr>
      </xdr:nvPicPr>
      <xdr:blipFill>
        <a:blip xmlns:r="http://schemas.openxmlformats.org/officeDocument/2006/relationships" r:embed="rId1"/>
        <a:stretch>
          <a:fillRect/>
        </a:stretch>
      </xdr:blipFill>
      <xdr:spPr>
        <a:xfrm>
          <a:off x="11976100" y="43493267"/>
          <a:ext cx="6178052" cy="1605569"/>
        </a:xfrm>
        <a:prstGeom prst="rect">
          <a:avLst/>
        </a:prstGeom>
      </xdr:spPr>
    </xdr:pic>
    <xdr:clientData/>
  </xdr:twoCellAnchor>
  <xdr:twoCellAnchor editAs="oneCell">
    <xdr:from>
      <xdr:col>7</xdr:col>
      <xdr:colOff>1497014</xdr:colOff>
      <xdr:row>0</xdr:row>
      <xdr:rowOff>0</xdr:rowOff>
    </xdr:from>
    <xdr:to>
      <xdr:col>15</xdr:col>
      <xdr:colOff>1179241</xdr:colOff>
      <xdr:row>12</xdr:row>
      <xdr:rowOff>22337</xdr:rowOff>
    </xdr:to>
    <xdr:pic>
      <xdr:nvPicPr>
        <xdr:cNvPr id="3" name="Picture 2">
          <a:extLst>
            <a:ext uri="{FF2B5EF4-FFF2-40B4-BE49-F238E27FC236}">
              <a16:creationId xmlns:a16="http://schemas.microsoft.com/office/drawing/2014/main" id="{70D25DD7-7916-2047-9787-F267EF7504BA}"/>
            </a:ext>
          </a:extLst>
        </xdr:cNvPr>
        <xdr:cNvPicPr>
          <a:picLocks noChangeAspect="1"/>
        </xdr:cNvPicPr>
      </xdr:nvPicPr>
      <xdr:blipFill>
        <a:blip xmlns:r="http://schemas.openxmlformats.org/officeDocument/2006/relationships" r:embed="rId2"/>
        <a:stretch>
          <a:fillRect/>
        </a:stretch>
      </xdr:blipFill>
      <xdr:spPr>
        <a:xfrm>
          <a:off x="11530014" y="0"/>
          <a:ext cx="10947127" cy="23242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5.%20CreditCard_Model_SAP&amp;PnL_v10_2025Q4.xlsb" TargetMode="External"/><Relationship Id="rId2" Type="http://schemas.openxmlformats.org/officeDocument/2006/relationships/externalLinkPath" Target="/Users/dam.ho/Downloads/SAP%20Q4.2025_update%202/5.%20CreditCard_Model_SAP&amp;PnL_v10_2025Q4.xlsb" TargetMode="External"/><Relationship Id="rId1" Type="http://schemas.openxmlformats.org/officeDocument/2006/relationships/externalLinkPath" Target="/Users/dam.ho/Downloads/SAP%20Q4.2025_update%202/5.%20CreditCard_Model_SAP&amp;PnL_v10_2025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llocation cost"/>
      <sheetName val="Data input"/>
      <sheetName val="NOTE"/>
      <sheetName val="SAP_Leadsheet"/>
      <sheetName val="COF"/>
      <sheetName val="SAP_Spreadsheet"/>
      <sheetName val="Sales plan &amp; PL"/>
      <sheetName val="PL projection 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224;Ng&#244;(Busine_hl1a98r/Downloads/Card%20-%20Card%20transaction%20dashboard_Authorization%20Transaction(SVBO)_Line%20chart%20(4).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224;Ng&#244;(Busine_hl1a98r/Downloads/Installment%20CC_Installment%20CC_Bar%20chart%20(2).csv"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3.69533923611" createdVersion="8" refreshedVersion="8" minRefreshableVersion="3" recordCount="1118" xr:uid="{1ED2D069-B383-8C4D-8957-F1D77DBE8117}">
  <cacheSource type="worksheet">
    <worksheetSource ref="A1:E1119" sheet="Card - Card transaction dashboa" r:id="rId2"/>
  </cacheSource>
  <cacheFields count="7">
    <cacheField name="DATE_HOST" numFmtId="15">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6"/>
    </cacheField>
    <cacheField name="NAME_OPERATION_SUB_TYPE" numFmtId="0">
      <sharedItems count="4">
        <s v="ATM"/>
        <s v="Purchase ECOM"/>
        <s v="Purchase POS"/>
        <s v="On Us Billing"/>
      </sharedItems>
    </cacheField>
    <cacheField name="VND" numFmtId="43">
      <sharedItems containsSemiMixedTypes="0" containsString="0" containsNumber="1" containsInteger="1" minValue="20000" maxValue="158801617475"/>
    </cacheField>
    <cacheField name="Total" numFmtId="43">
      <sharedItems containsSemiMixedTypes="0" containsString="0" containsNumber="1" containsInteger="1" minValue="20000" maxValue="158813419977"/>
    </cacheField>
    <cacheField name="&lt;&gt;VND" numFmtId="43">
      <sharedItems containsSemiMixedTypes="0" containsString="0" containsNumber="1" containsInteger="1" minValue="0" maxValue="1053852783"/>
    </cacheField>
    <cacheField name="Days (DATE_HOST)" numFmtId="0" databaseField="0">
      <fieldGroup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_HOST)"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3.582291203704" createdVersion="8" refreshedVersion="8" minRefreshableVersion="3" recordCount="576" xr:uid="{4AA3CCB6-E41B-E249-8013-6F9CC770B9D3}">
  <cacheSource type="worksheet">
    <worksheetSource ref="A1:C577" sheet="Installment CC_Installment CC_B" r:id="rId2"/>
  </cacheSource>
  <cacheFields count="5">
    <cacheField name="DATE_REQUEST" numFmtId="15">
      <sharedItems containsSemiMixedTypes="0" containsNonDate="0" containsDate="1" containsString="0" minDate="2025-07-01T00:00:00" maxDate="2026-01-01T00:00:00" count="156">
        <d v="2025-07-01T00:00:00"/>
        <d v="2025-07-02T00:00:00"/>
        <d v="2025-07-07T00:00:00"/>
        <d v="2025-07-09T00:00:00"/>
        <d v="2025-07-10T00:00:00"/>
        <d v="2025-07-14T00:00:00"/>
        <d v="2025-07-15T00:00:00"/>
        <d v="2025-07-20T00:00:00"/>
        <d v="2025-07-22T00:00:00"/>
        <d v="2025-07-25T00:00:00"/>
        <d v="2025-07-31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4"/>
    </cacheField>
    <cacheField name="tenor" numFmtId="0">
      <sharedItems containsSemiMixedTypes="0" containsString="0" containsNumber="1" containsInteger="1" minValue="3" maxValue="12" count="4">
        <n v="9"/>
        <n v="12"/>
        <n v="6"/>
        <n v="3"/>
      </sharedItems>
    </cacheField>
    <cacheField name="DDP amount" numFmtId="0">
      <sharedItems containsSemiMixedTypes="0" containsString="0" containsNumber="1" containsInteger="1" minValue="2038662" maxValue="5958864585"/>
    </cacheField>
    <cacheField name="Days (DATE_REQUEST)" numFmtId="0" databaseField="0">
      <fieldGroup base="0">
        <rangePr groupBy="days" startDate="2025-07-01T00:00:00" endDate="2026-01-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_REQUEST)" numFmtId="0" databaseField="0">
      <fieldGroup base="0">
        <rangePr groupBy="months" startDate="2025-07-01T00:00:00" endDate="2026-01-01T00:00:00"/>
        <groupItems count="14">
          <s v="&lt;7/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8">
  <r>
    <x v="0"/>
    <x v="0"/>
    <n v="1635440000"/>
    <n v="1635440000"/>
    <n v="0"/>
  </r>
  <r>
    <x v="0"/>
    <x v="1"/>
    <n v="3476597735"/>
    <n v="3663029916"/>
    <n v="186432181"/>
  </r>
  <r>
    <x v="0"/>
    <x v="2"/>
    <n v="6040046175"/>
    <n v="6050279853"/>
    <n v="10233678"/>
  </r>
  <r>
    <x v="1"/>
    <x v="0"/>
    <n v="1789140000"/>
    <n v="1789140000"/>
    <n v="0"/>
  </r>
  <r>
    <x v="1"/>
    <x v="1"/>
    <n v="3992724879"/>
    <n v="4196141915"/>
    <n v="203417036"/>
  </r>
  <r>
    <x v="1"/>
    <x v="2"/>
    <n v="34735343718"/>
    <n v="34747013830"/>
    <n v="11670112"/>
  </r>
  <r>
    <x v="2"/>
    <x v="0"/>
    <n v="1785390000"/>
    <n v="1786615551"/>
    <n v="1225551"/>
  </r>
  <r>
    <x v="2"/>
    <x v="1"/>
    <n v="5008259252"/>
    <n v="5184592932"/>
    <n v="176333680"/>
  </r>
  <r>
    <x v="2"/>
    <x v="2"/>
    <n v="55892243667"/>
    <n v="55899160653"/>
    <n v="6916986"/>
  </r>
  <r>
    <x v="3"/>
    <x v="0"/>
    <n v="2271430000"/>
    <n v="2271430000"/>
    <n v="0"/>
  </r>
  <r>
    <x v="3"/>
    <x v="1"/>
    <n v="5703850900"/>
    <n v="5887778036"/>
    <n v="183927136"/>
  </r>
  <r>
    <x v="3"/>
    <x v="2"/>
    <n v="69972527514"/>
    <n v="69981536710"/>
    <n v="9009196"/>
  </r>
  <r>
    <x v="4"/>
    <x v="0"/>
    <n v="2082310000"/>
    <n v="2085737494"/>
    <n v="3427494"/>
  </r>
  <r>
    <x v="4"/>
    <x v="1"/>
    <n v="4753925707"/>
    <n v="4912018577"/>
    <n v="158092870"/>
  </r>
  <r>
    <x v="4"/>
    <x v="2"/>
    <n v="9221516998"/>
    <n v="9248149145"/>
    <n v="26632147"/>
  </r>
  <r>
    <x v="5"/>
    <x v="0"/>
    <n v="1969290000"/>
    <n v="1970137538"/>
    <n v="847538"/>
  </r>
  <r>
    <x v="5"/>
    <x v="1"/>
    <n v="4278682247"/>
    <n v="4467031041"/>
    <n v="188348794"/>
  </r>
  <r>
    <x v="5"/>
    <x v="2"/>
    <n v="9889345848"/>
    <n v="9923576505"/>
    <n v="34230657"/>
  </r>
  <r>
    <x v="6"/>
    <x v="0"/>
    <n v="1642900000"/>
    <n v="1642900000"/>
    <n v="0"/>
  </r>
  <r>
    <x v="6"/>
    <x v="1"/>
    <n v="3666123584"/>
    <n v="3831616836"/>
    <n v="165493252"/>
  </r>
  <r>
    <x v="6"/>
    <x v="2"/>
    <n v="5839131849"/>
    <n v="5846700699"/>
    <n v="7568850"/>
  </r>
  <r>
    <x v="7"/>
    <x v="0"/>
    <n v="1520860000"/>
    <n v="1520860000"/>
    <n v="0"/>
  </r>
  <r>
    <x v="7"/>
    <x v="1"/>
    <n v="3202012732"/>
    <n v="3311416331"/>
    <n v="109403599"/>
  </r>
  <r>
    <x v="7"/>
    <x v="2"/>
    <n v="4159958827"/>
    <n v="4168496391"/>
    <n v="8537564"/>
  </r>
  <r>
    <x v="8"/>
    <x v="0"/>
    <n v="1642950000"/>
    <n v="1642950000"/>
    <n v="0"/>
  </r>
  <r>
    <x v="8"/>
    <x v="1"/>
    <n v="2897203711"/>
    <n v="3011863197"/>
    <n v="114659486"/>
  </r>
  <r>
    <x v="8"/>
    <x v="2"/>
    <n v="4028491728"/>
    <n v="4038804518"/>
    <n v="10312790"/>
  </r>
  <r>
    <x v="9"/>
    <x v="0"/>
    <n v="1584980000"/>
    <n v="1584980000"/>
    <n v="0"/>
  </r>
  <r>
    <x v="9"/>
    <x v="1"/>
    <n v="3471596982"/>
    <n v="3659987417"/>
    <n v="188390435"/>
  </r>
  <r>
    <x v="9"/>
    <x v="2"/>
    <n v="3199533191"/>
    <n v="3216283295"/>
    <n v="16750104"/>
  </r>
  <r>
    <x v="10"/>
    <x v="0"/>
    <n v="1590500000"/>
    <n v="1590500000"/>
    <n v="0"/>
  </r>
  <r>
    <x v="10"/>
    <x v="1"/>
    <n v="2447669233"/>
    <n v="2556071306"/>
    <n v="108402073"/>
  </r>
  <r>
    <x v="10"/>
    <x v="2"/>
    <n v="2770423310"/>
    <n v="2787988728"/>
    <n v="17565418"/>
  </r>
  <r>
    <x v="11"/>
    <x v="0"/>
    <n v="1212350000"/>
    <n v="1215520688"/>
    <n v="3170688"/>
  </r>
  <r>
    <x v="11"/>
    <x v="1"/>
    <n v="2287946129"/>
    <n v="2424381129"/>
    <n v="136435000"/>
  </r>
  <r>
    <x v="11"/>
    <x v="2"/>
    <n v="2229838952"/>
    <n v="2239743149"/>
    <n v="9904197"/>
  </r>
  <r>
    <x v="12"/>
    <x v="0"/>
    <n v="1240940000"/>
    <n v="1240940000"/>
    <n v="0"/>
  </r>
  <r>
    <x v="12"/>
    <x v="1"/>
    <n v="2658974041"/>
    <n v="2794982792"/>
    <n v="136008751"/>
  </r>
  <r>
    <x v="12"/>
    <x v="2"/>
    <n v="2569152524"/>
    <n v="2580202854"/>
    <n v="11050330"/>
  </r>
  <r>
    <x v="13"/>
    <x v="0"/>
    <n v="1324730000"/>
    <n v="1327038819"/>
    <n v="2308819"/>
  </r>
  <r>
    <x v="13"/>
    <x v="1"/>
    <n v="2558762086"/>
    <n v="2711494965"/>
    <n v="152732879"/>
  </r>
  <r>
    <x v="13"/>
    <x v="2"/>
    <n v="3258276259"/>
    <n v="3265538921"/>
    <n v="7262662"/>
  </r>
  <r>
    <x v="14"/>
    <x v="0"/>
    <n v="1722440000"/>
    <n v="1722440000"/>
    <n v="0"/>
  </r>
  <r>
    <x v="14"/>
    <x v="1"/>
    <n v="4602149502"/>
    <n v="4817285174"/>
    <n v="215135672"/>
  </r>
  <r>
    <x v="14"/>
    <x v="2"/>
    <n v="4177747040"/>
    <n v="4181379862"/>
    <n v="3632822"/>
  </r>
  <r>
    <x v="15"/>
    <x v="0"/>
    <n v="1884770000"/>
    <n v="1884770000"/>
    <n v="0"/>
  </r>
  <r>
    <x v="15"/>
    <x v="1"/>
    <n v="3248683096"/>
    <n v="3417349211"/>
    <n v="168666115"/>
  </r>
  <r>
    <x v="15"/>
    <x v="2"/>
    <n v="4152177533"/>
    <n v="4163617326"/>
    <n v="11439793"/>
  </r>
  <r>
    <x v="16"/>
    <x v="0"/>
    <n v="1638900000"/>
    <n v="1638900000"/>
    <n v="0"/>
  </r>
  <r>
    <x v="16"/>
    <x v="1"/>
    <n v="2687944078"/>
    <n v="2812179916"/>
    <n v="124235838"/>
  </r>
  <r>
    <x v="16"/>
    <x v="2"/>
    <n v="3946077808"/>
    <n v="3952615467"/>
    <n v="6537659"/>
  </r>
  <r>
    <x v="17"/>
    <x v="0"/>
    <n v="1505175000"/>
    <n v="1506214796"/>
    <n v="1039796"/>
  </r>
  <r>
    <x v="17"/>
    <x v="1"/>
    <n v="2504352401"/>
    <n v="2581640977"/>
    <n v="77288576"/>
  </r>
  <r>
    <x v="17"/>
    <x v="2"/>
    <n v="3385395713"/>
    <n v="3395138432"/>
    <n v="9742719"/>
  </r>
  <r>
    <x v="18"/>
    <x v="0"/>
    <n v="1407486000"/>
    <n v="1408833223"/>
    <n v="1347223"/>
  </r>
  <r>
    <x v="18"/>
    <x v="1"/>
    <n v="2000765926"/>
    <n v="2096273934"/>
    <n v="95508008"/>
  </r>
  <r>
    <x v="18"/>
    <x v="2"/>
    <n v="2428448371"/>
    <n v="2434908954"/>
    <n v="6460583"/>
  </r>
  <r>
    <x v="19"/>
    <x v="0"/>
    <n v="1879000000"/>
    <n v="1879000000"/>
    <n v="0"/>
  </r>
  <r>
    <x v="19"/>
    <x v="1"/>
    <n v="2716529653"/>
    <n v="2828347707"/>
    <n v="111818054"/>
  </r>
  <r>
    <x v="19"/>
    <x v="2"/>
    <n v="5637304690"/>
    <n v="5640999230"/>
    <n v="3694540"/>
  </r>
  <r>
    <x v="20"/>
    <x v="0"/>
    <n v="2128170000"/>
    <n v="2130644404"/>
    <n v="2474404"/>
  </r>
  <r>
    <x v="20"/>
    <x v="1"/>
    <n v="4838913591"/>
    <n v="4945134205"/>
    <n v="106220614"/>
  </r>
  <r>
    <x v="20"/>
    <x v="2"/>
    <n v="21769818683"/>
    <n v="21776002753"/>
    <n v="6184070"/>
  </r>
  <r>
    <x v="21"/>
    <x v="0"/>
    <n v="2537750000"/>
    <n v="2543264311"/>
    <n v="5514311"/>
  </r>
  <r>
    <x v="21"/>
    <x v="1"/>
    <n v="4326969581"/>
    <n v="4436755219"/>
    <n v="109785638"/>
  </r>
  <r>
    <x v="21"/>
    <x v="2"/>
    <n v="27015854569"/>
    <n v="27019080518"/>
    <n v="3225949"/>
  </r>
  <r>
    <x v="22"/>
    <x v="0"/>
    <n v="2849650000"/>
    <n v="2849650000"/>
    <n v="0"/>
  </r>
  <r>
    <x v="22"/>
    <x v="1"/>
    <n v="3707880621"/>
    <n v="3849530662"/>
    <n v="141650041"/>
  </r>
  <r>
    <x v="22"/>
    <x v="2"/>
    <n v="30843473604"/>
    <n v="30850125534"/>
    <n v="6651930"/>
  </r>
  <r>
    <x v="23"/>
    <x v="0"/>
    <n v="3026640000"/>
    <n v="3028188584"/>
    <n v="1548584"/>
  </r>
  <r>
    <x v="23"/>
    <x v="1"/>
    <n v="3721453446"/>
    <n v="3930712398"/>
    <n v="209258952"/>
  </r>
  <r>
    <x v="23"/>
    <x v="2"/>
    <n v="43921106854"/>
    <n v="43935004282"/>
    <n v="13897428"/>
  </r>
  <r>
    <x v="24"/>
    <x v="0"/>
    <n v="3290540000"/>
    <n v="3290540000"/>
    <n v="0"/>
  </r>
  <r>
    <x v="24"/>
    <x v="1"/>
    <n v="2920596838"/>
    <n v="3050951967"/>
    <n v="130355129"/>
  </r>
  <r>
    <x v="24"/>
    <x v="2"/>
    <n v="20704944060"/>
    <n v="20711767774"/>
    <n v="6823714"/>
  </r>
  <r>
    <x v="25"/>
    <x v="0"/>
    <n v="2813740000"/>
    <n v="2816084662"/>
    <n v="2344662"/>
  </r>
  <r>
    <x v="25"/>
    <x v="1"/>
    <n v="2410221967"/>
    <n v="2528890409"/>
    <n v="118668442"/>
  </r>
  <r>
    <x v="25"/>
    <x v="2"/>
    <n v="8641917960"/>
    <n v="8649250695"/>
    <n v="7332735"/>
  </r>
  <r>
    <x v="26"/>
    <x v="0"/>
    <n v="2639050000"/>
    <n v="2639050000"/>
    <n v="0"/>
  </r>
  <r>
    <x v="26"/>
    <x v="1"/>
    <n v="2094249431"/>
    <n v="2293861816"/>
    <n v="199612385"/>
  </r>
  <r>
    <x v="26"/>
    <x v="2"/>
    <n v="5499001186"/>
    <n v="5505439310"/>
    <n v="6438124"/>
  </r>
  <r>
    <x v="27"/>
    <x v="0"/>
    <n v="2427925000"/>
    <n v="2429713219"/>
    <n v="1788219"/>
  </r>
  <r>
    <x v="27"/>
    <x v="1"/>
    <n v="1973158572"/>
    <n v="2122638811"/>
    <n v="149480239"/>
  </r>
  <r>
    <x v="27"/>
    <x v="2"/>
    <n v="3171732962"/>
    <n v="3207625383"/>
    <n v="35892421"/>
  </r>
  <r>
    <x v="28"/>
    <x v="0"/>
    <n v="571560000"/>
    <n v="571560000"/>
    <n v="0"/>
  </r>
  <r>
    <x v="28"/>
    <x v="1"/>
    <n v="1043335401"/>
    <n v="1113829097"/>
    <n v="70493696"/>
  </r>
  <r>
    <x v="28"/>
    <x v="2"/>
    <n v="354186905"/>
    <n v="357957497"/>
    <n v="3770592"/>
  </r>
  <r>
    <x v="29"/>
    <x v="0"/>
    <n v="446475000"/>
    <n v="446475000"/>
    <n v="0"/>
  </r>
  <r>
    <x v="29"/>
    <x v="1"/>
    <n v="1377057059"/>
    <n v="1471148343"/>
    <n v="94091284"/>
  </r>
  <r>
    <x v="29"/>
    <x v="2"/>
    <n v="741490477"/>
    <n v="745471303"/>
    <n v="3980826"/>
  </r>
  <r>
    <x v="30"/>
    <x v="0"/>
    <n v="391540000"/>
    <n v="394450350"/>
    <n v="2910350"/>
  </r>
  <r>
    <x v="30"/>
    <x v="1"/>
    <n v="1467280258"/>
    <n v="1579005924"/>
    <n v="111725666"/>
  </r>
  <r>
    <x v="30"/>
    <x v="2"/>
    <n v="1048995445"/>
    <n v="1059577583"/>
    <n v="10582138"/>
  </r>
  <r>
    <x v="31"/>
    <x v="0"/>
    <n v="594790000"/>
    <n v="594790000"/>
    <n v="0"/>
  </r>
  <r>
    <x v="31"/>
    <x v="1"/>
    <n v="1820175046"/>
    <n v="1955882095"/>
    <n v="135707049"/>
  </r>
  <r>
    <x v="31"/>
    <x v="2"/>
    <n v="1847010907"/>
    <n v="1850040632"/>
    <n v="3029725"/>
  </r>
  <r>
    <x v="32"/>
    <x v="0"/>
    <n v="853560000"/>
    <n v="854432723"/>
    <n v="872723"/>
  </r>
  <r>
    <x v="32"/>
    <x v="1"/>
    <n v="2833674641"/>
    <n v="2969837752"/>
    <n v="136163111"/>
  </r>
  <r>
    <x v="32"/>
    <x v="2"/>
    <n v="4844725495"/>
    <n v="4848105634"/>
    <n v="3380139"/>
  </r>
  <r>
    <x v="33"/>
    <x v="0"/>
    <n v="854030000"/>
    <n v="856646595"/>
    <n v="2616595"/>
  </r>
  <r>
    <x v="33"/>
    <x v="1"/>
    <n v="4222735954"/>
    <n v="4396562336"/>
    <n v="173826382"/>
  </r>
  <r>
    <x v="33"/>
    <x v="2"/>
    <n v="42314692104"/>
    <n v="42322293711"/>
    <n v="7601607"/>
  </r>
  <r>
    <x v="34"/>
    <x v="0"/>
    <n v="1028585000"/>
    <n v="1052990625"/>
    <n v="24405625"/>
  </r>
  <r>
    <x v="34"/>
    <x v="1"/>
    <n v="5491802125"/>
    <n v="5700837158"/>
    <n v="209035033"/>
  </r>
  <r>
    <x v="34"/>
    <x v="2"/>
    <n v="85425715309"/>
    <n v="85430379002"/>
    <n v="4663693"/>
  </r>
  <r>
    <x v="35"/>
    <x v="0"/>
    <n v="1142180000"/>
    <n v="1146112872"/>
    <n v="3932872"/>
  </r>
  <r>
    <x v="35"/>
    <x v="1"/>
    <n v="5805197348"/>
    <n v="5998810899"/>
    <n v="193613551"/>
  </r>
  <r>
    <x v="35"/>
    <x v="2"/>
    <n v="15169850761"/>
    <n v="15180360046"/>
    <n v="10509285"/>
  </r>
  <r>
    <x v="36"/>
    <x v="0"/>
    <n v="1353730000"/>
    <n v="1354648032"/>
    <n v="918032"/>
  </r>
  <r>
    <x v="36"/>
    <x v="1"/>
    <n v="5525901415"/>
    <n v="5667761115"/>
    <n v="141859700"/>
  </r>
  <r>
    <x v="36"/>
    <x v="2"/>
    <n v="8947357366"/>
    <n v="8961140708"/>
    <n v="13783342"/>
  </r>
  <r>
    <x v="37"/>
    <x v="0"/>
    <n v="1083740000"/>
    <n v="1083740000"/>
    <n v="0"/>
  </r>
  <r>
    <x v="37"/>
    <x v="1"/>
    <n v="4508100820"/>
    <n v="4687870917"/>
    <n v="179770097"/>
  </r>
  <r>
    <x v="37"/>
    <x v="2"/>
    <n v="6124403342"/>
    <n v="6131840783"/>
    <n v="7437441"/>
  </r>
  <r>
    <x v="38"/>
    <x v="0"/>
    <n v="951092902"/>
    <n v="952530503"/>
    <n v="1437601"/>
  </r>
  <r>
    <x v="38"/>
    <x v="1"/>
    <n v="3249139601"/>
    <n v="3412205197"/>
    <n v="163065596"/>
  </r>
  <r>
    <x v="38"/>
    <x v="2"/>
    <n v="4049040881"/>
    <n v="4058222087"/>
    <n v="9181206"/>
  </r>
  <r>
    <x v="39"/>
    <x v="0"/>
    <n v="852535000"/>
    <n v="852535000"/>
    <n v="0"/>
  </r>
  <r>
    <x v="39"/>
    <x v="1"/>
    <n v="2855207880"/>
    <n v="3009789532"/>
    <n v="154581652"/>
  </r>
  <r>
    <x v="39"/>
    <x v="2"/>
    <n v="3222192073"/>
    <n v="3247121317"/>
    <n v="24929244"/>
  </r>
  <r>
    <x v="40"/>
    <x v="0"/>
    <n v="1351320000"/>
    <n v="1358122293"/>
    <n v="6802293"/>
  </r>
  <r>
    <x v="40"/>
    <x v="1"/>
    <n v="3639081364"/>
    <n v="3787571330"/>
    <n v="148489966"/>
  </r>
  <r>
    <x v="40"/>
    <x v="2"/>
    <n v="5094589292"/>
    <n v="5105905284"/>
    <n v="11315992"/>
  </r>
  <r>
    <x v="41"/>
    <x v="0"/>
    <n v="991650000"/>
    <n v="991650000"/>
    <n v="0"/>
  </r>
  <r>
    <x v="41"/>
    <x v="1"/>
    <n v="2789174525"/>
    <n v="2963767411"/>
    <n v="174592886"/>
  </r>
  <r>
    <x v="41"/>
    <x v="2"/>
    <n v="2986261954"/>
    <n v="3000208251"/>
    <n v="13946297"/>
  </r>
  <r>
    <x v="42"/>
    <x v="0"/>
    <n v="1029620000"/>
    <n v="1035307412"/>
    <n v="5687412"/>
  </r>
  <r>
    <x v="42"/>
    <x v="1"/>
    <n v="2747252894"/>
    <n v="2903489214"/>
    <n v="156236320"/>
  </r>
  <r>
    <x v="42"/>
    <x v="2"/>
    <n v="3026031008"/>
    <n v="3035249981"/>
    <n v="9218973"/>
  </r>
  <r>
    <x v="43"/>
    <x v="0"/>
    <n v="862670000"/>
    <n v="862670000"/>
    <n v="0"/>
  </r>
  <r>
    <x v="43"/>
    <x v="1"/>
    <n v="2767697782"/>
    <n v="2918375272"/>
    <n v="150677490"/>
  </r>
  <r>
    <x v="43"/>
    <x v="2"/>
    <n v="3303477750"/>
    <n v="3311721648"/>
    <n v="8243898"/>
  </r>
  <r>
    <x v="44"/>
    <x v="0"/>
    <n v="1122220000"/>
    <n v="1122220000"/>
    <n v="0"/>
  </r>
  <r>
    <x v="44"/>
    <x v="1"/>
    <n v="2715520449"/>
    <n v="2930495570"/>
    <n v="214975121"/>
  </r>
  <r>
    <x v="44"/>
    <x v="2"/>
    <n v="3412827434"/>
    <n v="3420334559"/>
    <n v="7507125"/>
  </r>
  <r>
    <x v="45"/>
    <x v="0"/>
    <n v="992260000"/>
    <n v="998292210"/>
    <n v="6032210"/>
  </r>
  <r>
    <x v="45"/>
    <x v="1"/>
    <n v="3400384035"/>
    <n v="3520697001"/>
    <n v="120312966"/>
  </r>
  <r>
    <x v="45"/>
    <x v="2"/>
    <n v="2635152308"/>
    <n v="2644907599"/>
    <n v="9755291"/>
  </r>
  <r>
    <x v="46"/>
    <x v="0"/>
    <n v="679170000"/>
    <n v="682856350"/>
    <n v="3686350"/>
  </r>
  <r>
    <x v="46"/>
    <x v="1"/>
    <n v="2177322272"/>
    <n v="2340670536"/>
    <n v="163348264"/>
  </r>
  <r>
    <x v="46"/>
    <x v="2"/>
    <n v="1769748825"/>
    <n v="1782834098"/>
    <n v="13085273"/>
  </r>
  <r>
    <x v="47"/>
    <x v="0"/>
    <n v="1000875000"/>
    <n v="1000875000"/>
    <n v="0"/>
  </r>
  <r>
    <x v="47"/>
    <x v="1"/>
    <n v="2601361693"/>
    <n v="2790630691"/>
    <n v="189268998"/>
  </r>
  <r>
    <x v="47"/>
    <x v="2"/>
    <n v="2620943410"/>
    <n v="2628043539"/>
    <n v="7100129"/>
  </r>
  <r>
    <x v="48"/>
    <x v="0"/>
    <n v="735340000"/>
    <n v="735340000"/>
    <n v="0"/>
  </r>
  <r>
    <x v="48"/>
    <x v="1"/>
    <n v="2240556828"/>
    <n v="2416059740"/>
    <n v="175502912"/>
  </r>
  <r>
    <x v="48"/>
    <x v="2"/>
    <n v="2445170758"/>
    <n v="2454446503"/>
    <n v="9275745"/>
  </r>
  <r>
    <x v="49"/>
    <x v="0"/>
    <n v="955635000"/>
    <n v="985700330"/>
    <n v="30065330"/>
  </r>
  <r>
    <x v="49"/>
    <x v="1"/>
    <n v="2278457861"/>
    <n v="2459908625"/>
    <n v="181450764"/>
  </r>
  <r>
    <x v="49"/>
    <x v="2"/>
    <n v="2490167828"/>
    <n v="2499762642"/>
    <n v="9594814"/>
  </r>
  <r>
    <x v="50"/>
    <x v="0"/>
    <n v="883555000"/>
    <n v="895344836"/>
    <n v="11789836"/>
  </r>
  <r>
    <x v="50"/>
    <x v="1"/>
    <n v="2860080665"/>
    <n v="3062704306"/>
    <n v="202623641"/>
  </r>
  <r>
    <x v="50"/>
    <x v="2"/>
    <n v="4307218971"/>
    <n v="4314205799"/>
    <n v="6986828"/>
  </r>
  <r>
    <x v="51"/>
    <x v="0"/>
    <n v="1077080000"/>
    <n v="1077080000"/>
    <n v="0"/>
  </r>
  <r>
    <x v="51"/>
    <x v="1"/>
    <n v="3790176129"/>
    <n v="3979109913"/>
    <n v="188933784"/>
  </r>
  <r>
    <x v="51"/>
    <x v="2"/>
    <n v="10247523482"/>
    <n v="10256837314"/>
    <n v="9313832"/>
  </r>
  <r>
    <x v="52"/>
    <x v="0"/>
    <n v="845725000"/>
    <n v="845725000"/>
    <n v="0"/>
  </r>
  <r>
    <x v="52"/>
    <x v="1"/>
    <n v="3326586968"/>
    <n v="3433411869"/>
    <n v="106824901"/>
  </r>
  <r>
    <x v="52"/>
    <x v="2"/>
    <n v="7024629395"/>
    <n v="7034630894"/>
    <n v="10001499"/>
  </r>
  <r>
    <x v="53"/>
    <x v="0"/>
    <n v="925910000"/>
    <n v="925910000"/>
    <n v="0"/>
  </r>
  <r>
    <x v="53"/>
    <x v="1"/>
    <n v="2771803426"/>
    <n v="2910544102"/>
    <n v="138740676"/>
  </r>
  <r>
    <x v="53"/>
    <x v="2"/>
    <n v="4555428277"/>
    <n v="4561778351"/>
    <n v="6350074"/>
  </r>
  <r>
    <x v="54"/>
    <x v="0"/>
    <n v="925065000"/>
    <n v="925614298"/>
    <n v="549298"/>
  </r>
  <r>
    <x v="54"/>
    <x v="1"/>
    <n v="3356784877"/>
    <n v="3614497031"/>
    <n v="257712154"/>
  </r>
  <r>
    <x v="54"/>
    <x v="2"/>
    <n v="12426949889"/>
    <n v="12434060517"/>
    <n v="7110628"/>
  </r>
  <r>
    <x v="55"/>
    <x v="0"/>
    <n v="964145000"/>
    <n v="964145000"/>
    <n v="0"/>
  </r>
  <r>
    <x v="55"/>
    <x v="1"/>
    <n v="4663488354"/>
    <n v="4833299270"/>
    <n v="169810916"/>
  </r>
  <r>
    <x v="55"/>
    <x v="2"/>
    <n v="11592951399"/>
    <n v="11596677858"/>
    <n v="3726459"/>
  </r>
  <r>
    <x v="56"/>
    <x v="0"/>
    <n v="1039585000"/>
    <n v="1041680532"/>
    <n v="2095532"/>
  </r>
  <r>
    <x v="56"/>
    <x v="1"/>
    <n v="3479128359"/>
    <n v="3718138588"/>
    <n v="239010229"/>
  </r>
  <r>
    <x v="56"/>
    <x v="2"/>
    <n v="13249778183"/>
    <n v="13252803600"/>
    <n v="3025417"/>
  </r>
  <r>
    <x v="57"/>
    <x v="0"/>
    <n v="1036130000"/>
    <n v="1037870219"/>
    <n v="1740219"/>
  </r>
  <r>
    <x v="57"/>
    <x v="1"/>
    <n v="3826536775"/>
    <n v="4049871646"/>
    <n v="223334871"/>
  </r>
  <r>
    <x v="57"/>
    <x v="2"/>
    <n v="15468622296"/>
    <n v="15470596215"/>
    <n v="1973919"/>
  </r>
  <r>
    <x v="58"/>
    <x v="0"/>
    <n v="1253425000"/>
    <n v="1268779100"/>
    <n v="15354100"/>
  </r>
  <r>
    <x v="58"/>
    <x v="1"/>
    <n v="3643941760"/>
    <n v="3841536370"/>
    <n v="197594610"/>
  </r>
  <r>
    <x v="58"/>
    <x v="2"/>
    <n v="16459737108"/>
    <n v="16469501824"/>
    <n v="9764716"/>
  </r>
  <r>
    <x v="59"/>
    <x v="0"/>
    <n v="1366200000"/>
    <n v="1368854223"/>
    <n v="2654223"/>
  </r>
  <r>
    <x v="59"/>
    <x v="1"/>
    <n v="3685397444"/>
    <n v="3924936603"/>
    <n v="239539159"/>
  </r>
  <r>
    <x v="59"/>
    <x v="2"/>
    <n v="15671617491"/>
    <n v="15677393779"/>
    <n v="5776288"/>
  </r>
  <r>
    <x v="60"/>
    <x v="0"/>
    <n v="1168200000"/>
    <n v="1168200000"/>
    <n v="0"/>
  </r>
  <r>
    <x v="60"/>
    <x v="1"/>
    <n v="4052547753"/>
    <n v="4229071827"/>
    <n v="176524074"/>
  </r>
  <r>
    <x v="60"/>
    <x v="2"/>
    <n v="10854641079"/>
    <n v="10877447041"/>
    <n v="22805962"/>
  </r>
  <r>
    <x v="61"/>
    <x v="0"/>
    <n v="1021930000"/>
    <n v="1021930000"/>
    <n v="0"/>
  </r>
  <r>
    <x v="61"/>
    <x v="1"/>
    <n v="6976781970"/>
    <n v="7232834981"/>
    <n v="256053011"/>
  </r>
  <r>
    <x v="61"/>
    <x v="2"/>
    <n v="35260229315"/>
    <n v="35264225939"/>
    <n v="3996624"/>
  </r>
  <r>
    <x v="62"/>
    <x v="0"/>
    <n v="1175455000"/>
    <n v="1175455000"/>
    <n v="0"/>
  </r>
  <r>
    <x v="62"/>
    <x v="1"/>
    <n v="5473598191"/>
    <n v="5707383324"/>
    <n v="233785133"/>
  </r>
  <r>
    <x v="62"/>
    <x v="2"/>
    <n v="41336872729"/>
    <n v="41346685122"/>
    <n v="9812393"/>
  </r>
  <r>
    <x v="63"/>
    <x v="0"/>
    <n v="1144650000"/>
    <n v="1147420007"/>
    <n v="2770007"/>
  </r>
  <r>
    <x v="63"/>
    <x v="1"/>
    <n v="5218531301"/>
    <n v="5383527287"/>
    <n v="164995986"/>
  </r>
  <r>
    <x v="63"/>
    <x v="2"/>
    <n v="31545093538"/>
    <n v="31569025226"/>
    <n v="23931688"/>
  </r>
  <r>
    <x v="64"/>
    <x v="0"/>
    <n v="1312570000"/>
    <n v="1313807578"/>
    <n v="1237578"/>
  </r>
  <r>
    <x v="64"/>
    <x v="1"/>
    <n v="4661971776"/>
    <n v="4941606917"/>
    <n v="279635141"/>
  </r>
  <r>
    <x v="64"/>
    <x v="2"/>
    <n v="26620294697"/>
    <n v="26629276898"/>
    <n v="8982201"/>
  </r>
  <r>
    <x v="65"/>
    <x v="0"/>
    <n v="1218615000"/>
    <n v="1218615000"/>
    <n v="0"/>
  </r>
  <r>
    <x v="65"/>
    <x v="1"/>
    <n v="4923448518"/>
    <n v="5063740952"/>
    <n v="140292434"/>
  </r>
  <r>
    <x v="65"/>
    <x v="2"/>
    <n v="34329589198"/>
    <n v="34350335062"/>
    <n v="20745864"/>
  </r>
  <r>
    <x v="66"/>
    <x v="0"/>
    <n v="1118055000"/>
    <n v="1118055000"/>
    <n v="0"/>
  </r>
  <r>
    <x v="66"/>
    <x v="1"/>
    <n v="3812848938"/>
    <n v="3939384374"/>
    <n v="126535436"/>
  </r>
  <r>
    <x v="66"/>
    <x v="2"/>
    <n v="29974738259"/>
    <n v="29991411118"/>
    <n v="16672859"/>
  </r>
  <r>
    <x v="67"/>
    <x v="0"/>
    <n v="1012660000"/>
    <n v="1012660000"/>
    <n v="0"/>
  </r>
  <r>
    <x v="67"/>
    <x v="1"/>
    <n v="4266483638"/>
    <n v="4361597040"/>
    <n v="95113402"/>
  </r>
  <r>
    <x v="67"/>
    <x v="2"/>
    <n v="33687511423"/>
    <n v="33690656138"/>
    <n v="3144715"/>
  </r>
  <r>
    <x v="68"/>
    <x v="0"/>
    <n v="1205100000"/>
    <n v="1206571759"/>
    <n v="1471759"/>
  </r>
  <r>
    <x v="68"/>
    <x v="1"/>
    <n v="4720020155"/>
    <n v="4907115748"/>
    <n v="187095593"/>
  </r>
  <r>
    <x v="68"/>
    <x v="2"/>
    <n v="13585939396"/>
    <n v="13589779924"/>
    <n v="3840528"/>
  </r>
  <r>
    <x v="69"/>
    <x v="0"/>
    <n v="1045330000"/>
    <n v="1045330000"/>
    <n v="0"/>
  </r>
  <r>
    <x v="69"/>
    <x v="1"/>
    <n v="3172047562"/>
    <n v="3399555918"/>
    <n v="227508356"/>
  </r>
  <r>
    <x v="69"/>
    <x v="2"/>
    <n v="5251650357"/>
    <n v="5253729234"/>
    <n v="2078877"/>
  </r>
  <r>
    <x v="70"/>
    <x v="0"/>
    <n v="997920000"/>
    <n v="997920000"/>
    <n v="0"/>
  </r>
  <r>
    <x v="70"/>
    <x v="1"/>
    <n v="3226497876"/>
    <n v="3408587007"/>
    <n v="182089131"/>
  </r>
  <r>
    <x v="70"/>
    <x v="2"/>
    <n v="4318915627"/>
    <n v="4330940489"/>
    <n v="12024862"/>
  </r>
  <r>
    <x v="71"/>
    <x v="0"/>
    <n v="977865000"/>
    <n v="980190002"/>
    <n v="2325002"/>
  </r>
  <r>
    <x v="71"/>
    <x v="1"/>
    <n v="2842033535"/>
    <n v="3102701921"/>
    <n v="260668386"/>
  </r>
  <r>
    <x v="71"/>
    <x v="2"/>
    <n v="4118890126"/>
    <n v="4138678020"/>
    <n v="19787894"/>
  </r>
  <r>
    <x v="72"/>
    <x v="0"/>
    <n v="797960000"/>
    <n v="799508589"/>
    <n v="1548589"/>
  </r>
  <r>
    <x v="72"/>
    <x v="1"/>
    <n v="3137614352"/>
    <n v="3317861245"/>
    <n v="180246893"/>
  </r>
  <r>
    <x v="72"/>
    <x v="2"/>
    <n v="4122556108"/>
    <n v="4133843155"/>
    <n v="11287047"/>
  </r>
  <r>
    <x v="73"/>
    <x v="0"/>
    <n v="1053905000"/>
    <n v="1055298717"/>
    <n v="1393717"/>
  </r>
  <r>
    <x v="73"/>
    <x v="1"/>
    <n v="3673932406"/>
    <n v="3796165260"/>
    <n v="122232854"/>
  </r>
  <r>
    <x v="73"/>
    <x v="2"/>
    <n v="3238723414"/>
    <n v="3260724943"/>
    <n v="22001529"/>
  </r>
  <r>
    <x v="74"/>
    <x v="0"/>
    <n v="789475000"/>
    <n v="800251959"/>
    <n v="10776959"/>
  </r>
  <r>
    <x v="74"/>
    <x v="1"/>
    <n v="2564243438"/>
    <n v="2704401851"/>
    <n v="140158413"/>
  </r>
  <r>
    <x v="74"/>
    <x v="2"/>
    <n v="2219855508"/>
    <n v="2238882104"/>
    <n v="19026596"/>
  </r>
  <r>
    <x v="75"/>
    <x v="0"/>
    <n v="994660000"/>
    <n v="994660000"/>
    <n v="0"/>
  </r>
  <r>
    <x v="75"/>
    <x v="1"/>
    <n v="2445987707"/>
    <n v="2629035397"/>
    <n v="183047690"/>
  </r>
  <r>
    <x v="75"/>
    <x v="2"/>
    <n v="3254024897"/>
    <n v="3260524747"/>
    <n v="6499850"/>
  </r>
  <r>
    <x v="76"/>
    <x v="0"/>
    <n v="882315000"/>
    <n v="882315000"/>
    <n v="0"/>
  </r>
  <r>
    <x v="76"/>
    <x v="1"/>
    <n v="2320309183"/>
    <n v="2489577051"/>
    <n v="169267868"/>
  </r>
  <r>
    <x v="76"/>
    <x v="2"/>
    <n v="2738550493"/>
    <n v="2742760271"/>
    <n v="4209778"/>
  </r>
  <r>
    <x v="77"/>
    <x v="0"/>
    <n v="793005000"/>
    <n v="793005000"/>
    <n v="0"/>
  </r>
  <r>
    <x v="77"/>
    <x v="1"/>
    <n v="2566261475"/>
    <n v="2784468449"/>
    <n v="218206974"/>
  </r>
  <r>
    <x v="77"/>
    <x v="2"/>
    <n v="3341602022"/>
    <n v="3354831093"/>
    <n v="13229071"/>
  </r>
  <r>
    <x v="78"/>
    <x v="0"/>
    <n v="861160000"/>
    <n v="861866857"/>
    <n v="706857"/>
  </r>
  <r>
    <x v="78"/>
    <x v="1"/>
    <n v="3054655638"/>
    <n v="3252291905"/>
    <n v="197636267"/>
  </r>
  <r>
    <x v="78"/>
    <x v="2"/>
    <n v="4365503907"/>
    <n v="4373957742"/>
    <n v="8453835"/>
  </r>
  <r>
    <x v="79"/>
    <x v="0"/>
    <n v="1012725000"/>
    <n v="1012725000"/>
    <n v="0"/>
  </r>
  <r>
    <x v="79"/>
    <x v="1"/>
    <n v="3860417738"/>
    <n v="4052330715"/>
    <n v="191912977"/>
  </r>
  <r>
    <x v="79"/>
    <x v="2"/>
    <n v="7860497414"/>
    <n v="7866400381"/>
    <n v="5902967"/>
  </r>
  <r>
    <x v="80"/>
    <x v="0"/>
    <n v="907690000"/>
    <n v="907690000"/>
    <n v="0"/>
  </r>
  <r>
    <x v="80"/>
    <x v="1"/>
    <n v="3022414755"/>
    <n v="3176591907"/>
    <n v="154177152"/>
  </r>
  <r>
    <x v="80"/>
    <x v="2"/>
    <n v="6339515042"/>
    <n v="6350433754"/>
    <n v="10918712"/>
  </r>
  <r>
    <x v="81"/>
    <x v="0"/>
    <n v="772660000"/>
    <n v="774403747"/>
    <n v="1743747"/>
  </r>
  <r>
    <x v="81"/>
    <x v="1"/>
    <n v="2883808271"/>
    <n v="3064101850"/>
    <n v="180293579"/>
  </r>
  <r>
    <x v="81"/>
    <x v="2"/>
    <n v="4107508404"/>
    <n v="4114526689"/>
    <n v="7018285"/>
  </r>
  <r>
    <x v="82"/>
    <x v="0"/>
    <n v="997765000"/>
    <n v="998153234"/>
    <n v="388234"/>
  </r>
  <r>
    <x v="82"/>
    <x v="1"/>
    <n v="4024215598"/>
    <n v="4216631229"/>
    <n v="192415631"/>
  </r>
  <r>
    <x v="82"/>
    <x v="2"/>
    <n v="12723671330"/>
    <n v="12736563783"/>
    <n v="12892453"/>
  </r>
  <r>
    <x v="83"/>
    <x v="0"/>
    <n v="796225000"/>
    <n v="798634331"/>
    <n v="2409331"/>
  </r>
  <r>
    <x v="83"/>
    <x v="1"/>
    <n v="4732833132"/>
    <n v="4930083956"/>
    <n v="197250824"/>
  </r>
  <r>
    <x v="83"/>
    <x v="2"/>
    <n v="11456179673"/>
    <n v="11460366281"/>
    <n v="4186608"/>
  </r>
  <r>
    <x v="84"/>
    <x v="0"/>
    <n v="817950000"/>
    <n v="817950000"/>
    <n v="0"/>
  </r>
  <r>
    <x v="84"/>
    <x v="1"/>
    <n v="3841205029"/>
    <n v="4026904474"/>
    <n v="185699445"/>
  </r>
  <r>
    <x v="84"/>
    <x v="2"/>
    <n v="14590700454"/>
    <n v="14593093866"/>
    <n v="2393412"/>
  </r>
  <r>
    <x v="85"/>
    <x v="0"/>
    <n v="1037575000"/>
    <n v="1037575000"/>
    <n v="0"/>
  </r>
  <r>
    <x v="85"/>
    <x v="1"/>
    <n v="3672735571"/>
    <n v="3882665795"/>
    <n v="209930224"/>
  </r>
  <r>
    <x v="85"/>
    <x v="2"/>
    <n v="16183464921"/>
    <n v="16206423665"/>
    <n v="22958744"/>
  </r>
  <r>
    <x v="86"/>
    <x v="0"/>
    <n v="949760000"/>
    <n v="954546527"/>
    <n v="4786527"/>
  </r>
  <r>
    <x v="86"/>
    <x v="1"/>
    <n v="4098775329"/>
    <n v="4263389753"/>
    <n v="164614424"/>
  </r>
  <r>
    <x v="86"/>
    <x v="2"/>
    <n v="16494277093"/>
    <n v="16504606021"/>
    <n v="10328928"/>
  </r>
  <r>
    <x v="87"/>
    <x v="0"/>
    <n v="736515000"/>
    <n v="740327553"/>
    <n v="3812553"/>
  </r>
  <r>
    <x v="87"/>
    <x v="1"/>
    <n v="3091525608"/>
    <n v="3277395623"/>
    <n v="185870015"/>
  </r>
  <r>
    <x v="87"/>
    <x v="2"/>
    <n v="13223066409"/>
    <n v="13243673692"/>
    <n v="20607283"/>
  </r>
  <r>
    <x v="88"/>
    <x v="0"/>
    <n v="912650000"/>
    <n v="913578024"/>
    <n v="928024"/>
  </r>
  <r>
    <x v="88"/>
    <x v="1"/>
    <n v="3549694955"/>
    <n v="3730906495"/>
    <n v="181211540"/>
  </r>
  <r>
    <x v="88"/>
    <x v="2"/>
    <n v="9978592217"/>
    <n v="9993535361"/>
    <n v="14943144"/>
  </r>
  <r>
    <x v="89"/>
    <x v="0"/>
    <n v="1024495000"/>
    <n v="1025042686"/>
    <n v="547686"/>
  </r>
  <r>
    <x v="89"/>
    <x v="1"/>
    <n v="3357044313"/>
    <n v="3476834654"/>
    <n v="119790341"/>
  </r>
  <r>
    <x v="89"/>
    <x v="2"/>
    <n v="31753769742"/>
    <n v="31763499241"/>
    <n v="9729499"/>
  </r>
  <r>
    <x v="90"/>
    <x v="0"/>
    <n v="1183965000"/>
    <n v="1183965000"/>
    <n v="0"/>
  </r>
  <r>
    <x v="90"/>
    <x v="1"/>
    <n v="4096093684"/>
    <n v="4300879199"/>
    <n v="204785515"/>
  </r>
  <r>
    <x v="90"/>
    <x v="2"/>
    <n v="34106569470"/>
    <n v="34119816897"/>
    <n v="13247427"/>
  </r>
  <r>
    <x v="91"/>
    <x v="0"/>
    <n v="1082110000"/>
    <n v="1085177062"/>
    <n v="3067062"/>
  </r>
  <r>
    <x v="91"/>
    <x v="1"/>
    <n v="5279840046"/>
    <n v="5491226119"/>
    <n v="211386073"/>
  </r>
  <r>
    <x v="91"/>
    <x v="2"/>
    <n v="44763612817"/>
    <n v="44800127442"/>
    <n v="36514625"/>
  </r>
  <r>
    <x v="92"/>
    <x v="0"/>
    <n v="1000550000"/>
    <n v="1000550000"/>
    <n v="0"/>
  </r>
  <r>
    <x v="92"/>
    <x v="1"/>
    <n v="6968621145"/>
    <n v="7281761931"/>
    <n v="313140786"/>
  </r>
  <r>
    <x v="92"/>
    <x v="2"/>
    <n v="62440243054"/>
    <n v="62449144803"/>
    <n v="8901749"/>
  </r>
  <r>
    <x v="93"/>
    <x v="0"/>
    <n v="1529550000"/>
    <n v="1529550000"/>
    <n v="0"/>
  </r>
  <r>
    <x v="93"/>
    <x v="1"/>
    <n v="9133579626"/>
    <n v="9289282026"/>
    <n v="155702400"/>
  </r>
  <r>
    <x v="93"/>
    <x v="2"/>
    <n v="88115415326"/>
    <n v="88119279117"/>
    <n v="3863791"/>
  </r>
  <r>
    <x v="94"/>
    <x v="0"/>
    <n v="1196680000"/>
    <n v="1226761052"/>
    <n v="30081052"/>
  </r>
  <r>
    <x v="94"/>
    <x v="1"/>
    <n v="5539397545"/>
    <n v="5764503532"/>
    <n v="225105987"/>
  </r>
  <r>
    <x v="94"/>
    <x v="2"/>
    <n v="12105474333"/>
    <n v="12120558219"/>
    <n v="15083886"/>
  </r>
  <r>
    <x v="95"/>
    <x v="0"/>
    <n v="1026005000"/>
    <n v="1026005000"/>
    <n v="0"/>
  </r>
  <r>
    <x v="95"/>
    <x v="1"/>
    <n v="3490701912"/>
    <n v="3618129937"/>
    <n v="127428025"/>
  </r>
  <r>
    <x v="95"/>
    <x v="2"/>
    <n v="3457269459"/>
    <n v="3472730912"/>
    <n v="15461453"/>
  </r>
  <r>
    <x v="96"/>
    <x v="0"/>
    <n v="1146710000"/>
    <n v="1148516002"/>
    <n v="1806002"/>
  </r>
  <r>
    <x v="96"/>
    <x v="1"/>
    <n v="3076964712"/>
    <n v="3278534580"/>
    <n v="201569868"/>
  </r>
  <r>
    <x v="96"/>
    <x v="2"/>
    <n v="2955566703"/>
    <n v="2960790685"/>
    <n v="5223982"/>
  </r>
  <r>
    <x v="97"/>
    <x v="0"/>
    <n v="1398930000"/>
    <n v="1400680904"/>
    <n v="1750904"/>
  </r>
  <r>
    <x v="97"/>
    <x v="1"/>
    <n v="3304957575"/>
    <n v="3472481417"/>
    <n v="167523842"/>
  </r>
  <r>
    <x v="97"/>
    <x v="2"/>
    <n v="5102816371"/>
    <n v="5108660893"/>
    <n v="5844522"/>
  </r>
  <r>
    <x v="98"/>
    <x v="0"/>
    <n v="1237270000"/>
    <n v="1237270000"/>
    <n v="0"/>
  </r>
  <r>
    <x v="98"/>
    <x v="1"/>
    <n v="3483941644"/>
    <n v="3704850023"/>
    <n v="220908379"/>
  </r>
  <r>
    <x v="98"/>
    <x v="2"/>
    <n v="4187647891"/>
    <n v="4197606983"/>
    <n v="9959092"/>
  </r>
  <r>
    <x v="99"/>
    <x v="0"/>
    <n v="1421725000"/>
    <n v="1423656162"/>
    <n v="1931162"/>
  </r>
  <r>
    <x v="99"/>
    <x v="1"/>
    <n v="3505025150"/>
    <n v="3790422283"/>
    <n v="285397133"/>
  </r>
  <r>
    <x v="99"/>
    <x v="2"/>
    <n v="3707192675"/>
    <n v="3713860730"/>
    <n v="6668055"/>
  </r>
  <r>
    <x v="100"/>
    <x v="0"/>
    <n v="1259301000"/>
    <n v="1260200034"/>
    <n v="899034"/>
  </r>
  <r>
    <x v="100"/>
    <x v="1"/>
    <n v="2734581829"/>
    <n v="2969399731"/>
    <n v="234817902"/>
  </r>
  <r>
    <x v="100"/>
    <x v="2"/>
    <n v="3532813039"/>
    <n v="3536689769"/>
    <n v="3876730"/>
  </r>
  <r>
    <x v="101"/>
    <x v="0"/>
    <n v="1284037000"/>
    <n v="1284940298"/>
    <n v="903298"/>
  </r>
  <r>
    <x v="101"/>
    <x v="1"/>
    <n v="2331020629"/>
    <n v="2464164614"/>
    <n v="133143985"/>
  </r>
  <r>
    <x v="101"/>
    <x v="2"/>
    <n v="3234805707"/>
    <n v="3273206239"/>
    <n v="38400532"/>
  </r>
  <r>
    <x v="102"/>
    <x v="0"/>
    <n v="1051081000"/>
    <n v="1051081000"/>
    <n v="0"/>
  </r>
  <r>
    <x v="102"/>
    <x v="1"/>
    <n v="2209369933"/>
    <n v="2369788344"/>
    <n v="160418411"/>
  </r>
  <r>
    <x v="102"/>
    <x v="2"/>
    <n v="2739984903"/>
    <n v="2765968767"/>
    <n v="25983864"/>
  </r>
  <r>
    <x v="103"/>
    <x v="0"/>
    <n v="1005921000"/>
    <n v="1009921096"/>
    <n v="4000096"/>
  </r>
  <r>
    <x v="103"/>
    <x v="1"/>
    <n v="2860251529"/>
    <n v="3116061183"/>
    <n v="255809654"/>
  </r>
  <r>
    <x v="103"/>
    <x v="2"/>
    <n v="3544379889"/>
    <n v="3550811243"/>
    <n v="6431354"/>
  </r>
  <r>
    <x v="104"/>
    <x v="0"/>
    <n v="1290610000"/>
    <n v="1290610000"/>
    <n v="0"/>
  </r>
  <r>
    <x v="104"/>
    <x v="1"/>
    <n v="3466632108"/>
    <n v="3677486887"/>
    <n v="210854779"/>
  </r>
  <r>
    <x v="104"/>
    <x v="2"/>
    <n v="3200581288"/>
    <n v="3208036746"/>
    <n v="7455458"/>
  </r>
  <r>
    <x v="105"/>
    <x v="0"/>
    <n v="1135290000"/>
    <n v="1136381175"/>
    <n v="1091175"/>
  </r>
  <r>
    <x v="105"/>
    <x v="1"/>
    <n v="2742903014"/>
    <n v="2911947259"/>
    <n v="169044245"/>
  </r>
  <r>
    <x v="105"/>
    <x v="2"/>
    <n v="2458903334"/>
    <n v="2465029364"/>
    <n v="6126030"/>
  </r>
  <r>
    <x v="106"/>
    <x v="0"/>
    <n v="1018335000"/>
    <n v="1018335000"/>
    <n v="0"/>
  </r>
  <r>
    <x v="106"/>
    <x v="1"/>
    <n v="2164745058"/>
    <n v="2371804098"/>
    <n v="207059040"/>
  </r>
  <r>
    <x v="106"/>
    <x v="2"/>
    <n v="2339460803"/>
    <n v="2362120410"/>
    <n v="22659607"/>
  </r>
  <r>
    <x v="107"/>
    <x v="0"/>
    <n v="1071425000"/>
    <n v="1075993781"/>
    <n v="4568781"/>
  </r>
  <r>
    <x v="107"/>
    <x v="1"/>
    <n v="2023950241"/>
    <n v="2231628697"/>
    <n v="207678456"/>
  </r>
  <r>
    <x v="107"/>
    <x v="2"/>
    <n v="3008338969"/>
    <n v="3019895573"/>
    <n v="11556604"/>
  </r>
  <r>
    <x v="108"/>
    <x v="0"/>
    <n v="1279705000"/>
    <n v="1284747632"/>
    <n v="5042632"/>
  </r>
  <r>
    <x v="108"/>
    <x v="1"/>
    <n v="1967649719"/>
    <n v="2124147475"/>
    <n v="156497756"/>
  </r>
  <r>
    <x v="108"/>
    <x v="2"/>
    <n v="2521750117"/>
    <n v="2543013080"/>
    <n v="21262963"/>
  </r>
  <r>
    <x v="109"/>
    <x v="0"/>
    <n v="1053535000"/>
    <n v="1056056316"/>
    <n v="2521316"/>
  </r>
  <r>
    <x v="109"/>
    <x v="1"/>
    <n v="2835163429"/>
    <n v="2941838886"/>
    <n v="106675457"/>
  </r>
  <r>
    <x v="109"/>
    <x v="2"/>
    <n v="2454180940"/>
    <n v="2480400800"/>
    <n v="26219860"/>
  </r>
  <r>
    <x v="110"/>
    <x v="0"/>
    <n v="1382080000"/>
    <n v="1384601316"/>
    <n v="2521316"/>
  </r>
  <r>
    <x v="110"/>
    <x v="1"/>
    <n v="3384555765"/>
    <n v="3554853795"/>
    <n v="170298030"/>
  </r>
  <r>
    <x v="110"/>
    <x v="2"/>
    <n v="7174970109"/>
    <n v="7187846870"/>
    <n v="12876761"/>
  </r>
  <r>
    <x v="111"/>
    <x v="0"/>
    <n v="1126950000"/>
    <n v="1128698029"/>
    <n v="1748029"/>
  </r>
  <r>
    <x v="111"/>
    <x v="1"/>
    <n v="2910790790"/>
    <n v="3061638165"/>
    <n v="150847375"/>
  </r>
  <r>
    <x v="111"/>
    <x v="2"/>
    <n v="6023689516"/>
    <n v="6034361883"/>
    <n v="10672367"/>
  </r>
  <r>
    <x v="112"/>
    <x v="0"/>
    <n v="1131480000"/>
    <n v="1131480000"/>
    <n v="0"/>
  </r>
  <r>
    <x v="112"/>
    <x v="1"/>
    <n v="2680363390"/>
    <n v="2959632429"/>
    <n v="279269039"/>
  </r>
  <r>
    <x v="112"/>
    <x v="2"/>
    <n v="7526219746"/>
    <n v="7600934331"/>
    <n v="74714585"/>
  </r>
  <r>
    <x v="113"/>
    <x v="0"/>
    <n v="1183750000"/>
    <n v="1183750000"/>
    <n v="0"/>
  </r>
  <r>
    <x v="113"/>
    <x v="1"/>
    <n v="3573982134"/>
    <n v="3809621292"/>
    <n v="235639158"/>
  </r>
  <r>
    <x v="113"/>
    <x v="2"/>
    <n v="13745641806"/>
    <n v="13756053250"/>
    <n v="10411444"/>
  </r>
  <r>
    <x v="114"/>
    <x v="0"/>
    <n v="1244736744"/>
    <n v="1244736744"/>
    <n v="0"/>
  </r>
  <r>
    <x v="114"/>
    <x v="1"/>
    <n v="4787638140"/>
    <n v="5033137546"/>
    <n v="245499406"/>
  </r>
  <r>
    <x v="114"/>
    <x v="2"/>
    <n v="24700592658"/>
    <n v="24714982653"/>
    <n v="14389995"/>
  </r>
  <r>
    <x v="115"/>
    <x v="0"/>
    <n v="1463005000"/>
    <n v="1463005000"/>
    <n v="0"/>
  </r>
  <r>
    <x v="115"/>
    <x v="1"/>
    <n v="3330757695"/>
    <n v="3445652247"/>
    <n v="114894552"/>
  </r>
  <r>
    <x v="115"/>
    <x v="2"/>
    <n v="19601245776"/>
    <n v="19656971742"/>
    <n v="55725966"/>
  </r>
  <r>
    <x v="116"/>
    <x v="0"/>
    <n v="1253010992"/>
    <n v="1253544371"/>
    <n v="533379"/>
  </r>
  <r>
    <x v="116"/>
    <x v="1"/>
    <n v="3087124986"/>
    <n v="3236812121"/>
    <n v="149687135"/>
  </r>
  <r>
    <x v="116"/>
    <x v="2"/>
    <n v="10927015503"/>
    <n v="10957235293"/>
    <n v="30219790"/>
  </r>
  <r>
    <x v="117"/>
    <x v="0"/>
    <n v="1458620000"/>
    <n v="1458620000"/>
    <n v="0"/>
  </r>
  <r>
    <x v="117"/>
    <x v="1"/>
    <n v="3728061185"/>
    <n v="3951077493"/>
    <n v="223016308"/>
  </r>
  <r>
    <x v="117"/>
    <x v="2"/>
    <n v="40592804460"/>
    <n v="40627595524"/>
    <n v="34791064"/>
  </r>
  <r>
    <x v="118"/>
    <x v="0"/>
    <n v="1844605000"/>
    <n v="1844605000"/>
    <n v="0"/>
  </r>
  <r>
    <x v="118"/>
    <x v="1"/>
    <n v="3933951476"/>
    <n v="4171706844"/>
    <n v="237755368"/>
  </r>
  <r>
    <x v="118"/>
    <x v="2"/>
    <n v="45912208863"/>
    <n v="45949949189"/>
    <n v="37740326"/>
  </r>
  <r>
    <x v="119"/>
    <x v="0"/>
    <n v="1339970000"/>
    <n v="1339970000"/>
    <n v="0"/>
  </r>
  <r>
    <x v="119"/>
    <x v="1"/>
    <n v="2658138573"/>
    <n v="2825022859"/>
    <n v="166884286"/>
  </r>
  <r>
    <x v="119"/>
    <x v="2"/>
    <n v="7338115884"/>
    <n v="7383128206"/>
    <n v="45012322"/>
  </r>
  <r>
    <x v="120"/>
    <x v="0"/>
    <n v="1129230000"/>
    <n v="1139314502"/>
    <n v="10084502"/>
  </r>
  <r>
    <x v="120"/>
    <x v="1"/>
    <n v="3052724783"/>
    <n v="3342721732"/>
    <n v="289996949"/>
  </r>
  <r>
    <x v="120"/>
    <x v="2"/>
    <n v="5727686437"/>
    <n v="5768805535"/>
    <n v="41119098"/>
  </r>
  <r>
    <x v="121"/>
    <x v="0"/>
    <n v="1319995000"/>
    <n v="1322194481"/>
    <n v="2199481"/>
  </r>
  <r>
    <x v="121"/>
    <x v="1"/>
    <n v="3646360422"/>
    <n v="3844595480"/>
    <n v="198235058"/>
  </r>
  <r>
    <x v="121"/>
    <x v="2"/>
    <n v="17696118989"/>
    <n v="17717214793"/>
    <n v="21095804"/>
  </r>
  <r>
    <x v="122"/>
    <x v="0"/>
    <n v="1179255000"/>
    <n v="1179255000"/>
    <n v="0"/>
  </r>
  <r>
    <x v="122"/>
    <x v="1"/>
    <n v="4724677627"/>
    <n v="4932321662"/>
    <n v="207644035"/>
  </r>
  <r>
    <x v="122"/>
    <x v="2"/>
    <n v="22855509756"/>
    <n v="22892855429"/>
    <n v="37345673"/>
  </r>
  <r>
    <x v="123"/>
    <x v="0"/>
    <n v="1456130000"/>
    <n v="1456130000"/>
    <n v="0"/>
  </r>
  <r>
    <x v="123"/>
    <x v="1"/>
    <n v="5028022982"/>
    <n v="5171428863"/>
    <n v="143405881"/>
  </r>
  <r>
    <x v="123"/>
    <x v="2"/>
    <n v="33728900141"/>
    <n v="33734444806"/>
    <n v="5544665"/>
  </r>
  <r>
    <x v="124"/>
    <x v="0"/>
    <n v="1688730000"/>
    <n v="1688730000"/>
    <n v="0"/>
  </r>
  <r>
    <x v="124"/>
    <x v="1"/>
    <n v="9561082631"/>
    <n v="9757450537"/>
    <n v="196367906"/>
  </r>
  <r>
    <x v="124"/>
    <x v="2"/>
    <n v="114181803435"/>
    <n v="114183467248"/>
    <n v="1663813"/>
  </r>
  <r>
    <x v="125"/>
    <x v="0"/>
    <n v="1427235000"/>
    <n v="1429050076"/>
    <n v="1815076"/>
  </r>
  <r>
    <x v="125"/>
    <x v="1"/>
    <n v="4512219447"/>
    <n v="4692259869"/>
    <n v="180040422"/>
  </r>
  <r>
    <x v="125"/>
    <x v="2"/>
    <n v="14219772320"/>
    <n v="14227359513"/>
    <n v="7587193"/>
  </r>
  <r>
    <x v="126"/>
    <x v="0"/>
    <n v="1240966780"/>
    <n v="1240966780"/>
    <n v="0"/>
  </r>
  <r>
    <x v="126"/>
    <x v="1"/>
    <n v="3686554470"/>
    <n v="3918590833"/>
    <n v="232036363"/>
  </r>
  <r>
    <x v="126"/>
    <x v="2"/>
    <n v="6876747426"/>
    <n v="6883219322"/>
    <n v="6471896"/>
  </r>
  <r>
    <x v="127"/>
    <x v="0"/>
    <n v="1358310000"/>
    <n v="1358310000"/>
    <n v="0"/>
  </r>
  <r>
    <x v="127"/>
    <x v="1"/>
    <n v="3274723346"/>
    <n v="3473966660"/>
    <n v="199243314"/>
  </r>
  <r>
    <x v="127"/>
    <x v="2"/>
    <n v="5148539325"/>
    <n v="5153725591"/>
    <n v="5186266"/>
  </r>
  <r>
    <x v="128"/>
    <x v="0"/>
    <n v="1571311386"/>
    <n v="1582658918"/>
    <n v="11347532"/>
  </r>
  <r>
    <x v="128"/>
    <x v="1"/>
    <n v="3052310875"/>
    <n v="3232283199"/>
    <n v="179972324"/>
  </r>
  <r>
    <x v="128"/>
    <x v="2"/>
    <n v="5266570845"/>
    <n v="5284212260"/>
    <n v="17641415"/>
  </r>
  <r>
    <x v="129"/>
    <x v="0"/>
    <n v="1479315000"/>
    <n v="1491624365"/>
    <n v="12309365"/>
  </r>
  <r>
    <x v="129"/>
    <x v="1"/>
    <n v="3299910344"/>
    <n v="3482117503"/>
    <n v="182207159"/>
  </r>
  <r>
    <x v="129"/>
    <x v="2"/>
    <n v="4916874499"/>
    <n v="4924860282"/>
    <n v="7985783"/>
  </r>
  <r>
    <x v="130"/>
    <x v="0"/>
    <n v="1212050000"/>
    <n v="1212050000"/>
    <n v="0"/>
  </r>
  <r>
    <x v="130"/>
    <x v="1"/>
    <n v="2194722164"/>
    <n v="2425454790"/>
    <n v="230732626"/>
  </r>
  <r>
    <x v="130"/>
    <x v="2"/>
    <n v="2732407769"/>
    <n v="2738350133"/>
    <n v="5942364"/>
  </r>
  <r>
    <x v="131"/>
    <x v="0"/>
    <n v="1469920000"/>
    <n v="1469920000"/>
    <n v="0"/>
  </r>
  <r>
    <x v="131"/>
    <x v="1"/>
    <n v="2587728260"/>
    <n v="2808090858"/>
    <n v="220362598"/>
  </r>
  <r>
    <x v="131"/>
    <x v="2"/>
    <n v="4018851233"/>
    <n v="4027911810"/>
    <n v="9060577"/>
  </r>
  <r>
    <x v="132"/>
    <x v="0"/>
    <n v="1284545000"/>
    <n v="1285754960"/>
    <n v="1209960"/>
  </r>
  <r>
    <x v="132"/>
    <x v="1"/>
    <n v="2414573869"/>
    <n v="2599649157"/>
    <n v="185075288"/>
  </r>
  <r>
    <x v="132"/>
    <x v="2"/>
    <n v="3315592196"/>
    <n v="3323117942"/>
    <n v="7525746"/>
  </r>
  <r>
    <x v="133"/>
    <x v="0"/>
    <n v="1280465000"/>
    <n v="1288055487"/>
    <n v="7590487"/>
  </r>
  <r>
    <x v="133"/>
    <x v="1"/>
    <n v="2539388961"/>
    <n v="2730068882"/>
    <n v="190679921"/>
  </r>
  <r>
    <x v="133"/>
    <x v="2"/>
    <n v="3969337952"/>
    <n v="3973529430"/>
    <n v="4191478"/>
  </r>
  <r>
    <x v="134"/>
    <x v="0"/>
    <n v="1319115000"/>
    <n v="1325397202"/>
    <n v="6282202"/>
  </r>
  <r>
    <x v="134"/>
    <x v="1"/>
    <n v="3256414111"/>
    <n v="3476378136"/>
    <n v="219964025"/>
  </r>
  <r>
    <x v="134"/>
    <x v="2"/>
    <n v="4164952489"/>
    <n v="4167304165"/>
    <n v="2351676"/>
  </r>
  <r>
    <x v="135"/>
    <x v="0"/>
    <n v="1470640000"/>
    <n v="1470640000"/>
    <n v="0"/>
  </r>
  <r>
    <x v="135"/>
    <x v="1"/>
    <n v="2633140862"/>
    <n v="2865352170"/>
    <n v="232211308"/>
  </r>
  <r>
    <x v="135"/>
    <x v="2"/>
    <n v="3470580455"/>
    <n v="3474032251"/>
    <n v="3451796"/>
  </r>
  <r>
    <x v="136"/>
    <x v="0"/>
    <n v="1316075000"/>
    <n v="1316075000"/>
    <n v="0"/>
  </r>
  <r>
    <x v="136"/>
    <x v="1"/>
    <n v="2365511934"/>
    <n v="2589113941"/>
    <n v="223602007"/>
  </r>
  <r>
    <x v="136"/>
    <x v="2"/>
    <n v="2841613004"/>
    <n v="2852893862"/>
    <n v="11280858"/>
  </r>
  <r>
    <x v="137"/>
    <x v="0"/>
    <n v="1066200000"/>
    <n v="1066200000"/>
    <n v="0"/>
  </r>
  <r>
    <x v="137"/>
    <x v="1"/>
    <n v="1950388207"/>
    <n v="2100661331"/>
    <n v="150273124"/>
  </r>
  <r>
    <x v="137"/>
    <x v="2"/>
    <n v="1878610713"/>
    <n v="1899054681"/>
    <n v="20443968"/>
  </r>
  <r>
    <x v="138"/>
    <x v="0"/>
    <n v="1258605000"/>
    <n v="1258605000"/>
    <n v="0"/>
  </r>
  <r>
    <x v="138"/>
    <x v="1"/>
    <n v="2055384928"/>
    <n v="2230511477"/>
    <n v="175126549"/>
  </r>
  <r>
    <x v="138"/>
    <x v="2"/>
    <n v="3473566064"/>
    <n v="3483031365"/>
    <n v="9465301"/>
  </r>
  <r>
    <x v="139"/>
    <x v="0"/>
    <n v="1315520000"/>
    <n v="1315520000"/>
    <n v="0"/>
  </r>
  <r>
    <x v="139"/>
    <x v="1"/>
    <n v="5867927812"/>
    <n v="6095349444"/>
    <n v="227421632"/>
  </r>
  <r>
    <x v="139"/>
    <x v="2"/>
    <n v="3599062575"/>
    <n v="3607190889"/>
    <n v="8128314"/>
  </r>
  <r>
    <x v="140"/>
    <x v="0"/>
    <n v="1321230000"/>
    <n v="1321230000"/>
    <n v="0"/>
  </r>
  <r>
    <x v="140"/>
    <x v="1"/>
    <n v="4050247311"/>
    <n v="4247992588"/>
    <n v="197745277"/>
  </r>
  <r>
    <x v="140"/>
    <x v="2"/>
    <n v="9047113220"/>
    <n v="9056380318"/>
    <n v="9267098"/>
  </r>
  <r>
    <x v="141"/>
    <x v="0"/>
    <n v="1257500000"/>
    <n v="1257500000"/>
    <n v="0"/>
  </r>
  <r>
    <x v="141"/>
    <x v="1"/>
    <n v="5610386256"/>
    <n v="5798726657"/>
    <n v="188340401"/>
  </r>
  <r>
    <x v="141"/>
    <x v="2"/>
    <n v="8702998338"/>
    <n v="8718678148"/>
    <n v="15679810"/>
  </r>
  <r>
    <x v="142"/>
    <x v="0"/>
    <n v="1508270000"/>
    <n v="1510843422"/>
    <n v="2573422"/>
  </r>
  <r>
    <x v="142"/>
    <x v="1"/>
    <n v="3548402022"/>
    <n v="3692479100"/>
    <n v="144077078"/>
  </r>
  <r>
    <x v="142"/>
    <x v="2"/>
    <n v="8885798137"/>
    <n v="8903713939"/>
    <n v="17915802"/>
  </r>
  <r>
    <x v="143"/>
    <x v="0"/>
    <n v="1195550000"/>
    <n v="1195550000"/>
    <n v="0"/>
  </r>
  <r>
    <x v="143"/>
    <x v="1"/>
    <n v="3429241331"/>
    <n v="3601173842"/>
    <n v="171932511"/>
  </r>
  <r>
    <x v="143"/>
    <x v="2"/>
    <n v="9953884460"/>
    <n v="9968037065"/>
    <n v="14152605"/>
  </r>
  <r>
    <x v="144"/>
    <x v="0"/>
    <n v="1301835000"/>
    <n v="1301835000"/>
    <n v="0"/>
  </r>
  <r>
    <x v="144"/>
    <x v="1"/>
    <n v="4398726803"/>
    <n v="4562338555"/>
    <n v="163611752"/>
  </r>
  <r>
    <x v="144"/>
    <x v="2"/>
    <n v="6981076517"/>
    <n v="6996003522"/>
    <n v="14927005"/>
  </r>
  <r>
    <x v="145"/>
    <x v="0"/>
    <n v="1327315000"/>
    <n v="1332614926"/>
    <n v="5299926"/>
  </r>
  <r>
    <x v="145"/>
    <x v="1"/>
    <n v="4035226568"/>
    <n v="4226192755"/>
    <n v="190966187"/>
  </r>
  <r>
    <x v="145"/>
    <x v="2"/>
    <n v="20078633653"/>
    <n v="20082805851"/>
    <n v="4172198"/>
  </r>
  <r>
    <x v="146"/>
    <x v="0"/>
    <n v="1278040000"/>
    <n v="1285867005"/>
    <n v="7827005"/>
  </r>
  <r>
    <x v="146"/>
    <x v="1"/>
    <n v="3551565096"/>
    <n v="3778834213"/>
    <n v="227269117"/>
  </r>
  <r>
    <x v="146"/>
    <x v="2"/>
    <n v="18928166447"/>
    <n v="18957188321"/>
    <n v="29021874"/>
  </r>
  <r>
    <x v="147"/>
    <x v="0"/>
    <n v="1240760000"/>
    <n v="1249473676"/>
    <n v="8713676"/>
  </r>
  <r>
    <x v="147"/>
    <x v="1"/>
    <n v="3848231047"/>
    <n v="4036416773"/>
    <n v="188185726"/>
  </r>
  <r>
    <x v="147"/>
    <x v="2"/>
    <n v="23674978650"/>
    <n v="23693207111"/>
    <n v="18228461"/>
  </r>
  <r>
    <x v="148"/>
    <x v="0"/>
    <n v="1247790000"/>
    <n v="1257442610"/>
    <n v="9652610"/>
  </r>
  <r>
    <x v="148"/>
    <x v="1"/>
    <n v="4564283026"/>
    <n v="4789786512"/>
    <n v="225503486"/>
  </r>
  <r>
    <x v="148"/>
    <x v="2"/>
    <n v="25487797017"/>
    <n v="25499893799"/>
    <n v="12096782"/>
  </r>
  <r>
    <x v="149"/>
    <x v="0"/>
    <n v="1602540000"/>
    <n v="1620501584"/>
    <n v="17961584"/>
  </r>
  <r>
    <x v="149"/>
    <x v="1"/>
    <n v="4656755221"/>
    <n v="4905355830"/>
    <n v="248600609"/>
  </r>
  <r>
    <x v="149"/>
    <x v="2"/>
    <n v="30749534483"/>
    <n v="30779463493"/>
    <n v="29929010"/>
  </r>
  <r>
    <x v="150"/>
    <x v="0"/>
    <n v="1438020000"/>
    <n v="1438420035"/>
    <n v="400035"/>
  </r>
  <r>
    <x v="150"/>
    <x v="1"/>
    <n v="3326057138"/>
    <n v="3539386465"/>
    <n v="213329327"/>
  </r>
  <r>
    <x v="150"/>
    <x v="2"/>
    <n v="23147886132"/>
    <n v="23169978170"/>
    <n v="22092038"/>
  </r>
  <r>
    <x v="151"/>
    <x v="0"/>
    <n v="1510680000"/>
    <n v="1512463388"/>
    <n v="1783388"/>
  </r>
  <r>
    <x v="151"/>
    <x v="1"/>
    <n v="3711262810"/>
    <n v="3936078676"/>
    <n v="224815866"/>
  </r>
  <r>
    <x v="151"/>
    <x v="2"/>
    <n v="12569188920"/>
    <n v="12575348076"/>
    <n v="6159156"/>
  </r>
  <r>
    <x v="152"/>
    <x v="0"/>
    <n v="1679880000"/>
    <n v="1679880000"/>
    <n v="0"/>
  </r>
  <r>
    <x v="152"/>
    <x v="1"/>
    <n v="4602453286"/>
    <n v="4929942354"/>
    <n v="327489068"/>
  </r>
  <r>
    <x v="152"/>
    <x v="2"/>
    <n v="45062870766"/>
    <n v="45078226062"/>
    <n v="15355296"/>
  </r>
  <r>
    <x v="153"/>
    <x v="0"/>
    <n v="1587790000"/>
    <n v="1588769154"/>
    <n v="979154"/>
  </r>
  <r>
    <x v="153"/>
    <x v="1"/>
    <n v="6255187544"/>
    <n v="6456725207"/>
    <n v="201537663"/>
  </r>
  <r>
    <x v="153"/>
    <x v="2"/>
    <n v="71439164977"/>
    <n v="71449591550"/>
    <n v="10426573"/>
  </r>
  <r>
    <x v="154"/>
    <x v="0"/>
    <n v="1899660000"/>
    <n v="1899660000"/>
    <n v="0"/>
  </r>
  <r>
    <x v="154"/>
    <x v="1"/>
    <n v="7641303825"/>
    <n v="7895796819"/>
    <n v="254492994"/>
  </r>
  <r>
    <x v="154"/>
    <x v="2"/>
    <n v="102072591095"/>
    <n v="102081933795"/>
    <n v="9342700"/>
  </r>
  <r>
    <x v="155"/>
    <x v="0"/>
    <n v="2135378034"/>
    <n v="2136293609"/>
    <n v="915575"/>
  </r>
  <r>
    <x v="155"/>
    <x v="1"/>
    <n v="5081236479"/>
    <n v="5265191405"/>
    <n v="183954926"/>
  </r>
  <r>
    <x v="155"/>
    <x v="2"/>
    <n v="13842016443"/>
    <n v="13851529774"/>
    <n v="9513331"/>
  </r>
  <r>
    <x v="156"/>
    <x v="0"/>
    <n v="1501700000"/>
    <n v="1502640908"/>
    <n v="940908"/>
  </r>
  <r>
    <x v="156"/>
    <x v="1"/>
    <n v="6255070479"/>
    <n v="6450755325"/>
    <n v="195684846"/>
  </r>
  <r>
    <x v="156"/>
    <x v="2"/>
    <n v="6243806020"/>
    <n v="6249306198"/>
    <n v="5500178"/>
  </r>
  <r>
    <x v="157"/>
    <x v="0"/>
    <n v="1871000000"/>
    <n v="1884719550"/>
    <n v="13719550"/>
  </r>
  <r>
    <x v="157"/>
    <x v="1"/>
    <n v="3288626013"/>
    <n v="3496006563"/>
    <n v="207380550"/>
  </r>
  <r>
    <x v="157"/>
    <x v="2"/>
    <n v="4121825047"/>
    <n v="4129781969"/>
    <n v="7956922"/>
  </r>
  <r>
    <x v="158"/>
    <x v="0"/>
    <n v="1211040000"/>
    <n v="1213451319"/>
    <n v="2411319"/>
  </r>
  <r>
    <x v="158"/>
    <x v="1"/>
    <n v="2904598684"/>
    <n v="3159367217"/>
    <n v="254768533"/>
  </r>
  <r>
    <x v="158"/>
    <x v="2"/>
    <n v="2966110416"/>
    <n v="2987993121"/>
    <n v="21882705"/>
  </r>
  <r>
    <x v="159"/>
    <x v="0"/>
    <n v="1415970000"/>
    <n v="1415970000"/>
    <n v="0"/>
  </r>
  <r>
    <x v="159"/>
    <x v="1"/>
    <n v="3300039894"/>
    <n v="3482101088"/>
    <n v="182061194"/>
  </r>
  <r>
    <x v="159"/>
    <x v="2"/>
    <n v="5142546986"/>
    <n v="5149113361"/>
    <n v="6566375"/>
  </r>
  <r>
    <x v="160"/>
    <x v="0"/>
    <n v="1633290000"/>
    <n v="1634186307"/>
    <n v="896307"/>
  </r>
  <r>
    <x v="160"/>
    <x v="1"/>
    <n v="3297947102"/>
    <n v="3532077107"/>
    <n v="234130005"/>
  </r>
  <r>
    <x v="160"/>
    <x v="2"/>
    <n v="3856602839"/>
    <n v="3864837937"/>
    <n v="8235098"/>
  </r>
  <r>
    <x v="161"/>
    <x v="0"/>
    <n v="1453330000"/>
    <n v="1455135648"/>
    <n v="1805648"/>
  </r>
  <r>
    <x v="161"/>
    <x v="1"/>
    <n v="2996931887"/>
    <n v="3221889043"/>
    <n v="224957156"/>
  </r>
  <r>
    <x v="161"/>
    <x v="2"/>
    <n v="4965607717"/>
    <n v="4978596523"/>
    <n v="12988806"/>
  </r>
  <r>
    <x v="162"/>
    <x v="0"/>
    <n v="1290290000"/>
    <n v="1292095141"/>
    <n v="1805141"/>
  </r>
  <r>
    <x v="162"/>
    <x v="1"/>
    <n v="3194191669"/>
    <n v="3410024814"/>
    <n v="215833145"/>
  </r>
  <r>
    <x v="162"/>
    <x v="2"/>
    <n v="4639722839"/>
    <n v="4649306085"/>
    <n v="9583246"/>
  </r>
  <r>
    <x v="163"/>
    <x v="0"/>
    <n v="1444850000"/>
    <n v="1444850000"/>
    <n v="0"/>
  </r>
  <r>
    <x v="163"/>
    <x v="1"/>
    <n v="2594072758"/>
    <n v="2772184036"/>
    <n v="178111278"/>
  </r>
  <r>
    <x v="163"/>
    <x v="2"/>
    <n v="4107515970"/>
    <n v="4122962168"/>
    <n v="15446198"/>
  </r>
  <r>
    <x v="164"/>
    <x v="0"/>
    <n v="1437580000"/>
    <n v="1443439146"/>
    <n v="5859146"/>
  </r>
  <r>
    <x v="164"/>
    <x v="1"/>
    <n v="2611138178"/>
    <n v="2785557579"/>
    <n v="174419401"/>
  </r>
  <r>
    <x v="164"/>
    <x v="2"/>
    <n v="3146813448"/>
    <n v="3166680814"/>
    <n v="19867366"/>
  </r>
  <r>
    <x v="165"/>
    <x v="0"/>
    <n v="1407730000"/>
    <n v="1408317701"/>
    <n v="587701"/>
  </r>
  <r>
    <x v="165"/>
    <x v="1"/>
    <n v="3292409787"/>
    <n v="3452951097"/>
    <n v="160541310"/>
  </r>
  <r>
    <x v="165"/>
    <x v="2"/>
    <n v="2391114328"/>
    <n v="2397878076"/>
    <n v="6763748"/>
  </r>
  <r>
    <x v="166"/>
    <x v="0"/>
    <n v="1409860000"/>
    <n v="1409860000"/>
    <n v="0"/>
  </r>
  <r>
    <x v="166"/>
    <x v="1"/>
    <n v="2793838664"/>
    <n v="3070386025"/>
    <n v="276547361"/>
  </r>
  <r>
    <x v="166"/>
    <x v="2"/>
    <n v="3772501648"/>
    <n v="3790699055"/>
    <n v="18197407"/>
  </r>
  <r>
    <x v="167"/>
    <x v="0"/>
    <n v="1583760000"/>
    <n v="1583760000"/>
    <n v="0"/>
  </r>
  <r>
    <x v="167"/>
    <x v="1"/>
    <n v="2544646298"/>
    <n v="2744886269"/>
    <n v="200239971"/>
  </r>
  <r>
    <x v="167"/>
    <x v="2"/>
    <n v="3102767697"/>
    <n v="3146825039"/>
    <n v="44057342"/>
  </r>
  <r>
    <x v="168"/>
    <x v="0"/>
    <n v="1376820000"/>
    <n v="1376820000"/>
    <n v="0"/>
  </r>
  <r>
    <x v="168"/>
    <x v="1"/>
    <n v="2786718345"/>
    <n v="3002242829"/>
    <n v="215524484"/>
  </r>
  <r>
    <x v="168"/>
    <x v="2"/>
    <n v="3443309010"/>
    <n v="3464579580"/>
    <n v="21270570"/>
  </r>
  <r>
    <x v="169"/>
    <x v="0"/>
    <n v="1147880000"/>
    <n v="1147880000"/>
    <n v="0"/>
  </r>
  <r>
    <x v="169"/>
    <x v="1"/>
    <n v="2705741761"/>
    <n v="2926558243"/>
    <n v="220816482"/>
  </r>
  <r>
    <x v="169"/>
    <x v="2"/>
    <n v="3096600960"/>
    <n v="3100051149"/>
    <n v="3450189"/>
  </r>
  <r>
    <x v="170"/>
    <x v="0"/>
    <n v="1215830000"/>
    <n v="1228512978"/>
    <n v="12682978"/>
  </r>
  <r>
    <x v="170"/>
    <x v="1"/>
    <n v="3125027260"/>
    <n v="3280664549"/>
    <n v="155637289"/>
  </r>
  <r>
    <x v="170"/>
    <x v="2"/>
    <n v="3934111994"/>
    <n v="3940010649"/>
    <n v="5898655"/>
  </r>
  <r>
    <x v="171"/>
    <x v="0"/>
    <n v="1223441084"/>
    <n v="1227347222"/>
    <n v="3906138"/>
  </r>
  <r>
    <x v="171"/>
    <x v="1"/>
    <n v="3942211462"/>
    <n v="4127975852"/>
    <n v="185764390"/>
  </r>
  <r>
    <x v="171"/>
    <x v="2"/>
    <n v="7958082401"/>
    <n v="7966825152"/>
    <n v="8742751"/>
  </r>
  <r>
    <x v="172"/>
    <x v="0"/>
    <n v="1603915000"/>
    <n v="1625195320"/>
    <n v="21280320"/>
  </r>
  <r>
    <x v="172"/>
    <x v="1"/>
    <n v="3213886717"/>
    <n v="3396297128"/>
    <n v="182410411"/>
  </r>
  <r>
    <x v="172"/>
    <x v="2"/>
    <n v="4364777504"/>
    <n v="4373040351"/>
    <n v="8262847"/>
  </r>
  <r>
    <x v="173"/>
    <x v="0"/>
    <n v="1531805000"/>
    <n v="1535711138"/>
    <n v="3906138"/>
  </r>
  <r>
    <x v="173"/>
    <x v="1"/>
    <n v="3779085617"/>
    <n v="4026283950"/>
    <n v="247198333"/>
  </r>
  <r>
    <x v="173"/>
    <x v="2"/>
    <n v="9819727832"/>
    <n v="9871971624"/>
    <n v="52243792"/>
  </r>
  <r>
    <x v="174"/>
    <x v="0"/>
    <n v="1424780000"/>
    <n v="1437187692"/>
    <n v="12407692"/>
  </r>
  <r>
    <x v="174"/>
    <x v="1"/>
    <n v="4142677807"/>
    <n v="4396414835"/>
    <n v="253737028"/>
  </r>
  <r>
    <x v="174"/>
    <x v="2"/>
    <n v="14464615936"/>
    <n v="14472131326"/>
    <n v="7515390"/>
  </r>
  <r>
    <x v="175"/>
    <x v="0"/>
    <n v="1263465000"/>
    <n v="1272624239"/>
    <n v="9159239"/>
  </r>
  <r>
    <x v="175"/>
    <x v="1"/>
    <n v="4746649730"/>
    <n v="4950808883"/>
    <n v="204159153"/>
  </r>
  <r>
    <x v="175"/>
    <x v="2"/>
    <n v="14901579254"/>
    <n v="14905856132"/>
    <n v="4276878"/>
  </r>
  <r>
    <x v="176"/>
    <x v="0"/>
    <n v="1331430000"/>
    <n v="1353623829"/>
    <n v="22193829"/>
  </r>
  <r>
    <x v="176"/>
    <x v="1"/>
    <n v="4316735227"/>
    <n v="4644606108"/>
    <n v="327870881"/>
  </r>
  <r>
    <x v="176"/>
    <x v="2"/>
    <n v="19565645182"/>
    <n v="19571486419"/>
    <n v="5841237"/>
  </r>
  <r>
    <x v="177"/>
    <x v="0"/>
    <n v="1593875000"/>
    <n v="1623479651"/>
    <n v="29604651"/>
  </r>
  <r>
    <x v="177"/>
    <x v="1"/>
    <n v="4291579155"/>
    <n v="4552343462"/>
    <n v="260764307"/>
  </r>
  <r>
    <x v="177"/>
    <x v="2"/>
    <n v="20874018942"/>
    <n v="20884031096"/>
    <n v="10012154"/>
  </r>
  <r>
    <x v="178"/>
    <x v="0"/>
    <n v="1680035000"/>
    <n v="1696804777"/>
    <n v="16769777"/>
  </r>
  <r>
    <x v="178"/>
    <x v="1"/>
    <n v="3948313232"/>
    <n v="4142618188"/>
    <n v="194304956"/>
  </r>
  <r>
    <x v="178"/>
    <x v="2"/>
    <n v="17444609498"/>
    <n v="17450950531"/>
    <n v="6341033"/>
  </r>
  <r>
    <x v="179"/>
    <x v="0"/>
    <n v="1472315000"/>
    <n v="1473298743"/>
    <n v="983743"/>
  </r>
  <r>
    <x v="179"/>
    <x v="1"/>
    <n v="3350424974"/>
    <n v="3540573176"/>
    <n v="190148202"/>
  </r>
  <r>
    <x v="179"/>
    <x v="2"/>
    <n v="10737992304"/>
    <n v="10785964203"/>
    <n v="47971899"/>
  </r>
  <r>
    <x v="180"/>
    <x v="0"/>
    <n v="1601105000"/>
    <n v="1603068382"/>
    <n v="1963382"/>
  </r>
  <r>
    <x v="180"/>
    <x v="1"/>
    <n v="5350795218"/>
    <n v="5638471737"/>
    <n v="287676519"/>
  </r>
  <r>
    <x v="180"/>
    <x v="2"/>
    <n v="36108130583"/>
    <n v="36126478422"/>
    <n v="18347839"/>
  </r>
  <r>
    <x v="181"/>
    <x v="0"/>
    <n v="1808969397"/>
    <n v="1844108209"/>
    <n v="35138812"/>
  </r>
  <r>
    <x v="181"/>
    <x v="1"/>
    <n v="5175375576"/>
    <n v="5503487298"/>
    <n v="328111722"/>
  </r>
  <r>
    <x v="181"/>
    <x v="2"/>
    <n v="34578326847"/>
    <n v="34590211705"/>
    <n v="11884858"/>
  </r>
  <r>
    <x v="182"/>
    <x v="0"/>
    <n v="1704045201"/>
    <n v="1709186583"/>
    <n v="5141382"/>
  </r>
  <r>
    <x v="182"/>
    <x v="1"/>
    <n v="5408364264"/>
    <n v="5676312902"/>
    <n v="267948638"/>
  </r>
  <r>
    <x v="182"/>
    <x v="2"/>
    <n v="43896188914"/>
    <n v="43915850855"/>
    <n v="19661941"/>
  </r>
  <r>
    <x v="183"/>
    <x v="0"/>
    <n v="1734810000"/>
    <n v="1759257461"/>
    <n v="24447461"/>
  </r>
  <r>
    <x v="183"/>
    <x v="1"/>
    <n v="5840405989"/>
    <n v="6102069583"/>
    <n v="261663594"/>
  </r>
  <r>
    <x v="183"/>
    <x v="2"/>
    <n v="57476755296"/>
    <n v="57495946583"/>
    <n v="19191287"/>
  </r>
  <r>
    <x v="184"/>
    <x v="0"/>
    <n v="2007127005"/>
    <n v="2036665927"/>
    <n v="29538922"/>
  </r>
  <r>
    <x v="184"/>
    <x v="1"/>
    <n v="6890379777"/>
    <n v="7107931719"/>
    <n v="217551942"/>
  </r>
  <r>
    <x v="184"/>
    <x v="2"/>
    <n v="82527618532"/>
    <n v="82544515097"/>
    <n v="16896565"/>
  </r>
  <r>
    <x v="185"/>
    <x v="0"/>
    <n v="2426304355"/>
    <n v="2426982621"/>
    <n v="678266"/>
  </r>
  <r>
    <x v="185"/>
    <x v="1"/>
    <n v="7107289722"/>
    <n v="7341042463"/>
    <n v="233752741"/>
  </r>
  <r>
    <x v="185"/>
    <x v="2"/>
    <n v="73678716260"/>
    <n v="73702664241"/>
    <n v="23947981"/>
  </r>
  <r>
    <x v="186"/>
    <x v="0"/>
    <n v="1439465000"/>
    <n v="1441414500"/>
    <n v="1949500"/>
  </r>
  <r>
    <x v="186"/>
    <x v="1"/>
    <n v="4034807118"/>
    <n v="4264005515"/>
    <n v="229198397"/>
  </r>
  <r>
    <x v="186"/>
    <x v="2"/>
    <n v="7936238556"/>
    <n v="7964105750"/>
    <n v="27867194"/>
  </r>
  <r>
    <x v="187"/>
    <x v="0"/>
    <n v="1830435000"/>
    <n v="1838183910"/>
    <n v="7748910"/>
  </r>
  <r>
    <x v="187"/>
    <x v="1"/>
    <n v="6810514228"/>
    <n v="7067910221"/>
    <n v="257395993"/>
  </r>
  <r>
    <x v="187"/>
    <x v="2"/>
    <n v="9794737056"/>
    <n v="9808748692"/>
    <n v="14011636"/>
  </r>
  <r>
    <x v="188"/>
    <x v="0"/>
    <n v="1522800000"/>
    <n v="1532177925"/>
    <n v="9377925"/>
  </r>
  <r>
    <x v="188"/>
    <x v="1"/>
    <n v="3295757780"/>
    <n v="3565497916"/>
    <n v="269740136"/>
  </r>
  <r>
    <x v="188"/>
    <x v="2"/>
    <n v="5494608064"/>
    <n v="5504419633"/>
    <n v="9811569"/>
  </r>
  <r>
    <x v="189"/>
    <x v="0"/>
    <n v="1427035000"/>
    <n v="1427035000"/>
    <n v="0"/>
  </r>
  <r>
    <x v="189"/>
    <x v="1"/>
    <n v="3585436430"/>
    <n v="3872181360"/>
    <n v="286744930"/>
  </r>
  <r>
    <x v="189"/>
    <x v="2"/>
    <n v="5232034606"/>
    <n v="5241772129"/>
    <n v="9737523"/>
  </r>
  <r>
    <x v="190"/>
    <x v="0"/>
    <n v="1760145000"/>
    <n v="1770578752"/>
    <n v="10433752"/>
  </r>
  <r>
    <x v="190"/>
    <x v="1"/>
    <n v="4022161814"/>
    <n v="4242788443"/>
    <n v="220626629"/>
  </r>
  <r>
    <x v="190"/>
    <x v="2"/>
    <n v="4973475899"/>
    <n v="4991928564"/>
    <n v="18452665"/>
  </r>
  <r>
    <x v="191"/>
    <x v="0"/>
    <n v="1525190000"/>
    <n v="1536086970"/>
    <n v="10896970"/>
  </r>
  <r>
    <x v="191"/>
    <x v="1"/>
    <n v="3114562735"/>
    <n v="3326907974"/>
    <n v="212345239"/>
  </r>
  <r>
    <x v="191"/>
    <x v="2"/>
    <n v="3951365816"/>
    <n v="3967759632"/>
    <n v="16393816"/>
  </r>
  <r>
    <x v="192"/>
    <x v="0"/>
    <n v="1352640000"/>
    <n v="1371592822"/>
    <n v="18952822"/>
  </r>
  <r>
    <x v="192"/>
    <x v="1"/>
    <n v="2593810003"/>
    <n v="2744218678"/>
    <n v="150408675"/>
  </r>
  <r>
    <x v="192"/>
    <x v="2"/>
    <n v="3253056392"/>
    <n v="3269476914"/>
    <n v="16420522"/>
  </r>
  <r>
    <x v="193"/>
    <x v="0"/>
    <n v="1121520000"/>
    <n v="1123310459"/>
    <n v="1790459"/>
  </r>
  <r>
    <x v="193"/>
    <x v="1"/>
    <n v="2294076021"/>
    <n v="2470373746"/>
    <n v="176297725"/>
  </r>
  <r>
    <x v="193"/>
    <x v="2"/>
    <n v="2103080509"/>
    <n v="2111408896"/>
    <n v="8328387"/>
  </r>
  <r>
    <x v="194"/>
    <x v="0"/>
    <n v="1303005000"/>
    <n v="1303005000"/>
    <n v="0"/>
  </r>
  <r>
    <x v="194"/>
    <x v="1"/>
    <n v="3095277833"/>
    <n v="3365581544"/>
    <n v="270303711"/>
  </r>
  <r>
    <x v="194"/>
    <x v="2"/>
    <n v="4825933657"/>
    <n v="4845666004"/>
    <n v="19732347"/>
  </r>
  <r>
    <x v="195"/>
    <x v="0"/>
    <n v="1586745000"/>
    <n v="1591507495"/>
    <n v="4762495"/>
  </r>
  <r>
    <x v="195"/>
    <x v="1"/>
    <n v="3772211642"/>
    <n v="3995813780"/>
    <n v="223602138"/>
  </r>
  <r>
    <x v="195"/>
    <x v="2"/>
    <n v="4104406098"/>
    <n v="4115854474"/>
    <n v="11448376"/>
  </r>
  <r>
    <x v="196"/>
    <x v="0"/>
    <n v="1382320000"/>
    <n v="1406057303"/>
    <n v="23737303"/>
  </r>
  <r>
    <x v="196"/>
    <x v="1"/>
    <n v="3209421819"/>
    <n v="3471784071"/>
    <n v="262362252"/>
  </r>
  <r>
    <x v="196"/>
    <x v="2"/>
    <n v="3724677733"/>
    <n v="3739116235"/>
    <n v="14438502"/>
  </r>
  <r>
    <x v="197"/>
    <x v="0"/>
    <n v="1235040000"/>
    <n v="1235040000"/>
    <n v="0"/>
  </r>
  <r>
    <x v="197"/>
    <x v="1"/>
    <n v="2907941659"/>
    <n v="3240896103"/>
    <n v="332954444"/>
  </r>
  <r>
    <x v="197"/>
    <x v="2"/>
    <n v="3095398326"/>
    <n v="3101446234"/>
    <n v="6047908"/>
  </r>
  <r>
    <x v="198"/>
    <x v="0"/>
    <n v="1334645000"/>
    <n v="1334645000"/>
    <n v="0"/>
  </r>
  <r>
    <x v="198"/>
    <x v="1"/>
    <n v="3030954757"/>
    <n v="3383658652"/>
    <n v="352703895"/>
  </r>
  <r>
    <x v="198"/>
    <x v="2"/>
    <n v="3810011638"/>
    <n v="3825626088"/>
    <n v="15614450"/>
  </r>
  <r>
    <x v="199"/>
    <x v="0"/>
    <n v="1327090000"/>
    <n v="1334220112"/>
    <n v="7130112"/>
  </r>
  <r>
    <x v="199"/>
    <x v="1"/>
    <n v="2549709290"/>
    <n v="2857248850"/>
    <n v="307539560"/>
  </r>
  <r>
    <x v="199"/>
    <x v="2"/>
    <n v="2600382709"/>
    <n v="2614952184"/>
    <n v="14569475"/>
  </r>
  <r>
    <x v="200"/>
    <x v="0"/>
    <n v="1297590000"/>
    <n v="1300199890"/>
    <n v="2609890"/>
  </r>
  <r>
    <x v="200"/>
    <x v="1"/>
    <n v="3441883130"/>
    <n v="3707468786"/>
    <n v="265585656"/>
  </r>
  <r>
    <x v="200"/>
    <x v="2"/>
    <n v="2503820947"/>
    <n v="2514602348"/>
    <n v="10781401"/>
  </r>
  <r>
    <x v="201"/>
    <x v="0"/>
    <n v="1427290000"/>
    <n v="1433939142"/>
    <n v="6649142"/>
  </r>
  <r>
    <x v="201"/>
    <x v="1"/>
    <n v="5083957535"/>
    <n v="5412629291"/>
    <n v="328671756"/>
  </r>
  <r>
    <x v="201"/>
    <x v="2"/>
    <n v="10081167580"/>
    <n v="10114409188"/>
    <n v="33241608"/>
  </r>
  <r>
    <x v="202"/>
    <x v="0"/>
    <n v="1125188611"/>
    <n v="1125188611"/>
    <n v="0"/>
  </r>
  <r>
    <x v="202"/>
    <x v="1"/>
    <n v="3782910605"/>
    <n v="4098125269"/>
    <n v="315214664"/>
  </r>
  <r>
    <x v="202"/>
    <x v="2"/>
    <n v="8192447567"/>
    <n v="8209794221"/>
    <n v="17346654"/>
  </r>
  <r>
    <x v="203"/>
    <x v="0"/>
    <n v="1254961442"/>
    <n v="1254961442"/>
    <n v="0"/>
  </r>
  <r>
    <x v="203"/>
    <x v="1"/>
    <n v="4112001982"/>
    <n v="4351424027"/>
    <n v="239422045"/>
  </r>
  <r>
    <x v="203"/>
    <x v="2"/>
    <n v="9933538930"/>
    <n v="9947697198"/>
    <n v="14158268"/>
  </r>
  <r>
    <x v="204"/>
    <x v="0"/>
    <n v="1350725000"/>
    <n v="1350725000"/>
    <n v="0"/>
  </r>
  <r>
    <x v="204"/>
    <x v="1"/>
    <n v="4744681590"/>
    <n v="5010899703"/>
    <n v="266218113"/>
  </r>
  <r>
    <x v="204"/>
    <x v="2"/>
    <n v="15154350926"/>
    <n v="15162550521"/>
    <n v="8199595"/>
  </r>
  <r>
    <x v="205"/>
    <x v="0"/>
    <n v="1409560000"/>
    <n v="1409560000"/>
    <n v="0"/>
  </r>
  <r>
    <x v="205"/>
    <x v="1"/>
    <n v="5609816035"/>
    <n v="5847675097"/>
    <n v="237859062"/>
  </r>
  <r>
    <x v="205"/>
    <x v="2"/>
    <n v="15509778437"/>
    <n v="15528828264"/>
    <n v="19049827"/>
  </r>
  <r>
    <x v="206"/>
    <x v="0"/>
    <n v="1348835000"/>
    <n v="1362414712"/>
    <n v="13579712"/>
  </r>
  <r>
    <x v="206"/>
    <x v="1"/>
    <n v="4118230764"/>
    <n v="4298825725"/>
    <n v="180594961"/>
  </r>
  <r>
    <x v="206"/>
    <x v="2"/>
    <n v="12971940164"/>
    <n v="12998096326"/>
    <n v="26156162"/>
  </r>
  <r>
    <x v="207"/>
    <x v="0"/>
    <n v="1481285000"/>
    <n v="1513459149"/>
    <n v="32174149"/>
  </r>
  <r>
    <x v="207"/>
    <x v="1"/>
    <n v="3469852583"/>
    <n v="3670792796"/>
    <n v="200940213"/>
  </r>
  <r>
    <x v="207"/>
    <x v="2"/>
    <n v="7595232604"/>
    <n v="7644416527"/>
    <n v="49183923"/>
  </r>
  <r>
    <x v="208"/>
    <x v="0"/>
    <n v="1432865000"/>
    <n v="1434844260"/>
    <n v="1979260"/>
  </r>
  <r>
    <x v="208"/>
    <x v="1"/>
    <n v="4310290341"/>
    <n v="4599397131"/>
    <n v="289106790"/>
  </r>
  <r>
    <x v="208"/>
    <x v="2"/>
    <n v="24616632502"/>
    <n v="24622697608"/>
    <n v="6065106"/>
  </r>
  <r>
    <x v="209"/>
    <x v="0"/>
    <n v="1331245000"/>
    <n v="1331245000"/>
    <n v="0"/>
  </r>
  <r>
    <x v="209"/>
    <x v="1"/>
    <n v="4370814790"/>
    <n v="4728802723"/>
    <n v="357987933"/>
  </r>
  <r>
    <x v="209"/>
    <x v="2"/>
    <n v="27373615415"/>
    <n v="27380430761"/>
    <n v="6815346"/>
  </r>
  <r>
    <x v="210"/>
    <x v="0"/>
    <n v="1339740000"/>
    <n v="1339740000"/>
    <n v="0"/>
  </r>
  <r>
    <x v="210"/>
    <x v="1"/>
    <n v="5106222307"/>
    <n v="5447663291"/>
    <n v="341440984"/>
  </r>
  <r>
    <x v="210"/>
    <x v="2"/>
    <n v="31174982624"/>
    <n v="31185701487"/>
    <n v="10718863"/>
  </r>
  <r>
    <x v="211"/>
    <x v="0"/>
    <n v="1708410000"/>
    <n v="1711101301"/>
    <n v="2691301"/>
  </r>
  <r>
    <x v="211"/>
    <x v="1"/>
    <n v="4600217134"/>
    <n v="4780186366"/>
    <n v="179969232"/>
  </r>
  <r>
    <x v="211"/>
    <x v="2"/>
    <n v="37944652806"/>
    <n v="37948320292"/>
    <n v="3667486"/>
  </r>
  <r>
    <x v="212"/>
    <x v="0"/>
    <n v="2023295000"/>
    <n v="2024798813"/>
    <n v="1503813"/>
  </r>
  <r>
    <x v="212"/>
    <x v="1"/>
    <n v="5967255971"/>
    <n v="6277474573"/>
    <n v="310218602"/>
  </r>
  <r>
    <x v="212"/>
    <x v="2"/>
    <n v="48179950674"/>
    <n v="48198846756"/>
    <n v="18896082"/>
  </r>
  <r>
    <x v="213"/>
    <x v="0"/>
    <n v="1678563895"/>
    <n v="1687675654"/>
    <n v="9111759"/>
  </r>
  <r>
    <x v="213"/>
    <x v="1"/>
    <n v="4442943731"/>
    <n v="4730995631"/>
    <n v="288051900"/>
  </r>
  <r>
    <x v="213"/>
    <x v="2"/>
    <n v="48154757150"/>
    <n v="48157586629"/>
    <n v="2829479"/>
  </r>
  <r>
    <x v="214"/>
    <x v="0"/>
    <n v="1672800000"/>
    <n v="1682384410"/>
    <n v="9584410"/>
  </r>
  <r>
    <x v="214"/>
    <x v="1"/>
    <n v="6101182507"/>
    <n v="6420492547"/>
    <n v="319310040"/>
  </r>
  <r>
    <x v="214"/>
    <x v="2"/>
    <n v="40151150686"/>
    <n v="40154486855"/>
    <n v="3336169"/>
  </r>
  <r>
    <x v="215"/>
    <x v="0"/>
    <n v="2176100000"/>
    <n v="2176100000"/>
    <n v="0"/>
  </r>
  <r>
    <x v="215"/>
    <x v="1"/>
    <n v="9828012056"/>
    <n v="10092126022"/>
    <n v="264113966"/>
  </r>
  <r>
    <x v="215"/>
    <x v="2"/>
    <n v="143177389377"/>
    <n v="143239630835"/>
    <n v="62241458"/>
  </r>
  <r>
    <x v="216"/>
    <x v="0"/>
    <n v="1619435000"/>
    <n v="1631045000"/>
    <n v="11610000"/>
  </r>
  <r>
    <x v="216"/>
    <x v="1"/>
    <n v="5901267218"/>
    <n v="6180990954"/>
    <n v="279723736"/>
  </r>
  <r>
    <x v="216"/>
    <x v="2"/>
    <n v="16576041698"/>
    <n v="16582813829"/>
    <n v="6772131"/>
  </r>
  <r>
    <x v="217"/>
    <x v="0"/>
    <n v="1690410000"/>
    <n v="1693049308"/>
    <n v="2639308"/>
  </r>
  <r>
    <x v="217"/>
    <x v="1"/>
    <n v="4284459071"/>
    <n v="4613214340"/>
    <n v="328755269"/>
  </r>
  <r>
    <x v="217"/>
    <x v="2"/>
    <n v="6956205010"/>
    <n v="6959471519"/>
    <n v="3266509"/>
  </r>
  <r>
    <x v="218"/>
    <x v="0"/>
    <n v="1666260000"/>
    <n v="1688646582"/>
    <n v="22386582"/>
  </r>
  <r>
    <x v="218"/>
    <x v="1"/>
    <n v="4283197242"/>
    <n v="4530830928"/>
    <n v="247633686"/>
  </r>
  <r>
    <x v="218"/>
    <x v="2"/>
    <n v="6754679436"/>
    <n v="6756499839"/>
    <n v="1820403"/>
  </r>
  <r>
    <x v="219"/>
    <x v="0"/>
    <n v="1557325000"/>
    <n v="1568959930"/>
    <n v="11634930"/>
  </r>
  <r>
    <x v="219"/>
    <x v="1"/>
    <n v="6586436606"/>
    <n v="6877935769"/>
    <n v="291499163"/>
  </r>
  <r>
    <x v="219"/>
    <x v="2"/>
    <n v="5487301761"/>
    <n v="5511751017"/>
    <n v="24449256"/>
  </r>
  <r>
    <x v="220"/>
    <x v="0"/>
    <n v="1385485000"/>
    <n v="1394516518"/>
    <n v="9031518"/>
  </r>
  <r>
    <x v="220"/>
    <x v="1"/>
    <n v="3682079929"/>
    <n v="3907679293"/>
    <n v="225599364"/>
  </r>
  <r>
    <x v="220"/>
    <x v="2"/>
    <n v="4301900931"/>
    <n v="4309187588"/>
    <n v="7286657"/>
  </r>
  <r>
    <x v="221"/>
    <x v="0"/>
    <n v="1431320000"/>
    <n v="1444945966"/>
    <n v="13625966"/>
  </r>
  <r>
    <x v="221"/>
    <x v="1"/>
    <n v="3900730502"/>
    <n v="4081129314"/>
    <n v="180398812"/>
  </r>
  <r>
    <x v="221"/>
    <x v="2"/>
    <n v="2928911484"/>
    <n v="2936209626"/>
    <n v="7298142"/>
  </r>
  <r>
    <x v="222"/>
    <x v="0"/>
    <n v="1413361555"/>
    <n v="1413361555"/>
    <n v="0"/>
  </r>
  <r>
    <x v="222"/>
    <x v="1"/>
    <n v="3519646454"/>
    <n v="3871718077"/>
    <n v="352071623"/>
  </r>
  <r>
    <x v="222"/>
    <x v="2"/>
    <n v="4714749353"/>
    <n v="4724864040"/>
    <n v="10114687"/>
  </r>
  <r>
    <x v="223"/>
    <x v="0"/>
    <n v="1271930000"/>
    <n v="1288376950"/>
    <n v="16446950"/>
  </r>
  <r>
    <x v="223"/>
    <x v="1"/>
    <n v="3293782936"/>
    <n v="3544810172"/>
    <n v="251027236"/>
  </r>
  <r>
    <x v="223"/>
    <x v="2"/>
    <n v="3389087263"/>
    <n v="3402970594"/>
    <n v="13883331"/>
  </r>
  <r>
    <x v="224"/>
    <x v="0"/>
    <n v="1345815000"/>
    <n v="1359907596"/>
    <n v="14092596"/>
  </r>
  <r>
    <x v="224"/>
    <x v="1"/>
    <n v="3227642006"/>
    <n v="3611293789"/>
    <n v="383651783"/>
  </r>
  <r>
    <x v="224"/>
    <x v="2"/>
    <n v="3068966792"/>
    <n v="3083999895"/>
    <n v="15033103"/>
  </r>
  <r>
    <x v="225"/>
    <x v="0"/>
    <n v="1307229620"/>
    <n v="1327372888"/>
    <n v="20143268"/>
  </r>
  <r>
    <x v="225"/>
    <x v="1"/>
    <n v="3411338309"/>
    <n v="3738112280"/>
    <n v="326773971"/>
  </r>
  <r>
    <x v="225"/>
    <x v="2"/>
    <n v="3469431857"/>
    <n v="3473509359"/>
    <n v="4077502"/>
  </r>
  <r>
    <x v="226"/>
    <x v="0"/>
    <n v="1658765000"/>
    <n v="1673280408"/>
    <n v="14515408"/>
  </r>
  <r>
    <x v="226"/>
    <x v="1"/>
    <n v="4561435679"/>
    <n v="4886346022"/>
    <n v="324910343"/>
  </r>
  <r>
    <x v="226"/>
    <x v="2"/>
    <n v="4145662995"/>
    <n v="4158041251"/>
    <n v="12378256"/>
  </r>
  <r>
    <x v="227"/>
    <x v="0"/>
    <n v="1050975000"/>
    <n v="1050975000"/>
    <n v="0"/>
  </r>
  <r>
    <x v="227"/>
    <x v="1"/>
    <n v="2894442810"/>
    <n v="3079371619"/>
    <n v="184928809"/>
  </r>
  <r>
    <x v="227"/>
    <x v="2"/>
    <n v="3220024621"/>
    <n v="3228877246"/>
    <n v="8852625"/>
  </r>
  <r>
    <x v="228"/>
    <x v="0"/>
    <n v="1229625858"/>
    <n v="1236180485"/>
    <n v="6554627"/>
  </r>
  <r>
    <x v="228"/>
    <x v="1"/>
    <n v="2570341693"/>
    <n v="2738177491"/>
    <n v="167835798"/>
  </r>
  <r>
    <x v="228"/>
    <x v="2"/>
    <n v="2418162493"/>
    <n v="2431697057"/>
    <n v="13534564"/>
  </r>
  <r>
    <x v="229"/>
    <x v="0"/>
    <n v="1188965000"/>
    <n v="1196474824"/>
    <n v="7509824"/>
  </r>
  <r>
    <x v="229"/>
    <x v="1"/>
    <n v="2991079462"/>
    <n v="3240543774"/>
    <n v="249464312"/>
  </r>
  <r>
    <x v="229"/>
    <x v="2"/>
    <n v="3857259934"/>
    <n v="3870033456"/>
    <n v="12773522"/>
  </r>
  <r>
    <x v="230"/>
    <x v="0"/>
    <n v="1237145000"/>
    <n v="1244083753"/>
    <n v="6938753"/>
  </r>
  <r>
    <x v="230"/>
    <x v="1"/>
    <n v="2799022800"/>
    <n v="2942283317"/>
    <n v="143260517"/>
  </r>
  <r>
    <x v="230"/>
    <x v="2"/>
    <n v="3063899144"/>
    <n v="3079688387"/>
    <n v="15789243"/>
  </r>
  <r>
    <x v="231"/>
    <x v="0"/>
    <n v="1166775000"/>
    <n v="1176684982"/>
    <n v="9909982"/>
  </r>
  <r>
    <x v="231"/>
    <x v="1"/>
    <n v="4483288591"/>
    <n v="4758010474"/>
    <n v="274721883"/>
  </r>
  <r>
    <x v="231"/>
    <x v="2"/>
    <n v="4283647756"/>
    <n v="4289887996"/>
    <n v="6240240"/>
  </r>
  <r>
    <x v="232"/>
    <x v="0"/>
    <n v="1683450246"/>
    <n v="1683450246"/>
    <n v="0"/>
  </r>
  <r>
    <x v="232"/>
    <x v="1"/>
    <n v="6143969976"/>
    <n v="6371508563"/>
    <n v="227538587"/>
  </r>
  <r>
    <x v="232"/>
    <x v="2"/>
    <n v="11061363673"/>
    <n v="11066777112"/>
    <n v="5413439"/>
  </r>
  <r>
    <x v="233"/>
    <x v="0"/>
    <n v="1483170000"/>
    <n v="1483170000"/>
    <n v="0"/>
  </r>
  <r>
    <x v="233"/>
    <x v="1"/>
    <n v="4944419751"/>
    <n v="5166400940"/>
    <n v="221981189"/>
  </r>
  <r>
    <x v="233"/>
    <x v="2"/>
    <n v="10602461656"/>
    <n v="10626183810"/>
    <n v="23722154"/>
  </r>
  <r>
    <x v="234"/>
    <x v="0"/>
    <n v="1375900000"/>
    <n v="1377772073"/>
    <n v="1872073"/>
  </r>
  <r>
    <x v="234"/>
    <x v="1"/>
    <n v="3799192690"/>
    <n v="4057715296"/>
    <n v="258522606"/>
  </r>
  <r>
    <x v="234"/>
    <x v="2"/>
    <n v="8617222862"/>
    <n v="8633538209"/>
    <n v="16315347"/>
  </r>
  <r>
    <x v="235"/>
    <x v="0"/>
    <n v="1150580231"/>
    <n v="1154313414"/>
    <n v="3733183"/>
  </r>
  <r>
    <x v="235"/>
    <x v="1"/>
    <n v="4115051262"/>
    <n v="4396513798"/>
    <n v="281462536"/>
  </r>
  <r>
    <x v="235"/>
    <x v="2"/>
    <n v="7993972796"/>
    <n v="8009871716"/>
    <n v="15898920"/>
  </r>
  <r>
    <x v="236"/>
    <x v="0"/>
    <n v="1473055000"/>
    <n v="1474719065"/>
    <n v="1664065"/>
  </r>
  <r>
    <x v="236"/>
    <x v="1"/>
    <n v="6574935855"/>
    <n v="6822908505"/>
    <n v="247972650"/>
  </r>
  <r>
    <x v="236"/>
    <x v="2"/>
    <n v="23621055177"/>
    <n v="23638488727"/>
    <n v="17433550"/>
  </r>
  <r>
    <x v="237"/>
    <x v="0"/>
    <n v="1330500000"/>
    <n v="1350926073"/>
    <n v="20426073"/>
  </r>
  <r>
    <x v="237"/>
    <x v="1"/>
    <n v="5252254747"/>
    <n v="5503743060"/>
    <n v="251488313"/>
  </r>
  <r>
    <x v="237"/>
    <x v="2"/>
    <n v="25120361364"/>
    <n v="25137900233"/>
    <n v="17538869"/>
  </r>
  <r>
    <x v="238"/>
    <x v="0"/>
    <n v="1538340000"/>
    <n v="1538340000"/>
    <n v="0"/>
  </r>
  <r>
    <x v="238"/>
    <x v="1"/>
    <n v="5374340916"/>
    <n v="5761041010"/>
    <n v="386700094"/>
  </r>
  <r>
    <x v="238"/>
    <x v="2"/>
    <n v="30587397143"/>
    <n v="30600087669"/>
    <n v="12690526"/>
  </r>
  <r>
    <x v="239"/>
    <x v="0"/>
    <n v="1836330000"/>
    <n v="1836330000"/>
    <n v="0"/>
  </r>
  <r>
    <x v="239"/>
    <x v="1"/>
    <n v="7338652289"/>
    <n v="7651514913"/>
    <n v="312862624"/>
  </r>
  <r>
    <x v="239"/>
    <x v="2"/>
    <n v="42455261744"/>
    <n v="42471267404"/>
    <n v="16005660"/>
  </r>
  <r>
    <x v="240"/>
    <x v="0"/>
    <n v="1869037744"/>
    <n v="1869037744"/>
    <n v="0"/>
  </r>
  <r>
    <x v="240"/>
    <x v="1"/>
    <n v="6459268256"/>
    <n v="6674749779"/>
    <n v="215481523"/>
  </r>
  <r>
    <x v="240"/>
    <x v="2"/>
    <n v="51475675670"/>
    <n v="51488735295"/>
    <n v="13059625"/>
  </r>
  <r>
    <x v="241"/>
    <x v="0"/>
    <n v="2026710000"/>
    <n v="2035470719"/>
    <n v="8760719"/>
  </r>
  <r>
    <x v="241"/>
    <x v="1"/>
    <n v="4988898966"/>
    <n v="5220135969"/>
    <n v="231237003"/>
  </r>
  <r>
    <x v="241"/>
    <x v="2"/>
    <n v="32306952362"/>
    <n v="32317742305"/>
    <n v="10789943"/>
  </r>
  <r>
    <x v="242"/>
    <x v="0"/>
    <n v="1554085000"/>
    <n v="1554085000"/>
    <n v="0"/>
  </r>
  <r>
    <x v="242"/>
    <x v="1"/>
    <n v="4024845863"/>
    <n v="4215895726"/>
    <n v="191049863"/>
  </r>
  <r>
    <x v="242"/>
    <x v="2"/>
    <n v="13098301623"/>
    <n v="13111358562"/>
    <n v="13056939"/>
  </r>
  <r>
    <x v="243"/>
    <x v="0"/>
    <n v="1303005000"/>
    <n v="1309326231"/>
    <n v="6321231"/>
  </r>
  <r>
    <x v="243"/>
    <x v="1"/>
    <n v="4605824631"/>
    <n v="4936876614"/>
    <n v="331051983"/>
  </r>
  <r>
    <x v="243"/>
    <x v="2"/>
    <n v="13904751100"/>
    <n v="13931581668"/>
    <n v="26830568"/>
  </r>
  <r>
    <x v="244"/>
    <x v="0"/>
    <n v="1307685000"/>
    <n v="1308546584"/>
    <n v="861584"/>
  </r>
  <r>
    <x v="244"/>
    <x v="1"/>
    <n v="3927137329"/>
    <n v="4136979424"/>
    <n v="209842095"/>
  </r>
  <r>
    <x v="244"/>
    <x v="2"/>
    <n v="12540104037"/>
    <n v="12556734994"/>
    <n v="16630957"/>
  </r>
  <r>
    <x v="245"/>
    <x v="0"/>
    <n v="2292745000"/>
    <n v="2299172154"/>
    <n v="6427154"/>
  </r>
  <r>
    <x v="245"/>
    <x v="1"/>
    <n v="8721607685"/>
    <n v="9084901432"/>
    <n v="363293747"/>
  </r>
  <r>
    <x v="245"/>
    <x v="2"/>
    <n v="100140369401"/>
    <n v="100152765124"/>
    <n v="12395723"/>
  </r>
  <r>
    <x v="246"/>
    <x v="0"/>
    <n v="2159670000"/>
    <n v="2159670000"/>
    <n v="0"/>
  </r>
  <r>
    <x v="246"/>
    <x v="1"/>
    <n v="10827982768"/>
    <n v="11149991164"/>
    <n v="322008396"/>
  </r>
  <r>
    <x v="246"/>
    <x v="2"/>
    <n v="138130405551"/>
    <n v="138139022881"/>
    <n v="8617330"/>
  </r>
  <r>
    <x v="247"/>
    <x v="0"/>
    <n v="2266905000"/>
    <n v="2266905000"/>
    <n v="0"/>
  </r>
  <r>
    <x v="247"/>
    <x v="1"/>
    <n v="6510037790"/>
    <n v="6806618526"/>
    <n v="296580736"/>
  </r>
  <r>
    <x v="247"/>
    <x v="2"/>
    <n v="17848249047"/>
    <n v="17870246394"/>
    <n v="21997347"/>
  </r>
  <r>
    <x v="248"/>
    <x v="0"/>
    <n v="1766810000"/>
    <n v="1766810000"/>
    <n v="0"/>
  </r>
  <r>
    <x v="248"/>
    <x v="1"/>
    <n v="4770575494"/>
    <n v="4943912264"/>
    <n v="173336770"/>
  </r>
  <r>
    <x v="248"/>
    <x v="2"/>
    <n v="7286662822"/>
    <n v="7302389695"/>
    <n v="15726873"/>
  </r>
  <r>
    <x v="249"/>
    <x v="0"/>
    <n v="1359345000"/>
    <n v="1363061737"/>
    <n v="3716737"/>
  </r>
  <r>
    <x v="249"/>
    <x v="1"/>
    <n v="3666090939"/>
    <n v="3900911549"/>
    <n v="234820610"/>
  </r>
  <r>
    <x v="249"/>
    <x v="2"/>
    <n v="4001967765"/>
    <n v="4039877529"/>
    <n v="37909764"/>
  </r>
  <r>
    <x v="250"/>
    <x v="0"/>
    <n v="1520145000"/>
    <n v="1520145000"/>
    <n v="0"/>
  </r>
  <r>
    <x v="250"/>
    <x v="1"/>
    <n v="4817189567"/>
    <n v="5123502720"/>
    <n v="306313153"/>
  </r>
  <r>
    <x v="250"/>
    <x v="2"/>
    <n v="7219932289"/>
    <n v="7236078180"/>
    <n v="16145891"/>
  </r>
  <r>
    <x v="251"/>
    <x v="0"/>
    <n v="1620045000"/>
    <n v="1620045000"/>
    <n v="0"/>
  </r>
  <r>
    <x v="251"/>
    <x v="1"/>
    <n v="7472098256"/>
    <n v="7748184002"/>
    <n v="276085746"/>
  </r>
  <r>
    <x v="251"/>
    <x v="2"/>
    <n v="5715563196"/>
    <n v="5752160150"/>
    <n v="36596954"/>
  </r>
  <r>
    <x v="252"/>
    <x v="0"/>
    <n v="1891845000"/>
    <n v="1911695246"/>
    <n v="19850246"/>
  </r>
  <r>
    <x v="252"/>
    <x v="1"/>
    <n v="4747863964"/>
    <n v="5022279436"/>
    <n v="274415472"/>
  </r>
  <r>
    <x v="252"/>
    <x v="2"/>
    <n v="4658371154"/>
    <n v="4676980607"/>
    <n v="18609453"/>
  </r>
  <r>
    <x v="253"/>
    <x v="0"/>
    <n v="1484919226"/>
    <n v="1503104318"/>
    <n v="18185092"/>
  </r>
  <r>
    <x v="253"/>
    <x v="1"/>
    <n v="3727336930"/>
    <n v="3928023829"/>
    <n v="200686899"/>
  </r>
  <r>
    <x v="253"/>
    <x v="2"/>
    <n v="5063613502"/>
    <n v="5084900958"/>
    <n v="21287456"/>
  </r>
  <r>
    <x v="254"/>
    <x v="0"/>
    <n v="1599840000"/>
    <n v="1600712911"/>
    <n v="872911"/>
  </r>
  <r>
    <x v="254"/>
    <x v="1"/>
    <n v="4083784412"/>
    <n v="4336225820"/>
    <n v="252441408"/>
  </r>
  <r>
    <x v="254"/>
    <x v="2"/>
    <n v="5364795583"/>
    <n v="5384118708"/>
    <n v="19323125"/>
  </r>
  <r>
    <x v="255"/>
    <x v="0"/>
    <n v="1293650000"/>
    <n v="1295031545"/>
    <n v="1381545"/>
  </r>
  <r>
    <x v="255"/>
    <x v="1"/>
    <n v="3301376127"/>
    <n v="3583351450"/>
    <n v="281975323"/>
  </r>
  <r>
    <x v="255"/>
    <x v="2"/>
    <n v="3694534573"/>
    <n v="3717722875"/>
    <n v="23188302"/>
  </r>
  <r>
    <x v="256"/>
    <x v="0"/>
    <n v="1107695000"/>
    <n v="1107695000"/>
    <n v="0"/>
  </r>
  <r>
    <x v="256"/>
    <x v="1"/>
    <n v="3006795098"/>
    <n v="3278324024"/>
    <n v="271528926"/>
  </r>
  <r>
    <x v="256"/>
    <x v="2"/>
    <n v="3015475326"/>
    <n v="3053948295"/>
    <n v="38472969"/>
  </r>
  <r>
    <x v="257"/>
    <x v="0"/>
    <n v="1660110000"/>
    <n v="1660110000"/>
    <n v="0"/>
  </r>
  <r>
    <x v="257"/>
    <x v="1"/>
    <n v="4936418972"/>
    <n v="5255215385"/>
    <n v="318796413"/>
  </r>
  <r>
    <x v="257"/>
    <x v="2"/>
    <n v="5230974153"/>
    <n v="5244934883"/>
    <n v="13960730"/>
  </r>
  <r>
    <x v="258"/>
    <x v="0"/>
    <n v="1403513763"/>
    <n v="1403513763"/>
    <n v="0"/>
  </r>
  <r>
    <x v="258"/>
    <x v="1"/>
    <n v="3254935456"/>
    <n v="3650697713"/>
    <n v="395762257"/>
  </r>
  <r>
    <x v="258"/>
    <x v="2"/>
    <n v="3499038357"/>
    <n v="3505241367"/>
    <n v="6203010"/>
  </r>
  <r>
    <x v="259"/>
    <x v="0"/>
    <n v="1394770000"/>
    <n v="1395407510"/>
    <n v="637510"/>
  </r>
  <r>
    <x v="259"/>
    <x v="1"/>
    <n v="3121131351"/>
    <n v="3315215276"/>
    <n v="194083925"/>
  </r>
  <r>
    <x v="259"/>
    <x v="2"/>
    <n v="3050901046"/>
    <n v="3104872635"/>
    <n v="53971589"/>
  </r>
  <r>
    <x v="260"/>
    <x v="0"/>
    <n v="998900000"/>
    <n v="998900000"/>
    <n v="0"/>
  </r>
  <r>
    <x v="260"/>
    <x v="1"/>
    <n v="3067632933"/>
    <n v="3236312473"/>
    <n v="168679540"/>
  </r>
  <r>
    <x v="260"/>
    <x v="2"/>
    <n v="3215720840"/>
    <n v="3241747668"/>
    <n v="26026828"/>
  </r>
  <r>
    <x v="261"/>
    <x v="0"/>
    <n v="1230815000"/>
    <n v="1230815000"/>
    <n v="0"/>
  </r>
  <r>
    <x v="261"/>
    <x v="1"/>
    <n v="2779287447"/>
    <n v="3022247849"/>
    <n v="242960402"/>
  </r>
  <r>
    <x v="261"/>
    <x v="2"/>
    <n v="4190440104"/>
    <n v="4204753959"/>
    <n v="14313855"/>
  </r>
  <r>
    <x v="262"/>
    <x v="0"/>
    <n v="1418285000"/>
    <n v="1418664076"/>
    <n v="379076"/>
  </r>
  <r>
    <x v="262"/>
    <x v="1"/>
    <n v="4025240068"/>
    <n v="4188426599"/>
    <n v="163186531"/>
  </r>
  <r>
    <x v="262"/>
    <x v="2"/>
    <n v="3855539285"/>
    <n v="3886206736"/>
    <n v="30667451"/>
  </r>
  <r>
    <x v="263"/>
    <x v="0"/>
    <n v="1471270000"/>
    <n v="1471270000"/>
    <n v="0"/>
  </r>
  <r>
    <x v="263"/>
    <x v="1"/>
    <n v="5139948268"/>
    <n v="5344005531"/>
    <n v="204057263"/>
  </r>
  <r>
    <x v="263"/>
    <x v="2"/>
    <n v="6857168654"/>
    <n v="6874012839"/>
    <n v="16844185"/>
  </r>
  <r>
    <x v="264"/>
    <x v="0"/>
    <n v="1295064305"/>
    <n v="1305504455"/>
    <n v="10440150"/>
  </r>
  <r>
    <x v="264"/>
    <x v="1"/>
    <n v="5264365158"/>
    <n v="5525977138"/>
    <n v="261611980"/>
  </r>
  <r>
    <x v="264"/>
    <x v="2"/>
    <n v="11713510773"/>
    <n v="11723408933"/>
    <n v="9898160"/>
  </r>
  <r>
    <x v="265"/>
    <x v="0"/>
    <n v="1367180000"/>
    <n v="1367180000"/>
    <n v="0"/>
  </r>
  <r>
    <x v="265"/>
    <x v="1"/>
    <n v="4859985743"/>
    <n v="5060645636"/>
    <n v="200659893"/>
  </r>
  <r>
    <x v="265"/>
    <x v="2"/>
    <n v="11882973230"/>
    <n v="11907414759"/>
    <n v="24441529"/>
  </r>
  <r>
    <x v="266"/>
    <x v="0"/>
    <n v="1247030000"/>
    <n v="1249520608"/>
    <n v="2490608"/>
  </r>
  <r>
    <x v="266"/>
    <x v="1"/>
    <n v="4661752664"/>
    <n v="4921094660"/>
    <n v="259341996"/>
  </r>
  <r>
    <x v="266"/>
    <x v="2"/>
    <n v="18370622486"/>
    <n v="18397325342"/>
    <n v="26702856"/>
  </r>
  <r>
    <x v="267"/>
    <x v="0"/>
    <n v="1517510000"/>
    <n v="1518032675"/>
    <n v="522675"/>
  </r>
  <r>
    <x v="267"/>
    <x v="1"/>
    <n v="6894008867"/>
    <n v="7201733764"/>
    <n v="307724897"/>
  </r>
  <r>
    <x v="267"/>
    <x v="2"/>
    <n v="16736569025"/>
    <n v="16754593032"/>
    <n v="18024007"/>
  </r>
  <r>
    <x v="268"/>
    <x v="0"/>
    <n v="1311090000"/>
    <n v="1312956496"/>
    <n v="1866496"/>
  </r>
  <r>
    <x v="268"/>
    <x v="1"/>
    <n v="5317955471"/>
    <n v="5578587018"/>
    <n v="260631547"/>
  </r>
  <r>
    <x v="268"/>
    <x v="2"/>
    <n v="22474973585"/>
    <n v="22502907247"/>
    <n v="27933662"/>
  </r>
  <r>
    <x v="269"/>
    <x v="0"/>
    <n v="1369725000"/>
    <n v="1374301868"/>
    <n v="4576868"/>
  </r>
  <r>
    <x v="269"/>
    <x v="1"/>
    <n v="4978604074"/>
    <n v="5177214393"/>
    <n v="198610319"/>
  </r>
  <r>
    <x v="269"/>
    <x v="2"/>
    <n v="17986162058"/>
    <n v="18010757432"/>
    <n v="24595374"/>
  </r>
  <r>
    <x v="270"/>
    <x v="0"/>
    <n v="1394055000"/>
    <n v="1394401271"/>
    <n v="346271"/>
  </r>
  <r>
    <x v="270"/>
    <x v="1"/>
    <n v="4487683887"/>
    <n v="4667788917"/>
    <n v="180105030"/>
  </r>
  <r>
    <x v="270"/>
    <x v="2"/>
    <n v="10401255530"/>
    <n v="10416562348"/>
    <n v="15306818"/>
  </r>
  <r>
    <x v="271"/>
    <x v="0"/>
    <n v="1298135000"/>
    <n v="1300421216"/>
    <n v="2286216"/>
  </r>
  <r>
    <x v="271"/>
    <x v="1"/>
    <n v="5635789226"/>
    <n v="5893170174"/>
    <n v="257380948"/>
  </r>
  <r>
    <x v="271"/>
    <x v="2"/>
    <n v="32835608773"/>
    <n v="32848086275"/>
    <n v="12477502"/>
  </r>
  <r>
    <x v="272"/>
    <x v="0"/>
    <n v="1527455000"/>
    <n v="1535879288"/>
    <n v="8424288"/>
  </r>
  <r>
    <x v="272"/>
    <x v="1"/>
    <n v="6261741009"/>
    <n v="6549933041"/>
    <n v="288192032"/>
  </r>
  <r>
    <x v="272"/>
    <x v="2"/>
    <n v="33006497490"/>
    <n v="33027339362"/>
    <n v="20841872"/>
  </r>
  <r>
    <x v="273"/>
    <x v="0"/>
    <n v="1784310000"/>
    <n v="1787451652"/>
    <n v="3141652"/>
  </r>
  <r>
    <x v="273"/>
    <x v="1"/>
    <n v="6459224087"/>
    <n v="6720192510"/>
    <n v="260968423"/>
  </r>
  <r>
    <x v="273"/>
    <x v="2"/>
    <n v="44730391550"/>
    <n v="44746542034"/>
    <n v="16150484"/>
  </r>
  <r>
    <x v="274"/>
    <x v="0"/>
    <n v="1930405000"/>
    <n v="1930405000"/>
    <n v="0"/>
  </r>
  <r>
    <x v="274"/>
    <x v="1"/>
    <n v="7217341936"/>
    <n v="7403394785"/>
    <n v="186052849"/>
  </r>
  <r>
    <x v="274"/>
    <x v="2"/>
    <n v="63821116639"/>
    <n v="63830423252"/>
    <n v="9306613"/>
  </r>
  <r>
    <x v="275"/>
    <x v="0"/>
    <n v="1858430000"/>
    <n v="1870599699"/>
    <n v="12169699"/>
  </r>
  <r>
    <x v="275"/>
    <x v="1"/>
    <n v="8200196127"/>
    <n v="8475449216"/>
    <n v="275253089"/>
  </r>
  <r>
    <x v="275"/>
    <x v="2"/>
    <n v="84282189865"/>
    <n v="84297453461"/>
    <n v="15263596"/>
  </r>
  <r>
    <x v="276"/>
    <x v="0"/>
    <n v="2129009000"/>
    <n v="2131265780"/>
    <n v="2256780"/>
  </r>
  <r>
    <x v="276"/>
    <x v="1"/>
    <n v="8201296327"/>
    <n v="8404858202"/>
    <n v="203561875"/>
  </r>
  <r>
    <x v="276"/>
    <x v="2"/>
    <n v="97691882334"/>
    <n v="97721703912"/>
    <n v="29821578"/>
  </r>
  <r>
    <x v="277"/>
    <x v="0"/>
    <n v="2317201000"/>
    <n v="2326566903"/>
    <n v="9365903"/>
  </r>
  <r>
    <x v="277"/>
    <x v="1"/>
    <n v="8739418905"/>
    <n v="8909421133"/>
    <n v="170002228"/>
  </r>
  <r>
    <x v="277"/>
    <x v="2"/>
    <n v="68918066705"/>
    <n v="68935088203"/>
    <n v="17021498"/>
  </r>
  <r>
    <x v="278"/>
    <x v="0"/>
    <n v="1882250000"/>
    <n v="1886552101"/>
    <n v="4302101"/>
  </r>
  <r>
    <x v="278"/>
    <x v="1"/>
    <n v="6356673572"/>
    <n v="6595004322"/>
    <n v="238330750"/>
  </r>
  <r>
    <x v="278"/>
    <x v="2"/>
    <n v="19893772043"/>
    <n v="19927709138"/>
    <n v="33937095"/>
  </r>
  <r>
    <x v="279"/>
    <x v="0"/>
    <n v="1620638000"/>
    <n v="1620638000"/>
    <n v="0"/>
  </r>
  <r>
    <x v="279"/>
    <x v="1"/>
    <n v="4834301793"/>
    <n v="5116784167"/>
    <n v="282482374"/>
  </r>
  <r>
    <x v="279"/>
    <x v="2"/>
    <n v="6379904270"/>
    <n v="6401707864"/>
    <n v="21803594"/>
  </r>
  <r>
    <x v="280"/>
    <x v="0"/>
    <n v="1495953000"/>
    <n v="1498416535"/>
    <n v="2463535"/>
  </r>
  <r>
    <x v="280"/>
    <x v="1"/>
    <n v="4270173695"/>
    <n v="4510329651"/>
    <n v="240155956"/>
  </r>
  <r>
    <x v="280"/>
    <x v="2"/>
    <n v="6434578057"/>
    <n v="6462440974"/>
    <n v="27862917"/>
  </r>
  <r>
    <x v="281"/>
    <x v="0"/>
    <n v="1671965800"/>
    <n v="1671965800"/>
    <n v="0"/>
  </r>
  <r>
    <x v="281"/>
    <x v="1"/>
    <n v="4847470488"/>
    <n v="5101652069"/>
    <n v="254181581"/>
  </r>
  <r>
    <x v="281"/>
    <x v="2"/>
    <n v="5648764082"/>
    <n v="5667866459"/>
    <n v="19102377"/>
  </r>
  <r>
    <x v="282"/>
    <x v="0"/>
    <n v="1652055000"/>
    <n v="1652852819"/>
    <n v="797819"/>
  </r>
  <r>
    <x v="282"/>
    <x v="1"/>
    <n v="7599348450"/>
    <n v="7923044456"/>
    <n v="323696006"/>
  </r>
  <r>
    <x v="282"/>
    <x v="2"/>
    <n v="5830637674"/>
    <n v="5858817225"/>
    <n v="28179551"/>
  </r>
  <r>
    <x v="283"/>
    <x v="0"/>
    <n v="1559612000"/>
    <n v="1559612000"/>
    <n v="0"/>
  </r>
  <r>
    <x v="283"/>
    <x v="1"/>
    <n v="4046156518"/>
    <n v="4216541343"/>
    <n v="170384825"/>
  </r>
  <r>
    <x v="283"/>
    <x v="2"/>
    <n v="4096859954"/>
    <n v="4126655084"/>
    <n v="29795130"/>
  </r>
  <r>
    <x v="284"/>
    <x v="0"/>
    <n v="1207533800"/>
    <n v="1207533800"/>
    <n v="0"/>
  </r>
  <r>
    <x v="284"/>
    <x v="1"/>
    <n v="3223994251"/>
    <n v="3391824308"/>
    <n v="167830057"/>
  </r>
  <r>
    <x v="284"/>
    <x v="2"/>
    <n v="2787671389"/>
    <n v="2803939188"/>
    <n v="16267799"/>
  </r>
  <r>
    <x v="285"/>
    <x v="0"/>
    <n v="1287656000"/>
    <n v="1287656000"/>
    <n v="0"/>
  </r>
  <r>
    <x v="285"/>
    <x v="1"/>
    <n v="3483014830"/>
    <n v="3733658011"/>
    <n v="250643181"/>
  </r>
  <r>
    <x v="285"/>
    <x v="2"/>
    <n v="4204335182"/>
    <n v="4240231581"/>
    <n v="35896399"/>
  </r>
  <r>
    <x v="286"/>
    <x v="0"/>
    <n v="1373638600"/>
    <n v="1373638600"/>
    <n v="0"/>
  </r>
  <r>
    <x v="286"/>
    <x v="1"/>
    <n v="3620468070"/>
    <n v="3827502283"/>
    <n v="207034213"/>
  </r>
  <r>
    <x v="286"/>
    <x v="2"/>
    <n v="4539404412"/>
    <n v="4588017255"/>
    <n v="48612843"/>
  </r>
  <r>
    <x v="287"/>
    <x v="0"/>
    <n v="1302086400"/>
    <n v="1302086400"/>
    <n v="0"/>
  </r>
  <r>
    <x v="287"/>
    <x v="1"/>
    <n v="4705524786"/>
    <n v="5111301236"/>
    <n v="405776450"/>
  </r>
  <r>
    <x v="287"/>
    <x v="2"/>
    <n v="4054952352"/>
    <n v="4069646844"/>
    <n v="14694492"/>
  </r>
  <r>
    <x v="288"/>
    <x v="0"/>
    <n v="1420843200"/>
    <n v="1423082301"/>
    <n v="2239101"/>
  </r>
  <r>
    <x v="288"/>
    <x v="1"/>
    <n v="3514020168"/>
    <n v="3965021866"/>
    <n v="451001698"/>
  </r>
  <r>
    <x v="288"/>
    <x v="2"/>
    <n v="3782696125"/>
    <n v="3788988014"/>
    <n v="6291889"/>
  </r>
  <r>
    <x v="289"/>
    <x v="0"/>
    <n v="1436112200"/>
    <n v="1436728907"/>
    <n v="616707"/>
  </r>
  <r>
    <x v="289"/>
    <x v="1"/>
    <n v="3505030780"/>
    <n v="3780982891"/>
    <n v="275952111"/>
  </r>
  <r>
    <x v="289"/>
    <x v="2"/>
    <n v="4024470148"/>
    <n v="4035126313"/>
    <n v="10656165"/>
  </r>
  <r>
    <x v="290"/>
    <x v="0"/>
    <n v="1303064000"/>
    <n v="1303064000"/>
    <n v="0"/>
  </r>
  <r>
    <x v="290"/>
    <x v="1"/>
    <n v="3094630778"/>
    <n v="3364180853"/>
    <n v="269550075"/>
  </r>
  <r>
    <x v="290"/>
    <x v="2"/>
    <n v="3849665268"/>
    <n v="3862682808"/>
    <n v="13017540"/>
  </r>
  <r>
    <x v="291"/>
    <x v="0"/>
    <n v="1594112040"/>
    <n v="1618572603"/>
    <n v="24460563"/>
  </r>
  <r>
    <x v="291"/>
    <x v="1"/>
    <n v="2814704768"/>
    <n v="3079306728"/>
    <n v="264601960"/>
  </r>
  <r>
    <x v="291"/>
    <x v="2"/>
    <n v="2714171078"/>
    <n v="2755508152"/>
    <n v="41337074"/>
  </r>
  <r>
    <x v="292"/>
    <x v="0"/>
    <n v="1847399000"/>
    <n v="1850165509"/>
    <n v="2766509"/>
  </r>
  <r>
    <x v="292"/>
    <x v="1"/>
    <n v="5144946835"/>
    <n v="5497579671"/>
    <n v="352632836"/>
  </r>
  <r>
    <x v="292"/>
    <x v="2"/>
    <n v="5162718181"/>
    <n v="5170506777"/>
    <n v="7788596"/>
  </r>
  <r>
    <x v="293"/>
    <x v="0"/>
    <n v="1365456000"/>
    <n v="1369713506"/>
    <n v="4257506"/>
  </r>
  <r>
    <x v="293"/>
    <x v="1"/>
    <n v="5859635113"/>
    <n v="6214625828"/>
    <n v="354990715"/>
  </r>
  <r>
    <x v="293"/>
    <x v="2"/>
    <n v="11269083585"/>
    <n v="11277376012"/>
    <n v="8292427"/>
  </r>
  <r>
    <x v="294"/>
    <x v="0"/>
    <n v="1085605000"/>
    <n v="1098514625"/>
    <n v="12909625"/>
  </r>
  <r>
    <x v="294"/>
    <x v="1"/>
    <n v="4956953025"/>
    <n v="5307917471"/>
    <n v="350964446"/>
  </r>
  <r>
    <x v="294"/>
    <x v="2"/>
    <n v="10508153045"/>
    <n v="10517698856"/>
    <n v="9545811"/>
  </r>
  <r>
    <x v="295"/>
    <x v="0"/>
    <n v="1232536800"/>
    <n v="1232536800"/>
    <n v="0"/>
  </r>
  <r>
    <x v="295"/>
    <x v="1"/>
    <n v="4787216110"/>
    <n v="5098115656"/>
    <n v="310899546"/>
  </r>
  <r>
    <x v="295"/>
    <x v="2"/>
    <n v="11085495603"/>
    <n v="11096045068"/>
    <n v="10549465"/>
  </r>
  <r>
    <x v="296"/>
    <x v="0"/>
    <n v="1228244800"/>
    <n v="1228244800"/>
    <n v="0"/>
  </r>
  <r>
    <x v="296"/>
    <x v="1"/>
    <n v="5783854916"/>
    <n v="6020514224"/>
    <n v="236659308"/>
  </r>
  <r>
    <x v="296"/>
    <x v="2"/>
    <n v="18094537268"/>
    <n v="18109795923"/>
    <n v="15258655"/>
  </r>
  <r>
    <x v="297"/>
    <x v="0"/>
    <n v="1762455000"/>
    <n v="1791202236"/>
    <n v="28747236"/>
  </r>
  <r>
    <x v="297"/>
    <x v="1"/>
    <n v="5683379016"/>
    <n v="5982032217"/>
    <n v="298653201"/>
  </r>
  <r>
    <x v="297"/>
    <x v="2"/>
    <n v="13349969448"/>
    <n v="13375523743"/>
    <n v="25554295"/>
  </r>
  <r>
    <x v="298"/>
    <x v="0"/>
    <n v="1241488600"/>
    <n v="1265549913"/>
    <n v="24061313"/>
  </r>
  <r>
    <x v="298"/>
    <x v="1"/>
    <n v="4690581152"/>
    <n v="4950976829"/>
    <n v="260395677"/>
  </r>
  <r>
    <x v="298"/>
    <x v="2"/>
    <n v="8914384134"/>
    <n v="8931210154"/>
    <n v="16826020"/>
  </r>
  <r>
    <x v="299"/>
    <x v="0"/>
    <n v="1411550000"/>
    <n v="1435125968"/>
    <n v="23575968"/>
  </r>
  <r>
    <x v="299"/>
    <x v="1"/>
    <n v="5405967588"/>
    <n v="5775251383"/>
    <n v="369283795"/>
  </r>
  <r>
    <x v="299"/>
    <x v="2"/>
    <n v="28105192788"/>
    <n v="28120395978"/>
    <n v="15203190"/>
  </r>
  <r>
    <x v="300"/>
    <x v="0"/>
    <n v="1141129200"/>
    <n v="1141129200"/>
    <n v="0"/>
  </r>
  <r>
    <x v="300"/>
    <x v="1"/>
    <n v="5334697477"/>
    <n v="5686119222"/>
    <n v="351421745"/>
  </r>
  <r>
    <x v="300"/>
    <x v="2"/>
    <n v="27524818269"/>
    <n v="27547081631"/>
    <n v="22263362"/>
  </r>
  <r>
    <x v="301"/>
    <x v="0"/>
    <n v="1427074000"/>
    <n v="1427074000"/>
    <n v="0"/>
  </r>
  <r>
    <x v="301"/>
    <x v="1"/>
    <n v="5208221705"/>
    <n v="5600706456"/>
    <n v="392484751"/>
  </r>
  <r>
    <x v="301"/>
    <x v="2"/>
    <n v="31866110034"/>
    <n v="31877375346"/>
    <n v="11265312"/>
  </r>
  <r>
    <x v="302"/>
    <x v="0"/>
    <n v="1514094600"/>
    <n v="1514144383"/>
    <n v="49783"/>
  </r>
  <r>
    <x v="302"/>
    <x v="1"/>
    <n v="6087937698"/>
    <n v="6430784899"/>
    <n v="342847201"/>
  </r>
  <r>
    <x v="302"/>
    <x v="2"/>
    <n v="34105571460"/>
    <n v="34117087712"/>
    <n v="11516252"/>
  </r>
  <r>
    <x v="303"/>
    <x v="0"/>
    <n v="1527113000"/>
    <n v="1527113000"/>
    <n v="0"/>
  </r>
  <r>
    <x v="303"/>
    <x v="1"/>
    <n v="5843693949"/>
    <n v="6096530035"/>
    <n v="252836086"/>
  </r>
  <r>
    <x v="303"/>
    <x v="2"/>
    <n v="37400016285"/>
    <n v="37413326651"/>
    <n v="13310366"/>
  </r>
  <r>
    <x v="304"/>
    <x v="0"/>
    <n v="1583798000"/>
    <n v="1584411491"/>
    <n v="613491"/>
  </r>
  <r>
    <x v="304"/>
    <x v="1"/>
    <n v="5911395076"/>
    <n v="6267478538"/>
    <n v="356083462"/>
  </r>
  <r>
    <x v="304"/>
    <x v="2"/>
    <n v="32385280060"/>
    <n v="32408405109"/>
    <n v="23125049"/>
  </r>
  <r>
    <x v="305"/>
    <x v="0"/>
    <n v="1664779440"/>
    <n v="1664779440"/>
    <n v="0"/>
  </r>
  <r>
    <x v="305"/>
    <x v="1"/>
    <n v="6106416578"/>
    <n v="6376186549"/>
    <n v="269769971"/>
  </r>
  <r>
    <x v="305"/>
    <x v="2"/>
    <n v="27594929750"/>
    <n v="27637007512"/>
    <n v="42077762"/>
  </r>
  <r>
    <x v="306"/>
    <x v="0"/>
    <n v="1827154200"/>
    <n v="1827154200"/>
    <n v="0"/>
  </r>
  <r>
    <x v="306"/>
    <x v="1"/>
    <n v="9326190455"/>
    <n v="9720616787"/>
    <n v="394426332"/>
  </r>
  <r>
    <x v="306"/>
    <x v="2"/>
    <n v="112305823180"/>
    <n v="112330534315"/>
    <n v="24711135"/>
  </r>
  <r>
    <x v="307"/>
    <x v="0"/>
    <n v="2176463623"/>
    <n v="2181984378"/>
    <n v="5520755"/>
  </r>
  <r>
    <x v="307"/>
    <x v="1"/>
    <n v="11956148018"/>
    <n v="12211157123"/>
    <n v="255009105"/>
  </r>
  <r>
    <x v="307"/>
    <x v="2"/>
    <n v="158801617475"/>
    <n v="158813419977"/>
    <n v="11802502"/>
  </r>
  <r>
    <x v="308"/>
    <x v="0"/>
    <n v="1962103600"/>
    <n v="1962711449"/>
    <n v="607849"/>
  </r>
  <r>
    <x v="308"/>
    <x v="1"/>
    <n v="7288281059"/>
    <n v="7542236493"/>
    <n v="253955434"/>
  </r>
  <r>
    <x v="308"/>
    <x v="2"/>
    <n v="18767542555"/>
    <n v="18778394458"/>
    <n v="10851903"/>
  </r>
  <r>
    <x v="309"/>
    <x v="0"/>
    <n v="1513575200"/>
    <n v="1516596394"/>
    <n v="3021194"/>
  </r>
  <r>
    <x v="309"/>
    <x v="1"/>
    <n v="5190921720"/>
    <n v="5526423834"/>
    <n v="335502114"/>
  </r>
  <r>
    <x v="309"/>
    <x v="2"/>
    <n v="8329343702"/>
    <n v="8351946126"/>
    <n v="22602424"/>
  </r>
  <r>
    <x v="310"/>
    <x v="0"/>
    <n v="1510237000"/>
    <n v="1523727351"/>
    <n v="13490351"/>
  </r>
  <r>
    <x v="310"/>
    <x v="1"/>
    <n v="4876122005"/>
    <n v="5145215767"/>
    <n v="269093762"/>
  </r>
  <r>
    <x v="310"/>
    <x v="2"/>
    <n v="6082251574"/>
    <n v="6097252098"/>
    <n v="15000524"/>
  </r>
  <r>
    <x v="311"/>
    <x v="0"/>
    <n v="1550323000"/>
    <n v="1551963741"/>
    <n v="1640741"/>
  </r>
  <r>
    <x v="311"/>
    <x v="1"/>
    <n v="4134572281"/>
    <n v="4516752969"/>
    <n v="382180688"/>
  </r>
  <r>
    <x v="311"/>
    <x v="2"/>
    <n v="5007145970"/>
    <n v="5034127720"/>
    <n v="26981750"/>
  </r>
  <r>
    <x v="312"/>
    <x v="0"/>
    <n v="1385472800"/>
    <n v="1385472800"/>
    <n v="0"/>
  </r>
  <r>
    <x v="312"/>
    <x v="1"/>
    <n v="3627391061"/>
    <n v="3931445849"/>
    <n v="304054788"/>
  </r>
  <r>
    <x v="312"/>
    <x v="2"/>
    <n v="3368028288"/>
    <n v="3378895567"/>
    <n v="10867279"/>
  </r>
  <r>
    <x v="313"/>
    <x v="0"/>
    <n v="1737182000"/>
    <n v="1755237247"/>
    <n v="18055247"/>
  </r>
  <r>
    <x v="313"/>
    <x v="1"/>
    <n v="6209803894"/>
    <n v="6610272538"/>
    <n v="400468644"/>
  </r>
  <r>
    <x v="313"/>
    <x v="2"/>
    <n v="5998118506"/>
    <n v="6001810342"/>
    <n v="3691836"/>
  </r>
  <r>
    <x v="314"/>
    <x v="0"/>
    <n v="1775358000"/>
    <n v="1788297643"/>
    <n v="12939643"/>
  </r>
  <r>
    <x v="314"/>
    <x v="1"/>
    <n v="7881626511"/>
    <n v="8375856875"/>
    <n v="494230364"/>
  </r>
  <r>
    <x v="314"/>
    <x v="2"/>
    <n v="4340083844"/>
    <n v="4354236957"/>
    <n v="14153113"/>
  </r>
  <r>
    <x v="315"/>
    <x v="0"/>
    <n v="1756593900"/>
    <n v="1756593900"/>
    <n v="0"/>
  </r>
  <r>
    <x v="315"/>
    <x v="1"/>
    <n v="5275117057"/>
    <n v="5805438063"/>
    <n v="530321006"/>
  </r>
  <r>
    <x v="315"/>
    <x v="2"/>
    <n v="5283913521"/>
    <n v="5292446051"/>
    <n v="8532530"/>
  </r>
  <r>
    <x v="316"/>
    <x v="0"/>
    <n v="1860774600"/>
    <n v="1860874336"/>
    <n v="99736"/>
  </r>
  <r>
    <x v="316"/>
    <x v="1"/>
    <n v="5345858945"/>
    <n v="5722547951"/>
    <n v="376689006"/>
  </r>
  <r>
    <x v="316"/>
    <x v="2"/>
    <n v="6001003352"/>
    <n v="6023520322"/>
    <n v="22516970"/>
  </r>
  <r>
    <x v="317"/>
    <x v="0"/>
    <n v="2005510000"/>
    <n v="2035951544"/>
    <n v="30441544"/>
  </r>
  <r>
    <x v="317"/>
    <x v="1"/>
    <n v="5648369308"/>
    <n v="5948962836"/>
    <n v="300593528"/>
  </r>
  <r>
    <x v="317"/>
    <x v="2"/>
    <n v="7071028743"/>
    <n v="7085358102"/>
    <n v="14329359"/>
  </r>
  <r>
    <x v="318"/>
    <x v="0"/>
    <n v="1833026160"/>
    <n v="1851579680"/>
    <n v="18553520"/>
  </r>
  <r>
    <x v="318"/>
    <x v="1"/>
    <n v="5844079298"/>
    <n v="6157376413"/>
    <n v="313297115"/>
  </r>
  <r>
    <x v="318"/>
    <x v="2"/>
    <n v="5101611964"/>
    <n v="5114353390"/>
    <n v="12741426"/>
  </r>
  <r>
    <x v="319"/>
    <x v="0"/>
    <n v="1455506000"/>
    <n v="1467273975"/>
    <n v="11767975"/>
  </r>
  <r>
    <x v="319"/>
    <x v="1"/>
    <n v="4097425462"/>
    <n v="4315625830"/>
    <n v="218200368"/>
  </r>
  <r>
    <x v="319"/>
    <x v="2"/>
    <n v="3269112264"/>
    <n v="3279534435"/>
    <n v="10422171"/>
  </r>
  <r>
    <x v="320"/>
    <x v="0"/>
    <n v="1665997800"/>
    <n v="1665997800"/>
    <n v="0"/>
  </r>
  <r>
    <x v="320"/>
    <x v="1"/>
    <n v="4435130632"/>
    <n v="4783711250"/>
    <n v="348580618"/>
  </r>
  <r>
    <x v="320"/>
    <x v="2"/>
    <n v="4497025339"/>
    <n v="4504110437"/>
    <n v="7085098"/>
  </r>
  <r>
    <x v="321"/>
    <x v="0"/>
    <n v="1526098000"/>
    <n v="1526098000"/>
    <n v="0"/>
  </r>
  <r>
    <x v="321"/>
    <x v="1"/>
    <n v="4569685520"/>
    <n v="4977393481"/>
    <n v="407707961"/>
  </r>
  <r>
    <x v="321"/>
    <x v="2"/>
    <n v="4217976820"/>
    <n v="4229222790"/>
    <n v="11245970"/>
  </r>
  <r>
    <x v="322"/>
    <x v="0"/>
    <n v="1842557000"/>
    <n v="1843469315"/>
    <n v="912315"/>
  </r>
  <r>
    <x v="322"/>
    <x v="1"/>
    <n v="4476562946"/>
    <n v="4881226432"/>
    <n v="404663486"/>
  </r>
  <r>
    <x v="322"/>
    <x v="2"/>
    <n v="5475440705"/>
    <n v="5487231855"/>
    <n v="11791150"/>
  </r>
  <r>
    <x v="323"/>
    <x v="0"/>
    <n v="2011819000"/>
    <n v="2012608067"/>
    <n v="789067"/>
  </r>
  <r>
    <x v="323"/>
    <x v="1"/>
    <n v="6248726707"/>
    <n v="6660788189"/>
    <n v="412061482"/>
  </r>
  <r>
    <x v="323"/>
    <x v="2"/>
    <n v="6437157759"/>
    <n v="6488408479"/>
    <n v="51250720"/>
  </r>
  <r>
    <x v="324"/>
    <x v="0"/>
    <n v="2275503000"/>
    <n v="2285570239"/>
    <n v="10067239"/>
  </r>
  <r>
    <x v="324"/>
    <x v="1"/>
    <n v="7531112540"/>
    <n v="8097500790"/>
    <n v="566388250"/>
  </r>
  <r>
    <x v="324"/>
    <x v="2"/>
    <n v="13466079016"/>
    <n v="13487546621"/>
    <n v="21467605"/>
  </r>
  <r>
    <x v="325"/>
    <x v="0"/>
    <n v="1877670000"/>
    <n v="1881958202"/>
    <n v="4288202"/>
  </r>
  <r>
    <x v="325"/>
    <x v="1"/>
    <n v="5810128831"/>
    <n v="6229566143"/>
    <n v="419437312"/>
  </r>
  <r>
    <x v="325"/>
    <x v="2"/>
    <n v="9634032055"/>
    <n v="9655124307"/>
    <n v="21092252"/>
  </r>
  <r>
    <x v="326"/>
    <x v="0"/>
    <n v="1572924288"/>
    <n v="1572924288"/>
    <n v="0"/>
  </r>
  <r>
    <x v="326"/>
    <x v="1"/>
    <n v="5375568805"/>
    <n v="5749098876"/>
    <n v="373530071"/>
  </r>
  <r>
    <x v="326"/>
    <x v="2"/>
    <n v="7779780906"/>
    <n v="7807592497"/>
    <n v="27811591"/>
  </r>
  <r>
    <x v="327"/>
    <x v="0"/>
    <n v="2115127400"/>
    <n v="2124929005"/>
    <n v="9801605"/>
  </r>
  <r>
    <x v="327"/>
    <x v="1"/>
    <n v="6713715379"/>
    <n v="7189073712"/>
    <n v="475358333"/>
  </r>
  <r>
    <x v="327"/>
    <x v="2"/>
    <n v="21410951579"/>
    <n v="21420419621"/>
    <n v="9468042"/>
  </r>
  <r>
    <x v="328"/>
    <x v="0"/>
    <n v="2015667000"/>
    <n v="2026540552"/>
    <n v="10873552"/>
  </r>
  <r>
    <x v="328"/>
    <x v="1"/>
    <n v="6763021301"/>
    <n v="7307707128"/>
    <n v="544685827"/>
  </r>
  <r>
    <x v="328"/>
    <x v="2"/>
    <n v="21099809075"/>
    <n v="21132425803"/>
    <n v="32616728"/>
  </r>
  <r>
    <x v="329"/>
    <x v="0"/>
    <n v="1795273560"/>
    <n v="1795273560"/>
    <n v="0"/>
  </r>
  <r>
    <x v="329"/>
    <x v="1"/>
    <n v="6261817080"/>
    <n v="6775991349"/>
    <n v="514174269"/>
  </r>
  <r>
    <x v="329"/>
    <x v="2"/>
    <n v="26018776135"/>
    <n v="26047073066"/>
    <n v="28296931"/>
  </r>
  <r>
    <x v="330"/>
    <x v="0"/>
    <n v="2116012640"/>
    <n v="2134759485"/>
    <n v="18746845"/>
  </r>
  <r>
    <x v="330"/>
    <x v="1"/>
    <n v="7508732574"/>
    <n v="8016664610"/>
    <n v="507932036"/>
  </r>
  <r>
    <x v="330"/>
    <x v="2"/>
    <n v="30004040521"/>
    <n v="30016870872"/>
    <n v="12830351"/>
  </r>
  <r>
    <x v="331"/>
    <x v="0"/>
    <n v="2217353000"/>
    <n v="2231297659"/>
    <n v="13944659"/>
  </r>
  <r>
    <x v="331"/>
    <x v="1"/>
    <n v="9024828124"/>
    <n v="9581182209"/>
    <n v="556354085"/>
  </r>
  <r>
    <x v="331"/>
    <x v="2"/>
    <n v="30481519788"/>
    <n v="30499298825"/>
    <n v="17779037"/>
  </r>
  <r>
    <x v="332"/>
    <x v="0"/>
    <n v="1835508000"/>
    <n v="1835508000"/>
    <n v="0"/>
  </r>
  <r>
    <x v="332"/>
    <x v="1"/>
    <n v="6156493299"/>
    <n v="6634912790"/>
    <n v="478419491"/>
  </r>
  <r>
    <x v="332"/>
    <x v="2"/>
    <n v="25113771065"/>
    <n v="25145996415"/>
    <n v="32225350"/>
  </r>
  <r>
    <x v="333"/>
    <x v="0"/>
    <n v="2010888800"/>
    <n v="2065184257"/>
    <n v="54295457"/>
  </r>
  <r>
    <x v="333"/>
    <x v="1"/>
    <n v="6313629186"/>
    <n v="6718998225"/>
    <n v="405369039"/>
  </r>
  <r>
    <x v="333"/>
    <x v="2"/>
    <n v="18450098654"/>
    <n v="18463665280"/>
    <n v="13566626"/>
  </r>
  <r>
    <x v="334"/>
    <x v="0"/>
    <n v="2421599000"/>
    <n v="2424733244"/>
    <n v="3134244"/>
  </r>
  <r>
    <x v="334"/>
    <x v="1"/>
    <n v="7697349145"/>
    <n v="8221411983"/>
    <n v="524062838"/>
  </r>
  <r>
    <x v="334"/>
    <x v="2"/>
    <n v="56989407948"/>
    <n v="56999913357"/>
    <n v="10505409"/>
  </r>
  <r>
    <x v="335"/>
    <x v="0"/>
    <n v="2108426600"/>
    <n v="2109959702"/>
    <n v="1533102"/>
  </r>
  <r>
    <x v="335"/>
    <x v="1"/>
    <n v="7624684508"/>
    <n v="8045247039"/>
    <n v="420562531"/>
  </r>
  <r>
    <x v="335"/>
    <x v="2"/>
    <n v="68218600027"/>
    <n v="68228095856"/>
    <n v="9495829"/>
  </r>
  <r>
    <x v="336"/>
    <x v="0"/>
    <n v="1927245000"/>
    <n v="1927245000"/>
    <n v="0"/>
  </r>
  <r>
    <x v="336"/>
    <x v="1"/>
    <n v="8991405300"/>
    <n v="9455379208"/>
    <n v="463973908"/>
  </r>
  <r>
    <x v="336"/>
    <x v="2"/>
    <n v="90467624018"/>
    <n v="90474866111"/>
    <n v="7242093"/>
  </r>
  <r>
    <x v="337"/>
    <x v="0"/>
    <n v="2549116600"/>
    <n v="2554391619"/>
    <n v="5275019"/>
  </r>
  <r>
    <x v="337"/>
    <x v="1"/>
    <n v="11226441960"/>
    <n v="11652471246"/>
    <n v="426029286"/>
  </r>
  <r>
    <x v="337"/>
    <x v="2"/>
    <n v="115092806311"/>
    <n v="115124889726"/>
    <n v="32083415"/>
  </r>
  <r>
    <x v="338"/>
    <x v="0"/>
    <n v="2673225740"/>
    <n v="2690032172"/>
    <n v="16806432"/>
  </r>
  <r>
    <x v="338"/>
    <x v="1"/>
    <n v="12109682938"/>
    <n v="12600991165"/>
    <n v="491308227"/>
  </r>
  <r>
    <x v="338"/>
    <x v="2"/>
    <n v="110217364347"/>
    <n v="110226139405"/>
    <n v="8775058"/>
  </r>
  <r>
    <x v="339"/>
    <x v="0"/>
    <n v="2241839600"/>
    <n v="2241839600"/>
    <n v="0"/>
  </r>
  <r>
    <x v="339"/>
    <x v="1"/>
    <n v="6918164302"/>
    <n v="7271463739"/>
    <n v="353299437"/>
  </r>
  <r>
    <x v="339"/>
    <x v="2"/>
    <n v="11046308714"/>
    <n v="11063236870"/>
    <n v="16928156"/>
  </r>
  <r>
    <x v="340"/>
    <x v="0"/>
    <n v="2042999800"/>
    <n v="2046003048"/>
    <n v="3003248"/>
  </r>
  <r>
    <x v="340"/>
    <x v="1"/>
    <n v="5096619219"/>
    <n v="5360873777"/>
    <n v="264254558"/>
  </r>
  <r>
    <x v="340"/>
    <x v="2"/>
    <n v="5361502477"/>
    <n v="5401268623"/>
    <n v="39766146"/>
  </r>
  <r>
    <x v="341"/>
    <x v="0"/>
    <n v="1829872000"/>
    <n v="1838386684"/>
    <n v="8514684"/>
  </r>
  <r>
    <x v="341"/>
    <x v="1"/>
    <n v="5277392281"/>
    <n v="5784480704"/>
    <n v="507088423"/>
  </r>
  <r>
    <x v="341"/>
    <x v="2"/>
    <n v="7564218160"/>
    <n v="7581555184"/>
    <n v="17337024"/>
  </r>
  <r>
    <x v="342"/>
    <x v="0"/>
    <n v="1991303760"/>
    <n v="1991326464"/>
    <n v="22704"/>
  </r>
  <r>
    <x v="342"/>
    <x v="3"/>
    <n v="20000"/>
    <n v="20000"/>
    <n v="0"/>
  </r>
  <r>
    <x v="342"/>
    <x v="1"/>
    <n v="5470056834"/>
    <n v="5840853243"/>
    <n v="370796409"/>
  </r>
  <r>
    <x v="342"/>
    <x v="2"/>
    <n v="6042969048"/>
    <n v="6062502331"/>
    <n v="19533283"/>
  </r>
  <r>
    <x v="343"/>
    <x v="0"/>
    <n v="2282121600"/>
    <n v="2282121600"/>
    <n v="0"/>
  </r>
  <r>
    <x v="343"/>
    <x v="3"/>
    <n v="2091270"/>
    <n v="2091270"/>
    <n v="0"/>
  </r>
  <r>
    <x v="343"/>
    <x v="1"/>
    <n v="6991980681"/>
    <n v="7368553341"/>
    <n v="376572660"/>
  </r>
  <r>
    <x v="343"/>
    <x v="2"/>
    <n v="6576717644"/>
    <n v="6585985141"/>
    <n v="9267497"/>
  </r>
  <r>
    <x v="344"/>
    <x v="0"/>
    <n v="1799665800"/>
    <n v="1799665800"/>
    <n v="0"/>
  </r>
  <r>
    <x v="344"/>
    <x v="3"/>
    <n v="1621489"/>
    <n v="1621489"/>
    <n v="0"/>
  </r>
  <r>
    <x v="344"/>
    <x v="1"/>
    <n v="5436354809"/>
    <n v="5860446369"/>
    <n v="424091560"/>
  </r>
  <r>
    <x v="344"/>
    <x v="2"/>
    <n v="5805646733"/>
    <n v="5821671390"/>
    <n v="16024657"/>
  </r>
  <r>
    <x v="345"/>
    <x v="0"/>
    <n v="1892487840"/>
    <n v="1892487840"/>
    <n v="0"/>
  </r>
  <r>
    <x v="345"/>
    <x v="3"/>
    <n v="29082129"/>
    <n v="29082129"/>
    <n v="0"/>
  </r>
  <r>
    <x v="345"/>
    <x v="1"/>
    <n v="9061183200"/>
    <n v="9466950231"/>
    <n v="405767031"/>
  </r>
  <r>
    <x v="345"/>
    <x v="2"/>
    <n v="5223501949"/>
    <n v="5235116017"/>
    <n v="11614068"/>
  </r>
  <r>
    <x v="346"/>
    <x v="0"/>
    <n v="1693115000"/>
    <n v="1710090753"/>
    <n v="16975753"/>
  </r>
  <r>
    <x v="346"/>
    <x v="3"/>
    <n v="1000190503"/>
    <n v="1000190503"/>
    <n v="0"/>
  </r>
  <r>
    <x v="346"/>
    <x v="1"/>
    <n v="4937970508"/>
    <n v="5425739150"/>
    <n v="487768642"/>
  </r>
  <r>
    <x v="346"/>
    <x v="2"/>
    <n v="4836567608"/>
    <n v="4850749778"/>
    <n v="14182170"/>
  </r>
  <r>
    <x v="347"/>
    <x v="0"/>
    <n v="1460567600"/>
    <n v="1460567600"/>
    <n v="0"/>
  </r>
  <r>
    <x v="347"/>
    <x v="3"/>
    <n v="952979547"/>
    <n v="952979547"/>
    <n v="0"/>
  </r>
  <r>
    <x v="347"/>
    <x v="1"/>
    <n v="3708922181"/>
    <n v="4146631409"/>
    <n v="437709228"/>
  </r>
  <r>
    <x v="347"/>
    <x v="2"/>
    <n v="3236557437"/>
    <n v="3257556248"/>
    <n v="20998811"/>
  </r>
  <r>
    <x v="348"/>
    <x v="0"/>
    <n v="2188787400"/>
    <n v="2194211020"/>
    <n v="5423620"/>
  </r>
  <r>
    <x v="348"/>
    <x v="3"/>
    <n v="1846897249"/>
    <n v="1846897249"/>
    <n v="0"/>
  </r>
  <r>
    <x v="348"/>
    <x v="1"/>
    <n v="4815848413"/>
    <n v="5329262845"/>
    <n v="513414432"/>
  </r>
  <r>
    <x v="348"/>
    <x v="2"/>
    <n v="5814876621"/>
    <n v="5834682338"/>
    <n v="19805717"/>
  </r>
  <r>
    <x v="349"/>
    <x v="0"/>
    <n v="1721457400"/>
    <n v="1724427064"/>
    <n v="2969664"/>
  </r>
  <r>
    <x v="349"/>
    <x v="3"/>
    <n v="1239783338"/>
    <n v="1239783338"/>
    <n v="0"/>
  </r>
  <r>
    <x v="349"/>
    <x v="1"/>
    <n v="3609629463"/>
    <n v="4227580700"/>
    <n v="617951237"/>
  </r>
  <r>
    <x v="349"/>
    <x v="2"/>
    <n v="4381785210"/>
    <n v="4406946165"/>
    <n v="25160955"/>
  </r>
  <r>
    <x v="350"/>
    <x v="0"/>
    <n v="1584657000"/>
    <n v="1587173779"/>
    <n v="2516779"/>
  </r>
  <r>
    <x v="350"/>
    <x v="3"/>
    <n v="1607844051"/>
    <n v="1607844051"/>
    <n v="0"/>
  </r>
  <r>
    <x v="350"/>
    <x v="1"/>
    <n v="3791193077"/>
    <n v="4672069507"/>
    <n v="880876430"/>
  </r>
  <r>
    <x v="350"/>
    <x v="2"/>
    <n v="3509938569"/>
    <n v="3532143542"/>
    <n v="22204973"/>
  </r>
  <r>
    <x v="351"/>
    <x v="0"/>
    <n v="1504075400"/>
    <n v="1511375396"/>
    <n v="7299996"/>
  </r>
  <r>
    <x v="351"/>
    <x v="3"/>
    <n v="1498149602"/>
    <n v="1498149602"/>
    <n v="0"/>
  </r>
  <r>
    <x v="351"/>
    <x v="1"/>
    <n v="3357579325"/>
    <n v="4093363332"/>
    <n v="735784007"/>
  </r>
  <r>
    <x v="351"/>
    <x v="2"/>
    <n v="3647245724"/>
    <n v="3674259359"/>
    <n v="27013635"/>
  </r>
  <r>
    <x v="352"/>
    <x v="0"/>
    <n v="1846668200"/>
    <n v="1902545465"/>
    <n v="55877265"/>
  </r>
  <r>
    <x v="352"/>
    <x v="3"/>
    <n v="1996342634"/>
    <n v="1996342634"/>
    <n v="0"/>
  </r>
  <r>
    <x v="352"/>
    <x v="1"/>
    <n v="3547120212"/>
    <n v="4225850305"/>
    <n v="678730093"/>
  </r>
  <r>
    <x v="352"/>
    <x v="2"/>
    <n v="3861462876"/>
    <n v="3882219680"/>
    <n v="20756804"/>
  </r>
  <r>
    <x v="353"/>
    <x v="0"/>
    <n v="1825489680"/>
    <n v="1838939694"/>
    <n v="13450014"/>
  </r>
  <r>
    <x v="353"/>
    <x v="3"/>
    <n v="1697516368"/>
    <n v="1697516368"/>
    <n v="0"/>
  </r>
  <r>
    <x v="353"/>
    <x v="1"/>
    <n v="4964361050"/>
    <n v="5638390943"/>
    <n v="674029893"/>
  </r>
  <r>
    <x v="353"/>
    <x v="2"/>
    <n v="4473486037"/>
    <n v="4496925073"/>
    <n v="23439036"/>
  </r>
  <r>
    <x v="354"/>
    <x v="0"/>
    <n v="1901741000"/>
    <n v="1936452858"/>
    <n v="34711858"/>
  </r>
  <r>
    <x v="354"/>
    <x v="3"/>
    <n v="3647903153"/>
    <n v="3647903153"/>
    <n v="0"/>
  </r>
  <r>
    <x v="354"/>
    <x v="1"/>
    <n v="5016653690"/>
    <n v="5597525291"/>
    <n v="580871601"/>
  </r>
  <r>
    <x v="354"/>
    <x v="2"/>
    <n v="5417596699"/>
    <n v="5457928993"/>
    <n v="40332294"/>
  </r>
  <r>
    <x v="355"/>
    <x v="0"/>
    <n v="1701309000"/>
    <n v="1726848183"/>
    <n v="25539183"/>
  </r>
  <r>
    <x v="355"/>
    <x v="3"/>
    <n v="5206101001"/>
    <n v="5206101001"/>
    <n v="0"/>
  </r>
  <r>
    <x v="355"/>
    <x v="1"/>
    <n v="5476001944"/>
    <n v="6035590579"/>
    <n v="559588635"/>
  </r>
  <r>
    <x v="355"/>
    <x v="2"/>
    <n v="12452024131"/>
    <n v="12459021845"/>
    <n v="6997714"/>
  </r>
  <r>
    <x v="356"/>
    <x v="0"/>
    <n v="1694875000"/>
    <n v="1701326331"/>
    <n v="6451331"/>
  </r>
  <r>
    <x v="356"/>
    <x v="3"/>
    <n v="7465564674"/>
    <n v="7465564674"/>
    <n v="0"/>
  </r>
  <r>
    <x v="356"/>
    <x v="1"/>
    <n v="4642663155"/>
    <n v="5170494404"/>
    <n v="527831249"/>
  </r>
  <r>
    <x v="356"/>
    <x v="2"/>
    <n v="11498401015"/>
    <n v="11515343119"/>
    <n v="16942104"/>
  </r>
  <r>
    <x v="357"/>
    <x v="0"/>
    <n v="1618652000"/>
    <n v="1633371065"/>
    <n v="14719065"/>
  </r>
  <r>
    <x v="357"/>
    <x v="3"/>
    <n v="10837112789"/>
    <n v="10837112789"/>
    <n v="0"/>
  </r>
  <r>
    <x v="357"/>
    <x v="1"/>
    <n v="4723012114"/>
    <n v="5183064748"/>
    <n v="460052634"/>
  </r>
  <r>
    <x v="357"/>
    <x v="2"/>
    <n v="19564004264"/>
    <n v="19579689004"/>
    <n v="15684740"/>
  </r>
  <r>
    <x v="358"/>
    <x v="0"/>
    <n v="1627646000"/>
    <n v="1627646000"/>
    <n v="0"/>
  </r>
  <r>
    <x v="358"/>
    <x v="3"/>
    <n v="9906701582"/>
    <n v="9906701582"/>
    <n v="0"/>
  </r>
  <r>
    <x v="358"/>
    <x v="1"/>
    <n v="6524205352"/>
    <n v="6959491692"/>
    <n v="435286340"/>
  </r>
  <r>
    <x v="358"/>
    <x v="2"/>
    <n v="19442012470"/>
    <n v="19478529272"/>
    <n v="36516802"/>
  </r>
  <r>
    <x v="359"/>
    <x v="0"/>
    <n v="2005054400"/>
    <n v="2005054400"/>
    <n v="0"/>
  </r>
  <r>
    <x v="359"/>
    <x v="3"/>
    <n v="13504040516"/>
    <n v="13504040516"/>
    <n v="0"/>
  </r>
  <r>
    <x v="359"/>
    <x v="1"/>
    <n v="4522383087"/>
    <n v="4918495596"/>
    <n v="396112509"/>
  </r>
  <r>
    <x v="359"/>
    <x v="2"/>
    <n v="25559877400"/>
    <n v="25567199151"/>
    <n v="7321751"/>
  </r>
  <r>
    <x v="360"/>
    <x v="0"/>
    <n v="1828341509"/>
    <n v="1832804939"/>
    <n v="4463430"/>
  </r>
  <r>
    <x v="360"/>
    <x v="3"/>
    <n v="10634014233"/>
    <n v="10634014233"/>
    <n v="0"/>
  </r>
  <r>
    <x v="360"/>
    <x v="1"/>
    <n v="3992272319"/>
    <n v="4419210840"/>
    <n v="426938521"/>
  </r>
  <r>
    <x v="360"/>
    <x v="2"/>
    <n v="19653271702"/>
    <n v="19682935984"/>
    <n v="29664282"/>
  </r>
  <r>
    <x v="361"/>
    <x v="0"/>
    <n v="1639569000"/>
    <n v="1639569000"/>
    <n v="0"/>
  </r>
  <r>
    <x v="361"/>
    <x v="3"/>
    <n v="7603652580"/>
    <n v="7603652580"/>
    <n v="0"/>
  </r>
  <r>
    <x v="361"/>
    <x v="1"/>
    <n v="3688966281"/>
    <n v="4212824136"/>
    <n v="523857855"/>
  </r>
  <r>
    <x v="361"/>
    <x v="2"/>
    <n v="12935499520"/>
    <n v="12951581827"/>
    <n v="16082307"/>
  </r>
  <r>
    <x v="362"/>
    <x v="0"/>
    <n v="1883927000"/>
    <n v="1883927000"/>
    <n v="0"/>
  </r>
  <r>
    <x v="362"/>
    <x v="3"/>
    <n v="20671735752"/>
    <n v="20671735752"/>
    <n v="0"/>
  </r>
  <r>
    <x v="362"/>
    <x v="1"/>
    <n v="4510188988"/>
    <n v="5341208564"/>
    <n v="831019576"/>
  </r>
  <r>
    <x v="362"/>
    <x v="2"/>
    <n v="40815774960"/>
    <n v="40834054341"/>
    <n v="18279381"/>
  </r>
  <r>
    <x v="363"/>
    <x v="0"/>
    <n v="2141277600"/>
    <n v="2151845510"/>
    <n v="10567910"/>
  </r>
  <r>
    <x v="363"/>
    <x v="3"/>
    <n v="25132425542"/>
    <n v="25132425542"/>
    <n v="0"/>
  </r>
  <r>
    <x v="363"/>
    <x v="1"/>
    <n v="4593672537"/>
    <n v="5647525320"/>
    <n v="1053852783"/>
  </r>
  <r>
    <x v="363"/>
    <x v="2"/>
    <n v="47244030065"/>
    <n v="47257110762"/>
    <n v="13080697"/>
  </r>
  <r>
    <x v="364"/>
    <x v="0"/>
    <n v="2581978120"/>
    <n v="2598139519"/>
    <n v="16161399"/>
  </r>
  <r>
    <x v="364"/>
    <x v="3"/>
    <n v="31500330356"/>
    <n v="31500330356"/>
    <n v="0"/>
  </r>
  <r>
    <x v="364"/>
    <x v="1"/>
    <n v="5161282724"/>
    <n v="5913024922"/>
    <n v="751742198"/>
  </r>
  <r>
    <x v="364"/>
    <x v="2"/>
    <n v="63087355849"/>
    <n v="63101246783"/>
    <n v="138909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6">
  <r>
    <x v="0"/>
    <x v="0"/>
    <n v="11372200"/>
  </r>
  <r>
    <x v="0"/>
    <x v="1"/>
    <n v="19107750"/>
  </r>
  <r>
    <x v="0"/>
    <x v="2"/>
    <n v="87499300"/>
  </r>
  <r>
    <x v="0"/>
    <x v="3"/>
    <n v="131850098"/>
  </r>
  <r>
    <x v="1"/>
    <x v="1"/>
    <n v="240000000"/>
  </r>
  <r>
    <x v="2"/>
    <x v="1"/>
    <n v="2728570"/>
  </r>
  <r>
    <x v="3"/>
    <x v="3"/>
    <n v="10516800"/>
  </r>
  <r>
    <x v="4"/>
    <x v="3"/>
    <n v="30350000"/>
  </r>
  <r>
    <x v="5"/>
    <x v="2"/>
    <n v="3390000"/>
  </r>
  <r>
    <x v="6"/>
    <x v="3"/>
    <n v="17585000"/>
  </r>
  <r>
    <x v="7"/>
    <x v="1"/>
    <n v="12991417"/>
  </r>
  <r>
    <x v="8"/>
    <x v="3"/>
    <n v="2375640"/>
  </r>
  <r>
    <x v="9"/>
    <x v="3"/>
    <n v="21760000"/>
  </r>
  <r>
    <x v="10"/>
    <x v="1"/>
    <n v="69847000"/>
  </r>
  <r>
    <x v="11"/>
    <x v="2"/>
    <n v="2700000"/>
  </r>
  <r>
    <x v="12"/>
    <x v="1"/>
    <n v="10757124"/>
  </r>
  <r>
    <x v="12"/>
    <x v="3"/>
    <n v="2500000"/>
  </r>
  <r>
    <x v="13"/>
    <x v="3"/>
    <n v="14007600"/>
  </r>
  <r>
    <x v="14"/>
    <x v="2"/>
    <n v="14051800"/>
  </r>
  <r>
    <x v="15"/>
    <x v="3"/>
    <n v="1066190738"/>
  </r>
  <r>
    <x v="15"/>
    <x v="0"/>
    <n v="795896952"/>
  </r>
  <r>
    <x v="15"/>
    <x v="1"/>
    <n v="5958864585"/>
  </r>
  <r>
    <x v="15"/>
    <x v="2"/>
    <n v="2393362237"/>
  </r>
  <r>
    <x v="16"/>
    <x v="0"/>
    <n v="465044600"/>
  </r>
  <r>
    <x v="16"/>
    <x v="1"/>
    <n v="2682483374"/>
  </r>
  <r>
    <x v="16"/>
    <x v="3"/>
    <n v="599924984"/>
  </r>
  <r>
    <x v="16"/>
    <x v="2"/>
    <n v="1157841191"/>
  </r>
  <r>
    <x v="17"/>
    <x v="1"/>
    <n v="3149668663"/>
  </r>
  <r>
    <x v="17"/>
    <x v="2"/>
    <n v="1067662227"/>
  </r>
  <r>
    <x v="17"/>
    <x v="0"/>
    <n v="312869200"/>
  </r>
  <r>
    <x v="17"/>
    <x v="3"/>
    <n v="684463237"/>
  </r>
  <r>
    <x v="18"/>
    <x v="2"/>
    <n v="684542935"/>
  </r>
  <r>
    <x v="18"/>
    <x v="3"/>
    <n v="335990600"/>
  </r>
  <r>
    <x v="18"/>
    <x v="1"/>
    <n v="2080471056"/>
  </r>
  <r>
    <x v="18"/>
    <x v="0"/>
    <n v="201072715"/>
  </r>
  <r>
    <x v="19"/>
    <x v="1"/>
    <n v="1768856689"/>
  </r>
  <r>
    <x v="19"/>
    <x v="0"/>
    <n v="228993400"/>
  </r>
  <r>
    <x v="19"/>
    <x v="2"/>
    <n v="493151104"/>
  </r>
  <r>
    <x v="19"/>
    <x v="3"/>
    <n v="392812433"/>
  </r>
  <r>
    <x v="20"/>
    <x v="2"/>
    <n v="926448714"/>
  </r>
  <r>
    <x v="20"/>
    <x v="0"/>
    <n v="410614254"/>
  </r>
  <r>
    <x v="20"/>
    <x v="1"/>
    <n v="2789490652"/>
  </r>
  <r>
    <x v="20"/>
    <x v="3"/>
    <n v="615920500"/>
  </r>
  <r>
    <x v="21"/>
    <x v="0"/>
    <n v="411385213"/>
  </r>
  <r>
    <x v="21"/>
    <x v="3"/>
    <n v="557581185"/>
  </r>
  <r>
    <x v="21"/>
    <x v="2"/>
    <n v="814300953"/>
  </r>
  <r>
    <x v="21"/>
    <x v="1"/>
    <n v="1867772386"/>
  </r>
  <r>
    <x v="22"/>
    <x v="1"/>
    <n v="1108466620"/>
  </r>
  <r>
    <x v="22"/>
    <x v="3"/>
    <n v="170684976"/>
  </r>
  <r>
    <x v="22"/>
    <x v="0"/>
    <n v="144091200"/>
  </r>
  <r>
    <x v="22"/>
    <x v="2"/>
    <n v="376650397"/>
  </r>
  <r>
    <x v="23"/>
    <x v="0"/>
    <n v="11996200"/>
  </r>
  <r>
    <x v="23"/>
    <x v="1"/>
    <n v="115592925"/>
  </r>
  <r>
    <x v="23"/>
    <x v="2"/>
    <n v="12705000"/>
  </r>
  <r>
    <x v="24"/>
    <x v="2"/>
    <n v="36414697"/>
  </r>
  <r>
    <x v="24"/>
    <x v="3"/>
    <n v="13441000"/>
  </r>
  <r>
    <x v="24"/>
    <x v="0"/>
    <n v="2038662"/>
  </r>
  <r>
    <x v="24"/>
    <x v="1"/>
    <n v="119696000"/>
  </r>
  <r>
    <x v="25"/>
    <x v="3"/>
    <n v="32961000"/>
  </r>
  <r>
    <x v="25"/>
    <x v="2"/>
    <n v="89103119"/>
  </r>
  <r>
    <x v="25"/>
    <x v="0"/>
    <n v="11781426"/>
  </r>
  <r>
    <x v="25"/>
    <x v="1"/>
    <n v="120697207"/>
  </r>
  <r>
    <x v="26"/>
    <x v="1"/>
    <n v="170241319"/>
  </r>
  <r>
    <x v="26"/>
    <x v="2"/>
    <n v="55680426"/>
  </r>
  <r>
    <x v="27"/>
    <x v="1"/>
    <n v="76262260"/>
  </r>
  <r>
    <x v="27"/>
    <x v="3"/>
    <n v="23849239"/>
  </r>
  <r>
    <x v="27"/>
    <x v="2"/>
    <n v="79619000"/>
  </r>
  <r>
    <x v="28"/>
    <x v="3"/>
    <n v="57616456"/>
  </r>
  <r>
    <x v="28"/>
    <x v="2"/>
    <n v="111660800"/>
  </r>
  <r>
    <x v="28"/>
    <x v="1"/>
    <n v="404215660"/>
  </r>
  <r>
    <x v="28"/>
    <x v="0"/>
    <n v="29837000"/>
  </r>
  <r>
    <x v="29"/>
    <x v="1"/>
    <n v="196157140"/>
  </r>
  <r>
    <x v="29"/>
    <x v="2"/>
    <n v="74521588"/>
  </r>
  <r>
    <x v="29"/>
    <x v="0"/>
    <n v="2040000"/>
  </r>
  <r>
    <x v="29"/>
    <x v="3"/>
    <n v="79920100"/>
  </r>
  <r>
    <x v="30"/>
    <x v="2"/>
    <n v="122261000"/>
  </r>
  <r>
    <x v="30"/>
    <x v="0"/>
    <n v="18000000"/>
  </r>
  <r>
    <x v="30"/>
    <x v="1"/>
    <n v="355201708"/>
  </r>
  <r>
    <x v="30"/>
    <x v="3"/>
    <n v="118171921"/>
  </r>
  <r>
    <x v="31"/>
    <x v="0"/>
    <n v="90313500"/>
  </r>
  <r>
    <x v="31"/>
    <x v="3"/>
    <n v="88343218"/>
  </r>
  <r>
    <x v="31"/>
    <x v="1"/>
    <n v="645776103"/>
  </r>
  <r>
    <x v="31"/>
    <x v="2"/>
    <n v="209100700"/>
  </r>
  <r>
    <x v="32"/>
    <x v="3"/>
    <n v="84161000"/>
  </r>
  <r>
    <x v="32"/>
    <x v="1"/>
    <n v="318968900"/>
  </r>
  <r>
    <x v="32"/>
    <x v="2"/>
    <n v="144711000"/>
  </r>
  <r>
    <x v="32"/>
    <x v="0"/>
    <n v="84204216"/>
  </r>
  <r>
    <x v="33"/>
    <x v="2"/>
    <n v="43063400"/>
  </r>
  <r>
    <x v="33"/>
    <x v="3"/>
    <n v="39862500"/>
  </r>
  <r>
    <x v="33"/>
    <x v="1"/>
    <n v="160332400"/>
  </r>
  <r>
    <x v="33"/>
    <x v="0"/>
    <n v="65000000"/>
  </r>
  <r>
    <x v="34"/>
    <x v="2"/>
    <n v="90768946"/>
  </r>
  <r>
    <x v="34"/>
    <x v="3"/>
    <n v="57045980"/>
  </r>
  <r>
    <x v="34"/>
    <x v="1"/>
    <n v="224838516"/>
  </r>
  <r>
    <x v="35"/>
    <x v="0"/>
    <n v="3000000"/>
  </r>
  <r>
    <x v="35"/>
    <x v="2"/>
    <n v="88970300"/>
  </r>
  <r>
    <x v="35"/>
    <x v="3"/>
    <n v="50973700"/>
  </r>
  <r>
    <x v="35"/>
    <x v="1"/>
    <n v="197844115"/>
  </r>
  <r>
    <x v="36"/>
    <x v="2"/>
    <n v="336615515"/>
  </r>
  <r>
    <x v="36"/>
    <x v="1"/>
    <n v="443143361"/>
  </r>
  <r>
    <x v="36"/>
    <x v="0"/>
    <n v="76586798"/>
  </r>
  <r>
    <x v="36"/>
    <x v="3"/>
    <n v="188746442"/>
  </r>
  <r>
    <x v="37"/>
    <x v="1"/>
    <n v="703792858"/>
  </r>
  <r>
    <x v="37"/>
    <x v="2"/>
    <n v="202595930"/>
  </r>
  <r>
    <x v="37"/>
    <x v="3"/>
    <n v="159124585"/>
  </r>
  <r>
    <x v="37"/>
    <x v="0"/>
    <n v="86184448"/>
  </r>
  <r>
    <x v="38"/>
    <x v="0"/>
    <n v="30201024"/>
  </r>
  <r>
    <x v="38"/>
    <x v="1"/>
    <n v="564587244"/>
  </r>
  <r>
    <x v="38"/>
    <x v="2"/>
    <n v="300771400"/>
  </r>
  <r>
    <x v="38"/>
    <x v="3"/>
    <n v="159903782"/>
  </r>
  <r>
    <x v="39"/>
    <x v="3"/>
    <n v="70432600"/>
  </r>
  <r>
    <x v="39"/>
    <x v="0"/>
    <n v="86138336"/>
  </r>
  <r>
    <x v="39"/>
    <x v="1"/>
    <n v="680379560"/>
  </r>
  <r>
    <x v="39"/>
    <x v="2"/>
    <n v="155979200"/>
  </r>
  <r>
    <x v="40"/>
    <x v="1"/>
    <n v="1261669058"/>
  </r>
  <r>
    <x v="40"/>
    <x v="2"/>
    <n v="720436207"/>
  </r>
  <r>
    <x v="40"/>
    <x v="3"/>
    <n v="235712165"/>
  </r>
  <r>
    <x v="40"/>
    <x v="0"/>
    <n v="200225144"/>
  </r>
  <r>
    <x v="41"/>
    <x v="0"/>
    <n v="37348000"/>
  </r>
  <r>
    <x v="41"/>
    <x v="2"/>
    <n v="149479479"/>
  </r>
  <r>
    <x v="41"/>
    <x v="3"/>
    <n v="92037002"/>
  </r>
  <r>
    <x v="41"/>
    <x v="1"/>
    <n v="810061700"/>
  </r>
  <r>
    <x v="42"/>
    <x v="1"/>
    <n v="704403245"/>
  </r>
  <r>
    <x v="42"/>
    <x v="3"/>
    <n v="191126157"/>
  </r>
  <r>
    <x v="42"/>
    <x v="0"/>
    <n v="158880500"/>
  </r>
  <r>
    <x v="42"/>
    <x v="2"/>
    <n v="304634150"/>
  </r>
  <r>
    <x v="43"/>
    <x v="0"/>
    <n v="82807000"/>
  </r>
  <r>
    <x v="43"/>
    <x v="1"/>
    <n v="386324165"/>
  </r>
  <r>
    <x v="43"/>
    <x v="3"/>
    <n v="99404000"/>
  </r>
  <r>
    <x v="43"/>
    <x v="2"/>
    <n v="245130946"/>
  </r>
  <r>
    <x v="44"/>
    <x v="1"/>
    <n v="3644337288"/>
  </r>
  <r>
    <x v="44"/>
    <x v="0"/>
    <n v="272766262"/>
  </r>
  <r>
    <x v="44"/>
    <x v="3"/>
    <n v="589408166"/>
  </r>
  <r>
    <x v="44"/>
    <x v="2"/>
    <n v="1408845702"/>
  </r>
  <r>
    <x v="45"/>
    <x v="0"/>
    <n v="251333280"/>
  </r>
  <r>
    <x v="45"/>
    <x v="1"/>
    <n v="1707513335"/>
  </r>
  <r>
    <x v="45"/>
    <x v="2"/>
    <n v="445219608"/>
  </r>
  <r>
    <x v="45"/>
    <x v="3"/>
    <n v="380086555"/>
  </r>
  <r>
    <x v="46"/>
    <x v="1"/>
    <n v="967864075"/>
  </r>
  <r>
    <x v="46"/>
    <x v="2"/>
    <n v="360121434"/>
  </r>
  <r>
    <x v="46"/>
    <x v="3"/>
    <n v="258288006"/>
  </r>
  <r>
    <x v="46"/>
    <x v="0"/>
    <n v="127189964"/>
  </r>
  <r>
    <x v="47"/>
    <x v="3"/>
    <n v="133883606"/>
  </r>
  <r>
    <x v="47"/>
    <x v="0"/>
    <n v="118332215"/>
  </r>
  <r>
    <x v="47"/>
    <x v="1"/>
    <n v="979055703"/>
  </r>
  <r>
    <x v="47"/>
    <x v="2"/>
    <n v="324804709"/>
  </r>
  <r>
    <x v="48"/>
    <x v="1"/>
    <n v="3893734449"/>
  </r>
  <r>
    <x v="48"/>
    <x v="2"/>
    <n v="1358250199"/>
  </r>
  <r>
    <x v="48"/>
    <x v="3"/>
    <n v="872133190"/>
  </r>
  <r>
    <x v="48"/>
    <x v="0"/>
    <n v="720177189"/>
  </r>
  <r>
    <x v="49"/>
    <x v="1"/>
    <n v="1927173174"/>
  </r>
  <r>
    <x v="49"/>
    <x v="3"/>
    <n v="326178178"/>
  </r>
  <r>
    <x v="49"/>
    <x v="2"/>
    <n v="769863129"/>
  </r>
  <r>
    <x v="49"/>
    <x v="0"/>
    <n v="408048621"/>
  </r>
  <r>
    <x v="50"/>
    <x v="2"/>
    <n v="1108101480"/>
  </r>
  <r>
    <x v="50"/>
    <x v="0"/>
    <n v="316352297"/>
  </r>
  <r>
    <x v="50"/>
    <x v="3"/>
    <n v="737716265"/>
  </r>
  <r>
    <x v="50"/>
    <x v="1"/>
    <n v="3244416565"/>
  </r>
  <r>
    <x v="51"/>
    <x v="2"/>
    <n v="570247954"/>
  </r>
  <r>
    <x v="51"/>
    <x v="3"/>
    <n v="362220675"/>
  </r>
  <r>
    <x v="51"/>
    <x v="0"/>
    <n v="209757600"/>
  </r>
  <r>
    <x v="51"/>
    <x v="1"/>
    <n v="1771216850"/>
  </r>
  <r>
    <x v="52"/>
    <x v="3"/>
    <n v="576176757"/>
  </r>
  <r>
    <x v="52"/>
    <x v="1"/>
    <n v="2327464400"/>
  </r>
  <r>
    <x v="52"/>
    <x v="2"/>
    <n v="982450825"/>
  </r>
  <r>
    <x v="52"/>
    <x v="0"/>
    <n v="261632372"/>
  </r>
  <r>
    <x v="53"/>
    <x v="1"/>
    <n v="1889252090"/>
  </r>
  <r>
    <x v="53"/>
    <x v="2"/>
    <n v="563085775"/>
  </r>
  <r>
    <x v="53"/>
    <x v="3"/>
    <n v="319111690"/>
  </r>
  <r>
    <x v="53"/>
    <x v="0"/>
    <n v="134971600"/>
  </r>
  <r>
    <x v="54"/>
    <x v="2"/>
    <n v="36002000"/>
  </r>
  <r>
    <x v="54"/>
    <x v="0"/>
    <n v="15157200"/>
  </r>
  <r>
    <x v="54"/>
    <x v="1"/>
    <n v="100793798"/>
  </r>
  <r>
    <x v="54"/>
    <x v="3"/>
    <n v="9200000"/>
  </r>
  <r>
    <x v="55"/>
    <x v="1"/>
    <n v="94056317"/>
  </r>
  <r>
    <x v="55"/>
    <x v="3"/>
    <n v="79897200"/>
  </r>
  <r>
    <x v="55"/>
    <x v="0"/>
    <n v="14200000"/>
  </r>
  <r>
    <x v="55"/>
    <x v="2"/>
    <n v="54678400"/>
  </r>
  <r>
    <x v="56"/>
    <x v="0"/>
    <n v="39189950"/>
  </r>
  <r>
    <x v="56"/>
    <x v="1"/>
    <n v="445290546"/>
  </r>
  <r>
    <x v="56"/>
    <x v="3"/>
    <n v="52491000"/>
  </r>
  <r>
    <x v="56"/>
    <x v="2"/>
    <n v="124276100"/>
  </r>
  <r>
    <x v="57"/>
    <x v="0"/>
    <n v="6990000"/>
  </r>
  <r>
    <x v="57"/>
    <x v="2"/>
    <n v="90881500"/>
  </r>
  <r>
    <x v="57"/>
    <x v="3"/>
    <n v="28376000"/>
  </r>
  <r>
    <x v="57"/>
    <x v="1"/>
    <n v="374314480"/>
  </r>
  <r>
    <x v="58"/>
    <x v="0"/>
    <n v="36210000"/>
  </r>
  <r>
    <x v="58"/>
    <x v="1"/>
    <n v="565837516"/>
  </r>
  <r>
    <x v="58"/>
    <x v="3"/>
    <n v="135861128"/>
  </r>
  <r>
    <x v="58"/>
    <x v="2"/>
    <n v="188818438"/>
  </r>
  <r>
    <x v="59"/>
    <x v="2"/>
    <n v="77370119"/>
  </r>
  <r>
    <x v="59"/>
    <x v="3"/>
    <n v="76490000"/>
  </r>
  <r>
    <x v="59"/>
    <x v="0"/>
    <n v="67296000"/>
  </r>
  <r>
    <x v="59"/>
    <x v="1"/>
    <n v="253705689"/>
  </r>
  <r>
    <x v="60"/>
    <x v="1"/>
    <n v="331293024"/>
  </r>
  <r>
    <x v="60"/>
    <x v="3"/>
    <n v="55906778"/>
  </r>
  <r>
    <x v="60"/>
    <x v="0"/>
    <n v="35364630"/>
  </r>
  <r>
    <x v="60"/>
    <x v="2"/>
    <n v="61735111"/>
  </r>
  <r>
    <x v="61"/>
    <x v="2"/>
    <n v="300686774"/>
  </r>
  <r>
    <x v="61"/>
    <x v="1"/>
    <n v="536488169"/>
  </r>
  <r>
    <x v="61"/>
    <x v="3"/>
    <n v="93268720"/>
  </r>
  <r>
    <x v="61"/>
    <x v="0"/>
    <n v="100454385"/>
  </r>
  <r>
    <x v="62"/>
    <x v="0"/>
    <n v="28916200"/>
  </r>
  <r>
    <x v="62"/>
    <x v="3"/>
    <n v="241506789"/>
  </r>
  <r>
    <x v="62"/>
    <x v="1"/>
    <n v="648950898"/>
  </r>
  <r>
    <x v="62"/>
    <x v="2"/>
    <n v="129544890"/>
  </r>
  <r>
    <x v="63"/>
    <x v="2"/>
    <n v="105181861"/>
  </r>
  <r>
    <x v="63"/>
    <x v="0"/>
    <n v="14732200"/>
  </r>
  <r>
    <x v="63"/>
    <x v="1"/>
    <n v="368284000"/>
  </r>
  <r>
    <x v="63"/>
    <x v="3"/>
    <n v="58188461"/>
  </r>
  <r>
    <x v="64"/>
    <x v="1"/>
    <n v="447289200"/>
  </r>
  <r>
    <x v="64"/>
    <x v="2"/>
    <n v="161995110"/>
  </r>
  <r>
    <x v="64"/>
    <x v="3"/>
    <n v="86165107"/>
  </r>
  <r>
    <x v="64"/>
    <x v="0"/>
    <n v="40846000"/>
  </r>
  <r>
    <x v="65"/>
    <x v="3"/>
    <n v="154111747"/>
  </r>
  <r>
    <x v="65"/>
    <x v="0"/>
    <n v="161847200"/>
  </r>
  <r>
    <x v="65"/>
    <x v="2"/>
    <n v="289088738"/>
  </r>
  <r>
    <x v="65"/>
    <x v="1"/>
    <n v="837067981"/>
  </r>
  <r>
    <x v="66"/>
    <x v="3"/>
    <n v="200754124"/>
  </r>
  <r>
    <x v="66"/>
    <x v="0"/>
    <n v="126367000"/>
  </r>
  <r>
    <x v="66"/>
    <x v="2"/>
    <n v="160889586"/>
  </r>
  <r>
    <x v="66"/>
    <x v="1"/>
    <n v="937948989"/>
  </r>
  <r>
    <x v="67"/>
    <x v="1"/>
    <n v="708101336"/>
  </r>
  <r>
    <x v="67"/>
    <x v="2"/>
    <n v="339780049"/>
  </r>
  <r>
    <x v="67"/>
    <x v="0"/>
    <n v="165359778"/>
  </r>
  <r>
    <x v="67"/>
    <x v="3"/>
    <n v="101945100"/>
  </r>
  <r>
    <x v="68"/>
    <x v="0"/>
    <n v="155619000"/>
  </r>
  <r>
    <x v="68"/>
    <x v="2"/>
    <n v="529600118"/>
  </r>
  <r>
    <x v="68"/>
    <x v="1"/>
    <n v="1254607942"/>
  </r>
  <r>
    <x v="68"/>
    <x v="3"/>
    <n v="303228836"/>
  </r>
  <r>
    <x v="69"/>
    <x v="1"/>
    <n v="1314497646"/>
  </r>
  <r>
    <x v="69"/>
    <x v="2"/>
    <n v="453978459"/>
  </r>
  <r>
    <x v="69"/>
    <x v="0"/>
    <n v="145175200"/>
  </r>
  <r>
    <x v="69"/>
    <x v="3"/>
    <n v="385708968"/>
  </r>
  <r>
    <x v="70"/>
    <x v="0"/>
    <n v="94808000"/>
  </r>
  <r>
    <x v="70"/>
    <x v="2"/>
    <n v="346596238"/>
  </r>
  <r>
    <x v="70"/>
    <x v="1"/>
    <n v="1091655553"/>
  </r>
  <r>
    <x v="70"/>
    <x v="3"/>
    <n v="133734491"/>
  </r>
  <r>
    <x v="71"/>
    <x v="1"/>
    <n v="543022582"/>
  </r>
  <r>
    <x v="71"/>
    <x v="3"/>
    <n v="104002861"/>
  </r>
  <r>
    <x v="71"/>
    <x v="0"/>
    <n v="145184000"/>
  </r>
  <r>
    <x v="71"/>
    <x v="2"/>
    <n v="242338490"/>
  </r>
  <r>
    <x v="72"/>
    <x v="1"/>
    <n v="1120697799"/>
  </r>
  <r>
    <x v="72"/>
    <x v="2"/>
    <n v="244669125"/>
  </r>
  <r>
    <x v="72"/>
    <x v="3"/>
    <n v="184813434"/>
  </r>
  <r>
    <x v="72"/>
    <x v="0"/>
    <n v="155975999"/>
  </r>
  <r>
    <x v="73"/>
    <x v="0"/>
    <n v="164740043"/>
  </r>
  <r>
    <x v="73"/>
    <x v="3"/>
    <n v="205599246"/>
  </r>
  <r>
    <x v="73"/>
    <x v="1"/>
    <n v="1249255948"/>
  </r>
  <r>
    <x v="73"/>
    <x v="2"/>
    <n v="357242909"/>
  </r>
  <r>
    <x v="74"/>
    <x v="0"/>
    <n v="101302401"/>
  </r>
  <r>
    <x v="74"/>
    <x v="1"/>
    <n v="690981448"/>
  </r>
  <r>
    <x v="74"/>
    <x v="3"/>
    <n v="200587274"/>
  </r>
  <r>
    <x v="74"/>
    <x v="2"/>
    <n v="115379360"/>
  </r>
  <r>
    <x v="75"/>
    <x v="2"/>
    <n v="298868080"/>
  </r>
  <r>
    <x v="75"/>
    <x v="3"/>
    <n v="77827054"/>
  </r>
  <r>
    <x v="75"/>
    <x v="1"/>
    <n v="913566671"/>
  </r>
  <r>
    <x v="75"/>
    <x v="0"/>
    <n v="190166960"/>
  </r>
  <r>
    <x v="76"/>
    <x v="0"/>
    <n v="113145808"/>
  </r>
  <r>
    <x v="76"/>
    <x v="1"/>
    <n v="1067606097"/>
  </r>
  <r>
    <x v="76"/>
    <x v="3"/>
    <n v="332994932"/>
  </r>
  <r>
    <x v="76"/>
    <x v="2"/>
    <n v="274882972"/>
  </r>
  <r>
    <x v="77"/>
    <x v="0"/>
    <n v="63902248"/>
  </r>
  <r>
    <x v="77"/>
    <x v="1"/>
    <n v="912160911"/>
  </r>
  <r>
    <x v="77"/>
    <x v="3"/>
    <n v="272347638"/>
  </r>
  <r>
    <x v="77"/>
    <x v="2"/>
    <n v="282986121"/>
  </r>
  <r>
    <x v="78"/>
    <x v="0"/>
    <n v="156067555"/>
  </r>
  <r>
    <x v="78"/>
    <x v="2"/>
    <n v="419307652"/>
  </r>
  <r>
    <x v="78"/>
    <x v="1"/>
    <n v="927287569"/>
  </r>
  <r>
    <x v="78"/>
    <x v="3"/>
    <n v="177696919"/>
  </r>
  <r>
    <x v="79"/>
    <x v="0"/>
    <n v="145355600"/>
  </r>
  <r>
    <x v="79"/>
    <x v="1"/>
    <n v="646213569"/>
  </r>
  <r>
    <x v="79"/>
    <x v="2"/>
    <n v="279672600"/>
  </r>
  <r>
    <x v="79"/>
    <x v="3"/>
    <n v="76942422"/>
  </r>
  <r>
    <x v="80"/>
    <x v="1"/>
    <n v="1148306576"/>
  </r>
  <r>
    <x v="80"/>
    <x v="3"/>
    <n v="289673157"/>
  </r>
  <r>
    <x v="80"/>
    <x v="2"/>
    <n v="463973897"/>
  </r>
  <r>
    <x v="80"/>
    <x v="0"/>
    <n v="123680600"/>
  </r>
  <r>
    <x v="81"/>
    <x v="1"/>
    <n v="766680626"/>
  </r>
  <r>
    <x v="81"/>
    <x v="0"/>
    <n v="87606500"/>
  </r>
  <r>
    <x v="81"/>
    <x v="3"/>
    <n v="257579969"/>
  </r>
  <r>
    <x v="81"/>
    <x v="2"/>
    <n v="287476370"/>
  </r>
  <r>
    <x v="82"/>
    <x v="0"/>
    <n v="158710400"/>
  </r>
  <r>
    <x v="82"/>
    <x v="1"/>
    <n v="1094355415"/>
  </r>
  <r>
    <x v="82"/>
    <x v="3"/>
    <n v="544061952"/>
  </r>
  <r>
    <x v="82"/>
    <x v="2"/>
    <n v="231181715"/>
  </r>
  <r>
    <x v="83"/>
    <x v="3"/>
    <n v="525450272"/>
  </r>
  <r>
    <x v="83"/>
    <x v="2"/>
    <n v="593066644"/>
  </r>
  <r>
    <x v="83"/>
    <x v="1"/>
    <n v="1147831026"/>
  </r>
  <r>
    <x v="83"/>
    <x v="0"/>
    <n v="122229111"/>
  </r>
  <r>
    <x v="84"/>
    <x v="2"/>
    <n v="9217270"/>
  </r>
  <r>
    <x v="84"/>
    <x v="3"/>
    <n v="16757670"/>
  </r>
  <r>
    <x v="84"/>
    <x v="1"/>
    <n v="90277918"/>
  </r>
  <r>
    <x v="85"/>
    <x v="3"/>
    <n v="17371000"/>
  </r>
  <r>
    <x v="85"/>
    <x v="0"/>
    <n v="35129800"/>
  </r>
  <r>
    <x v="85"/>
    <x v="2"/>
    <n v="44718000"/>
  </r>
  <r>
    <x v="85"/>
    <x v="1"/>
    <n v="72549160"/>
  </r>
  <r>
    <x v="86"/>
    <x v="2"/>
    <n v="83963994"/>
  </r>
  <r>
    <x v="86"/>
    <x v="0"/>
    <n v="31926686"/>
  </r>
  <r>
    <x v="86"/>
    <x v="3"/>
    <n v="67466470"/>
  </r>
  <r>
    <x v="86"/>
    <x v="1"/>
    <n v="125251953"/>
  </r>
  <r>
    <x v="87"/>
    <x v="3"/>
    <n v="86306629"/>
  </r>
  <r>
    <x v="87"/>
    <x v="2"/>
    <n v="85047812"/>
  </r>
  <r>
    <x v="87"/>
    <x v="0"/>
    <n v="5009000"/>
  </r>
  <r>
    <x v="87"/>
    <x v="1"/>
    <n v="267199122"/>
  </r>
  <r>
    <x v="88"/>
    <x v="3"/>
    <n v="18000000"/>
  </r>
  <r>
    <x v="88"/>
    <x v="2"/>
    <n v="39776998"/>
  </r>
  <r>
    <x v="88"/>
    <x v="1"/>
    <n v="280013626"/>
  </r>
  <r>
    <x v="89"/>
    <x v="3"/>
    <n v="69011806"/>
  </r>
  <r>
    <x v="89"/>
    <x v="2"/>
    <n v="70126496"/>
  </r>
  <r>
    <x v="89"/>
    <x v="1"/>
    <n v="196914760"/>
  </r>
  <r>
    <x v="89"/>
    <x v="0"/>
    <n v="53988000"/>
  </r>
  <r>
    <x v="90"/>
    <x v="2"/>
    <n v="109741487"/>
  </r>
  <r>
    <x v="90"/>
    <x v="3"/>
    <n v="67577133"/>
  </r>
  <r>
    <x v="90"/>
    <x v="1"/>
    <n v="237532148"/>
  </r>
  <r>
    <x v="90"/>
    <x v="0"/>
    <n v="50294911"/>
  </r>
  <r>
    <x v="91"/>
    <x v="1"/>
    <n v="150546540"/>
  </r>
  <r>
    <x v="91"/>
    <x v="3"/>
    <n v="129493299"/>
  </r>
  <r>
    <x v="91"/>
    <x v="0"/>
    <n v="41660000"/>
  </r>
  <r>
    <x v="91"/>
    <x v="2"/>
    <n v="148606150"/>
  </r>
  <r>
    <x v="92"/>
    <x v="1"/>
    <n v="108958792"/>
  </r>
  <r>
    <x v="92"/>
    <x v="3"/>
    <n v="52416602"/>
  </r>
  <r>
    <x v="92"/>
    <x v="2"/>
    <n v="105331000"/>
  </r>
  <r>
    <x v="92"/>
    <x v="0"/>
    <n v="6685000"/>
  </r>
  <r>
    <x v="93"/>
    <x v="1"/>
    <n v="106002078"/>
  </r>
  <r>
    <x v="93"/>
    <x v="3"/>
    <n v="55189000"/>
  </r>
  <r>
    <x v="93"/>
    <x v="0"/>
    <n v="82016000"/>
  </r>
  <r>
    <x v="93"/>
    <x v="2"/>
    <n v="60435400"/>
  </r>
  <r>
    <x v="94"/>
    <x v="0"/>
    <n v="23674400"/>
  </r>
  <r>
    <x v="94"/>
    <x v="3"/>
    <n v="101476136"/>
  </r>
  <r>
    <x v="94"/>
    <x v="1"/>
    <n v="284846648"/>
  </r>
  <r>
    <x v="94"/>
    <x v="2"/>
    <n v="159503506"/>
  </r>
  <r>
    <x v="95"/>
    <x v="2"/>
    <n v="55410525"/>
  </r>
  <r>
    <x v="95"/>
    <x v="0"/>
    <n v="14994368"/>
  </r>
  <r>
    <x v="95"/>
    <x v="1"/>
    <n v="439927122"/>
  </r>
  <r>
    <x v="95"/>
    <x v="3"/>
    <n v="28376522"/>
  </r>
  <r>
    <x v="96"/>
    <x v="3"/>
    <n v="137915482"/>
  </r>
  <r>
    <x v="96"/>
    <x v="0"/>
    <n v="73208200"/>
  </r>
  <r>
    <x v="96"/>
    <x v="2"/>
    <n v="194838992"/>
  </r>
  <r>
    <x v="96"/>
    <x v="1"/>
    <n v="669479973"/>
  </r>
  <r>
    <x v="97"/>
    <x v="3"/>
    <n v="165212498"/>
  </r>
  <r>
    <x v="97"/>
    <x v="2"/>
    <n v="189459179"/>
  </r>
  <r>
    <x v="97"/>
    <x v="0"/>
    <n v="40811311"/>
  </r>
  <r>
    <x v="97"/>
    <x v="1"/>
    <n v="710214636"/>
  </r>
  <r>
    <x v="98"/>
    <x v="3"/>
    <n v="131930810"/>
  </r>
  <r>
    <x v="98"/>
    <x v="0"/>
    <n v="73222680"/>
  </r>
  <r>
    <x v="98"/>
    <x v="2"/>
    <n v="126321650"/>
  </r>
  <r>
    <x v="98"/>
    <x v="1"/>
    <n v="465609390"/>
  </r>
  <r>
    <x v="99"/>
    <x v="1"/>
    <n v="755552440"/>
  </r>
  <r>
    <x v="99"/>
    <x v="2"/>
    <n v="228489364"/>
  </r>
  <r>
    <x v="99"/>
    <x v="3"/>
    <n v="157800120"/>
  </r>
  <r>
    <x v="99"/>
    <x v="0"/>
    <n v="91676915"/>
  </r>
  <r>
    <x v="100"/>
    <x v="0"/>
    <n v="63523760"/>
  </r>
  <r>
    <x v="100"/>
    <x v="3"/>
    <n v="93821785"/>
  </r>
  <r>
    <x v="100"/>
    <x v="1"/>
    <n v="620831133"/>
  </r>
  <r>
    <x v="100"/>
    <x v="2"/>
    <n v="213673190"/>
  </r>
  <r>
    <x v="101"/>
    <x v="0"/>
    <n v="166094000"/>
  </r>
  <r>
    <x v="101"/>
    <x v="1"/>
    <n v="1159256528"/>
  </r>
  <r>
    <x v="101"/>
    <x v="3"/>
    <n v="212045372"/>
  </r>
  <r>
    <x v="101"/>
    <x v="2"/>
    <n v="290355478"/>
  </r>
  <r>
    <x v="102"/>
    <x v="2"/>
    <n v="108653944"/>
  </r>
  <r>
    <x v="102"/>
    <x v="0"/>
    <n v="33959400"/>
  </r>
  <r>
    <x v="102"/>
    <x v="1"/>
    <n v="518547400"/>
  </r>
  <r>
    <x v="102"/>
    <x v="3"/>
    <n v="153733770"/>
  </r>
  <r>
    <x v="103"/>
    <x v="0"/>
    <n v="70893900"/>
  </r>
  <r>
    <x v="103"/>
    <x v="1"/>
    <n v="810135503"/>
  </r>
  <r>
    <x v="103"/>
    <x v="2"/>
    <n v="339338365"/>
  </r>
  <r>
    <x v="103"/>
    <x v="3"/>
    <n v="107134061"/>
  </r>
  <r>
    <x v="104"/>
    <x v="3"/>
    <n v="375982592"/>
  </r>
  <r>
    <x v="104"/>
    <x v="2"/>
    <n v="516441116"/>
  </r>
  <r>
    <x v="104"/>
    <x v="1"/>
    <n v="1292214671"/>
  </r>
  <r>
    <x v="104"/>
    <x v="0"/>
    <n v="157567198"/>
  </r>
  <r>
    <x v="105"/>
    <x v="1"/>
    <n v="600583669"/>
  </r>
  <r>
    <x v="105"/>
    <x v="0"/>
    <n v="82178954"/>
  </r>
  <r>
    <x v="105"/>
    <x v="2"/>
    <n v="351248786"/>
  </r>
  <r>
    <x v="105"/>
    <x v="3"/>
    <n v="170644813"/>
  </r>
  <r>
    <x v="106"/>
    <x v="2"/>
    <n v="339696957"/>
  </r>
  <r>
    <x v="106"/>
    <x v="0"/>
    <n v="193574200"/>
  </r>
  <r>
    <x v="106"/>
    <x v="3"/>
    <n v="213149423"/>
  </r>
  <r>
    <x v="106"/>
    <x v="1"/>
    <n v="775046237"/>
  </r>
  <r>
    <x v="107"/>
    <x v="3"/>
    <n v="184070241"/>
  </r>
  <r>
    <x v="107"/>
    <x v="2"/>
    <n v="638985039"/>
  </r>
  <r>
    <x v="107"/>
    <x v="1"/>
    <n v="1171680875"/>
  </r>
  <r>
    <x v="107"/>
    <x v="0"/>
    <n v="212976400"/>
  </r>
  <r>
    <x v="108"/>
    <x v="1"/>
    <n v="1030025564"/>
  </r>
  <r>
    <x v="108"/>
    <x v="0"/>
    <n v="126245180"/>
  </r>
  <r>
    <x v="108"/>
    <x v="2"/>
    <n v="443562858"/>
  </r>
  <r>
    <x v="108"/>
    <x v="3"/>
    <n v="140408655"/>
  </r>
  <r>
    <x v="109"/>
    <x v="3"/>
    <n v="110576900"/>
  </r>
  <r>
    <x v="109"/>
    <x v="2"/>
    <n v="70241560"/>
  </r>
  <r>
    <x v="109"/>
    <x v="0"/>
    <n v="93661200"/>
  </r>
  <r>
    <x v="109"/>
    <x v="1"/>
    <n v="686437172"/>
  </r>
  <r>
    <x v="110"/>
    <x v="0"/>
    <n v="68160929"/>
  </r>
  <r>
    <x v="110"/>
    <x v="3"/>
    <n v="181650765"/>
  </r>
  <r>
    <x v="110"/>
    <x v="2"/>
    <n v="316527666"/>
  </r>
  <r>
    <x v="110"/>
    <x v="1"/>
    <n v="1103152202"/>
  </r>
  <r>
    <x v="111"/>
    <x v="0"/>
    <n v="133926100"/>
  </r>
  <r>
    <x v="111"/>
    <x v="3"/>
    <n v="185040567"/>
  </r>
  <r>
    <x v="111"/>
    <x v="1"/>
    <n v="830989685"/>
  </r>
  <r>
    <x v="111"/>
    <x v="2"/>
    <n v="310812922"/>
  </r>
  <r>
    <x v="112"/>
    <x v="2"/>
    <n v="409731485"/>
  </r>
  <r>
    <x v="112"/>
    <x v="3"/>
    <n v="203889935"/>
  </r>
  <r>
    <x v="112"/>
    <x v="0"/>
    <n v="180130800"/>
  </r>
  <r>
    <x v="112"/>
    <x v="1"/>
    <n v="881540646"/>
  </r>
  <r>
    <x v="113"/>
    <x v="3"/>
    <n v="271278505"/>
  </r>
  <r>
    <x v="113"/>
    <x v="2"/>
    <n v="330014352"/>
  </r>
  <r>
    <x v="113"/>
    <x v="0"/>
    <n v="139213599"/>
  </r>
  <r>
    <x v="113"/>
    <x v="1"/>
    <n v="1040466325"/>
  </r>
  <r>
    <x v="114"/>
    <x v="1"/>
    <n v="1142555008"/>
  </r>
  <r>
    <x v="114"/>
    <x v="3"/>
    <n v="164486578"/>
  </r>
  <r>
    <x v="114"/>
    <x v="0"/>
    <n v="171700989"/>
  </r>
  <r>
    <x v="114"/>
    <x v="2"/>
    <n v="216667402"/>
  </r>
  <r>
    <x v="115"/>
    <x v="2"/>
    <n v="31889000"/>
  </r>
  <r>
    <x v="115"/>
    <x v="3"/>
    <n v="120000000"/>
  </r>
  <r>
    <x v="115"/>
    <x v="1"/>
    <n v="23528000"/>
  </r>
  <r>
    <x v="115"/>
    <x v="0"/>
    <n v="51000000"/>
  </r>
  <r>
    <x v="116"/>
    <x v="1"/>
    <n v="51096777"/>
  </r>
  <r>
    <x v="116"/>
    <x v="3"/>
    <n v="14285860"/>
  </r>
  <r>
    <x v="116"/>
    <x v="2"/>
    <n v="47258800"/>
  </r>
  <r>
    <x v="116"/>
    <x v="0"/>
    <n v="6000000"/>
  </r>
  <r>
    <x v="117"/>
    <x v="2"/>
    <n v="41861630"/>
  </r>
  <r>
    <x v="117"/>
    <x v="0"/>
    <n v="5000000"/>
  </r>
  <r>
    <x v="117"/>
    <x v="3"/>
    <n v="42330000"/>
  </r>
  <r>
    <x v="117"/>
    <x v="1"/>
    <n v="93776380"/>
  </r>
  <r>
    <x v="118"/>
    <x v="1"/>
    <n v="87760000"/>
  </r>
  <r>
    <x v="118"/>
    <x v="3"/>
    <n v="36335000"/>
  </r>
  <r>
    <x v="118"/>
    <x v="0"/>
    <n v="16162200"/>
  </r>
  <r>
    <x v="118"/>
    <x v="2"/>
    <n v="52039847"/>
  </r>
  <r>
    <x v="119"/>
    <x v="3"/>
    <n v="13935200"/>
  </r>
  <r>
    <x v="119"/>
    <x v="2"/>
    <n v="43960760"/>
  </r>
  <r>
    <x v="119"/>
    <x v="0"/>
    <n v="3674200"/>
  </r>
  <r>
    <x v="119"/>
    <x v="1"/>
    <n v="144950646"/>
  </r>
  <r>
    <x v="120"/>
    <x v="1"/>
    <n v="72806670"/>
  </r>
  <r>
    <x v="120"/>
    <x v="0"/>
    <n v="9990000"/>
  </r>
  <r>
    <x v="120"/>
    <x v="3"/>
    <n v="138819184"/>
  </r>
  <r>
    <x v="120"/>
    <x v="2"/>
    <n v="25145800"/>
  </r>
  <r>
    <x v="121"/>
    <x v="1"/>
    <n v="161779200"/>
  </r>
  <r>
    <x v="121"/>
    <x v="3"/>
    <n v="11387200"/>
  </r>
  <r>
    <x v="121"/>
    <x v="2"/>
    <n v="52198360"/>
  </r>
  <r>
    <x v="121"/>
    <x v="0"/>
    <n v="27448800"/>
  </r>
  <r>
    <x v="122"/>
    <x v="1"/>
    <n v="240116393"/>
  </r>
  <r>
    <x v="122"/>
    <x v="0"/>
    <n v="11000000"/>
  </r>
  <r>
    <x v="122"/>
    <x v="3"/>
    <n v="14808618"/>
  </r>
  <r>
    <x v="122"/>
    <x v="2"/>
    <n v="71406403"/>
  </r>
  <r>
    <x v="123"/>
    <x v="0"/>
    <n v="30413200"/>
  </r>
  <r>
    <x v="123"/>
    <x v="1"/>
    <n v="313117797"/>
  </r>
  <r>
    <x v="123"/>
    <x v="3"/>
    <n v="13105347"/>
  </r>
  <r>
    <x v="123"/>
    <x v="2"/>
    <n v="91622600"/>
  </r>
  <r>
    <x v="124"/>
    <x v="3"/>
    <n v="36956240"/>
  </r>
  <r>
    <x v="124"/>
    <x v="0"/>
    <n v="49009000"/>
  </r>
  <r>
    <x v="124"/>
    <x v="1"/>
    <n v="358823080"/>
  </r>
  <r>
    <x v="124"/>
    <x v="2"/>
    <n v="194849778"/>
  </r>
  <r>
    <x v="125"/>
    <x v="1"/>
    <n v="559967102"/>
  </r>
  <r>
    <x v="125"/>
    <x v="2"/>
    <n v="149438000"/>
  </r>
  <r>
    <x v="125"/>
    <x v="0"/>
    <n v="68691200"/>
  </r>
  <r>
    <x v="125"/>
    <x v="3"/>
    <n v="45379083"/>
  </r>
  <r>
    <x v="126"/>
    <x v="0"/>
    <n v="22813331"/>
  </r>
  <r>
    <x v="126"/>
    <x v="2"/>
    <n v="92717200"/>
  </r>
  <r>
    <x v="126"/>
    <x v="3"/>
    <n v="38350854"/>
  </r>
  <r>
    <x v="126"/>
    <x v="1"/>
    <n v="301057298"/>
  </r>
  <r>
    <x v="127"/>
    <x v="1"/>
    <n v="176838397"/>
  </r>
  <r>
    <x v="127"/>
    <x v="2"/>
    <n v="191658187"/>
  </r>
  <r>
    <x v="127"/>
    <x v="3"/>
    <n v="76838000"/>
  </r>
  <r>
    <x v="127"/>
    <x v="0"/>
    <n v="71720400"/>
  </r>
  <r>
    <x v="128"/>
    <x v="2"/>
    <n v="215225269"/>
  </r>
  <r>
    <x v="128"/>
    <x v="3"/>
    <n v="69802627"/>
  </r>
  <r>
    <x v="128"/>
    <x v="1"/>
    <n v="501566897"/>
  </r>
  <r>
    <x v="128"/>
    <x v="0"/>
    <n v="70285491"/>
  </r>
  <r>
    <x v="129"/>
    <x v="3"/>
    <n v="74857594"/>
  </r>
  <r>
    <x v="129"/>
    <x v="2"/>
    <n v="117118694"/>
  </r>
  <r>
    <x v="129"/>
    <x v="1"/>
    <n v="334621080"/>
  </r>
  <r>
    <x v="129"/>
    <x v="0"/>
    <n v="24750665"/>
  </r>
  <r>
    <x v="130"/>
    <x v="3"/>
    <n v="61770207"/>
  </r>
  <r>
    <x v="130"/>
    <x v="2"/>
    <n v="169184316"/>
  </r>
  <r>
    <x v="130"/>
    <x v="1"/>
    <n v="251420647"/>
  </r>
  <r>
    <x v="130"/>
    <x v="0"/>
    <n v="12352000"/>
  </r>
  <r>
    <x v="131"/>
    <x v="0"/>
    <n v="78884000"/>
  </r>
  <r>
    <x v="131"/>
    <x v="1"/>
    <n v="667026744"/>
  </r>
  <r>
    <x v="131"/>
    <x v="3"/>
    <n v="175666600"/>
  </r>
  <r>
    <x v="131"/>
    <x v="2"/>
    <n v="170248280"/>
  </r>
  <r>
    <x v="132"/>
    <x v="2"/>
    <n v="171957676"/>
  </r>
  <r>
    <x v="132"/>
    <x v="3"/>
    <n v="145510882"/>
  </r>
  <r>
    <x v="132"/>
    <x v="0"/>
    <n v="84625200"/>
  </r>
  <r>
    <x v="132"/>
    <x v="1"/>
    <n v="710899543"/>
  </r>
  <r>
    <x v="133"/>
    <x v="2"/>
    <n v="288026360"/>
  </r>
  <r>
    <x v="133"/>
    <x v="3"/>
    <n v="103192200"/>
  </r>
  <r>
    <x v="133"/>
    <x v="1"/>
    <n v="590755697"/>
  </r>
  <r>
    <x v="133"/>
    <x v="0"/>
    <n v="87111000"/>
  </r>
  <r>
    <x v="134"/>
    <x v="0"/>
    <n v="176258671"/>
  </r>
  <r>
    <x v="134"/>
    <x v="1"/>
    <n v="995149922"/>
  </r>
  <r>
    <x v="134"/>
    <x v="3"/>
    <n v="234303468"/>
  </r>
  <r>
    <x v="134"/>
    <x v="2"/>
    <n v="227056636"/>
  </r>
  <r>
    <x v="135"/>
    <x v="2"/>
    <n v="834575627"/>
  </r>
  <r>
    <x v="135"/>
    <x v="1"/>
    <n v="2240812249"/>
  </r>
  <r>
    <x v="135"/>
    <x v="3"/>
    <n v="376218300"/>
  </r>
  <r>
    <x v="135"/>
    <x v="0"/>
    <n v="475529768"/>
  </r>
  <r>
    <x v="136"/>
    <x v="1"/>
    <n v="1878077872"/>
  </r>
  <r>
    <x v="136"/>
    <x v="0"/>
    <n v="242604334"/>
  </r>
  <r>
    <x v="136"/>
    <x v="3"/>
    <n v="320093101"/>
  </r>
  <r>
    <x v="136"/>
    <x v="2"/>
    <n v="737301313"/>
  </r>
  <r>
    <x v="137"/>
    <x v="2"/>
    <n v="347928319"/>
  </r>
  <r>
    <x v="137"/>
    <x v="3"/>
    <n v="276346789"/>
  </r>
  <r>
    <x v="137"/>
    <x v="1"/>
    <n v="1374895813"/>
  </r>
  <r>
    <x v="137"/>
    <x v="0"/>
    <n v="138740800"/>
  </r>
  <r>
    <x v="138"/>
    <x v="0"/>
    <n v="157372708"/>
  </r>
  <r>
    <x v="138"/>
    <x v="2"/>
    <n v="427515575"/>
  </r>
  <r>
    <x v="138"/>
    <x v="3"/>
    <n v="165712968"/>
  </r>
  <r>
    <x v="138"/>
    <x v="1"/>
    <n v="1175137958"/>
  </r>
  <r>
    <x v="139"/>
    <x v="0"/>
    <n v="223826123"/>
  </r>
  <r>
    <x v="139"/>
    <x v="1"/>
    <n v="1863816060"/>
  </r>
  <r>
    <x v="139"/>
    <x v="3"/>
    <n v="367217098"/>
  </r>
  <r>
    <x v="139"/>
    <x v="2"/>
    <n v="606303123"/>
  </r>
  <r>
    <x v="140"/>
    <x v="1"/>
    <n v="1941540465"/>
  </r>
  <r>
    <x v="140"/>
    <x v="3"/>
    <n v="287728186"/>
  </r>
  <r>
    <x v="140"/>
    <x v="2"/>
    <n v="593928304"/>
  </r>
  <r>
    <x v="140"/>
    <x v="0"/>
    <n v="214731530"/>
  </r>
  <r>
    <x v="141"/>
    <x v="0"/>
    <n v="172481451"/>
  </r>
  <r>
    <x v="141"/>
    <x v="2"/>
    <n v="361500136"/>
  </r>
  <r>
    <x v="141"/>
    <x v="3"/>
    <n v="256021800"/>
  </r>
  <r>
    <x v="141"/>
    <x v="1"/>
    <n v="1516458407"/>
  </r>
  <r>
    <x v="142"/>
    <x v="0"/>
    <n v="168948867"/>
  </r>
  <r>
    <x v="142"/>
    <x v="3"/>
    <n v="306122738"/>
  </r>
  <r>
    <x v="142"/>
    <x v="2"/>
    <n v="546708002"/>
  </r>
  <r>
    <x v="142"/>
    <x v="1"/>
    <n v="1487009091"/>
  </r>
  <r>
    <x v="143"/>
    <x v="1"/>
    <n v="3157873555"/>
  </r>
  <r>
    <x v="143"/>
    <x v="3"/>
    <n v="659411643"/>
  </r>
  <r>
    <x v="143"/>
    <x v="2"/>
    <n v="1278488606"/>
  </r>
  <r>
    <x v="143"/>
    <x v="0"/>
    <n v="469596220"/>
  </r>
  <r>
    <x v="144"/>
    <x v="2"/>
    <n v="528294108"/>
  </r>
  <r>
    <x v="144"/>
    <x v="0"/>
    <n v="450529240"/>
  </r>
  <r>
    <x v="144"/>
    <x v="1"/>
    <n v="1684252193"/>
  </r>
  <r>
    <x v="144"/>
    <x v="3"/>
    <n v="391625000"/>
  </r>
  <r>
    <x v="145"/>
    <x v="1"/>
    <n v="122106000"/>
  </r>
  <r>
    <x v="145"/>
    <x v="2"/>
    <n v="41675000"/>
  </r>
  <r>
    <x v="145"/>
    <x v="0"/>
    <n v="74845000"/>
  </r>
  <r>
    <x v="145"/>
    <x v="3"/>
    <n v="5369674"/>
  </r>
  <r>
    <x v="146"/>
    <x v="0"/>
    <n v="41199740"/>
  </r>
  <r>
    <x v="146"/>
    <x v="3"/>
    <n v="44613500"/>
  </r>
  <r>
    <x v="146"/>
    <x v="2"/>
    <n v="34295440"/>
  </r>
  <r>
    <x v="146"/>
    <x v="1"/>
    <n v="176978457"/>
  </r>
  <r>
    <x v="147"/>
    <x v="1"/>
    <n v="267624028"/>
  </r>
  <r>
    <x v="147"/>
    <x v="3"/>
    <n v="23208460"/>
  </r>
  <r>
    <x v="147"/>
    <x v="0"/>
    <n v="16000000"/>
  </r>
  <r>
    <x v="147"/>
    <x v="2"/>
    <n v="56116432"/>
  </r>
  <r>
    <x v="148"/>
    <x v="3"/>
    <n v="108469350"/>
  </r>
  <r>
    <x v="148"/>
    <x v="1"/>
    <n v="191398769"/>
  </r>
  <r>
    <x v="148"/>
    <x v="0"/>
    <n v="20494000"/>
  </r>
  <r>
    <x v="148"/>
    <x v="2"/>
    <n v="90418819"/>
  </r>
  <r>
    <x v="149"/>
    <x v="0"/>
    <n v="38975200"/>
  </r>
  <r>
    <x v="149"/>
    <x v="2"/>
    <n v="124888000"/>
  </r>
  <r>
    <x v="149"/>
    <x v="3"/>
    <n v="94734038"/>
  </r>
  <r>
    <x v="149"/>
    <x v="1"/>
    <n v="296615550"/>
  </r>
  <r>
    <x v="150"/>
    <x v="1"/>
    <n v="253985116"/>
  </r>
  <r>
    <x v="150"/>
    <x v="3"/>
    <n v="81402832"/>
  </r>
  <r>
    <x v="150"/>
    <x v="2"/>
    <n v="192042800"/>
  </r>
  <r>
    <x v="150"/>
    <x v="0"/>
    <n v="107515000"/>
  </r>
  <r>
    <x v="151"/>
    <x v="1"/>
    <n v="343038980"/>
  </r>
  <r>
    <x v="151"/>
    <x v="3"/>
    <n v="67972811"/>
  </r>
  <r>
    <x v="151"/>
    <x v="0"/>
    <n v="73905600"/>
  </r>
  <r>
    <x v="151"/>
    <x v="2"/>
    <n v="146820390"/>
  </r>
  <r>
    <x v="152"/>
    <x v="0"/>
    <n v="19604000"/>
  </r>
  <r>
    <x v="152"/>
    <x v="3"/>
    <n v="88362604"/>
  </r>
  <r>
    <x v="152"/>
    <x v="2"/>
    <n v="103101150"/>
  </r>
  <r>
    <x v="152"/>
    <x v="1"/>
    <n v="215271919"/>
  </r>
  <r>
    <x v="153"/>
    <x v="0"/>
    <n v="66692168"/>
  </r>
  <r>
    <x v="153"/>
    <x v="3"/>
    <n v="26002907"/>
  </r>
  <r>
    <x v="153"/>
    <x v="2"/>
    <n v="85820177"/>
  </r>
  <r>
    <x v="153"/>
    <x v="1"/>
    <n v="283017667"/>
  </r>
  <r>
    <x v="154"/>
    <x v="3"/>
    <n v="139864295"/>
  </r>
  <r>
    <x v="154"/>
    <x v="0"/>
    <n v="157284200"/>
  </r>
  <r>
    <x v="154"/>
    <x v="2"/>
    <n v="467087800"/>
  </r>
  <r>
    <x v="154"/>
    <x v="1"/>
    <n v="641467814"/>
  </r>
  <r>
    <x v="155"/>
    <x v="1"/>
    <n v="376712080"/>
  </r>
  <r>
    <x v="155"/>
    <x v="3"/>
    <n v="224006389"/>
  </r>
  <r>
    <x v="155"/>
    <x v="0"/>
    <n v="85483964"/>
  </r>
  <r>
    <x v="155"/>
    <x v="2"/>
    <n v="3325769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67E63-1D4F-7C41-963C-EC9B708E6DC5}"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N26" firstHeaderRow="1" firstDataRow="2" firstDataCol="1"/>
  <pivotFields count="7">
    <pivotField axis="axisRow" numFmtId="1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Col" showAll="0">
      <items count="5">
        <item x="0"/>
        <item x="3"/>
        <item x="1"/>
        <item x="2"/>
        <item t="default"/>
      </items>
    </pivotField>
    <pivotField dataField="1" numFmtId="43" showAll="0"/>
    <pivotField numFmtId="43" showAll="0"/>
    <pivotField numFmtId="4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sd="0" x="10"/>
        <item sd="0" x="11"/>
        <item sd="0" x="12"/>
        <item h="1" sd="0" x="13"/>
        <item t="default"/>
      </items>
    </pivotField>
  </pivotFields>
  <rowFields count="3">
    <field x="6"/>
    <field x="5"/>
    <field x="0"/>
  </rowFields>
  <rowItems count="4">
    <i>
      <x v="10"/>
    </i>
    <i>
      <x v="11"/>
    </i>
    <i>
      <x v="12"/>
    </i>
    <i t="grand">
      <x/>
    </i>
  </rowItems>
  <colFields count="1">
    <field x="1"/>
  </colFields>
  <colItems count="5">
    <i>
      <x/>
    </i>
    <i>
      <x v="1"/>
    </i>
    <i>
      <x v="2"/>
    </i>
    <i>
      <x v="3"/>
    </i>
    <i t="grand">
      <x/>
    </i>
  </colItems>
  <dataFields count="1">
    <dataField name="Sum of VND" fld="2"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3EF34-2822-2F49-A8A3-FF10D5516FF5}"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3:L148" firstHeaderRow="1" firstDataRow="2" firstDataCol="1"/>
  <pivotFields count="5">
    <pivotField axis="axisRow" numFmtId="15" showAl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axis="axisCol" showAll="0">
      <items count="5">
        <item x="3"/>
        <item x="2"/>
        <item x="0"/>
        <item x="1"/>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sd="0" x="10"/>
        <item sd="0" x="11"/>
        <item sd="0" x="12"/>
        <item h="1" sd="0" x="13"/>
        <item t="default"/>
      </items>
    </pivotField>
  </pivotFields>
  <rowFields count="3">
    <field x="4"/>
    <field x="3"/>
    <field x="0"/>
  </rowFields>
  <rowItems count="4">
    <i>
      <x v="10"/>
    </i>
    <i>
      <x v="11"/>
    </i>
    <i>
      <x v="12"/>
    </i>
    <i t="grand">
      <x/>
    </i>
  </rowItems>
  <colFields count="1">
    <field x="1"/>
  </colFields>
  <colItems count="5">
    <i>
      <x/>
    </i>
    <i>
      <x v="1"/>
    </i>
    <i>
      <x v="2"/>
    </i>
    <i>
      <x v="3"/>
    </i>
    <i t="grand">
      <x/>
    </i>
  </colItems>
  <dataFields count="1">
    <dataField name="Sum of DDP amount" fld="2"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ADEEB3-7179-B541-80E7-06D2CD24D6E8}"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7:N42" firstHeaderRow="1" firstDataRow="2" firstDataCol="1"/>
  <pivotFields count="7">
    <pivotField axis="axisRow" numFmtId="1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Col" showAll="0">
      <items count="5">
        <item x="0"/>
        <item x="3"/>
        <item x="1"/>
        <item x="2"/>
        <item t="default"/>
      </items>
    </pivotField>
    <pivotField numFmtId="43" showAll="0"/>
    <pivotField numFmtId="43" showAll="0"/>
    <pivotField dataField="1" numFmtId="4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sd="0" x="10"/>
        <item sd="0" x="11"/>
        <item sd="0" x="12"/>
        <item h="1" sd="0" x="13"/>
        <item t="default"/>
      </items>
    </pivotField>
  </pivotFields>
  <rowFields count="3">
    <field x="6"/>
    <field x="5"/>
    <field x="0"/>
  </rowFields>
  <rowItems count="4">
    <i>
      <x v="10"/>
    </i>
    <i>
      <x v="11"/>
    </i>
    <i>
      <x v="12"/>
    </i>
    <i t="grand">
      <x/>
    </i>
  </rowItems>
  <colFields count="1">
    <field x="1"/>
  </colFields>
  <colItems count="5">
    <i>
      <x/>
    </i>
    <i>
      <x v="1"/>
    </i>
    <i>
      <x v="2"/>
    </i>
    <i>
      <x v="3"/>
    </i>
    <i t="grand">
      <x/>
    </i>
  </colItems>
  <dataFields count="1">
    <dataField name="Sum of &lt;&gt;VND" fld="4" baseField="0" baseItem="0" numFmtId="166"/>
  </dataFields>
  <formats count="5">
    <format dxfId="4">
      <pivotArea outline="0" collapsedLevelsAreSubtotals="1" fieldPosition="0"/>
    </format>
    <format dxfId="5">
      <pivotArea field="1" type="button" dataOnly="0" labelOnly="1" outline="0" axis="axisCol" fieldPosition="0"/>
    </format>
    <format dxfId="6">
      <pivotArea type="topRight" dataOnly="0" labelOnly="1" outline="0" fieldPosition="0"/>
    </format>
    <format dxfId="7">
      <pivotArea dataOnly="0" labelOnly="1" fieldPosition="0">
        <references count="1">
          <reference field="1" count="0"/>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CC7A-7B51-DB4B-80A8-2D56FF11F9A8}">
  <sheetPr>
    <tabColor theme="5" tint="0.39997558519241921"/>
  </sheetPr>
  <dimension ref="B2:XFD264"/>
  <sheetViews>
    <sheetView tabSelected="1" topLeftCell="F27" zoomScale="80" zoomScaleNormal="80" workbookViewId="0">
      <selection activeCell="O17" sqref="O17"/>
    </sheetView>
  </sheetViews>
  <sheetFormatPr baseColWidth="10" defaultColWidth="8.83203125" defaultRowHeight="15" x14ac:dyDescent="0.2"/>
  <cols>
    <col min="1" max="1" width="8.83203125" style="1"/>
    <col min="2" max="2" width="21.1640625" style="1" customWidth="1"/>
    <col min="3" max="6" width="21.5" style="1" bestFit="1" customWidth="1"/>
    <col min="7" max="7" width="18.5" style="1" bestFit="1" customWidth="1"/>
    <col min="8" max="8" width="16.83203125" style="1" bestFit="1" customWidth="1"/>
    <col min="9" max="9" width="15.5" style="1" bestFit="1" customWidth="1"/>
    <col min="10" max="12" width="19.5" style="1" bestFit="1" customWidth="1"/>
    <col min="13" max="14" width="18.33203125" style="1" bestFit="1" customWidth="1"/>
    <col min="15" max="15" width="17.5" style="1" bestFit="1" customWidth="1"/>
    <col min="16" max="16" width="19.5" style="1" bestFit="1" customWidth="1"/>
    <col min="17" max="17" width="14.5" style="1" bestFit="1" customWidth="1"/>
    <col min="18" max="18" width="17.5" style="1" bestFit="1" customWidth="1"/>
    <col min="19" max="19" width="17.6640625" style="1" bestFit="1" customWidth="1"/>
    <col min="20" max="20" width="17.5" style="1" bestFit="1" customWidth="1"/>
    <col min="21" max="16384" width="8.83203125" style="1"/>
  </cols>
  <sheetData>
    <row r="2" spans="2:6" x14ac:dyDescent="0.2">
      <c r="B2" s="1" t="s">
        <v>0</v>
      </c>
      <c r="C2" s="1">
        <v>20260121</v>
      </c>
    </row>
    <row r="3" spans="2:6" x14ac:dyDescent="0.2">
      <c r="B3" s="1" t="s">
        <v>1</v>
      </c>
      <c r="C3" s="1" t="s">
        <v>2</v>
      </c>
    </row>
    <row r="5" spans="2:6" x14ac:dyDescent="0.2">
      <c r="B5" s="2" t="s">
        <v>3</v>
      </c>
    </row>
    <row r="6" spans="2:6" x14ac:dyDescent="0.2">
      <c r="F6" s="3"/>
    </row>
    <row r="7" spans="2:6" x14ac:dyDescent="0.2">
      <c r="B7" s="1" t="s">
        <v>4</v>
      </c>
      <c r="D7" s="4">
        <v>6.6420000000000007E-2</v>
      </c>
    </row>
    <row r="8" spans="2:6" ht="16" x14ac:dyDescent="0.2">
      <c r="B8" s="1" t="s">
        <v>5</v>
      </c>
      <c r="D8" s="5">
        <f>16862/23010</f>
        <v>0.73281182094741415</v>
      </c>
    </row>
    <row r="20" spans="2:14" x14ac:dyDescent="0.2">
      <c r="B20" s="2" t="s">
        <v>6</v>
      </c>
    </row>
    <row r="21" spans="2:14" x14ac:dyDescent="0.2">
      <c r="F21" s="1" t="s">
        <v>7</v>
      </c>
      <c r="I21" s="1" t="s">
        <v>8</v>
      </c>
      <c r="J21" s="1" t="s">
        <v>9</v>
      </c>
    </row>
    <row r="22" spans="2:14" ht="16" x14ac:dyDescent="0.2">
      <c r="F22" s="6">
        <f>GETPIVOTDATA("VND",$I$21)+GETPIVOTDATA("&lt;&gt;VND",$I$37)-GETPIVOTDATA("VND",$I$21,"NAME_OPERATION_SUB_TYPE","On Us Billing")</f>
        <v>2837771483271</v>
      </c>
      <c r="G22" s="7" t="s">
        <v>10</v>
      </c>
      <c r="I22" s="1" t="s">
        <v>11</v>
      </c>
      <c r="J22" s="1" t="s">
        <v>12</v>
      </c>
      <c r="K22" s="1" t="s">
        <v>13</v>
      </c>
      <c r="L22" s="1" t="s">
        <v>14</v>
      </c>
      <c r="M22" s="1" t="s">
        <v>15</v>
      </c>
      <c r="N22" s="1" t="s">
        <v>16</v>
      </c>
    </row>
    <row r="23" spans="2:14" ht="16" x14ac:dyDescent="0.2">
      <c r="C23" s="8" t="s">
        <v>17</v>
      </c>
      <c r="D23" s="9"/>
      <c r="F23" s="6"/>
      <c r="I23" s="10" t="s">
        <v>18</v>
      </c>
      <c r="J23" s="11">
        <v>47611021040</v>
      </c>
      <c r="K23" s="11"/>
      <c r="L23" s="11">
        <v>163520074913</v>
      </c>
      <c r="M23" s="11">
        <v>675071579227</v>
      </c>
      <c r="N23" s="11">
        <v>886202675180</v>
      </c>
    </row>
    <row r="24" spans="2:14" ht="16" x14ac:dyDescent="0.2">
      <c r="C24" s="8" t="s">
        <v>19</v>
      </c>
      <c r="D24" s="12">
        <f>F24/$F$22</f>
        <v>5.7421973597103292E-2</v>
      </c>
      <c r="F24" s="6">
        <f>GETPIVOTDATA("VND",$I$21,"NAME_OPERATION_SUB_TYPE","ATM")+GETPIVOTDATA("&lt;&gt;VND",$I$37,"NAME_OPERATION_SUB_TYPE","ATM")</f>
        <v>162950439187</v>
      </c>
      <c r="I24" s="10" t="s">
        <v>20</v>
      </c>
      <c r="J24" s="11">
        <v>54476257011</v>
      </c>
      <c r="K24" s="11"/>
      <c r="L24" s="11">
        <v>185908871652</v>
      </c>
      <c r="M24" s="11">
        <v>633793294165</v>
      </c>
      <c r="N24" s="11">
        <v>874178422828</v>
      </c>
    </row>
    <row r="25" spans="2:14" ht="16" x14ac:dyDescent="0.2">
      <c r="C25" s="8" t="s">
        <v>21</v>
      </c>
      <c r="D25" s="12">
        <f>F25/$F$22</f>
        <v>0.92883359799245901</v>
      </c>
      <c r="F25" s="6">
        <f>GETPIVOTDATA("VND",$I$21,"NAME_OPERATION_SUB_TYPE","Purchase ECOM")+GETPIVOTDATA("VND",$I$21,"NAME_OPERATION_SUB_TYPE","Purchase POS")</f>
        <v>2635817497087</v>
      </c>
      <c r="I25" s="10" t="s">
        <v>22</v>
      </c>
      <c r="J25" s="11">
        <v>60209091649</v>
      </c>
      <c r="K25" s="11">
        <v>157982100358</v>
      </c>
      <c r="L25" s="11">
        <v>177485241597</v>
      </c>
      <c r="M25" s="11">
        <v>800038435533</v>
      </c>
      <c r="N25" s="11">
        <v>1195714869137</v>
      </c>
    </row>
    <row r="26" spans="2:14" ht="16" x14ac:dyDescent="0.2">
      <c r="C26" s="8" t="s">
        <v>23</v>
      </c>
      <c r="D26" s="12">
        <f>F26/$F$22</f>
        <v>1.3744428410437748E-2</v>
      </c>
      <c r="F26" s="6">
        <f>GETPIVOTDATA("&lt;&gt;VND",$I$37,"NAME_OPERATION_SUB_TYPE","Purchase ECOM")+GETPIVOTDATA("&lt;&gt;VND",$I$37,"NAME_OPERATION_SUB_TYPE","Purchase POS")</f>
        <v>39003546997</v>
      </c>
      <c r="I26" s="10" t="s">
        <v>16</v>
      </c>
      <c r="J26" s="11">
        <v>162296369700</v>
      </c>
      <c r="K26" s="11">
        <v>157982100358</v>
      </c>
      <c r="L26" s="11">
        <v>526914188162</v>
      </c>
      <c r="M26" s="11">
        <v>2108903308925</v>
      </c>
      <c r="N26" s="11">
        <v>2956095967145</v>
      </c>
    </row>
    <row r="36" spans="9:14" ht="16" x14ac:dyDescent="0.2">
      <c r="J36" s="13"/>
      <c r="K36" s="13"/>
      <c r="L36" s="13"/>
      <c r="M36" s="13"/>
      <c r="N36" s="13"/>
    </row>
    <row r="37" spans="9:14" x14ac:dyDescent="0.2">
      <c r="I37" s="1" t="s">
        <v>24</v>
      </c>
      <c r="J37" s="11" t="s">
        <v>9</v>
      </c>
      <c r="K37" s="11"/>
      <c r="L37" s="11"/>
      <c r="M37" s="11"/>
      <c r="N37" s="11"/>
    </row>
    <row r="38" spans="9:14" x14ac:dyDescent="0.2">
      <c r="I38" s="1" t="s">
        <v>11</v>
      </c>
      <c r="J38" s="11" t="s">
        <v>12</v>
      </c>
      <c r="K38" s="11" t="s">
        <v>13</v>
      </c>
      <c r="L38" s="11" t="s">
        <v>14</v>
      </c>
      <c r="M38" s="11" t="s">
        <v>15</v>
      </c>
      <c r="N38" s="11" t="s">
        <v>16</v>
      </c>
    </row>
    <row r="39" spans="9:14" x14ac:dyDescent="0.2">
      <c r="I39" s="10" t="s">
        <v>18</v>
      </c>
      <c r="J39" s="11">
        <v>158181800</v>
      </c>
      <c r="K39" s="11"/>
      <c r="L39" s="11">
        <v>8771529008</v>
      </c>
      <c r="M39" s="11">
        <v>602392385</v>
      </c>
      <c r="N39" s="11">
        <v>9532103193</v>
      </c>
    </row>
    <row r="40" spans="9:14" x14ac:dyDescent="0.2">
      <c r="I40" s="10" t="s">
        <v>20</v>
      </c>
      <c r="J40" s="11">
        <v>240470987</v>
      </c>
      <c r="K40" s="11"/>
      <c r="L40" s="11">
        <v>11868537947</v>
      </c>
      <c r="M40" s="11">
        <v>572935184</v>
      </c>
      <c r="N40" s="11">
        <v>12681944118</v>
      </c>
    </row>
    <row r="41" spans="9:14" x14ac:dyDescent="0.2">
      <c r="I41" s="10" t="s">
        <v>22</v>
      </c>
      <c r="J41" s="11">
        <v>255416700</v>
      </c>
      <c r="K41" s="11">
        <v>0</v>
      </c>
      <c r="L41" s="11">
        <v>16601224731</v>
      </c>
      <c r="M41" s="11">
        <v>586927742</v>
      </c>
      <c r="N41" s="11">
        <v>17443569173</v>
      </c>
    </row>
    <row r="42" spans="9:14" x14ac:dyDescent="0.2">
      <c r="I42" s="10" t="s">
        <v>16</v>
      </c>
      <c r="J42" s="11">
        <v>654069487</v>
      </c>
      <c r="K42" s="11">
        <v>0</v>
      </c>
      <c r="L42" s="11">
        <v>37241291686</v>
      </c>
      <c r="M42" s="11">
        <v>1762255311</v>
      </c>
      <c r="N42" s="11">
        <v>39657616484</v>
      </c>
    </row>
    <row r="58" spans="2:51" x14ac:dyDescent="0.2">
      <c r="B58" s="2" t="s">
        <v>25</v>
      </c>
      <c r="I58" s="14" t="s">
        <v>26</v>
      </c>
      <c r="J58" s="14" t="s">
        <v>9</v>
      </c>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row>
    <row r="59" spans="2:51" x14ac:dyDescent="0.2">
      <c r="I59" s="15" t="s">
        <v>11</v>
      </c>
      <c r="J59" s="15">
        <v>0</v>
      </c>
      <c r="K59" s="15">
        <v>1</v>
      </c>
      <c r="L59" s="15">
        <v>2</v>
      </c>
      <c r="M59" s="15">
        <v>3</v>
      </c>
      <c r="N59" s="15">
        <v>4</v>
      </c>
      <c r="O59" s="15">
        <v>5</v>
      </c>
      <c r="P59" s="15">
        <v>6</v>
      </c>
      <c r="Q59" s="15">
        <v>7</v>
      </c>
      <c r="R59" s="15">
        <v>8</v>
      </c>
      <c r="S59" s="15">
        <v>9</v>
      </c>
      <c r="T59" s="15">
        <v>10</v>
      </c>
      <c r="U59" s="15">
        <v>11</v>
      </c>
      <c r="V59" s="15">
        <v>12</v>
      </c>
      <c r="W59" s="15">
        <v>13</v>
      </c>
      <c r="X59" s="15">
        <v>14</v>
      </c>
      <c r="Y59" s="15">
        <v>15</v>
      </c>
      <c r="Z59" s="15">
        <v>16</v>
      </c>
      <c r="AA59" s="15">
        <v>17</v>
      </c>
      <c r="AB59" s="15">
        <v>18</v>
      </c>
      <c r="AC59" s="15">
        <v>19</v>
      </c>
      <c r="AD59" s="15">
        <v>20</v>
      </c>
      <c r="AE59" s="15">
        <v>21</v>
      </c>
      <c r="AF59" s="15">
        <v>22</v>
      </c>
      <c r="AG59" s="15">
        <v>23</v>
      </c>
      <c r="AH59" s="15">
        <v>24</v>
      </c>
      <c r="AI59" s="15">
        <v>25</v>
      </c>
      <c r="AJ59" s="15">
        <v>26</v>
      </c>
      <c r="AK59" s="15">
        <v>27</v>
      </c>
      <c r="AL59" s="15">
        <v>28</v>
      </c>
      <c r="AM59" s="15">
        <v>29</v>
      </c>
      <c r="AN59" s="15">
        <v>30</v>
      </c>
      <c r="AO59" s="15">
        <v>31</v>
      </c>
      <c r="AP59" s="15">
        <v>32</v>
      </c>
      <c r="AQ59" s="15">
        <v>33</v>
      </c>
      <c r="AR59" s="15">
        <v>34</v>
      </c>
      <c r="AS59" s="15">
        <v>35</v>
      </c>
      <c r="AT59" s="15">
        <v>36</v>
      </c>
      <c r="AU59" s="15">
        <v>37</v>
      </c>
      <c r="AV59" s="15">
        <v>38</v>
      </c>
      <c r="AW59" s="15">
        <v>39</v>
      </c>
      <c r="AX59" s="15">
        <v>40</v>
      </c>
      <c r="AY59" s="15">
        <v>41</v>
      </c>
    </row>
    <row r="60" spans="2:51" x14ac:dyDescent="0.2">
      <c r="I60" s="16">
        <v>44774</v>
      </c>
      <c r="J60" s="17">
        <v>1</v>
      </c>
      <c r="K60" s="17">
        <v>1</v>
      </c>
      <c r="L60" s="17">
        <v>1</v>
      </c>
      <c r="M60" s="17">
        <v>1</v>
      </c>
      <c r="N60" s="17">
        <v>1</v>
      </c>
      <c r="O60" s="17">
        <v>1</v>
      </c>
      <c r="P60" s="17">
        <v>1</v>
      </c>
      <c r="Q60" s="17">
        <v>1</v>
      </c>
      <c r="R60" s="17">
        <v>1</v>
      </c>
      <c r="S60" s="17">
        <v>1</v>
      </c>
      <c r="T60" s="17">
        <v>1</v>
      </c>
      <c r="U60" s="17">
        <v>1</v>
      </c>
      <c r="V60" s="17">
        <v>1</v>
      </c>
      <c r="W60" s="17">
        <v>1</v>
      </c>
      <c r="X60" s="17">
        <v>1</v>
      </c>
      <c r="Y60" s="17">
        <v>0.97619047619047605</v>
      </c>
      <c r="Z60" s="17">
        <v>0.96428571428571397</v>
      </c>
      <c r="AA60" s="17">
        <v>0.96428571428571397</v>
      </c>
      <c r="AB60" s="17">
        <v>0.96428571428571397</v>
      </c>
      <c r="AC60" s="17">
        <v>0.96428571428571397</v>
      </c>
      <c r="AD60" s="17">
        <v>0.952380952380952</v>
      </c>
      <c r="AE60" s="17">
        <v>0.952380952380952</v>
      </c>
      <c r="AF60" s="17">
        <v>0.94047619047619002</v>
      </c>
      <c r="AG60" s="17">
        <v>0.94047619047619002</v>
      </c>
      <c r="AH60" s="17">
        <v>0.94047619047619002</v>
      </c>
      <c r="AI60" s="17">
        <v>0.94047619047619002</v>
      </c>
      <c r="AJ60" s="17">
        <v>0.94047619047619002</v>
      </c>
      <c r="AK60" s="17">
        <v>0.94047619047619002</v>
      </c>
      <c r="AL60" s="17">
        <v>0.92857142857142805</v>
      </c>
      <c r="AM60" s="17">
        <v>0.88095238095238004</v>
      </c>
      <c r="AN60" s="17">
        <v>0.86904761904761896</v>
      </c>
      <c r="AO60" s="17">
        <v>0.86904761904761896</v>
      </c>
      <c r="AP60" s="17">
        <v>0.86904761904761896</v>
      </c>
      <c r="AQ60" s="17">
        <v>0.75</v>
      </c>
      <c r="AR60" s="17">
        <v>0.67857142857142805</v>
      </c>
      <c r="AS60" s="17">
        <v>0.67857142857142805</v>
      </c>
      <c r="AT60" s="17">
        <v>0.67857142857142805</v>
      </c>
      <c r="AU60" s="17">
        <v>0.65476190476190399</v>
      </c>
      <c r="AV60" s="17">
        <v>0.64285714285714202</v>
      </c>
      <c r="AW60" s="17">
        <v>0.64285714285714202</v>
      </c>
      <c r="AX60" s="17">
        <v>0.64285714285714202</v>
      </c>
      <c r="AY60" s="17">
        <v>0.63095238095238004</v>
      </c>
    </row>
    <row r="61" spans="2:51" x14ac:dyDescent="0.2">
      <c r="C61" s="18">
        <v>1</v>
      </c>
      <c r="D61" s="19"/>
      <c r="E61" s="19"/>
      <c r="F61" s="19"/>
      <c r="G61" s="19"/>
      <c r="I61" s="16">
        <v>44805</v>
      </c>
      <c r="J61" s="17">
        <v>1</v>
      </c>
      <c r="K61" s="17">
        <v>1</v>
      </c>
      <c r="L61" s="17">
        <v>1</v>
      </c>
      <c r="M61" s="17">
        <v>1</v>
      </c>
      <c r="N61" s="17">
        <v>1</v>
      </c>
      <c r="O61" s="17">
        <v>1</v>
      </c>
      <c r="P61" s="17">
        <v>1</v>
      </c>
      <c r="Q61" s="17">
        <v>1</v>
      </c>
      <c r="R61" s="17">
        <v>1</v>
      </c>
      <c r="S61" s="17">
        <v>1</v>
      </c>
      <c r="T61" s="17">
        <v>0.99932318104906903</v>
      </c>
      <c r="U61" s="17">
        <v>0.99864636209813795</v>
      </c>
      <c r="V61" s="17">
        <v>0.99763113367174205</v>
      </c>
      <c r="W61" s="17">
        <v>0.99695431472081197</v>
      </c>
      <c r="X61" s="17">
        <v>0.97563451776649701</v>
      </c>
      <c r="Y61" s="17">
        <v>0.94077834179357001</v>
      </c>
      <c r="Z61" s="17">
        <v>0.93637901861252104</v>
      </c>
      <c r="AA61" s="17">
        <v>0.93197969543147197</v>
      </c>
      <c r="AB61" s="17">
        <v>0.93028764805414499</v>
      </c>
      <c r="AC61" s="17">
        <v>0.92724196277495696</v>
      </c>
      <c r="AD61" s="17">
        <v>0.92318104906937304</v>
      </c>
      <c r="AE61" s="17">
        <v>0.91708967851099799</v>
      </c>
      <c r="AF61" s="17">
        <v>0.91336717428087899</v>
      </c>
      <c r="AG61" s="17">
        <v>0.83553299492385702</v>
      </c>
      <c r="AH61" s="17">
        <v>0.83147208121827398</v>
      </c>
      <c r="AI61" s="17">
        <v>0.81725888324873097</v>
      </c>
      <c r="AJ61" s="17">
        <v>0.81082910321488999</v>
      </c>
      <c r="AK61" s="17">
        <v>0.79695431472081202</v>
      </c>
      <c r="AL61" s="17">
        <v>0.74010152284263897</v>
      </c>
      <c r="AM61" s="17">
        <v>0.69103214890016895</v>
      </c>
      <c r="AN61" s="17">
        <v>0.65786802030456804</v>
      </c>
      <c r="AO61" s="17">
        <v>0.64636209813874701</v>
      </c>
      <c r="AP61" s="17">
        <v>0.64162436548223301</v>
      </c>
      <c r="AQ61" s="17">
        <v>0.61759729272419595</v>
      </c>
      <c r="AR61" s="17">
        <v>0.60338409475465304</v>
      </c>
      <c r="AS61" s="17">
        <v>0.59323181049069296</v>
      </c>
      <c r="AT61" s="17">
        <v>0.58443316412859503</v>
      </c>
      <c r="AU61" s="17">
        <v>0.57123519458544803</v>
      </c>
      <c r="AV61" s="17">
        <v>0.55296108291032098</v>
      </c>
      <c r="AW61" s="17">
        <v>0.53062605752961001</v>
      </c>
      <c r="AX61" s="17">
        <v>0.52182741116751197</v>
      </c>
      <c r="AY61" s="17"/>
    </row>
    <row r="62" spans="2:51" x14ac:dyDescent="0.2">
      <c r="C62" s="20">
        <v>1.2999999999999999E-2</v>
      </c>
      <c r="D62" s="20">
        <v>1.2999999999999999E-2</v>
      </c>
      <c r="E62" s="20">
        <v>0.01</v>
      </c>
      <c r="F62" s="20">
        <v>0.01</v>
      </c>
      <c r="G62" s="20">
        <v>0.01</v>
      </c>
      <c r="I62" s="16">
        <v>44835</v>
      </c>
      <c r="J62" s="17">
        <v>1</v>
      </c>
      <c r="K62" s="17">
        <v>1</v>
      </c>
      <c r="L62" s="17">
        <v>1</v>
      </c>
      <c r="M62" s="17">
        <v>1</v>
      </c>
      <c r="N62" s="17">
        <v>1</v>
      </c>
      <c r="O62" s="17">
        <v>1</v>
      </c>
      <c r="P62" s="17">
        <v>1</v>
      </c>
      <c r="Q62" s="17">
        <v>1</v>
      </c>
      <c r="R62" s="17">
        <v>1</v>
      </c>
      <c r="S62" s="17">
        <v>0.99899782862869502</v>
      </c>
      <c r="T62" s="17">
        <v>0.99883080006681102</v>
      </c>
      <c r="U62" s="17">
        <v>0.99849674294304303</v>
      </c>
      <c r="V62" s="17">
        <v>0.99816268581927503</v>
      </c>
      <c r="W62" s="17">
        <v>0.97678302989811205</v>
      </c>
      <c r="X62" s="17">
        <v>0.94721897444462999</v>
      </c>
      <c r="Y62" s="17">
        <v>0.94354434608318005</v>
      </c>
      <c r="Z62" s="17">
        <v>0.93986971772173</v>
      </c>
      <c r="AA62" s="17">
        <v>0.93686320360781605</v>
      </c>
      <c r="AB62" s="17">
        <v>0.93535994655085997</v>
      </c>
      <c r="AC62" s="17">
        <v>0.93151828962752603</v>
      </c>
      <c r="AD62" s="17">
        <v>0.92734257558042399</v>
      </c>
      <c r="AE62" s="17">
        <v>0.92533823283781502</v>
      </c>
      <c r="AF62" s="17">
        <v>0.78570235510272202</v>
      </c>
      <c r="AG62" s="17">
        <v>0.78269584098880896</v>
      </c>
      <c r="AH62" s="17">
        <v>0.76499081342909603</v>
      </c>
      <c r="AI62" s="17">
        <v>0.75663938533489195</v>
      </c>
      <c r="AJ62" s="17">
        <v>0.74277601469851295</v>
      </c>
      <c r="AK62" s="17">
        <v>0.69149824620010003</v>
      </c>
      <c r="AL62" s="17">
        <v>0.64589944880574501</v>
      </c>
      <c r="AM62" s="17">
        <v>0.61115750793385604</v>
      </c>
      <c r="AN62" s="17">
        <v>0.59428762318356398</v>
      </c>
      <c r="AO62" s="17">
        <v>0.58810756639385298</v>
      </c>
      <c r="AP62" s="17">
        <v>0.56739602472022699</v>
      </c>
      <c r="AQ62" s="17">
        <v>0.55904459662602302</v>
      </c>
      <c r="AR62" s="17">
        <v>0.55052613996993405</v>
      </c>
      <c r="AS62" s="17">
        <v>0.54217471187572996</v>
      </c>
      <c r="AT62" s="17">
        <v>0.52998162685819195</v>
      </c>
      <c r="AU62" s="17">
        <v>0.51895774177384302</v>
      </c>
      <c r="AV62" s="17">
        <v>0.506430599632537</v>
      </c>
      <c r="AW62" s="17">
        <v>0.48972774344412801</v>
      </c>
      <c r="AX62" s="17"/>
      <c r="AY62" s="17"/>
    </row>
    <row r="63" spans="2:51" x14ac:dyDescent="0.2">
      <c r="C63" s="18">
        <v>0.02</v>
      </c>
      <c r="D63" s="18">
        <v>1.7999999999999999E-2</v>
      </c>
      <c r="E63" s="18">
        <v>1.7000000000000001E-2</v>
      </c>
      <c r="F63" s="18">
        <v>1.4999999999999999E-2</v>
      </c>
      <c r="G63" s="18">
        <v>1.4999999999999999E-2</v>
      </c>
      <c r="I63" s="16">
        <v>44866</v>
      </c>
      <c r="J63" s="17">
        <v>1</v>
      </c>
      <c r="K63" s="17">
        <v>1</v>
      </c>
      <c r="L63" s="17">
        <v>1</v>
      </c>
      <c r="M63" s="17">
        <v>1</v>
      </c>
      <c r="N63" s="17">
        <v>1</v>
      </c>
      <c r="O63" s="17">
        <v>1</v>
      </c>
      <c r="P63" s="17">
        <v>1</v>
      </c>
      <c r="Q63" s="17">
        <v>1</v>
      </c>
      <c r="R63" s="17">
        <v>0.99926668296260002</v>
      </c>
      <c r="S63" s="17">
        <v>0.99918520329177796</v>
      </c>
      <c r="T63" s="17">
        <v>0.99885928460849005</v>
      </c>
      <c r="U63" s="17">
        <v>0.99845188625437897</v>
      </c>
      <c r="V63" s="17">
        <v>0.97979304163611103</v>
      </c>
      <c r="W63" s="17">
        <v>0.95852684755153506</v>
      </c>
      <c r="X63" s="17">
        <v>0.95486026236454002</v>
      </c>
      <c r="Y63" s="17">
        <v>0.95160107553165396</v>
      </c>
      <c r="Z63" s="17">
        <v>0.94915668540699005</v>
      </c>
      <c r="AA63" s="17">
        <v>0.94769005133219197</v>
      </c>
      <c r="AB63" s="17">
        <v>0.94443086449930702</v>
      </c>
      <c r="AC63" s="17">
        <v>0.941986474374643</v>
      </c>
      <c r="AD63" s="17">
        <v>0.93962356392080104</v>
      </c>
      <c r="AE63" s="17">
        <v>0.69306608001303605</v>
      </c>
      <c r="AF63" s="17">
        <v>0.69176240527988198</v>
      </c>
      <c r="AG63" s="17">
        <v>0.66666666666666596</v>
      </c>
      <c r="AH63" s="17">
        <v>0.65884461826774199</v>
      </c>
      <c r="AI63" s="17">
        <v>0.64189684673673897</v>
      </c>
      <c r="AJ63" s="17">
        <v>0.60327548276704901</v>
      </c>
      <c r="AK63" s="17">
        <v>0.56937993970504297</v>
      </c>
      <c r="AL63" s="17">
        <v>0.53067709606453195</v>
      </c>
      <c r="AM63" s="17">
        <v>0.51649963334148097</v>
      </c>
      <c r="AN63" s="17">
        <v>0.51104049539639795</v>
      </c>
      <c r="AO63" s="17">
        <v>0.49604823596512598</v>
      </c>
      <c r="AP63" s="17">
        <v>0.48969282164099998</v>
      </c>
      <c r="AQ63" s="17">
        <v>0.48244113093783098</v>
      </c>
      <c r="AR63" s="17">
        <v>0.47795974904261301</v>
      </c>
      <c r="AS63" s="17">
        <v>0.46655259512751501</v>
      </c>
      <c r="AT63" s="17">
        <v>0.458974985741057</v>
      </c>
      <c r="AU63" s="17">
        <v>0.45115293734213302</v>
      </c>
      <c r="AV63" s="17">
        <v>0.43664955593579402</v>
      </c>
      <c r="AW63" s="17"/>
      <c r="AX63" s="17"/>
      <c r="AY63" s="17"/>
    </row>
    <row r="64" spans="2:51" x14ac:dyDescent="0.2">
      <c r="I64" s="16">
        <v>44896</v>
      </c>
      <c r="J64" s="17">
        <v>1</v>
      </c>
      <c r="K64" s="17">
        <v>1</v>
      </c>
      <c r="L64" s="17">
        <v>1</v>
      </c>
      <c r="M64" s="17">
        <v>1</v>
      </c>
      <c r="N64" s="17">
        <v>1</v>
      </c>
      <c r="O64" s="17">
        <v>1</v>
      </c>
      <c r="P64" s="17">
        <v>1</v>
      </c>
      <c r="Q64" s="17">
        <v>0.99931949642735596</v>
      </c>
      <c r="R64" s="17">
        <v>0.99846886696155102</v>
      </c>
      <c r="S64" s="17">
        <v>0.99846886696155102</v>
      </c>
      <c r="T64" s="17">
        <v>0.99812861517522899</v>
      </c>
      <c r="U64" s="17">
        <v>0.982136781218101</v>
      </c>
      <c r="V64" s="17">
        <v>0.95951003742769603</v>
      </c>
      <c r="W64" s="17">
        <v>0.95610751956447704</v>
      </c>
      <c r="X64" s="17">
        <v>0.95423613473970703</v>
      </c>
      <c r="Y64" s="17">
        <v>0.95219462402177601</v>
      </c>
      <c r="Z64" s="17">
        <v>0.95049336509016602</v>
      </c>
      <c r="AA64" s="17">
        <v>0.94709084722694703</v>
      </c>
      <c r="AB64" s="17">
        <v>0.94334807757740702</v>
      </c>
      <c r="AC64" s="17">
        <v>0.94113644096631499</v>
      </c>
      <c r="AD64" s="17">
        <v>0.72303504593399104</v>
      </c>
      <c r="AE64" s="17">
        <v>0.72167403878870295</v>
      </c>
      <c r="AF64" s="17">
        <v>0.69037087444709</v>
      </c>
      <c r="AG64" s="17">
        <v>0.68084382443007796</v>
      </c>
      <c r="AH64" s="17">
        <v>0.66212997618237501</v>
      </c>
      <c r="AI64" s="17">
        <v>0.62861517522966903</v>
      </c>
      <c r="AJ64" s="17">
        <v>0.59714188499489596</v>
      </c>
      <c r="AK64" s="17">
        <v>0.55103776794828097</v>
      </c>
      <c r="AL64" s="17">
        <v>0.53793807417488904</v>
      </c>
      <c r="AM64" s="17">
        <v>0.53096291255529005</v>
      </c>
      <c r="AN64" s="17">
        <v>0.51701258931609395</v>
      </c>
      <c r="AO64" s="17">
        <v>0.50867642055120699</v>
      </c>
      <c r="AP64" s="17">
        <v>0.49183395712827399</v>
      </c>
      <c r="AQ64" s="17">
        <v>0.48451854372235398</v>
      </c>
      <c r="AR64" s="17">
        <v>0.47192922762844502</v>
      </c>
      <c r="AS64" s="17">
        <v>0.464443688329363</v>
      </c>
      <c r="AT64" s="17">
        <v>0.45610751956447698</v>
      </c>
      <c r="AU64" s="17">
        <v>0.44641034365430399</v>
      </c>
      <c r="AV64" s="17"/>
      <c r="AW64" s="17"/>
      <c r="AX64" s="17"/>
      <c r="AY64" s="17"/>
    </row>
    <row r="65" spans="3:51" x14ac:dyDescent="0.2">
      <c r="C65" s="21"/>
      <c r="D65" s="21"/>
      <c r="I65" s="16">
        <v>44927</v>
      </c>
      <c r="J65" s="17">
        <v>1</v>
      </c>
      <c r="K65" s="17">
        <v>1</v>
      </c>
      <c r="L65" s="17">
        <v>1</v>
      </c>
      <c r="M65" s="17">
        <v>1</v>
      </c>
      <c r="N65" s="17">
        <v>1</v>
      </c>
      <c r="O65" s="17">
        <v>1</v>
      </c>
      <c r="P65" s="17">
        <v>0.99826254826254801</v>
      </c>
      <c r="Q65" s="17">
        <v>0.99826254826254801</v>
      </c>
      <c r="R65" s="17">
        <v>0.99826254826254801</v>
      </c>
      <c r="S65" s="17">
        <v>0.99787644787644703</v>
      </c>
      <c r="T65" s="17">
        <v>0.98030888030887997</v>
      </c>
      <c r="U65" s="17">
        <v>0.957722007722007</v>
      </c>
      <c r="V65" s="17">
        <v>0.95444015444015395</v>
      </c>
      <c r="W65" s="17">
        <v>0.95038610038610005</v>
      </c>
      <c r="X65" s="17">
        <v>0.94691119691119696</v>
      </c>
      <c r="Y65" s="17">
        <v>0.94536679536679502</v>
      </c>
      <c r="Z65" s="17">
        <v>0.94208494208494198</v>
      </c>
      <c r="AA65" s="17">
        <v>0.93899613899613898</v>
      </c>
      <c r="AB65" s="17">
        <v>0.93706563706563695</v>
      </c>
      <c r="AC65" s="17">
        <v>0.74227799227799196</v>
      </c>
      <c r="AD65" s="17">
        <v>0.74169884169884104</v>
      </c>
      <c r="AE65" s="17">
        <v>0.70791505791505704</v>
      </c>
      <c r="AF65" s="17">
        <v>0.69691119691119696</v>
      </c>
      <c r="AG65" s="17">
        <v>0.67606177606177598</v>
      </c>
      <c r="AH65" s="17">
        <v>0.64343629343629305</v>
      </c>
      <c r="AI65" s="17">
        <v>0.61660231660231601</v>
      </c>
      <c r="AJ65" s="17">
        <v>0.57104247104247097</v>
      </c>
      <c r="AK65" s="17">
        <v>0.55463320463320398</v>
      </c>
      <c r="AL65" s="17">
        <v>0.54826254826254806</v>
      </c>
      <c r="AM65" s="17">
        <v>0.53320463320463296</v>
      </c>
      <c r="AN65" s="17">
        <v>0.52181467181467101</v>
      </c>
      <c r="AO65" s="17">
        <v>0.50115830115830096</v>
      </c>
      <c r="AP65" s="17">
        <v>0.49536679536679501</v>
      </c>
      <c r="AQ65" s="17">
        <v>0.48127413127413099</v>
      </c>
      <c r="AR65" s="17">
        <v>0.47451737451737402</v>
      </c>
      <c r="AS65" s="17">
        <v>0.46679536679536598</v>
      </c>
      <c r="AT65" s="17">
        <v>0.45849420849420802</v>
      </c>
      <c r="AU65" s="17"/>
      <c r="AV65" s="17"/>
      <c r="AW65" s="17"/>
      <c r="AX65" s="17"/>
      <c r="AY65" s="17"/>
    </row>
    <row r="66" spans="3:51" x14ac:dyDescent="0.2">
      <c r="I66" s="16">
        <v>44958</v>
      </c>
      <c r="J66" s="17">
        <v>1</v>
      </c>
      <c r="K66" s="17">
        <v>1</v>
      </c>
      <c r="L66" s="17">
        <v>1</v>
      </c>
      <c r="M66" s="17">
        <v>1</v>
      </c>
      <c r="N66" s="17">
        <v>1</v>
      </c>
      <c r="O66" s="17">
        <v>0.99894375495114796</v>
      </c>
      <c r="P66" s="17">
        <v>0.99841563242672304</v>
      </c>
      <c r="Q66" s="17">
        <v>0.99841563242672304</v>
      </c>
      <c r="R66" s="17">
        <v>0.99841563242672304</v>
      </c>
      <c r="S66" s="17">
        <v>0.98547663057829404</v>
      </c>
      <c r="T66" s="17">
        <v>0.96012674940586196</v>
      </c>
      <c r="U66" s="17">
        <v>0.95405334037496703</v>
      </c>
      <c r="V66" s="17">
        <v>0.950884605228413</v>
      </c>
      <c r="W66" s="17">
        <v>0.94718774755743296</v>
      </c>
      <c r="X66" s="17">
        <v>0.94454713493530496</v>
      </c>
      <c r="Y66" s="17">
        <v>0.93926590969104795</v>
      </c>
      <c r="Z66" s="17">
        <v>0.93372062318457805</v>
      </c>
      <c r="AA66" s="17">
        <v>0.93108001056245004</v>
      </c>
      <c r="AB66" s="17">
        <v>0.80380248217586403</v>
      </c>
      <c r="AC66" s="17">
        <v>0.80195405334037495</v>
      </c>
      <c r="AD66" s="17">
        <v>0.77766041721679402</v>
      </c>
      <c r="AE66" s="17">
        <v>0.76841827303934496</v>
      </c>
      <c r="AF66" s="17">
        <v>0.751254290995511</v>
      </c>
      <c r="AG66" s="17">
        <v>0.71296540797465002</v>
      </c>
      <c r="AH66" s="17">
        <v>0.67995775019804505</v>
      </c>
      <c r="AI66" s="17">
        <v>0.62978611037760701</v>
      </c>
      <c r="AJ66" s="17">
        <v>0.61156588328492201</v>
      </c>
      <c r="AK66" s="17">
        <v>0.60337998415632399</v>
      </c>
      <c r="AL66" s="17">
        <v>0.58489569580142597</v>
      </c>
      <c r="AM66" s="17">
        <v>0.57037232637972002</v>
      </c>
      <c r="AN66" s="17">
        <v>0.54634275151835199</v>
      </c>
      <c r="AO66" s="17">
        <v>0.536308423554264</v>
      </c>
      <c r="AP66" s="17">
        <v>0.523369421705835</v>
      </c>
      <c r="AQ66" s="17">
        <v>0.51465540005281196</v>
      </c>
      <c r="AR66" s="17">
        <v>0.50673356218642696</v>
      </c>
      <c r="AS66" s="17">
        <v>0.494850805386849</v>
      </c>
      <c r="AT66" s="17"/>
      <c r="AU66" s="17"/>
      <c r="AV66" s="17"/>
      <c r="AW66" s="17"/>
      <c r="AX66" s="17"/>
      <c r="AY66" s="17"/>
    </row>
    <row r="67" spans="3:51" x14ac:dyDescent="0.2">
      <c r="I67" s="16">
        <v>44986</v>
      </c>
      <c r="J67" s="17">
        <v>1</v>
      </c>
      <c r="K67" s="17">
        <v>1</v>
      </c>
      <c r="L67" s="17">
        <v>1</v>
      </c>
      <c r="M67" s="17">
        <v>1</v>
      </c>
      <c r="N67" s="17">
        <v>0.99955456570155898</v>
      </c>
      <c r="O67" s="17">
        <v>0.99910913140311797</v>
      </c>
      <c r="P67" s="17">
        <v>0.99888641425389701</v>
      </c>
      <c r="Q67" s="17">
        <v>0.998440979955456</v>
      </c>
      <c r="R67" s="17">
        <v>0.99175946547884097</v>
      </c>
      <c r="S67" s="17">
        <v>0.96258351893095695</v>
      </c>
      <c r="T67" s="17">
        <v>0.95812917594654701</v>
      </c>
      <c r="U67" s="17">
        <v>0.951893095768374</v>
      </c>
      <c r="V67" s="17">
        <v>0.94832962138084598</v>
      </c>
      <c r="W67" s="17">
        <v>0.94498886414253902</v>
      </c>
      <c r="X67" s="17">
        <v>0.93763919821826203</v>
      </c>
      <c r="Y67" s="17">
        <v>0.93385300668151405</v>
      </c>
      <c r="Z67" s="17">
        <v>0.93006681514476597</v>
      </c>
      <c r="AA67" s="17">
        <v>0.83340757238307295</v>
      </c>
      <c r="AB67" s="17">
        <v>0.82939866369710402</v>
      </c>
      <c r="AC67" s="17">
        <v>0.79265033407572305</v>
      </c>
      <c r="AD67" s="17">
        <v>0.78708240534521101</v>
      </c>
      <c r="AE67" s="17">
        <v>0.76302895322939801</v>
      </c>
      <c r="AF67" s="17">
        <v>0.71893095768374105</v>
      </c>
      <c r="AG67" s="17">
        <v>0.69109131403117996</v>
      </c>
      <c r="AH67" s="17">
        <v>0.63719376391982097</v>
      </c>
      <c r="AI67" s="17">
        <v>0.61915367483296202</v>
      </c>
      <c r="AJ67" s="17">
        <v>0.61180400890868503</v>
      </c>
      <c r="AK67" s="17">
        <v>0.59242761692650303</v>
      </c>
      <c r="AL67" s="17">
        <v>0.58307349665924202</v>
      </c>
      <c r="AM67" s="17">
        <v>0.55746102449888602</v>
      </c>
      <c r="AN67" s="17">
        <v>0.54788418708240505</v>
      </c>
      <c r="AO67" s="17">
        <v>0.53340757238307301</v>
      </c>
      <c r="AP67" s="17">
        <v>0.524053452115812</v>
      </c>
      <c r="AQ67" s="17">
        <v>0.51625835189309499</v>
      </c>
      <c r="AR67" s="17">
        <v>0.50757238307349595</v>
      </c>
      <c r="AS67" s="17"/>
      <c r="AT67" s="17"/>
      <c r="AU67" s="17"/>
      <c r="AV67" s="17"/>
      <c r="AW67" s="17"/>
      <c r="AX67" s="17"/>
      <c r="AY67" s="17"/>
    </row>
    <row r="68" spans="3:51" x14ac:dyDescent="0.2">
      <c r="I68" s="16">
        <v>45017</v>
      </c>
      <c r="J68" s="17">
        <v>1</v>
      </c>
      <c r="K68" s="17">
        <v>1</v>
      </c>
      <c r="L68" s="17">
        <v>1</v>
      </c>
      <c r="M68" s="17">
        <v>0.999639119451461</v>
      </c>
      <c r="N68" s="17">
        <v>0.999278238902923</v>
      </c>
      <c r="O68" s="17">
        <v>0.998556477805846</v>
      </c>
      <c r="P68" s="17">
        <v>0.997834716708769</v>
      </c>
      <c r="Q68" s="17">
        <v>0.997473836160231</v>
      </c>
      <c r="R68" s="17">
        <v>0.96174666185492597</v>
      </c>
      <c r="S68" s="17">
        <v>0.95705521472392596</v>
      </c>
      <c r="T68" s="17">
        <v>0.95128112594731096</v>
      </c>
      <c r="U68" s="17">
        <v>0.94803320101046495</v>
      </c>
      <c r="V68" s="17">
        <v>0.94370263442800395</v>
      </c>
      <c r="W68" s="17">
        <v>0.93720678455431194</v>
      </c>
      <c r="X68" s="17">
        <v>0.93359797906892805</v>
      </c>
      <c r="Y68" s="17">
        <v>0.93107181522915905</v>
      </c>
      <c r="Z68" s="17">
        <v>0.84843016961385698</v>
      </c>
      <c r="AA68" s="17">
        <v>0.84662576687116498</v>
      </c>
      <c r="AB68" s="17">
        <v>0.81162035366293706</v>
      </c>
      <c r="AC68" s="17">
        <v>0.80043305665824604</v>
      </c>
      <c r="AD68" s="17">
        <v>0.77733670155178602</v>
      </c>
      <c r="AE68" s="17">
        <v>0.73583543846986599</v>
      </c>
      <c r="AF68" s="17">
        <v>0.70732587513532996</v>
      </c>
      <c r="AG68" s="17">
        <v>0.64633706243233402</v>
      </c>
      <c r="AH68" s="17">
        <v>0.629736557199566</v>
      </c>
      <c r="AI68" s="17">
        <v>0.620714543486106</v>
      </c>
      <c r="AJ68" s="17">
        <v>0.59328762179718497</v>
      </c>
      <c r="AK68" s="17">
        <v>0.57524359437026296</v>
      </c>
      <c r="AL68" s="17">
        <v>0.55178635871526505</v>
      </c>
      <c r="AM68" s="17">
        <v>0.53987730061349604</v>
      </c>
      <c r="AN68" s="17">
        <v>0.52832912306026703</v>
      </c>
      <c r="AO68" s="17">
        <v>0.51425478166726801</v>
      </c>
      <c r="AP68" s="17">
        <v>0.50559364850234501</v>
      </c>
      <c r="AQ68" s="17">
        <v>0.49224106820642299</v>
      </c>
      <c r="AR68" s="17"/>
      <c r="AS68" s="17"/>
      <c r="AT68" s="17"/>
      <c r="AU68" s="17"/>
      <c r="AV68" s="17"/>
      <c r="AW68" s="17"/>
      <c r="AX68" s="17"/>
      <c r="AY68" s="17"/>
    </row>
    <row r="69" spans="3:51" x14ac:dyDescent="0.2">
      <c r="I69" s="16">
        <v>45047</v>
      </c>
      <c r="J69" s="17">
        <v>1</v>
      </c>
      <c r="K69" s="17">
        <v>1</v>
      </c>
      <c r="L69" s="17">
        <v>1</v>
      </c>
      <c r="M69" s="17">
        <v>1</v>
      </c>
      <c r="N69" s="17">
        <v>1</v>
      </c>
      <c r="O69" s="17">
        <v>1</v>
      </c>
      <c r="P69" s="17">
        <v>0.99955820631764902</v>
      </c>
      <c r="Q69" s="17">
        <v>0.969295339076651</v>
      </c>
      <c r="R69" s="17">
        <v>0.96465650541197201</v>
      </c>
      <c r="S69" s="17">
        <v>0.95957587806494304</v>
      </c>
      <c r="T69" s="17">
        <v>0.95515794124144004</v>
      </c>
      <c r="U69" s="17">
        <v>0.95272807598851295</v>
      </c>
      <c r="V69" s="17">
        <v>0.94610117075325795</v>
      </c>
      <c r="W69" s="17">
        <v>0.94035785288270302</v>
      </c>
      <c r="X69" s="17">
        <v>0.93682350342390097</v>
      </c>
      <c r="Y69" s="17">
        <v>0.89860834990059602</v>
      </c>
      <c r="Z69" s="17">
        <v>0.89374861939474204</v>
      </c>
      <c r="AA69" s="17">
        <v>0.83543185332449699</v>
      </c>
      <c r="AB69" s="17">
        <v>0.81820189971283397</v>
      </c>
      <c r="AC69" s="17">
        <v>0.79412414402473996</v>
      </c>
      <c r="AD69" s="17">
        <v>0.74906118842500502</v>
      </c>
      <c r="AE69" s="17">
        <v>0.71636845593108001</v>
      </c>
      <c r="AF69" s="17">
        <v>0.663795007731389</v>
      </c>
      <c r="AG69" s="17">
        <v>0.64126352993152202</v>
      </c>
      <c r="AH69" s="17">
        <v>0.63419483101391605</v>
      </c>
      <c r="AI69" s="17">
        <v>0.61011707532582204</v>
      </c>
      <c r="AJ69" s="17">
        <v>0.59465429644356005</v>
      </c>
      <c r="AK69" s="17">
        <v>0.57079743759664203</v>
      </c>
      <c r="AL69" s="17">
        <v>0.55864811133200798</v>
      </c>
      <c r="AM69" s="17">
        <v>0.54163905456151895</v>
      </c>
      <c r="AN69" s="17">
        <v>0.53147779986746102</v>
      </c>
      <c r="AO69" s="17">
        <v>0.52264192622045502</v>
      </c>
      <c r="AP69" s="17">
        <v>0.51137618732052104</v>
      </c>
      <c r="AQ69" s="17"/>
      <c r="AR69" s="17"/>
      <c r="AS69" s="17"/>
      <c r="AT69" s="17"/>
      <c r="AU69" s="17"/>
      <c r="AV69" s="17"/>
      <c r="AW69" s="17"/>
      <c r="AX69" s="17"/>
      <c r="AY69" s="17"/>
    </row>
    <row r="70" spans="3:51" x14ac:dyDescent="0.2">
      <c r="I70" s="16">
        <v>45078</v>
      </c>
      <c r="J70" s="17">
        <v>1</v>
      </c>
      <c r="K70" s="17">
        <v>1</v>
      </c>
      <c r="L70" s="17">
        <v>1</v>
      </c>
      <c r="M70" s="17">
        <v>1</v>
      </c>
      <c r="N70" s="17">
        <v>1</v>
      </c>
      <c r="O70" s="17">
        <v>0.99807591394087802</v>
      </c>
      <c r="P70" s="17">
        <v>0.97551163197481106</v>
      </c>
      <c r="Q70" s="17">
        <v>0.97008920762637696</v>
      </c>
      <c r="R70" s="17">
        <v>0.964841700192408</v>
      </c>
      <c r="S70" s="17">
        <v>0.96081861115969902</v>
      </c>
      <c r="T70" s="17">
        <v>0.95871960818611102</v>
      </c>
      <c r="U70" s="17">
        <v>0.95294735000874498</v>
      </c>
      <c r="V70" s="17">
        <v>0.94630050725905102</v>
      </c>
      <c r="W70" s="17">
        <v>0.94175266748294495</v>
      </c>
      <c r="X70" s="17">
        <v>0.91743921637222303</v>
      </c>
      <c r="Y70" s="17">
        <v>0.914465628826307</v>
      </c>
      <c r="Z70" s="17">
        <v>0.865488892775931</v>
      </c>
      <c r="AA70" s="17">
        <v>0.85114570578974902</v>
      </c>
      <c r="AB70" s="17">
        <v>0.82158474724505803</v>
      </c>
      <c r="AC70" s="17">
        <v>0.770334091306629</v>
      </c>
      <c r="AD70" s="17">
        <v>0.73535070841350303</v>
      </c>
      <c r="AE70" s="17">
        <v>0.68392513556060797</v>
      </c>
      <c r="AF70" s="17">
        <v>0.66363477348259503</v>
      </c>
      <c r="AG70" s="17">
        <v>0.65663809690397001</v>
      </c>
      <c r="AH70" s="17">
        <v>0.63127514430645404</v>
      </c>
      <c r="AI70" s="17">
        <v>0.61938079412279101</v>
      </c>
      <c r="AJ70" s="17">
        <v>0.59594192758439701</v>
      </c>
      <c r="AK70" s="17">
        <v>0.57827531922336795</v>
      </c>
      <c r="AL70" s="17">
        <v>0.55920937554661498</v>
      </c>
      <c r="AM70" s="17">
        <v>0.54748994227741798</v>
      </c>
      <c r="AN70" s="17">
        <v>0.53647017666608299</v>
      </c>
      <c r="AO70" s="17">
        <v>0.52475074339688599</v>
      </c>
      <c r="AP70" s="17"/>
      <c r="AQ70" s="17"/>
      <c r="AR70" s="17"/>
      <c r="AS70" s="17"/>
      <c r="AT70" s="17"/>
      <c r="AU70" s="17"/>
      <c r="AV70" s="17"/>
      <c r="AW70" s="17"/>
      <c r="AX70" s="17"/>
      <c r="AY70" s="17"/>
    </row>
    <row r="71" spans="3:51" x14ac:dyDescent="0.2">
      <c r="I71" s="16">
        <v>45108</v>
      </c>
      <c r="J71" s="17">
        <v>1</v>
      </c>
      <c r="K71" s="17">
        <v>1</v>
      </c>
      <c r="L71" s="17">
        <v>1</v>
      </c>
      <c r="M71" s="17">
        <v>0.99937441351266798</v>
      </c>
      <c r="N71" s="17">
        <v>0.99843603378167001</v>
      </c>
      <c r="O71" s="17">
        <v>0.98091961213637702</v>
      </c>
      <c r="P71" s="17">
        <v>0.97669690334688697</v>
      </c>
      <c r="Q71" s="17">
        <v>0.97153581482639895</v>
      </c>
      <c r="R71" s="17">
        <v>0.96778229590240805</v>
      </c>
      <c r="S71" s="17">
        <v>0.96621832968407795</v>
      </c>
      <c r="T71" s="17">
        <v>0.95839849859242998</v>
      </c>
      <c r="U71" s="17">
        <v>0.95355020331560802</v>
      </c>
      <c r="V71" s="17">
        <v>0.95042227087894904</v>
      </c>
      <c r="W71" s="17">
        <v>0.93071629652799504</v>
      </c>
      <c r="X71" s="17">
        <v>0.92571160462933999</v>
      </c>
      <c r="Y71" s="17">
        <v>0.89881138567406904</v>
      </c>
      <c r="Z71" s="17">
        <v>0.87050359712230196</v>
      </c>
      <c r="AA71" s="17">
        <v>0.83468877072255199</v>
      </c>
      <c r="AB71" s="17">
        <v>0.78589302471066602</v>
      </c>
      <c r="AC71" s="17">
        <v>0.74569909289959302</v>
      </c>
      <c r="AD71" s="17">
        <v>0.69080387863622095</v>
      </c>
      <c r="AE71" s="17">
        <v>0.67328745699092896</v>
      </c>
      <c r="AF71" s="17">
        <v>0.66656240225211105</v>
      </c>
      <c r="AG71" s="17">
        <v>0.63950578667500702</v>
      </c>
      <c r="AH71" s="17">
        <v>0.63027838598686203</v>
      </c>
      <c r="AI71" s="17">
        <v>0.613074757585236</v>
      </c>
      <c r="AJ71" s="17">
        <v>0.59493274945261099</v>
      </c>
      <c r="AK71" s="17">
        <v>0.56803253049734104</v>
      </c>
      <c r="AL71" s="17">
        <v>0.55317485142320899</v>
      </c>
      <c r="AM71" s="17">
        <v>0.54285267438223295</v>
      </c>
      <c r="AN71" s="17">
        <v>0.52815139192993399</v>
      </c>
      <c r="AO71" s="17"/>
      <c r="AP71" s="17"/>
      <c r="AQ71" s="17"/>
      <c r="AR71" s="17"/>
      <c r="AS71" s="17"/>
      <c r="AT71" s="17"/>
      <c r="AU71" s="17"/>
      <c r="AV71" s="17"/>
      <c r="AW71" s="17"/>
      <c r="AX71" s="17"/>
      <c r="AY71" s="17"/>
    </row>
    <row r="72" spans="3:51" x14ac:dyDescent="0.2">
      <c r="I72" s="16">
        <v>45139</v>
      </c>
      <c r="J72" s="17">
        <v>1</v>
      </c>
      <c r="K72" s="17">
        <v>1</v>
      </c>
      <c r="L72" s="17">
        <v>1</v>
      </c>
      <c r="M72" s="17">
        <v>0.99979334573258904</v>
      </c>
      <c r="N72" s="17">
        <v>0.98388096714197104</v>
      </c>
      <c r="O72" s="17">
        <v>0.97933457325893702</v>
      </c>
      <c r="P72" s="17">
        <v>0.97354825377144005</v>
      </c>
      <c r="Q72" s="17">
        <v>0.96817524281876399</v>
      </c>
      <c r="R72" s="17">
        <v>0.96610870014465799</v>
      </c>
      <c r="S72" s="17">
        <v>0.960942343459392</v>
      </c>
      <c r="T72" s="17">
        <v>0.95618929530894803</v>
      </c>
      <c r="U72" s="17">
        <v>0.95288282703037797</v>
      </c>
      <c r="V72" s="17">
        <v>0.93655713990493905</v>
      </c>
      <c r="W72" s="17">
        <v>0.93139078321967295</v>
      </c>
      <c r="X72" s="17">
        <v>0.920851415581731</v>
      </c>
      <c r="Y72" s="17">
        <v>0.90659227113039798</v>
      </c>
      <c r="Z72" s="17">
        <v>0.862781566439347</v>
      </c>
      <c r="AA72" s="17">
        <v>0.81773093614383097</v>
      </c>
      <c r="AB72" s="17">
        <v>0.78280636495143596</v>
      </c>
      <c r="AC72" s="17">
        <v>0.72039677619342801</v>
      </c>
      <c r="AD72" s="17">
        <v>0.69725149824343802</v>
      </c>
      <c r="AE72" s="17">
        <v>0.68629882207067505</v>
      </c>
      <c r="AF72" s="17">
        <v>0.66191361851622199</v>
      </c>
      <c r="AG72" s="17">
        <v>0.64951436247158501</v>
      </c>
      <c r="AH72" s="17">
        <v>0.63752841496176804</v>
      </c>
      <c r="AI72" s="17">
        <v>0.62182269063856099</v>
      </c>
      <c r="AJ72" s="17">
        <v>0.58751808224839797</v>
      </c>
      <c r="AK72" s="17">
        <v>0.56519942136805101</v>
      </c>
      <c r="AL72" s="17">
        <v>0.54949369704484397</v>
      </c>
      <c r="AM72" s="17">
        <v>0.536474478197974</v>
      </c>
      <c r="AN72" s="17"/>
      <c r="AO72" s="17"/>
      <c r="AP72" s="17"/>
      <c r="AQ72" s="17"/>
      <c r="AR72" s="17"/>
      <c r="AS72" s="17"/>
      <c r="AT72" s="17"/>
      <c r="AU72" s="17"/>
      <c r="AV72" s="17"/>
      <c r="AW72" s="17"/>
      <c r="AX72" s="17"/>
      <c r="AY72" s="17"/>
    </row>
    <row r="73" spans="3:51" x14ac:dyDescent="0.2">
      <c r="I73" s="16">
        <v>45170</v>
      </c>
      <c r="J73" s="17">
        <v>1</v>
      </c>
      <c r="K73" s="17">
        <v>1</v>
      </c>
      <c r="L73" s="17">
        <v>1</v>
      </c>
      <c r="M73" s="17">
        <v>0.99114352696014496</v>
      </c>
      <c r="N73" s="17">
        <v>0.986194321437874</v>
      </c>
      <c r="O73" s="17">
        <v>0.97916123990622494</v>
      </c>
      <c r="P73" s="17">
        <v>0.97447251888512598</v>
      </c>
      <c r="Q73" s="17">
        <v>0.972128158374576</v>
      </c>
      <c r="R73" s="17">
        <v>0.96613701484761605</v>
      </c>
      <c r="S73" s="17">
        <v>0.96275071633237796</v>
      </c>
      <c r="T73" s="17">
        <v>0.958843448814795</v>
      </c>
      <c r="U73" s="17">
        <v>0.94946600677259696</v>
      </c>
      <c r="V73" s="17">
        <v>0.943995832247981</v>
      </c>
      <c r="W73" s="17">
        <v>0.93279499869757698</v>
      </c>
      <c r="X73" s="17">
        <v>0.92914821568116701</v>
      </c>
      <c r="Y73" s="17">
        <v>0.89163844751237298</v>
      </c>
      <c r="Z73" s="17">
        <v>0.84579317530606901</v>
      </c>
      <c r="AA73" s="17">
        <v>0.80854389163844698</v>
      </c>
      <c r="AB73" s="17">
        <v>0.73482677780672001</v>
      </c>
      <c r="AC73" s="17">
        <v>0.71190414170356797</v>
      </c>
      <c r="AD73" s="17">
        <v>0.69992185464964796</v>
      </c>
      <c r="AE73" s="17">
        <v>0.67283146652774095</v>
      </c>
      <c r="AF73" s="17">
        <v>0.66215160197968204</v>
      </c>
      <c r="AG73" s="17">
        <v>0.64990883042458902</v>
      </c>
      <c r="AH73" s="17">
        <v>0.639489450377702</v>
      </c>
      <c r="AI73" s="17">
        <v>0.61891117478510005</v>
      </c>
      <c r="AJ73" s="17">
        <v>0.59494660067725902</v>
      </c>
      <c r="AK73" s="17">
        <v>0.57098202656941899</v>
      </c>
      <c r="AL73" s="17">
        <v>0.55405053399322701</v>
      </c>
      <c r="AM73" s="17"/>
      <c r="AN73" s="17"/>
      <c r="AO73" s="17"/>
      <c r="AP73" s="17"/>
      <c r="AQ73" s="17"/>
      <c r="AR73" s="17"/>
      <c r="AS73" s="17"/>
      <c r="AT73" s="17"/>
      <c r="AU73" s="17"/>
      <c r="AV73" s="17"/>
      <c r="AW73" s="17"/>
      <c r="AX73" s="17"/>
      <c r="AY73" s="17"/>
    </row>
    <row r="74" spans="3:51" x14ac:dyDescent="0.2">
      <c r="I74" s="16">
        <v>45200</v>
      </c>
      <c r="J74" s="17">
        <v>1</v>
      </c>
      <c r="K74" s="17">
        <v>1</v>
      </c>
      <c r="L74" s="17">
        <v>0.99712230215827302</v>
      </c>
      <c r="M74" s="17">
        <v>0.98581706063720398</v>
      </c>
      <c r="N74" s="17">
        <v>0.97410071942445997</v>
      </c>
      <c r="O74" s="17">
        <v>0.96361767728674197</v>
      </c>
      <c r="P74" s="17">
        <v>0.95662898252826301</v>
      </c>
      <c r="Q74" s="17">
        <v>0.94964028776978404</v>
      </c>
      <c r="R74" s="17">
        <v>0.94265159301130497</v>
      </c>
      <c r="S74" s="17">
        <v>0.93854059609455298</v>
      </c>
      <c r="T74" s="17">
        <v>0.92887975334018502</v>
      </c>
      <c r="U74" s="17">
        <v>0.92250770811921801</v>
      </c>
      <c r="V74" s="17">
        <v>0.90935251798561101</v>
      </c>
      <c r="W74" s="17">
        <v>0.90071942446043096</v>
      </c>
      <c r="X74" s="17">
        <v>0.87687564234326798</v>
      </c>
      <c r="Y74" s="17">
        <v>0.83843782117163401</v>
      </c>
      <c r="Z74" s="17">
        <v>0.79177800616649496</v>
      </c>
      <c r="AA74" s="17">
        <v>0.71181911613566196</v>
      </c>
      <c r="AB74" s="17">
        <v>0.69516957862281603</v>
      </c>
      <c r="AC74" s="17">
        <v>0.68591983556012304</v>
      </c>
      <c r="AD74" s="17">
        <v>0.65734840698869401</v>
      </c>
      <c r="AE74" s="17">
        <v>0.64892086330935195</v>
      </c>
      <c r="AF74" s="17">
        <v>0.637821171634121</v>
      </c>
      <c r="AG74" s="17">
        <v>0.62651593011305196</v>
      </c>
      <c r="AH74" s="17">
        <v>0.60493319630010201</v>
      </c>
      <c r="AI74" s="17">
        <v>0.58890030832476803</v>
      </c>
      <c r="AJ74" s="17">
        <v>0.56443987667009199</v>
      </c>
      <c r="AK74" s="17">
        <v>0.54059609455292901</v>
      </c>
      <c r="AL74" s="17"/>
      <c r="AM74" s="17"/>
      <c r="AN74" s="17"/>
      <c r="AO74" s="17"/>
      <c r="AP74" s="17"/>
      <c r="AQ74" s="17"/>
      <c r="AR74" s="17"/>
      <c r="AS74" s="17"/>
      <c r="AT74" s="17"/>
      <c r="AU74" s="17"/>
      <c r="AV74" s="17"/>
      <c r="AW74" s="17"/>
      <c r="AX74" s="17"/>
      <c r="AY74" s="17"/>
    </row>
    <row r="75" spans="3:51" x14ac:dyDescent="0.2">
      <c r="I75" s="16">
        <v>45231</v>
      </c>
      <c r="J75" s="17">
        <v>1</v>
      </c>
      <c r="K75" s="17">
        <v>1</v>
      </c>
      <c r="L75" s="17">
        <v>0.99750871948181297</v>
      </c>
      <c r="M75" s="17">
        <v>0.98181365221723904</v>
      </c>
      <c r="N75" s="17">
        <v>0.96138515196811103</v>
      </c>
      <c r="O75" s="17">
        <v>0.952914798206278</v>
      </c>
      <c r="P75" s="17">
        <v>0.93796711509715902</v>
      </c>
      <c r="Q75" s="17">
        <v>0.92700548081713996</v>
      </c>
      <c r="R75" s="17">
        <v>0.92127553562531095</v>
      </c>
      <c r="S75" s="17">
        <v>0.91155954160438402</v>
      </c>
      <c r="T75" s="17">
        <v>0.90607872446437399</v>
      </c>
      <c r="U75" s="17">
        <v>0.89486796213253605</v>
      </c>
      <c r="V75" s="17">
        <v>0.88863976083706997</v>
      </c>
      <c r="W75" s="17">
        <v>0.87668161434977498</v>
      </c>
      <c r="X75" s="17">
        <v>0.84155455904334797</v>
      </c>
      <c r="Y75" s="17">
        <v>0.79870453413054299</v>
      </c>
      <c r="Z75" s="17">
        <v>0.70976581963129004</v>
      </c>
      <c r="AA75" s="17">
        <v>0.68809167912306901</v>
      </c>
      <c r="AB75" s="17">
        <v>0.68011958146487295</v>
      </c>
      <c r="AC75" s="17">
        <v>0.65470852017937198</v>
      </c>
      <c r="AD75" s="17">
        <v>0.64125560538116499</v>
      </c>
      <c r="AE75" s="17">
        <v>0.62730443447932205</v>
      </c>
      <c r="AF75" s="17">
        <v>0.61484803188838999</v>
      </c>
      <c r="AG75" s="17">
        <v>0.59566517189835499</v>
      </c>
      <c r="AH75" s="17">
        <v>0.58121574489287497</v>
      </c>
      <c r="AI75" s="17">
        <v>0.56601893373193801</v>
      </c>
      <c r="AJ75" s="17">
        <v>0.53936223218734403</v>
      </c>
      <c r="AK75" s="17"/>
      <c r="AL75" s="17"/>
      <c r="AM75" s="17"/>
      <c r="AN75" s="17"/>
      <c r="AO75" s="17"/>
      <c r="AP75" s="17"/>
      <c r="AQ75" s="17"/>
      <c r="AR75" s="17"/>
      <c r="AS75" s="17"/>
      <c r="AT75" s="17"/>
      <c r="AU75" s="17"/>
      <c r="AV75" s="17"/>
      <c r="AW75" s="17"/>
      <c r="AX75" s="17"/>
      <c r="AY75" s="17"/>
    </row>
    <row r="76" spans="3:51" x14ac:dyDescent="0.2">
      <c r="I76" s="16">
        <v>45261</v>
      </c>
      <c r="J76" s="17">
        <v>0.99973204715969899</v>
      </c>
      <c r="K76" s="17">
        <v>0.99973204715969899</v>
      </c>
      <c r="L76" s="17">
        <v>0.99732047159699799</v>
      </c>
      <c r="M76" s="17">
        <v>0.98606645230439405</v>
      </c>
      <c r="N76" s="17">
        <v>0.97642015005358995</v>
      </c>
      <c r="O76" s="17">
        <v>0.96436227224008497</v>
      </c>
      <c r="P76" s="17">
        <v>0.95819935691318303</v>
      </c>
      <c r="Q76" s="17">
        <v>0.95230439442657999</v>
      </c>
      <c r="R76" s="17">
        <v>0.94828510182207904</v>
      </c>
      <c r="S76" s="17">
        <v>0.94185423365487597</v>
      </c>
      <c r="T76" s="17">
        <v>0.93569131832797403</v>
      </c>
      <c r="U76" s="17">
        <v>0.92845659163987104</v>
      </c>
      <c r="V76" s="17">
        <v>0.91666666666666596</v>
      </c>
      <c r="W76" s="17">
        <v>0.89576634512325803</v>
      </c>
      <c r="X76" s="17">
        <v>0.87057877813504803</v>
      </c>
      <c r="Y76" s="17">
        <v>0.79930332261521897</v>
      </c>
      <c r="Z76" s="17">
        <v>0.78054662379421202</v>
      </c>
      <c r="AA76" s="17">
        <v>0.770096463022508</v>
      </c>
      <c r="AB76" s="17">
        <v>0.74732047159699799</v>
      </c>
      <c r="AC76" s="17">
        <v>0.73633440514469395</v>
      </c>
      <c r="AD76" s="17">
        <v>0.71543408360128602</v>
      </c>
      <c r="AE76" s="17">
        <v>0.695069667738478</v>
      </c>
      <c r="AF76" s="17">
        <v>0.67202572347266798</v>
      </c>
      <c r="AG76" s="17">
        <v>0.65541264737406202</v>
      </c>
      <c r="AH76" s="17">
        <v>0.63987138263665599</v>
      </c>
      <c r="AI76" s="17">
        <v>0.61682743837084597</v>
      </c>
      <c r="AJ76" s="17"/>
      <c r="AK76" s="17"/>
      <c r="AL76" s="17"/>
      <c r="AM76" s="17"/>
      <c r="AN76" s="17"/>
      <c r="AO76" s="17"/>
      <c r="AP76" s="17"/>
      <c r="AQ76" s="17"/>
      <c r="AR76" s="17"/>
      <c r="AS76" s="17"/>
      <c r="AT76" s="17"/>
      <c r="AU76" s="17"/>
      <c r="AV76" s="17"/>
      <c r="AW76" s="17"/>
      <c r="AX76" s="17"/>
      <c r="AY76" s="17"/>
    </row>
    <row r="77" spans="3:51" x14ac:dyDescent="0.2">
      <c r="I77" s="16">
        <v>45292</v>
      </c>
      <c r="J77" s="17">
        <v>1</v>
      </c>
      <c r="K77" s="17">
        <v>1</v>
      </c>
      <c r="L77" s="17">
        <v>0.99615854723240704</v>
      </c>
      <c r="M77" s="17">
        <v>0.98952331063383903</v>
      </c>
      <c r="N77" s="17">
        <v>0.97520516850008698</v>
      </c>
      <c r="O77" s="17">
        <v>0.96560153658110703</v>
      </c>
      <c r="P77" s="17">
        <v>0.95739479657761395</v>
      </c>
      <c r="Q77" s="17">
        <v>0.95180722891566205</v>
      </c>
      <c r="R77" s="17">
        <v>0.94726733019032605</v>
      </c>
      <c r="S77" s="17">
        <v>0.94098131657063</v>
      </c>
      <c r="T77" s="17">
        <v>0.93626680635585802</v>
      </c>
      <c r="U77" s="17">
        <v>0.92683778592631305</v>
      </c>
      <c r="V77" s="17">
        <v>0.90326523485245303</v>
      </c>
      <c r="W77" s="17">
        <v>0.89418543740178102</v>
      </c>
      <c r="X77" s="17">
        <v>0.81089575694080596</v>
      </c>
      <c r="Y77" s="17">
        <v>0.78610092544089405</v>
      </c>
      <c r="Z77" s="17">
        <v>0.77649729352191299</v>
      </c>
      <c r="AA77" s="17">
        <v>0.75536930330015695</v>
      </c>
      <c r="AB77" s="17">
        <v>0.74471800244455999</v>
      </c>
      <c r="AC77" s="17">
        <v>0.72655840754321599</v>
      </c>
      <c r="AD77" s="17">
        <v>0.71189104243059198</v>
      </c>
      <c r="AE77" s="17">
        <v>0.68849310284616705</v>
      </c>
      <c r="AF77" s="17">
        <v>0.67190501134974601</v>
      </c>
      <c r="AG77" s="17">
        <v>0.65793609219486604</v>
      </c>
      <c r="AH77" s="17">
        <v>0.63872882835690503</v>
      </c>
      <c r="AI77" s="17"/>
      <c r="AJ77" s="17"/>
      <c r="AK77" s="17"/>
      <c r="AL77" s="17"/>
      <c r="AM77" s="17"/>
      <c r="AN77" s="17"/>
      <c r="AO77" s="17"/>
      <c r="AP77" s="17"/>
      <c r="AQ77" s="17"/>
      <c r="AR77" s="17"/>
      <c r="AS77" s="17"/>
      <c r="AT77" s="17"/>
      <c r="AU77" s="17"/>
      <c r="AV77" s="17"/>
      <c r="AW77" s="17"/>
      <c r="AX77" s="17"/>
      <c r="AY77" s="17"/>
    </row>
    <row r="78" spans="3:51" x14ac:dyDescent="0.2">
      <c r="I78" s="16">
        <v>45323</v>
      </c>
      <c r="J78" s="17">
        <v>1</v>
      </c>
      <c r="K78" s="17">
        <v>1</v>
      </c>
      <c r="L78" s="17">
        <v>0.99722552516844998</v>
      </c>
      <c r="M78" s="17">
        <v>0.98711850971066195</v>
      </c>
      <c r="N78" s="17">
        <v>0.97661514070550903</v>
      </c>
      <c r="O78" s="17">
        <v>0.96868806975822397</v>
      </c>
      <c r="P78" s="17">
        <v>0.96353547364248904</v>
      </c>
      <c r="Q78" s="17">
        <v>0.95897740784779995</v>
      </c>
      <c r="R78" s="17">
        <v>0.95402298850574696</v>
      </c>
      <c r="S78" s="17">
        <v>0.94986127625842198</v>
      </c>
      <c r="T78" s="17">
        <v>0.94252873563218298</v>
      </c>
      <c r="U78" s="17">
        <v>0.924891002774474</v>
      </c>
      <c r="V78" s="17">
        <v>0.91478398731668598</v>
      </c>
      <c r="W78" s="17">
        <v>0.81906460562822003</v>
      </c>
      <c r="X78" s="17">
        <v>0.78497820055489498</v>
      </c>
      <c r="Y78" s="17">
        <v>0.77011494252873502</v>
      </c>
      <c r="Z78" s="17">
        <v>0.74098295679746295</v>
      </c>
      <c r="AA78" s="17">
        <v>0.73087594133967504</v>
      </c>
      <c r="AB78" s="17">
        <v>0.70630202140309095</v>
      </c>
      <c r="AC78" s="17">
        <v>0.68767340467697102</v>
      </c>
      <c r="AD78" s="17">
        <v>0.65953230281411002</v>
      </c>
      <c r="AE78" s="17">
        <v>0.64466904478794995</v>
      </c>
      <c r="AF78" s="17">
        <v>0.63040031708283795</v>
      </c>
      <c r="AG78" s="17">
        <v>0.61692429647245295</v>
      </c>
      <c r="AH78" s="17"/>
      <c r="AI78" s="17"/>
      <c r="AJ78" s="17"/>
      <c r="AK78" s="17"/>
      <c r="AL78" s="17"/>
      <c r="AM78" s="17"/>
      <c r="AN78" s="17"/>
      <c r="AO78" s="17"/>
      <c r="AP78" s="17"/>
      <c r="AQ78" s="17"/>
      <c r="AR78" s="17"/>
      <c r="AS78" s="17"/>
      <c r="AT78" s="17"/>
      <c r="AU78" s="17"/>
      <c r="AV78" s="17"/>
      <c r="AW78" s="17"/>
      <c r="AX78" s="17"/>
      <c r="AY78" s="17"/>
    </row>
    <row r="79" spans="3:51" x14ac:dyDescent="0.2">
      <c r="I79" s="16">
        <v>45352</v>
      </c>
      <c r="J79" s="17">
        <v>1</v>
      </c>
      <c r="K79" s="17">
        <v>1</v>
      </c>
      <c r="L79" s="17">
        <v>0.99539999999999995</v>
      </c>
      <c r="M79" s="17">
        <v>0.98580000000000001</v>
      </c>
      <c r="N79" s="17">
        <v>0.97319999999999995</v>
      </c>
      <c r="O79" s="17">
        <v>0.96640000000000004</v>
      </c>
      <c r="P79" s="17">
        <v>0.96179999999999999</v>
      </c>
      <c r="Q79" s="17">
        <v>0.95620000000000005</v>
      </c>
      <c r="R79" s="17">
        <v>0.95199999999999996</v>
      </c>
      <c r="S79" s="17">
        <v>0.94679999999999997</v>
      </c>
      <c r="T79" s="17">
        <v>0.92120000000000002</v>
      </c>
      <c r="U79" s="17">
        <v>0.90839999999999999</v>
      </c>
      <c r="V79" s="17">
        <v>0.83860000000000001</v>
      </c>
      <c r="W79" s="17">
        <v>0.80920000000000003</v>
      </c>
      <c r="X79" s="17">
        <v>0.79279999999999995</v>
      </c>
      <c r="Y79" s="17">
        <v>0.75600000000000001</v>
      </c>
      <c r="Z79" s="17">
        <v>0.74260000000000004</v>
      </c>
      <c r="AA79" s="17">
        <v>0.71960000000000002</v>
      </c>
      <c r="AB79" s="17">
        <v>0.70079999999999998</v>
      </c>
      <c r="AC79" s="17">
        <v>0.67279999999999995</v>
      </c>
      <c r="AD79" s="17">
        <v>0.65200000000000002</v>
      </c>
      <c r="AE79" s="17">
        <v>0.63839999999999997</v>
      </c>
      <c r="AF79" s="17">
        <v>0.61499999999999999</v>
      </c>
      <c r="AG79" s="17"/>
      <c r="AH79" s="17"/>
      <c r="AI79" s="17"/>
      <c r="AJ79" s="17"/>
      <c r="AK79" s="17"/>
      <c r="AL79" s="17"/>
      <c r="AM79" s="17"/>
      <c r="AN79" s="17"/>
      <c r="AO79" s="17"/>
      <c r="AP79" s="17"/>
      <c r="AQ79" s="17"/>
      <c r="AR79" s="17"/>
      <c r="AS79" s="17"/>
      <c r="AT79" s="17"/>
      <c r="AU79" s="17"/>
      <c r="AV79" s="17"/>
      <c r="AW79" s="17"/>
      <c r="AX79" s="17"/>
      <c r="AY79" s="17"/>
    </row>
    <row r="80" spans="3:51" x14ac:dyDescent="0.2">
      <c r="C80" s="22"/>
      <c r="D80" s="22"/>
      <c r="E80" s="22"/>
      <c r="F80" s="22"/>
      <c r="G80" s="22"/>
      <c r="I80" s="16">
        <v>45383</v>
      </c>
      <c r="J80" s="17">
        <v>1</v>
      </c>
      <c r="K80" s="17">
        <v>1</v>
      </c>
      <c r="L80" s="17">
        <v>0.99762357414448599</v>
      </c>
      <c r="M80" s="17">
        <v>0.98502851711026596</v>
      </c>
      <c r="N80" s="17">
        <v>0.97148288973384</v>
      </c>
      <c r="O80" s="17">
        <v>0.96031368821292695</v>
      </c>
      <c r="P80" s="17">
        <v>0.95389733840304103</v>
      </c>
      <c r="Q80" s="17">
        <v>0.94914448669201501</v>
      </c>
      <c r="R80" s="17">
        <v>0.94106463878326996</v>
      </c>
      <c r="S80" s="17">
        <v>0.92514258555133</v>
      </c>
      <c r="T80" s="17">
        <v>0.91516159695817401</v>
      </c>
      <c r="U80" s="17">
        <v>0.86074144486691995</v>
      </c>
      <c r="V80" s="17">
        <v>0.82984790874524705</v>
      </c>
      <c r="W80" s="17">
        <v>0.81273764258555103</v>
      </c>
      <c r="X80" s="17">
        <v>0.77732889733840305</v>
      </c>
      <c r="Y80" s="17">
        <v>0.76283269961977096</v>
      </c>
      <c r="Z80" s="17">
        <v>0.73764258555133</v>
      </c>
      <c r="AA80" s="17">
        <v>0.71815589353612097</v>
      </c>
      <c r="AB80" s="17">
        <v>0.68987642585551301</v>
      </c>
      <c r="AC80" s="17">
        <v>0.66825095057034201</v>
      </c>
      <c r="AD80" s="17">
        <v>0.65066539923954303</v>
      </c>
      <c r="AE80" s="17">
        <v>0.63403041825094997</v>
      </c>
      <c r="AF80" s="17"/>
      <c r="AG80" s="17"/>
      <c r="AH80" s="17"/>
      <c r="AI80" s="17"/>
      <c r="AJ80" s="17"/>
      <c r="AK80" s="17"/>
      <c r="AL80" s="17"/>
      <c r="AM80" s="17"/>
      <c r="AN80" s="17"/>
      <c r="AO80" s="17"/>
      <c r="AP80" s="17"/>
      <c r="AQ80" s="17"/>
      <c r="AR80" s="17"/>
      <c r="AS80" s="17"/>
      <c r="AT80" s="17"/>
      <c r="AU80" s="17"/>
      <c r="AV80" s="17"/>
      <c r="AW80" s="17"/>
      <c r="AX80" s="17"/>
      <c r="AY80" s="17"/>
    </row>
    <row r="81" spans="9:51" x14ac:dyDescent="0.2">
      <c r="I81" s="16">
        <v>45413</v>
      </c>
      <c r="J81" s="17">
        <v>1</v>
      </c>
      <c r="K81" s="17">
        <v>0.99979773462783095</v>
      </c>
      <c r="L81" s="17">
        <v>0.99737055016181198</v>
      </c>
      <c r="M81" s="17">
        <v>0.98665048543689304</v>
      </c>
      <c r="N81" s="17">
        <v>0.97107605177993495</v>
      </c>
      <c r="O81" s="17">
        <v>0.96136731391585695</v>
      </c>
      <c r="P81" s="17">
        <v>0.95368122977346204</v>
      </c>
      <c r="Q81" s="17">
        <v>0.94902912621359203</v>
      </c>
      <c r="R81" s="17">
        <v>0.93385922330097004</v>
      </c>
      <c r="S81" s="17">
        <v>0.92374595469255605</v>
      </c>
      <c r="T81" s="17">
        <v>0.88592233009708699</v>
      </c>
      <c r="U81" s="17">
        <v>0.85133495145631</v>
      </c>
      <c r="V81" s="17">
        <v>0.83292880258899604</v>
      </c>
      <c r="W81" s="17">
        <v>0.79733009708737801</v>
      </c>
      <c r="X81" s="17">
        <v>0.778721682847896</v>
      </c>
      <c r="Y81" s="17">
        <v>0.74474110032362395</v>
      </c>
      <c r="Z81" s="17">
        <v>0.72350323624595403</v>
      </c>
      <c r="AA81" s="17">
        <v>0.696804207119741</v>
      </c>
      <c r="AB81" s="17">
        <v>0.67860032362459499</v>
      </c>
      <c r="AC81" s="17">
        <v>0.66201456310679596</v>
      </c>
      <c r="AD81" s="17">
        <v>0.644012944983818</v>
      </c>
      <c r="AE81" s="17"/>
      <c r="AF81" s="17"/>
      <c r="AG81" s="17"/>
      <c r="AH81" s="17"/>
      <c r="AI81" s="17"/>
      <c r="AJ81" s="17"/>
      <c r="AK81" s="17"/>
      <c r="AL81" s="17"/>
      <c r="AM81" s="17"/>
      <c r="AN81" s="17"/>
      <c r="AO81" s="17"/>
      <c r="AP81" s="17"/>
      <c r="AQ81" s="17"/>
      <c r="AR81" s="17"/>
      <c r="AS81" s="17"/>
      <c r="AT81" s="17"/>
      <c r="AU81" s="17"/>
      <c r="AV81" s="17"/>
      <c r="AW81" s="17"/>
      <c r="AX81" s="17"/>
      <c r="AY81" s="17"/>
    </row>
    <row r="82" spans="9:51" x14ac:dyDescent="0.2">
      <c r="I82" s="16">
        <v>45444</v>
      </c>
      <c r="J82" s="17">
        <v>1</v>
      </c>
      <c r="K82" s="17">
        <v>1</v>
      </c>
      <c r="L82" s="17">
        <v>0.998541742617572</v>
      </c>
      <c r="M82" s="17">
        <v>0.98833394094057603</v>
      </c>
      <c r="N82" s="17">
        <v>0.977761574917973</v>
      </c>
      <c r="O82" s="17">
        <v>0.96937659496901196</v>
      </c>
      <c r="P82" s="17">
        <v>0.96190302588406795</v>
      </c>
      <c r="Q82" s="17">
        <v>0.94567991250455696</v>
      </c>
      <c r="R82" s="17">
        <v>0.93711265038279201</v>
      </c>
      <c r="S82" s="17">
        <v>0.92307692307692302</v>
      </c>
      <c r="T82" s="17">
        <v>0.88497994896099097</v>
      </c>
      <c r="U82" s="17">
        <v>0.86347065257017797</v>
      </c>
      <c r="V82" s="17">
        <v>0.82136347065256998</v>
      </c>
      <c r="W82" s="17">
        <v>0.80185927816259495</v>
      </c>
      <c r="X82" s="17">
        <v>0.77014218009478597</v>
      </c>
      <c r="Y82" s="17">
        <v>0.74845060153117005</v>
      </c>
      <c r="Z82" s="17">
        <v>0.71563981042654001</v>
      </c>
      <c r="AA82" s="17">
        <v>0.69558877141815501</v>
      </c>
      <c r="AB82" s="17">
        <v>0.67663142544659105</v>
      </c>
      <c r="AC82" s="17">
        <v>0.65020051039008298</v>
      </c>
      <c r="AD82" s="17"/>
      <c r="AE82" s="17"/>
      <c r="AF82" s="17"/>
      <c r="AG82" s="17"/>
      <c r="AH82" s="17"/>
      <c r="AI82" s="17"/>
      <c r="AJ82" s="17"/>
      <c r="AK82" s="17"/>
      <c r="AL82" s="17"/>
      <c r="AM82" s="17"/>
      <c r="AN82" s="17"/>
      <c r="AO82" s="17"/>
      <c r="AP82" s="17"/>
      <c r="AQ82" s="17"/>
      <c r="AR82" s="17"/>
      <c r="AS82" s="17"/>
      <c r="AT82" s="17"/>
      <c r="AU82" s="17"/>
      <c r="AV82" s="17"/>
      <c r="AW82" s="17"/>
      <c r="AX82" s="17"/>
      <c r="AY82" s="17"/>
    </row>
    <row r="83" spans="9:51" x14ac:dyDescent="0.2">
      <c r="I83" s="16">
        <v>45474</v>
      </c>
      <c r="J83" s="17">
        <v>1</v>
      </c>
      <c r="K83" s="17">
        <v>1</v>
      </c>
      <c r="L83" s="17">
        <v>0.99732575630954301</v>
      </c>
      <c r="M83" s="17">
        <v>0.99264582985124505</v>
      </c>
      <c r="N83" s="17">
        <v>0.97927461139896299</v>
      </c>
      <c r="O83" s="17">
        <v>0.96673909409994896</v>
      </c>
      <c r="P83" s="17">
        <v>0.95554069864616398</v>
      </c>
      <c r="Q83" s="17">
        <v>0.94718368711348799</v>
      </c>
      <c r="R83" s="17">
        <v>0.93999665719538605</v>
      </c>
      <c r="S83" s="17">
        <v>0.91492562259735899</v>
      </c>
      <c r="T83" s="17">
        <v>0.88935316730737002</v>
      </c>
      <c r="U83" s="17">
        <v>0.84823667056660501</v>
      </c>
      <c r="V83" s="17">
        <v>0.83369547049974901</v>
      </c>
      <c r="W83" s="17">
        <v>0.80461307036603702</v>
      </c>
      <c r="X83" s="17">
        <v>0.77436068861774998</v>
      </c>
      <c r="Y83" s="17">
        <v>0.73157278957044902</v>
      </c>
      <c r="Z83" s="17">
        <v>0.710513120508106</v>
      </c>
      <c r="AA83" s="17">
        <v>0.69413337790406104</v>
      </c>
      <c r="AB83" s="17">
        <v>0.67073374561256804</v>
      </c>
      <c r="AC83" s="17"/>
      <c r="AD83" s="17"/>
      <c r="AE83" s="17"/>
      <c r="AF83" s="17"/>
      <c r="AG83" s="17"/>
      <c r="AH83" s="17"/>
      <c r="AI83" s="17"/>
      <c r="AJ83" s="17"/>
      <c r="AK83" s="17"/>
      <c r="AL83" s="17"/>
      <c r="AM83" s="17"/>
      <c r="AN83" s="17"/>
      <c r="AO83" s="17"/>
      <c r="AP83" s="17"/>
      <c r="AQ83" s="17"/>
      <c r="AR83" s="17"/>
      <c r="AS83" s="17"/>
      <c r="AT83" s="17"/>
      <c r="AU83" s="17"/>
      <c r="AV83" s="17"/>
      <c r="AW83" s="17"/>
      <c r="AX83" s="17"/>
      <c r="AY83" s="17"/>
    </row>
    <row r="84" spans="9:51" x14ac:dyDescent="0.2">
      <c r="I84" s="16">
        <v>45505</v>
      </c>
      <c r="J84" s="17">
        <v>1</v>
      </c>
      <c r="K84" s="17">
        <v>1</v>
      </c>
      <c r="L84" s="17">
        <v>0.99713014779738796</v>
      </c>
      <c r="M84" s="17">
        <v>0.99124695078203395</v>
      </c>
      <c r="N84" s="17">
        <v>0.977184674989238</v>
      </c>
      <c r="O84" s="17">
        <v>0.96226144353565701</v>
      </c>
      <c r="P84" s="17">
        <v>0.95523030563925904</v>
      </c>
      <c r="Q84" s="17">
        <v>0.94604677859090203</v>
      </c>
      <c r="R84" s="17">
        <v>0.93557181805137002</v>
      </c>
      <c r="S84" s="17">
        <v>0.89740278375663596</v>
      </c>
      <c r="T84" s="17">
        <v>0.85363753766681005</v>
      </c>
      <c r="U84" s="17">
        <v>0.83871430621322995</v>
      </c>
      <c r="V84" s="17">
        <v>0.80786339503515503</v>
      </c>
      <c r="W84" s="17">
        <v>0.77988233605969204</v>
      </c>
      <c r="X84" s="17">
        <v>0.72822499641268401</v>
      </c>
      <c r="Y84" s="17">
        <v>0.69407375520160697</v>
      </c>
      <c r="Z84" s="17">
        <v>0.67541971588463101</v>
      </c>
      <c r="AA84" s="17">
        <v>0.651886927823217</v>
      </c>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row>
    <row r="85" spans="9:51" x14ac:dyDescent="0.2">
      <c r="I85" s="16">
        <v>45536</v>
      </c>
      <c r="J85" s="17">
        <v>1</v>
      </c>
      <c r="K85" s="17">
        <v>1</v>
      </c>
      <c r="L85" s="17">
        <v>0.99750034717400304</v>
      </c>
      <c r="M85" s="17">
        <v>0.98861269268157204</v>
      </c>
      <c r="N85" s="17">
        <v>0.96458825163171702</v>
      </c>
      <c r="O85" s="17">
        <v>0.95528398833495298</v>
      </c>
      <c r="P85" s="17">
        <v>0.94584085543674401</v>
      </c>
      <c r="Q85" s="17">
        <v>0.93931398416886502</v>
      </c>
      <c r="R85" s="17">
        <v>0.93570337453131502</v>
      </c>
      <c r="S85" s="17">
        <v>0.90556867101791405</v>
      </c>
      <c r="T85" s="17">
        <v>0.89057075406193498</v>
      </c>
      <c r="U85" s="17">
        <v>0.84918761283155098</v>
      </c>
      <c r="V85" s="17">
        <v>0.82085821413692495</v>
      </c>
      <c r="W85" s="17">
        <v>0.766837939175114</v>
      </c>
      <c r="X85" s="17">
        <v>0.72601027635050597</v>
      </c>
      <c r="Y85" s="17">
        <v>0.68962644077211499</v>
      </c>
      <c r="Z85" s="17">
        <v>0.65824191084571504</v>
      </c>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row>
    <row r="86" spans="9:51" x14ac:dyDescent="0.2">
      <c r="I86" s="16">
        <v>45566</v>
      </c>
      <c r="J86" s="17">
        <v>1</v>
      </c>
      <c r="K86" s="17">
        <v>0.99906681597611002</v>
      </c>
      <c r="L86" s="17">
        <v>0.99682717431877499</v>
      </c>
      <c r="M86" s="17">
        <v>0.98376259798432197</v>
      </c>
      <c r="N86" s="17">
        <v>0.97237775289286998</v>
      </c>
      <c r="O86" s="17">
        <v>0.96509891750653198</v>
      </c>
      <c r="P86" s="17">
        <v>0.95744680851063801</v>
      </c>
      <c r="Q86" s="17">
        <v>0.95726017170585997</v>
      </c>
      <c r="R86" s="17">
        <v>0.93934303844718103</v>
      </c>
      <c r="S86" s="17">
        <v>0.92683837252706203</v>
      </c>
      <c r="T86" s="17">
        <v>0.90369540873460197</v>
      </c>
      <c r="U86" s="17">
        <v>0.87513997760358297</v>
      </c>
      <c r="V86" s="17">
        <v>0.81261664800298605</v>
      </c>
      <c r="W86" s="17">
        <v>0.77902202314296298</v>
      </c>
      <c r="X86" s="17">
        <v>0.74748040313549802</v>
      </c>
      <c r="Y86" s="17">
        <v>0.70772676371780496</v>
      </c>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row>
    <row r="87" spans="9:51" x14ac:dyDescent="0.2">
      <c r="I87" s="16">
        <v>45597</v>
      </c>
      <c r="J87" s="17">
        <v>1</v>
      </c>
      <c r="K87" s="17">
        <v>1</v>
      </c>
      <c r="L87" s="17">
        <v>0.99254545454545395</v>
      </c>
      <c r="M87" s="17">
        <v>0.978727272727272</v>
      </c>
      <c r="N87" s="17">
        <v>0.97054545454545404</v>
      </c>
      <c r="O87" s="17">
        <v>0.96472727272727199</v>
      </c>
      <c r="P87" s="17">
        <v>0.96472727272727199</v>
      </c>
      <c r="Q87" s="17">
        <v>0.951454545454545</v>
      </c>
      <c r="R87" s="17">
        <v>0.94599999999999995</v>
      </c>
      <c r="S87" s="17">
        <v>0.93690909090909003</v>
      </c>
      <c r="T87" s="17">
        <v>0.90763636363636302</v>
      </c>
      <c r="U87" s="17">
        <v>0.84272727272727199</v>
      </c>
      <c r="V87" s="17">
        <v>0.80909090909090897</v>
      </c>
      <c r="W87" s="17">
        <v>0.77236363636363603</v>
      </c>
      <c r="X87" s="17">
        <v>0.73381818181818104</v>
      </c>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row>
    <row r="88" spans="9:51" x14ac:dyDescent="0.2">
      <c r="I88" s="16">
        <v>45627</v>
      </c>
      <c r="J88" s="17">
        <v>1</v>
      </c>
      <c r="K88" s="17">
        <v>0.99641209636084005</v>
      </c>
      <c r="L88" s="17">
        <v>0.99265334016743501</v>
      </c>
      <c r="M88" s="17">
        <v>0.97847257816504296</v>
      </c>
      <c r="N88" s="17">
        <v>0.969759097898513</v>
      </c>
      <c r="O88" s="17">
        <v>0.969759097898513</v>
      </c>
      <c r="P88" s="17">
        <v>0.95745771399282398</v>
      </c>
      <c r="Q88" s="17">
        <v>0.95130702203997897</v>
      </c>
      <c r="R88" s="17">
        <v>0.94823167606355696</v>
      </c>
      <c r="S88" s="17">
        <v>0.928071074662566</v>
      </c>
      <c r="T88" s="17">
        <v>0.87732786605159696</v>
      </c>
      <c r="U88" s="17">
        <v>0.84366991286519699</v>
      </c>
      <c r="V88" s="17">
        <v>0.81530838886041301</v>
      </c>
      <c r="W88" s="17">
        <v>0.77191184008200897</v>
      </c>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row>
    <row r="89" spans="9:51" x14ac:dyDescent="0.2">
      <c r="I89" s="16">
        <v>45658</v>
      </c>
      <c r="J89" s="17">
        <v>1</v>
      </c>
      <c r="K89" s="17">
        <v>0.99665895656643499</v>
      </c>
      <c r="L89" s="17">
        <v>0.98997686969930598</v>
      </c>
      <c r="M89" s="17">
        <v>0.97815471601130799</v>
      </c>
      <c r="N89" s="17">
        <v>0.97815471601130799</v>
      </c>
      <c r="O89" s="17">
        <v>0.963505525571832</v>
      </c>
      <c r="P89" s="17">
        <v>0.95913646877409398</v>
      </c>
      <c r="Q89" s="17">
        <v>0.95682343870470299</v>
      </c>
      <c r="R89" s="17">
        <v>0.95065535851965999</v>
      </c>
      <c r="S89" s="17">
        <v>0.92829606784888197</v>
      </c>
      <c r="T89" s="17">
        <v>0.89925469031097405</v>
      </c>
      <c r="U89" s="17">
        <v>0.87458236957080404</v>
      </c>
      <c r="V89" s="17">
        <v>0.83988691852994002</v>
      </c>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row>
    <row r="90" spans="9:51" x14ac:dyDescent="0.2">
      <c r="I90" s="16">
        <v>45689</v>
      </c>
      <c r="J90" s="17">
        <v>1</v>
      </c>
      <c r="K90" s="17">
        <v>0.99548969072164895</v>
      </c>
      <c r="L90" s="17">
        <v>0.99001288659793796</v>
      </c>
      <c r="M90" s="17">
        <v>0.99001288659793796</v>
      </c>
      <c r="N90" s="17">
        <v>0.96939432989690699</v>
      </c>
      <c r="O90" s="17">
        <v>0.96327319587628801</v>
      </c>
      <c r="P90" s="17">
        <v>0.96166237113401998</v>
      </c>
      <c r="Q90" s="17">
        <v>0.95876288659793796</v>
      </c>
      <c r="R90" s="17">
        <v>0.950708762886597</v>
      </c>
      <c r="S90" s="17">
        <v>0.928479381443299</v>
      </c>
      <c r="T90" s="17">
        <v>0.90141752577319501</v>
      </c>
      <c r="U90" s="17">
        <v>0.85889175257731898</v>
      </c>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row>
    <row r="91" spans="9:51" x14ac:dyDescent="0.2">
      <c r="I91" s="16">
        <v>45717</v>
      </c>
      <c r="J91" s="17">
        <v>1</v>
      </c>
      <c r="K91" s="17">
        <v>0.99569776821726197</v>
      </c>
      <c r="L91" s="17">
        <v>0.99569776821726197</v>
      </c>
      <c r="M91" s="17">
        <v>0.97445549878999704</v>
      </c>
      <c r="N91" s="17">
        <v>0.966388814197364</v>
      </c>
      <c r="O91" s="17">
        <v>0.96020435600968002</v>
      </c>
      <c r="P91" s="17">
        <v>0.95778435063189005</v>
      </c>
      <c r="Q91" s="17">
        <v>0.95321322936273101</v>
      </c>
      <c r="R91" s="17">
        <v>0.93815541812315095</v>
      </c>
      <c r="S91" s="17">
        <v>0.91718203818230704</v>
      </c>
      <c r="T91" s="17">
        <v>0.87846195213767098</v>
      </c>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row>
    <row r="92" spans="9:51" x14ac:dyDescent="0.2">
      <c r="I92" s="16">
        <v>45748</v>
      </c>
      <c r="J92" s="17">
        <v>1</v>
      </c>
      <c r="K92" s="17">
        <v>1</v>
      </c>
      <c r="L92" s="17">
        <v>0.98011363636363602</v>
      </c>
      <c r="M92" s="17">
        <v>0.97130681818181797</v>
      </c>
      <c r="N92" s="17">
        <v>0.96534090909090897</v>
      </c>
      <c r="O92" s="17">
        <v>0.96022727272727204</v>
      </c>
      <c r="P92" s="17">
        <v>0.95738636363636298</v>
      </c>
      <c r="Q92" s="17">
        <v>0.95170454545454497</v>
      </c>
      <c r="R92" s="17">
        <v>0.93778409090908998</v>
      </c>
      <c r="S92" s="17">
        <v>0.90056818181818099</v>
      </c>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row>
    <row r="93" spans="9:51" x14ac:dyDescent="0.2">
      <c r="I93" s="16">
        <v>45778</v>
      </c>
      <c r="J93" s="17">
        <v>1</v>
      </c>
      <c r="K93" s="17">
        <v>0.97905156537753202</v>
      </c>
      <c r="L93" s="17">
        <v>0.97329650092080999</v>
      </c>
      <c r="M93" s="17">
        <v>0.96546961325966796</v>
      </c>
      <c r="N93" s="17">
        <v>0.95971454880294604</v>
      </c>
      <c r="O93" s="17">
        <v>0.95580110497237503</v>
      </c>
      <c r="P93" s="17">
        <v>0.95165745856353501</v>
      </c>
      <c r="Q93" s="17">
        <v>0.94705340699815799</v>
      </c>
      <c r="R93" s="17">
        <v>0.91804788213627997</v>
      </c>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row>
    <row r="94" spans="9:51" x14ac:dyDescent="0.2">
      <c r="I94" s="16">
        <v>45809</v>
      </c>
      <c r="J94" s="17">
        <v>1</v>
      </c>
      <c r="K94" s="17">
        <v>0.99471407976934101</v>
      </c>
      <c r="L94" s="17">
        <v>0.98510331571359899</v>
      </c>
      <c r="M94" s="17">
        <v>0.97885631907736603</v>
      </c>
      <c r="N94" s="17">
        <v>0.97236905333974</v>
      </c>
      <c r="O94" s="17">
        <v>0.97068716962998502</v>
      </c>
      <c r="P94" s="17">
        <v>0.96660259490629497</v>
      </c>
      <c r="Q94" s="17">
        <v>0.95555021624219105</v>
      </c>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row>
    <row r="95" spans="9:51" x14ac:dyDescent="0.2">
      <c r="I95" s="16">
        <v>45839</v>
      </c>
      <c r="J95" s="17">
        <v>1</v>
      </c>
      <c r="K95" s="17">
        <v>0.99675925925925901</v>
      </c>
      <c r="L95" s="17">
        <v>0.99259259259259203</v>
      </c>
      <c r="M95" s="17">
        <v>0.98587962962962905</v>
      </c>
      <c r="N95" s="17">
        <v>0.98171296296296295</v>
      </c>
      <c r="O95" s="17">
        <v>0.97754629629629597</v>
      </c>
      <c r="P95" s="17">
        <v>0.97268518518518499</v>
      </c>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row>
    <row r="96" spans="9:51" x14ac:dyDescent="0.2">
      <c r="I96" s="16">
        <v>45870</v>
      </c>
      <c r="J96" s="17">
        <v>1</v>
      </c>
      <c r="K96" s="17">
        <v>0.99622730488092404</v>
      </c>
      <c r="L96" s="17">
        <v>0.98891770808771495</v>
      </c>
      <c r="M96" s="17">
        <v>0.98302287196415905</v>
      </c>
      <c r="N96" s="17">
        <v>0.97877858995519895</v>
      </c>
      <c r="O96" s="17">
        <v>0.97429851450129601</v>
      </c>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row>
    <row r="97" spans="2:51" x14ac:dyDescent="0.2">
      <c r="I97" s="16">
        <v>45901</v>
      </c>
      <c r="J97" s="17">
        <v>1</v>
      </c>
      <c r="K97" s="17">
        <v>0.99410709710479095</v>
      </c>
      <c r="L97" s="17">
        <v>0.98923904688701003</v>
      </c>
      <c r="M97" s="17">
        <v>0.98257750448373005</v>
      </c>
      <c r="N97" s="17">
        <v>0.97950294645144698</v>
      </c>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row>
    <row r="98" spans="2:51" x14ac:dyDescent="0.2">
      <c r="I98" s="16">
        <v>45931</v>
      </c>
      <c r="J98" s="17">
        <v>1</v>
      </c>
      <c r="K98" s="17">
        <v>0.99475478625753999</v>
      </c>
      <c r="L98" s="17">
        <v>0.989247311827957</v>
      </c>
      <c r="M98" s="17">
        <v>0.98478888014686505</v>
      </c>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row>
    <row r="99" spans="2:51" x14ac:dyDescent="0.2">
      <c r="I99" s="16">
        <v>45962</v>
      </c>
      <c r="J99" s="17">
        <v>1</v>
      </c>
      <c r="K99" s="17">
        <v>0.99633699633699602</v>
      </c>
      <c r="L99" s="17">
        <v>0.99296703296703204</v>
      </c>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row>
    <row r="100" spans="2:51" x14ac:dyDescent="0.2">
      <c r="I100" s="16">
        <v>45992</v>
      </c>
      <c r="J100" s="17">
        <v>1</v>
      </c>
      <c r="K100" s="17">
        <v>0.99566365007541402</v>
      </c>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row>
    <row r="104" spans="2:51" x14ac:dyDescent="0.2">
      <c r="B104" s="2" t="s">
        <v>27</v>
      </c>
    </row>
    <row r="105" spans="2:51" x14ac:dyDescent="0.2">
      <c r="C105" s="1">
        <v>1</v>
      </c>
      <c r="D105" s="1">
        <v>2</v>
      </c>
      <c r="E105" s="1">
        <f>D105+1</f>
        <v>3</v>
      </c>
      <c r="F105" s="1">
        <f t="shared" ref="F105:L105" si="0">E105+1</f>
        <v>4</v>
      </c>
      <c r="G105" s="1">
        <f t="shared" si="0"/>
        <v>5</v>
      </c>
      <c r="H105" s="1">
        <f t="shared" si="0"/>
        <v>6</v>
      </c>
      <c r="I105" s="1">
        <f t="shared" si="0"/>
        <v>7</v>
      </c>
      <c r="J105" s="1">
        <f t="shared" si="0"/>
        <v>8</v>
      </c>
      <c r="K105" s="1">
        <f t="shared" si="0"/>
        <v>9</v>
      </c>
      <c r="L105" s="1">
        <f t="shared" si="0"/>
        <v>10</v>
      </c>
      <c r="M105" s="1">
        <v>11</v>
      </c>
      <c r="N105" s="1">
        <v>12</v>
      </c>
    </row>
    <row r="106" spans="2:51" ht="16" x14ac:dyDescent="0.2">
      <c r="B106" s="1" t="s">
        <v>28</v>
      </c>
      <c r="C106" s="6"/>
      <c r="D106" s="6"/>
      <c r="E106" s="6"/>
      <c r="F106" s="6"/>
      <c r="G106" s="6"/>
      <c r="H106" s="6"/>
      <c r="I106" s="6"/>
      <c r="J106" s="6">
        <v>1222872741673</v>
      </c>
      <c r="K106" s="6">
        <v>1288685931838</v>
      </c>
      <c r="L106" s="6">
        <v>1345398043554</v>
      </c>
      <c r="M106" s="23">
        <v>1462788996458</v>
      </c>
      <c r="N106" s="23">
        <v>1526717218023</v>
      </c>
    </row>
    <row r="107" spans="2:51" ht="16" x14ac:dyDescent="0.2">
      <c r="B107" s="1" t="s">
        <v>29</v>
      </c>
      <c r="C107" s="6"/>
      <c r="D107" s="6"/>
      <c r="E107" s="6"/>
      <c r="F107" s="6"/>
      <c r="G107" s="6"/>
      <c r="H107" s="6"/>
      <c r="I107" s="6"/>
      <c r="J107" s="6">
        <v>21186017880</v>
      </c>
      <c r="K107" s="6">
        <v>48354775378</v>
      </c>
      <c r="L107" s="6">
        <v>61740516592</v>
      </c>
      <c r="M107" s="23">
        <v>70303201476</v>
      </c>
      <c r="N107" s="23">
        <v>85836911740</v>
      </c>
    </row>
    <row r="108" spans="2:51" ht="16" x14ac:dyDescent="0.2">
      <c r="B108" s="1" t="s">
        <v>30</v>
      </c>
      <c r="C108" s="6"/>
      <c r="D108" s="6"/>
      <c r="E108" s="6"/>
      <c r="F108" s="6"/>
      <c r="G108" s="6"/>
      <c r="H108" s="6"/>
      <c r="I108" s="6"/>
      <c r="J108" s="6">
        <f>J106-J107</f>
        <v>1201686723793</v>
      </c>
      <c r="K108" s="6">
        <f>K106-K107</f>
        <v>1240331156460</v>
      </c>
      <c r="L108" s="6">
        <f>L106-L107</f>
        <v>1283657526962</v>
      </c>
      <c r="M108" s="23">
        <f>M106-M107</f>
        <v>1392485794982</v>
      </c>
      <c r="N108" s="23">
        <f>N106-N107</f>
        <v>1440880306283</v>
      </c>
    </row>
    <row r="109" spans="2:51" ht="16" x14ac:dyDescent="0.2">
      <c r="B109" s="1" t="s">
        <v>31</v>
      </c>
      <c r="C109" s="6"/>
      <c r="D109" s="6"/>
      <c r="E109" s="6"/>
      <c r="F109" s="6"/>
      <c r="G109" s="6"/>
      <c r="H109" s="6"/>
      <c r="I109" s="6"/>
      <c r="J109" s="6">
        <v>15033746671</v>
      </c>
      <c r="K109" s="6">
        <v>33321186914</v>
      </c>
      <c r="L109" s="6">
        <v>20628642237</v>
      </c>
      <c r="M109" s="24">
        <v>19386940783</v>
      </c>
      <c r="N109" s="24">
        <v>30572034864</v>
      </c>
    </row>
    <row r="110" spans="2:51" ht="16" x14ac:dyDescent="0.2">
      <c r="C110" s="6"/>
      <c r="D110" s="6"/>
      <c r="E110" s="6"/>
      <c r="F110" s="6"/>
      <c r="G110" s="6"/>
      <c r="H110" s="6"/>
      <c r="I110" s="6"/>
      <c r="J110" s="6"/>
      <c r="K110" s="6"/>
      <c r="L110" s="6"/>
    </row>
    <row r="111" spans="2:51" ht="16" x14ac:dyDescent="0.2">
      <c r="C111" s="6"/>
      <c r="D111" s="6"/>
      <c r="E111" s="6"/>
      <c r="F111" s="6"/>
      <c r="G111" s="6"/>
      <c r="H111" s="6"/>
      <c r="I111" s="6"/>
      <c r="J111" s="6"/>
      <c r="K111" s="6"/>
      <c r="L111" s="6"/>
    </row>
    <row r="112" spans="2:51" ht="16" x14ac:dyDescent="0.2">
      <c r="B112" s="1" t="s">
        <v>32</v>
      </c>
      <c r="C112" s="6"/>
      <c r="D112" s="6"/>
      <c r="E112" s="6"/>
      <c r="F112" s="6"/>
      <c r="G112" s="6"/>
      <c r="H112" s="6"/>
      <c r="I112" s="6"/>
      <c r="J112" s="6"/>
      <c r="K112" s="6">
        <v>644322975504.00012</v>
      </c>
      <c r="L112" s="6">
        <v>666512071038.00012</v>
      </c>
      <c r="M112" s="23">
        <v>694596779016.00012</v>
      </c>
      <c r="N112" s="23">
        <v>708565348244.00012</v>
      </c>
    </row>
    <row r="113" spans="2:16" ht="16" x14ac:dyDescent="0.2">
      <c r="B113" s="1" t="s">
        <v>33</v>
      </c>
      <c r="C113" s="6"/>
      <c r="D113" s="6"/>
      <c r="E113" s="6"/>
      <c r="F113" s="6"/>
      <c r="G113" s="6"/>
      <c r="H113" s="6"/>
      <c r="I113" s="6"/>
      <c r="J113" s="6"/>
      <c r="K113" s="6">
        <v>696409205338</v>
      </c>
      <c r="L113" s="6">
        <v>850159523091.00012</v>
      </c>
      <c r="M113" s="7">
        <f>L113</f>
        <v>850159523091.00012</v>
      </c>
      <c r="N113" s="7">
        <f>M113</f>
        <v>850159523091.00012</v>
      </c>
    </row>
    <row r="114" spans="2:16" ht="16" x14ac:dyDescent="0.2">
      <c r="B114" s="1" t="s">
        <v>34</v>
      </c>
      <c r="C114" s="6"/>
      <c r="D114" s="6"/>
      <c r="E114" s="6"/>
      <c r="F114" s="6"/>
      <c r="G114" s="6"/>
      <c r="H114" s="6"/>
      <c r="I114" s="6"/>
      <c r="J114" s="6"/>
      <c r="K114" s="6"/>
      <c r="L114" s="6"/>
      <c r="M114" s="7"/>
      <c r="N114" s="7"/>
    </row>
    <row r="115" spans="2:16" ht="16" x14ac:dyDescent="0.2">
      <c r="C115" s="6"/>
      <c r="D115" s="6"/>
      <c r="E115" s="6"/>
      <c r="F115" s="6"/>
      <c r="G115" s="6"/>
      <c r="H115" s="6"/>
      <c r="I115" s="6"/>
      <c r="J115" s="6"/>
      <c r="K115" s="6"/>
      <c r="L115" s="6"/>
      <c r="M115" s="7"/>
      <c r="N115" s="7"/>
    </row>
    <row r="116" spans="2:16" ht="16" x14ac:dyDescent="0.2">
      <c r="C116" s="6"/>
      <c r="D116" s="6"/>
      <c r="E116" s="6"/>
      <c r="F116" s="6"/>
      <c r="G116" s="6"/>
      <c r="H116" s="6"/>
      <c r="I116" s="6"/>
      <c r="J116" s="6"/>
      <c r="K116" s="6"/>
      <c r="L116" s="6"/>
    </row>
    <row r="117" spans="2:16" ht="16" x14ac:dyDescent="0.2">
      <c r="B117" s="1" t="s">
        <v>35</v>
      </c>
      <c r="C117" s="6"/>
      <c r="D117" s="6"/>
      <c r="E117" s="6"/>
      <c r="F117" s="6"/>
      <c r="G117" s="6"/>
      <c r="H117" s="6"/>
      <c r="I117" s="6"/>
      <c r="J117" s="6"/>
      <c r="K117" s="6"/>
      <c r="L117" s="6">
        <f>K106+L113-L106-L109</f>
        <v>772818769138</v>
      </c>
      <c r="M117" s="24">
        <f>L106+M113-M106-M109</f>
        <v>713381629404</v>
      </c>
      <c r="N117" s="24">
        <f>M106+N113-N106-N109</f>
        <v>755659266662</v>
      </c>
    </row>
    <row r="118" spans="2:16" ht="16" x14ac:dyDescent="0.2">
      <c r="C118" s="6"/>
      <c r="D118" s="6"/>
      <c r="E118" s="6"/>
      <c r="F118" s="6"/>
      <c r="G118" s="6"/>
      <c r="H118" s="6"/>
      <c r="I118" s="6"/>
      <c r="J118" s="6"/>
      <c r="K118" s="6"/>
      <c r="L118" s="6"/>
    </row>
    <row r="119" spans="2:16" ht="16" x14ac:dyDescent="0.2">
      <c r="B119" s="1" t="s">
        <v>36</v>
      </c>
      <c r="C119" s="6"/>
      <c r="D119" s="6"/>
      <c r="E119" s="6"/>
      <c r="F119" s="6"/>
      <c r="G119" s="6"/>
      <c r="H119" s="6"/>
      <c r="I119" s="6"/>
      <c r="J119" s="6"/>
      <c r="K119" s="6">
        <v>128255</v>
      </c>
      <c r="L119" s="6">
        <v>128906</v>
      </c>
      <c r="M119" s="7">
        <v>132781</v>
      </c>
      <c r="N119" s="7">
        <v>134124</v>
      </c>
    </row>
    <row r="120" spans="2:16" ht="16" x14ac:dyDescent="0.2">
      <c r="B120" s="1" t="s">
        <v>37</v>
      </c>
      <c r="C120" s="6"/>
      <c r="D120" s="6"/>
      <c r="E120" s="6"/>
      <c r="F120" s="6"/>
      <c r="G120" s="6"/>
      <c r="H120" s="6"/>
      <c r="I120" s="6"/>
      <c r="J120" s="6"/>
      <c r="K120" s="6">
        <v>70137</v>
      </c>
      <c r="L120" s="6">
        <v>70390</v>
      </c>
      <c r="M120" s="7">
        <v>73388</v>
      </c>
      <c r="N120" s="7">
        <v>76116</v>
      </c>
    </row>
    <row r="122" spans="2:16" x14ac:dyDescent="0.2">
      <c r="D122" s="25"/>
      <c r="L122" s="1">
        <f>AVERAGE(K112:L112)/AVERAGE(J108:K108)</f>
        <v>0.53678355803283229</v>
      </c>
      <c r="M122" s="1">
        <f>AVERAGE(L112:M112)/AVERAGE(K108:L108)</f>
        <v>0.53926899870589817</v>
      </c>
      <c r="N122" s="1">
        <f>AVERAGE(M112:N112)/AVERAGE(L108:M108)</f>
        <v>0.52432248891689304</v>
      </c>
    </row>
    <row r="123" spans="2:16" x14ac:dyDescent="0.2">
      <c r="L123" s="1">
        <f>L117/AVERAGE(J108:K108)</f>
        <v>0.6329345705347037</v>
      </c>
      <c r="M123" s="1">
        <f>M117/AVERAGE(K108:L108)</f>
        <v>0.56528116317605981</v>
      </c>
      <c r="N123" s="1">
        <f>N117/AVERAGE(L108:M108)</f>
        <v>0.56473751645937642</v>
      </c>
    </row>
    <row r="124" spans="2:16" ht="16" x14ac:dyDescent="0.2">
      <c r="C124" s="6"/>
      <c r="D124" s="6"/>
      <c r="E124" s="6"/>
      <c r="F124" s="6"/>
      <c r="G124" s="6"/>
      <c r="H124" s="6"/>
      <c r="I124" s="6"/>
      <c r="J124" s="6"/>
      <c r="K124" s="6"/>
      <c r="L124" s="6">
        <f>L113/L119</f>
        <v>6595189.6970738377</v>
      </c>
      <c r="M124" s="6">
        <f>M113/M119</f>
        <v>6402719.6894962387</v>
      </c>
      <c r="N124" s="6">
        <f>N113/N119</f>
        <v>6338608.4749261886</v>
      </c>
      <c r="O124" s="1" t="s">
        <v>38</v>
      </c>
      <c r="P124" s="1" t="s">
        <v>39</v>
      </c>
    </row>
    <row r="127" spans="2:16" ht="16" x14ac:dyDescent="0.2">
      <c r="B127" s="1" t="s">
        <v>40</v>
      </c>
      <c r="C127" s="12">
        <f>AVERAGE(L122:N122)</f>
        <v>0.53345834855187446</v>
      </c>
    </row>
    <row r="128" spans="2:16" ht="16" x14ac:dyDescent="0.2">
      <c r="B128" s="1" t="s">
        <v>41</v>
      </c>
      <c r="C128" s="12">
        <f>AVERAGE(L123:N123)</f>
        <v>0.58765108339004668</v>
      </c>
      <c r="E128" s="25"/>
    </row>
    <row r="129" spans="2:14" ht="16" x14ac:dyDescent="0.2">
      <c r="B129" s="1" t="s">
        <v>42</v>
      </c>
      <c r="C129" s="26">
        <f>(SUM(C113:N113)-GETPIVOTDATA("VND",$I$21,"NAME_OPERATION_SUB_TYPE","On Us Billing"))/SUM(C119:N119)/10^6</f>
        <v>5.8941157683440633</v>
      </c>
      <c r="E129" s="27"/>
    </row>
    <row r="131" spans="2:14" x14ac:dyDescent="0.2">
      <c r="B131" s="1" t="s">
        <v>43</v>
      </c>
      <c r="L131" s="1">
        <v>4383607738</v>
      </c>
      <c r="M131" s="28">
        <v>3850695292</v>
      </c>
      <c r="N131" s="28">
        <v>4977336255</v>
      </c>
    </row>
    <row r="132" spans="2:14" x14ac:dyDescent="0.2">
      <c r="B132" s="1" t="s">
        <v>44</v>
      </c>
      <c r="L132" s="1">
        <v>3208606111</v>
      </c>
      <c r="M132" s="29">
        <v>3065811450</v>
      </c>
      <c r="N132" s="29">
        <v>3162856046</v>
      </c>
    </row>
    <row r="133" spans="2:14" x14ac:dyDescent="0.2">
      <c r="B133" s="1" t="s">
        <v>45</v>
      </c>
      <c r="C133" s="30"/>
      <c r="D133" s="30"/>
      <c r="E133" s="30"/>
      <c r="F133" s="30"/>
      <c r="G133" s="30"/>
      <c r="H133" s="30"/>
      <c r="I133" s="30"/>
      <c r="J133" s="30"/>
      <c r="K133" s="30"/>
      <c r="L133" s="30">
        <v>342277000</v>
      </c>
      <c r="M133" s="31">
        <v>138561844.02000025</v>
      </c>
      <c r="N133" s="31">
        <v>0</v>
      </c>
    </row>
    <row r="134" spans="2:14" ht="16" x14ac:dyDescent="0.2">
      <c r="B134" s="1" t="s">
        <v>46</v>
      </c>
      <c r="C134" s="30"/>
      <c r="D134" s="30"/>
      <c r="E134" s="32"/>
      <c r="F134" s="32"/>
      <c r="G134" s="32"/>
      <c r="H134" s="13"/>
      <c r="I134" s="13"/>
      <c r="J134" s="33"/>
      <c r="K134" s="33"/>
      <c r="L134" s="13">
        <f>126593966+953148800+1179969</f>
        <v>1080922735</v>
      </c>
      <c r="M134" s="29">
        <f>136733637+1283517146+1534237</f>
        <v>1421785020</v>
      </c>
      <c r="N134" s="29">
        <f>219891249+1300000000</f>
        <v>1519891249</v>
      </c>
    </row>
    <row r="135" spans="2:14" ht="16" x14ac:dyDescent="0.2">
      <c r="C135" s="30"/>
      <c r="D135" s="30"/>
      <c r="E135" s="32"/>
      <c r="F135" s="32"/>
      <c r="G135" s="32"/>
      <c r="H135" s="13"/>
      <c r="I135" s="13"/>
      <c r="J135" s="33"/>
      <c r="K135" s="33"/>
      <c r="L135" s="13"/>
      <c r="M135" s="13"/>
      <c r="N135" s="13"/>
    </row>
    <row r="136" spans="2:14" ht="16" x14ac:dyDescent="0.2">
      <c r="B136" s="1" t="s">
        <v>43</v>
      </c>
      <c r="C136" s="34">
        <f>SUM(L131:N131)/SUM(L113:N113)</f>
        <v>5.180062849446292E-3</v>
      </c>
    </row>
    <row r="137" spans="2:14" ht="16" x14ac:dyDescent="0.2">
      <c r="B137" s="1" t="s">
        <v>44</v>
      </c>
      <c r="C137" s="34">
        <f>SUM(L132:N132)/SUM(L113:N113)</f>
        <v>3.7001971789514159E-3</v>
      </c>
    </row>
    <row r="138" spans="2:14" ht="16" x14ac:dyDescent="0.2">
      <c r="B138" s="1" t="s">
        <v>47</v>
      </c>
      <c r="C138" s="34">
        <f>SUM(L134:N134)/SUM(L113:N113)</f>
        <v>1.5771938068652814E-3</v>
      </c>
    </row>
    <row r="143" spans="2:14" x14ac:dyDescent="0.2">
      <c r="B143" s="2" t="s">
        <v>48</v>
      </c>
      <c r="G143" s="1" t="s">
        <v>49</v>
      </c>
      <c r="H143" s="1" t="s">
        <v>9</v>
      </c>
    </row>
    <row r="144" spans="2:14" x14ac:dyDescent="0.2">
      <c r="G144" s="1" t="s">
        <v>11</v>
      </c>
      <c r="H144" s="1">
        <v>3</v>
      </c>
      <c r="I144" s="1">
        <v>6</v>
      </c>
      <c r="J144" s="1">
        <v>9</v>
      </c>
      <c r="K144" s="1">
        <v>12</v>
      </c>
      <c r="L144" s="1" t="s">
        <v>16</v>
      </c>
    </row>
    <row r="145" spans="2:14" ht="16" x14ac:dyDescent="0.2">
      <c r="B145" s="1" t="s">
        <v>50</v>
      </c>
      <c r="C145" s="26">
        <f>ROUND(SUMPRODUCT(H155:K155,H156:K156)/SUM(H156:K156),0)</f>
        <v>9</v>
      </c>
      <c r="G145" s="10" t="s">
        <v>18</v>
      </c>
      <c r="H145" s="11">
        <v>5296291248</v>
      </c>
      <c r="I145" s="11">
        <v>7289442346</v>
      </c>
      <c r="J145" s="11">
        <v>2948473200</v>
      </c>
      <c r="K145" s="11">
        <v>20739227629</v>
      </c>
      <c r="L145" s="11">
        <v>36273434423</v>
      </c>
    </row>
    <row r="146" spans="2:14" ht="16" x14ac:dyDescent="0.2">
      <c r="B146" s="1" t="s">
        <v>51</v>
      </c>
      <c r="C146" s="12">
        <f>SUMPRODUCT(H157:K157,H156:K156)/SUM(H156:K156)</f>
        <v>5.8932557439394635E-2</v>
      </c>
      <c r="G146" s="10" t="s">
        <v>20</v>
      </c>
      <c r="H146" s="11">
        <v>3831112043</v>
      </c>
      <c r="I146" s="11">
        <v>6342703808</v>
      </c>
      <c r="J146" s="11">
        <v>2397417483</v>
      </c>
      <c r="K146" s="11">
        <v>18252001122</v>
      </c>
      <c r="L146" s="11">
        <v>30823234456</v>
      </c>
    </row>
    <row r="147" spans="2:14" ht="16" x14ac:dyDescent="0.2">
      <c r="B147" s="1" t="s">
        <v>52</v>
      </c>
      <c r="C147" s="35">
        <f>GETPIVOTDATA("DDP amount",$G$143)/SUM(L113:N113)</f>
        <v>4.4248208227512541E-2</v>
      </c>
      <c r="D147" s="36"/>
      <c r="G147" s="10" t="s">
        <v>22</v>
      </c>
      <c r="H147" s="11">
        <v>5336175998</v>
      </c>
      <c r="I147" s="11">
        <v>9730016695</v>
      </c>
      <c r="J147" s="11">
        <v>4113851871</v>
      </c>
      <c r="K147" s="11">
        <v>26577393370</v>
      </c>
      <c r="L147" s="11">
        <v>45757437934</v>
      </c>
      <c r="M147" s="37"/>
      <c r="N147" s="11"/>
    </row>
    <row r="148" spans="2:14" x14ac:dyDescent="0.2">
      <c r="G148" s="10" t="s">
        <v>16</v>
      </c>
      <c r="H148" s="11">
        <v>14463579289</v>
      </c>
      <c r="I148" s="11">
        <v>23362162849</v>
      </c>
      <c r="J148" s="11">
        <v>9459742554</v>
      </c>
      <c r="K148" s="11">
        <v>65568622121</v>
      </c>
      <c r="L148" s="11">
        <v>112854106813</v>
      </c>
      <c r="M148" s="37"/>
    </row>
    <row r="149" spans="2:14" x14ac:dyDescent="0.2">
      <c r="M149" s="37"/>
    </row>
    <row r="150" spans="2:14" x14ac:dyDescent="0.2">
      <c r="M150" s="37"/>
    </row>
    <row r="155" spans="2:14" x14ac:dyDescent="0.2">
      <c r="H155" s="1">
        <v>3</v>
      </c>
      <c r="I155" s="1">
        <v>6</v>
      </c>
      <c r="J155" s="1">
        <v>9</v>
      </c>
      <c r="K155" s="1">
        <v>12</v>
      </c>
    </row>
    <row r="156" spans="2:14" x14ac:dyDescent="0.2">
      <c r="G156" s="1" t="s">
        <v>53</v>
      </c>
      <c r="H156" s="38">
        <v>14463579289</v>
      </c>
      <c r="I156" s="38">
        <v>23362162849</v>
      </c>
      <c r="J156" s="38">
        <v>9459742554</v>
      </c>
      <c r="K156" s="38">
        <v>65568622121</v>
      </c>
    </row>
    <row r="157" spans="2:14" x14ac:dyDescent="0.2">
      <c r="G157" s="1" t="s">
        <v>54</v>
      </c>
      <c r="H157" s="39">
        <v>1.9900000000000001E-2</v>
      </c>
      <c r="I157" s="39">
        <v>4.99E-2</v>
      </c>
      <c r="J157" s="39">
        <v>6.4899999999999999E-2</v>
      </c>
      <c r="K157" s="39">
        <v>6.9900000000000004E-2</v>
      </c>
    </row>
    <row r="160" spans="2:14" x14ac:dyDescent="0.2">
      <c r="B160" s="2" t="s">
        <v>55</v>
      </c>
    </row>
    <row r="163" spans="2:14" x14ac:dyDescent="0.2">
      <c r="C163" s="1">
        <v>1</v>
      </c>
      <c r="D163" s="1">
        <v>2</v>
      </c>
      <c r="E163" s="1">
        <f>D163+1</f>
        <v>3</v>
      </c>
      <c r="F163" s="1">
        <f t="shared" ref="F163:L163" si="1">E163+1</f>
        <v>4</v>
      </c>
      <c r="G163" s="1">
        <f t="shared" si="1"/>
        <v>5</v>
      </c>
      <c r="H163" s="1">
        <f t="shared" si="1"/>
        <v>6</v>
      </c>
      <c r="I163" s="1">
        <f t="shared" si="1"/>
        <v>7</v>
      </c>
      <c r="J163" s="1">
        <f t="shared" si="1"/>
        <v>8</v>
      </c>
      <c r="K163" s="1">
        <f t="shared" si="1"/>
        <v>9</v>
      </c>
      <c r="L163" s="1">
        <f t="shared" si="1"/>
        <v>10</v>
      </c>
      <c r="M163" s="1">
        <v>11</v>
      </c>
      <c r="N163" s="1">
        <v>12</v>
      </c>
    </row>
    <row r="164" spans="2:14" ht="16" x14ac:dyDescent="0.2">
      <c r="B164" s="1" t="s">
        <v>56</v>
      </c>
      <c r="C164" s="6"/>
      <c r="D164" s="6"/>
      <c r="E164" s="6"/>
      <c r="F164" s="6"/>
      <c r="G164" s="6"/>
      <c r="H164" s="6"/>
      <c r="I164" s="6"/>
      <c r="J164" s="6"/>
      <c r="K164" s="6"/>
      <c r="L164" s="6">
        <v>3813</v>
      </c>
      <c r="M164" s="40">
        <v>6824</v>
      </c>
      <c r="N164" s="40">
        <v>5303</v>
      </c>
    </row>
    <row r="165" spans="2:14" ht="16" x14ac:dyDescent="0.2">
      <c r="B165" s="1" t="s">
        <v>57</v>
      </c>
      <c r="C165" s="6"/>
      <c r="D165" s="6"/>
      <c r="E165" s="6"/>
      <c r="F165" s="6"/>
      <c r="G165" s="6"/>
      <c r="H165" s="6"/>
      <c r="I165" s="6"/>
      <c r="J165" s="6"/>
      <c r="K165" s="6">
        <f>K119</f>
        <v>128255</v>
      </c>
      <c r="L165" s="6">
        <f>L119</f>
        <v>128906</v>
      </c>
      <c r="M165" s="24">
        <f>M119</f>
        <v>132781</v>
      </c>
      <c r="N165" s="24">
        <f>N119</f>
        <v>134124</v>
      </c>
    </row>
    <row r="166" spans="2:14" ht="16" x14ac:dyDescent="0.2">
      <c r="C166" s="6"/>
      <c r="D166" s="6"/>
      <c r="E166" s="6"/>
      <c r="F166" s="6"/>
      <c r="G166" s="6"/>
      <c r="H166" s="6"/>
      <c r="I166" s="6"/>
      <c r="J166" s="6"/>
      <c r="K166" s="6"/>
      <c r="L166" s="6"/>
      <c r="M166" s="41"/>
      <c r="N166" s="41"/>
    </row>
    <row r="167" spans="2:14" ht="16" x14ac:dyDescent="0.2">
      <c r="C167" s="6"/>
      <c r="D167" s="6"/>
      <c r="E167" s="6"/>
      <c r="F167" s="6"/>
      <c r="G167" s="6"/>
      <c r="H167" s="6"/>
      <c r="I167" s="6"/>
      <c r="J167" s="6"/>
      <c r="K167" s="6"/>
      <c r="L167" s="6"/>
    </row>
    <row r="168" spans="2:14" ht="16" x14ac:dyDescent="0.2">
      <c r="B168" s="1" t="s">
        <v>58</v>
      </c>
      <c r="C168" s="6"/>
      <c r="D168" s="6"/>
      <c r="E168" s="6"/>
      <c r="F168" s="6"/>
      <c r="G168" s="6"/>
      <c r="H168" s="6"/>
      <c r="I168" s="6"/>
      <c r="J168" s="6"/>
      <c r="K168" s="6"/>
      <c r="L168" s="6">
        <v>628344899.99999988</v>
      </c>
      <c r="M168" s="42">
        <v>680208404</v>
      </c>
      <c r="N168" s="42">
        <v>624583086</v>
      </c>
    </row>
    <row r="169" spans="2:14" ht="16" x14ac:dyDescent="0.2">
      <c r="B169" s="1" t="s">
        <v>59</v>
      </c>
      <c r="C169" s="6"/>
      <c r="D169" s="6"/>
      <c r="E169" s="6"/>
      <c r="F169" s="6"/>
      <c r="G169" s="6"/>
      <c r="H169" s="6"/>
      <c r="I169" s="6"/>
      <c r="J169" s="6"/>
      <c r="K169" s="6"/>
      <c r="L169" s="6">
        <v>195060550.70000008</v>
      </c>
      <c r="M169" s="42">
        <v>235670457.90599999</v>
      </c>
      <c r="N169" s="42">
        <v>396881701.84000003</v>
      </c>
    </row>
    <row r="170" spans="2:14" ht="16" x14ac:dyDescent="0.2">
      <c r="B170" s="1" t="s">
        <v>60</v>
      </c>
      <c r="C170" s="6"/>
      <c r="D170" s="6"/>
      <c r="E170" s="6"/>
      <c r="F170" s="6"/>
      <c r="G170" s="6"/>
      <c r="H170" s="6"/>
      <c r="I170" s="6"/>
      <c r="J170" s="6"/>
      <c r="K170" s="6"/>
      <c r="L170" s="6">
        <v>964259291</v>
      </c>
      <c r="M170" s="24">
        <v>1457920465</v>
      </c>
      <c r="N170" s="24">
        <v>1114397698</v>
      </c>
    </row>
    <row r="171" spans="2:14" ht="16" x14ac:dyDescent="0.2">
      <c r="B171" s="1" t="s">
        <v>61</v>
      </c>
      <c r="C171" s="6"/>
      <c r="D171" s="6"/>
      <c r="E171" s="6"/>
      <c r="F171" s="6"/>
      <c r="G171" s="6"/>
      <c r="H171" s="6"/>
      <c r="I171" s="6"/>
      <c r="J171" s="6"/>
      <c r="K171" s="6"/>
      <c r="L171" s="6">
        <v>615467980</v>
      </c>
      <c r="M171" s="24">
        <v>171467980</v>
      </c>
      <c r="N171" s="24">
        <v>496350930</v>
      </c>
    </row>
    <row r="172" spans="2:14" ht="16" x14ac:dyDescent="0.2">
      <c r="B172" s="1" t="s">
        <v>62</v>
      </c>
      <c r="C172" s="6"/>
      <c r="D172" s="6"/>
      <c r="E172" s="6"/>
      <c r="F172" s="6"/>
      <c r="G172" s="6"/>
      <c r="H172" s="6"/>
      <c r="I172" s="6"/>
      <c r="J172" s="6"/>
      <c r="K172" s="6"/>
      <c r="L172" s="6">
        <v>47047605</v>
      </c>
      <c r="M172" s="24">
        <v>49336457</v>
      </c>
      <c r="N172" s="24">
        <v>60587294</v>
      </c>
    </row>
    <row r="173" spans="2:14" ht="16" x14ac:dyDescent="0.2">
      <c r="B173" s="1" t="s">
        <v>63</v>
      </c>
      <c r="C173" s="6"/>
      <c r="D173" s="6"/>
      <c r="E173" s="6"/>
      <c r="F173" s="6"/>
      <c r="G173" s="6"/>
      <c r="H173" s="6"/>
      <c r="I173" s="6"/>
      <c r="J173" s="6"/>
      <c r="K173" s="6"/>
      <c r="L173" s="6">
        <v>293942904</v>
      </c>
      <c r="M173" s="24">
        <v>463786000</v>
      </c>
      <c r="N173" s="24">
        <v>477087780</v>
      </c>
    </row>
    <row r="174" spans="2:14" ht="16" x14ac:dyDescent="0.2">
      <c r="B174" s="1" t="s">
        <v>64</v>
      </c>
      <c r="C174" s="6"/>
      <c r="D174" s="6"/>
      <c r="E174" s="6"/>
      <c r="F174" s="6"/>
      <c r="G174" s="6"/>
      <c r="H174" s="6"/>
      <c r="I174" s="6"/>
      <c r="J174" s="6"/>
      <c r="K174" s="6"/>
      <c r="L174" s="6">
        <v>88860269.270334393</v>
      </c>
      <c r="M174" s="24">
        <v>89488962.474412769</v>
      </c>
      <c r="N174" s="24">
        <v>89488962.474412769</v>
      </c>
    </row>
    <row r="175" spans="2:14" ht="16" x14ac:dyDescent="0.2">
      <c r="C175" s="6"/>
      <c r="D175" s="6"/>
      <c r="E175" s="6"/>
      <c r="F175" s="6"/>
      <c r="G175" s="6"/>
      <c r="H175" s="6"/>
      <c r="I175" s="6"/>
      <c r="J175" s="6"/>
      <c r="K175" s="6"/>
      <c r="L175" s="6"/>
    </row>
    <row r="176" spans="2:14" ht="16" x14ac:dyDescent="0.2">
      <c r="B176" s="1" t="s">
        <v>65</v>
      </c>
      <c r="C176" s="43">
        <f>SUM(L170:N170)/SUM(L164:N164)/10^6</f>
        <v>0.22186809623588455</v>
      </c>
      <c r="D176" s="6"/>
      <c r="E176" s="6"/>
      <c r="F176" s="6"/>
      <c r="G176" s="6"/>
      <c r="H176" s="6"/>
      <c r="I176" s="6"/>
      <c r="J176" s="6"/>
      <c r="K176" s="6"/>
      <c r="L176" s="6"/>
    </row>
    <row r="177" spans="2:14" ht="16" x14ac:dyDescent="0.2">
      <c r="B177" s="1" t="s">
        <v>61</v>
      </c>
      <c r="C177" s="44">
        <f>SUM(L171:N171)/SUM(L113:N113)</f>
        <v>5.0315533149756814E-4</v>
      </c>
      <c r="D177" s="45"/>
      <c r="E177" s="45"/>
      <c r="F177" s="45"/>
      <c r="G177" s="45"/>
      <c r="H177" s="45"/>
      <c r="I177" s="45"/>
      <c r="J177" s="45"/>
      <c r="K177" s="45"/>
      <c r="L177" s="45"/>
    </row>
    <row r="178" spans="2:14" ht="16" x14ac:dyDescent="0.2">
      <c r="C178" s="46"/>
      <c r="D178" s="45"/>
      <c r="E178" s="45"/>
      <c r="F178" s="45"/>
      <c r="G178" s="45"/>
      <c r="H178" s="45"/>
      <c r="I178" s="45"/>
      <c r="J178" s="45"/>
      <c r="K178" s="45"/>
      <c r="L178" s="45"/>
    </row>
    <row r="179" spans="2:14" ht="16" x14ac:dyDescent="0.2">
      <c r="B179" s="1" t="s">
        <v>58</v>
      </c>
      <c r="C179" s="43">
        <f>SUM(L168:N168)/SUM(L164:N164)/10^6</f>
        <v>0.1212758086574655</v>
      </c>
      <c r="D179" s="6"/>
      <c r="E179" s="6"/>
      <c r="F179" s="6"/>
      <c r="G179" s="6"/>
      <c r="H179" s="6"/>
      <c r="I179" s="6"/>
      <c r="J179" s="6"/>
      <c r="K179" s="6"/>
      <c r="L179" s="6"/>
    </row>
    <row r="180" spans="2:14" ht="16" x14ac:dyDescent="0.2">
      <c r="B180" s="1" t="s">
        <v>66</v>
      </c>
      <c r="C180" s="43">
        <v>7.0000000000000001E-3</v>
      </c>
      <c r="D180" s="47">
        <f>SUM(D169:L169)/SUM(C165:K165)/10^6</f>
        <v>1.520880672878251E-3</v>
      </c>
      <c r="E180" s="6"/>
      <c r="F180" s="6"/>
      <c r="G180" s="6"/>
      <c r="H180" s="6"/>
      <c r="I180" s="6"/>
      <c r="J180" s="6"/>
      <c r="K180" s="6"/>
      <c r="L180" s="6"/>
    </row>
    <row r="181" spans="2:14" x14ac:dyDescent="0.2">
      <c r="C181" s="48"/>
    </row>
    <row r="182" spans="2:14" ht="16" x14ac:dyDescent="0.2">
      <c r="B182" s="1" t="s">
        <v>67</v>
      </c>
      <c r="C182" s="43">
        <f>SUM(L172:N172)/SUM(L164:N164)/10^6</f>
        <v>9.8476383939774155E-3</v>
      </c>
    </row>
    <row r="183" spans="2:14" x14ac:dyDescent="0.2">
      <c r="C183" s="48"/>
    </row>
    <row r="184" spans="2:14" ht="16" x14ac:dyDescent="0.2">
      <c r="B184" s="1" t="s">
        <v>68</v>
      </c>
      <c r="C184" s="43">
        <f>SUM(L173:N173)/SUM(L164:N164)/10^6</f>
        <v>7.7466542283563367E-2</v>
      </c>
    </row>
    <row r="185" spans="2:14" x14ac:dyDescent="0.2">
      <c r="C185" s="48"/>
    </row>
    <row r="186" spans="2:14" ht="16" x14ac:dyDescent="0.2">
      <c r="B186" s="1" t="s">
        <v>64</v>
      </c>
      <c r="C186" s="43">
        <f>SUM(L174:N174)/SUM(L165:N165)/10^6</f>
        <v>6.7668203819287471E-4</v>
      </c>
    </row>
    <row r="190" spans="2:14" x14ac:dyDescent="0.2">
      <c r="B190" s="2" t="s">
        <v>69</v>
      </c>
    </row>
    <row r="191" spans="2:14" x14ac:dyDescent="0.2">
      <c r="C191" s="1">
        <v>1</v>
      </c>
      <c r="D191" s="1">
        <v>2</v>
      </c>
      <c r="E191" s="1">
        <f>D191+1</f>
        <v>3</v>
      </c>
      <c r="F191" s="1">
        <f t="shared" ref="F191:L191" si="2">E191+1</f>
        <v>4</v>
      </c>
      <c r="G191" s="1">
        <f t="shared" si="2"/>
        <v>5</v>
      </c>
      <c r="H191" s="1">
        <f t="shared" si="2"/>
        <v>6</v>
      </c>
      <c r="I191" s="1">
        <f t="shared" si="2"/>
        <v>7</v>
      </c>
      <c r="J191" s="1">
        <f t="shared" si="2"/>
        <v>8</v>
      </c>
      <c r="K191" s="1">
        <f t="shared" si="2"/>
        <v>9</v>
      </c>
      <c r="L191" s="1">
        <f t="shared" si="2"/>
        <v>10</v>
      </c>
      <c r="M191" s="1">
        <v>11</v>
      </c>
      <c r="N191" s="1">
        <v>12</v>
      </c>
    </row>
    <row r="193" spans="2:14 16384:16384" x14ac:dyDescent="0.2">
      <c r="B193" s="1" t="s">
        <v>57</v>
      </c>
      <c r="C193" s="41"/>
      <c r="D193" s="41"/>
      <c r="E193" s="41"/>
      <c r="F193" s="41"/>
      <c r="G193" s="41"/>
      <c r="H193" s="41"/>
      <c r="I193" s="41"/>
      <c r="J193" s="41"/>
      <c r="K193" s="41"/>
      <c r="L193" s="41">
        <f>L165</f>
        <v>128906</v>
      </c>
      <c r="M193" s="49">
        <f>M165</f>
        <v>132781</v>
      </c>
      <c r="N193" s="49">
        <f>N165</f>
        <v>134124</v>
      </c>
    </row>
    <row r="194" spans="2:14 16384:16384" x14ac:dyDescent="0.2">
      <c r="B194" s="1" t="s">
        <v>70</v>
      </c>
      <c r="C194" s="41"/>
      <c r="D194" s="41"/>
      <c r="E194" s="41"/>
      <c r="F194" s="41"/>
      <c r="G194" s="41"/>
      <c r="H194" s="41"/>
      <c r="I194" s="41"/>
      <c r="J194" s="41"/>
      <c r="K194" s="41"/>
      <c r="L194" s="41">
        <v>165890</v>
      </c>
      <c r="M194" s="49">
        <f>L194+M164</f>
        <v>172714</v>
      </c>
      <c r="N194" s="49">
        <f>M194+N164</f>
        <v>178017</v>
      </c>
      <c r="XFD194" s="41"/>
    </row>
    <row r="195" spans="2:14 16384:16384" x14ac:dyDescent="0.2">
      <c r="M195" s="50"/>
      <c r="N195" s="50"/>
    </row>
    <row r="196" spans="2:14 16384:16384" x14ac:dyDescent="0.2">
      <c r="B196" s="1" t="s">
        <v>71</v>
      </c>
      <c r="L196" s="1">
        <v>2463168117.3297877</v>
      </c>
      <c r="M196" s="50">
        <v>2562731430.8549399</v>
      </c>
      <c r="N196" s="50">
        <v>2480463358.4820375</v>
      </c>
    </row>
    <row r="197" spans="2:14 16384:16384" x14ac:dyDescent="0.2">
      <c r="B197" s="1" t="s">
        <v>72</v>
      </c>
      <c r="L197" s="1">
        <v>2646547910.0641904</v>
      </c>
      <c r="M197" s="50">
        <v>739655841.03163445</v>
      </c>
      <c r="N197" s="50">
        <v>1777593551.6121759</v>
      </c>
    </row>
    <row r="198" spans="2:14 16384:16384" x14ac:dyDescent="0.2">
      <c r="B198" s="1" t="s">
        <v>73</v>
      </c>
      <c r="L198" s="1">
        <v>682087466.18666685</v>
      </c>
      <c r="M198" s="50">
        <v>570128785.15555561</v>
      </c>
      <c r="N198" s="50">
        <v>1045415911.3600001</v>
      </c>
    </row>
    <row r="199" spans="2:14 16384:16384" x14ac:dyDescent="0.2">
      <c r="B199" s="1" t="s">
        <v>74</v>
      </c>
      <c r="L199" s="1">
        <v>1261785189.1999986</v>
      </c>
      <c r="M199" s="50">
        <v>560797039.18222284</v>
      </c>
      <c r="N199" s="50">
        <v>348292561.27288747</v>
      </c>
    </row>
    <row r="202" spans="2:14 16384:16384" x14ac:dyDescent="0.2">
      <c r="B202" s="1" t="s">
        <v>71</v>
      </c>
      <c r="C202" s="51">
        <f>SUM(C196:N196)/SUM($C$194:$N$194)/10^6</f>
        <v>1.4529728576009813E-2</v>
      </c>
      <c r="E202" s="1">
        <v>1.7671361791614066E-2</v>
      </c>
    </row>
    <row r="203" spans="2:14 16384:16384" x14ac:dyDescent="0.2">
      <c r="B203" s="1" t="s">
        <v>72</v>
      </c>
      <c r="C203" s="51">
        <f>SUM(C197:N197)/SUM($C$194:$N$194)/10^6</f>
        <v>9.9953298505248526E-3</v>
      </c>
      <c r="E203" s="1">
        <v>7.0290219450789464E-3</v>
      </c>
    </row>
    <row r="204" spans="2:14 16384:16384" x14ac:dyDescent="0.2">
      <c r="B204" s="1" t="s">
        <v>73</v>
      </c>
      <c r="C204" s="51">
        <f>SUM(C198:N198)/SUM($C$194:$N$194)/10^6</f>
        <v>4.4474230871416817E-3</v>
      </c>
      <c r="E204" s="1">
        <v>4.5470354866951864E-3</v>
      </c>
    </row>
    <row r="205" spans="2:14 16384:16384" x14ac:dyDescent="0.2">
      <c r="B205" s="1" t="s">
        <v>74</v>
      </c>
      <c r="C205" s="51">
        <f>SUM(C199:N199)/SUM($C$194:$N$194)/10^6</f>
        <v>4.2020645495539459E-3</v>
      </c>
      <c r="E205" s="1">
        <v>4.7647360559656465E-3</v>
      </c>
    </row>
    <row r="210" spans="2:14" x14ac:dyDescent="0.2">
      <c r="B210" s="2" t="s">
        <v>75</v>
      </c>
    </row>
    <row r="211" spans="2:14" x14ac:dyDescent="0.2">
      <c r="C211" s="1">
        <v>1</v>
      </c>
      <c r="D211" s="1">
        <v>2</v>
      </c>
      <c r="E211" s="1">
        <f>D211+1</f>
        <v>3</v>
      </c>
      <c r="F211" s="1">
        <f t="shared" ref="F211:L211" si="3">E211+1</f>
        <v>4</v>
      </c>
      <c r="G211" s="1">
        <f t="shared" si="3"/>
        <v>5</v>
      </c>
      <c r="H211" s="1">
        <f t="shared" si="3"/>
        <v>6</v>
      </c>
      <c r="I211" s="1">
        <f t="shared" si="3"/>
        <v>7</v>
      </c>
      <c r="J211" s="1">
        <f t="shared" si="3"/>
        <v>8</v>
      </c>
      <c r="K211" s="1">
        <f t="shared" si="3"/>
        <v>9</v>
      </c>
      <c r="L211" s="1">
        <f t="shared" si="3"/>
        <v>10</v>
      </c>
      <c r="M211" s="1">
        <v>11</v>
      </c>
      <c r="N211" s="1">
        <v>12</v>
      </c>
    </row>
    <row r="212" spans="2:14" x14ac:dyDescent="0.2">
      <c r="B212" s="52" t="s">
        <v>76</v>
      </c>
      <c r="C212" s="53"/>
      <c r="D212" s="53"/>
      <c r="E212" s="53"/>
      <c r="F212" s="53"/>
      <c r="G212" s="53"/>
      <c r="H212" s="53"/>
      <c r="I212" s="53"/>
      <c r="J212" s="53"/>
      <c r="K212" s="53"/>
      <c r="L212" s="53">
        <v>128906</v>
      </c>
      <c r="M212" s="54">
        <f>M193</f>
        <v>132781</v>
      </c>
      <c r="N212" s="54">
        <f>N193</f>
        <v>134124</v>
      </c>
    </row>
    <row r="213" spans="2:14" x14ac:dyDescent="0.2">
      <c r="B213" s="55" t="s">
        <v>77</v>
      </c>
      <c r="L213" s="1">
        <v>829</v>
      </c>
      <c r="M213" s="56">
        <v>1568</v>
      </c>
      <c r="N213" s="56">
        <v>3713</v>
      </c>
    </row>
    <row r="214" spans="2:14" x14ac:dyDescent="0.2">
      <c r="B214" s="55" t="s">
        <v>78</v>
      </c>
      <c r="L214" s="1">
        <v>52875</v>
      </c>
      <c r="M214" s="56">
        <f>3999+45102+2716</f>
        <v>51817</v>
      </c>
      <c r="N214" s="56">
        <f>3825+43746+2262</f>
        <v>49833</v>
      </c>
    </row>
    <row r="215" spans="2:14" x14ac:dyDescent="0.2">
      <c r="B215" s="55" t="s">
        <v>79</v>
      </c>
      <c r="L215" s="1">
        <v>73664</v>
      </c>
      <c r="M215" s="56">
        <f>1965+3955+71863+57</f>
        <v>77840</v>
      </c>
      <c r="N215" s="56">
        <f>1971+4220+72389+63</f>
        <v>78643</v>
      </c>
    </row>
    <row r="216" spans="2:14" x14ac:dyDescent="0.2">
      <c r="B216" s="55" t="s">
        <v>80</v>
      </c>
      <c r="L216" s="1">
        <v>1538</v>
      </c>
      <c r="M216" s="56">
        <v>1556</v>
      </c>
      <c r="N216" s="56">
        <v>1535</v>
      </c>
    </row>
    <row r="219" spans="2:14" x14ac:dyDescent="0.2">
      <c r="B219" s="55" t="s">
        <v>77</v>
      </c>
      <c r="L219" s="1">
        <v>599</v>
      </c>
      <c r="M219" s="1">
        <v>599</v>
      </c>
      <c r="N219" s="1">
        <v>599</v>
      </c>
    </row>
    <row r="220" spans="2:14" x14ac:dyDescent="0.2">
      <c r="B220" s="55" t="s">
        <v>78</v>
      </c>
      <c r="L220" s="1">
        <v>299</v>
      </c>
      <c r="M220" s="1">
        <v>299</v>
      </c>
      <c r="N220" s="1">
        <v>299</v>
      </c>
    </row>
    <row r="221" spans="2:14" x14ac:dyDescent="0.2">
      <c r="B221" s="55" t="s">
        <v>79</v>
      </c>
      <c r="L221" s="1">
        <v>599</v>
      </c>
      <c r="M221" s="1">
        <v>599</v>
      </c>
      <c r="N221" s="1">
        <v>599</v>
      </c>
    </row>
    <row r="222" spans="2:14" x14ac:dyDescent="0.2">
      <c r="B222" s="55" t="s">
        <v>80</v>
      </c>
      <c r="L222" s="1">
        <v>599</v>
      </c>
      <c r="M222" s="1">
        <v>599</v>
      </c>
      <c r="N222" s="1">
        <v>599</v>
      </c>
    </row>
    <row r="226" spans="2:14" x14ac:dyDescent="0.2">
      <c r="C226" s="1">
        <f>SUMPRODUCT(L213:N216,L219:N222)</f>
        <v>190493689</v>
      </c>
      <c r="I226" s="57" t="s">
        <v>81</v>
      </c>
    </row>
    <row r="228" spans="2:14" ht="16" x14ac:dyDescent="0.2">
      <c r="B228" s="1" t="s">
        <v>82</v>
      </c>
      <c r="C228" s="26">
        <f>C226/SUM(L213:N216)/10^3</f>
        <v>0.48176122819041456</v>
      </c>
    </row>
    <row r="230" spans="2:14" x14ac:dyDescent="0.2">
      <c r="E230" s="1">
        <f>40494/82685</f>
        <v>0.48973816290741973</v>
      </c>
    </row>
    <row r="240" spans="2:14" x14ac:dyDescent="0.2">
      <c r="L240" s="1">
        <v>343637927</v>
      </c>
      <c r="M240" s="1">
        <v>477039270</v>
      </c>
      <c r="N240" s="1">
        <v>394764811</v>
      </c>
    </row>
    <row r="243" spans="2:15" x14ac:dyDescent="0.2">
      <c r="B243" s="1" t="s">
        <v>83</v>
      </c>
      <c r="C243" s="58">
        <f>SUM(L240:N240)/SUM(L164:N164)/10^6</f>
        <v>7.625106700125471E-2</v>
      </c>
    </row>
    <row r="247" spans="2:15" x14ac:dyDescent="0.2">
      <c r="B247" s="1" t="s">
        <v>84</v>
      </c>
    </row>
    <row r="250" spans="2:15" x14ac:dyDescent="0.2">
      <c r="C250" s="15" t="s">
        <v>11</v>
      </c>
      <c r="D250" s="15">
        <v>202501</v>
      </c>
      <c r="E250" s="15">
        <v>202502</v>
      </c>
      <c r="F250" s="15">
        <v>202503</v>
      </c>
      <c r="G250" s="15">
        <v>202504</v>
      </c>
      <c r="H250" s="15">
        <v>202505</v>
      </c>
      <c r="I250" s="15">
        <v>202506</v>
      </c>
      <c r="J250" s="15">
        <v>202507</v>
      </c>
      <c r="K250" s="15">
        <v>202508</v>
      </c>
      <c r="L250" s="15">
        <v>202509</v>
      </c>
      <c r="M250" s="15">
        <v>202510</v>
      </c>
      <c r="N250" s="14">
        <v>11</v>
      </c>
      <c r="O250" s="14">
        <v>12</v>
      </c>
    </row>
    <row r="251" spans="2:15" x14ac:dyDescent="0.2">
      <c r="C251" s="10" t="s">
        <v>77</v>
      </c>
      <c r="K251" s="1">
        <v>0</v>
      </c>
      <c r="L251" s="1">
        <v>3</v>
      </c>
      <c r="M251" s="1">
        <v>3</v>
      </c>
      <c r="N251" s="1">
        <f t="shared" ref="N251:O254" si="4">M251</f>
        <v>3</v>
      </c>
      <c r="O251" s="1">
        <f t="shared" si="4"/>
        <v>3</v>
      </c>
    </row>
    <row r="252" spans="2:15" x14ac:dyDescent="0.2">
      <c r="C252" s="10" t="s">
        <v>78</v>
      </c>
      <c r="D252" s="1">
        <v>2695</v>
      </c>
      <c r="E252" s="1">
        <v>4254</v>
      </c>
      <c r="F252" s="1">
        <v>1595</v>
      </c>
      <c r="G252" s="1">
        <v>640</v>
      </c>
      <c r="H252" s="1">
        <v>1981</v>
      </c>
      <c r="I252" s="1">
        <v>985</v>
      </c>
      <c r="J252" s="1">
        <v>1672</v>
      </c>
      <c r="K252" s="1">
        <v>1177</v>
      </c>
      <c r="L252" s="1">
        <v>1910</v>
      </c>
      <c r="M252" s="1">
        <v>1353</v>
      </c>
      <c r="N252" s="1">
        <f t="shared" si="4"/>
        <v>1353</v>
      </c>
      <c r="O252" s="1">
        <f t="shared" si="4"/>
        <v>1353</v>
      </c>
    </row>
    <row r="253" spans="2:15" x14ac:dyDescent="0.2">
      <c r="C253" s="10" t="s">
        <v>79</v>
      </c>
      <c r="D253" s="1">
        <v>836</v>
      </c>
      <c r="E253" s="1">
        <v>2264</v>
      </c>
      <c r="F253" s="1">
        <v>1239</v>
      </c>
      <c r="G253" s="1">
        <v>751</v>
      </c>
      <c r="H253" s="1">
        <v>2114</v>
      </c>
      <c r="I253" s="1">
        <v>866</v>
      </c>
      <c r="J253" s="1">
        <v>1407</v>
      </c>
      <c r="K253" s="1">
        <v>1417</v>
      </c>
      <c r="L253" s="1">
        <v>2561</v>
      </c>
      <c r="M253" s="1">
        <v>1769</v>
      </c>
      <c r="N253" s="1">
        <f t="shared" si="4"/>
        <v>1769</v>
      </c>
      <c r="O253" s="1">
        <f t="shared" si="4"/>
        <v>1769</v>
      </c>
    </row>
    <row r="254" spans="2:15" x14ac:dyDescent="0.2">
      <c r="C254" s="10" t="s">
        <v>80</v>
      </c>
      <c r="D254" s="1">
        <v>11</v>
      </c>
      <c r="E254" s="1">
        <v>35</v>
      </c>
      <c r="F254" s="1">
        <v>45</v>
      </c>
      <c r="G254" s="1">
        <v>21</v>
      </c>
      <c r="H254" s="1">
        <v>36</v>
      </c>
      <c r="I254" s="1">
        <v>23</v>
      </c>
      <c r="J254" s="1">
        <v>29</v>
      </c>
      <c r="K254" s="1">
        <v>30</v>
      </c>
      <c r="L254" s="1">
        <v>50</v>
      </c>
      <c r="M254" s="1">
        <v>37</v>
      </c>
      <c r="N254" s="1">
        <f t="shared" si="4"/>
        <v>37</v>
      </c>
      <c r="O254" s="1">
        <f t="shared" si="4"/>
        <v>37</v>
      </c>
    </row>
    <row r="257" spans="2:15" x14ac:dyDescent="0.2">
      <c r="B257" s="1" t="s">
        <v>54</v>
      </c>
      <c r="C257" s="10" t="s">
        <v>77</v>
      </c>
      <c r="I257" s="1">
        <v>399</v>
      </c>
      <c r="J257" s="1">
        <v>399</v>
      </c>
      <c r="K257" s="1">
        <v>399</v>
      </c>
      <c r="L257" s="1">
        <v>399</v>
      </c>
      <c r="M257" s="1">
        <v>399</v>
      </c>
      <c r="N257" s="1">
        <v>399</v>
      </c>
      <c r="O257" s="1">
        <v>399</v>
      </c>
    </row>
    <row r="258" spans="2:15" x14ac:dyDescent="0.2">
      <c r="C258" s="10" t="s">
        <v>78</v>
      </c>
      <c r="I258" s="1">
        <v>199</v>
      </c>
      <c r="J258" s="1">
        <v>199</v>
      </c>
      <c r="K258" s="1">
        <v>199</v>
      </c>
      <c r="L258" s="1">
        <v>199</v>
      </c>
      <c r="M258" s="1">
        <v>199</v>
      </c>
      <c r="N258" s="1">
        <v>199</v>
      </c>
      <c r="O258" s="1">
        <v>199</v>
      </c>
    </row>
    <row r="259" spans="2:15" x14ac:dyDescent="0.2">
      <c r="C259" s="10" t="s">
        <v>79</v>
      </c>
      <c r="I259" s="1">
        <v>399</v>
      </c>
      <c r="J259" s="1">
        <v>399</v>
      </c>
      <c r="K259" s="1">
        <v>399</v>
      </c>
      <c r="L259" s="1">
        <v>399</v>
      </c>
      <c r="M259" s="1">
        <v>399</v>
      </c>
      <c r="N259" s="1">
        <v>399</v>
      </c>
      <c r="O259" s="1">
        <v>399</v>
      </c>
    </row>
    <row r="260" spans="2:15" x14ac:dyDescent="0.2">
      <c r="C260" s="10" t="s">
        <v>80</v>
      </c>
      <c r="I260" s="1">
        <v>399</v>
      </c>
      <c r="J260" s="1">
        <v>399</v>
      </c>
      <c r="K260" s="1">
        <v>399</v>
      </c>
      <c r="L260" s="1">
        <v>399</v>
      </c>
      <c r="M260" s="1">
        <v>399</v>
      </c>
      <c r="N260" s="1">
        <v>399</v>
      </c>
      <c r="O260" s="1">
        <v>399</v>
      </c>
    </row>
    <row r="264" spans="2:15" ht="16" x14ac:dyDescent="0.2">
      <c r="B264" s="1" t="s">
        <v>85</v>
      </c>
      <c r="C264" s="26">
        <f>SUMPRODUCT(M251:O254,M257:O260)/SUM(M251:O254)/10^3</f>
        <v>0.31342125237191654</v>
      </c>
    </row>
  </sheetData>
  <pageMargins left="0.7" right="0.7" top="0.75" bottom="0.75" header="0.3" footer="0.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12CE-CFC4-E348-8EE7-C0E417A79FC5}">
  <sheetPr>
    <tabColor rgb="FFFF0000"/>
  </sheetPr>
  <dimension ref="A1:W154"/>
  <sheetViews>
    <sheetView showGridLines="0" zoomScale="97" workbookViewId="0">
      <pane xSplit="1" ySplit="1" topLeftCell="B101" activePane="bottomRight" state="frozen"/>
      <selection activeCell="O17" sqref="O17"/>
      <selection pane="topRight" activeCell="O17" sqref="O17"/>
      <selection pane="bottomLeft" activeCell="O17" sqref="O17"/>
      <selection pane="bottomRight" activeCell="O17" sqref="O17"/>
    </sheetView>
  </sheetViews>
  <sheetFormatPr baseColWidth="10" defaultColWidth="8.83203125" defaultRowHeight="14" x14ac:dyDescent="0.15"/>
  <cols>
    <col min="1" max="1" width="8.83203125" style="60"/>
    <col min="2" max="2" width="5.5" style="60" customWidth="1"/>
    <col min="3" max="3" width="8" style="60" customWidth="1"/>
    <col min="4" max="4" width="31.1640625" style="60" customWidth="1"/>
    <col min="5" max="5" width="8.83203125" style="60"/>
    <col min="6" max="6" width="60.5" style="60" customWidth="1"/>
    <col min="7" max="16384" width="8.83203125" style="60"/>
  </cols>
  <sheetData>
    <row r="1" spans="1:20" ht="25" x14ac:dyDescent="0.25">
      <c r="A1" s="59" t="s">
        <v>86</v>
      </c>
    </row>
    <row r="2" spans="1:20" ht="25" x14ac:dyDescent="0.25">
      <c r="A2" s="59"/>
      <c r="N2" s="61" t="s">
        <v>87</v>
      </c>
      <c r="O2" s="61" t="s">
        <v>88</v>
      </c>
      <c r="P2" s="61">
        <v>20251101</v>
      </c>
    </row>
    <row r="3" spans="1:20" ht="25" x14ac:dyDescent="0.15">
      <c r="B3" s="62" t="s">
        <v>89</v>
      </c>
    </row>
    <row r="4" spans="1:20" s="63" customFormat="1" ht="16" x14ac:dyDescent="0.2">
      <c r="B4" s="64"/>
      <c r="C4" s="64" t="s">
        <v>90</v>
      </c>
    </row>
    <row r="5" spans="1:20" x14ac:dyDescent="0.15">
      <c r="D5" s="65" t="s">
        <v>91</v>
      </c>
      <c r="E5" s="66"/>
      <c r="Q5" s="66"/>
      <c r="R5" s="66"/>
      <c r="S5" s="66"/>
      <c r="T5" s="66"/>
    </row>
    <row r="6" spans="1:20" x14ac:dyDescent="0.15">
      <c r="D6" s="65" t="s">
        <v>92</v>
      </c>
      <c r="E6" s="66"/>
      <c r="Q6" s="66"/>
      <c r="R6" s="66"/>
      <c r="S6" s="66"/>
      <c r="T6" s="66"/>
    </row>
    <row r="7" spans="1:20" x14ac:dyDescent="0.15">
      <c r="D7" s="65" t="s">
        <v>93</v>
      </c>
      <c r="E7" s="66"/>
      <c r="Q7" s="66"/>
      <c r="R7" s="66"/>
      <c r="S7" s="66"/>
      <c r="T7" s="66"/>
    </row>
    <row r="8" spans="1:20" x14ac:dyDescent="0.15">
      <c r="D8" s="65" t="s">
        <v>94</v>
      </c>
      <c r="E8" s="66"/>
      <c r="Q8" s="66"/>
      <c r="R8" s="66"/>
      <c r="S8" s="66"/>
      <c r="T8" s="66"/>
    </row>
    <row r="9" spans="1:20" x14ac:dyDescent="0.15">
      <c r="D9" s="65" t="s">
        <v>95</v>
      </c>
      <c r="E9" s="66"/>
      <c r="Q9" s="66"/>
      <c r="R9" s="66"/>
      <c r="S9" s="66"/>
      <c r="T9" s="66"/>
    </row>
    <row r="10" spans="1:20" x14ac:dyDescent="0.15">
      <c r="E10" s="66"/>
      <c r="Q10" s="66"/>
      <c r="R10" s="66"/>
      <c r="S10" s="66"/>
      <c r="T10" s="66"/>
    </row>
    <row r="11" spans="1:20" x14ac:dyDescent="0.15">
      <c r="C11" s="67" t="s">
        <v>96</v>
      </c>
      <c r="D11" s="66"/>
      <c r="E11" s="66"/>
      <c r="Q11" s="66"/>
      <c r="R11" s="66"/>
      <c r="S11" s="66"/>
      <c r="T11" s="66"/>
    </row>
    <row r="12" spans="1:20" x14ac:dyDescent="0.15">
      <c r="D12" s="65" t="s">
        <v>97</v>
      </c>
      <c r="E12" s="66"/>
      <c r="Q12" s="66"/>
      <c r="R12" s="66"/>
      <c r="S12" s="66"/>
      <c r="T12" s="66"/>
    </row>
    <row r="13" spans="1:20" x14ac:dyDescent="0.15">
      <c r="D13" s="65" t="s">
        <v>98</v>
      </c>
      <c r="E13" s="66"/>
      <c r="Q13" s="66"/>
      <c r="R13" s="66"/>
      <c r="S13" s="66"/>
      <c r="T13" s="66"/>
    </row>
    <row r="14" spans="1:20" x14ac:dyDescent="0.15">
      <c r="D14" s="65" t="s">
        <v>99</v>
      </c>
      <c r="E14" s="66"/>
      <c r="Q14" s="66"/>
      <c r="R14" s="66"/>
      <c r="S14" s="66"/>
      <c r="T14" s="66"/>
    </row>
    <row r="15" spans="1:20" ht="12" customHeight="1" x14ac:dyDescent="0.15">
      <c r="B15" s="62"/>
      <c r="C15" s="67"/>
      <c r="D15" s="65"/>
      <c r="E15" s="66"/>
      <c r="Q15" s="66"/>
      <c r="R15" s="66"/>
      <c r="S15" s="66"/>
      <c r="T15" s="66"/>
    </row>
    <row r="16" spans="1:20" ht="25" x14ac:dyDescent="0.15">
      <c r="B16" s="62" t="s">
        <v>100</v>
      </c>
      <c r="D16" s="65"/>
      <c r="E16" s="66"/>
      <c r="Q16" s="66"/>
      <c r="R16" s="66"/>
      <c r="S16" s="66"/>
      <c r="T16" s="66"/>
    </row>
    <row r="17" spans="2:20" ht="25" x14ac:dyDescent="0.15">
      <c r="B17" s="62"/>
      <c r="D17" s="68" t="s">
        <v>101</v>
      </c>
      <c r="E17" s="66"/>
      <c r="Q17" s="66"/>
      <c r="R17" s="66"/>
      <c r="S17" s="66"/>
      <c r="T17" s="66"/>
    </row>
    <row r="18" spans="2:20" ht="25" x14ac:dyDescent="0.15">
      <c r="B18" s="62"/>
      <c r="D18" s="69" t="s">
        <v>102</v>
      </c>
      <c r="E18" s="70" t="s">
        <v>103</v>
      </c>
      <c r="Q18" s="66"/>
      <c r="R18" s="66"/>
      <c r="S18" s="66"/>
      <c r="T18" s="66"/>
    </row>
    <row r="19" spans="2:20" ht="25" x14ac:dyDescent="0.15">
      <c r="B19" s="62"/>
      <c r="D19" s="71" t="s">
        <v>104</v>
      </c>
      <c r="E19" s="70" t="s">
        <v>105</v>
      </c>
      <c r="Q19" s="66"/>
      <c r="R19" s="66"/>
      <c r="S19" s="66"/>
      <c r="T19" s="66"/>
    </row>
    <row r="20" spans="2:20" ht="25" x14ac:dyDescent="0.15">
      <c r="B20" s="62"/>
      <c r="D20" s="71" t="s">
        <v>106</v>
      </c>
      <c r="E20" s="70" t="s">
        <v>107</v>
      </c>
      <c r="Q20" s="66"/>
      <c r="R20" s="66"/>
      <c r="S20" s="66"/>
      <c r="T20" s="66"/>
    </row>
    <row r="21" spans="2:20" ht="25" x14ac:dyDescent="0.15">
      <c r="B21" s="62"/>
      <c r="D21" s="72" t="s">
        <v>108</v>
      </c>
      <c r="E21" s="70" t="s">
        <v>109</v>
      </c>
      <c r="Q21" s="66"/>
      <c r="R21" s="66"/>
      <c r="S21" s="66"/>
      <c r="T21" s="66"/>
    </row>
    <row r="22" spans="2:20" ht="25" x14ac:dyDescent="0.15">
      <c r="B22" s="62"/>
      <c r="D22" s="72" t="s">
        <v>110</v>
      </c>
      <c r="E22" s="70" t="s">
        <v>111</v>
      </c>
      <c r="Q22" s="66"/>
      <c r="R22" s="66"/>
      <c r="S22" s="66"/>
      <c r="T22" s="66"/>
    </row>
    <row r="23" spans="2:20" ht="25" x14ac:dyDescent="0.15">
      <c r="B23" s="62"/>
      <c r="D23" s="65"/>
      <c r="E23" s="66"/>
      <c r="Q23" s="66"/>
      <c r="R23" s="66"/>
      <c r="S23" s="66"/>
      <c r="T23" s="66"/>
    </row>
    <row r="24" spans="2:20" x14ac:dyDescent="0.15">
      <c r="D24" s="68" t="s">
        <v>112</v>
      </c>
      <c r="E24" s="66"/>
      <c r="Q24" s="66"/>
      <c r="R24" s="66"/>
      <c r="S24" s="66"/>
      <c r="T24" s="66"/>
    </row>
    <row r="25" spans="2:20" x14ac:dyDescent="0.15">
      <c r="D25" s="65"/>
      <c r="E25" s="73" t="s">
        <v>113</v>
      </c>
      <c r="F25" s="74"/>
      <c r="G25" s="74"/>
      <c r="H25" s="74"/>
      <c r="Q25" s="66"/>
      <c r="R25" s="66"/>
      <c r="S25" s="66"/>
      <c r="T25" s="66"/>
    </row>
    <row r="26" spans="2:20" x14ac:dyDescent="0.15">
      <c r="D26" s="65"/>
      <c r="E26" s="75" t="s">
        <v>114</v>
      </c>
      <c r="Q26" s="66"/>
      <c r="R26" s="66"/>
      <c r="S26" s="66"/>
      <c r="T26" s="66"/>
    </row>
    <row r="27" spans="2:20" x14ac:dyDescent="0.15">
      <c r="D27" s="65"/>
      <c r="E27" s="75"/>
      <c r="F27" s="65" t="s">
        <v>115</v>
      </c>
      <c r="Q27" s="66"/>
      <c r="R27" s="66"/>
      <c r="S27" s="66"/>
      <c r="T27" s="66"/>
    </row>
    <row r="28" spans="2:20" x14ac:dyDescent="0.15">
      <c r="D28" s="65"/>
      <c r="F28" s="76" t="s">
        <v>116</v>
      </c>
      <c r="Q28" s="66"/>
      <c r="R28" s="66"/>
      <c r="S28" s="66"/>
      <c r="T28" s="66"/>
    </row>
    <row r="29" spans="2:20" x14ac:dyDescent="0.15">
      <c r="D29" s="65"/>
      <c r="E29" s="75" t="s">
        <v>117</v>
      </c>
      <c r="Q29" s="66"/>
      <c r="R29" s="66"/>
      <c r="S29" s="66"/>
      <c r="T29" s="66"/>
    </row>
    <row r="30" spans="2:20" x14ac:dyDescent="0.15">
      <c r="D30" s="65"/>
      <c r="E30" s="75"/>
      <c r="F30" s="76" t="s">
        <v>118</v>
      </c>
      <c r="Q30" s="66"/>
      <c r="R30" s="66"/>
      <c r="S30" s="66"/>
      <c r="T30" s="66"/>
    </row>
    <row r="31" spans="2:20" x14ac:dyDescent="0.15">
      <c r="D31" s="65"/>
      <c r="E31" s="75"/>
      <c r="F31" s="76" t="s">
        <v>119</v>
      </c>
      <c r="Q31" s="66"/>
      <c r="R31" s="66"/>
      <c r="S31" s="66"/>
      <c r="T31" s="66"/>
    </row>
    <row r="32" spans="2:20" x14ac:dyDescent="0.15">
      <c r="D32" s="65"/>
      <c r="E32" s="66"/>
      <c r="Q32" s="66"/>
      <c r="R32" s="66"/>
      <c r="S32" s="66"/>
      <c r="T32" s="66"/>
    </row>
    <row r="33" spans="2:20" x14ac:dyDescent="0.15">
      <c r="D33" s="68" t="s">
        <v>120</v>
      </c>
      <c r="E33" s="66"/>
      <c r="Q33" s="66"/>
      <c r="R33" s="66"/>
      <c r="S33" s="66"/>
      <c r="T33" s="66"/>
    </row>
    <row r="34" spans="2:20" x14ac:dyDescent="0.15">
      <c r="D34" s="65"/>
      <c r="E34" s="75" t="s">
        <v>121</v>
      </c>
      <c r="Q34" s="66"/>
      <c r="R34" s="66"/>
      <c r="S34" s="66"/>
      <c r="T34" s="66"/>
    </row>
    <row r="35" spans="2:20" x14ac:dyDescent="0.15">
      <c r="D35" s="65"/>
      <c r="E35" s="75"/>
      <c r="Q35" s="66"/>
      <c r="R35" s="66"/>
      <c r="S35" s="66"/>
      <c r="T35" s="66"/>
    </row>
    <row r="36" spans="2:20" x14ac:dyDescent="0.15">
      <c r="D36" s="65"/>
      <c r="E36" s="66"/>
      <c r="Q36" s="66"/>
      <c r="R36" s="66"/>
      <c r="S36" s="66"/>
      <c r="T36" s="66"/>
    </row>
    <row r="37" spans="2:20" ht="25" x14ac:dyDescent="0.15">
      <c r="B37" s="62" t="s">
        <v>122</v>
      </c>
      <c r="D37" s="65"/>
      <c r="E37" s="66"/>
      <c r="Q37" s="66"/>
      <c r="R37" s="66"/>
      <c r="S37" s="66"/>
      <c r="T37" s="66"/>
    </row>
    <row r="38" spans="2:20" x14ac:dyDescent="0.15">
      <c r="Q38" s="77"/>
      <c r="R38" s="77"/>
      <c r="S38" s="77"/>
      <c r="T38" s="77"/>
    </row>
    <row r="39" spans="2:20" ht="17" thickBot="1" x14ac:dyDescent="0.25">
      <c r="B39" s="78"/>
      <c r="C39" s="78" t="s">
        <v>123</v>
      </c>
      <c r="D39" s="78"/>
      <c r="E39" s="78"/>
      <c r="F39" s="78"/>
      <c r="G39" s="78"/>
      <c r="H39" s="78"/>
      <c r="I39" s="78"/>
      <c r="J39" s="78"/>
      <c r="K39" s="78"/>
      <c r="L39" s="78"/>
      <c r="M39" s="78"/>
      <c r="N39" s="78"/>
      <c r="O39" s="78"/>
      <c r="P39" s="78"/>
      <c r="Q39" s="78"/>
      <c r="R39" s="78"/>
      <c r="S39" s="78"/>
      <c r="T39" s="78"/>
    </row>
    <row r="40" spans="2:20" ht="15" thickTop="1" x14ac:dyDescent="0.15">
      <c r="D40" s="65"/>
      <c r="E40" s="66"/>
      <c r="Q40" s="66"/>
      <c r="R40" s="66"/>
      <c r="S40" s="66"/>
      <c r="T40" s="66"/>
    </row>
    <row r="41" spans="2:20" x14ac:dyDescent="0.15">
      <c r="C41" s="67" t="s">
        <v>124</v>
      </c>
      <c r="E41" s="66"/>
      <c r="Q41" s="66"/>
      <c r="R41" s="66"/>
      <c r="S41" s="66"/>
      <c r="T41" s="66"/>
    </row>
    <row r="42" spans="2:20" ht="15" x14ac:dyDescent="0.15">
      <c r="C42" s="79"/>
      <c r="D42" s="80" t="s">
        <v>125</v>
      </c>
      <c r="E42" s="81" t="s">
        <v>126</v>
      </c>
      <c r="F42" s="82"/>
      <c r="G42" s="82" t="s">
        <v>127</v>
      </c>
      <c r="H42" s="83"/>
      <c r="Q42" s="66"/>
      <c r="R42" s="66"/>
      <c r="S42" s="66"/>
      <c r="T42" s="66"/>
    </row>
    <row r="43" spans="2:20" ht="15" x14ac:dyDescent="0.15">
      <c r="C43" s="79"/>
      <c r="D43" s="80" t="s">
        <v>128</v>
      </c>
      <c r="E43" s="81" t="s">
        <v>129</v>
      </c>
      <c r="F43" s="82"/>
      <c r="G43" s="82" t="s">
        <v>130</v>
      </c>
      <c r="H43" s="82"/>
      <c r="Q43" s="66"/>
      <c r="R43" s="66"/>
      <c r="S43" s="66"/>
      <c r="T43" s="66"/>
    </row>
    <row r="44" spans="2:20" ht="30" x14ac:dyDescent="0.15">
      <c r="D44" s="80" t="s">
        <v>131</v>
      </c>
      <c r="E44" s="81" t="s">
        <v>132</v>
      </c>
      <c r="F44" s="82"/>
      <c r="G44" s="82" t="s">
        <v>133</v>
      </c>
      <c r="H44" s="82"/>
      <c r="Q44" s="66"/>
      <c r="R44" s="66"/>
      <c r="S44" s="66"/>
      <c r="T44" s="66"/>
    </row>
    <row r="45" spans="2:20" x14ac:dyDescent="0.15">
      <c r="D45" s="65"/>
      <c r="E45" s="81"/>
      <c r="F45" s="82"/>
      <c r="G45" s="82"/>
      <c r="H45" s="82"/>
      <c r="Q45" s="66"/>
      <c r="R45" s="66"/>
      <c r="S45" s="66"/>
      <c r="T45" s="66"/>
    </row>
    <row r="46" spans="2:20" x14ac:dyDescent="0.15">
      <c r="C46" s="67" t="s">
        <v>134</v>
      </c>
      <c r="E46" s="82"/>
      <c r="F46" s="82"/>
      <c r="G46" s="82"/>
      <c r="H46" s="82"/>
    </row>
    <row r="47" spans="2:20" x14ac:dyDescent="0.15">
      <c r="C47" s="67"/>
      <c r="D47" s="60" t="s">
        <v>17</v>
      </c>
      <c r="E47" s="82" t="s">
        <v>135</v>
      </c>
      <c r="F47" s="82"/>
      <c r="G47" s="82"/>
      <c r="H47" s="82"/>
    </row>
    <row r="48" spans="2:20" x14ac:dyDescent="0.15">
      <c r="D48" s="60" t="s">
        <v>19</v>
      </c>
      <c r="E48" s="82" t="s">
        <v>136</v>
      </c>
      <c r="F48" s="82"/>
      <c r="G48" s="82"/>
      <c r="H48" s="82"/>
    </row>
    <row r="49" spans="3:8" x14ac:dyDescent="0.15">
      <c r="C49" s="67"/>
      <c r="D49" s="60" t="s">
        <v>21</v>
      </c>
      <c r="E49" s="82" t="s">
        <v>137</v>
      </c>
      <c r="F49" s="82"/>
      <c r="G49" s="82"/>
      <c r="H49" s="82"/>
    </row>
    <row r="50" spans="3:8" x14ac:dyDescent="0.15">
      <c r="C50" s="67"/>
      <c r="D50" s="60" t="s">
        <v>23</v>
      </c>
      <c r="E50" s="82" t="s">
        <v>138</v>
      </c>
      <c r="F50" s="82"/>
      <c r="G50" s="82"/>
      <c r="H50" s="82"/>
    </row>
    <row r="51" spans="3:8" x14ac:dyDescent="0.15">
      <c r="D51" s="60" t="s">
        <v>139</v>
      </c>
      <c r="E51" s="82" t="s">
        <v>140</v>
      </c>
      <c r="F51" s="82"/>
      <c r="G51" s="82"/>
      <c r="H51" s="82"/>
    </row>
    <row r="52" spans="3:8" x14ac:dyDescent="0.15">
      <c r="C52" s="67" t="s">
        <v>141</v>
      </c>
      <c r="E52" s="82"/>
      <c r="F52" s="82"/>
      <c r="G52" s="82"/>
      <c r="H52" s="82"/>
    </row>
    <row r="53" spans="3:8" x14ac:dyDescent="0.15">
      <c r="D53" s="60" t="s">
        <v>142</v>
      </c>
      <c r="E53" s="82"/>
      <c r="F53" s="82"/>
      <c r="G53" s="82"/>
      <c r="H53" s="82"/>
    </row>
    <row r="54" spans="3:8" x14ac:dyDescent="0.15">
      <c r="D54" s="84" t="s">
        <v>143</v>
      </c>
      <c r="E54" s="82" t="s">
        <v>144</v>
      </c>
      <c r="F54" s="82"/>
      <c r="G54" s="82"/>
      <c r="H54" s="82"/>
    </row>
    <row r="55" spans="3:8" x14ac:dyDescent="0.15">
      <c r="D55" s="84"/>
      <c r="E55" s="82"/>
      <c r="F55" s="82"/>
      <c r="G55" s="82"/>
      <c r="H55" s="82"/>
    </row>
    <row r="56" spans="3:8" x14ac:dyDescent="0.15">
      <c r="D56" s="60" t="s">
        <v>145</v>
      </c>
      <c r="E56" s="82" t="s">
        <v>146</v>
      </c>
      <c r="F56" s="82"/>
      <c r="G56" s="82"/>
      <c r="H56" s="82"/>
    </row>
    <row r="57" spans="3:8" x14ac:dyDescent="0.15">
      <c r="C57" s="79"/>
      <c r="D57" s="60" t="s">
        <v>147</v>
      </c>
      <c r="E57" s="82" t="s">
        <v>148</v>
      </c>
      <c r="F57" s="82"/>
      <c r="G57" s="82"/>
      <c r="H57" s="82"/>
    </row>
    <row r="58" spans="3:8" x14ac:dyDescent="0.15">
      <c r="D58" s="60" t="s">
        <v>149</v>
      </c>
      <c r="E58" s="82" t="s">
        <v>150</v>
      </c>
      <c r="F58" s="82"/>
      <c r="G58" s="82"/>
      <c r="H58" s="82"/>
    </row>
    <row r="59" spans="3:8" x14ac:dyDescent="0.15">
      <c r="C59" s="67" t="s">
        <v>151</v>
      </c>
      <c r="E59" s="82"/>
      <c r="F59" s="82"/>
      <c r="G59" s="82"/>
      <c r="H59" s="82"/>
    </row>
    <row r="60" spans="3:8" x14ac:dyDescent="0.15">
      <c r="D60" s="60" t="s">
        <v>152</v>
      </c>
      <c r="E60" s="82" t="s">
        <v>153</v>
      </c>
      <c r="F60" s="82"/>
      <c r="G60" s="82" t="s">
        <v>154</v>
      </c>
      <c r="H60" s="82"/>
    </row>
    <row r="61" spans="3:8" x14ac:dyDescent="0.15">
      <c r="C61" s="67"/>
      <c r="D61" s="60" t="s">
        <v>155</v>
      </c>
      <c r="E61" s="82" t="s">
        <v>156</v>
      </c>
      <c r="F61" s="82"/>
      <c r="G61" s="82" t="s">
        <v>157</v>
      </c>
      <c r="H61" s="82"/>
    </row>
    <row r="62" spans="3:8" x14ac:dyDescent="0.15">
      <c r="C62" s="67" t="s">
        <v>158</v>
      </c>
      <c r="E62" s="82"/>
      <c r="F62" s="82"/>
      <c r="G62" s="82"/>
      <c r="H62" s="82"/>
    </row>
    <row r="63" spans="3:8" x14ac:dyDescent="0.15">
      <c r="D63" s="60" t="s">
        <v>82</v>
      </c>
      <c r="E63" s="82" t="s">
        <v>159</v>
      </c>
      <c r="F63" s="82"/>
      <c r="G63" s="82" t="s">
        <v>160</v>
      </c>
      <c r="H63" s="82"/>
    </row>
    <row r="64" spans="3:8" x14ac:dyDescent="0.15">
      <c r="C64" s="67"/>
      <c r="D64" s="60" t="s">
        <v>161</v>
      </c>
      <c r="E64" s="82" t="s">
        <v>162</v>
      </c>
      <c r="F64" s="82"/>
      <c r="G64" s="82"/>
      <c r="H64" s="82"/>
    </row>
    <row r="65" spans="3:8" x14ac:dyDescent="0.15">
      <c r="C65" s="67"/>
      <c r="D65" s="60" t="s">
        <v>163</v>
      </c>
      <c r="E65" s="82" t="s">
        <v>164</v>
      </c>
      <c r="F65" s="82"/>
      <c r="G65" s="82"/>
      <c r="H65" s="82"/>
    </row>
    <row r="66" spans="3:8" x14ac:dyDescent="0.15">
      <c r="C66" s="67"/>
      <c r="D66" s="60" t="s">
        <v>165</v>
      </c>
      <c r="E66" s="82" t="s">
        <v>166</v>
      </c>
      <c r="F66" s="82"/>
      <c r="G66" s="82"/>
      <c r="H66" s="82"/>
    </row>
    <row r="67" spans="3:8" x14ac:dyDescent="0.15">
      <c r="C67" s="67"/>
      <c r="D67" s="60" t="s">
        <v>167</v>
      </c>
      <c r="E67" s="82" t="s">
        <v>168</v>
      </c>
      <c r="F67" s="82"/>
      <c r="G67" s="82"/>
      <c r="H67" s="82"/>
    </row>
    <row r="68" spans="3:8" x14ac:dyDescent="0.15">
      <c r="C68" s="67"/>
      <c r="D68" s="60" t="s">
        <v>169</v>
      </c>
      <c r="E68" s="82" t="s">
        <v>170</v>
      </c>
      <c r="F68" s="82"/>
      <c r="G68" s="82"/>
      <c r="H68" s="82"/>
    </row>
    <row r="69" spans="3:8" x14ac:dyDescent="0.15">
      <c r="C69" s="67"/>
      <c r="D69" s="60" t="s">
        <v>171</v>
      </c>
      <c r="E69" s="82" t="s">
        <v>172</v>
      </c>
      <c r="F69" s="82"/>
      <c r="G69" s="82"/>
      <c r="H69" s="82"/>
    </row>
    <row r="70" spans="3:8" x14ac:dyDescent="0.15">
      <c r="C70" s="67"/>
      <c r="D70" s="60" t="s">
        <v>85</v>
      </c>
      <c r="E70" s="82" t="s">
        <v>173</v>
      </c>
      <c r="F70" s="82"/>
      <c r="G70" s="82" t="s">
        <v>174</v>
      </c>
      <c r="H70" s="82"/>
    </row>
    <row r="71" spans="3:8" x14ac:dyDescent="0.15">
      <c r="D71" s="60" t="s">
        <v>175</v>
      </c>
      <c r="E71" s="82" t="s">
        <v>176</v>
      </c>
      <c r="F71" s="82"/>
      <c r="G71" s="82"/>
      <c r="H71" s="82"/>
    </row>
    <row r="72" spans="3:8" x14ac:dyDescent="0.15">
      <c r="C72" s="85"/>
      <c r="D72" s="60" t="s">
        <v>177</v>
      </c>
      <c r="E72" s="82" t="s">
        <v>178</v>
      </c>
      <c r="F72" s="82"/>
      <c r="G72" s="82"/>
      <c r="H72" s="82"/>
    </row>
    <row r="73" spans="3:8" x14ac:dyDescent="0.15">
      <c r="C73" s="67"/>
      <c r="D73" s="60" t="s">
        <v>179</v>
      </c>
      <c r="E73" s="82" t="s">
        <v>180</v>
      </c>
      <c r="F73" s="82"/>
      <c r="G73" s="82"/>
      <c r="H73" s="82"/>
    </row>
    <row r="74" spans="3:8" x14ac:dyDescent="0.15">
      <c r="C74" s="67"/>
      <c r="D74" s="60" t="s">
        <v>181</v>
      </c>
      <c r="E74" s="82" t="s">
        <v>182</v>
      </c>
      <c r="F74" s="82"/>
      <c r="G74" s="82"/>
      <c r="H74" s="82"/>
    </row>
    <row r="75" spans="3:8" x14ac:dyDescent="0.15">
      <c r="C75" s="85"/>
      <c r="E75" s="82"/>
      <c r="F75" s="82"/>
      <c r="G75" s="82"/>
      <c r="H75" s="82"/>
    </row>
    <row r="76" spans="3:8" x14ac:dyDescent="0.15">
      <c r="C76" s="67" t="s">
        <v>183</v>
      </c>
      <c r="E76" s="82"/>
      <c r="F76" s="82"/>
      <c r="G76" s="82"/>
      <c r="H76" s="82"/>
    </row>
    <row r="77" spans="3:8" x14ac:dyDescent="0.15">
      <c r="D77" s="60" t="s">
        <v>44</v>
      </c>
      <c r="E77" s="82" t="s">
        <v>184</v>
      </c>
      <c r="F77" s="82"/>
      <c r="G77" s="82" t="s">
        <v>185</v>
      </c>
      <c r="H77" s="82"/>
    </row>
    <row r="78" spans="3:8" x14ac:dyDescent="0.15">
      <c r="D78" s="86"/>
      <c r="E78" s="82"/>
      <c r="F78" s="82"/>
      <c r="G78" s="82"/>
      <c r="H78" s="82"/>
    </row>
    <row r="79" spans="3:8" x14ac:dyDescent="0.15">
      <c r="C79" s="67" t="s">
        <v>186</v>
      </c>
      <c r="E79" s="82"/>
      <c r="F79" s="82"/>
      <c r="G79" s="82"/>
      <c r="H79" s="82"/>
    </row>
    <row r="80" spans="3:8" x14ac:dyDescent="0.15">
      <c r="D80" s="60" t="s">
        <v>43</v>
      </c>
      <c r="E80" s="82" t="s">
        <v>187</v>
      </c>
      <c r="F80" s="82"/>
      <c r="G80" s="82" t="s">
        <v>185</v>
      </c>
      <c r="H80" s="82"/>
    </row>
    <row r="81" spans="2:21" x14ac:dyDescent="0.15">
      <c r="D81" s="60" t="s">
        <v>188</v>
      </c>
      <c r="E81" s="82" t="s">
        <v>189</v>
      </c>
      <c r="F81" s="82"/>
      <c r="G81" s="82"/>
      <c r="H81" s="82"/>
    </row>
    <row r="82" spans="2:21" x14ac:dyDescent="0.15">
      <c r="D82" s="60" t="s">
        <v>190</v>
      </c>
      <c r="E82" s="82" t="s">
        <v>191</v>
      </c>
      <c r="F82" s="82"/>
      <c r="G82" s="82" t="s">
        <v>192</v>
      </c>
      <c r="H82" s="82"/>
    </row>
    <row r="83" spans="2:21" x14ac:dyDescent="0.15">
      <c r="D83" s="60" t="s">
        <v>193</v>
      </c>
      <c r="E83" s="82" t="s">
        <v>194</v>
      </c>
      <c r="F83" s="82"/>
      <c r="G83" s="82"/>
      <c r="H83" s="82"/>
    </row>
    <row r="84" spans="2:21" x14ac:dyDescent="0.15">
      <c r="E84" s="82"/>
      <c r="F84" s="82"/>
      <c r="G84" s="82"/>
      <c r="H84" s="82"/>
    </row>
    <row r="85" spans="2:21" x14ac:dyDescent="0.15">
      <c r="C85" s="67" t="s">
        <v>195</v>
      </c>
      <c r="E85" s="82"/>
      <c r="F85" s="82"/>
      <c r="G85" s="82"/>
      <c r="H85" s="82"/>
    </row>
    <row r="86" spans="2:21" x14ac:dyDescent="0.15">
      <c r="D86" s="60" t="s">
        <v>196</v>
      </c>
      <c r="E86" s="82" t="s">
        <v>197</v>
      </c>
      <c r="F86" s="82"/>
      <c r="G86" s="82"/>
      <c r="H86" s="82"/>
    </row>
    <row r="87" spans="2:21" x14ac:dyDescent="0.15">
      <c r="D87" s="60" t="s">
        <v>50</v>
      </c>
      <c r="E87" s="82" t="s">
        <v>198</v>
      </c>
      <c r="F87" s="82"/>
      <c r="G87" s="82"/>
      <c r="H87" s="82"/>
    </row>
    <row r="88" spans="2:21" x14ac:dyDescent="0.15">
      <c r="D88" s="60" t="s">
        <v>199</v>
      </c>
      <c r="E88" s="82" t="s">
        <v>200</v>
      </c>
      <c r="F88" s="82"/>
      <c r="G88" s="82"/>
      <c r="H88" s="82"/>
    </row>
    <row r="89" spans="2:21" x14ac:dyDescent="0.15">
      <c r="D89" s="60" t="s">
        <v>201</v>
      </c>
      <c r="E89" s="82" t="s">
        <v>202</v>
      </c>
      <c r="F89" s="82"/>
      <c r="G89" s="82"/>
      <c r="H89" s="82"/>
    </row>
    <row r="90" spans="2:21" x14ac:dyDescent="0.15">
      <c r="D90" s="60" t="s">
        <v>203</v>
      </c>
      <c r="E90" s="82" t="s">
        <v>204</v>
      </c>
      <c r="F90" s="82"/>
      <c r="G90" s="82"/>
      <c r="H90" s="82"/>
    </row>
    <row r="91" spans="2:21" x14ac:dyDescent="0.15">
      <c r="D91" s="60" t="s">
        <v>205</v>
      </c>
      <c r="E91" s="82" t="s">
        <v>206</v>
      </c>
      <c r="F91" s="82"/>
      <c r="G91" s="82"/>
      <c r="H91" s="82"/>
    </row>
    <row r="92" spans="2:21" x14ac:dyDescent="0.15">
      <c r="E92" s="82"/>
      <c r="F92" s="82"/>
      <c r="G92" s="82"/>
      <c r="H92" s="82"/>
    </row>
    <row r="93" spans="2:21" x14ac:dyDescent="0.15">
      <c r="E93" s="82"/>
      <c r="F93" s="82"/>
      <c r="G93" s="82"/>
      <c r="H93" s="82"/>
    </row>
    <row r="94" spans="2:21" x14ac:dyDescent="0.15">
      <c r="C94" s="8"/>
      <c r="D94" s="8"/>
    </row>
    <row r="95" spans="2:21" ht="17" thickBot="1" x14ac:dyDescent="0.25">
      <c r="B95" s="78"/>
      <c r="C95" s="78" t="s">
        <v>207</v>
      </c>
      <c r="D95" s="78"/>
      <c r="E95" s="78"/>
      <c r="F95" s="78"/>
      <c r="G95" s="78"/>
      <c r="H95" s="78"/>
      <c r="I95" s="78"/>
      <c r="J95" s="78"/>
      <c r="K95" s="78"/>
      <c r="L95" s="78"/>
      <c r="M95" s="78"/>
      <c r="N95" s="78"/>
      <c r="O95" s="78"/>
      <c r="P95" s="78"/>
      <c r="Q95" s="78"/>
      <c r="R95" s="78"/>
      <c r="S95" s="78"/>
      <c r="T95" s="78"/>
      <c r="U95" s="78"/>
    </row>
    <row r="96" spans="2:21" ht="15" thickTop="1" x14ac:dyDescent="0.15">
      <c r="C96" s="87" t="s">
        <v>208</v>
      </c>
      <c r="D96" s="8"/>
      <c r="E96" s="82" t="s">
        <v>209</v>
      </c>
      <c r="F96" s="82"/>
      <c r="G96" s="82"/>
      <c r="H96" s="82"/>
      <c r="I96" s="82"/>
      <c r="J96" s="82"/>
      <c r="K96" s="82"/>
      <c r="L96" s="82"/>
    </row>
    <row r="97" spans="3:12" x14ac:dyDescent="0.15">
      <c r="C97" s="87"/>
      <c r="D97" s="8"/>
      <c r="E97" s="82"/>
      <c r="F97" s="82"/>
      <c r="G97" s="82"/>
      <c r="H97" s="82"/>
      <c r="I97" s="82"/>
      <c r="J97" s="82"/>
      <c r="K97" s="82"/>
      <c r="L97" s="82"/>
    </row>
    <row r="98" spans="3:12" x14ac:dyDescent="0.15">
      <c r="C98" s="87" t="s">
        <v>210</v>
      </c>
      <c r="D98" s="8"/>
      <c r="E98" s="82"/>
      <c r="F98" s="82"/>
      <c r="G98" s="82"/>
      <c r="H98" s="82"/>
      <c r="I98" s="82"/>
      <c r="J98" s="82"/>
      <c r="K98" s="82"/>
      <c r="L98" s="82"/>
    </row>
    <row r="99" spans="3:12" x14ac:dyDescent="0.15">
      <c r="C99" s="87"/>
      <c r="D99" s="8" t="s">
        <v>211</v>
      </c>
      <c r="E99" s="82" t="s">
        <v>212</v>
      </c>
      <c r="F99" s="82"/>
      <c r="G99" s="82"/>
      <c r="H99" s="82"/>
      <c r="I99" s="82"/>
      <c r="J99" s="82"/>
      <c r="K99" s="82"/>
      <c r="L99" s="82"/>
    </row>
    <row r="100" spans="3:12" x14ac:dyDescent="0.15">
      <c r="C100" s="8"/>
      <c r="D100" s="88" t="s">
        <v>213</v>
      </c>
      <c r="E100" s="82" t="s">
        <v>214</v>
      </c>
      <c r="F100" s="82"/>
      <c r="G100" s="82"/>
      <c r="H100" s="82"/>
      <c r="I100" s="82"/>
      <c r="J100" s="82"/>
      <c r="K100" s="82"/>
      <c r="L100" s="82"/>
    </row>
    <row r="101" spans="3:12" x14ac:dyDescent="0.15">
      <c r="C101" s="8"/>
      <c r="D101" s="89" t="s">
        <v>215</v>
      </c>
      <c r="E101" s="82" t="s">
        <v>214</v>
      </c>
      <c r="F101" s="82"/>
      <c r="G101" s="82"/>
      <c r="H101" s="82"/>
      <c r="I101" s="82"/>
      <c r="J101" s="82"/>
      <c r="K101" s="82"/>
      <c r="L101" s="82"/>
    </row>
    <row r="102" spans="3:12" x14ac:dyDescent="0.15">
      <c r="C102" s="8"/>
      <c r="D102" s="89" t="s">
        <v>216</v>
      </c>
      <c r="E102" s="82" t="s">
        <v>214</v>
      </c>
      <c r="F102" s="82"/>
      <c r="G102" s="82"/>
      <c r="H102" s="82"/>
      <c r="I102" s="82"/>
      <c r="J102" s="82"/>
      <c r="K102" s="82"/>
      <c r="L102" s="82"/>
    </row>
    <row r="103" spans="3:12" x14ac:dyDescent="0.15">
      <c r="C103" s="8"/>
      <c r="D103" s="90" t="s">
        <v>217</v>
      </c>
      <c r="E103" s="82" t="s">
        <v>218</v>
      </c>
      <c r="F103" s="82"/>
      <c r="G103" s="82"/>
      <c r="H103" s="82"/>
      <c r="I103" s="82"/>
      <c r="J103" s="82"/>
      <c r="K103" s="82"/>
      <c r="L103" s="82"/>
    </row>
    <row r="104" spans="3:12" x14ac:dyDescent="0.15">
      <c r="C104" s="8"/>
      <c r="D104" s="90"/>
      <c r="E104" s="82"/>
      <c r="F104" s="82"/>
      <c r="G104" s="82"/>
      <c r="H104" s="82"/>
      <c r="I104" s="82"/>
      <c r="J104" s="82"/>
      <c r="K104" s="82"/>
      <c r="L104" s="82"/>
    </row>
    <row r="105" spans="3:12" x14ac:dyDescent="0.15">
      <c r="C105" s="91" t="s">
        <v>219</v>
      </c>
      <c r="D105" s="90"/>
      <c r="E105" s="82"/>
      <c r="F105" s="82"/>
      <c r="G105" s="82"/>
      <c r="H105" s="82"/>
      <c r="I105" s="82"/>
      <c r="J105" s="82"/>
      <c r="K105" s="82"/>
      <c r="L105" s="82"/>
    </row>
    <row r="106" spans="3:12" x14ac:dyDescent="0.15">
      <c r="C106" s="8"/>
      <c r="D106" s="90" t="s">
        <v>219</v>
      </c>
      <c r="E106" s="82" t="s">
        <v>220</v>
      </c>
      <c r="F106" s="82"/>
      <c r="G106" s="82"/>
      <c r="H106" s="82"/>
      <c r="I106" s="82"/>
      <c r="J106" s="82"/>
      <c r="K106" s="82"/>
      <c r="L106" s="82"/>
    </row>
    <row r="107" spans="3:12" x14ac:dyDescent="0.15">
      <c r="C107" s="8"/>
      <c r="D107" s="90" t="s">
        <v>219</v>
      </c>
      <c r="E107" s="82" t="s">
        <v>221</v>
      </c>
      <c r="F107" s="82"/>
      <c r="G107" s="82"/>
      <c r="H107" s="82"/>
      <c r="I107" s="82"/>
      <c r="J107" s="82"/>
      <c r="K107" s="82"/>
      <c r="L107" s="82"/>
    </row>
    <row r="108" spans="3:12" x14ac:dyDescent="0.15">
      <c r="C108" s="8"/>
      <c r="D108" s="90"/>
      <c r="E108" s="82"/>
      <c r="F108" s="82"/>
      <c r="G108" s="82"/>
      <c r="H108" s="82"/>
      <c r="I108" s="82"/>
      <c r="J108" s="82"/>
      <c r="K108" s="82"/>
      <c r="L108" s="82"/>
    </row>
    <row r="109" spans="3:12" x14ac:dyDescent="0.15">
      <c r="C109" s="87" t="s">
        <v>222</v>
      </c>
      <c r="D109" s="90"/>
      <c r="E109" s="82"/>
      <c r="F109" s="82"/>
      <c r="G109" s="82"/>
      <c r="H109" s="82"/>
      <c r="I109" s="82"/>
      <c r="J109" s="82"/>
      <c r="K109" s="82"/>
      <c r="L109" s="82"/>
    </row>
    <row r="110" spans="3:12" x14ac:dyDescent="0.15">
      <c r="D110" s="90" t="s">
        <v>223</v>
      </c>
      <c r="E110" s="82" t="s">
        <v>224</v>
      </c>
      <c r="F110" s="82"/>
      <c r="G110" s="82" t="s">
        <v>225</v>
      </c>
      <c r="H110" s="82"/>
      <c r="I110" s="82"/>
      <c r="J110" s="82"/>
      <c r="K110" s="82"/>
      <c r="L110" s="82"/>
    </row>
    <row r="111" spans="3:12" x14ac:dyDescent="0.15">
      <c r="C111" s="8"/>
      <c r="D111" s="8" t="s">
        <v>226</v>
      </c>
      <c r="E111" s="82" t="s">
        <v>227</v>
      </c>
      <c r="F111" s="82"/>
      <c r="G111" s="82" t="s">
        <v>228</v>
      </c>
      <c r="H111" s="82"/>
      <c r="I111" s="82"/>
      <c r="J111" s="82"/>
      <c r="K111" s="82"/>
      <c r="L111" s="82"/>
    </row>
    <row r="112" spans="3:12" x14ac:dyDescent="0.15">
      <c r="C112" s="8"/>
      <c r="D112" s="8" t="s">
        <v>4</v>
      </c>
      <c r="E112" s="82" t="s">
        <v>229</v>
      </c>
      <c r="F112" s="82"/>
      <c r="G112" s="82" t="s">
        <v>230</v>
      </c>
      <c r="H112" s="82"/>
      <c r="I112" s="82"/>
      <c r="J112" s="82"/>
      <c r="K112" s="82"/>
      <c r="L112" s="82"/>
    </row>
    <row r="113" spans="3:12" x14ac:dyDescent="0.15">
      <c r="C113" s="8"/>
      <c r="D113" s="8" t="s">
        <v>231</v>
      </c>
      <c r="E113" s="82" t="s">
        <v>232</v>
      </c>
      <c r="F113" s="82"/>
      <c r="G113" s="82" t="s">
        <v>233</v>
      </c>
      <c r="H113" s="82"/>
      <c r="I113" s="82"/>
      <c r="J113" s="82"/>
      <c r="K113" s="82"/>
      <c r="L113" s="82"/>
    </row>
    <row r="114" spans="3:12" x14ac:dyDescent="0.15">
      <c r="C114" s="8"/>
      <c r="D114" s="8" t="s">
        <v>234</v>
      </c>
      <c r="E114" s="82" t="s">
        <v>235</v>
      </c>
      <c r="F114" s="82"/>
      <c r="G114" s="82" t="s">
        <v>236</v>
      </c>
      <c r="H114" s="82"/>
      <c r="I114" s="82"/>
      <c r="J114" s="82"/>
      <c r="K114" s="82"/>
      <c r="L114" s="82"/>
    </row>
    <row r="115" spans="3:12" x14ac:dyDescent="0.15">
      <c r="C115" s="8"/>
      <c r="D115" s="8" t="s">
        <v>237</v>
      </c>
      <c r="E115" s="82" t="s">
        <v>238</v>
      </c>
      <c r="F115" s="82"/>
      <c r="G115" s="82"/>
      <c r="H115" s="82"/>
      <c r="I115" s="82"/>
      <c r="J115" s="82"/>
      <c r="K115" s="82"/>
      <c r="L115" s="82"/>
    </row>
    <row r="116" spans="3:12" x14ac:dyDescent="0.15">
      <c r="C116" s="8"/>
      <c r="D116" s="90"/>
      <c r="E116" s="82"/>
      <c r="F116" s="82"/>
      <c r="G116" s="82"/>
      <c r="H116" s="82"/>
      <c r="I116" s="82"/>
      <c r="J116" s="82"/>
      <c r="K116" s="82"/>
      <c r="L116" s="82"/>
    </row>
    <row r="117" spans="3:12" x14ac:dyDescent="0.15">
      <c r="C117" s="87" t="s">
        <v>68</v>
      </c>
      <c r="D117" s="8"/>
      <c r="E117" s="82" t="s">
        <v>239</v>
      </c>
      <c r="F117" s="82"/>
      <c r="G117" s="82"/>
      <c r="H117" s="82"/>
      <c r="I117" s="82"/>
      <c r="J117" s="82"/>
      <c r="K117" s="82"/>
      <c r="L117" s="82"/>
    </row>
    <row r="118" spans="3:12" x14ac:dyDescent="0.15">
      <c r="C118" s="8"/>
      <c r="D118" s="90" t="s">
        <v>240</v>
      </c>
      <c r="E118" s="82" t="s">
        <v>241</v>
      </c>
      <c r="F118" s="82"/>
      <c r="G118" s="82"/>
      <c r="H118" s="82"/>
      <c r="I118" s="82"/>
      <c r="J118" s="82"/>
      <c r="K118" s="82"/>
      <c r="L118" s="82"/>
    </row>
    <row r="119" spans="3:12" x14ac:dyDescent="0.15">
      <c r="C119" s="8"/>
      <c r="D119" s="92" t="s">
        <v>242</v>
      </c>
      <c r="E119" s="93" t="s">
        <v>243</v>
      </c>
      <c r="F119" s="82"/>
      <c r="G119" s="82"/>
      <c r="H119" s="82"/>
      <c r="I119" s="82"/>
      <c r="J119" s="82"/>
      <c r="K119" s="82"/>
      <c r="L119" s="82"/>
    </row>
    <row r="120" spans="3:12" x14ac:dyDescent="0.15">
      <c r="C120" s="8"/>
      <c r="D120" s="92" t="s">
        <v>244</v>
      </c>
      <c r="E120" s="93" t="s">
        <v>245</v>
      </c>
      <c r="F120" s="82"/>
      <c r="G120" s="82"/>
      <c r="H120" s="82"/>
      <c r="I120" s="82"/>
      <c r="J120" s="82"/>
      <c r="K120" s="82"/>
      <c r="L120" s="82"/>
    </row>
    <row r="121" spans="3:12" x14ac:dyDescent="0.15">
      <c r="C121" s="87"/>
      <c r="D121" s="8"/>
      <c r="E121" s="82"/>
      <c r="F121" s="82"/>
      <c r="G121" s="82"/>
      <c r="H121" s="82"/>
      <c r="I121" s="82"/>
      <c r="J121" s="82"/>
      <c r="K121" s="82"/>
      <c r="L121" s="82"/>
    </row>
    <row r="122" spans="3:12" x14ac:dyDescent="0.15">
      <c r="C122" s="87" t="s">
        <v>246</v>
      </c>
      <c r="D122" s="8"/>
      <c r="E122" s="82" t="s">
        <v>247</v>
      </c>
      <c r="F122" s="82"/>
      <c r="G122" s="82"/>
      <c r="H122" s="82"/>
      <c r="I122" s="82"/>
      <c r="J122" s="82"/>
      <c r="K122" s="82"/>
      <c r="L122" s="82"/>
    </row>
    <row r="123" spans="3:12" x14ac:dyDescent="0.15">
      <c r="C123" s="87"/>
      <c r="D123" s="8"/>
      <c r="E123" s="82"/>
      <c r="F123" s="82"/>
      <c r="G123" s="82"/>
      <c r="H123" s="82"/>
      <c r="I123" s="82"/>
      <c r="J123" s="82"/>
      <c r="K123" s="82"/>
      <c r="L123" s="82"/>
    </row>
    <row r="124" spans="3:12" x14ac:dyDescent="0.15">
      <c r="C124" s="87" t="s">
        <v>248</v>
      </c>
      <c r="D124" s="8"/>
      <c r="E124" s="82"/>
      <c r="F124" s="82"/>
      <c r="G124" s="82"/>
      <c r="H124" s="82"/>
      <c r="I124" s="82"/>
      <c r="J124" s="82"/>
      <c r="K124" s="82"/>
      <c r="L124" s="82"/>
    </row>
    <row r="125" spans="3:12" x14ac:dyDescent="0.15">
      <c r="C125" s="8"/>
      <c r="D125" s="8" t="s">
        <v>249</v>
      </c>
      <c r="E125" s="82" t="s">
        <v>250</v>
      </c>
      <c r="F125" s="82"/>
      <c r="G125" s="82"/>
      <c r="H125" s="82"/>
      <c r="I125" s="82"/>
      <c r="J125" s="82"/>
      <c r="K125" s="82"/>
      <c r="L125" s="82"/>
    </row>
    <row r="126" spans="3:12" x14ac:dyDescent="0.15">
      <c r="C126" s="8"/>
      <c r="D126" s="94" t="s">
        <v>251</v>
      </c>
      <c r="E126" s="82"/>
      <c r="F126" s="82"/>
      <c r="G126" s="82"/>
      <c r="H126" s="82"/>
      <c r="I126" s="82"/>
      <c r="J126" s="82"/>
      <c r="K126" s="82"/>
      <c r="L126" s="82"/>
    </row>
    <row r="127" spans="3:12" x14ac:dyDescent="0.15">
      <c r="C127" s="8"/>
      <c r="D127" s="94"/>
      <c r="E127" s="82"/>
      <c r="F127" s="82"/>
      <c r="G127" s="82"/>
      <c r="H127" s="82"/>
      <c r="I127" s="82"/>
      <c r="J127" s="82"/>
      <c r="K127" s="82"/>
      <c r="L127" s="82"/>
    </row>
    <row r="128" spans="3:12" x14ac:dyDescent="0.15">
      <c r="C128" s="87" t="s">
        <v>252</v>
      </c>
      <c r="D128" s="8"/>
      <c r="E128" s="82"/>
      <c r="F128" s="82"/>
      <c r="G128" s="82"/>
      <c r="H128" s="82"/>
      <c r="I128" s="82"/>
      <c r="J128" s="82"/>
      <c r="K128" s="82"/>
      <c r="L128" s="82"/>
    </row>
    <row r="129" spans="2:23" x14ac:dyDescent="0.15">
      <c r="C129" s="8"/>
      <c r="D129" s="8" t="s">
        <v>253</v>
      </c>
      <c r="E129" s="82" t="s">
        <v>254</v>
      </c>
      <c r="F129" s="82"/>
      <c r="G129" s="82" t="s">
        <v>255</v>
      </c>
      <c r="H129" s="82"/>
      <c r="I129" s="82"/>
      <c r="J129" s="82"/>
      <c r="K129" s="82"/>
      <c r="L129" s="82"/>
    </row>
    <row r="130" spans="2:23" x14ac:dyDescent="0.15">
      <c r="C130" s="8"/>
      <c r="D130" s="8" t="s">
        <v>256</v>
      </c>
      <c r="E130" s="82" t="s">
        <v>257</v>
      </c>
      <c r="F130" s="82"/>
      <c r="G130" s="82" t="s">
        <v>255</v>
      </c>
      <c r="H130" s="82"/>
      <c r="I130" s="82"/>
      <c r="J130" s="82"/>
      <c r="K130" s="82"/>
      <c r="L130" s="82"/>
    </row>
    <row r="131" spans="2:23" x14ac:dyDescent="0.15">
      <c r="C131" s="8"/>
      <c r="D131" s="8" t="s">
        <v>258</v>
      </c>
      <c r="E131" s="82" t="s">
        <v>259</v>
      </c>
      <c r="F131" s="82"/>
      <c r="G131" s="82" t="s">
        <v>255</v>
      </c>
      <c r="H131" s="82"/>
      <c r="I131" s="82"/>
      <c r="J131" s="82"/>
      <c r="K131" s="82"/>
      <c r="L131" s="82"/>
    </row>
    <row r="132" spans="2:23" x14ac:dyDescent="0.15">
      <c r="C132" s="8"/>
      <c r="D132" s="8" t="s">
        <v>260</v>
      </c>
      <c r="E132" s="82" t="s">
        <v>261</v>
      </c>
      <c r="F132" s="82"/>
      <c r="G132" s="82" t="s">
        <v>255</v>
      </c>
      <c r="H132" s="82"/>
      <c r="I132" s="82"/>
      <c r="J132" s="82"/>
      <c r="K132" s="82"/>
      <c r="L132" s="82"/>
    </row>
    <row r="133" spans="2:23" x14ac:dyDescent="0.15">
      <c r="C133" s="8"/>
      <c r="D133" s="94"/>
      <c r="E133" s="82"/>
      <c r="F133" s="82"/>
      <c r="G133" s="82"/>
      <c r="H133" s="82"/>
      <c r="I133" s="82"/>
      <c r="J133" s="82"/>
      <c r="K133" s="82"/>
      <c r="L133" s="82"/>
    </row>
    <row r="134" spans="2:23" ht="17" thickBot="1" x14ac:dyDescent="0.25">
      <c r="B134" s="95"/>
      <c r="C134" s="78" t="s">
        <v>262</v>
      </c>
      <c r="D134" s="95"/>
      <c r="E134" s="96"/>
      <c r="F134" s="96"/>
      <c r="G134" s="96"/>
      <c r="H134" s="96"/>
      <c r="I134" s="96"/>
      <c r="J134" s="96"/>
      <c r="K134" s="96"/>
      <c r="L134" s="96"/>
      <c r="M134" s="95"/>
      <c r="N134" s="95"/>
      <c r="O134" s="95"/>
      <c r="P134" s="95"/>
      <c r="Q134" s="95"/>
      <c r="R134" s="95"/>
      <c r="S134" s="95"/>
      <c r="T134" s="95"/>
      <c r="U134" s="95"/>
      <c r="V134" s="95"/>
      <c r="W134" s="95"/>
    </row>
    <row r="135" spans="2:23" ht="15" thickTop="1" x14ac:dyDescent="0.15">
      <c r="C135" s="8"/>
      <c r="D135" s="94"/>
      <c r="E135" s="82"/>
      <c r="F135" s="82"/>
      <c r="G135" s="82"/>
      <c r="H135" s="82"/>
      <c r="I135" s="82"/>
      <c r="J135" s="82"/>
      <c r="K135" s="82"/>
      <c r="L135" s="82"/>
    </row>
    <row r="136" spans="2:23" x14ac:dyDescent="0.15">
      <c r="C136" s="87" t="s">
        <v>263</v>
      </c>
      <c r="D136" s="94"/>
      <c r="E136" s="82" t="s">
        <v>264</v>
      </c>
      <c r="F136" s="82"/>
      <c r="G136" s="82"/>
      <c r="H136" s="82"/>
      <c r="I136" s="82"/>
      <c r="J136" s="82"/>
      <c r="K136" s="82"/>
      <c r="L136" s="82"/>
    </row>
    <row r="137" spans="2:23" x14ac:dyDescent="0.15">
      <c r="C137" s="8"/>
      <c r="D137" s="94"/>
      <c r="E137" s="82"/>
      <c r="F137" s="82"/>
      <c r="G137" s="82"/>
      <c r="H137" s="82"/>
      <c r="I137" s="82"/>
      <c r="J137" s="82"/>
      <c r="K137" s="82"/>
      <c r="L137" s="82"/>
    </row>
    <row r="138" spans="2:23" x14ac:dyDescent="0.15">
      <c r="C138" s="87" t="s">
        <v>265</v>
      </c>
      <c r="D138" s="94"/>
      <c r="E138" s="82"/>
      <c r="F138" s="82"/>
      <c r="G138" s="82"/>
      <c r="H138" s="82"/>
      <c r="I138" s="82"/>
      <c r="J138" s="82"/>
      <c r="K138" s="82"/>
      <c r="L138" s="82"/>
    </row>
    <row r="139" spans="2:23" x14ac:dyDescent="0.15">
      <c r="C139" s="8"/>
      <c r="D139" s="88" t="s">
        <v>266</v>
      </c>
      <c r="E139" s="82" t="s">
        <v>267</v>
      </c>
      <c r="F139" s="82"/>
      <c r="G139" s="82"/>
      <c r="H139" s="82"/>
      <c r="I139" s="82"/>
      <c r="J139" s="82"/>
      <c r="K139" s="82"/>
      <c r="L139" s="82"/>
    </row>
    <row r="140" spans="2:23" x14ac:dyDescent="0.15">
      <c r="C140" s="8"/>
      <c r="D140" s="88" t="s">
        <v>268</v>
      </c>
      <c r="E140" s="82" t="s">
        <v>269</v>
      </c>
      <c r="F140" s="82"/>
      <c r="G140" s="82"/>
      <c r="H140" s="82"/>
      <c r="I140" s="82"/>
      <c r="J140" s="82"/>
      <c r="K140" s="82"/>
      <c r="L140" s="82"/>
    </row>
    <row r="141" spans="2:23" x14ac:dyDescent="0.15">
      <c r="C141" s="8"/>
      <c r="D141" s="88" t="s">
        <v>270</v>
      </c>
      <c r="E141" s="82" t="s">
        <v>271</v>
      </c>
      <c r="F141" s="82"/>
      <c r="G141" s="82"/>
      <c r="H141" s="82"/>
      <c r="I141" s="82"/>
      <c r="J141" s="82"/>
      <c r="K141" s="82"/>
      <c r="L141" s="82"/>
    </row>
    <row r="142" spans="2:23" x14ac:dyDescent="0.15">
      <c r="C142" s="8"/>
      <c r="D142" s="97"/>
      <c r="E142" s="82"/>
      <c r="F142" s="82"/>
      <c r="G142" s="82"/>
      <c r="H142" s="82"/>
      <c r="I142" s="82"/>
      <c r="J142" s="82"/>
      <c r="K142" s="82"/>
      <c r="L142" s="82"/>
    </row>
    <row r="143" spans="2:23" x14ac:dyDescent="0.15">
      <c r="C143" s="8"/>
      <c r="D143" s="97"/>
    </row>
    <row r="144" spans="2:23" x14ac:dyDescent="0.15">
      <c r="C144" s="8"/>
      <c r="D144" s="97"/>
    </row>
    <row r="145" spans="2:23" ht="17" thickBot="1" x14ac:dyDescent="0.25">
      <c r="B145" s="98"/>
      <c r="C145" s="78" t="s">
        <v>272</v>
      </c>
      <c r="D145" s="95"/>
      <c r="E145" s="98"/>
      <c r="F145" s="98"/>
      <c r="G145" s="98"/>
      <c r="H145" s="98"/>
      <c r="I145" s="98"/>
      <c r="J145" s="98"/>
      <c r="K145" s="98"/>
      <c r="L145" s="98"/>
      <c r="M145" s="98"/>
      <c r="N145" s="98"/>
      <c r="O145" s="98"/>
      <c r="P145" s="98"/>
      <c r="Q145" s="98"/>
      <c r="R145" s="98"/>
      <c r="S145" s="98"/>
      <c r="T145" s="98"/>
      <c r="U145" s="98"/>
      <c r="V145" s="98"/>
      <c r="W145" s="98"/>
    </row>
    <row r="146" spans="2:23" ht="15" thickTop="1" x14ac:dyDescent="0.15">
      <c r="C146" s="8"/>
      <c r="D146" s="94"/>
    </row>
    <row r="147" spans="2:23" x14ac:dyDescent="0.15">
      <c r="D147" s="94"/>
    </row>
    <row r="148" spans="2:23" x14ac:dyDescent="0.15">
      <c r="C148" s="8"/>
      <c r="D148" s="94"/>
    </row>
    <row r="149" spans="2:23" x14ac:dyDescent="0.15">
      <c r="C149" s="8"/>
      <c r="D149" s="94"/>
    </row>
    <row r="150" spans="2:23" x14ac:dyDescent="0.15">
      <c r="C150" s="8"/>
      <c r="D150" s="94"/>
    </row>
    <row r="151" spans="2:23" x14ac:dyDescent="0.15">
      <c r="C151" s="8"/>
      <c r="D151" s="94"/>
    </row>
    <row r="152" spans="2:23" x14ac:dyDescent="0.15">
      <c r="B152" s="67" t="s">
        <v>273</v>
      </c>
      <c r="C152" s="8"/>
      <c r="D152" s="99"/>
      <c r="E152" s="67" t="s">
        <v>274</v>
      </c>
      <c r="H152" s="67" t="s">
        <v>275</v>
      </c>
    </row>
    <row r="153" spans="2:23" x14ac:dyDescent="0.15">
      <c r="B153" s="60" t="s">
        <v>276</v>
      </c>
      <c r="E153" s="60" t="s">
        <v>277</v>
      </c>
      <c r="H153" s="60" t="s">
        <v>195</v>
      </c>
    </row>
    <row r="154" spans="2:23" x14ac:dyDescent="0.15">
      <c r="B154" s="60" t="s">
        <v>278</v>
      </c>
      <c r="E154" s="60" t="s">
        <v>279</v>
      </c>
      <c r="H154" s="60" t="s">
        <v>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11C5-1172-1E4C-8296-E1C554F9F17F}">
  <sheetPr>
    <tabColor rgb="FFFFC000"/>
    <pageSetUpPr fitToPage="1"/>
  </sheetPr>
  <dimension ref="A1:AK233"/>
  <sheetViews>
    <sheetView showGridLines="0" zoomScale="109" zoomScaleNormal="100" workbookViewId="0">
      <pane xSplit="1" ySplit="1" topLeftCell="B26" activePane="bottomRight" state="frozen"/>
      <selection activeCell="O17" sqref="O17"/>
      <selection pane="topRight" activeCell="O17" sqref="O17"/>
      <selection pane="bottomLeft" activeCell="O17" sqref="O17"/>
      <selection pane="bottomRight" activeCell="O17" sqref="O17"/>
    </sheetView>
  </sheetViews>
  <sheetFormatPr baseColWidth="10" defaultColWidth="9" defaultRowHeight="13" x14ac:dyDescent="0.15"/>
  <cols>
    <col min="1" max="1" width="2.5" style="107" customWidth="1"/>
    <col min="2" max="2" width="16.5" style="8" customWidth="1"/>
    <col min="3" max="3" width="27.1640625" style="8" customWidth="1"/>
    <col min="4" max="4" width="17.5" style="8" hidden="1" customWidth="1"/>
    <col min="5" max="5" width="9.5" style="8" bestFit="1" customWidth="1"/>
    <col min="6" max="9" width="7.5" style="8" customWidth="1"/>
    <col min="10" max="10" width="8.5" style="102" customWidth="1"/>
    <col min="11" max="12" width="13.83203125" style="8" customWidth="1"/>
    <col min="13" max="13" width="14.83203125" style="8" customWidth="1"/>
    <col min="14" max="14" width="12.5" style="8" customWidth="1"/>
    <col min="15" max="15" width="9.83203125" style="8" bestFit="1" customWidth="1"/>
    <col min="16" max="16" width="7.5" style="8" customWidth="1"/>
    <col min="17" max="17" width="8.33203125" style="8" bestFit="1" customWidth="1"/>
    <col min="18" max="21" width="8.5" style="8" bestFit="1" customWidth="1"/>
    <col min="22" max="22" width="8.1640625" style="8" bestFit="1" customWidth="1"/>
    <col min="23" max="23" width="7.5" style="103" customWidth="1"/>
    <col min="24" max="24" width="10" style="103" customWidth="1"/>
    <col min="25" max="25" width="10" style="156" customWidth="1"/>
    <col min="26" max="26" width="10" style="105" customWidth="1"/>
    <col min="27" max="27" width="9.1640625" style="105" customWidth="1"/>
    <col min="28" max="28" width="9.1640625" style="105" bestFit="1" customWidth="1"/>
    <col min="29" max="29" width="9" style="8"/>
    <col min="30" max="30" width="22.1640625" style="8" customWidth="1"/>
    <col min="31" max="31" width="13.1640625" style="8" bestFit="1" customWidth="1"/>
    <col min="32" max="32" width="13.5" style="8" bestFit="1" customWidth="1"/>
    <col min="33" max="33" width="13.1640625" style="8" bestFit="1" customWidth="1"/>
    <col min="34" max="34" width="12.1640625" style="8" bestFit="1" customWidth="1"/>
    <col min="35" max="35" width="12.5" style="8" bestFit="1" customWidth="1"/>
    <col min="36" max="36" width="12.1640625" style="8" bestFit="1" customWidth="1"/>
    <col min="37" max="16384" width="9" style="8"/>
  </cols>
  <sheetData>
    <row r="1" spans="1:28" ht="25" x14ac:dyDescent="0.25">
      <c r="A1" s="100"/>
      <c r="B1" s="59" t="s">
        <v>86</v>
      </c>
      <c r="E1" s="101"/>
      <c r="Y1" s="104"/>
      <c r="AA1" s="106"/>
      <c r="AB1" s="106"/>
    </row>
    <row r="2" spans="1:28" ht="16" x14ac:dyDescent="0.2">
      <c r="B2" s="108" t="s">
        <v>281</v>
      </c>
      <c r="C2" s="109" t="str">
        <f>NOTE!O2</f>
        <v>v9</v>
      </c>
      <c r="N2" s="103"/>
      <c r="X2" s="110"/>
      <c r="Y2" s="111"/>
      <c r="Z2" s="112"/>
      <c r="AA2" s="106"/>
      <c r="AB2" s="106"/>
    </row>
    <row r="3" spans="1:28" x14ac:dyDescent="0.15">
      <c r="B3" s="113" t="s">
        <v>87</v>
      </c>
      <c r="C3" s="114">
        <f>NOTE!P2</f>
        <v>20251101</v>
      </c>
      <c r="D3" s="114"/>
      <c r="N3" s="115"/>
      <c r="O3" s="116"/>
      <c r="P3" s="116"/>
      <c r="S3" s="103"/>
      <c r="Y3" s="104"/>
      <c r="AA3" s="117"/>
      <c r="AB3" s="118"/>
    </row>
    <row r="4" spans="1:28" x14ac:dyDescent="0.15">
      <c r="N4" s="115"/>
      <c r="O4" s="116"/>
      <c r="P4" s="116"/>
      <c r="X4" s="119"/>
      <c r="Y4" s="120"/>
      <c r="Z4" s="121"/>
      <c r="AA4" s="117"/>
      <c r="AB4" s="122"/>
    </row>
    <row r="5" spans="1:28" ht="17" thickBot="1" x14ac:dyDescent="0.25">
      <c r="B5" s="123" t="s">
        <v>282</v>
      </c>
      <c r="C5" s="124"/>
      <c r="E5" s="123"/>
      <c r="G5" s="123" t="s">
        <v>102</v>
      </c>
      <c r="N5" s="115"/>
      <c r="O5" s="125"/>
      <c r="P5" s="125"/>
      <c r="Q5" s="125"/>
      <c r="R5" s="125"/>
      <c r="S5" s="125"/>
      <c r="T5" s="125"/>
      <c r="U5" s="125"/>
      <c r="X5" s="126"/>
      <c r="Y5" s="127"/>
      <c r="Z5" s="128"/>
      <c r="AA5" s="117"/>
      <c r="AB5" s="122"/>
    </row>
    <row r="6" spans="1:28" ht="14" thickBot="1" x14ac:dyDescent="0.2">
      <c r="B6" s="129" t="s">
        <v>283</v>
      </c>
      <c r="C6" s="130" t="s">
        <v>278</v>
      </c>
      <c r="D6" s="131" t="s">
        <v>284</v>
      </c>
      <c r="G6" s="132" t="s">
        <v>285</v>
      </c>
      <c r="N6" s="115"/>
      <c r="O6" s="133"/>
      <c r="P6" s="133"/>
      <c r="Q6" s="133"/>
      <c r="R6" s="133"/>
      <c r="S6" s="133"/>
      <c r="T6" s="133"/>
      <c r="U6" s="133"/>
      <c r="X6" s="126"/>
      <c r="Y6" s="127"/>
      <c r="Z6" s="128"/>
      <c r="AA6" s="117"/>
      <c r="AB6" s="122"/>
    </row>
    <row r="7" spans="1:28" ht="14" thickBot="1" x14ac:dyDescent="0.2">
      <c r="B7" s="129" t="s">
        <v>286</v>
      </c>
      <c r="C7" s="130" t="s">
        <v>277</v>
      </c>
      <c r="H7" s="134" t="s">
        <v>287</v>
      </c>
      <c r="N7" s="115"/>
      <c r="O7" s="135"/>
      <c r="P7" s="102"/>
      <c r="Q7" s="102"/>
      <c r="R7" s="102"/>
      <c r="S7" s="102"/>
      <c r="T7" s="102"/>
      <c r="U7" s="102"/>
      <c r="X7" s="119"/>
      <c r="Y7" s="120"/>
      <c r="Z7" s="121"/>
      <c r="AA7" s="117"/>
      <c r="AB7" s="122"/>
    </row>
    <row r="8" spans="1:28" ht="14" thickBot="1" x14ac:dyDescent="0.2">
      <c r="B8" s="129" t="s">
        <v>288</v>
      </c>
      <c r="C8" s="130" t="s">
        <v>289</v>
      </c>
      <c r="E8" s="136"/>
      <c r="H8" s="134" t="s">
        <v>290</v>
      </c>
      <c r="O8" s="135"/>
      <c r="P8" s="102"/>
      <c r="Q8" s="102"/>
      <c r="R8" s="102"/>
      <c r="S8" s="102"/>
      <c r="T8" s="102"/>
      <c r="U8" s="102"/>
      <c r="V8" s="102"/>
      <c r="X8" s="119"/>
      <c r="Y8" s="120"/>
      <c r="Z8" s="121"/>
      <c r="AA8" s="117"/>
      <c r="AB8" s="122"/>
    </row>
    <row r="9" spans="1:28" ht="14" thickBot="1" x14ac:dyDescent="0.2">
      <c r="B9" s="129" t="s">
        <v>291</v>
      </c>
      <c r="C9" s="130" t="s">
        <v>289</v>
      </c>
      <c r="E9" s="136"/>
      <c r="F9" s="136"/>
      <c r="H9" s="134" t="s">
        <v>292</v>
      </c>
      <c r="O9" s="102"/>
      <c r="P9" s="102"/>
      <c r="Q9" s="102"/>
      <c r="R9" s="102"/>
      <c r="S9" s="102"/>
      <c r="X9" s="126"/>
      <c r="Y9" s="127"/>
      <c r="Z9" s="128"/>
      <c r="AA9" s="137"/>
      <c r="AB9" s="138"/>
    </row>
    <row r="10" spans="1:28" ht="14" thickBot="1" x14ac:dyDescent="0.2">
      <c r="B10" s="129" t="s">
        <v>275</v>
      </c>
      <c r="C10" s="130" t="s">
        <v>195</v>
      </c>
      <c r="E10" s="136"/>
      <c r="F10" s="136"/>
      <c r="G10" s="136"/>
      <c r="H10" s="136"/>
      <c r="O10" s="139"/>
      <c r="P10" s="102"/>
      <c r="Q10" s="102"/>
      <c r="R10" s="140"/>
      <c r="S10" s="140"/>
      <c r="T10" s="140"/>
      <c r="U10" s="140"/>
      <c r="X10" s="126"/>
      <c r="Y10" s="127"/>
      <c r="Z10" s="128"/>
      <c r="AA10" s="137"/>
      <c r="AB10" s="138"/>
    </row>
    <row r="11" spans="1:28" ht="14" thickBot="1" x14ac:dyDescent="0.2">
      <c r="B11" s="129" t="s">
        <v>293</v>
      </c>
      <c r="C11" s="130" t="s">
        <v>294</v>
      </c>
      <c r="D11" s="131" t="s">
        <v>295</v>
      </c>
      <c r="E11" s="136"/>
      <c r="F11" s="136"/>
      <c r="G11" s="136"/>
      <c r="H11" s="136"/>
      <c r="P11" s="102"/>
      <c r="Q11" s="102"/>
      <c r="R11" s="102"/>
      <c r="S11" s="102"/>
      <c r="T11" s="102"/>
      <c r="U11" s="102"/>
      <c r="X11" s="126"/>
      <c r="Y11" s="127"/>
      <c r="Z11" s="128"/>
      <c r="AA11" s="137"/>
      <c r="AB11" s="138"/>
    </row>
    <row r="12" spans="1:28" ht="14" thickBot="1" x14ac:dyDescent="0.2">
      <c r="B12" s="129" t="s">
        <v>296</v>
      </c>
      <c r="C12" s="130">
        <v>2025</v>
      </c>
      <c r="E12" s="136"/>
      <c r="F12" s="136"/>
      <c r="G12" s="136"/>
      <c r="H12" s="136"/>
      <c r="P12" s="116"/>
      <c r="Q12" s="116"/>
      <c r="R12" s="116"/>
      <c r="S12" s="116"/>
      <c r="T12" s="116"/>
      <c r="U12" s="116"/>
      <c r="X12" s="126"/>
      <c r="Y12" s="127"/>
      <c r="Z12" s="128"/>
      <c r="AA12" s="137"/>
      <c r="AB12" s="138"/>
    </row>
    <row r="13" spans="1:28" s="142" customFormat="1" x14ac:dyDescent="0.15">
      <c r="A13" s="141"/>
      <c r="E13" s="143"/>
      <c r="F13" s="143"/>
      <c r="G13" s="143"/>
      <c r="H13" s="143"/>
      <c r="J13" s="144"/>
      <c r="P13" s="145"/>
      <c r="Q13" s="145"/>
      <c r="R13" s="145"/>
      <c r="S13" s="145"/>
      <c r="T13" s="145"/>
      <c r="U13" s="145"/>
      <c r="V13" s="8"/>
      <c r="W13" s="146"/>
      <c r="X13" s="147"/>
      <c r="Y13" s="148"/>
      <c r="Z13" s="147"/>
      <c r="AA13" s="149"/>
      <c r="AB13" s="150"/>
    </row>
    <row r="14" spans="1:28" ht="17" thickBot="1" x14ac:dyDescent="0.25">
      <c r="B14" s="78" t="s">
        <v>123</v>
      </c>
      <c r="C14" s="78"/>
      <c r="D14" s="78"/>
      <c r="E14" s="151"/>
      <c r="F14" s="78"/>
      <c r="G14" s="78"/>
      <c r="H14" s="78"/>
      <c r="I14" s="78"/>
      <c r="J14" s="78"/>
      <c r="K14" s="152" t="s">
        <v>297</v>
      </c>
      <c r="L14" s="153"/>
      <c r="M14" s="78" t="s">
        <v>298</v>
      </c>
      <c r="N14" s="95"/>
      <c r="O14" s="95"/>
      <c r="P14" s="95"/>
      <c r="Q14" s="95"/>
      <c r="R14" s="95"/>
      <c r="S14" s="95"/>
      <c r="T14" s="95"/>
      <c r="U14" s="95"/>
      <c r="V14" s="154"/>
      <c r="W14" s="154" t="s">
        <v>297</v>
      </c>
      <c r="X14" s="155"/>
      <c r="Z14" s="157"/>
      <c r="AA14" s="157"/>
    </row>
    <row r="15" spans="1:28" ht="43" thickTop="1" x14ac:dyDescent="0.15">
      <c r="O15" s="158" t="s">
        <v>299</v>
      </c>
      <c r="P15" s="158" t="s">
        <v>300</v>
      </c>
      <c r="Q15" s="158" t="s">
        <v>301</v>
      </c>
      <c r="R15" s="158" t="s">
        <v>302</v>
      </c>
      <c r="S15" s="158" t="s">
        <v>303</v>
      </c>
      <c r="T15" s="158" t="s">
        <v>304</v>
      </c>
      <c r="U15" s="158" t="str">
        <f>IF(C7="VAS","Year 6","")</f>
        <v/>
      </c>
      <c r="V15" s="158" t="s">
        <v>305</v>
      </c>
      <c r="W15" s="158" t="s">
        <v>306</v>
      </c>
      <c r="X15" s="155"/>
      <c r="Z15" s="157"/>
      <c r="AA15" s="157"/>
    </row>
    <row r="16" spans="1:28" x14ac:dyDescent="0.15">
      <c r="E16" s="159" t="s">
        <v>300</v>
      </c>
      <c r="F16" s="159" t="s">
        <v>301</v>
      </c>
      <c r="G16" s="159" t="s">
        <v>302</v>
      </c>
      <c r="H16" s="159" t="s">
        <v>303</v>
      </c>
      <c r="I16" s="159" t="s">
        <v>304</v>
      </c>
      <c r="X16" s="160"/>
      <c r="Y16" s="161"/>
      <c r="Z16" s="162"/>
      <c r="AA16" s="162"/>
    </row>
    <row r="17" spans="2:27" x14ac:dyDescent="0.15">
      <c r="E17" s="103"/>
      <c r="F17" s="103"/>
      <c r="G17" s="103"/>
      <c r="H17" s="103"/>
      <c r="I17" s="103"/>
      <c r="J17" s="163"/>
      <c r="M17" s="8" t="s">
        <v>307</v>
      </c>
      <c r="O17" s="164">
        <f t="shared" ref="O17:U20" ca="1" si="0">O46</f>
        <v>6.3975594830672593</v>
      </c>
      <c r="P17" s="164">
        <f t="shared" ca="1" si="0"/>
        <v>9.1247955346704099</v>
      </c>
      <c r="Q17" s="164">
        <f t="shared" ca="1" si="0"/>
        <v>8.0077876753975641</v>
      </c>
      <c r="R17" s="164">
        <f t="shared" ca="1" si="0"/>
        <v>6.3347124774513581</v>
      </c>
      <c r="S17" s="164">
        <f t="shared" ca="1" si="0"/>
        <v>4.9761104162170344</v>
      </c>
      <c r="T17" s="164">
        <f t="shared" ca="1" si="0"/>
        <v>3.544391311599941</v>
      </c>
      <c r="U17" s="164">
        <f t="shared" si="0"/>
        <v>0</v>
      </c>
      <c r="V17" s="165"/>
      <c r="W17" s="165"/>
      <c r="X17" s="166"/>
      <c r="Z17" s="19"/>
      <c r="AA17" s="19"/>
    </row>
    <row r="18" spans="2:27" x14ac:dyDescent="0.15">
      <c r="B18" s="87" t="s">
        <v>124</v>
      </c>
      <c r="C18" s="8" t="s">
        <v>125</v>
      </c>
      <c r="E18" s="18">
        <v>0.99</v>
      </c>
      <c r="F18" s="19"/>
      <c r="G18" s="19"/>
      <c r="H18" s="19"/>
      <c r="I18" s="19"/>
      <c r="J18" s="163"/>
      <c r="K18" s="167"/>
      <c r="L18" s="167"/>
      <c r="M18" s="8" t="s">
        <v>33</v>
      </c>
      <c r="O18" s="168">
        <f t="shared" si="0"/>
        <v>210.77357987598356</v>
      </c>
      <c r="P18" s="168">
        <f t="shared" si="0"/>
        <v>63.962944318069766</v>
      </c>
      <c r="Q18" s="168">
        <f t="shared" si="0"/>
        <v>51.496889468022076</v>
      </c>
      <c r="R18" s="168">
        <f t="shared" si="0"/>
        <v>40.698869380415722</v>
      </c>
      <c r="S18" s="168">
        <f t="shared" si="0"/>
        <v>31.728025180996056</v>
      </c>
      <c r="T18" s="168">
        <f t="shared" si="0"/>
        <v>22.886851528479951</v>
      </c>
      <c r="U18" s="164"/>
      <c r="V18" s="165"/>
      <c r="W18" s="165"/>
      <c r="X18" s="169"/>
      <c r="Y18" s="170"/>
      <c r="Z18" s="171"/>
      <c r="AA18" s="171"/>
    </row>
    <row r="19" spans="2:27" x14ac:dyDescent="0.15">
      <c r="B19" s="172"/>
      <c r="C19" s="8" t="s">
        <v>128</v>
      </c>
      <c r="E19" s="20">
        <v>1.2999999999999999E-2</v>
      </c>
      <c r="F19" s="20">
        <v>1.4E-2</v>
      </c>
      <c r="G19" s="20">
        <v>0.01</v>
      </c>
      <c r="H19" s="20">
        <v>0.01</v>
      </c>
      <c r="I19" s="20">
        <v>0.01</v>
      </c>
      <c r="J19" s="173"/>
      <c r="K19" s="167"/>
      <c r="L19" s="167"/>
      <c r="M19" s="87" t="s">
        <v>308</v>
      </c>
      <c r="O19" s="164">
        <f t="shared" ca="1" si="0"/>
        <v>6.5739424445597709</v>
      </c>
      <c r="P19" s="164">
        <f t="shared" ca="1" si="0"/>
        <v>1.973175972611338</v>
      </c>
      <c r="Q19" s="164">
        <f t="shared" ca="1" si="0"/>
        <v>1.5624842580669334</v>
      </c>
      <c r="R19" s="164">
        <f t="shared" ca="1" si="0"/>
        <v>1.2501522680416344</v>
      </c>
      <c r="S19" s="164">
        <f t="shared" ca="1" si="0"/>
        <v>1.0225009066751949</v>
      </c>
      <c r="T19" s="164">
        <f t="shared" ca="1" si="0"/>
        <v>0.76562903916467284</v>
      </c>
      <c r="U19" s="164">
        <f>U48</f>
        <v>0</v>
      </c>
      <c r="V19" s="174">
        <f ca="1">O19/$O$46/60*12</f>
        <v>0.2055140702312922</v>
      </c>
      <c r="W19" s="174">
        <f ca="1">O19/$O$18</f>
        <v>3.1189594295583885E-2</v>
      </c>
      <c r="X19" s="169"/>
      <c r="Y19" s="170"/>
      <c r="Z19" s="171"/>
      <c r="AA19" s="171"/>
    </row>
    <row r="20" spans="2:27" x14ac:dyDescent="0.15">
      <c r="B20" s="172"/>
      <c r="C20" s="8" t="s">
        <v>131</v>
      </c>
      <c r="E20" s="18">
        <v>2.7E-2</v>
      </c>
      <c r="F20" s="18">
        <v>2.5000000000000001E-2</v>
      </c>
      <c r="G20" s="18">
        <v>1.7000000000000001E-2</v>
      </c>
      <c r="H20" s="18">
        <v>1.4999999999999999E-2</v>
      </c>
      <c r="I20" s="18">
        <v>1.4999999999999999E-2</v>
      </c>
      <c r="K20" s="167"/>
      <c r="L20" s="167"/>
      <c r="M20" s="175" t="s">
        <v>309</v>
      </c>
      <c r="O20" s="168">
        <f t="shared" ca="1" si="0"/>
        <v>3.9514249913239214</v>
      </c>
      <c r="P20" s="168">
        <f t="shared" ca="1" si="0"/>
        <v>1.0539614310955612</v>
      </c>
      <c r="Q20" s="168">
        <f t="shared" ca="1" si="0"/>
        <v>0.96121531402060878</v>
      </c>
      <c r="R20" s="168">
        <f t="shared" ca="1" si="0"/>
        <v>0.77487769110799931</v>
      </c>
      <c r="S20" s="168">
        <f t="shared" ca="1" si="0"/>
        <v>0.64377475263420791</v>
      </c>
      <c r="T20" s="168">
        <f t="shared" ca="1" si="0"/>
        <v>0.51759580246554726</v>
      </c>
      <c r="U20" s="168">
        <f>U49</f>
        <v>0</v>
      </c>
      <c r="V20" s="176">
        <f ca="1">V49</f>
        <v>0.12352913643968003</v>
      </c>
      <c r="W20" s="176">
        <f ca="1">W49</f>
        <v>1.8747249980993294E-2</v>
      </c>
      <c r="X20" s="177"/>
      <c r="Y20" s="178"/>
      <c r="Z20" s="171"/>
      <c r="AA20" s="171"/>
    </row>
    <row r="21" spans="2:27" ht="12" customHeight="1" x14ac:dyDescent="0.15">
      <c r="I21" s="103"/>
      <c r="K21" s="167"/>
      <c r="L21" s="167"/>
      <c r="M21" s="175" t="s">
        <v>310</v>
      </c>
      <c r="O21" s="168">
        <f t="shared" ref="O21:W21" ca="1" si="1">O52</f>
        <v>2.6225174532358495</v>
      </c>
      <c r="P21" s="168">
        <f t="shared" ca="1" si="1"/>
        <v>0.91921454151577675</v>
      </c>
      <c r="Q21" s="168">
        <f t="shared" ca="1" si="1"/>
        <v>0.60126894404632458</v>
      </c>
      <c r="R21" s="168">
        <f t="shared" ca="1" si="1"/>
        <v>0.47527457693363512</v>
      </c>
      <c r="S21" s="168">
        <f t="shared" ca="1" si="1"/>
        <v>0.37872615404098692</v>
      </c>
      <c r="T21" s="168">
        <f t="shared" ca="1" si="1"/>
        <v>0.24803323669912558</v>
      </c>
      <c r="U21" s="168">
        <f t="shared" si="1"/>
        <v>0</v>
      </c>
      <c r="V21" s="176">
        <f t="shared" ca="1" si="1"/>
        <v>8.1984933791612188E-2</v>
      </c>
      <c r="W21" s="176">
        <f t="shared" ca="1" si="1"/>
        <v>1.2442344314590589E-2</v>
      </c>
      <c r="X21" s="179"/>
      <c r="Y21" s="180"/>
      <c r="Z21" s="181"/>
      <c r="AA21" s="181"/>
    </row>
    <row r="22" spans="2:27" x14ac:dyDescent="0.15">
      <c r="B22" s="87" t="s">
        <v>134</v>
      </c>
      <c r="C22" s="8" t="s">
        <v>17</v>
      </c>
      <c r="E22" s="18">
        <v>0</v>
      </c>
      <c r="F22" s="140"/>
      <c r="G22" s="182"/>
      <c r="H22" s="183"/>
      <c r="I22" s="184"/>
      <c r="J22" s="163"/>
      <c r="K22" s="167"/>
      <c r="L22" s="167"/>
      <c r="M22" s="175" t="s">
        <v>311</v>
      </c>
      <c r="O22" s="168">
        <f t="shared" ref="O22:U23" ca="1" si="2">O70</f>
        <v>0</v>
      </c>
      <c r="P22" s="168">
        <f t="shared" ca="1" si="2"/>
        <v>0</v>
      </c>
      <c r="Q22" s="168">
        <f t="shared" ca="1" si="2"/>
        <v>0</v>
      </c>
      <c r="R22" s="168">
        <f t="shared" ca="1" si="2"/>
        <v>0</v>
      </c>
      <c r="S22" s="168">
        <f t="shared" ca="1" si="2"/>
        <v>0</v>
      </c>
      <c r="T22" s="168">
        <f t="shared" ca="1" si="2"/>
        <v>0</v>
      </c>
      <c r="U22" s="168">
        <f t="shared" si="2"/>
        <v>0</v>
      </c>
      <c r="V22" s="185">
        <f ca="1">O22/$O$46/60*12</f>
        <v>0</v>
      </c>
      <c r="W22" s="185">
        <f ca="1">O22/$O$18</f>
        <v>0</v>
      </c>
      <c r="X22" s="179"/>
      <c r="Y22" s="180"/>
      <c r="Z22" s="181"/>
      <c r="AA22" s="181"/>
    </row>
    <row r="23" spans="2:27" x14ac:dyDescent="0.15">
      <c r="B23" s="87"/>
      <c r="C23" s="8" t="s">
        <v>19</v>
      </c>
      <c r="E23" s="18">
        <v>3.3000000000000002E-2</v>
      </c>
      <c r="K23" s="167"/>
      <c r="L23" s="167"/>
      <c r="M23" s="87" t="s">
        <v>312</v>
      </c>
      <c r="O23" s="164">
        <f t="shared" ca="1" si="2"/>
        <v>-4.5992838419023228</v>
      </c>
      <c r="P23" s="164">
        <f t="shared" ca="1" si="2"/>
        <v>-1.6341193369813654</v>
      </c>
      <c r="Q23" s="164">
        <f t="shared" ca="1" si="2"/>
        <v>-1.2327601434927262</v>
      </c>
      <c r="R23" s="164">
        <f t="shared" ca="1" si="2"/>
        <v>-0.91091959479406981</v>
      </c>
      <c r="S23" s="164">
        <f t="shared" ca="1" si="2"/>
        <v>-0.53588578191267722</v>
      </c>
      <c r="T23" s="164">
        <f t="shared" ca="1" si="2"/>
        <v>-0.28559898472148415</v>
      </c>
      <c r="U23" s="164">
        <f t="shared" si="2"/>
        <v>0</v>
      </c>
      <c r="V23" s="174">
        <f ca="1">O23/$O$46/60*12</f>
        <v>-0.14378244873144133</v>
      </c>
      <c r="W23" s="174">
        <f ca="1">O23/$O$18</f>
        <v>-2.1820969424196722E-2</v>
      </c>
      <c r="X23" s="177"/>
      <c r="Y23" s="178"/>
      <c r="Z23" s="171"/>
      <c r="AA23" s="171"/>
    </row>
    <row r="24" spans="2:27" x14ac:dyDescent="0.15">
      <c r="C24" s="8" t="s">
        <v>21</v>
      </c>
      <c r="E24" s="18">
        <f>1-E23-E25</f>
        <v>0.91699999999999993</v>
      </c>
      <c r="F24" s="140"/>
      <c r="G24" s="173"/>
      <c r="H24" s="183"/>
      <c r="I24" s="186"/>
      <c r="K24" s="167"/>
      <c r="L24" s="167"/>
      <c r="M24" s="87" t="s">
        <v>313</v>
      </c>
      <c r="O24" s="164">
        <f ca="1">SUM(O25:O30)</f>
        <v>-0.81265576838464537</v>
      </c>
      <c r="P24" s="164">
        <f t="shared" ref="P24:W24" ca="1" si="3">SUM(P25:P30)</f>
        <v>-0.54600185504127696</v>
      </c>
      <c r="Q24" s="164">
        <f t="shared" ca="1" si="3"/>
        <v>-9.3267733311105203E-2</v>
      </c>
      <c r="R24" s="164">
        <f t="shared" ca="1" si="3"/>
        <v>-7.3877426669181456E-2</v>
      </c>
      <c r="S24" s="164">
        <f t="shared" ca="1" si="3"/>
        <v>-5.7741020111451102E-2</v>
      </c>
      <c r="T24" s="164">
        <f t="shared" ca="1" si="3"/>
        <v>-4.1767733251630794E-2</v>
      </c>
      <c r="U24" s="164">
        <f t="shared" si="3"/>
        <v>0</v>
      </c>
      <c r="V24" s="174">
        <f t="shared" ca="1" si="3"/>
        <v>-2.5405180539095951E-2</v>
      </c>
      <c r="W24" s="174">
        <f t="shared" ca="1" si="3"/>
        <v>-3.8555864964802586E-3</v>
      </c>
      <c r="X24" s="177"/>
      <c r="Y24" s="180"/>
      <c r="Z24" s="181"/>
      <c r="AA24" s="181"/>
    </row>
    <row r="25" spans="2:27" x14ac:dyDescent="0.15">
      <c r="B25" s="87"/>
      <c r="C25" s="8" t="s">
        <v>23</v>
      </c>
      <c r="E25" s="18">
        <v>0.05</v>
      </c>
      <c r="F25" s="140"/>
      <c r="G25" s="173"/>
      <c r="H25" s="183"/>
      <c r="I25" s="186"/>
      <c r="J25" s="163"/>
      <c r="K25" s="167"/>
      <c r="L25" s="167"/>
      <c r="M25" s="175" t="s">
        <v>210</v>
      </c>
      <c r="O25" s="168">
        <f t="shared" ref="O25:W25" ca="1" si="4">O73</f>
        <v>-0.22186809623588455</v>
      </c>
      <c r="P25" s="168">
        <f t="shared" ca="1" si="4"/>
        <v>-0.22186809623588455</v>
      </c>
      <c r="Q25" s="168">
        <f t="shared" ca="1" si="4"/>
        <v>0</v>
      </c>
      <c r="R25" s="168">
        <f t="shared" ca="1" si="4"/>
        <v>0</v>
      </c>
      <c r="S25" s="168">
        <f t="shared" ca="1" si="4"/>
        <v>0</v>
      </c>
      <c r="T25" s="168">
        <f t="shared" ca="1" si="4"/>
        <v>0</v>
      </c>
      <c r="U25" s="168">
        <f t="shared" si="4"/>
        <v>0</v>
      </c>
      <c r="V25" s="176">
        <f t="shared" ca="1" si="4"/>
        <v>-6.9360229263397688E-3</v>
      </c>
      <c r="W25" s="176">
        <f t="shared" ca="1" si="4"/>
        <v>-1.0526371301679692E-3</v>
      </c>
      <c r="X25" s="177"/>
      <c r="Y25" s="180"/>
      <c r="Z25" s="181"/>
      <c r="AA25" s="181"/>
    </row>
    <row r="26" spans="2:27" x14ac:dyDescent="0.15">
      <c r="B26" s="87"/>
      <c r="F26" s="140"/>
      <c r="G26" s="140"/>
      <c r="H26" s="140"/>
      <c r="I26" s="140"/>
      <c r="K26" s="167"/>
      <c r="L26" s="167"/>
      <c r="M26" s="187" t="s">
        <v>219</v>
      </c>
      <c r="O26" s="168">
        <f t="shared" ref="O26:W28" si="5">O79</f>
        <v>-0.1060518504534297</v>
      </c>
      <c r="P26" s="168">
        <f t="shared" si="5"/>
        <v>-3.2183296451918891E-2</v>
      </c>
      <c r="Q26" s="168">
        <f t="shared" si="5"/>
        <v>-2.5910934491376266E-2</v>
      </c>
      <c r="R26" s="168">
        <f t="shared" si="5"/>
        <v>-2.0477853114679301E-2</v>
      </c>
      <c r="S26" s="168">
        <f t="shared" si="5"/>
        <v>-1.5964125027707259E-2</v>
      </c>
      <c r="T26" s="168">
        <f t="shared" si="5"/>
        <v>-1.1515641367747955E-2</v>
      </c>
      <c r="U26" s="168">
        <f t="shared" si="5"/>
        <v>0</v>
      </c>
      <c r="V26" s="176">
        <f t="shared" ca="1" si="5"/>
        <v>-3.3153845848287134E-3</v>
      </c>
      <c r="W26" s="176">
        <f t="shared" si="5"/>
        <v>-5.0315533149756836E-4</v>
      </c>
      <c r="X26" s="177"/>
      <c r="Y26" s="180"/>
      <c r="Z26" s="181"/>
      <c r="AA26" s="181"/>
    </row>
    <row r="27" spans="2:27" x14ac:dyDescent="0.15">
      <c r="B27" s="87"/>
      <c r="C27" s="8" t="s">
        <v>139</v>
      </c>
      <c r="E27" s="188">
        <f>'Data input'!C129</f>
        <v>5.8941157683440633</v>
      </c>
      <c r="F27" s="188">
        <f>E27</f>
        <v>5.8941157683440633</v>
      </c>
      <c r="G27" s="188">
        <f>F27</f>
        <v>5.8941157683440633</v>
      </c>
      <c r="H27" s="188">
        <f>G27</f>
        <v>5.8941157683440633</v>
      </c>
      <c r="I27" s="188">
        <f>H27</f>
        <v>5.8941157683440633</v>
      </c>
      <c r="J27" s="189"/>
      <c r="K27" s="167"/>
      <c r="L27" s="167"/>
      <c r="M27" s="187" t="s">
        <v>68</v>
      </c>
      <c r="O27" s="168">
        <f t="shared" si="5"/>
        <v>-7.7466542283563367E-2</v>
      </c>
      <c r="P27" s="168">
        <f t="shared" si="5"/>
        <v>-7.7466542283563367E-2</v>
      </c>
      <c r="Q27" s="168">
        <f t="shared" si="5"/>
        <v>0</v>
      </c>
      <c r="R27" s="168">
        <f t="shared" si="5"/>
        <v>0</v>
      </c>
      <c r="S27" s="168">
        <f t="shared" si="5"/>
        <v>0</v>
      </c>
      <c r="T27" s="168">
        <f t="shared" si="5"/>
        <v>0</v>
      </c>
      <c r="U27" s="168">
        <f t="shared" si="5"/>
        <v>0</v>
      </c>
      <c r="V27" s="176">
        <f t="shared" ca="1" si="5"/>
        <v>-2.4217529352747072E-3</v>
      </c>
      <c r="W27" s="176">
        <f t="shared" si="5"/>
        <v>-3.6753440506700921E-4</v>
      </c>
      <c r="X27" s="177"/>
      <c r="Y27" s="180"/>
      <c r="Z27" s="181"/>
      <c r="AA27" s="181"/>
    </row>
    <row r="28" spans="2:27" x14ac:dyDescent="0.15">
      <c r="E28" s="155"/>
      <c r="F28" s="190"/>
      <c r="G28" s="190"/>
      <c r="H28" s="190"/>
      <c r="I28" s="190"/>
      <c r="J28" s="163"/>
      <c r="K28" s="167"/>
      <c r="L28" s="167"/>
      <c r="M28" s="175" t="s">
        <v>222</v>
      </c>
      <c r="O28" s="168">
        <f t="shared" si="5"/>
        <v>-0.13112344705144291</v>
      </c>
      <c r="P28" s="168">
        <f t="shared" si="5"/>
        <v>-0.13112344705144291</v>
      </c>
      <c r="Q28" s="168">
        <f t="shared" si="5"/>
        <v>0</v>
      </c>
      <c r="R28" s="168">
        <f t="shared" si="5"/>
        <v>0</v>
      </c>
      <c r="S28" s="168">
        <f t="shared" si="5"/>
        <v>0</v>
      </c>
      <c r="T28" s="168">
        <f t="shared" si="5"/>
        <v>0</v>
      </c>
      <c r="U28" s="168">
        <f t="shared" si="5"/>
        <v>0</v>
      </c>
      <c r="V28" s="176">
        <f t="shared" ca="1" si="5"/>
        <v>-4.0991708603411621E-3</v>
      </c>
      <c r="W28" s="176">
        <f t="shared" si="5"/>
        <v>-6.2210570759672174E-4</v>
      </c>
      <c r="X28" s="177"/>
      <c r="Y28" s="191"/>
      <c r="Z28" s="181"/>
      <c r="AA28" s="181"/>
    </row>
    <row r="29" spans="2:27" x14ac:dyDescent="0.15">
      <c r="B29" s="87" t="s">
        <v>141</v>
      </c>
      <c r="C29" s="8" t="s">
        <v>142</v>
      </c>
      <c r="E29" s="192">
        <v>0.05</v>
      </c>
      <c r="F29" s="193" t="s">
        <v>314</v>
      </c>
      <c r="J29" s="194"/>
      <c r="K29" s="167"/>
      <c r="L29" s="167"/>
      <c r="M29" s="175" t="s">
        <v>59</v>
      </c>
      <c r="O29" s="168">
        <f t="shared" ref="O29:W29" si="6">O86</f>
        <v>-0.25031999999999976</v>
      </c>
      <c r="P29" s="168">
        <f t="shared" si="6"/>
        <v>-7.596399999999999E-2</v>
      </c>
      <c r="Q29" s="168">
        <f t="shared" si="6"/>
        <v>-6.1158999999999984E-2</v>
      </c>
      <c r="R29" s="168">
        <f t="shared" si="6"/>
        <v>-4.8334999999999975E-2</v>
      </c>
      <c r="S29" s="168">
        <f t="shared" si="6"/>
        <v>-3.7680999999999958E-2</v>
      </c>
      <c r="T29" s="168">
        <f t="shared" si="6"/>
        <v>-2.7180999999999948E-2</v>
      </c>
      <c r="U29" s="168">
        <f t="shared" si="6"/>
        <v>0</v>
      </c>
      <c r="V29" s="176">
        <f t="shared" ca="1" si="6"/>
        <v>-7.8254840978824562E-3</v>
      </c>
      <c r="W29" s="176">
        <f t="shared" si="6"/>
        <v>-1.1876251290474111E-3</v>
      </c>
      <c r="X29" s="177"/>
      <c r="Y29" s="180"/>
      <c r="Z29" s="181"/>
      <c r="AA29" s="181"/>
    </row>
    <row r="30" spans="2:27" x14ac:dyDescent="0.15">
      <c r="B30" s="87"/>
      <c r="C30" s="195" t="s">
        <v>143</v>
      </c>
      <c r="E30" s="196">
        <v>5</v>
      </c>
      <c r="F30" s="197" t="s">
        <v>315</v>
      </c>
      <c r="J30" s="198"/>
      <c r="K30" s="167"/>
      <c r="L30" s="167"/>
      <c r="M30" s="175" t="s">
        <v>248</v>
      </c>
      <c r="O30" s="168">
        <f t="shared" ref="O30:W30" si="7">O89</f>
        <v>-2.5825832360325134E-2</v>
      </c>
      <c r="P30" s="168">
        <f t="shared" si="7"/>
        <v>-7.3964730184672162E-3</v>
      </c>
      <c r="Q30" s="168">
        <f t="shared" si="7"/>
        <v>-6.1977988197289523E-3</v>
      </c>
      <c r="R30" s="168">
        <f t="shared" si="7"/>
        <v>-5.0645735545021822E-3</v>
      </c>
      <c r="S30" s="168">
        <f t="shared" si="7"/>
        <v>-4.0958950837438916E-3</v>
      </c>
      <c r="T30" s="168">
        <f t="shared" si="7"/>
        <v>-3.0710918838828889E-3</v>
      </c>
      <c r="U30" s="168">
        <f t="shared" si="7"/>
        <v>0</v>
      </c>
      <c r="V30" s="176">
        <f t="shared" ca="1" si="7"/>
        <v>-8.0736513442914142E-4</v>
      </c>
      <c r="W30" s="176">
        <f t="shared" si="7"/>
        <v>-1.2252879310357929E-4</v>
      </c>
      <c r="X30" s="177"/>
      <c r="Y30" s="180"/>
      <c r="Z30" s="181"/>
      <c r="AA30" s="181"/>
    </row>
    <row r="31" spans="2:27" x14ac:dyDescent="0.15">
      <c r="C31" s="195"/>
      <c r="E31" s="199"/>
      <c r="F31" s="197"/>
      <c r="J31" s="198"/>
      <c r="K31" s="167"/>
      <c r="L31" s="167"/>
      <c r="M31" s="87" t="s">
        <v>316</v>
      </c>
      <c r="O31" s="164">
        <f t="shared" ref="O31:U31" ca="1" si="8">O72-O24</f>
        <v>-1.2661194134056026</v>
      </c>
      <c r="P31" s="164">
        <f t="shared" ca="1" si="8"/>
        <v>-0.36261437574413879</v>
      </c>
      <c r="Q31" s="164">
        <f t="shared" ca="1" si="8"/>
        <v>-0.30384900267905102</v>
      </c>
      <c r="R31" s="164">
        <f t="shared" ca="1" si="8"/>
        <v>-0.24829228380754115</v>
      </c>
      <c r="S31" s="164">
        <f t="shared" ca="1" si="8"/>
        <v>-0.20080252239101182</v>
      </c>
      <c r="T31" s="164">
        <f t="shared" ca="1" si="8"/>
        <v>-0.15056122878385925</v>
      </c>
      <c r="U31" s="164">
        <f t="shared" si="8"/>
        <v>0</v>
      </c>
      <c r="V31" s="174">
        <f ca="1">O31/$O$46/60*12</f>
        <v>-3.9581325246188147E-2</v>
      </c>
      <c r="W31" s="174">
        <f ca="1">O31/$O$18</f>
        <v>-6.0070119516429472E-3</v>
      </c>
      <c r="X31" s="177"/>
      <c r="Y31" s="180"/>
      <c r="Z31" s="181"/>
      <c r="AA31" s="200"/>
    </row>
    <row r="32" spans="2:27" x14ac:dyDescent="0.15">
      <c r="C32" s="8" t="s">
        <v>145</v>
      </c>
      <c r="E32" s="201">
        <v>45</v>
      </c>
      <c r="F32" s="197" t="s">
        <v>317</v>
      </c>
      <c r="K32" s="167"/>
      <c r="L32" s="167"/>
      <c r="M32" s="87" t="s">
        <v>318</v>
      </c>
      <c r="N32" s="87"/>
      <c r="O32" s="164">
        <f t="shared" ref="O32:W32" ca="1" si="9">O92</f>
        <v>-0.10411657913279981</v>
      </c>
      <c r="P32" s="164">
        <f t="shared" ca="1" si="9"/>
        <v>-0.56955959515544308</v>
      </c>
      <c r="Q32" s="164">
        <f t="shared" ca="1" si="9"/>
        <v>-6.7392621415949094E-2</v>
      </c>
      <c r="R32" s="164">
        <f t="shared" ca="1" si="9"/>
        <v>1.7062962770841961E-2</v>
      </c>
      <c r="S32" s="164">
        <f t="shared" ca="1" si="9"/>
        <v>0.22807158226005475</v>
      </c>
      <c r="T32" s="164">
        <f t="shared" ca="1" si="9"/>
        <v>0.28770109240769864</v>
      </c>
      <c r="U32" s="164">
        <f t="shared" si="9"/>
        <v>0</v>
      </c>
      <c r="V32" s="202">
        <f t="shared" ca="1" si="9"/>
        <v>-3.2548842854332296E-3</v>
      </c>
      <c r="W32" s="202">
        <f t="shared" ca="1" si="9"/>
        <v>-4.9397357673604378E-4</v>
      </c>
      <c r="X32" s="177"/>
      <c r="Y32" s="180"/>
      <c r="Z32" s="181"/>
      <c r="AA32" s="181"/>
    </row>
    <row r="33" spans="2:37" x14ac:dyDescent="0.15">
      <c r="C33" s="8" t="s">
        <v>147</v>
      </c>
      <c r="E33" s="203">
        <f>'Data input'!C127</f>
        <v>0.53345834855187446</v>
      </c>
      <c r="F33" s="197" t="s">
        <v>319</v>
      </c>
      <c r="G33" s="198"/>
      <c r="H33" s="204"/>
      <c r="I33" s="19"/>
      <c r="K33" s="205"/>
      <c r="L33" s="167"/>
      <c r="M33" s="206" t="s">
        <v>320</v>
      </c>
      <c r="N33" s="132"/>
      <c r="O33" s="207">
        <f t="shared" ref="O33:W33" ca="1" si="10">O91</f>
        <v>1.1620028342728028</v>
      </c>
      <c r="P33" s="207">
        <f t="shared" ca="1" si="10"/>
        <v>-0.20694521941130423</v>
      </c>
      <c r="Q33" s="207">
        <f t="shared" ca="1" si="10"/>
        <v>0.23645638126310192</v>
      </c>
      <c r="R33" s="207">
        <f t="shared" ca="1" si="10"/>
        <v>0.26535524657838311</v>
      </c>
      <c r="S33" s="207">
        <f t="shared" ca="1" si="10"/>
        <v>0.42887410465106657</v>
      </c>
      <c r="T33" s="207">
        <f t="shared" ca="1" si="10"/>
        <v>0.43826232119155789</v>
      </c>
      <c r="U33" s="207">
        <f t="shared" si="10"/>
        <v>0</v>
      </c>
      <c r="V33" s="208">
        <f t="shared" ca="1" si="10"/>
        <v>3.6326440960754915E-2</v>
      </c>
      <c r="W33" s="208">
        <f t="shared" ca="1" si="10"/>
        <v>5.5130383749069038E-3</v>
      </c>
      <c r="X33" s="177"/>
      <c r="Y33" s="180"/>
      <c r="Z33" s="181"/>
      <c r="AA33" s="181"/>
    </row>
    <row r="34" spans="2:37" x14ac:dyDescent="0.15">
      <c r="B34" s="172"/>
      <c r="C34" s="8" t="s">
        <v>149</v>
      </c>
      <c r="E34" s="203">
        <f>'Data input'!C128</f>
        <v>0.58765108339004668</v>
      </c>
      <c r="F34" s="203">
        <f>E34</f>
        <v>0.58765108339004668</v>
      </c>
      <c r="G34" s="203">
        <f>F34</f>
        <v>0.58765108339004668</v>
      </c>
      <c r="H34" s="203">
        <f>G34</f>
        <v>0.58765108339004668</v>
      </c>
      <c r="I34" s="203">
        <f>H34</f>
        <v>0.58765108339004668</v>
      </c>
      <c r="K34" s="167"/>
      <c r="L34" s="167"/>
      <c r="X34" s="177"/>
      <c r="Y34" s="180"/>
      <c r="Z34" s="181"/>
      <c r="AA34" s="181"/>
      <c r="AB34" s="209"/>
      <c r="AD34" s="210"/>
      <c r="AE34" s="211"/>
      <c r="AF34" s="211"/>
      <c r="AG34" s="211"/>
      <c r="AH34" s="211"/>
      <c r="AI34" s="211"/>
      <c r="AJ34" s="211"/>
      <c r="AK34" s="212"/>
    </row>
    <row r="35" spans="2:37" x14ac:dyDescent="0.15">
      <c r="B35" s="172"/>
      <c r="E35" s="197" t="s">
        <v>321</v>
      </c>
      <c r="F35" s="166"/>
      <c r="J35" s="213"/>
      <c r="K35" s="167"/>
      <c r="L35" s="167"/>
      <c r="X35" s="214"/>
      <c r="Y35" s="170"/>
      <c r="Z35" s="215"/>
      <c r="AA35" s="216"/>
      <c r="AB35" s="217"/>
      <c r="AD35" s="210"/>
      <c r="AE35" s="211"/>
      <c r="AF35" s="211"/>
      <c r="AG35" s="211"/>
      <c r="AH35" s="211"/>
      <c r="AI35" s="211"/>
      <c r="AJ35" s="211"/>
      <c r="AK35" s="212"/>
    </row>
    <row r="36" spans="2:37" x14ac:dyDescent="0.15">
      <c r="B36" s="87" t="s">
        <v>151</v>
      </c>
      <c r="C36" s="8" t="s">
        <v>152</v>
      </c>
      <c r="E36" s="218">
        <f>G36*(E22+E23)+F36*(E24+E25)</f>
        <v>0.45066000000000001</v>
      </c>
      <c r="F36" s="139">
        <v>0.45</v>
      </c>
      <c r="G36" s="139">
        <v>0.47</v>
      </c>
      <c r="H36" s="219"/>
      <c r="K36" s="167"/>
      <c r="L36" s="167"/>
      <c r="X36" s="163"/>
      <c r="AA36" s="171"/>
      <c r="AB36" s="217"/>
      <c r="AD36" s="210"/>
      <c r="AE36" s="211"/>
      <c r="AF36" s="211"/>
      <c r="AG36" s="211"/>
      <c r="AH36" s="211"/>
      <c r="AI36" s="211"/>
      <c r="AJ36" s="211"/>
      <c r="AK36" s="212"/>
    </row>
    <row r="37" spans="2:37" x14ac:dyDescent="0.15">
      <c r="B37" s="87"/>
      <c r="C37" s="8" t="s">
        <v>155</v>
      </c>
      <c r="E37" s="218">
        <f>COF!E2</f>
        <v>5.8332904704988135E-2</v>
      </c>
      <c r="F37" s="193" t="s">
        <v>322</v>
      </c>
      <c r="G37" s="173"/>
      <c r="H37" s="219"/>
      <c r="J37" s="163"/>
      <c r="K37" s="155"/>
      <c r="L37" s="155"/>
      <c r="X37" s="179"/>
      <c r="Y37" s="180"/>
      <c r="Z37" s="181"/>
      <c r="AA37" s="181"/>
      <c r="AB37" s="209"/>
      <c r="AD37" s="210"/>
      <c r="AE37" s="211"/>
      <c r="AF37" s="211"/>
      <c r="AG37" s="211"/>
      <c r="AH37" s="211"/>
      <c r="AI37" s="211"/>
      <c r="AJ37" s="211"/>
      <c r="AK37" s="212"/>
    </row>
    <row r="38" spans="2:37" x14ac:dyDescent="0.15">
      <c r="B38" s="123"/>
      <c r="F38" s="140"/>
      <c r="G38" s="173"/>
      <c r="H38" s="219"/>
      <c r="I38" s="220"/>
      <c r="J38" s="163"/>
      <c r="K38" s="167"/>
      <c r="L38" s="167"/>
      <c r="X38" s="177"/>
      <c r="Y38" s="178"/>
      <c r="Z38" s="181"/>
      <c r="AA38" s="181"/>
      <c r="AB38" s="209"/>
      <c r="AD38" s="87"/>
      <c r="AE38" s="221"/>
      <c r="AF38" s="221"/>
      <c r="AG38" s="221"/>
      <c r="AH38" s="221"/>
      <c r="AI38" s="221"/>
      <c r="AJ38" s="221"/>
      <c r="AK38" s="222"/>
    </row>
    <row r="39" spans="2:37" x14ac:dyDescent="0.15">
      <c r="B39" s="87" t="s">
        <v>158</v>
      </c>
      <c r="C39" s="8" t="s">
        <v>82</v>
      </c>
      <c r="E39" s="223">
        <f>'Data input'!C228</f>
        <v>0.48176122819041456</v>
      </c>
      <c r="F39" s="193" t="s">
        <v>323</v>
      </c>
      <c r="G39" s="8" t="s">
        <v>161</v>
      </c>
      <c r="I39" s="224">
        <v>0.1</v>
      </c>
      <c r="J39" s="193" t="s">
        <v>324</v>
      </c>
      <c r="K39" s="167"/>
      <c r="L39" s="167"/>
      <c r="X39" s="177"/>
      <c r="Y39" s="178"/>
      <c r="Z39" s="181"/>
      <c r="AA39" s="181"/>
      <c r="AB39" s="209"/>
      <c r="AD39" s="87"/>
      <c r="AE39" s="221"/>
      <c r="AF39" s="221"/>
      <c r="AG39" s="221"/>
      <c r="AH39" s="221"/>
      <c r="AI39" s="221"/>
      <c r="AJ39" s="221"/>
      <c r="AK39" s="222"/>
    </row>
    <row r="40" spans="2:37" x14ac:dyDescent="0.15">
      <c r="B40" s="87"/>
      <c r="C40" s="8" t="s">
        <v>163</v>
      </c>
      <c r="E40" s="223"/>
      <c r="F40" s="193" t="s">
        <v>325</v>
      </c>
      <c r="G40" s="8" t="s">
        <v>165</v>
      </c>
      <c r="I40" s="224"/>
      <c r="J40" s="193" t="s">
        <v>324</v>
      </c>
      <c r="K40" s="167"/>
      <c r="L40" s="167"/>
      <c r="X40" s="177"/>
      <c r="Y40" s="178"/>
      <c r="Z40" s="181"/>
      <c r="AA40" s="181"/>
      <c r="AB40" s="209"/>
      <c r="AD40" s="87"/>
      <c r="AE40" s="221"/>
      <c r="AF40" s="221"/>
      <c r="AG40" s="221"/>
      <c r="AH40" s="221"/>
      <c r="AI40" s="221"/>
      <c r="AJ40" s="221"/>
      <c r="AK40" s="222"/>
    </row>
    <row r="41" spans="2:37" x14ac:dyDescent="0.15">
      <c r="B41" s="87"/>
      <c r="C41" s="8" t="s">
        <v>167</v>
      </c>
      <c r="E41" s="223"/>
      <c r="F41" s="193" t="s">
        <v>326</v>
      </c>
      <c r="G41" s="8" t="s">
        <v>169</v>
      </c>
      <c r="I41" s="224"/>
      <c r="J41" s="193" t="s">
        <v>324</v>
      </c>
      <c r="K41" s="167"/>
      <c r="L41" s="167"/>
      <c r="X41" s="225"/>
      <c r="Y41" s="180"/>
      <c r="Z41" s="226"/>
      <c r="AA41" s="226"/>
      <c r="AB41" s="209"/>
      <c r="AE41" s="211"/>
      <c r="AF41" s="211"/>
      <c r="AG41" s="211"/>
      <c r="AH41" s="211"/>
      <c r="AI41" s="211"/>
      <c r="AJ41" s="211"/>
      <c r="AK41" s="212"/>
    </row>
    <row r="42" spans="2:37" ht="17" thickBot="1" x14ac:dyDescent="0.25">
      <c r="B42" s="87"/>
      <c r="F42" s="193"/>
      <c r="H42" s="227"/>
      <c r="I42" s="193"/>
      <c r="K42" s="167"/>
      <c r="L42" s="167"/>
      <c r="M42" s="78" t="s">
        <v>272</v>
      </c>
      <c r="N42" s="95"/>
      <c r="O42" s="98"/>
      <c r="P42" s="228"/>
      <c r="Q42" s="228"/>
      <c r="R42" s="228"/>
      <c r="S42" s="228"/>
      <c r="T42" s="228"/>
      <c r="U42" s="228"/>
      <c r="V42" s="154"/>
      <c r="W42" s="154" t="s">
        <v>297</v>
      </c>
      <c r="X42" s="225"/>
      <c r="Y42" s="180"/>
      <c r="Z42" s="226"/>
      <c r="AA42" s="226"/>
      <c r="AB42" s="209"/>
      <c r="AE42" s="211"/>
      <c r="AF42" s="211"/>
      <c r="AG42" s="211"/>
      <c r="AH42" s="211"/>
      <c r="AI42" s="211"/>
      <c r="AJ42" s="211"/>
      <c r="AK42" s="212"/>
    </row>
    <row r="43" spans="2:37" ht="14" thickTop="1" x14ac:dyDescent="0.15">
      <c r="B43" s="87"/>
      <c r="C43" s="8" t="s">
        <v>171</v>
      </c>
      <c r="E43" s="229">
        <f>'Data input'!C243</f>
        <v>7.625106700125471E-2</v>
      </c>
      <c r="F43" s="193" t="s">
        <v>327</v>
      </c>
      <c r="H43" s="227"/>
      <c r="I43" s="193"/>
      <c r="K43" s="167"/>
      <c r="L43" s="167"/>
      <c r="P43" s="102"/>
      <c r="Q43" s="102"/>
      <c r="R43" s="102"/>
      <c r="S43" s="102"/>
      <c r="T43" s="102"/>
      <c r="U43" s="102"/>
      <c r="W43" s="230"/>
      <c r="X43" s="225"/>
      <c r="Y43" s="180"/>
      <c r="Z43" s="226"/>
      <c r="AA43" s="226"/>
      <c r="AB43" s="209"/>
      <c r="AE43" s="211"/>
      <c r="AF43" s="211"/>
      <c r="AG43" s="211"/>
      <c r="AH43" s="211"/>
      <c r="AI43" s="211"/>
      <c r="AJ43" s="211"/>
      <c r="AK43" s="212"/>
    </row>
    <row r="44" spans="2:37" ht="12" customHeight="1" x14ac:dyDescent="0.15">
      <c r="B44" s="87"/>
      <c r="C44" s="8" t="s">
        <v>85</v>
      </c>
      <c r="E44" s="229">
        <f>'Data input'!C264</f>
        <v>0.31342125237191654</v>
      </c>
      <c r="F44" s="193" t="s">
        <v>328</v>
      </c>
      <c r="H44" s="227"/>
      <c r="I44" s="193"/>
      <c r="K44" s="167"/>
      <c r="L44" s="167"/>
      <c r="O44" s="158" t="s">
        <v>329</v>
      </c>
      <c r="P44" s="158" t="s">
        <v>300</v>
      </c>
      <c r="Q44" s="158" t="s">
        <v>301</v>
      </c>
      <c r="R44" s="158" t="s">
        <v>302</v>
      </c>
      <c r="S44" s="158" t="s">
        <v>303</v>
      </c>
      <c r="T44" s="158" t="s">
        <v>304</v>
      </c>
      <c r="U44" s="158" t="str">
        <f>IF(C7="VAS","Year 6","")</f>
        <v/>
      </c>
      <c r="V44" s="158" t="s">
        <v>305</v>
      </c>
      <c r="W44" s="158" t="s">
        <v>306</v>
      </c>
      <c r="X44" s="225"/>
      <c r="Y44" s="180"/>
      <c r="Z44" s="226"/>
      <c r="AA44" s="226"/>
      <c r="AB44" s="209"/>
      <c r="AE44" s="211"/>
      <c r="AF44" s="211"/>
      <c r="AG44" s="211"/>
      <c r="AH44" s="211"/>
      <c r="AI44" s="211"/>
      <c r="AJ44" s="211"/>
      <c r="AK44" s="212"/>
    </row>
    <row r="45" spans="2:37" x14ac:dyDescent="0.15">
      <c r="B45" s="87"/>
      <c r="F45" s="193"/>
      <c r="H45" s="227"/>
      <c r="I45" s="193"/>
      <c r="K45" s="167"/>
      <c r="L45" s="167"/>
      <c r="X45" s="225"/>
      <c r="Y45" s="180"/>
      <c r="Z45" s="226"/>
      <c r="AA45" s="226"/>
      <c r="AB45" s="209"/>
      <c r="AE45" s="211"/>
      <c r="AF45" s="211"/>
      <c r="AG45" s="211"/>
      <c r="AH45" s="211"/>
      <c r="AI45" s="211"/>
      <c r="AJ45" s="211"/>
      <c r="AK45" s="212"/>
    </row>
    <row r="46" spans="2:37" x14ac:dyDescent="0.15">
      <c r="C46" s="8" t="s">
        <v>175</v>
      </c>
      <c r="E46" s="231">
        <v>0.05</v>
      </c>
      <c r="F46" s="193" t="s">
        <v>330</v>
      </c>
      <c r="G46" s="8" t="s">
        <v>177</v>
      </c>
      <c r="I46" s="192">
        <f>1-E143</f>
        <v>0.15000000000000002</v>
      </c>
      <c r="J46" s="193" t="s">
        <v>331</v>
      </c>
      <c r="K46" s="167"/>
      <c r="L46" s="167"/>
      <c r="M46" s="87" t="s">
        <v>307</v>
      </c>
      <c r="N46" s="232"/>
      <c r="O46" s="164">
        <f ca="1">AVERAGE(SAP_Spreadsheet!G656:BN656)</f>
        <v>6.3975594830672593</v>
      </c>
      <c r="P46" s="164">
        <f ca="1">AVERAGE(SAP_Spreadsheet!G656:R656)</f>
        <v>9.1247955346704099</v>
      </c>
      <c r="Q46" s="164">
        <f ca="1">AVERAGE(SAP_Spreadsheet!S656:AD656)</f>
        <v>8.0077876753975641</v>
      </c>
      <c r="R46" s="164">
        <f ca="1">AVERAGE(SAP_Spreadsheet!AE656:AP656)</f>
        <v>6.3347124774513581</v>
      </c>
      <c r="S46" s="164">
        <f ca="1">AVERAGE(SAP_Spreadsheet!AQ656:BB656)</f>
        <v>4.9761104162170344</v>
      </c>
      <c r="T46" s="164">
        <f ca="1">AVERAGE(SAP_Spreadsheet!BC656:BN656)</f>
        <v>3.544391311599941</v>
      </c>
      <c r="U46" s="164"/>
      <c r="V46" s="233"/>
      <c r="W46" s="233"/>
      <c r="X46" s="225"/>
      <c r="Y46" s="180"/>
      <c r="Z46" s="226"/>
      <c r="AA46" s="226"/>
      <c r="AB46" s="209"/>
      <c r="AD46" s="234"/>
      <c r="AE46" s="211"/>
      <c r="AF46" s="211"/>
      <c r="AG46" s="211"/>
      <c r="AH46" s="211"/>
      <c r="AI46" s="211"/>
      <c r="AJ46" s="211"/>
      <c r="AK46" s="212"/>
    </row>
    <row r="47" spans="2:37" x14ac:dyDescent="0.15">
      <c r="B47" s="123"/>
      <c r="G47" s="173"/>
      <c r="J47" s="163"/>
      <c r="K47" s="167"/>
      <c r="L47" s="167"/>
      <c r="M47" s="8" t="s">
        <v>33</v>
      </c>
      <c r="O47" s="235">
        <f>SUM(P47:T47)</f>
        <v>210.77357987598356</v>
      </c>
      <c r="P47" s="235">
        <f>SUM(SAP_Spreadsheet!G611:R611)</f>
        <v>63.962944318069766</v>
      </c>
      <c r="Q47" s="235">
        <f>SUM(SAP_Spreadsheet!S611:AD611)</f>
        <v>51.496889468022076</v>
      </c>
      <c r="R47" s="235">
        <f>SUM(SAP_Spreadsheet!AE611:AP611)</f>
        <v>40.698869380415722</v>
      </c>
      <c r="S47" s="235">
        <f>SUM(SAP_Spreadsheet!AQ611:BB611)</f>
        <v>31.728025180996056</v>
      </c>
      <c r="T47" s="235">
        <f>SUM(SAP_Spreadsheet!BC611:BN611)</f>
        <v>22.886851528479951</v>
      </c>
      <c r="U47" s="164"/>
      <c r="V47" s="233"/>
      <c r="W47" s="233"/>
      <c r="X47" s="225"/>
      <c r="Y47" s="180"/>
      <c r="Z47" s="226"/>
      <c r="AA47" s="226"/>
      <c r="AB47" s="209"/>
      <c r="AD47" s="234"/>
      <c r="AE47" s="211"/>
      <c r="AF47" s="211"/>
      <c r="AG47" s="211"/>
      <c r="AH47" s="211"/>
      <c r="AI47" s="211"/>
      <c r="AJ47" s="211"/>
      <c r="AK47" s="212"/>
    </row>
    <row r="48" spans="2:37" x14ac:dyDescent="0.15">
      <c r="B48" s="87"/>
      <c r="C48" s="8" t="s">
        <v>179</v>
      </c>
      <c r="E48" s="203">
        <f>4%</f>
        <v>0.04</v>
      </c>
      <c r="F48" s="193" t="s">
        <v>332</v>
      </c>
      <c r="G48" s="173"/>
      <c r="H48" s="219"/>
      <c r="I48" s="116"/>
      <c r="K48" s="167"/>
      <c r="L48" s="167"/>
      <c r="M48" s="87" t="s">
        <v>308</v>
      </c>
      <c r="N48" s="232"/>
      <c r="O48" s="164">
        <f t="shared" ref="O48:T48" ca="1" si="11">O49+O52+O70</f>
        <v>6.5739424445597709</v>
      </c>
      <c r="P48" s="164">
        <f t="shared" ca="1" si="11"/>
        <v>1.973175972611338</v>
      </c>
      <c r="Q48" s="164">
        <f t="shared" ca="1" si="11"/>
        <v>1.5624842580669334</v>
      </c>
      <c r="R48" s="164">
        <f t="shared" ca="1" si="11"/>
        <v>1.2501522680416344</v>
      </c>
      <c r="S48" s="164">
        <f t="shared" ca="1" si="11"/>
        <v>1.0225009066751949</v>
      </c>
      <c r="T48" s="164">
        <f t="shared" ca="1" si="11"/>
        <v>0.76562903916467284</v>
      </c>
      <c r="U48" s="164"/>
      <c r="V48" s="233">
        <f t="shared" ref="V48:V72" ca="1" si="12">O48/$O$46/60*12</f>
        <v>0.2055140702312922</v>
      </c>
      <c r="W48" s="233">
        <f t="shared" ref="W48:W92" ca="1" si="13">O48/$O$47</f>
        <v>3.1189594295583885E-2</v>
      </c>
      <c r="X48" s="225"/>
      <c r="Y48" s="180"/>
      <c r="Z48" s="226"/>
      <c r="AA48" s="226"/>
      <c r="AB48" s="209"/>
      <c r="AD48" s="88"/>
      <c r="AE48" s="211"/>
      <c r="AF48" s="211"/>
      <c r="AG48" s="211"/>
      <c r="AH48" s="211"/>
      <c r="AI48" s="211"/>
      <c r="AJ48" s="211"/>
      <c r="AK48" s="212"/>
    </row>
    <row r="49" spans="2:37" x14ac:dyDescent="0.15">
      <c r="B49" s="87"/>
      <c r="C49" s="8" t="s">
        <v>181</v>
      </c>
      <c r="E49" s="203">
        <v>0.04</v>
      </c>
      <c r="F49" s="193" t="s">
        <v>333</v>
      </c>
      <c r="H49" s="219"/>
      <c r="I49" s="116"/>
      <c r="K49" s="167"/>
      <c r="L49" s="167"/>
      <c r="M49" s="87" t="s">
        <v>309</v>
      </c>
      <c r="N49" s="232"/>
      <c r="O49" s="164">
        <f t="shared" ref="O49:T49" ca="1" si="14">SUM(O50:O51)</f>
        <v>3.9514249913239214</v>
      </c>
      <c r="P49" s="164">
        <f t="shared" ca="1" si="14"/>
        <v>1.0539614310955612</v>
      </c>
      <c r="Q49" s="164">
        <f t="shared" ca="1" si="14"/>
        <v>0.96121531402060878</v>
      </c>
      <c r="R49" s="164">
        <f t="shared" ca="1" si="14"/>
        <v>0.77487769110799931</v>
      </c>
      <c r="S49" s="164">
        <f t="shared" ca="1" si="14"/>
        <v>0.64377475263420791</v>
      </c>
      <c r="T49" s="164">
        <f t="shared" ca="1" si="14"/>
        <v>0.51759580246554726</v>
      </c>
      <c r="U49" s="164"/>
      <c r="V49" s="233">
        <f t="shared" ca="1" si="12"/>
        <v>0.12352913643968003</v>
      </c>
      <c r="W49" s="233">
        <f t="shared" ca="1" si="13"/>
        <v>1.8747249980993294E-2</v>
      </c>
      <c r="X49" s="225"/>
      <c r="Y49" s="180"/>
      <c r="Z49" s="226"/>
      <c r="AA49" s="226"/>
      <c r="AB49" s="209"/>
      <c r="AD49" s="88"/>
      <c r="AE49" s="211"/>
      <c r="AF49" s="211"/>
      <c r="AG49" s="211"/>
      <c r="AH49" s="211"/>
      <c r="AI49" s="211"/>
      <c r="AJ49" s="211"/>
      <c r="AK49" s="212"/>
    </row>
    <row r="50" spans="2:37" x14ac:dyDescent="0.15">
      <c r="B50" s="123"/>
      <c r="M50" s="210" t="s">
        <v>334</v>
      </c>
      <c r="N50" s="232"/>
      <c r="O50" s="236">
        <f ca="1">SUM(  SAP_Spreadsheet!G670:BN670)</f>
        <v>5.8173661296752002</v>
      </c>
      <c r="P50" s="236">
        <f ca="1">SUM(SAP_Spreadsheet!G670:R670)</f>
        <v>1.5862372594719916</v>
      </c>
      <c r="Q50" s="236">
        <f ca="1">SUM(SAP_Spreadsheet!S670:AD670)</f>
        <v>1.4283328293873534</v>
      </c>
      <c r="R50" s="236">
        <f ca="1">SUM(SAP_Spreadsheet!AE670:AP670)</f>
        <v>1.1443998703886686</v>
      </c>
      <c r="S50" s="236">
        <f ca="1">SUM(SAP_Spreadsheet!AQ670:BB670)</f>
        <v>0.93404572734489488</v>
      </c>
      <c r="T50" s="236">
        <f ca="1">SUM(SAP_Spreadsheet!BC670:BN670)</f>
        <v>0.72435044308229446</v>
      </c>
      <c r="U50" s="236"/>
      <c r="V50" s="237">
        <f t="shared" ca="1" si="12"/>
        <v>0.1818620411446682</v>
      </c>
      <c r="W50" s="237">
        <f t="shared" ca="1" si="13"/>
        <v>2.7600072708818927E-2</v>
      </c>
      <c r="X50" s="225"/>
      <c r="Y50" s="180"/>
      <c r="Z50" s="226"/>
      <c r="AA50" s="226"/>
      <c r="AB50" s="209"/>
      <c r="AD50" s="88"/>
      <c r="AE50" s="211"/>
      <c r="AF50" s="211"/>
      <c r="AG50" s="211"/>
      <c r="AH50" s="211"/>
      <c r="AI50" s="211"/>
      <c r="AJ50" s="211"/>
      <c r="AK50" s="212"/>
    </row>
    <row r="51" spans="2:37" x14ac:dyDescent="0.15">
      <c r="B51" s="87" t="s">
        <v>183</v>
      </c>
      <c r="H51" s="219"/>
      <c r="I51" s="116"/>
      <c r="K51" s="167"/>
      <c r="L51" s="167"/>
      <c r="M51" s="210" t="s">
        <v>335</v>
      </c>
      <c r="N51" s="232"/>
      <c r="O51" s="236">
        <f ca="1">SUM(  SAP_Spreadsheet!G673:BN673)</f>
        <v>-1.8659411383512787</v>
      </c>
      <c r="P51" s="236">
        <f ca="1">SUM(SAP_Spreadsheet!G673:R673)</f>
        <v>-0.53227582837643039</v>
      </c>
      <c r="Q51" s="236">
        <f ca="1">SUM(SAP_Spreadsheet!S673:AD673)</f>
        <v>-0.46711751536674456</v>
      </c>
      <c r="R51" s="236">
        <f ca="1">SUM(SAP_Spreadsheet!AE673:AP673)</f>
        <v>-0.36952217928066938</v>
      </c>
      <c r="S51" s="236">
        <f ca="1">SUM(SAP_Spreadsheet!AQ673:BB673)</f>
        <v>-0.29027097471068702</v>
      </c>
      <c r="T51" s="236">
        <f ca="1">SUM(SAP_Spreadsheet!BC673:BN673)</f>
        <v>-0.2067546406167472</v>
      </c>
      <c r="U51" s="236"/>
      <c r="V51" s="237">
        <f t="shared" ca="1" si="12"/>
        <v>-5.8332904704988163E-2</v>
      </c>
      <c r="W51" s="237">
        <f t="shared" ca="1" si="13"/>
        <v>-8.8528227278256329E-3</v>
      </c>
      <c r="X51" s="225"/>
      <c r="Y51" s="180"/>
      <c r="Z51" s="226"/>
      <c r="AA51" s="226"/>
      <c r="AB51" s="209"/>
      <c r="AD51" s="87"/>
      <c r="AE51" s="221"/>
      <c r="AF51" s="221"/>
      <c r="AG51" s="221"/>
      <c r="AH51" s="221"/>
      <c r="AI51" s="221"/>
      <c r="AJ51" s="221"/>
      <c r="AK51" s="222"/>
    </row>
    <row r="52" spans="2:37" x14ac:dyDescent="0.15">
      <c r="C52" s="8" t="s">
        <v>44</v>
      </c>
      <c r="E52" s="238">
        <f>SUM(E53:E54)</f>
        <v>3.7001971789514159E-3</v>
      </c>
      <c r="F52" s="193" t="s">
        <v>336</v>
      </c>
      <c r="H52" s="219"/>
      <c r="K52" s="167"/>
      <c r="L52" s="167"/>
      <c r="M52" s="87" t="s">
        <v>310</v>
      </c>
      <c r="N52" s="232"/>
      <c r="O52" s="164">
        <f t="shared" ref="O52:T52" ca="1" si="15">SUM(O53:O69)</f>
        <v>2.6225174532358495</v>
      </c>
      <c r="P52" s="164">
        <f t="shared" ca="1" si="15"/>
        <v>0.91921454151577675</v>
      </c>
      <c r="Q52" s="164">
        <f t="shared" ca="1" si="15"/>
        <v>0.60126894404632458</v>
      </c>
      <c r="R52" s="164">
        <f t="shared" ca="1" si="15"/>
        <v>0.47527457693363512</v>
      </c>
      <c r="S52" s="164">
        <f t="shared" ca="1" si="15"/>
        <v>0.37872615404098692</v>
      </c>
      <c r="T52" s="164">
        <f t="shared" ca="1" si="15"/>
        <v>0.24803323669912558</v>
      </c>
      <c r="U52" s="164"/>
      <c r="V52" s="233">
        <f t="shared" ca="1" si="12"/>
        <v>8.1984933791612188E-2</v>
      </c>
      <c r="W52" s="233">
        <f t="shared" ca="1" si="13"/>
        <v>1.2442344314590589E-2</v>
      </c>
      <c r="X52" s="225"/>
      <c r="Y52" s="180"/>
      <c r="Z52" s="226"/>
      <c r="AA52" s="226"/>
      <c r="AB52" s="209"/>
    </row>
    <row r="53" spans="2:37" x14ac:dyDescent="0.15">
      <c r="C53" s="210" t="s">
        <v>337</v>
      </c>
      <c r="E53" s="239">
        <f>'Data input'!C137</f>
        <v>3.7001971789514159E-3</v>
      </c>
      <c r="F53" s="193" t="s">
        <v>336</v>
      </c>
      <c r="K53" s="167"/>
      <c r="L53" s="167"/>
      <c r="M53" s="210" t="s">
        <v>82</v>
      </c>
      <c r="N53" s="232"/>
      <c r="O53" s="236">
        <f>SUM(  SAP_Spreadsheet!G678:BN678)</f>
        <v>1.4390689647275869</v>
      </c>
      <c r="P53" s="236">
        <f>SUM(SAP_Spreadsheet!G678:R678)</f>
        <v>0.42361264794783154</v>
      </c>
      <c r="Q53" s="236">
        <f>SUM(SAP_Spreadsheet!S678:AD678)</f>
        <v>0.3525046906669263</v>
      </c>
      <c r="R53" s="236">
        <f>SUM(  SAP_Spreadsheet!AE678:AP678)</f>
        <v>0.27576012701619318</v>
      </c>
      <c r="S53" s="236">
        <f>SUM(  SAP_Spreadsheet!AQ678:BB678)</f>
        <v>0.22069481863402871</v>
      </c>
      <c r="T53" s="236">
        <f>SUM(  SAP_Spreadsheet!BC678:BN678)</f>
        <v>0.16649668046260704</v>
      </c>
      <c r="U53" s="236"/>
      <c r="V53" s="237">
        <f t="shared" ca="1" si="12"/>
        <v>4.4988060479513869E-2</v>
      </c>
      <c r="W53" s="237">
        <f t="shared" si="13"/>
        <v>6.8275585847823832E-3</v>
      </c>
      <c r="X53" s="225"/>
      <c r="Y53" s="180"/>
      <c r="Z53" s="226"/>
      <c r="AA53" s="226"/>
      <c r="AB53" s="209"/>
    </row>
    <row r="54" spans="2:37" x14ac:dyDescent="0.15">
      <c r="C54" s="240" t="s">
        <v>338</v>
      </c>
      <c r="E54" s="241"/>
      <c r="F54" s="193" t="s">
        <v>336</v>
      </c>
      <c r="K54" s="167"/>
      <c r="L54" s="167"/>
      <c r="M54" s="210" t="s">
        <v>163</v>
      </c>
      <c r="O54" s="236">
        <f>SUM(  SAP_Spreadsheet!G679:BN679)</f>
        <v>0</v>
      </c>
      <c r="P54" s="236">
        <f>SUM(SAP_Spreadsheet!G679:R679)</f>
        <v>0</v>
      </c>
      <c r="Q54" s="236">
        <f>SUM(SAP_Spreadsheet!S679:AD679)</f>
        <v>0</v>
      </c>
      <c r="R54" s="236">
        <f>SUM(  SAP_Spreadsheet!AE679:AP679)</f>
        <v>0</v>
      </c>
      <c r="S54" s="236">
        <f>SUM(  SAP_Spreadsheet!AQ679:BB679)</f>
        <v>0</v>
      </c>
      <c r="T54" s="236">
        <f>SUM(  SAP_Spreadsheet!BC679:BN679)</f>
        <v>0</v>
      </c>
      <c r="U54" s="236"/>
      <c r="V54" s="237">
        <f t="shared" ca="1" si="12"/>
        <v>0</v>
      </c>
      <c r="W54" s="237">
        <f t="shared" si="13"/>
        <v>0</v>
      </c>
      <c r="X54" s="225"/>
      <c r="Y54" s="180"/>
      <c r="Z54" s="226"/>
      <c r="AA54" s="226"/>
      <c r="AB54" s="209"/>
    </row>
    <row r="55" spans="2:37" x14ac:dyDescent="0.15">
      <c r="C55" s="242" t="s">
        <v>339</v>
      </c>
      <c r="D55" s="243"/>
      <c r="E55" s="244"/>
      <c r="F55" s="193" t="s">
        <v>340</v>
      </c>
      <c r="G55" s="243"/>
      <c r="K55" s="167"/>
      <c r="L55" s="167"/>
      <c r="M55" s="210" t="s">
        <v>167</v>
      </c>
      <c r="O55" s="236">
        <f>SUM(  SAP_Spreadsheet!G680:BN680)</f>
        <v>0</v>
      </c>
      <c r="P55" s="236">
        <f>SUM(SAP_Spreadsheet!G680:R680)</f>
        <v>0</v>
      </c>
      <c r="Q55" s="236">
        <f>SUM(SAP_Spreadsheet!S680:AD680)</f>
        <v>0</v>
      </c>
      <c r="R55" s="236">
        <f>SUM(  SAP_Spreadsheet!AE680:AP680)</f>
        <v>0</v>
      </c>
      <c r="S55" s="236">
        <f>SUM(  SAP_Spreadsheet!AQ680:BB680)</f>
        <v>0</v>
      </c>
      <c r="T55" s="236">
        <f>SUM(  SAP_Spreadsheet!BC680:BN680)</f>
        <v>0</v>
      </c>
      <c r="U55" s="236"/>
      <c r="V55" s="237">
        <f t="shared" ca="1" si="12"/>
        <v>0</v>
      </c>
      <c r="W55" s="237">
        <f t="shared" si="13"/>
        <v>0</v>
      </c>
      <c r="X55" s="225"/>
      <c r="Y55" s="180"/>
      <c r="Z55" s="226"/>
      <c r="AA55" s="226"/>
      <c r="AB55" s="209"/>
    </row>
    <row r="56" spans="2:37" x14ac:dyDescent="0.15">
      <c r="C56" s="243" t="s">
        <v>341</v>
      </c>
      <c r="D56" s="243"/>
      <c r="E56" s="245"/>
      <c r="F56" s="193"/>
      <c r="G56" s="243"/>
      <c r="K56" s="167"/>
      <c r="L56" s="167"/>
      <c r="M56" s="210" t="s">
        <v>171</v>
      </c>
      <c r="O56" s="236">
        <f>SUM(  SAP_Spreadsheet!G681:BN681)</f>
        <v>7.625106700125471E-2</v>
      </c>
      <c r="P56" s="236">
        <f>SUM(SAP_Spreadsheet!G681:R681)</f>
        <v>7.625106700125471E-2</v>
      </c>
      <c r="Q56" s="236">
        <f>SUM(SAP_Spreadsheet!S681:AD681)</f>
        <v>0</v>
      </c>
      <c r="R56" s="236">
        <f>SUM(  SAP_Spreadsheet!AE681:AP681)</f>
        <v>0</v>
      </c>
      <c r="S56" s="236">
        <f>SUM(  SAP_Spreadsheet!AQ681:BB681)</f>
        <v>0</v>
      </c>
      <c r="T56" s="236">
        <f>SUM(  SAP_Spreadsheet!BC681:BN681)</f>
        <v>0</v>
      </c>
      <c r="U56" s="236"/>
      <c r="V56" s="237">
        <f t="shared" ca="1" si="12"/>
        <v>2.3837548428606949E-3</v>
      </c>
      <c r="W56" s="237">
        <f t="shared" si="13"/>
        <v>3.6176767053119207E-4</v>
      </c>
      <c r="X56" s="169"/>
      <c r="Y56" s="170"/>
      <c r="Z56" s="171"/>
      <c r="AA56" s="171"/>
      <c r="AB56" s="217"/>
    </row>
    <row r="57" spans="2:37" x14ac:dyDescent="0.15">
      <c r="B57" s="87" t="s">
        <v>186</v>
      </c>
      <c r="K57" s="167"/>
      <c r="L57" s="167"/>
      <c r="M57" s="210" t="s">
        <v>85</v>
      </c>
      <c r="O57" s="236">
        <f>SUM(  SAP_Spreadsheet!G682:BN682)</f>
        <v>5.328161290322582E-2</v>
      </c>
      <c r="P57" s="236">
        <f>SUM(SAP_Spreadsheet!G682:R682)</f>
        <v>5.328161290322582E-2</v>
      </c>
      <c r="Q57" s="236">
        <f>SUM(SAP_Spreadsheet!S682:AD682)</f>
        <v>0</v>
      </c>
      <c r="R57" s="236">
        <f>SUM(  SAP_Spreadsheet!AE682:AP682)</f>
        <v>0</v>
      </c>
      <c r="S57" s="236">
        <f>SUM(  SAP_Spreadsheet!AQ682:BB682)</f>
        <v>0</v>
      </c>
      <c r="T57" s="236">
        <f>SUM(  SAP_Spreadsheet!BC682:BN682)</f>
        <v>0</v>
      </c>
      <c r="U57" s="236"/>
      <c r="V57" s="237">
        <f t="shared" ca="1" si="12"/>
        <v>1.6656855803919893E-3</v>
      </c>
      <c r="W57" s="237">
        <f t="shared" si="13"/>
        <v>2.5279075743068E-4</v>
      </c>
      <c r="X57" s="169"/>
      <c r="Y57" s="170"/>
      <c r="Z57" s="171"/>
      <c r="AA57" s="171"/>
      <c r="AB57" s="217"/>
    </row>
    <row r="58" spans="2:37" x14ac:dyDescent="0.15">
      <c r="C58" s="8" t="s">
        <v>43</v>
      </c>
      <c r="E58" s="203">
        <f>'Data input'!C136</f>
        <v>5.180062849446292E-3</v>
      </c>
      <c r="F58" s="193" t="s">
        <v>332</v>
      </c>
      <c r="K58" s="167"/>
      <c r="L58" s="167"/>
      <c r="M58" s="210" t="s">
        <v>342</v>
      </c>
      <c r="N58" s="232"/>
      <c r="O58" s="236">
        <f ca="1">SUM(  SAP_Spreadsheet!G683:BN683)</f>
        <v>4.8941200377567308E-2</v>
      </c>
      <c r="P58" s="236">
        <f ca="1">SUM(SAP_Spreadsheet!G683:R683)</f>
        <v>1.6197395485443328E-2</v>
      </c>
      <c r="Q58" s="236">
        <f ca="1">SUM(SAP_Spreadsheet!S683:AD683)</f>
        <v>1.2862746281798773E-2</v>
      </c>
      <c r="R58" s="236">
        <f ca="1">SUM(  SAP_Spreadsheet!AE683:AP683)</f>
        <v>9.7336881778094381E-3</v>
      </c>
      <c r="S58" s="236">
        <f ca="1">SUM(  SAP_Spreadsheet!AQ683:BB683)</f>
        <v>6.5578775824715139E-3</v>
      </c>
      <c r="T58" s="236">
        <f ca="1">SUM(  SAP_Spreadsheet!BC683:BN683)</f>
        <v>3.5894928500442656E-3</v>
      </c>
      <c r="U58" s="236"/>
      <c r="V58" s="237">
        <f t="shared" ca="1" si="12"/>
        <v>1.5299959463324234E-3</v>
      </c>
      <c r="W58" s="237">
        <f t="shared" ca="1" si="13"/>
        <v>2.3219798423675147E-4</v>
      </c>
    </row>
    <row r="59" spans="2:37" x14ac:dyDescent="0.15">
      <c r="C59" s="8" t="s">
        <v>188</v>
      </c>
      <c r="E59" s="203">
        <f>'Data input'!C138</f>
        <v>1.5771938068652814E-3</v>
      </c>
      <c r="F59" s="193" t="s">
        <v>332</v>
      </c>
      <c r="G59" s="246"/>
      <c r="H59" s="219"/>
      <c r="K59" s="167"/>
      <c r="L59" s="167"/>
      <c r="M59" s="210" t="s">
        <v>179</v>
      </c>
      <c r="N59" s="232"/>
      <c r="O59" s="236">
        <f>SUM(  SAP_Spreadsheet!G684:BN684)</f>
        <v>0.27822112543629834</v>
      </c>
      <c r="P59" s="236">
        <f>SUM(SAP_Spreadsheet!G684:R684)</f>
        <v>8.4431086499852107E-2</v>
      </c>
      <c r="Q59" s="236">
        <f>SUM(SAP_Spreadsheet!S684:AD684)</f>
        <v>6.7975894097789133E-2</v>
      </c>
      <c r="R59" s="236">
        <f>SUM(  SAP_Spreadsheet!AE684:AP684)</f>
        <v>5.3722507582148769E-2</v>
      </c>
      <c r="S59" s="236">
        <f>SUM(  SAP_Spreadsheet!AQ684:BB684)</f>
        <v>4.1880993238914803E-2</v>
      </c>
      <c r="T59" s="236">
        <f>SUM(  SAP_Spreadsheet!BC684:BN684)</f>
        <v>3.0210644017593543E-2</v>
      </c>
      <c r="U59" s="236"/>
      <c r="V59" s="237">
        <f t="shared" ca="1" si="12"/>
        <v>8.6977268807794626E-3</v>
      </c>
      <c r="W59" s="237">
        <f t="shared" si="13"/>
        <v>1.3200000000000002E-3</v>
      </c>
    </row>
    <row r="60" spans="2:37" x14ac:dyDescent="0.15">
      <c r="B60" s="172"/>
      <c r="E60" s="139"/>
      <c r="F60" s="139"/>
      <c r="G60" s="139"/>
      <c r="H60" s="139"/>
      <c r="I60" s="247"/>
      <c r="K60" s="167"/>
      <c r="L60" s="167"/>
      <c r="M60" s="210" t="s">
        <v>343</v>
      </c>
      <c r="N60" s="232"/>
      <c r="O60" s="236">
        <f>SUM(  SAP_Spreadsheet!G685:BN685)</f>
        <v>0.4215471597519671</v>
      </c>
      <c r="P60" s="236">
        <f>SUM(SAP_Spreadsheet!G685:R685)</f>
        <v>0.12792588863613952</v>
      </c>
      <c r="Q60" s="236">
        <f>SUM(SAP_Spreadsheet!S685:AD685)</f>
        <v>0.10299377893604414</v>
      </c>
      <c r="R60" s="236">
        <f>SUM(  SAP_Spreadsheet!AE685:AP685)</f>
        <v>8.1397738760831451E-2</v>
      </c>
      <c r="S60" s="236">
        <f>SUM(  SAP_Spreadsheet!AQ685:BB685)</f>
        <v>6.3456050361992117E-2</v>
      </c>
      <c r="T60" s="236">
        <f>SUM(  SAP_Spreadsheet!BC685:BN685)</f>
        <v>4.5773703056959901E-2</v>
      </c>
      <c r="U60" s="236"/>
      <c r="V60" s="237">
        <f t="shared" ca="1" si="12"/>
        <v>1.3178374061787061E-2</v>
      </c>
      <c r="W60" s="237">
        <f t="shared" si="13"/>
        <v>2E-3</v>
      </c>
    </row>
    <row r="61" spans="2:37" x14ac:dyDescent="0.15">
      <c r="C61" s="8" t="s">
        <v>193</v>
      </c>
      <c r="E61" s="203"/>
      <c r="F61" s="193" t="s">
        <v>344</v>
      </c>
      <c r="G61" s="173"/>
      <c r="H61" s="219"/>
      <c r="K61" s="167"/>
      <c r="L61" s="167"/>
      <c r="M61" s="210" t="s">
        <v>345</v>
      </c>
      <c r="O61" s="236">
        <f>SUM(  SAP_Spreadsheet!G686:BN686)</f>
        <v>0</v>
      </c>
      <c r="P61" s="236">
        <f>SUM(SAP_Spreadsheet!G686:R686)</f>
        <v>0</v>
      </c>
      <c r="Q61" s="236">
        <f>SUM(SAP_Spreadsheet!S686:AD686)</f>
        <v>0</v>
      </c>
      <c r="R61" s="236">
        <f>SUM(  SAP_Spreadsheet!AE686:AP686)</f>
        <v>0</v>
      </c>
      <c r="S61" s="236">
        <f>SUM(  SAP_Spreadsheet!AQ686:BB686)</f>
        <v>0</v>
      </c>
      <c r="T61" s="236">
        <f>SUM(  SAP_Spreadsheet!BC686:BN686)</f>
        <v>0</v>
      </c>
      <c r="U61" s="236"/>
      <c r="V61" s="237">
        <f t="shared" ca="1" si="12"/>
        <v>0</v>
      </c>
      <c r="W61" s="237">
        <f t="shared" si="13"/>
        <v>0</v>
      </c>
    </row>
    <row r="62" spans="2:37" x14ac:dyDescent="0.15">
      <c r="K62" s="167"/>
      <c r="L62" s="167"/>
      <c r="M62" s="248" t="s">
        <v>346</v>
      </c>
      <c r="N62" s="232"/>
      <c r="O62" s="236">
        <f>SUM(  SAP_Spreadsheet!G694:BN694)</f>
        <v>0.51232322186668233</v>
      </c>
      <c r="P62" s="236">
        <f>SUM(SAP_Spreadsheet!G694:R694)</f>
        <v>0.16679361604707763</v>
      </c>
      <c r="Q62" s="236">
        <f>SUM(SAP_Spreadsheet!S694:AD694)</f>
        <v>0.13428638254730157</v>
      </c>
      <c r="R62" s="236">
        <f>SUM(  SAP_Spreadsheet!AE694:AP694)</f>
        <v>0.10612881669785018</v>
      </c>
      <c r="S62" s="236">
        <f>SUM(  SAP_Spreadsheet!AQ694:BB694)</f>
        <v>8.2735904458295068E-2</v>
      </c>
      <c r="T62" s="236">
        <f>SUM(  SAP_Spreadsheet!BC694:BN694)</f>
        <v>2.2378502116157821E-2</v>
      </c>
      <c r="U62" s="236"/>
      <c r="V62" s="237">
        <f t="shared" ca="1" si="12"/>
        <v>1.6016208156334422E-2</v>
      </c>
      <c r="W62" s="237">
        <f t="shared" si="13"/>
        <v>2.4306804589461673E-3</v>
      </c>
    </row>
    <row r="63" spans="2:37" x14ac:dyDescent="0.15">
      <c r="B63" s="87" t="s">
        <v>347</v>
      </c>
      <c r="K63" s="167"/>
      <c r="L63" s="167"/>
      <c r="M63" s="248" t="s">
        <v>348</v>
      </c>
      <c r="O63" s="236">
        <f>SUM(  SAP_Spreadsheet!G703:BN703)</f>
        <v>0</v>
      </c>
      <c r="P63" s="236">
        <f>SUM(SAP_Spreadsheet!G703:R703)</f>
        <v>0</v>
      </c>
      <c r="Q63" s="236">
        <f>SUM(SAP_Spreadsheet!S703:AD703)</f>
        <v>0</v>
      </c>
      <c r="R63" s="236">
        <f>SUM(  SAP_Spreadsheet!AE703:AP703)</f>
        <v>0</v>
      </c>
      <c r="S63" s="236">
        <f>SUM(  SAP_Spreadsheet!AQ703:BB703)</f>
        <v>0</v>
      </c>
      <c r="T63" s="236">
        <f>SUM(  SAP_Spreadsheet!BC703:BN703)</f>
        <v>0</v>
      </c>
      <c r="U63" s="236"/>
      <c r="V63" s="237">
        <f t="shared" ca="1" si="12"/>
        <v>0</v>
      </c>
      <c r="W63" s="237">
        <f t="shared" si="13"/>
        <v>0</v>
      </c>
    </row>
    <row r="64" spans="2:37" x14ac:dyDescent="0.15">
      <c r="C64" s="8" t="s">
        <v>345</v>
      </c>
      <c r="E64" s="249"/>
      <c r="F64" s="193" t="s">
        <v>349</v>
      </c>
      <c r="K64" s="167"/>
      <c r="L64" s="167"/>
      <c r="M64" s="210" t="s">
        <v>183</v>
      </c>
      <c r="N64" s="232"/>
      <c r="O64" s="236">
        <f>SUM(  SAP_Spreadsheet!G691:BN691)</f>
        <v>-0.77990380565460526</v>
      </c>
      <c r="P64" s="236">
        <f>SUM(SAP_Spreadsheet!G691:R691)</f>
        <v>-0.23667550612314825</v>
      </c>
      <c r="Q64" s="236">
        <f>SUM(SAP_Spreadsheet!S691:AD691)</f>
        <v>-0.1905486451343481</v>
      </c>
      <c r="R64" s="236">
        <f>SUM(  SAP_Spreadsheet!AE691:AP691)</f>
        <v>-0.15059384166792641</v>
      </c>
      <c r="S64" s="236">
        <f>SUM(  SAP_Spreadsheet!AQ691:BB691)</f>
        <v>-0.11739994926842109</v>
      </c>
      <c r="T64" s="236">
        <f>SUM(  SAP_Spreadsheet!BC691:BN691)</f>
        <v>-8.4685863460761429E-2</v>
      </c>
      <c r="U64" s="236"/>
      <c r="V64" s="237">
        <f t="shared" ca="1" si="12"/>
        <v>-2.4381291263295499E-2</v>
      </c>
      <c r="W64" s="237">
        <f t="shared" si="13"/>
        <v>-3.7001971789514159E-3</v>
      </c>
    </row>
    <row r="65" spans="2:25" x14ac:dyDescent="0.15">
      <c r="C65" s="8" t="s">
        <v>350</v>
      </c>
      <c r="E65" s="203"/>
      <c r="K65" s="167"/>
      <c r="L65" s="167"/>
      <c r="M65" s="210" t="s">
        <v>43</v>
      </c>
      <c r="N65" s="232"/>
      <c r="O65" s="236">
        <f>SUM(  SAP_Spreadsheet!G687:BN687)</f>
        <v>1.0918203907603832</v>
      </c>
      <c r="P65" s="236">
        <f>SUM(SAP_Spreadsheet!G687:R687)</f>
        <v>0.33133207160323502</v>
      </c>
      <c r="Q65" s="236">
        <f>SUM(SAP_Spreadsheet!S687:AD687)</f>
        <v>0.26675712399534302</v>
      </c>
      <c r="R65" s="236">
        <f>SUM(  SAP_Spreadsheet!AE687:AP687)</f>
        <v>0.21082270129195868</v>
      </c>
      <c r="S65" s="236">
        <f>SUM(  SAP_Spreadsheet!AQ687:BB687)</f>
        <v>0.16435316452637411</v>
      </c>
      <c r="T65" s="236">
        <f>SUM(  SAP_Spreadsheet!BC687:BN687)</f>
        <v>0.11855532934347211</v>
      </c>
      <c r="U65" s="236"/>
      <c r="V65" s="237">
        <f t="shared" ca="1" si="12"/>
        <v>3.4132402946784907E-2</v>
      </c>
      <c r="W65" s="237">
        <f t="shared" si="13"/>
        <v>5.1800628494462929E-3</v>
      </c>
      <c r="X65" s="177"/>
      <c r="Y65" s="178"/>
    </row>
    <row r="66" spans="2:25" x14ac:dyDescent="0.15">
      <c r="C66" s="8" t="s">
        <v>351</v>
      </c>
      <c r="E66" s="203"/>
      <c r="F66" s="203"/>
      <c r="G66" s="203"/>
      <c r="H66" s="203"/>
      <c r="I66" s="203"/>
      <c r="K66" s="167"/>
      <c r="L66" s="167"/>
      <c r="M66" s="210" t="s">
        <v>352</v>
      </c>
      <c r="N66" s="232"/>
      <c r="O66" s="236">
        <f>SUM(  SAP_Spreadsheet!G688:BN688)</f>
        <v>0</v>
      </c>
      <c r="P66" s="236">
        <f>SUM(SAP_Spreadsheet!G688:R688)</f>
        <v>0</v>
      </c>
      <c r="Q66" s="236">
        <f>SUM(SAP_Spreadsheet!S688:AD688)</f>
        <v>0</v>
      </c>
      <c r="R66" s="236">
        <f>SUM(  SAP_Spreadsheet!AE688:AP688)</f>
        <v>0</v>
      </c>
      <c r="S66" s="236">
        <f>SUM(  SAP_Spreadsheet!AQ688:BB688)</f>
        <v>0</v>
      </c>
      <c r="T66" s="236">
        <f>SUM(  SAP_Spreadsheet!BC688:BN688)</f>
        <v>0</v>
      </c>
      <c r="U66" s="236"/>
      <c r="V66" s="237">
        <f t="shared" ca="1" si="12"/>
        <v>0</v>
      </c>
      <c r="W66" s="237">
        <f t="shared" si="13"/>
        <v>0</v>
      </c>
      <c r="X66" s="177"/>
      <c r="Y66" s="178"/>
    </row>
    <row r="67" spans="2:25" x14ac:dyDescent="0.15">
      <c r="E67" s="193" t="s">
        <v>353</v>
      </c>
      <c r="L67" s="167"/>
      <c r="M67" s="210" t="s">
        <v>354</v>
      </c>
      <c r="N67" s="232"/>
      <c r="O67" s="236">
        <f>SUM(  SAP_Spreadsheet!G689:BN689)</f>
        <v>-0.33243078483122612</v>
      </c>
      <c r="P67" s="236">
        <f>SUM(SAP_Spreadsheet!G689:R689)</f>
        <v>-0.10088195964732848</v>
      </c>
      <c r="Q67" s="236">
        <f>SUM(SAP_Spreadsheet!S689:AD689)</f>
        <v>-8.1220575141790333E-2</v>
      </c>
      <c r="R67" s="236">
        <f>SUM(  SAP_Spreadsheet!AE689:AP689)</f>
        <v>-6.4190004733210709E-2</v>
      </c>
      <c r="S67" s="236">
        <f>SUM(  SAP_Spreadsheet!AQ689:BB689)</f>
        <v>-5.0041244819532676E-2</v>
      </c>
      <c r="T67" s="236">
        <f>SUM(  SAP_Spreadsheet!BC689:BN689)</f>
        <v>-3.6097000489363776E-2</v>
      </c>
      <c r="U67" s="236"/>
      <c r="V67" s="237">
        <f t="shared" ca="1" si="12"/>
        <v>-1.0392424977402314E-2</v>
      </c>
      <c r="W67" s="237">
        <f t="shared" si="13"/>
        <v>-1.577193806865282E-3</v>
      </c>
      <c r="X67" s="177"/>
      <c r="Y67" s="178"/>
    </row>
    <row r="68" spans="2:25" x14ac:dyDescent="0.15">
      <c r="B68" s="87" t="s">
        <v>195</v>
      </c>
      <c r="I68" s="173"/>
      <c r="K68" s="167"/>
      <c r="L68" s="167"/>
      <c r="M68" s="240" t="s">
        <v>355</v>
      </c>
      <c r="N68" s="250"/>
      <c r="O68" s="251">
        <f>SUM(  SAP_Spreadsheet!G690:BN690)</f>
        <v>0</v>
      </c>
      <c r="P68" s="251">
        <f>SUM(SAP_Spreadsheet!G690:R690)</f>
        <v>0</v>
      </c>
      <c r="Q68" s="251">
        <f>SUM(SAP_Spreadsheet!S690:AD690)</f>
        <v>0</v>
      </c>
      <c r="R68" s="251">
        <f>SUM(  SAP_Spreadsheet!AE690:AP690)</f>
        <v>0</v>
      </c>
      <c r="S68" s="251">
        <f>SUM(  SAP_Spreadsheet!AQ690:BB690)</f>
        <v>0</v>
      </c>
      <c r="T68" s="251">
        <f>SUM(  SAP_Spreadsheet!BC690:BN690)</f>
        <v>0</v>
      </c>
      <c r="U68" s="251"/>
      <c r="V68" s="252">
        <f t="shared" ca="1" si="12"/>
        <v>0</v>
      </c>
      <c r="W68" s="252">
        <f t="shared" si="13"/>
        <v>0</v>
      </c>
      <c r="X68" s="177"/>
      <c r="Y68" s="178"/>
    </row>
    <row r="69" spans="2:25" x14ac:dyDescent="0.15">
      <c r="C69" s="87" t="s">
        <v>356</v>
      </c>
      <c r="H69" s="103"/>
      <c r="I69" s="253"/>
      <c r="J69" s="163"/>
      <c r="K69" s="167"/>
      <c r="L69" s="167"/>
      <c r="M69" s="210" t="s">
        <v>357</v>
      </c>
      <c r="N69" s="232"/>
      <c r="O69" s="236">
        <f ca="1">SUM(  SAP_Spreadsheet!G707:BN707)</f>
        <v>-0.18660269910328475</v>
      </c>
      <c r="P69" s="236">
        <f ca="1">SUM(SAP_Spreadsheet!G707:R707)</f>
        <v>-2.3053378837806074E-2</v>
      </c>
      <c r="Q69" s="236">
        <f ca="1">SUM(SAP_Spreadsheet!S707:AD707)</f>
        <v>-6.4342452202739875E-2</v>
      </c>
      <c r="R69" s="236">
        <f ca="1">SUM(  SAP_Spreadsheet!AE707:AP707)</f>
        <v>-4.750715619201943E-2</v>
      </c>
      <c r="S69" s="236">
        <f ca="1">SUM(  SAP_Spreadsheet!AQ707:BB707)</f>
        <v>-3.3511460673135533E-2</v>
      </c>
      <c r="T69" s="236">
        <f ca="1">SUM(  SAP_Spreadsheet!BC707:BN707)</f>
        <v>-1.8188251197583872E-2</v>
      </c>
      <c r="U69" s="236"/>
      <c r="V69" s="237">
        <f t="shared" ca="1" si="12"/>
        <v>-5.8335588624748372E-3</v>
      </c>
      <c r="W69" s="237">
        <f t="shared" ca="1" si="13"/>
        <v>-8.853230049661792E-4</v>
      </c>
      <c r="X69" s="177"/>
      <c r="Y69" s="178"/>
    </row>
    <row r="70" spans="2:25" x14ac:dyDescent="0.15">
      <c r="C70" s="8" t="s">
        <v>196</v>
      </c>
      <c r="E70" s="254"/>
      <c r="F70" s="193" t="s">
        <v>358</v>
      </c>
      <c r="I70" s="253"/>
      <c r="K70" s="167"/>
      <c r="L70" s="167"/>
      <c r="M70" s="87" t="s">
        <v>311</v>
      </c>
      <c r="N70" s="232"/>
      <c r="O70" s="255">
        <f ca="1">SUM(  SAP_Spreadsheet!G709:BN709)</f>
        <v>0</v>
      </c>
      <c r="P70" s="255">
        <f ca="1">SUM(SAP_Spreadsheet!G709:R709)</f>
        <v>0</v>
      </c>
      <c r="Q70" s="255">
        <f ca="1">SUM(SAP_Spreadsheet!S709:AD709)</f>
        <v>0</v>
      </c>
      <c r="R70" s="255">
        <f ca="1">SUM(  SAP_Spreadsheet!AE709:AP709)</f>
        <v>0</v>
      </c>
      <c r="S70" s="255">
        <f ca="1">SUM(  SAP_Spreadsheet!AQ709:BB709)</f>
        <v>0</v>
      </c>
      <c r="T70" s="255">
        <f ca="1">SUM(  SAP_Spreadsheet!BC709:BN709)</f>
        <v>0</v>
      </c>
      <c r="U70" s="255"/>
      <c r="V70" s="233">
        <f t="shared" ca="1" si="12"/>
        <v>0</v>
      </c>
      <c r="W70" s="233">
        <f t="shared" ca="1" si="13"/>
        <v>0</v>
      </c>
      <c r="X70" s="177"/>
      <c r="Y70" s="178"/>
    </row>
    <row r="71" spans="2:25" x14ac:dyDescent="0.15">
      <c r="C71" s="8" t="s">
        <v>50</v>
      </c>
      <c r="E71" s="201"/>
      <c r="F71" s="193" t="s">
        <v>359</v>
      </c>
      <c r="I71" s="253"/>
      <c r="L71" s="167"/>
      <c r="M71" s="87" t="s">
        <v>360</v>
      </c>
      <c r="N71" s="232"/>
      <c r="O71" s="255">
        <f ca="1">SUM(  SAP_Spreadsheet!G807:BZ807)</f>
        <v>-4.5992838419023228</v>
      </c>
      <c r="P71" s="255">
        <f ca="1">SUM(SAP_Spreadsheet!G807:R807)</f>
        <v>-1.6341193369813654</v>
      </c>
      <c r="Q71" s="255">
        <f ca="1">SUM(SAP_Spreadsheet!S807:AD807)</f>
        <v>-1.2327601434927262</v>
      </c>
      <c r="R71" s="256">
        <f ca="1">SUM(  SAP_Spreadsheet!AE807:AP807)</f>
        <v>-0.91091959479406981</v>
      </c>
      <c r="S71" s="256">
        <f ca="1">SUM(  SAP_Spreadsheet!AQ807:BB807)</f>
        <v>-0.53588578191267722</v>
      </c>
      <c r="T71" s="256">
        <f ca="1">SUM(  SAP_Spreadsheet!BC807:BN807)</f>
        <v>-0.28559898472148415</v>
      </c>
      <c r="U71" s="256">
        <f>SUM(SAP_Spreadsheet!BO807:BZ807)</f>
        <v>0</v>
      </c>
      <c r="V71" s="233">
        <f t="shared" ca="1" si="12"/>
        <v>-0.14378244873144133</v>
      </c>
      <c r="W71" s="233">
        <f t="shared" ca="1" si="13"/>
        <v>-2.1820969424196722E-2</v>
      </c>
      <c r="X71" s="177"/>
      <c r="Y71" s="178"/>
    </row>
    <row r="72" spans="2:25" x14ac:dyDescent="0.15">
      <c r="C72" s="8" t="s">
        <v>199</v>
      </c>
      <c r="E72" s="257"/>
      <c r="F72" s="193" t="s">
        <v>361</v>
      </c>
      <c r="I72" s="258"/>
      <c r="K72" s="167"/>
      <c r="L72" s="167"/>
      <c r="M72" s="87" t="s">
        <v>362</v>
      </c>
      <c r="N72" s="232"/>
      <c r="O72" s="164">
        <f t="shared" ref="O72:T72" ca="1" si="16">O73+O79+O81+O89+O86+O90+O80</f>
        <v>-2.078775181790248</v>
      </c>
      <c r="P72" s="164">
        <f t="shared" ca="1" si="16"/>
        <v>-0.90861623078541576</v>
      </c>
      <c r="Q72" s="164">
        <f t="shared" ca="1" si="16"/>
        <v>-0.39711673599015623</v>
      </c>
      <c r="R72" s="164">
        <f t="shared" ca="1" si="16"/>
        <v>-0.3221697104767226</v>
      </c>
      <c r="S72" s="164">
        <f t="shared" ca="1" si="16"/>
        <v>-0.25854354250246292</v>
      </c>
      <c r="T72" s="164">
        <f t="shared" ca="1" si="16"/>
        <v>-0.19232896203549005</v>
      </c>
      <c r="U72" s="164"/>
      <c r="V72" s="233">
        <f t="shared" ca="1" si="12"/>
        <v>-6.4986505785284088E-2</v>
      </c>
      <c r="W72" s="233">
        <f t="shared" ca="1" si="13"/>
        <v>-9.8625984481232054E-3</v>
      </c>
      <c r="X72" s="177"/>
      <c r="Y72" s="178"/>
    </row>
    <row r="73" spans="2:25" x14ac:dyDescent="0.15">
      <c r="C73" s="8" t="s">
        <v>201</v>
      </c>
      <c r="E73" s="254"/>
      <c r="F73" s="193" t="s">
        <v>363</v>
      </c>
      <c r="K73" s="167"/>
      <c r="L73" s="167"/>
      <c r="M73" s="8" t="s">
        <v>210</v>
      </c>
      <c r="N73" s="232"/>
      <c r="O73" s="236">
        <f t="shared" ref="O73:T73" ca="1" si="17">SUM(O74:O78)</f>
        <v>-0.22186809623588455</v>
      </c>
      <c r="P73" s="236">
        <f t="shared" ca="1" si="17"/>
        <v>-0.22186809623588455</v>
      </c>
      <c r="Q73" s="236">
        <f t="shared" ca="1" si="17"/>
        <v>0</v>
      </c>
      <c r="R73" s="236">
        <f t="shared" ca="1" si="17"/>
        <v>0</v>
      </c>
      <c r="S73" s="236">
        <f t="shared" ca="1" si="17"/>
        <v>0</v>
      </c>
      <c r="T73" s="236">
        <f t="shared" ca="1" si="17"/>
        <v>0</v>
      </c>
      <c r="U73" s="236"/>
      <c r="V73" s="237">
        <f ca="1">SUM(V75:V78)</f>
        <v>-6.9360229263397688E-3</v>
      </c>
      <c r="W73" s="237">
        <f t="shared" ca="1" si="13"/>
        <v>-1.0526371301679692E-3</v>
      </c>
      <c r="X73" s="177"/>
      <c r="Y73" s="178"/>
    </row>
    <row r="74" spans="2:25" x14ac:dyDescent="0.15">
      <c r="C74" s="8" t="s">
        <v>203</v>
      </c>
      <c r="E74" s="259"/>
      <c r="F74" s="193" t="s">
        <v>364</v>
      </c>
      <c r="K74" s="167"/>
      <c r="L74" s="167"/>
      <c r="M74" s="210" t="s">
        <v>211</v>
      </c>
      <c r="N74" s="232"/>
      <c r="O74" s="236">
        <f>SUM(  SAP_Spreadsheet!G715:BN715)</f>
        <v>0</v>
      </c>
      <c r="P74" s="236">
        <f>SUM(SAP_Spreadsheet!G715:R715)</f>
        <v>0</v>
      </c>
      <c r="Q74" s="236">
        <f>SUM(SAP_Spreadsheet!S715:AD715)</f>
        <v>0</v>
      </c>
      <c r="R74" s="236">
        <f>SUM(  SAP_Spreadsheet!AE715:AP715)</f>
        <v>0</v>
      </c>
      <c r="S74" s="236">
        <f>SUM(  SAP_Spreadsheet!AQ715:BB715)</f>
        <v>0</v>
      </c>
      <c r="T74" s="236">
        <f>SUM(  SAP_Spreadsheet!BC715:BN715)</f>
        <v>0</v>
      </c>
      <c r="U74" s="236"/>
      <c r="V74" s="237">
        <f t="shared" ref="V74:V92" ca="1" si="18">O74/$O$46/60*12</f>
        <v>0</v>
      </c>
      <c r="W74" s="237">
        <f t="shared" si="13"/>
        <v>0</v>
      </c>
      <c r="X74" s="177"/>
      <c r="Y74" s="178"/>
    </row>
    <row r="75" spans="2:25" x14ac:dyDescent="0.15">
      <c r="C75" s="8" t="s">
        <v>205</v>
      </c>
      <c r="E75" s="224"/>
      <c r="F75" s="193" t="s">
        <v>365</v>
      </c>
      <c r="G75" s="167"/>
      <c r="H75" s="103"/>
      <c r="I75" s="258"/>
      <c r="J75" s="163"/>
      <c r="K75" s="167"/>
      <c r="L75" s="167"/>
      <c r="M75" s="210" t="s">
        <v>366</v>
      </c>
      <c r="N75" s="232"/>
      <c r="O75" s="236">
        <f ca="1">SUM(  SAP_Spreadsheet!G716:BN716)</f>
        <v>0</v>
      </c>
      <c r="P75" s="236">
        <f ca="1">SUM(SAP_Spreadsheet!G716:R716)</f>
        <v>0</v>
      </c>
      <c r="Q75" s="236">
        <f ca="1">SUM(SAP_Spreadsheet!S716:AD716)</f>
        <v>0</v>
      </c>
      <c r="R75" s="236">
        <f ca="1">SUM(  SAP_Spreadsheet!AE716:AP716)</f>
        <v>0</v>
      </c>
      <c r="S75" s="236">
        <f ca="1">SUM(  SAP_Spreadsheet!AQ716:BB716)</f>
        <v>0</v>
      </c>
      <c r="T75" s="236">
        <f ca="1">SUM(  SAP_Spreadsheet!BC716:BN716)</f>
        <v>0</v>
      </c>
      <c r="U75" s="236"/>
      <c r="V75" s="237">
        <f t="shared" ca="1" si="18"/>
        <v>0</v>
      </c>
      <c r="W75" s="237">
        <f t="shared" ca="1" si="13"/>
        <v>0</v>
      </c>
      <c r="X75" s="177"/>
      <c r="Y75" s="178"/>
    </row>
    <row r="76" spans="2:25" x14ac:dyDescent="0.15">
      <c r="H76" s="103"/>
      <c r="I76" s="258"/>
      <c r="J76" s="163"/>
      <c r="K76" s="167"/>
      <c r="L76" s="167"/>
      <c r="M76" s="260" t="s">
        <v>367</v>
      </c>
      <c r="N76" s="232"/>
      <c r="O76" s="236">
        <f ca="1">SUM(  SAP_Spreadsheet!G717:BN717)</f>
        <v>0</v>
      </c>
      <c r="P76" s="236">
        <f ca="1">SUM(SAP_Spreadsheet!G717:R717)</f>
        <v>0</v>
      </c>
      <c r="Q76" s="236">
        <f ca="1">SUM(SAP_Spreadsheet!S717:AD717)</f>
        <v>0</v>
      </c>
      <c r="R76" s="236">
        <f ca="1">SUM(  SAP_Spreadsheet!AE717:AP717)</f>
        <v>0</v>
      </c>
      <c r="S76" s="236">
        <f ca="1">SUM(  SAP_Spreadsheet!AQ717:BB717)</f>
        <v>0</v>
      </c>
      <c r="T76" s="236">
        <f ca="1">SUM(  SAP_Spreadsheet!BC717:BN717)</f>
        <v>0</v>
      </c>
      <c r="U76" s="236"/>
      <c r="V76" s="237">
        <f t="shared" ca="1" si="18"/>
        <v>0</v>
      </c>
      <c r="W76" s="237">
        <f t="shared" ca="1" si="13"/>
        <v>0</v>
      </c>
      <c r="X76" s="177"/>
      <c r="Y76" s="178"/>
    </row>
    <row r="77" spans="2:25" x14ac:dyDescent="0.15">
      <c r="C77" s="87" t="s">
        <v>368</v>
      </c>
      <c r="H77" s="103"/>
      <c r="I77" s="258"/>
      <c r="J77" s="163"/>
      <c r="K77" s="167"/>
      <c r="L77" s="167"/>
      <c r="M77" s="260" t="s">
        <v>369</v>
      </c>
      <c r="N77" s="232"/>
      <c r="O77" s="168">
        <f ca="1">SUM(  SAP_Spreadsheet!G718:BN718)</f>
        <v>0</v>
      </c>
      <c r="P77" s="168">
        <f ca="1">SUM(SAP_Spreadsheet!G718:R718)</f>
        <v>0</v>
      </c>
      <c r="Q77" s="168">
        <f ca="1">SUM(SAP_Spreadsheet!S718:AD718)</f>
        <v>0</v>
      </c>
      <c r="R77" s="168">
        <f ca="1">SUM(  SAP_Spreadsheet!AE718:AP718)</f>
        <v>0</v>
      </c>
      <c r="S77" s="168">
        <f ca="1">SUM(  SAP_Spreadsheet!AQ718:BB718)</f>
        <v>0</v>
      </c>
      <c r="T77" s="168">
        <f ca="1">SUM(  SAP_Spreadsheet!BC718:BN718)</f>
        <v>0</v>
      </c>
      <c r="U77" s="168"/>
      <c r="V77" s="237">
        <f t="shared" ca="1" si="18"/>
        <v>0</v>
      </c>
      <c r="W77" s="237">
        <f t="shared" ca="1" si="13"/>
        <v>0</v>
      </c>
      <c r="X77" s="177"/>
      <c r="Y77" s="178"/>
    </row>
    <row r="78" spans="2:25" x14ac:dyDescent="0.15">
      <c r="C78" s="8" t="s">
        <v>196</v>
      </c>
      <c r="E78" s="254">
        <f>'Data input'!C147</f>
        <v>4.4248208227512541E-2</v>
      </c>
      <c r="F78" s="193" t="s">
        <v>358</v>
      </c>
      <c r="I78" s="261"/>
      <c r="K78" s="167"/>
      <c r="L78" s="167"/>
      <c r="M78" s="262" t="s">
        <v>217</v>
      </c>
      <c r="N78" s="232"/>
      <c r="O78" s="168">
        <f>SUM(  SAP_Spreadsheet!G719:BN719)</f>
        <v>-0.22186809623588455</v>
      </c>
      <c r="P78" s="168">
        <f>SUM(SAP_Spreadsheet!G719:R719)</f>
        <v>-0.22186809623588455</v>
      </c>
      <c r="Q78" s="168">
        <f>SUM(SAP_Spreadsheet!S719:AD719)</f>
        <v>0</v>
      </c>
      <c r="R78" s="168">
        <f>SUM(  SAP_Spreadsheet!AE719:AP719)</f>
        <v>0</v>
      </c>
      <c r="S78" s="168">
        <f>SUM(  SAP_Spreadsheet!AQ719:BB719)</f>
        <v>0</v>
      </c>
      <c r="T78" s="168">
        <f>SUM(  SAP_Spreadsheet!BC719:BN719)</f>
        <v>0</v>
      </c>
      <c r="U78" s="168"/>
      <c r="V78" s="237">
        <f t="shared" ca="1" si="18"/>
        <v>-6.9360229263397688E-3</v>
      </c>
      <c r="W78" s="237">
        <f t="shared" si="13"/>
        <v>-1.0526371301679692E-3</v>
      </c>
      <c r="X78" s="177"/>
      <c r="Y78" s="178"/>
    </row>
    <row r="79" spans="2:25" x14ac:dyDescent="0.15">
      <c r="C79" s="8" t="s">
        <v>50</v>
      </c>
      <c r="E79" s="201">
        <f>'Data input'!C145</f>
        <v>9</v>
      </c>
      <c r="F79" s="193" t="s">
        <v>359</v>
      </c>
      <c r="I79" s="261"/>
      <c r="K79" s="167"/>
      <c r="L79" s="167"/>
      <c r="M79" s="234" t="s">
        <v>219</v>
      </c>
      <c r="N79" s="232"/>
      <c r="O79" s="168">
        <f>SUM(  SAP_Spreadsheet!G722:BN722)</f>
        <v>-0.1060518504534297</v>
      </c>
      <c r="P79" s="168">
        <f>SUM(SAP_Spreadsheet!G722:R722)</f>
        <v>-3.2183296451918891E-2</v>
      </c>
      <c r="Q79" s="168">
        <f>SUM(SAP_Spreadsheet!S722:AD722)</f>
        <v>-2.5910934491376266E-2</v>
      </c>
      <c r="R79" s="168">
        <f>SUM(  SAP_Spreadsheet!AE722:AP722)</f>
        <v>-2.0477853114679301E-2</v>
      </c>
      <c r="S79" s="168">
        <f>SUM(  SAP_Spreadsheet!AQ722:BB722)</f>
        <v>-1.5964125027707259E-2</v>
      </c>
      <c r="T79" s="168">
        <f>SUM(  SAP_Spreadsheet!BC722:BN722)</f>
        <v>-1.1515641367747955E-2</v>
      </c>
      <c r="U79" s="168"/>
      <c r="V79" s="237">
        <f t="shared" ca="1" si="18"/>
        <v>-3.3153845848287134E-3</v>
      </c>
      <c r="W79" s="237">
        <f t="shared" si="13"/>
        <v>-5.0315533149756836E-4</v>
      </c>
      <c r="X79" s="177"/>
      <c r="Y79" s="178"/>
    </row>
    <row r="80" spans="2:25" x14ac:dyDescent="0.15">
      <c r="C80" s="8" t="s">
        <v>199</v>
      </c>
      <c r="E80" s="257"/>
      <c r="F80" s="193" t="s">
        <v>361</v>
      </c>
      <c r="I80" s="258"/>
      <c r="K80" s="167"/>
      <c r="L80" s="167"/>
      <c r="M80" s="234" t="s">
        <v>68</v>
      </c>
      <c r="N80" s="232"/>
      <c r="O80" s="168">
        <f>SUM(  SAP_Spreadsheet!G723:BN723)</f>
        <v>-7.7466542283563367E-2</v>
      </c>
      <c r="P80" s="168">
        <f>SUM(SAP_Spreadsheet!G723:R723)</f>
        <v>-7.7466542283563367E-2</v>
      </c>
      <c r="Q80" s="168">
        <f>SUM(SAP_Spreadsheet!S723:AD723)</f>
        <v>0</v>
      </c>
      <c r="R80" s="168">
        <f>SUM(  SAP_Spreadsheet!AE723:AP723)</f>
        <v>0</v>
      </c>
      <c r="S80" s="168">
        <f>SUM(  SAP_Spreadsheet!AQ723:BB723)</f>
        <v>0</v>
      </c>
      <c r="T80" s="168">
        <f>SUM(  SAP_Spreadsheet!BC723:BN723)</f>
        <v>0</v>
      </c>
      <c r="U80" s="168"/>
      <c r="V80" s="237">
        <f t="shared" ca="1" si="18"/>
        <v>-2.4217529352747072E-3</v>
      </c>
      <c r="W80" s="237">
        <f t="shared" si="13"/>
        <v>-3.6753440506700921E-4</v>
      </c>
      <c r="X80" s="177"/>
      <c r="Y80" s="178"/>
    </row>
    <row r="81" spans="2:25" x14ac:dyDescent="0.15">
      <c r="C81" s="8" t="s">
        <v>201</v>
      </c>
      <c r="E81" s="254">
        <f>'Data input'!C146</f>
        <v>5.8932557439394635E-2</v>
      </c>
      <c r="F81" s="193" t="s">
        <v>363</v>
      </c>
      <c r="K81" s="167"/>
      <c r="L81" s="167"/>
      <c r="M81" s="88" t="s">
        <v>222</v>
      </c>
      <c r="N81" s="232"/>
      <c r="O81" s="168">
        <f>SUM(  SAP_Spreadsheet!G729:BN729)</f>
        <v>-0.13112344705144291</v>
      </c>
      <c r="P81" s="168">
        <f>SUM(SAP_Spreadsheet!G729:R729)</f>
        <v>-0.13112344705144291</v>
      </c>
      <c r="Q81" s="168">
        <f>SUM(SAP_Spreadsheet!S729:AD729)</f>
        <v>0</v>
      </c>
      <c r="R81" s="168">
        <f>SUM(  SAP_Spreadsheet!AE729:AP729)</f>
        <v>0</v>
      </c>
      <c r="S81" s="168">
        <f>SUM(  SAP_Spreadsheet!AQ729:BB729)</f>
        <v>0</v>
      </c>
      <c r="T81" s="168">
        <f>SUM(  SAP_Spreadsheet!BC729:BN729)</f>
        <v>0</v>
      </c>
      <c r="U81" s="168"/>
      <c r="V81" s="237">
        <f t="shared" ca="1" si="18"/>
        <v>-4.0991708603411621E-3</v>
      </c>
      <c r="W81" s="237">
        <f t="shared" si="13"/>
        <v>-6.2210570759672174E-4</v>
      </c>
      <c r="X81" s="177"/>
      <c r="Y81" s="178"/>
    </row>
    <row r="82" spans="2:25" x14ac:dyDescent="0.15">
      <c r="C82" s="8" t="s">
        <v>203</v>
      </c>
      <c r="E82" s="259"/>
      <c r="F82" s="193" t="s">
        <v>364</v>
      </c>
      <c r="K82" s="167"/>
      <c r="L82" s="167"/>
      <c r="M82" s="210" t="s">
        <v>223</v>
      </c>
      <c r="O82" s="168">
        <f>SUM(  SAP_Spreadsheet!G725:BN725)</f>
        <v>-0.1212758086574655</v>
      </c>
      <c r="P82" s="168">
        <f>SUM(SAP_Spreadsheet!G725:R725)</f>
        <v>-0.1212758086574655</v>
      </c>
      <c r="Q82" s="168">
        <f>SUM(SAP_Spreadsheet!S725:AD725)</f>
        <v>0</v>
      </c>
      <c r="R82" s="168">
        <f>SUM(  SAP_Spreadsheet!AE725:AP725)</f>
        <v>0</v>
      </c>
      <c r="S82" s="168">
        <f>SUM(  SAP_Spreadsheet!AQ725:BB725)</f>
        <v>0</v>
      </c>
      <c r="T82" s="168">
        <f>SUM(  SAP_Spreadsheet!BC725:BN725)</f>
        <v>0</v>
      </c>
      <c r="U82" s="168"/>
      <c r="V82" s="237">
        <f t="shared" ca="1" si="18"/>
        <v>-3.7913147655274557E-3</v>
      </c>
      <c r="W82" s="237">
        <f t="shared" si="13"/>
        <v>-5.753842997249589E-4</v>
      </c>
      <c r="X82" s="177"/>
      <c r="Y82" s="178"/>
    </row>
    <row r="83" spans="2:25" x14ac:dyDescent="0.15">
      <c r="C83" s="8" t="s">
        <v>205</v>
      </c>
      <c r="E83" s="224"/>
      <c r="F83" s="193" t="s">
        <v>365</v>
      </c>
      <c r="H83" s="103"/>
      <c r="I83" s="258"/>
      <c r="J83" s="163"/>
      <c r="K83" s="167"/>
      <c r="L83" s="167"/>
      <c r="M83" s="210" t="s">
        <v>226</v>
      </c>
      <c r="O83" s="168">
        <f>SUM(  SAP_Spreadsheet!G726:BN726)</f>
        <v>0</v>
      </c>
      <c r="P83" s="168">
        <f>SUM(SAP_Spreadsheet!G726:R726)</f>
        <v>0</v>
      </c>
      <c r="Q83" s="168">
        <f>SUM(SAP_Spreadsheet!S726:AD726)</f>
        <v>0</v>
      </c>
      <c r="R83" s="168">
        <f>SUM(  SAP_Spreadsheet!AE726:AP726)</f>
        <v>0</v>
      </c>
      <c r="S83" s="168">
        <f>SUM(  SAP_Spreadsheet!AQ726:BB726)</f>
        <v>0</v>
      </c>
      <c r="T83" s="168">
        <f>SUM(  SAP_Spreadsheet!BC726:BN726)</f>
        <v>0</v>
      </c>
      <c r="U83" s="168"/>
      <c r="V83" s="237">
        <f t="shared" ca="1" si="18"/>
        <v>0</v>
      </c>
      <c r="W83" s="237">
        <f t="shared" si="13"/>
        <v>0</v>
      </c>
      <c r="X83" s="177"/>
      <c r="Y83" s="178"/>
    </row>
    <row r="84" spans="2:25" x14ac:dyDescent="0.15">
      <c r="H84" s="103"/>
      <c r="I84" s="258"/>
      <c r="J84" s="163"/>
      <c r="K84" s="167"/>
      <c r="L84" s="167"/>
      <c r="M84" s="210" t="s">
        <v>370</v>
      </c>
      <c r="O84" s="168">
        <f>SUM(  SAP_Spreadsheet!G727:BN727)</f>
        <v>-9.8476383939774155E-3</v>
      </c>
      <c r="P84" s="168">
        <f>SUM(SAP_Spreadsheet!G727:R727)</f>
        <v>-9.8476383939774155E-3</v>
      </c>
      <c r="Q84" s="168">
        <f>SUM(SAP_Spreadsheet!S727:AD727)</f>
        <v>0</v>
      </c>
      <c r="R84" s="168">
        <f>SUM(  SAP_Spreadsheet!AE727:AP727)</f>
        <v>0</v>
      </c>
      <c r="S84" s="168">
        <f>SUM(  SAP_Spreadsheet!AQ727:BB727)</f>
        <v>0</v>
      </c>
      <c r="T84" s="168">
        <f>SUM(  SAP_Spreadsheet!BC727:BN727)</f>
        <v>0</v>
      </c>
      <c r="U84" s="168"/>
      <c r="V84" s="237">
        <f t="shared" ca="1" si="18"/>
        <v>-3.0785609481370676E-4</v>
      </c>
      <c r="W84" s="237">
        <f t="shared" si="13"/>
        <v>-4.6721407871762856E-5</v>
      </c>
      <c r="X84" s="177"/>
      <c r="Y84" s="178"/>
    </row>
    <row r="85" spans="2:25" x14ac:dyDescent="0.15">
      <c r="C85" s="87" t="s">
        <v>371</v>
      </c>
      <c r="H85" s="103"/>
      <c r="I85" s="258"/>
      <c r="J85" s="163"/>
      <c r="K85" s="167"/>
      <c r="L85" s="167"/>
      <c r="M85" s="210" t="s">
        <v>372</v>
      </c>
      <c r="O85" s="168">
        <f>SUM(  SAP_Spreadsheet!G728:BN728)</f>
        <v>0</v>
      </c>
      <c r="P85" s="168">
        <f>SUM(SAP_Spreadsheet!G728:R728)</f>
        <v>0</v>
      </c>
      <c r="Q85" s="168">
        <f>SUM(SAP_Spreadsheet!S728:AD728)</f>
        <v>0</v>
      </c>
      <c r="R85" s="168">
        <f>SUM(  SAP_Spreadsheet!AE728:AP728)</f>
        <v>0</v>
      </c>
      <c r="S85" s="168">
        <f>SUM(  SAP_Spreadsheet!AQ728:BB728)</f>
        <v>0</v>
      </c>
      <c r="T85" s="168">
        <f>SUM(  SAP_Spreadsheet!BC728:BN728)</f>
        <v>0</v>
      </c>
      <c r="U85" s="168"/>
      <c r="V85" s="237">
        <f t="shared" ca="1" si="18"/>
        <v>0</v>
      </c>
      <c r="W85" s="237">
        <f t="shared" si="13"/>
        <v>0</v>
      </c>
      <c r="X85" s="177"/>
      <c r="Y85" s="178"/>
    </row>
    <row r="86" spans="2:25" x14ac:dyDescent="0.15">
      <c r="C86" s="8" t="s">
        <v>196</v>
      </c>
      <c r="E86" s="254"/>
      <c r="F86" s="193" t="s">
        <v>358</v>
      </c>
      <c r="I86" s="261"/>
      <c r="K86" s="167"/>
      <c r="L86" s="167"/>
      <c r="M86" s="88" t="s">
        <v>59</v>
      </c>
      <c r="N86" s="232"/>
      <c r="O86" s="168">
        <f t="shared" ref="O86:T86" si="19">SUM(O87:O88)</f>
        <v>-0.25031999999999976</v>
      </c>
      <c r="P86" s="168">
        <f t="shared" si="19"/>
        <v>-7.596399999999999E-2</v>
      </c>
      <c r="Q86" s="168">
        <f t="shared" si="19"/>
        <v>-6.1158999999999984E-2</v>
      </c>
      <c r="R86" s="168">
        <f t="shared" si="19"/>
        <v>-4.8334999999999975E-2</v>
      </c>
      <c r="S86" s="168">
        <f t="shared" si="19"/>
        <v>-3.7680999999999958E-2</v>
      </c>
      <c r="T86" s="168">
        <f t="shared" si="19"/>
        <v>-2.7180999999999948E-2</v>
      </c>
      <c r="U86" s="168"/>
      <c r="V86" s="237">
        <f t="shared" ca="1" si="18"/>
        <v>-7.8254840978824562E-3</v>
      </c>
      <c r="W86" s="237">
        <f t="shared" si="13"/>
        <v>-1.1876251290474111E-3</v>
      </c>
      <c r="X86" s="177"/>
      <c r="Y86" s="178"/>
    </row>
    <row r="87" spans="2:25" x14ac:dyDescent="0.15">
      <c r="C87" s="8" t="s">
        <v>50</v>
      </c>
      <c r="E87" s="201"/>
      <c r="F87" s="193" t="s">
        <v>359</v>
      </c>
      <c r="I87" s="261"/>
      <c r="L87" s="167"/>
      <c r="M87" s="262" t="s">
        <v>373</v>
      </c>
      <c r="N87" s="232"/>
      <c r="O87" s="168">
        <f>SUM(  SAP_Spreadsheet!G741:BN741)</f>
        <v>-0.25031999999999976</v>
      </c>
      <c r="P87" s="168">
        <f>SUM(SAP_Spreadsheet!G741:R741)</f>
        <v>-7.596399999999999E-2</v>
      </c>
      <c r="Q87" s="168">
        <f>SUM(SAP_Spreadsheet!S741:AD741)</f>
        <v>-6.1158999999999984E-2</v>
      </c>
      <c r="R87" s="168">
        <f>SUM(  SAP_Spreadsheet!AE741:AP741)</f>
        <v>-4.8334999999999975E-2</v>
      </c>
      <c r="S87" s="168">
        <f>SUM(  SAP_Spreadsheet!AQ741:BB741)</f>
        <v>-3.7680999999999958E-2</v>
      </c>
      <c r="T87" s="168">
        <f>SUM(  SAP_Spreadsheet!BC741:BN741)</f>
        <v>-2.7180999999999948E-2</v>
      </c>
      <c r="U87" s="168"/>
      <c r="V87" s="237">
        <f t="shared" ca="1" si="18"/>
        <v>-7.8254840978824562E-3</v>
      </c>
      <c r="W87" s="237">
        <f t="shared" si="13"/>
        <v>-1.1876251290474111E-3</v>
      </c>
      <c r="X87" s="177"/>
      <c r="Y87" s="178"/>
    </row>
    <row r="88" spans="2:25" x14ac:dyDescent="0.15">
      <c r="C88" s="8" t="s">
        <v>199</v>
      </c>
      <c r="E88" s="257"/>
      <c r="F88" s="193" t="s">
        <v>361</v>
      </c>
      <c r="I88" s="258"/>
      <c r="K88" s="167"/>
      <c r="L88" s="167"/>
      <c r="M88" s="263" t="s">
        <v>374</v>
      </c>
      <c r="N88" s="232"/>
      <c r="O88" s="251">
        <f>SUM(  SAP_Spreadsheet!G742:BN743)</f>
        <v>0</v>
      </c>
      <c r="P88" s="251">
        <f>SUM(SAP_Spreadsheet!G742:R743)</f>
        <v>0</v>
      </c>
      <c r="Q88" s="251">
        <f>SUM(SAP_Spreadsheet!S742:AD743)</f>
        <v>0</v>
      </c>
      <c r="R88" s="251">
        <f>SUM(  SAP_Spreadsheet!AE742:AP743)</f>
        <v>0</v>
      </c>
      <c r="S88" s="251">
        <f>SUM(  SAP_Spreadsheet!AQ742:BB743)</f>
        <v>0</v>
      </c>
      <c r="T88" s="251">
        <f>SUM(  SAP_Spreadsheet!BC742:BN743)</f>
        <v>0</v>
      </c>
      <c r="U88" s="251"/>
      <c r="V88" s="252">
        <f t="shared" ca="1" si="18"/>
        <v>0</v>
      </c>
      <c r="W88" s="252">
        <f t="shared" si="13"/>
        <v>0</v>
      </c>
      <c r="X88" s="177"/>
      <c r="Y88" s="178"/>
    </row>
    <row r="89" spans="2:25" x14ac:dyDescent="0.15">
      <c r="C89" s="8" t="s">
        <v>201</v>
      </c>
      <c r="E89" s="254"/>
      <c r="F89" s="193" t="s">
        <v>363</v>
      </c>
      <c r="K89" s="167"/>
      <c r="L89" s="167"/>
      <c r="M89" s="88" t="s">
        <v>248</v>
      </c>
      <c r="N89" s="232"/>
      <c r="O89" s="264">
        <f>SUM(  SAP_Spreadsheet!G736:BN736)</f>
        <v>-2.5825832360325134E-2</v>
      </c>
      <c r="P89" s="264">
        <f>SUM(SAP_Spreadsheet!G736:R736)</f>
        <v>-7.3964730184672162E-3</v>
      </c>
      <c r="Q89" s="264">
        <f>SUM(SAP_Spreadsheet!S736:AD736)</f>
        <v>-6.1977988197289523E-3</v>
      </c>
      <c r="R89" s="264">
        <f>SUM(  SAP_Spreadsheet!AE736:AP736)</f>
        <v>-5.0645735545021822E-3</v>
      </c>
      <c r="S89" s="264">
        <f>SUM(  SAP_Spreadsheet!AQ736:BB736)</f>
        <v>-4.0958950837438916E-3</v>
      </c>
      <c r="T89" s="264">
        <f>SUM(  SAP_Spreadsheet!BC736:BN736)</f>
        <v>-3.0710918838828889E-3</v>
      </c>
      <c r="U89" s="264"/>
      <c r="V89" s="237">
        <f t="shared" ca="1" si="18"/>
        <v>-8.0736513442914142E-4</v>
      </c>
      <c r="W89" s="237">
        <f t="shared" si="13"/>
        <v>-1.2252879310357929E-4</v>
      </c>
      <c r="X89" s="177"/>
      <c r="Y89" s="178"/>
    </row>
    <row r="90" spans="2:25" x14ac:dyDescent="0.15">
      <c r="C90" s="8" t="s">
        <v>203</v>
      </c>
      <c r="E90" s="259"/>
      <c r="F90" s="193" t="s">
        <v>364</v>
      </c>
      <c r="K90" s="167"/>
      <c r="L90" s="167"/>
      <c r="M90" s="88" t="s">
        <v>375</v>
      </c>
      <c r="N90" s="232"/>
      <c r="O90" s="168">
        <f>SUM(  SAP_Spreadsheet!G746:BN749)</f>
        <v>-1.2661194134056026</v>
      </c>
      <c r="P90" s="168">
        <f>SUM(SAP_Spreadsheet!G746:R749)</f>
        <v>-0.36261437574413885</v>
      </c>
      <c r="Q90" s="168">
        <f>SUM(SAP_Spreadsheet!S746:AD749)</f>
        <v>-0.30384900267905102</v>
      </c>
      <c r="R90" s="168">
        <f>SUM(  SAP_Spreadsheet!AE746:AP749)</f>
        <v>-0.24829228380754115</v>
      </c>
      <c r="S90" s="168">
        <f>SUM(  SAP_Spreadsheet!AQ746:BB749)</f>
        <v>-0.20080252239101182</v>
      </c>
      <c r="T90" s="168">
        <f>SUM(  SAP_Spreadsheet!BC746:BN749)</f>
        <v>-0.15056122878385925</v>
      </c>
      <c r="U90" s="168"/>
      <c r="V90" s="237">
        <f t="shared" ca="1" si="18"/>
        <v>-3.9581325246188147E-2</v>
      </c>
      <c r="W90" s="237">
        <f t="shared" si="13"/>
        <v>-6.0070119516429472E-3</v>
      </c>
      <c r="X90" s="177"/>
      <c r="Y90" s="178"/>
    </row>
    <row r="91" spans="2:25" x14ac:dyDescent="0.15">
      <c r="C91" s="8" t="s">
        <v>205</v>
      </c>
      <c r="E91" s="224"/>
      <c r="F91" s="193" t="s">
        <v>365</v>
      </c>
      <c r="G91" s="167"/>
      <c r="H91" s="103"/>
      <c r="I91" s="258"/>
      <c r="J91" s="163"/>
      <c r="K91" s="167"/>
      <c r="L91" s="167"/>
      <c r="M91" s="87" t="s">
        <v>376</v>
      </c>
      <c r="N91" s="232"/>
      <c r="O91" s="164">
        <f t="shared" ref="O91:U91" ca="1" si="20">O48+O71+O72-O90+O70</f>
        <v>1.1620028342728028</v>
      </c>
      <c r="P91" s="164">
        <f t="shared" ca="1" si="20"/>
        <v>-0.20694521941130423</v>
      </c>
      <c r="Q91" s="164">
        <f t="shared" ca="1" si="20"/>
        <v>0.23645638126310192</v>
      </c>
      <c r="R91" s="164">
        <f t="shared" ca="1" si="20"/>
        <v>0.26535524657838311</v>
      </c>
      <c r="S91" s="164">
        <f t="shared" ca="1" si="20"/>
        <v>0.42887410465106657</v>
      </c>
      <c r="T91" s="164">
        <f t="shared" ca="1" si="20"/>
        <v>0.43826232119155789</v>
      </c>
      <c r="U91" s="164">
        <f t="shared" si="20"/>
        <v>0</v>
      </c>
      <c r="V91" s="233">
        <f t="shared" ca="1" si="18"/>
        <v>3.6326440960754915E-2</v>
      </c>
      <c r="W91" s="233">
        <f t="shared" ca="1" si="13"/>
        <v>5.5130383749069038E-3</v>
      </c>
      <c r="X91" s="177"/>
      <c r="Y91" s="178"/>
    </row>
    <row r="92" spans="2:25" x14ac:dyDescent="0.15">
      <c r="C92" s="87"/>
      <c r="H92" s="103"/>
      <c r="I92" s="258"/>
      <c r="J92" s="163"/>
      <c r="K92" s="167"/>
      <c r="L92" s="167"/>
      <c r="M92" s="87" t="s">
        <v>318</v>
      </c>
      <c r="N92" s="232"/>
      <c r="O92" s="164">
        <f t="shared" ref="O92:U92" ca="1" si="21">O48+O70+O71+O72</f>
        <v>-0.10411657913279981</v>
      </c>
      <c r="P92" s="164">
        <f t="shared" ca="1" si="21"/>
        <v>-0.56955959515544308</v>
      </c>
      <c r="Q92" s="164">
        <f t="shared" ca="1" si="21"/>
        <v>-6.7392621415949094E-2</v>
      </c>
      <c r="R92" s="164">
        <f t="shared" ca="1" si="21"/>
        <v>1.7062962770841961E-2</v>
      </c>
      <c r="S92" s="164">
        <f t="shared" ca="1" si="21"/>
        <v>0.22807158226005475</v>
      </c>
      <c r="T92" s="164">
        <f t="shared" ca="1" si="21"/>
        <v>0.28770109240769864</v>
      </c>
      <c r="U92" s="164">
        <f t="shared" si="21"/>
        <v>0</v>
      </c>
      <c r="V92" s="233">
        <f t="shared" ca="1" si="18"/>
        <v>-3.2548842854332296E-3</v>
      </c>
      <c r="W92" s="233">
        <f t="shared" ca="1" si="13"/>
        <v>-4.9397357673604378E-4</v>
      </c>
      <c r="Y92" s="178"/>
    </row>
    <row r="93" spans="2:25" x14ac:dyDescent="0.15">
      <c r="L93" s="167"/>
      <c r="W93" s="166"/>
    </row>
    <row r="94" spans="2:25" ht="17" thickBot="1" x14ac:dyDescent="0.25">
      <c r="B94" s="78" t="s">
        <v>207</v>
      </c>
      <c r="C94" s="78"/>
      <c r="D94" s="78"/>
      <c r="E94" s="265"/>
      <c r="F94" s="78"/>
      <c r="G94" s="78"/>
      <c r="H94" s="78"/>
      <c r="I94" s="78"/>
      <c r="J94" s="152"/>
      <c r="K94" s="152" t="s">
        <v>297</v>
      </c>
      <c r="W94" s="8"/>
    </row>
    <row r="95" spans="2:25" ht="14" thickTop="1" x14ac:dyDescent="0.15">
      <c r="B95" s="87" t="s">
        <v>208</v>
      </c>
      <c r="W95" s="8"/>
    </row>
    <row r="96" spans="2:25" x14ac:dyDescent="0.15">
      <c r="B96" s="87"/>
      <c r="E96" s="266">
        <f>IF(SAP_Spreadsheet!$D$5="yes",0,3.5%)</f>
        <v>3.5000000000000003E-2</v>
      </c>
      <c r="F96" s="193" t="s">
        <v>377</v>
      </c>
      <c r="W96" s="8"/>
    </row>
    <row r="97" spans="1:25" x14ac:dyDescent="0.15">
      <c r="B97" s="87" t="s">
        <v>210</v>
      </c>
      <c r="E97" s="182"/>
      <c r="W97" s="8"/>
    </row>
    <row r="98" spans="1:25" x14ac:dyDescent="0.15">
      <c r="B98" s="87"/>
      <c r="C98" s="8" t="s">
        <v>211</v>
      </c>
      <c r="E98" s="249"/>
      <c r="F98" s="193" t="s">
        <v>378</v>
      </c>
      <c r="W98" s="8"/>
    </row>
    <row r="99" spans="1:25" x14ac:dyDescent="0.15">
      <c r="C99" s="88" t="s">
        <v>213</v>
      </c>
      <c r="E99" s="231"/>
      <c r="F99" s="193" t="s">
        <v>379</v>
      </c>
      <c r="G99" s="114" t="s">
        <v>380</v>
      </c>
      <c r="W99" s="8"/>
    </row>
    <row r="100" spans="1:25" x14ac:dyDescent="0.15">
      <c r="C100" s="89" t="s">
        <v>215</v>
      </c>
      <c r="E100" s="231"/>
      <c r="F100" s="193" t="s">
        <v>379</v>
      </c>
      <c r="W100" s="8"/>
    </row>
    <row r="101" spans="1:25" x14ac:dyDescent="0.15">
      <c r="C101" s="89" t="s">
        <v>216</v>
      </c>
      <c r="E101" s="231"/>
      <c r="F101" s="193" t="s">
        <v>379</v>
      </c>
      <c r="K101" s="267"/>
      <c r="L101" s="267"/>
      <c r="W101" s="8"/>
    </row>
    <row r="102" spans="1:25" x14ac:dyDescent="0.15">
      <c r="C102" s="90" t="s">
        <v>217</v>
      </c>
      <c r="D102" s="90"/>
      <c r="E102" s="268">
        <f>'Data input'!C176</f>
        <v>0.22186809623588455</v>
      </c>
      <c r="F102" s="193" t="s">
        <v>378</v>
      </c>
      <c r="G102" s="90"/>
      <c r="H102" s="90"/>
      <c r="I102" s="90"/>
      <c r="J102" s="269"/>
      <c r="W102" s="8"/>
    </row>
    <row r="103" spans="1:25" x14ac:dyDescent="0.15">
      <c r="A103" s="8"/>
      <c r="C103" s="90"/>
      <c r="D103" s="90"/>
      <c r="E103" s="270"/>
      <c r="F103" s="193"/>
      <c r="G103" s="90"/>
      <c r="H103" s="271"/>
      <c r="I103" s="272"/>
      <c r="J103" s="273"/>
      <c r="K103" s="90"/>
      <c r="L103" s="90"/>
      <c r="W103" s="8"/>
    </row>
    <row r="104" spans="1:25" x14ac:dyDescent="0.15">
      <c r="B104" s="91" t="s">
        <v>219</v>
      </c>
      <c r="C104" s="90"/>
      <c r="D104" s="90"/>
      <c r="E104" s="249"/>
      <c r="F104" s="193" t="s">
        <v>381</v>
      </c>
      <c r="G104" s="90"/>
      <c r="H104" s="274"/>
      <c r="I104" s="275"/>
      <c r="J104" s="269"/>
      <c r="K104" s="90"/>
      <c r="L104" s="90"/>
      <c r="W104" s="8"/>
    </row>
    <row r="105" spans="1:25" x14ac:dyDescent="0.15">
      <c r="A105" s="8"/>
      <c r="C105" s="90"/>
      <c r="D105" s="90"/>
      <c r="E105" s="257">
        <f>'Data input'!C177</f>
        <v>5.0315533149756814E-4</v>
      </c>
      <c r="F105" s="193" t="s">
        <v>382</v>
      </c>
      <c r="G105" s="90"/>
      <c r="H105" s="274"/>
      <c r="I105" s="272"/>
      <c r="J105" s="273"/>
      <c r="K105" s="90"/>
      <c r="L105" s="90"/>
      <c r="W105" s="8"/>
    </row>
    <row r="106" spans="1:25" x14ac:dyDescent="0.15">
      <c r="B106" s="87" t="s">
        <v>222</v>
      </c>
      <c r="H106" s="276"/>
      <c r="I106" s="90"/>
      <c r="J106" s="269"/>
      <c r="K106" s="90"/>
      <c r="L106" s="90"/>
      <c r="W106" s="8"/>
    </row>
    <row r="107" spans="1:25" x14ac:dyDescent="0.15">
      <c r="A107" s="88"/>
      <c r="C107" s="90" t="s">
        <v>223</v>
      </c>
      <c r="D107" s="90"/>
      <c r="E107" s="249">
        <f>'Data input'!C179*E109*E110</f>
        <v>5.9029012332189748E-3</v>
      </c>
      <c r="F107" s="193" t="s">
        <v>383</v>
      </c>
      <c r="G107" s="90"/>
      <c r="H107" s="133"/>
      <c r="K107" s="90"/>
      <c r="L107" s="90"/>
      <c r="W107" s="8"/>
      <c r="Y107" s="180"/>
    </row>
    <row r="108" spans="1:25" x14ac:dyDescent="0.15">
      <c r="C108" s="8" t="s">
        <v>226</v>
      </c>
      <c r="E108" s="277"/>
      <c r="F108" s="193" t="s">
        <v>383</v>
      </c>
      <c r="K108" s="90"/>
      <c r="L108" s="90"/>
      <c r="W108" s="8"/>
    </row>
    <row r="109" spans="1:25" x14ac:dyDescent="0.15">
      <c r="A109" s="88"/>
      <c r="C109" s="8" t="s">
        <v>4</v>
      </c>
      <c r="E109" s="278">
        <f>'Data input'!D7</f>
        <v>6.6420000000000007E-2</v>
      </c>
      <c r="F109" s="193" t="s">
        <v>384</v>
      </c>
      <c r="H109" s="133"/>
      <c r="K109" s="90"/>
      <c r="L109" s="90"/>
      <c r="W109" s="8"/>
      <c r="Y109" s="180"/>
    </row>
    <row r="110" spans="1:25" x14ac:dyDescent="0.15">
      <c r="C110" s="8" t="s">
        <v>231</v>
      </c>
      <c r="E110" s="278">
        <f>'Data input'!D8</f>
        <v>0.73281182094741415</v>
      </c>
      <c r="F110" s="193" t="s">
        <v>385</v>
      </c>
      <c r="K110" s="90"/>
      <c r="L110" s="90"/>
      <c r="W110" s="8"/>
    </row>
    <row r="111" spans="1:25" x14ac:dyDescent="0.15">
      <c r="C111" s="8" t="s">
        <v>234</v>
      </c>
      <c r="E111" s="249">
        <f>'Data input'!C182</f>
        <v>9.8476383939774155E-3</v>
      </c>
      <c r="F111" s="193" t="s">
        <v>378</v>
      </c>
      <c r="H111" s="103"/>
      <c r="K111" s="90"/>
      <c r="L111" s="90"/>
      <c r="W111" s="8"/>
    </row>
    <row r="112" spans="1:25" x14ac:dyDescent="0.15">
      <c r="C112" s="8" t="s">
        <v>237</v>
      </c>
      <c r="E112" s="279"/>
      <c r="F112" s="193" t="s">
        <v>378</v>
      </c>
    </row>
    <row r="113" spans="2:23" x14ac:dyDescent="0.15">
      <c r="B113" s="87"/>
    </row>
    <row r="114" spans="2:23" x14ac:dyDescent="0.15">
      <c r="B114" s="87" t="s">
        <v>68</v>
      </c>
      <c r="E114" s="277">
        <f>'Data input'!C184</f>
        <v>7.7466542283563367E-2</v>
      </c>
      <c r="F114" s="193" t="s">
        <v>386</v>
      </c>
    </row>
    <row r="115" spans="2:23" x14ac:dyDescent="0.15">
      <c r="C115" s="90" t="s">
        <v>240</v>
      </c>
      <c r="D115" s="90"/>
      <c r="E115" s="280">
        <f>SUM(E116:E117)</f>
        <v>1</v>
      </c>
      <c r="F115" s="193" t="s">
        <v>387</v>
      </c>
      <c r="G115" s="90"/>
      <c r="H115" s="281"/>
      <c r="I115" s="90"/>
      <c r="J115" s="269"/>
      <c r="W115" s="8"/>
    </row>
    <row r="116" spans="2:23" x14ac:dyDescent="0.15">
      <c r="C116" s="92" t="s">
        <v>242</v>
      </c>
      <c r="D116" s="206"/>
      <c r="E116" s="282">
        <v>1</v>
      </c>
      <c r="F116" s="193"/>
      <c r="G116" s="90"/>
      <c r="H116" s="90"/>
      <c r="I116" s="90"/>
      <c r="J116" s="269"/>
      <c r="W116" s="8"/>
    </row>
    <row r="117" spans="2:23" x14ac:dyDescent="0.15">
      <c r="C117" s="92" t="s">
        <v>244</v>
      </c>
      <c r="D117" s="206"/>
      <c r="E117" s="282"/>
      <c r="F117" s="193"/>
      <c r="G117" s="90"/>
      <c r="H117" s="90"/>
      <c r="I117" s="90"/>
      <c r="J117" s="269"/>
      <c r="W117" s="8"/>
    </row>
    <row r="118" spans="2:23" x14ac:dyDescent="0.15">
      <c r="B118" s="87" t="s">
        <v>246</v>
      </c>
      <c r="H118" s="116"/>
    </row>
    <row r="119" spans="2:23" x14ac:dyDescent="0.15">
      <c r="C119" s="94" t="s">
        <v>388</v>
      </c>
      <c r="D119" s="94"/>
      <c r="E119" s="283"/>
      <c r="F119" s="284" t="s">
        <v>389</v>
      </c>
      <c r="G119" s="94" t="s">
        <v>390</v>
      </c>
      <c r="H119" s="285"/>
    </row>
    <row r="120" spans="2:23" x14ac:dyDescent="0.15">
      <c r="C120" s="94" t="s">
        <v>391</v>
      </c>
      <c r="D120" s="286" t="s">
        <v>392</v>
      </c>
      <c r="E120" s="283"/>
      <c r="F120" s="284" t="s">
        <v>389</v>
      </c>
      <c r="G120" s="94" t="s">
        <v>390</v>
      </c>
      <c r="H120" s="285"/>
    </row>
    <row r="121" spans="2:23" x14ac:dyDescent="0.15">
      <c r="C121" s="94" t="s">
        <v>374</v>
      </c>
      <c r="D121" s="94" t="s">
        <v>393</v>
      </c>
      <c r="E121" s="283"/>
      <c r="F121" s="284" t="s">
        <v>394</v>
      </c>
      <c r="G121" s="94" t="s">
        <v>390</v>
      </c>
      <c r="H121" s="285"/>
    </row>
    <row r="122" spans="2:23" x14ac:dyDescent="0.15">
      <c r="C122" s="8" t="s">
        <v>395</v>
      </c>
      <c r="E122" s="287">
        <v>7.0000000000000001E-3</v>
      </c>
      <c r="F122" s="193" t="s">
        <v>396</v>
      </c>
      <c r="H122" s="288"/>
    </row>
    <row r="123" spans="2:23" x14ac:dyDescent="0.15">
      <c r="B123" s="87" t="s">
        <v>248</v>
      </c>
    </row>
    <row r="124" spans="2:23" x14ac:dyDescent="0.15">
      <c r="C124" s="8" t="s">
        <v>397</v>
      </c>
      <c r="E124" s="249">
        <f>'Data input'!C186</f>
        <v>6.7668203819287471E-4</v>
      </c>
      <c r="F124" s="193" t="s">
        <v>381</v>
      </c>
      <c r="G124" s="114"/>
    </row>
    <row r="125" spans="2:23" x14ac:dyDescent="0.15">
      <c r="C125" s="94" t="s">
        <v>251</v>
      </c>
      <c r="E125" s="289"/>
      <c r="F125" s="193"/>
    </row>
    <row r="126" spans="2:23" x14ac:dyDescent="0.15">
      <c r="C126" s="290" t="s">
        <v>398</v>
      </c>
      <c r="E126" s="249"/>
      <c r="F126" s="193" t="s">
        <v>381</v>
      </c>
    </row>
    <row r="127" spans="2:23" x14ac:dyDescent="0.15">
      <c r="B127" s="87" t="s">
        <v>252</v>
      </c>
    </row>
    <row r="128" spans="2:23" x14ac:dyDescent="0.15">
      <c r="C128" s="8" t="s">
        <v>253</v>
      </c>
      <c r="E128" s="287">
        <f>'Data input'!C202</f>
        <v>1.4529728576009813E-2</v>
      </c>
      <c r="F128" s="193" t="s">
        <v>399</v>
      </c>
    </row>
    <row r="129" spans="2:25" x14ac:dyDescent="0.15">
      <c r="C129" s="8" t="s">
        <v>256</v>
      </c>
      <c r="E129" s="287">
        <f>'Data input'!C203</f>
        <v>9.9953298505248526E-3</v>
      </c>
      <c r="F129" s="193" t="s">
        <v>399</v>
      </c>
    </row>
    <row r="130" spans="2:25" x14ac:dyDescent="0.15">
      <c r="C130" s="8" t="s">
        <v>258</v>
      </c>
      <c r="E130" s="287">
        <f>'Data input'!C204</f>
        <v>4.4474230871416817E-3</v>
      </c>
      <c r="F130" s="193" t="s">
        <v>399</v>
      </c>
    </row>
    <row r="131" spans="2:25" x14ac:dyDescent="0.15">
      <c r="C131" s="8" t="s">
        <v>260</v>
      </c>
      <c r="E131" s="287">
        <f>'Data input'!C205</f>
        <v>4.2020645495539459E-3</v>
      </c>
      <c r="F131" s="193" t="s">
        <v>399</v>
      </c>
    </row>
    <row r="132" spans="2:25" ht="17" thickBot="1" x14ac:dyDescent="0.25">
      <c r="B132" s="78" t="s">
        <v>262</v>
      </c>
      <c r="C132" s="95"/>
      <c r="D132" s="95"/>
      <c r="E132" s="95"/>
      <c r="F132" s="95"/>
      <c r="G132" s="95"/>
      <c r="H132" s="95"/>
      <c r="I132" s="95"/>
      <c r="J132" s="95"/>
      <c r="K132" s="95"/>
      <c r="L132" s="95"/>
      <c r="M132" s="95"/>
      <c r="N132" s="95"/>
      <c r="O132" s="95"/>
      <c r="P132" s="95"/>
      <c r="Q132" s="95"/>
      <c r="R132" s="95"/>
      <c r="S132" s="95"/>
      <c r="T132" s="95"/>
      <c r="U132" s="95"/>
      <c r="V132" s="95"/>
    </row>
    <row r="133" spans="2:25" ht="14" thickTop="1" x14ac:dyDescent="0.15">
      <c r="C133" s="291"/>
      <c r="D133" s="291"/>
      <c r="E133" s="291"/>
      <c r="F133" s="291"/>
      <c r="G133" s="291"/>
      <c r="H133" s="291"/>
      <c r="I133" s="291"/>
      <c r="M133" s="102"/>
      <c r="N133" s="292"/>
    </row>
    <row r="134" spans="2:25" x14ac:dyDescent="0.15">
      <c r="B134" s="87" t="s">
        <v>263</v>
      </c>
    </row>
    <row r="135" spans="2:25" x14ac:dyDescent="0.15">
      <c r="B135" s="87"/>
      <c r="C135" s="8" t="s">
        <v>400</v>
      </c>
      <c r="E135" s="259">
        <v>0.02</v>
      </c>
    </row>
    <row r="136" spans="2:25" x14ac:dyDescent="0.15">
      <c r="C136" s="8" t="s">
        <v>401</v>
      </c>
      <c r="E136" s="259">
        <v>0.02</v>
      </c>
      <c r="G136" s="173"/>
    </row>
    <row r="137" spans="2:25" x14ac:dyDescent="0.15">
      <c r="C137" s="8" t="s">
        <v>402</v>
      </c>
      <c r="E137" s="259">
        <v>0.01</v>
      </c>
      <c r="G137" s="173"/>
    </row>
    <row r="138" spans="2:25" x14ac:dyDescent="0.15">
      <c r="C138" s="8" t="s">
        <v>403</v>
      </c>
      <c r="E138" s="259">
        <v>0.01</v>
      </c>
      <c r="G138" s="173"/>
    </row>
    <row r="139" spans="2:25" x14ac:dyDescent="0.15">
      <c r="E139" s="191"/>
      <c r="G139" s="173"/>
    </row>
    <row r="140" spans="2:25" x14ac:dyDescent="0.15">
      <c r="B140" s="87" t="s">
        <v>265</v>
      </c>
      <c r="E140" s="293" t="s">
        <v>266</v>
      </c>
      <c r="K140" s="293" t="s">
        <v>268</v>
      </c>
      <c r="L140" s="102"/>
      <c r="M140" s="294"/>
      <c r="N140" s="139"/>
      <c r="O140" s="139"/>
      <c r="Q140" s="293" t="s">
        <v>270</v>
      </c>
    </row>
    <row r="141" spans="2:25" x14ac:dyDescent="0.15">
      <c r="C141" s="87" t="s">
        <v>404</v>
      </c>
      <c r="E141" s="295">
        <v>1</v>
      </c>
      <c r="F141" s="295">
        <v>2</v>
      </c>
      <c r="G141" s="295">
        <v>3</v>
      </c>
      <c r="H141" s="295">
        <v>4</v>
      </c>
      <c r="I141" s="295">
        <v>5</v>
      </c>
      <c r="K141" s="295">
        <v>1</v>
      </c>
      <c r="L141" s="295">
        <v>2</v>
      </c>
      <c r="M141" s="295">
        <v>3</v>
      </c>
      <c r="N141" s="295">
        <v>4</v>
      </c>
      <c r="O141" s="295">
        <v>5</v>
      </c>
      <c r="Q141" s="295">
        <v>1</v>
      </c>
      <c r="R141" s="295">
        <v>2</v>
      </c>
      <c r="S141" s="295">
        <v>3</v>
      </c>
      <c r="T141" s="295">
        <v>4</v>
      </c>
      <c r="U141" s="295">
        <v>5</v>
      </c>
    </row>
    <row r="142" spans="2:25" x14ac:dyDescent="0.15">
      <c r="C142" s="8" t="s">
        <v>405</v>
      </c>
      <c r="E142" s="296">
        <v>2.1999999999999999E-2</v>
      </c>
      <c r="F142" s="296">
        <v>0.02</v>
      </c>
      <c r="G142" s="296">
        <v>1.9E-2</v>
      </c>
      <c r="H142" s="296">
        <v>1.6E-2</v>
      </c>
      <c r="I142" s="296">
        <v>1.2E-2</v>
      </c>
      <c r="K142" s="297">
        <f>PRODUCT(E141:E$155)</f>
        <v>1.6262331979332832E-2</v>
      </c>
      <c r="L142" s="297">
        <f>PRODUCT(F142:F$155)</f>
        <v>1.5159316098895405E-2</v>
      </c>
      <c r="M142" s="297">
        <f>PRODUCT(G142:G$155)</f>
        <v>1.4247139212622637E-2</v>
      </c>
      <c r="N142" s="297">
        <f>PRODUCT(H142:H$155)</f>
        <v>1.0893546065711232E-2</v>
      </c>
      <c r="O142" s="297">
        <f>PRODUCT(I142:I$155)</f>
        <v>7.9708873651545605E-3</v>
      </c>
      <c r="Q142" s="297">
        <f>K142*(1-$E$135)*(1-SAP_Leadsheet!$E$136)*(1-SAP_Leadsheet!$E$137)*(1-SAP_Leadsheet!$E$138)</f>
        <v>1.5307538594655522E-2</v>
      </c>
      <c r="R142" s="297">
        <f>L142*(1-$E$135)*(1-SAP_Leadsheet!$E$136)*(1-SAP_Leadsheet!$E$137)*(1-SAP_Leadsheet!$E$138)</f>
        <v>1.4269282938469701E-2</v>
      </c>
      <c r="S142" s="297">
        <f>M142*(1-$E$135)*(1-SAP_Leadsheet!$E$136)*(1-SAP_Leadsheet!$E$137)*(1-SAP_Leadsheet!$E$138)</f>
        <v>1.3410661745056706E-2</v>
      </c>
      <c r="T142" s="297">
        <f>N142*(1-$E$135)*(1-SAP_Leadsheet!$E$136)*(1-SAP_Leadsheet!$E$137)*(1-SAP_Leadsheet!$E$138)</f>
        <v>1.0253964624843038E-2</v>
      </c>
      <c r="U142" s="297">
        <f>O142*(1-$E$135)*(1-SAP_Leadsheet!$E$136)*(1-SAP_Leadsheet!$E$137)*(1-SAP_Leadsheet!$E$138)</f>
        <v>7.5029009450071002E-3</v>
      </c>
    </row>
    <row r="143" spans="2:25" x14ac:dyDescent="0.15">
      <c r="C143" s="8" t="s">
        <v>406</v>
      </c>
      <c r="E143" s="298">
        <v>0.85</v>
      </c>
      <c r="F143" s="296">
        <v>0.85</v>
      </c>
      <c r="G143" s="298">
        <v>0.85</v>
      </c>
      <c r="H143" s="298">
        <v>0.82</v>
      </c>
      <c r="I143" s="298">
        <v>0.8</v>
      </c>
      <c r="K143" s="297">
        <f>PRODUCT(E143:E$155)</f>
        <v>0.73919690815149264</v>
      </c>
      <c r="L143" s="297">
        <f>PRODUCT(F143:F$155)</f>
        <v>0.75796580494477017</v>
      </c>
      <c r="M143" s="297">
        <f>PRODUCT(G143:G$155)</f>
        <v>0.74984943224329659</v>
      </c>
      <c r="N143" s="297">
        <f>PRODUCT(H143:H$155)</f>
        <v>0.68084662910695204</v>
      </c>
      <c r="O143" s="297">
        <f>PRODUCT(I143:I$155)</f>
        <v>0.66424061376288013</v>
      </c>
      <c r="Q143" s="297">
        <f>K143*(1-$E$135)*(1-SAP_Leadsheet!$E$136)*(1-SAP_Leadsheet!$E$137)*(1-SAP_Leadsheet!$E$138)</f>
        <v>0.69579720884797847</v>
      </c>
      <c r="R143" s="297">
        <f>L143*(1-$E$135)*(1-SAP_Leadsheet!$E$136)*(1-SAP_Leadsheet!$E$137)*(1-SAP_Leadsheet!$E$138)</f>
        <v>0.71346414692348492</v>
      </c>
      <c r="S143" s="297">
        <f>M143*(1-$E$135)*(1-SAP_Leadsheet!$E$136)*(1-SAP_Leadsheet!$E$137)*(1-SAP_Leadsheet!$E$138)</f>
        <v>0.70582430237140537</v>
      </c>
      <c r="T143" s="297">
        <f>N143*(1-$E$135)*(1-SAP_Leadsheet!$E$136)*(1-SAP_Leadsheet!$E$137)*(1-SAP_Leadsheet!$E$138)</f>
        <v>0.64087278905268985</v>
      </c>
      <c r="U143" s="297">
        <f>O143*(1-$E$135)*(1-SAP_Leadsheet!$E$136)*(1-SAP_Leadsheet!$E$137)*(1-SAP_Leadsheet!$E$138)</f>
        <v>0.62524174541725841</v>
      </c>
    </row>
    <row r="144" spans="2:25" x14ac:dyDescent="0.15">
      <c r="C144" s="8" t="s">
        <v>407</v>
      </c>
      <c r="E144" s="298">
        <v>0.94</v>
      </c>
      <c r="F144" s="296">
        <v>0.9470694927436295</v>
      </c>
      <c r="G144" s="298">
        <v>0.94784085366834581</v>
      </c>
      <c r="H144" s="298">
        <v>0.9</v>
      </c>
      <c r="I144" s="298">
        <v>0.9</v>
      </c>
      <c r="K144" s="297">
        <f>PRODUCT(E144:E$155)</f>
        <v>0.86964342135469708</v>
      </c>
      <c r="L144" s="297">
        <f>PRODUCT(F144:F$155)</f>
        <v>0.89172447640561181</v>
      </c>
      <c r="M144" s="297">
        <f>PRODUCT(G144:G$155)</f>
        <v>0.88217580263917261</v>
      </c>
      <c r="N144" s="297">
        <f>PRODUCT(H144:H$155)</f>
        <v>0.83030076720359991</v>
      </c>
      <c r="O144" s="297">
        <f>PRODUCT(I144:I$155)</f>
        <v>0.83030076720359991</v>
      </c>
      <c r="Q144" s="297">
        <f>K144*(1-$E$135)*(1-SAP_Leadsheet!$E$136)*(1-SAP_Leadsheet!$E$137)*(1-SAP_Leadsheet!$E$138)</f>
        <v>0.81858495158585687</v>
      </c>
      <c r="R144" s="297">
        <f>L144*(1-$E$135)*(1-SAP_Leadsheet!$E$136)*(1-SAP_Leadsheet!$E$137)*(1-SAP_Leadsheet!$E$138)</f>
        <v>0.83936958461586442</v>
      </c>
      <c r="S144" s="297">
        <f>M144*(1-$E$135)*(1-SAP_Leadsheet!$E$136)*(1-SAP_Leadsheet!$E$137)*(1-SAP_Leadsheet!$E$138)</f>
        <v>0.83038153220165367</v>
      </c>
      <c r="T144" s="297">
        <f>N144*(1-$E$135)*(1-SAP_Leadsheet!$E$136)*(1-SAP_Leadsheet!$E$137)*(1-SAP_Leadsheet!$E$138)</f>
        <v>0.78155218177157282</v>
      </c>
      <c r="U144" s="297">
        <f>O144*(1-$E$135)*(1-SAP_Leadsheet!$E$136)*(1-SAP_Leadsheet!$E$137)*(1-SAP_Leadsheet!$E$138)</f>
        <v>0.78155218177157282</v>
      </c>
      <c r="Y144" s="299"/>
    </row>
    <row r="145" spans="2:21" x14ac:dyDescent="0.15">
      <c r="C145" s="8" t="s">
        <v>408</v>
      </c>
      <c r="E145" s="298">
        <v>0.98</v>
      </c>
      <c r="F145" s="296">
        <v>0.98218175945902586</v>
      </c>
      <c r="G145" s="298">
        <v>0.98087683761843736</v>
      </c>
      <c r="H145" s="298">
        <v>0.98</v>
      </c>
      <c r="I145" s="298">
        <v>0.98</v>
      </c>
      <c r="K145" s="297">
        <f>PRODUCT(E145:E$155)</f>
        <v>0.92515257590925215</v>
      </c>
      <c r="L145" s="297">
        <f>PRODUCT(F145:F$155)</f>
        <v>0.94156182121579601</v>
      </c>
      <c r="M145" s="297">
        <f>PRODUCT(G145:G$155)</f>
        <v>0.93072143833531185</v>
      </c>
      <c r="N145" s="297">
        <f>PRODUCT(H145:H$155)</f>
        <v>0.92255640800399985</v>
      </c>
      <c r="O145" s="297">
        <f>PRODUCT(I145:I$155)</f>
        <v>0.92255640800399985</v>
      </c>
      <c r="Q145" s="297">
        <f>K145*(1-$E$135)*(1-SAP_Leadsheet!$E$136)*(1-SAP_Leadsheet!$E$137)*(1-SAP_Leadsheet!$E$138)</f>
        <v>0.87083505487857105</v>
      </c>
      <c r="R145" s="297">
        <f>L145*(1-$E$135)*(1-SAP_Leadsheet!$E$136)*(1-SAP_Leadsheet!$E$137)*(1-SAP_Leadsheet!$E$138)</f>
        <v>0.88628088123104698</v>
      </c>
      <c r="S145" s="297">
        <f>M145*(1-$E$135)*(1-SAP_Leadsheet!$E$136)*(1-SAP_Leadsheet!$E$137)*(1-SAP_Leadsheet!$E$138)</f>
        <v>0.87607695847662648</v>
      </c>
      <c r="T145" s="297">
        <f>N145*(1-$E$135)*(1-SAP_Leadsheet!$E$136)*(1-SAP_Leadsheet!$E$137)*(1-SAP_Leadsheet!$E$138)</f>
        <v>0.86839131307952533</v>
      </c>
      <c r="U145" s="297">
        <f>O145*(1-$E$135)*(1-SAP_Leadsheet!$E$136)*(1-SAP_Leadsheet!$E$137)*(1-SAP_Leadsheet!$E$138)</f>
        <v>0.86839131307952533</v>
      </c>
    </row>
    <row r="146" spans="2:21" x14ac:dyDescent="0.15">
      <c r="C146" s="8" t="s">
        <v>409</v>
      </c>
      <c r="E146" s="298">
        <v>0.98</v>
      </c>
      <c r="F146" s="296">
        <v>0.98830668149528422</v>
      </c>
      <c r="G146" s="298">
        <v>0.98425520828991553</v>
      </c>
      <c r="H146" s="298">
        <v>0.98</v>
      </c>
      <c r="I146" s="298">
        <v>0.98</v>
      </c>
      <c r="K146" s="297">
        <f>PRODUCT(E146:E$155)</f>
        <v>0.94403324072372674</v>
      </c>
      <c r="L146" s="297">
        <f>PRODUCT(F146:F$155)</f>
        <v>0.95864315555442314</v>
      </c>
      <c r="M146" s="297">
        <f>PRODUCT(G146:G$155)</f>
        <v>0.94886677168878564</v>
      </c>
      <c r="N146" s="297">
        <f>PRODUCT(H146:H$155)</f>
        <v>0.94138408979999999</v>
      </c>
      <c r="O146" s="297">
        <f>PRODUCT(I146:I$155)</f>
        <v>0.94138408979999999</v>
      </c>
      <c r="Q146" s="297">
        <f>K146*(1-$E$135)*(1-SAP_Leadsheet!$E$136)*(1-SAP_Leadsheet!$E$137)*(1-SAP_Leadsheet!$E$138)</f>
        <v>0.88860719885568484</v>
      </c>
      <c r="R146" s="297">
        <f>L146*(1-$E$135)*(1-SAP_Leadsheet!$E$136)*(1-SAP_Leadsheet!$E$137)*(1-SAP_Leadsheet!$E$138)</f>
        <v>0.90235933695123804</v>
      </c>
      <c r="S146" s="297">
        <f>M146*(1-$E$135)*(1-SAP_Leadsheet!$E$136)*(1-SAP_Leadsheet!$E$137)*(1-SAP_Leadsheet!$E$138)</f>
        <v>0.8931569437440644</v>
      </c>
      <c r="T146" s="297">
        <f>N146*(1-$E$135)*(1-SAP_Leadsheet!$E$136)*(1-SAP_Leadsheet!$E$137)*(1-SAP_Leadsheet!$E$138)</f>
        <v>0.88611358477502589</v>
      </c>
      <c r="U146" s="297">
        <f>O146*(1-$E$135)*(1-SAP_Leadsheet!$E$136)*(1-SAP_Leadsheet!$E$137)*(1-SAP_Leadsheet!$E$138)</f>
        <v>0.88611358477502589</v>
      </c>
    </row>
    <row r="147" spans="2:21" x14ac:dyDescent="0.15">
      <c r="C147" s="8" t="s">
        <v>410</v>
      </c>
      <c r="E147" s="298">
        <v>0.98</v>
      </c>
      <c r="F147" s="296">
        <v>0.99060759230466167</v>
      </c>
      <c r="G147" s="298">
        <v>0.99019722993812975</v>
      </c>
      <c r="H147" s="298">
        <v>0.99</v>
      </c>
      <c r="I147" s="298">
        <v>0.99</v>
      </c>
      <c r="K147" s="297">
        <f>PRODUCT(E147:E$155)</f>
        <v>0.9632992252282927</v>
      </c>
      <c r="L147" s="297">
        <f>PRODUCT(F147:F$155)</f>
        <v>0.96998550500945624</v>
      </c>
      <c r="M147" s="297">
        <f>PRODUCT(G147:G$155)</f>
        <v>0.96404546676200453</v>
      </c>
      <c r="N147" s="297">
        <f>PRODUCT(H147:H$155)</f>
        <v>0.96059600999999994</v>
      </c>
      <c r="O147" s="297">
        <f>PRODUCT(I147:I$155)</f>
        <v>0.96059600999999994</v>
      </c>
      <c r="Q147" s="297">
        <f>K147*(1-$E$135)*(1-SAP_Leadsheet!$E$136)*(1-SAP_Leadsheet!$E$137)*(1-SAP_Leadsheet!$E$138)</f>
        <v>0.90674203964865818</v>
      </c>
      <c r="R147" s="297">
        <f>L147*(1-$E$135)*(1-SAP_Leadsheet!$E$136)*(1-SAP_Leadsheet!$E$137)*(1-SAP_Leadsheet!$E$138)</f>
        <v>0.9130357548387612</v>
      </c>
      <c r="S147" s="297">
        <f>M147*(1-$E$135)*(1-SAP_Leadsheet!$E$136)*(1-SAP_Leadsheet!$E$137)*(1-SAP_Leadsheet!$E$138)</f>
        <v>0.90744446787929234</v>
      </c>
      <c r="T147" s="297">
        <f>N147*(1-$E$135)*(1-SAP_Leadsheet!$E$136)*(1-SAP_Leadsheet!$E$137)*(1-SAP_Leadsheet!$E$138)</f>
        <v>0.90419753548472015</v>
      </c>
      <c r="U147" s="297">
        <f>O147*(1-$E$135)*(1-SAP_Leadsheet!$E$136)*(1-SAP_Leadsheet!$E$137)*(1-SAP_Leadsheet!$E$138)</f>
        <v>0.90419753548472015</v>
      </c>
    </row>
    <row r="148" spans="2:21" x14ac:dyDescent="0.15">
      <c r="C148" s="8" t="s">
        <v>411</v>
      </c>
      <c r="E148" s="298">
        <v>0.99288433087984507</v>
      </c>
      <c r="F148" s="296">
        <v>0.99378113577053573</v>
      </c>
      <c r="G148" s="298">
        <v>0.99156198962697106</v>
      </c>
      <c r="H148" s="298">
        <v>0.99</v>
      </c>
      <c r="I148" s="298">
        <v>0.99</v>
      </c>
      <c r="K148" s="297">
        <f>PRODUCT(E148:E$155)</f>
        <v>0.98295839309009458</v>
      </c>
      <c r="L148" s="297">
        <f>PRODUCT(F148:F$155)</f>
        <v>0.97918238517915279</v>
      </c>
      <c r="M148" s="297">
        <f>PRODUCT(G148:G$155)</f>
        <v>0.97358933918876012</v>
      </c>
      <c r="N148" s="297">
        <f>PRODUCT(H148:H$155)</f>
        <v>0.97029899999999991</v>
      </c>
      <c r="O148" s="297">
        <f>PRODUCT(I148:I$155)</f>
        <v>0.97029899999999991</v>
      </c>
      <c r="Q148" s="297">
        <f>K148*(1-$E$135)*(1-SAP_Leadsheet!$E$136)*(1-SAP_Leadsheet!$E$137)*(1-SAP_Leadsheet!$E$138)</f>
        <v>0.92524697923332466</v>
      </c>
      <c r="R148" s="297">
        <f>L148*(1-$E$135)*(1-SAP_Leadsheet!$E$136)*(1-SAP_Leadsheet!$E$137)*(1-SAP_Leadsheet!$E$138)</f>
        <v>0.9216926681478097</v>
      </c>
      <c r="S148" s="297">
        <f>M148*(1-$E$135)*(1-SAP_Leadsheet!$E$136)*(1-SAP_Leadsheet!$E$137)*(1-SAP_Leadsheet!$E$138)</f>
        <v>0.91642800084988307</v>
      </c>
      <c r="T148" s="297">
        <f>N148*(1-$E$135)*(1-SAP_Leadsheet!$E$136)*(1-SAP_Leadsheet!$E$137)*(1-SAP_Leadsheet!$E$138)</f>
        <v>0.9133308439239598</v>
      </c>
      <c r="U148" s="297">
        <f>O148*(1-$E$135)*(1-SAP_Leadsheet!$E$136)*(1-SAP_Leadsheet!$E$137)*(1-SAP_Leadsheet!$E$138)</f>
        <v>0.9133308439239598</v>
      </c>
    </row>
    <row r="149" spans="2:21" x14ac:dyDescent="0.15">
      <c r="C149" s="8" t="s">
        <v>412</v>
      </c>
      <c r="E149" s="298">
        <v>0.99557393279366346</v>
      </c>
      <c r="F149" s="296">
        <v>0.99526251881979344</v>
      </c>
      <c r="G149" s="298">
        <v>0.99179232889726721</v>
      </c>
      <c r="H149" s="298">
        <v>0.99</v>
      </c>
      <c r="I149" s="298">
        <v>0.99</v>
      </c>
      <c r="K149" s="297">
        <f>PRODUCT(E149:E$155)</f>
        <v>0.99000292634192888</v>
      </c>
      <c r="L149" s="297">
        <f>PRODUCT(F149:F$155)</f>
        <v>0.98530989363159549</v>
      </c>
      <c r="M149" s="297">
        <f>PRODUCT(G149:G$155)</f>
        <v>0.98187440560829453</v>
      </c>
      <c r="N149" s="297">
        <f>PRODUCT(H149:H$155)</f>
        <v>0.98009999999999997</v>
      </c>
      <c r="O149" s="297">
        <f>PRODUCT(I149:I$155)</f>
        <v>0.98009999999999997</v>
      </c>
      <c r="Q149" s="297">
        <f>K149*(1-$E$135)*(1-SAP_Leadsheet!$E$136)*(1-SAP_Leadsheet!$E$137)*(1-SAP_Leadsheet!$E$138)</f>
        <v>0.93187791413065857</v>
      </c>
      <c r="R149" s="297">
        <f>L149*(1-$E$135)*(1-SAP_Leadsheet!$E$136)*(1-SAP_Leadsheet!$E$137)*(1-SAP_Leadsheet!$E$138)</f>
        <v>0.92746041856909289</v>
      </c>
      <c r="S149" s="297">
        <f>M149*(1-$E$135)*(1-SAP_Leadsheet!$E$136)*(1-SAP_Leadsheet!$E$137)*(1-SAP_Leadsheet!$E$138)</f>
        <v>0.92422663478119649</v>
      </c>
      <c r="T149" s="297">
        <f>N149*(1-$E$135)*(1-SAP_Leadsheet!$E$136)*(1-SAP_Leadsheet!$E$137)*(1-SAP_Leadsheet!$E$138)</f>
        <v>0.92255640800399996</v>
      </c>
      <c r="U149" s="297">
        <f>O149*(1-$E$135)*(1-SAP_Leadsheet!$E$136)*(1-SAP_Leadsheet!$E$137)*(1-SAP_Leadsheet!$E$138)</f>
        <v>0.92255640800399996</v>
      </c>
    </row>
    <row r="150" spans="2:21" x14ac:dyDescent="0.15">
      <c r="C150" s="8" t="s">
        <v>413</v>
      </c>
      <c r="E150" s="298">
        <v>0.99440422627769909</v>
      </c>
      <c r="F150" s="296">
        <v>0.99</v>
      </c>
      <c r="G150" s="298">
        <v>0.99</v>
      </c>
      <c r="H150" s="298">
        <v>0.99</v>
      </c>
      <c r="I150" s="298">
        <v>0.99</v>
      </c>
      <c r="K150" s="297">
        <f>PRODUCT(E150:E$155)</f>
        <v>0.99440422627769909</v>
      </c>
      <c r="L150" s="297">
        <f>PRODUCT(F150:F$155)</f>
        <v>0.99</v>
      </c>
      <c r="M150" s="297">
        <f>PRODUCT(G150:G$155)</f>
        <v>0.99</v>
      </c>
      <c r="N150" s="297">
        <f>PRODUCT(H150:H$155)</f>
        <v>0.99</v>
      </c>
      <c r="O150" s="297">
        <f>PRODUCT(I150:I$155)</f>
        <v>0.99</v>
      </c>
      <c r="Q150" s="297">
        <f>K150*(1-SAP_Leadsheet!$E$136)*(1-SAP_Leadsheet!$E$137)*(1-SAP_Leadsheet!$E$138)</f>
        <v>0.95512327053127732</v>
      </c>
      <c r="R150" s="297">
        <f>L150*(1-SAP_Leadsheet!$E$136)*(1-SAP_Leadsheet!$E$137)*(1-SAP_Leadsheet!$E$138)</f>
        <v>0.95089301999999998</v>
      </c>
      <c r="S150" s="297">
        <f>M150*(1-SAP_Leadsheet!$E$136)*(1-SAP_Leadsheet!$E$137)*(1-SAP_Leadsheet!$E$138)</f>
        <v>0.95089301999999998</v>
      </c>
      <c r="T150" s="297">
        <f>N150*(1-SAP_Leadsheet!$E$136)*(1-SAP_Leadsheet!$E$137)*(1-SAP_Leadsheet!$E$138)</f>
        <v>0.95089301999999998</v>
      </c>
      <c r="U150" s="297">
        <f>O150*(1-SAP_Leadsheet!$E$136)*(1-SAP_Leadsheet!$E$137)*(1-SAP_Leadsheet!$E$138)</f>
        <v>0.95089301999999998</v>
      </c>
    </row>
    <row r="151" spans="2:21" x14ac:dyDescent="0.15">
      <c r="C151" s="8" t="s">
        <v>414</v>
      </c>
      <c r="E151" s="298">
        <v>1</v>
      </c>
      <c r="F151" s="298">
        <v>1</v>
      </c>
      <c r="G151" s="298">
        <v>1</v>
      </c>
      <c r="H151" s="298">
        <v>1</v>
      </c>
      <c r="I151" s="298">
        <v>1</v>
      </c>
      <c r="K151" s="297">
        <f>PRODUCT(E151:E$155)</f>
        <v>1</v>
      </c>
      <c r="L151" s="297">
        <f>PRODUCT(F151:F$155)</f>
        <v>1</v>
      </c>
      <c r="M151" s="297">
        <f>PRODUCT(G151:G$155)</f>
        <v>1</v>
      </c>
      <c r="N151" s="297">
        <f>PRODUCT(H151:H$155)</f>
        <v>1</v>
      </c>
      <c r="O151" s="297">
        <f>PRODUCT(I151:I$155)</f>
        <v>1</v>
      </c>
      <c r="Q151" s="297">
        <f>K151*(1-SAP_Leadsheet!$E$136)*(1-SAP_Leadsheet!$E$137)*(1-SAP_Leadsheet!$E$138)</f>
        <v>0.96049799999999996</v>
      </c>
      <c r="R151" s="297">
        <f>L151*(1-SAP_Leadsheet!$E$136)*(1-SAP_Leadsheet!$E$137)*(1-SAP_Leadsheet!$E$138)</f>
        <v>0.96049799999999996</v>
      </c>
      <c r="S151" s="297">
        <f>M151*(1-SAP_Leadsheet!$E$136)*(1-SAP_Leadsheet!$E$137)*(1-SAP_Leadsheet!$E$138)</f>
        <v>0.96049799999999996</v>
      </c>
      <c r="T151" s="297">
        <f>N151*(1-SAP_Leadsheet!$E$136)*(1-SAP_Leadsheet!$E$137)*(1-SAP_Leadsheet!$E$138)</f>
        <v>0.96049799999999996</v>
      </c>
      <c r="U151" s="297">
        <f>O151*(1-SAP_Leadsheet!$E$136)*(1-SAP_Leadsheet!$E$137)*(1-SAP_Leadsheet!$E$138)</f>
        <v>0.96049799999999996</v>
      </c>
    </row>
    <row r="152" spans="2:21" x14ac:dyDescent="0.15">
      <c r="C152" s="8" t="s">
        <v>415</v>
      </c>
      <c r="E152" s="298">
        <v>1</v>
      </c>
      <c r="F152" s="298">
        <v>1</v>
      </c>
      <c r="G152" s="298">
        <v>1</v>
      </c>
      <c r="H152" s="298">
        <v>1</v>
      </c>
      <c r="I152" s="298">
        <v>1</v>
      </c>
      <c r="K152" s="297">
        <f>PRODUCT(E152:E$155)</f>
        <v>1</v>
      </c>
      <c r="L152" s="297">
        <f>PRODUCT(F152:F$155)</f>
        <v>1</v>
      </c>
      <c r="M152" s="297">
        <f>PRODUCT(G152:G$155)</f>
        <v>1</v>
      </c>
      <c r="N152" s="297">
        <f>PRODUCT(H152:H$155)</f>
        <v>1</v>
      </c>
      <c r="O152" s="297">
        <f>PRODUCT(I152:I$155)</f>
        <v>1</v>
      </c>
      <c r="Q152" s="297">
        <f>K152*(1-SAP_Leadsheet!$E$136)*(1-SAP_Leadsheet!$E$137)*(1-SAP_Leadsheet!$E$138)</f>
        <v>0.96049799999999996</v>
      </c>
      <c r="R152" s="297">
        <f>L152*(1-SAP_Leadsheet!$E$136)*(1-SAP_Leadsheet!$E$137)*(1-SAP_Leadsheet!$E$138)</f>
        <v>0.96049799999999996</v>
      </c>
      <c r="S152" s="297">
        <f>M152*(1-SAP_Leadsheet!$E$136)*(1-SAP_Leadsheet!$E$137)*(1-SAP_Leadsheet!$E$138)</f>
        <v>0.96049799999999996</v>
      </c>
      <c r="T152" s="297">
        <f>N152*(1-SAP_Leadsheet!$E$136)*(1-SAP_Leadsheet!$E$137)*(1-SAP_Leadsheet!$E$138)</f>
        <v>0.96049799999999996</v>
      </c>
      <c r="U152" s="297">
        <f>O152*(1-SAP_Leadsheet!$E$136)*(1-SAP_Leadsheet!$E$137)*(1-SAP_Leadsheet!$E$138)</f>
        <v>0.96049799999999996</v>
      </c>
    </row>
    <row r="153" spans="2:21" x14ac:dyDescent="0.15">
      <c r="C153" s="8" t="s">
        <v>416</v>
      </c>
      <c r="E153" s="298">
        <v>1</v>
      </c>
      <c r="F153" s="298">
        <v>1</v>
      </c>
      <c r="G153" s="298">
        <v>1</v>
      </c>
      <c r="H153" s="298">
        <v>1</v>
      </c>
      <c r="I153" s="298">
        <v>1</v>
      </c>
      <c r="K153" s="297">
        <f>PRODUCT(E153:E$155)</f>
        <v>1</v>
      </c>
      <c r="L153" s="297">
        <f>PRODUCT(F153:F$155)</f>
        <v>1</v>
      </c>
      <c r="M153" s="297">
        <f>PRODUCT(G153:G$155)</f>
        <v>1</v>
      </c>
      <c r="N153" s="297">
        <f>PRODUCT(H153:H$155)</f>
        <v>1</v>
      </c>
      <c r="O153" s="297">
        <f>PRODUCT(I153:I$155)</f>
        <v>1</v>
      </c>
      <c r="Q153" s="297">
        <f>K153*(1-SAP_Leadsheet!$E$136)*(1-SAP_Leadsheet!$E$137)*(1-SAP_Leadsheet!$E$138)</f>
        <v>0.96049799999999996</v>
      </c>
      <c r="R153" s="297">
        <f>L153*(1-SAP_Leadsheet!$E$136)*(1-SAP_Leadsheet!$E$137)*(1-SAP_Leadsheet!$E$138)</f>
        <v>0.96049799999999996</v>
      </c>
      <c r="S153" s="297">
        <f>M153*(1-SAP_Leadsheet!$E$136)*(1-SAP_Leadsheet!$E$137)*(1-SAP_Leadsheet!$E$138)</f>
        <v>0.96049799999999996</v>
      </c>
      <c r="T153" s="297">
        <f>N153*(1-SAP_Leadsheet!$E$136)*(1-SAP_Leadsheet!$E$137)*(1-SAP_Leadsheet!$E$138)</f>
        <v>0.96049799999999996</v>
      </c>
      <c r="U153" s="297">
        <f>O153*(1-SAP_Leadsheet!$E$136)*(1-SAP_Leadsheet!$E$137)*(1-SAP_Leadsheet!$E$138)</f>
        <v>0.96049799999999996</v>
      </c>
    </row>
    <row r="154" spans="2:21" x14ac:dyDescent="0.15">
      <c r="C154" s="8" t="s">
        <v>417</v>
      </c>
      <c r="E154" s="298">
        <v>1</v>
      </c>
      <c r="F154" s="298">
        <v>1</v>
      </c>
      <c r="G154" s="298">
        <v>1</v>
      </c>
      <c r="H154" s="298">
        <v>1</v>
      </c>
      <c r="I154" s="298">
        <v>1</v>
      </c>
      <c r="K154" s="297">
        <f>PRODUCT(E154:E$155)</f>
        <v>1</v>
      </c>
      <c r="L154" s="297">
        <f>PRODUCT(F154:F$155)</f>
        <v>1</v>
      </c>
      <c r="M154" s="297">
        <f>PRODUCT(G154:G$155)</f>
        <v>1</v>
      </c>
      <c r="N154" s="297">
        <f>PRODUCT(H154:H$155)</f>
        <v>1</v>
      </c>
      <c r="O154" s="297">
        <f>PRODUCT(I154:I$155)</f>
        <v>1</v>
      </c>
      <c r="Q154" s="297">
        <f>K154*(1-SAP_Leadsheet!$E$136)*(1-SAP_Leadsheet!$E$137)*(1-SAP_Leadsheet!$E$138)</f>
        <v>0.96049799999999996</v>
      </c>
      <c r="R154" s="297">
        <f>L154*(1-SAP_Leadsheet!$E$136)*(1-SAP_Leadsheet!$E$137)*(1-SAP_Leadsheet!$E$138)</f>
        <v>0.96049799999999996</v>
      </c>
      <c r="S154" s="297">
        <f>M154*(1-SAP_Leadsheet!$E$136)*(1-SAP_Leadsheet!$E$137)*(1-SAP_Leadsheet!$E$138)</f>
        <v>0.96049799999999996</v>
      </c>
      <c r="T154" s="297">
        <f>N154*(1-SAP_Leadsheet!$E$136)*(1-SAP_Leadsheet!$E$137)*(1-SAP_Leadsheet!$E$138)</f>
        <v>0.96049799999999996</v>
      </c>
      <c r="U154" s="297">
        <f>O154*(1-SAP_Leadsheet!$E$136)*(1-SAP_Leadsheet!$E$137)*(1-SAP_Leadsheet!$E$138)</f>
        <v>0.96049799999999996</v>
      </c>
    </row>
    <row r="155" spans="2:21" x14ac:dyDescent="0.15">
      <c r="C155" s="8" t="s">
        <v>401</v>
      </c>
      <c r="E155" s="298">
        <v>1</v>
      </c>
      <c r="F155" s="298">
        <v>1</v>
      </c>
      <c r="G155" s="298">
        <v>1</v>
      </c>
      <c r="H155" s="298">
        <v>1</v>
      </c>
      <c r="I155" s="298">
        <v>1</v>
      </c>
      <c r="K155" s="297">
        <f>PRODUCT(E155:E$155)</f>
        <v>1</v>
      </c>
      <c r="L155" s="297">
        <f>PRODUCT(F155:F$155)</f>
        <v>1</v>
      </c>
      <c r="M155" s="297">
        <f>PRODUCT(G155:G$155)</f>
        <v>1</v>
      </c>
      <c r="N155" s="297">
        <f>PRODUCT(H155:H$155)</f>
        <v>1</v>
      </c>
      <c r="O155" s="297">
        <f>PRODUCT(I155:I$155)</f>
        <v>1</v>
      </c>
      <c r="Q155" s="297">
        <f>K155*(1-SAP_Leadsheet!$E$136)*(1-SAP_Leadsheet!$E$137)*(1-SAP_Leadsheet!$E$138)</f>
        <v>0.96049799999999996</v>
      </c>
      <c r="R155" s="297">
        <f>L155*(1-SAP_Leadsheet!$E$136)*(1-SAP_Leadsheet!$E$137)*(1-SAP_Leadsheet!$E$138)</f>
        <v>0.96049799999999996</v>
      </c>
      <c r="S155" s="297">
        <f>M155*(1-SAP_Leadsheet!$E$136)*(1-SAP_Leadsheet!$E$137)*(1-SAP_Leadsheet!$E$138)</f>
        <v>0.96049799999999996</v>
      </c>
      <c r="T155" s="297">
        <f>N155*(1-SAP_Leadsheet!$E$136)*(1-SAP_Leadsheet!$E$137)*(1-SAP_Leadsheet!$E$138)</f>
        <v>0.96049799999999996</v>
      </c>
      <c r="U155" s="297">
        <f>O155*(1-SAP_Leadsheet!$E$136)*(1-SAP_Leadsheet!$E$137)*(1-SAP_Leadsheet!$E$138)</f>
        <v>0.96049799999999996</v>
      </c>
    </row>
    <row r="156" spans="2:21" x14ac:dyDescent="0.15">
      <c r="C156" s="8" t="s">
        <v>418</v>
      </c>
      <c r="E156" s="298"/>
      <c r="F156" s="298"/>
      <c r="G156" s="298"/>
      <c r="H156" s="298"/>
      <c r="I156" s="298"/>
      <c r="K156" s="297"/>
      <c r="L156" s="297"/>
      <c r="M156" s="297"/>
      <c r="N156" s="297"/>
      <c r="O156" s="297"/>
      <c r="Q156" s="297">
        <v>1</v>
      </c>
      <c r="R156" s="297">
        <v>1</v>
      </c>
      <c r="S156" s="297">
        <v>1</v>
      </c>
      <c r="T156" s="297">
        <v>1</v>
      </c>
      <c r="U156" s="297">
        <v>1</v>
      </c>
    </row>
    <row r="157" spans="2:21" x14ac:dyDescent="0.15">
      <c r="B157" s="105"/>
      <c r="C157" s="8" t="s">
        <v>403</v>
      </c>
      <c r="E157" s="298"/>
      <c r="F157" s="298"/>
      <c r="G157" s="298"/>
      <c r="H157" s="298"/>
      <c r="I157" s="298"/>
      <c r="J157" s="198"/>
      <c r="K157" s="297"/>
      <c r="L157" s="297"/>
      <c r="M157" s="297"/>
      <c r="N157" s="297"/>
      <c r="O157" s="297"/>
      <c r="Q157" s="297">
        <v>1</v>
      </c>
      <c r="R157" s="297">
        <v>1</v>
      </c>
      <c r="S157" s="297">
        <v>1</v>
      </c>
      <c r="T157" s="297">
        <v>1</v>
      </c>
      <c r="U157" s="297">
        <v>1</v>
      </c>
    </row>
    <row r="158" spans="2:21" x14ac:dyDescent="0.15">
      <c r="B158" s="105"/>
      <c r="C158" s="105"/>
      <c r="D158" s="105"/>
      <c r="E158" s="105"/>
      <c r="F158" s="105"/>
      <c r="G158" s="105"/>
      <c r="I158" s="103"/>
      <c r="J158" s="198"/>
      <c r="K158" s="163"/>
      <c r="L158" s="163"/>
      <c r="M158" s="103"/>
    </row>
    <row r="159" spans="2:21" x14ac:dyDescent="0.15">
      <c r="B159" s="105"/>
      <c r="C159" s="103" t="s">
        <v>419</v>
      </c>
      <c r="D159" s="105"/>
      <c r="E159" s="166">
        <f ca="1">V71</f>
        <v>-0.14378244873144133</v>
      </c>
      <c r="F159" s="105"/>
      <c r="G159" s="105"/>
      <c r="I159" s="103"/>
      <c r="J159" s="198"/>
      <c r="K159" s="163"/>
      <c r="L159" s="163"/>
      <c r="M159" s="103"/>
    </row>
    <row r="160" spans="2:21" x14ac:dyDescent="0.15">
      <c r="J160" s="8"/>
      <c r="K160" s="163"/>
      <c r="L160" s="163"/>
      <c r="M160" s="103"/>
    </row>
    <row r="161" spans="2:13" x14ac:dyDescent="0.15">
      <c r="E161" s="8">
        <f>PRODUCT(E142:E145)</f>
        <v>1.7226439999999996E-2</v>
      </c>
      <c r="F161" s="8">
        <f>PRODUCT(F142:F145)</f>
        <v>1.5813304472119389E-2</v>
      </c>
      <c r="G161" s="8">
        <f>PRODUCT(G142:G145)</f>
        <v>1.5014899496655036E-2</v>
      </c>
      <c r="H161" s="8">
        <f>PRODUCT(H142:H145)</f>
        <v>1.157184E-2</v>
      </c>
      <c r="I161" s="8">
        <f>PRODUCT(I142:I145)</f>
        <v>8.4672000000000011E-3</v>
      </c>
      <c r="J161" s="8"/>
      <c r="K161" s="163"/>
      <c r="L161" s="163"/>
      <c r="M161" s="103"/>
    </row>
    <row r="162" spans="2:13" x14ac:dyDescent="0.15">
      <c r="J162" s="8"/>
      <c r="K162" s="103"/>
      <c r="L162" s="103"/>
      <c r="M162" s="103"/>
    </row>
    <row r="163" spans="2:13" x14ac:dyDescent="0.15">
      <c r="J163" s="8"/>
      <c r="K163" s="103"/>
      <c r="L163" s="103"/>
      <c r="M163" s="103"/>
    </row>
    <row r="164" spans="2:13" x14ac:dyDescent="0.15">
      <c r="B164" s="105"/>
      <c r="C164" s="105"/>
      <c r="D164" s="105"/>
      <c r="E164" s="105"/>
      <c r="F164" s="105"/>
      <c r="G164" s="105"/>
      <c r="I164" s="105"/>
      <c r="J164" s="198"/>
      <c r="K164" s="103"/>
      <c r="L164" s="103"/>
      <c r="M164" s="103"/>
    </row>
    <row r="165" spans="2:13" x14ac:dyDescent="0.15">
      <c r="B165" s="105"/>
      <c r="C165" s="105" t="s">
        <v>420</v>
      </c>
      <c r="D165" s="105"/>
      <c r="E165" s="300">
        <v>0</v>
      </c>
      <c r="F165" s="105"/>
      <c r="G165" s="105"/>
      <c r="H165" s="105"/>
      <c r="I165" s="105"/>
      <c r="J165" s="198"/>
      <c r="K165" s="103"/>
      <c r="L165" s="103"/>
      <c r="M165" s="103"/>
    </row>
    <row r="166" spans="2:13" x14ac:dyDescent="0.15">
      <c r="B166" s="105"/>
      <c r="C166" s="105" t="s">
        <v>421</v>
      </c>
      <c r="D166" s="105"/>
      <c r="E166" s="300">
        <v>0</v>
      </c>
      <c r="F166" s="105"/>
      <c r="G166" s="105"/>
      <c r="H166" s="105"/>
      <c r="I166" s="105"/>
      <c r="J166" s="198"/>
      <c r="K166" s="103"/>
      <c r="L166" s="103"/>
      <c r="M166" s="103"/>
    </row>
    <row r="167" spans="2:13" x14ac:dyDescent="0.15">
      <c r="B167" s="105"/>
      <c r="C167" s="105" t="s">
        <v>422</v>
      </c>
      <c r="D167" s="105"/>
      <c r="E167" s="301"/>
      <c r="F167" s="105"/>
      <c r="G167" s="105"/>
      <c r="H167" s="105"/>
      <c r="I167" s="105"/>
      <c r="J167" s="198"/>
      <c r="K167" s="103"/>
      <c r="L167" s="103"/>
      <c r="M167" s="103"/>
    </row>
    <row r="168" spans="2:13" x14ac:dyDescent="0.15">
      <c r="B168" s="105"/>
      <c r="C168" s="105" t="s">
        <v>423</v>
      </c>
      <c r="D168" s="105"/>
      <c r="E168" s="301"/>
      <c r="F168" s="301"/>
      <c r="G168" s="301"/>
      <c r="H168" s="105"/>
      <c r="I168" s="105"/>
      <c r="J168" s="198"/>
      <c r="K168" s="103"/>
      <c r="L168" s="103"/>
      <c r="M168" s="103"/>
    </row>
    <row r="169" spans="2:13" x14ac:dyDescent="0.15">
      <c r="B169" s="105"/>
      <c r="C169" s="105"/>
      <c r="D169" s="105"/>
      <c r="E169" s="105"/>
      <c r="F169" s="105"/>
      <c r="G169" s="105"/>
      <c r="H169" s="105"/>
      <c r="I169" s="105"/>
      <c r="J169" s="163"/>
      <c r="K169" s="103"/>
      <c r="L169" s="103"/>
    </row>
    <row r="170" spans="2:13" x14ac:dyDescent="0.15">
      <c r="B170" s="105"/>
      <c r="C170" s="105" t="s">
        <v>424</v>
      </c>
      <c r="D170" s="105"/>
      <c r="E170" s="19">
        <v>0</v>
      </c>
      <c r="F170" s="105"/>
      <c r="G170" s="105"/>
      <c r="H170" s="105"/>
      <c r="I170" s="105"/>
      <c r="J170" s="163"/>
      <c r="K170" s="103"/>
      <c r="L170" s="103"/>
    </row>
    <row r="171" spans="2:13" x14ac:dyDescent="0.15">
      <c r="B171" s="105"/>
      <c r="C171" s="105" t="s">
        <v>422</v>
      </c>
      <c r="D171" s="105"/>
      <c r="E171" s="19">
        <v>0</v>
      </c>
      <c r="F171" s="105"/>
      <c r="G171" s="105"/>
      <c r="H171" s="105"/>
      <c r="I171" s="105"/>
      <c r="J171" s="163"/>
      <c r="K171" s="103"/>
      <c r="L171" s="103"/>
    </row>
    <row r="172" spans="2:13" x14ac:dyDescent="0.15">
      <c r="B172" s="105"/>
      <c r="C172" s="105" t="s">
        <v>423</v>
      </c>
      <c r="D172" s="105"/>
      <c r="E172" s="19"/>
      <c r="F172" s="105"/>
      <c r="G172" s="105"/>
      <c r="H172" s="105"/>
      <c r="I172" s="105"/>
      <c r="J172" s="163"/>
      <c r="K172" s="103"/>
      <c r="L172" s="103"/>
    </row>
    <row r="173" spans="2:13" x14ac:dyDescent="0.15">
      <c r="B173" s="105"/>
      <c r="C173" s="105"/>
      <c r="D173" s="105"/>
      <c r="E173" s="105"/>
      <c r="F173" s="105"/>
      <c r="G173" s="105"/>
      <c r="H173" s="105"/>
      <c r="I173" s="105"/>
      <c r="J173" s="163"/>
      <c r="K173" s="103"/>
      <c r="L173" s="103"/>
    </row>
    <row r="174" spans="2:13" x14ac:dyDescent="0.15">
      <c r="B174" s="103"/>
      <c r="C174" s="105"/>
      <c r="D174" s="105"/>
      <c r="E174" s="105"/>
      <c r="F174" s="105"/>
      <c r="G174" s="105"/>
      <c r="H174" s="105"/>
      <c r="I174" s="105"/>
      <c r="K174" s="103"/>
      <c r="L174" s="103"/>
    </row>
    <row r="175" spans="2:13" x14ac:dyDescent="0.15">
      <c r="B175" s="103"/>
      <c r="C175" s="103"/>
      <c r="D175" s="103"/>
      <c r="E175" s="103"/>
      <c r="F175" s="103"/>
      <c r="G175" s="103"/>
      <c r="H175" s="103"/>
      <c r="I175" s="103"/>
    </row>
    <row r="176" spans="2:13" x14ac:dyDescent="0.15">
      <c r="C176" s="103"/>
      <c r="D176" s="103"/>
      <c r="E176" s="103"/>
      <c r="F176" s="103"/>
      <c r="G176" s="103"/>
      <c r="H176" s="103"/>
      <c r="I176" s="103"/>
    </row>
    <row r="227" spans="2:28" x14ac:dyDescent="0.15">
      <c r="M227" s="90"/>
      <c r="N227" s="90"/>
      <c r="O227" s="90"/>
      <c r="P227" s="90"/>
      <c r="Q227" s="90"/>
      <c r="R227" s="90"/>
      <c r="S227" s="90"/>
      <c r="T227" s="90"/>
      <c r="U227" s="90"/>
      <c r="Y227" s="302"/>
      <c r="Z227" s="90"/>
      <c r="AA227" s="90"/>
      <c r="AB227" s="90"/>
    </row>
    <row r="232" spans="2:28" x14ac:dyDescent="0.15">
      <c r="B232" s="90"/>
      <c r="J232" s="195"/>
    </row>
    <row r="233" spans="2:28" x14ac:dyDescent="0.15">
      <c r="C233" s="90"/>
      <c r="D233" s="90"/>
      <c r="E233" s="90"/>
      <c r="F233" s="90"/>
      <c r="G233" s="90"/>
      <c r="H233" s="90"/>
      <c r="I233" s="90"/>
      <c r="K233" s="90"/>
      <c r="L233" s="90"/>
    </row>
  </sheetData>
  <dataConsolidate/>
  <conditionalFormatting sqref="A12">
    <cfRule type="duplicateValues" dxfId="1" priority="1"/>
  </conditionalFormatting>
  <conditionalFormatting sqref="A107:A1048576 A1:A11 A24:A55 A13:A22 A63:A102 A104">
    <cfRule type="duplicateValues" dxfId="0" priority="2"/>
  </conditionalFormatting>
  <hyperlinks>
    <hyperlink ref="H7" location="NOTE!B3" display="Disclaimer" xr:uid="{2C5A6507-6580-7F40-A0F7-CBC894A45131}"/>
    <hyperlink ref="H8" location="NOTE!B16" display="Instruction" xr:uid="{DBE832A5-B14F-4F4C-8C82-671DFF241DF6}"/>
    <hyperlink ref="H9" location="NOTE!B37" display="Legend" xr:uid="{72C4A584-0CCF-1E45-93C9-24032D6A0B7F}"/>
  </hyperlinks>
  <pageMargins left="0.7" right="0.7" top="0.75" bottom="0.75" header="0.3" footer="0.3"/>
  <pageSetup paperSize="9" scale="10" fitToHeight="0"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BC113F89-9B02-9743-91C2-BF67941F1FDF}">
          <x14:formula1>
            <xm:f>NOTE!$H$153:$H$154</xm:f>
          </x14:formula1>
          <xm:sqref>C10</xm:sqref>
        </x14:dataValidation>
        <x14:dataValidation type="list" allowBlank="1" showInputMessage="1" showErrorMessage="1" xr:uid="{6023E2A3-090E-A346-8E06-1852BBFC8AC8}">
          <x14:formula1>
            <xm:f>NOTE!$E$153:$E$154</xm:f>
          </x14:formula1>
          <xm:sqref>C7</xm:sqref>
        </x14:dataValidation>
        <x14:dataValidation type="list" allowBlank="1" showInputMessage="1" showErrorMessage="1" xr:uid="{18A962E0-03C5-AA40-AC65-51A37C30517C}">
          <x14:formula1>
            <xm:f>NOTE!$B$153:$B$154</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4E11-456D-EC41-A9E9-72F2E4C30F5D}">
  <sheetPr>
    <tabColor theme="5" tint="0.39997558519241921"/>
  </sheetPr>
  <dimension ref="B2:E17"/>
  <sheetViews>
    <sheetView workbookViewId="0">
      <selection activeCell="O17" sqref="O17"/>
    </sheetView>
  </sheetViews>
  <sheetFormatPr baseColWidth="10" defaultColWidth="8.83203125" defaultRowHeight="15" x14ac:dyDescent="0.2"/>
  <cols>
    <col min="1" max="3" width="8.83203125" style="1"/>
    <col min="4" max="4" width="20.6640625" style="1" bestFit="1" customWidth="1"/>
    <col min="5" max="5" width="14.83203125" style="1" bestFit="1" customWidth="1"/>
    <col min="6" max="16384" width="8.83203125" style="1"/>
  </cols>
  <sheetData>
    <row r="2" spans="2:5" ht="16" x14ac:dyDescent="0.2">
      <c r="E2" s="36">
        <f>SUM(E14:E16)/SUM(D14:D16)*365</f>
        <v>5.8332904704988135E-2</v>
      </c>
    </row>
    <row r="3" spans="2:5" x14ac:dyDescent="0.2">
      <c r="B3" s="15"/>
      <c r="C3" s="15"/>
      <c r="D3" s="15" t="s">
        <v>425</v>
      </c>
      <c r="E3" s="15" t="s">
        <v>426</v>
      </c>
    </row>
    <row r="4" spans="2:5" x14ac:dyDescent="0.2">
      <c r="B4" s="53" t="s">
        <v>427</v>
      </c>
      <c r="C4" s="1" t="s">
        <v>22</v>
      </c>
      <c r="D4" s="11">
        <v>2444137528275</v>
      </c>
      <c r="E4" s="11">
        <v>308028372</v>
      </c>
    </row>
    <row r="5" spans="2:5" x14ac:dyDescent="0.2">
      <c r="B5" s="2" t="s">
        <v>428</v>
      </c>
      <c r="C5" s="1" t="s">
        <v>429</v>
      </c>
      <c r="D5" s="11">
        <v>25799219832926</v>
      </c>
      <c r="E5" s="11">
        <v>3251409022</v>
      </c>
    </row>
    <row r="6" spans="2:5" x14ac:dyDescent="0.2">
      <c r="B6" s="2"/>
      <c r="C6" s="1" t="s">
        <v>430</v>
      </c>
      <c r="D6" s="11">
        <v>24126737449976</v>
      </c>
      <c r="E6" s="11">
        <v>3040630305.8030801</v>
      </c>
    </row>
    <row r="7" spans="2:5" x14ac:dyDescent="0.2">
      <c r="B7" s="2"/>
      <c r="C7" s="1" t="s">
        <v>431</v>
      </c>
      <c r="D7" s="11">
        <v>26989267925200</v>
      </c>
      <c r="E7" s="11">
        <v>3401393650.4341149</v>
      </c>
    </row>
    <row r="8" spans="2:5" x14ac:dyDescent="0.2">
      <c r="B8" s="2"/>
      <c r="C8" s="1" t="s">
        <v>432</v>
      </c>
      <c r="D8" s="11">
        <v>26311152949564</v>
      </c>
      <c r="E8" s="11">
        <v>3316115913.843133</v>
      </c>
    </row>
    <row r="9" spans="2:5" x14ac:dyDescent="0.2">
      <c r="B9" s="2"/>
      <c r="C9" s="1" t="s">
        <v>433</v>
      </c>
      <c r="D9" s="11">
        <v>30467974367402</v>
      </c>
      <c r="E9" s="11">
        <v>3841495471.5179238</v>
      </c>
    </row>
    <row r="10" spans="2:5" x14ac:dyDescent="0.2">
      <c r="B10" s="2"/>
      <c r="C10" s="1" t="s">
        <v>434</v>
      </c>
      <c r="D10" s="11">
        <v>31627213733087</v>
      </c>
      <c r="E10" s="11">
        <v>4021317402.0923729</v>
      </c>
    </row>
    <row r="11" spans="2:5" x14ac:dyDescent="0.2">
      <c r="B11" s="2"/>
      <c r="C11" s="1" t="s">
        <v>435</v>
      </c>
      <c r="D11" s="11">
        <v>34742233428138</v>
      </c>
      <c r="E11" s="11">
        <v>4780031106.3878689</v>
      </c>
    </row>
    <row r="12" spans="2:5" x14ac:dyDescent="0.2">
      <c r="B12" s="2"/>
      <c r="C12" s="1" t="s">
        <v>436</v>
      </c>
      <c r="D12" s="11">
        <v>37358792399704</v>
      </c>
      <c r="E12" s="11">
        <v>5424701363.4236155</v>
      </c>
    </row>
    <row r="13" spans="2:5" x14ac:dyDescent="0.2">
      <c r="B13" s="2"/>
      <c r="C13" s="1" t="s">
        <v>437</v>
      </c>
      <c r="D13" s="11">
        <v>38486365009052</v>
      </c>
      <c r="E13" s="11">
        <v>5663473962.1006327</v>
      </c>
    </row>
    <row r="14" spans="2:5" x14ac:dyDescent="0.2">
      <c r="B14" s="2"/>
      <c r="C14" s="1" t="s">
        <v>18</v>
      </c>
      <c r="D14" s="11">
        <v>41287758219971</v>
      </c>
      <c r="E14" s="11">
        <v>6266903169.1358423</v>
      </c>
    </row>
    <row r="15" spans="2:5" x14ac:dyDescent="0.2">
      <c r="B15" s="2"/>
      <c r="C15" s="1" t="s">
        <v>20</v>
      </c>
      <c r="D15" s="11">
        <v>42266567885886</v>
      </c>
      <c r="E15" s="11">
        <v>6341453192.8621826</v>
      </c>
    </row>
    <row r="16" spans="2:5" x14ac:dyDescent="0.2">
      <c r="B16" s="53"/>
      <c r="C16" s="1" t="s">
        <v>22</v>
      </c>
      <c r="D16" s="11">
        <v>42654955260854</v>
      </c>
      <c r="E16" s="11">
        <v>7561928522.5208454</v>
      </c>
    </row>
    <row r="17" spans="2:5" x14ac:dyDescent="0.2">
      <c r="B17" s="303" t="s">
        <v>16</v>
      </c>
      <c r="C17" s="303"/>
      <c r="D17" s="304">
        <v>404562375990035</v>
      </c>
      <c r="E17" s="304">
        <v>57218881454.121605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16D2-2DCA-D749-9C27-A2A808308A5E}">
  <sheetPr>
    <tabColor rgb="FFFFC000"/>
  </sheetPr>
  <dimension ref="A1:IH820"/>
  <sheetViews>
    <sheetView showGridLines="0" zoomScale="80" zoomScaleNormal="80" workbookViewId="0">
      <pane xSplit="5" ySplit="8" topLeftCell="G685" activePane="bottomRight" state="frozen"/>
      <selection activeCell="O17" sqref="O17"/>
      <selection pane="topRight" activeCell="O17" sqref="O17"/>
      <selection pane="bottomLeft" activeCell="O17" sqref="O17"/>
      <selection pane="bottomRight" activeCell="O17" sqref="O17"/>
    </sheetView>
  </sheetViews>
  <sheetFormatPr baseColWidth="10" defaultColWidth="9" defaultRowHeight="13" outlineLevelRow="1" x14ac:dyDescent="0.15"/>
  <cols>
    <col min="1" max="1" width="2.5" style="121" customWidth="1"/>
    <col min="2" max="2" width="7.5" style="8" bestFit="1" customWidth="1"/>
    <col min="3" max="3" width="15.5" style="8" customWidth="1"/>
    <col min="4" max="4" width="12.1640625" style="8" customWidth="1"/>
    <col min="5" max="5" width="10.5" style="8" customWidth="1"/>
    <col min="6" max="6" width="9.5" style="8" bestFit="1" customWidth="1"/>
    <col min="7" max="7" width="11.1640625" style="8" customWidth="1"/>
    <col min="8" max="8" width="10.5" style="8" customWidth="1"/>
    <col min="9" max="9" width="12.5" style="8" bestFit="1" customWidth="1"/>
    <col min="10" max="13" width="11" style="8" bestFit="1" customWidth="1"/>
    <col min="14" max="30" width="12.5" style="8" bestFit="1" customWidth="1"/>
    <col min="31" max="35" width="10.5" style="8" customWidth="1"/>
    <col min="36" max="36" width="11.1640625" style="8" customWidth="1"/>
    <col min="37" max="37" width="11.5" style="8" customWidth="1"/>
    <col min="38" max="90" width="10.5" style="8" customWidth="1"/>
    <col min="91" max="16384" width="9" style="8"/>
  </cols>
  <sheetData>
    <row r="1" spans="1:242" ht="18" x14ac:dyDescent="0.2">
      <c r="A1" s="305" t="s">
        <v>438</v>
      </c>
      <c r="B1" s="306" t="s">
        <v>86</v>
      </c>
      <c r="G1" s="156">
        <f t="shared" ref="G1:BN1" si="0">G677/G21</f>
        <v>9.1194757072239729E-2</v>
      </c>
      <c r="H1" s="156">
        <f t="shared" ca="1" si="0"/>
        <v>6.4729236181316372E-3</v>
      </c>
      <c r="I1" s="156">
        <f t="shared" ca="1" si="0"/>
        <v>6.4700380407914908E-3</v>
      </c>
      <c r="J1" s="156">
        <f t="shared" ca="1" si="0"/>
        <v>6.3368399700812891E-3</v>
      </c>
      <c r="K1" s="156">
        <f t="shared" ca="1" si="0"/>
        <v>6.1200761294138558E-3</v>
      </c>
      <c r="L1" s="156">
        <f t="shared" ca="1" si="0"/>
        <v>5.8973062720040752E-3</v>
      </c>
      <c r="M1" s="156">
        <f t="shared" ca="1" si="0"/>
        <v>5.7146857654685876E-3</v>
      </c>
      <c r="N1" s="156">
        <f t="shared" ca="1" si="0"/>
        <v>5.5666625242180266E-3</v>
      </c>
      <c r="O1" s="156">
        <f t="shared" ca="1" si="0"/>
        <v>5.4731942750209416E-3</v>
      </c>
      <c r="P1" s="156">
        <f t="shared" ca="1" si="0"/>
        <v>5.4077604347605385E-3</v>
      </c>
      <c r="Q1" s="156">
        <f t="shared" ca="1" si="0"/>
        <v>5.3480429666359075E-3</v>
      </c>
      <c r="R1" s="156">
        <f t="shared" ca="1" si="0"/>
        <v>5.9523255726527278E-3</v>
      </c>
      <c r="S1" s="156">
        <f t="shared" ca="1" si="0"/>
        <v>5.8207302798670181E-2</v>
      </c>
      <c r="T1" s="156">
        <f t="shared" ca="1" si="0"/>
        <v>4.347357853697202E-3</v>
      </c>
      <c r="U1" s="156">
        <f t="shared" ca="1" si="0"/>
        <v>4.2788522051753208E-3</v>
      </c>
      <c r="V1" s="156">
        <f t="shared" ca="1" si="0"/>
        <v>4.2104863754582351E-3</v>
      </c>
      <c r="W1" s="156">
        <f t="shared" ca="1" si="0"/>
        <v>4.1408292957727947E-3</v>
      </c>
      <c r="X1" s="156">
        <f t="shared" ca="1" si="0"/>
        <v>4.0701932698809767E-3</v>
      </c>
      <c r="Y1" s="156">
        <f t="shared" ca="1" si="0"/>
        <v>3.99874727740928E-3</v>
      </c>
      <c r="Z1" s="156">
        <f t="shared" ca="1" si="0"/>
        <v>3.92065355290948E-3</v>
      </c>
      <c r="AA1" s="156">
        <f t="shared" ca="1" si="0"/>
        <v>3.8424418403188963E-3</v>
      </c>
      <c r="AB1" s="156">
        <f t="shared" ca="1" si="0"/>
        <v>3.7640251502041176E-3</v>
      </c>
      <c r="AC1" s="156">
        <f t="shared" ca="1" si="0"/>
        <v>3.6854022405005534E-3</v>
      </c>
      <c r="AD1" s="156">
        <f t="shared" ca="1" si="0"/>
        <v>3.5454377493196864E-3</v>
      </c>
      <c r="AE1" s="156">
        <f t="shared" ca="1" si="0"/>
        <v>4.5854573711274792E-2</v>
      </c>
      <c r="AF1" s="156">
        <f t="shared" ca="1" si="0"/>
        <v>3.4250392894817506E-3</v>
      </c>
      <c r="AG1" s="156">
        <f t="shared" ca="1" si="0"/>
        <v>3.3754471062508304E-3</v>
      </c>
      <c r="AH1" s="156">
        <f t="shared" ca="1" si="0"/>
        <v>3.3261465543095114E-3</v>
      </c>
      <c r="AI1" s="156">
        <f t="shared" ca="1" si="0"/>
        <v>3.2758407143467822E-3</v>
      </c>
      <c r="AJ1" s="156">
        <f t="shared" ca="1" si="0"/>
        <v>3.2243847925506742E-3</v>
      </c>
      <c r="AK1" s="156">
        <f t="shared" ca="1" si="0"/>
        <v>3.172083627281531E-3</v>
      </c>
      <c r="AL1" s="156">
        <f t="shared" ca="1" si="0"/>
        <v>3.1164748689504742E-3</v>
      </c>
      <c r="AM1" s="156">
        <f t="shared" ca="1" si="0"/>
        <v>3.0604529820025201E-3</v>
      </c>
      <c r="AN1" s="156">
        <f t="shared" ca="1" si="0"/>
        <v>3.0042583303530497E-3</v>
      </c>
      <c r="AO1" s="156">
        <f t="shared" ca="1" si="0"/>
        <v>2.9480204037730536E-3</v>
      </c>
      <c r="AP1" s="156">
        <f t="shared" ca="1" si="0"/>
        <v>2.8527105856767914E-3</v>
      </c>
      <c r="AQ1" s="156">
        <f t="shared" ca="1" si="0"/>
        <v>3.693725897772885E-2</v>
      </c>
      <c r="AR1" s="156">
        <f t="shared" ca="1" si="0"/>
        <v>2.7335152007034523E-3</v>
      </c>
      <c r="AS1" s="156">
        <f t="shared" ca="1" si="0"/>
        <v>2.6882717309136446E-3</v>
      </c>
      <c r="AT1" s="156">
        <f t="shared" ca="1" si="0"/>
        <v>2.6428414478775588E-3</v>
      </c>
      <c r="AU1" s="156">
        <f t="shared" ca="1" si="0"/>
        <v>2.5968163600842858E-3</v>
      </c>
      <c r="AV1" s="156">
        <f t="shared" ca="1" si="0"/>
        <v>2.5482213801662295E-3</v>
      </c>
      <c r="AW1" s="156">
        <f t="shared" ca="1" si="0"/>
        <v>2.497843254185019E-3</v>
      </c>
      <c r="AX1" s="156">
        <f t="shared" ca="1" si="0"/>
        <v>2.4415160469155924E-3</v>
      </c>
      <c r="AY1" s="156">
        <f t="shared" ca="1" si="0"/>
        <v>2.384841904594264E-3</v>
      </c>
      <c r="AZ1" s="156">
        <f t="shared" ca="1" si="0"/>
        <v>2.3278291206806794E-3</v>
      </c>
      <c r="BA1" s="156">
        <f t="shared" ca="1" si="0"/>
        <v>2.2706431476762906E-3</v>
      </c>
      <c r="BB1" s="156">
        <f t="shared" ca="1" si="0"/>
        <v>2.1853582236965627E-3</v>
      </c>
      <c r="BC1" s="156">
        <f t="shared" ca="1" si="0"/>
        <v>2.8319877136815455E-2</v>
      </c>
      <c r="BD1" s="156">
        <f t="shared" ca="1" si="0"/>
        <v>2.058653579502235E-3</v>
      </c>
      <c r="BE1" s="156">
        <f t="shared" ca="1" si="0"/>
        <v>2.0094818453117213E-3</v>
      </c>
      <c r="BF1" s="156">
        <f t="shared" ca="1" si="0"/>
        <v>1.9602474580178585E-3</v>
      </c>
      <c r="BG1" s="156">
        <f t="shared" ca="1" si="0"/>
        <v>1.0794200217940557E-3</v>
      </c>
      <c r="BH1" s="156">
        <f t="shared" ca="1" si="0"/>
        <v>1.0509525489727344E-3</v>
      </c>
      <c r="BI1" s="156">
        <f t="shared" ca="1" si="0"/>
        <v>1.0210431255521972E-3</v>
      </c>
      <c r="BJ1" s="156">
        <f t="shared" ca="1" si="0"/>
        <v>9.8690740953108458E-4</v>
      </c>
      <c r="BK1" s="156">
        <f t="shared" ca="1" si="0"/>
        <v>9.5263009000063671E-4</v>
      </c>
      <c r="BL1" s="156">
        <f t="shared" ca="1" si="0"/>
        <v>9.1885055698556295E-4</v>
      </c>
      <c r="BM1" s="156">
        <f t="shared" ca="1" si="0"/>
        <v>8.8577448373884356E-4</v>
      </c>
      <c r="BN1" s="156">
        <f t="shared" ca="1" si="0"/>
        <v>8.3766242132707444E-4</v>
      </c>
      <c r="BO1" s="226"/>
      <c r="BP1" s="226"/>
      <c r="BQ1" s="226"/>
      <c r="BR1" s="226"/>
      <c r="BS1" s="226"/>
      <c r="BT1" s="226"/>
      <c r="BU1" s="226"/>
      <c r="BV1" s="226"/>
      <c r="BW1" s="226"/>
      <c r="BX1" s="226"/>
      <c r="BY1" s="226"/>
      <c r="BZ1" s="226"/>
      <c r="CA1" s="226"/>
      <c r="CB1" s="226"/>
      <c r="CC1" s="226"/>
      <c r="CD1" s="226"/>
      <c r="CE1" s="226"/>
      <c r="CF1" s="226"/>
      <c r="CG1" s="226"/>
      <c r="CH1" s="226"/>
      <c r="CI1" s="226"/>
      <c r="CJ1" s="226"/>
      <c r="CK1" s="226"/>
      <c r="CL1" s="226"/>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c r="FA1" s="105"/>
      <c r="FB1" s="105"/>
      <c r="FC1" s="105"/>
      <c r="FD1" s="105"/>
      <c r="FE1" s="105"/>
      <c r="FF1" s="105"/>
      <c r="FG1" s="105"/>
      <c r="FH1" s="105"/>
      <c r="FI1" s="105"/>
      <c r="FJ1" s="105"/>
      <c r="FK1" s="105"/>
      <c r="FL1" s="105"/>
      <c r="FM1" s="105"/>
      <c r="FN1" s="105"/>
      <c r="FO1" s="105"/>
      <c r="FP1" s="105"/>
      <c r="FQ1" s="105"/>
      <c r="FR1" s="105"/>
      <c r="FS1" s="105"/>
      <c r="FT1" s="105"/>
      <c r="FU1" s="105"/>
      <c r="FV1" s="105"/>
      <c r="FW1" s="105"/>
      <c r="FX1" s="105"/>
      <c r="FY1" s="105"/>
      <c r="FZ1" s="105"/>
      <c r="GA1" s="105"/>
      <c r="GB1" s="105"/>
      <c r="GC1" s="105"/>
      <c r="GD1" s="105"/>
      <c r="GE1" s="105"/>
      <c r="GF1" s="105"/>
      <c r="GG1" s="105"/>
      <c r="GH1" s="105"/>
      <c r="GI1" s="105"/>
      <c r="GJ1" s="105"/>
      <c r="GK1" s="105"/>
      <c r="GL1" s="105"/>
      <c r="GM1" s="105"/>
      <c r="GN1" s="105"/>
      <c r="GO1" s="105"/>
      <c r="GP1" s="105"/>
      <c r="GQ1" s="105"/>
      <c r="GR1" s="105"/>
      <c r="GS1" s="105"/>
      <c r="GT1" s="105"/>
      <c r="GU1" s="105"/>
      <c r="GV1" s="105"/>
      <c r="GW1" s="105"/>
      <c r="GX1" s="105"/>
      <c r="GY1" s="105"/>
      <c r="GZ1" s="105"/>
      <c r="HA1" s="105"/>
      <c r="HB1" s="105"/>
      <c r="HC1" s="105"/>
      <c r="HD1" s="105"/>
      <c r="HE1" s="105"/>
      <c r="HF1" s="105"/>
      <c r="HG1" s="105"/>
      <c r="HH1" s="105"/>
      <c r="HI1" s="105"/>
      <c r="HJ1" s="105"/>
      <c r="HK1" s="105"/>
      <c r="HL1" s="105"/>
      <c r="HM1" s="105"/>
      <c r="HN1" s="105"/>
      <c r="HO1" s="105"/>
      <c r="HP1" s="105"/>
      <c r="HQ1" s="105"/>
      <c r="HR1" s="105"/>
      <c r="HS1" s="105"/>
      <c r="HT1" s="105"/>
      <c r="HU1" s="105"/>
      <c r="HV1" s="105"/>
      <c r="HW1" s="105"/>
      <c r="HX1" s="105"/>
      <c r="HY1" s="105"/>
      <c r="HZ1" s="105"/>
      <c r="IA1" s="105"/>
      <c r="IB1" s="105"/>
      <c r="IC1" s="105"/>
      <c r="ID1" s="105"/>
      <c r="IE1" s="105"/>
      <c r="IF1" s="105"/>
      <c r="IG1" s="105"/>
      <c r="IH1" s="105"/>
    </row>
    <row r="2" spans="1:242" ht="16" x14ac:dyDescent="0.2">
      <c r="B2" s="307" t="s">
        <v>439</v>
      </c>
      <c r="D2" s="308" t="str">
        <f>SAP_Leadsheet!$C$6</f>
        <v>DPD180+</v>
      </c>
      <c r="G2" s="309"/>
      <c r="H2" s="309"/>
      <c r="I2" s="310"/>
      <c r="J2" s="310"/>
      <c r="K2" s="310"/>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5"/>
      <c r="EZ2" s="105"/>
      <c r="FA2" s="105"/>
      <c r="FB2" s="105"/>
      <c r="FC2" s="105"/>
      <c r="FD2" s="105"/>
      <c r="FE2" s="105"/>
      <c r="FF2" s="105"/>
      <c r="FG2" s="105"/>
      <c r="FH2" s="105"/>
      <c r="FI2" s="105"/>
      <c r="FJ2" s="105"/>
      <c r="FK2" s="105"/>
      <c r="FL2" s="105"/>
      <c r="FM2" s="105"/>
      <c r="FN2" s="105"/>
      <c r="FO2" s="105"/>
      <c r="FP2" s="105"/>
      <c r="FQ2" s="105"/>
      <c r="FR2" s="105"/>
      <c r="FS2" s="105"/>
      <c r="FT2" s="105"/>
      <c r="FU2" s="105"/>
      <c r="FV2" s="105"/>
      <c r="FW2" s="105"/>
      <c r="FX2" s="105"/>
      <c r="FY2" s="105"/>
      <c r="FZ2" s="105"/>
      <c r="GA2" s="105"/>
      <c r="GB2" s="105"/>
      <c r="GC2" s="105"/>
      <c r="GD2" s="105"/>
      <c r="GE2" s="105"/>
      <c r="GF2" s="105"/>
      <c r="GG2" s="105"/>
      <c r="GH2" s="105"/>
      <c r="GI2" s="105"/>
      <c r="GJ2" s="105"/>
      <c r="GK2" s="105"/>
      <c r="GL2" s="105"/>
      <c r="GM2" s="105"/>
      <c r="GN2" s="105"/>
      <c r="GO2" s="105"/>
      <c r="GP2" s="105"/>
      <c r="GQ2" s="105"/>
      <c r="GR2" s="105"/>
      <c r="GS2" s="105"/>
      <c r="GT2" s="105"/>
      <c r="GU2" s="105"/>
      <c r="GV2" s="105"/>
      <c r="GW2" s="105"/>
      <c r="GX2" s="105"/>
      <c r="GY2" s="105"/>
      <c r="GZ2" s="105"/>
      <c r="HA2" s="105"/>
      <c r="HB2" s="105"/>
      <c r="HC2" s="105"/>
      <c r="HD2" s="105"/>
      <c r="HE2" s="105"/>
      <c r="HF2" s="105"/>
      <c r="HG2" s="105"/>
      <c r="HH2" s="105"/>
      <c r="HI2" s="105"/>
      <c r="HJ2" s="105"/>
      <c r="HK2" s="105"/>
      <c r="HL2" s="105"/>
      <c r="HM2" s="105"/>
      <c r="HN2" s="105"/>
      <c r="HO2" s="105"/>
      <c r="HP2" s="105"/>
      <c r="HQ2" s="105"/>
      <c r="HR2" s="105"/>
      <c r="HS2" s="105"/>
      <c r="HT2" s="105"/>
      <c r="HU2" s="105"/>
      <c r="HV2" s="105"/>
      <c r="HW2" s="105"/>
      <c r="HX2" s="105"/>
      <c r="HY2" s="105"/>
      <c r="HZ2" s="105"/>
      <c r="IA2" s="105"/>
      <c r="IB2" s="105"/>
      <c r="IC2" s="105"/>
      <c r="ID2" s="105"/>
      <c r="IE2" s="105"/>
      <c r="IF2" s="105"/>
      <c r="IG2" s="105"/>
      <c r="IH2" s="105"/>
    </row>
    <row r="3" spans="1:242" ht="16" x14ac:dyDescent="0.2">
      <c r="B3" s="307" t="s">
        <v>440</v>
      </c>
      <c r="D3" s="308" t="str">
        <f>SAP_Leadsheet!C7</f>
        <v>IFRS</v>
      </c>
      <c r="G3" s="309"/>
      <c r="H3" s="309"/>
      <c r="I3" s="310"/>
      <c r="J3" s="310"/>
      <c r="K3" s="310"/>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5"/>
      <c r="DY3" s="105"/>
      <c r="DZ3" s="105"/>
      <c r="EA3" s="105"/>
      <c r="EB3" s="105"/>
      <c r="EC3" s="105"/>
      <c r="ED3" s="105"/>
      <c r="EE3" s="105"/>
      <c r="EF3" s="105"/>
      <c r="EG3" s="105"/>
      <c r="EH3" s="105"/>
      <c r="EI3" s="105"/>
      <c r="EJ3" s="105"/>
      <c r="EK3" s="105"/>
      <c r="EL3" s="105"/>
      <c r="EM3" s="105"/>
      <c r="EN3" s="105"/>
      <c r="EO3" s="105"/>
      <c r="EP3" s="105"/>
      <c r="EQ3" s="105"/>
      <c r="ER3" s="105"/>
      <c r="ES3" s="105"/>
      <c r="ET3" s="105"/>
      <c r="EU3" s="105"/>
      <c r="EV3" s="105"/>
      <c r="EW3" s="105"/>
      <c r="EX3" s="105"/>
      <c r="EY3" s="105"/>
      <c r="EZ3" s="105"/>
      <c r="FA3" s="105"/>
      <c r="FB3" s="105"/>
      <c r="FC3" s="105"/>
      <c r="FD3" s="105"/>
      <c r="FE3" s="105"/>
      <c r="FF3" s="105"/>
      <c r="FG3" s="105"/>
      <c r="FH3" s="105"/>
      <c r="FI3" s="105"/>
      <c r="FJ3" s="105"/>
      <c r="FK3" s="105"/>
      <c r="FL3" s="105"/>
      <c r="FM3" s="105"/>
      <c r="FN3" s="105"/>
      <c r="FO3" s="105"/>
      <c r="FP3" s="105"/>
      <c r="FQ3" s="105"/>
      <c r="FR3" s="105"/>
      <c r="FS3" s="105"/>
      <c r="FT3" s="105"/>
      <c r="FU3" s="105"/>
      <c r="FV3" s="105"/>
      <c r="FW3" s="105"/>
      <c r="FX3" s="105"/>
      <c r="FY3" s="105"/>
      <c r="FZ3" s="105"/>
      <c r="GA3" s="105"/>
      <c r="GB3" s="105"/>
      <c r="GC3" s="105"/>
      <c r="GD3" s="105"/>
      <c r="GE3" s="105"/>
      <c r="GF3" s="105"/>
      <c r="GG3" s="105"/>
      <c r="GH3" s="105"/>
      <c r="GI3" s="105"/>
      <c r="GJ3" s="105"/>
      <c r="GK3" s="105"/>
      <c r="GL3" s="105"/>
      <c r="GM3" s="105"/>
      <c r="GN3" s="105"/>
      <c r="GO3" s="105"/>
      <c r="GP3" s="105"/>
      <c r="GQ3" s="105"/>
      <c r="GR3" s="105"/>
      <c r="GS3" s="105"/>
      <c r="GT3" s="105"/>
      <c r="GU3" s="105"/>
      <c r="GV3" s="105"/>
      <c r="GW3" s="105"/>
      <c r="GX3" s="105"/>
      <c r="GY3" s="105"/>
      <c r="GZ3" s="105"/>
      <c r="HA3" s="105"/>
      <c r="HB3" s="105"/>
      <c r="HC3" s="105"/>
      <c r="HD3" s="105"/>
      <c r="HE3" s="105"/>
      <c r="HF3" s="105"/>
      <c r="HG3" s="105"/>
      <c r="HH3" s="105"/>
      <c r="HI3" s="105"/>
      <c r="HJ3" s="105"/>
      <c r="HK3" s="105"/>
      <c r="HL3" s="105"/>
      <c r="HM3" s="105"/>
      <c r="HN3" s="105"/>
      <c r="HO3" s="105"/>
      <c r="HP3" s="105"/>
      <c r="HQ3" s="105"/>
      <c r="HR3" s="105"/>
      <c r="HS3" s="105"/>
      <c r="HT3" s="105"/>
      <c r="HU3" s="105"/>
      <c r="HV3" s="105"/>
      <c r="HW3" s="105"/>
      <c r="HX3" s="105"/>
      <c r="HY3" s="105"/>
      <c r="HZ3" s="105"/>
      <c r="IA3" s="105"/>
      <c r="IB3" s="105"/>
      <c r="IC3" s="105"/>
      <c r="ID3" s="105"/>
      <c r="IE3" s="105"/>
      <c r="IF3" s="105"/>
      <c r="IG3" s="105"/>
      <c r="IH3" s="105"/>
    </row>
    <row r="4" spans="1:242" ht="16" x14ac:dyDescent="0.2">
      <c r="B4" s="307" t="s">
        <v>441</v>
      </c>
      <c r="D4" s="308">
        <f>(30*4+31*7+28)/12</f>
        <v>30.416666666666668</v>
      </c>
      <c r="G4" s="105"/>
      <c r="H4" s="105"/>
      <c r="I4" s="310"/>
      <c r="J4" s="310"/>
      <c r="K4" s="310"/>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105"/>
      <c r="BO4" s="105"/>
      <c r="BP4" s="105"/>
      <c r="BQ4" s="105"/>
      <c r="BR4" s="105"/>
      <c r="BS4" s="105"/>
      <c r="BT4" s="105"/>
      <c r="BU4" s="105"/>
      <c r="BV4" s="105"/>
      <c r="BW4" s="105"/>
      <c r="BX4" s="105"/>
      <c r="BY4" s="105"/>
      <c r="BZ4" s="105"/>
      <c r="CA4" s="105"/>
      <c r="CB4" s="105"/>
      <c r="CC4" s="105"/>
      <c r="CD4" s="105"/>
      <c r="CE4" s="105"/>
      <c r="CF4" s="105"/>
      <c r="CG4" s="105"/>
      <c r="CH4" s="105"/>
      <c r="CI4" s="105"/>
      <c r="CJ4" s="105"/>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c r="FP4" s="105"/>
      <c r="FQ4" s="105"/>
      <c r="FR4" s="105"/>
      <c r="FS4" s="105"/>
      <c r="FT4" s="105"/>
      <c r="FU4" s="105"/>
      <c r="FV4" s="105"/>
      <c r="FW4" s="105"/>
      <c r="FX4" s="105"/>
      <c r="FY4" s="105"/>
      <c r="FZ4" s="105"/>
      <c r="GA4" s="105"/>
      <c r="GB4" s="105"/>
      <c r="GC4" s="105"/>
      <c r="GD4" s="105"/>
      <c r="GE4" s="105"/>
      <c r="GF4" s="105"/>
      <c r="GG4" s="105"/>
      <c r="GH4" s="105"/>
      <c r="GI4" s="105"/>
      <c r="GJ4" s="105"/>
      <c r="GK4" s="105"/>
      <c r="GL4" s="105"/>
      <c r="GM4" s="105"/>
      <c r="GN4" s="105"/>
      <c r="GO4" s="105"/>
      <c r="GP4" s="105"/>
      <c r="GQ4" s="105"/>
      <c r="GR4" s="105"/>
      <c r="GS4" s="105"/>
      <c r="GT4" s="105"/>
      <c r="GU4" s="105"/>
      <c r="GV4" s="105"/>
      <c r="GW4" s="105"/>
      <c r="GX4" s="105"/>
      <c r="GY4" s="105"/>
      <c r="GZ4" s="105"/>
      <c r="HA4" s="105"/>
      <c r="HB4" s="105"/>
      <c r="HC4" s="105"/>
      <c r="HD4" s="105"/>
      <c r="HE4" s="105"/>
      <c r="HF4" s="105"/>
      <c r="HG4" s="105"/>
      <c r="HH4" s="105"/>
      <c r="HI4" s="105"/>
      <c r="HJ4" s="105"/>
      <c r="HK4" s="105"/>
      <c r="HL4" s="105"/>
      <c r="HM4" s="105"/>
      <c r="HN4" s="105"/>
      <c r="HO4" s="105"/>
      <c r="HP4" s="105"/>
      <c r="HQ4" s="105"/>
      <c r="HR4" s="105"/>
      <c r="HS4" s="105"/>
      <c r="HT4" s="105"/>
      <c r="HU4" s="105"/>
      <c r="HV4" s="105"/>
      <c r="HW4" s="105"/>
      <c r="HX4" s="105"/>
      <c r="HY4" s="105"/>
      <c r="HZ4" s="105"/>
      <c r="IA4" s="105"/>
      <c r="IB4" s="105"/>
      <c r="IC4" s="105"/>
      <c r="ID4" s="105"/>
      <c r="IE4" s="105"/>
      <c r="IF4" s="105"/>
      <c r="IG4" s="105"/>
      <c r="IH4" s="105"/>
    </row>
    <row r="5" spans="1:242" ht="16" x14ac:dyDescent="0.2">
      <c r="B5" s="307" t="s">
        <v>442</v>
      </c>
      <c r="D5" s="308" t="s">
        <v>443</v>
      </c>
      <c r="E5" s="140"/>
      <c r="G5" s="105"/>
      <c r="H5" s="105"/>
      <c r="I5" s="105"/>
      <c r="J5" s="105"/>
      <c r="K5" s="105"/>
      <c r="L5" s="105"/>
      <c r="M5" s="105"/>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c r="BA5" s="302"/>
      <c r="BB5" s="302"/>
      <c r="BC5" s="302"/>
      <c r="BD5" s="302"/>
      <c r="BE5" s="302"/>
      <c r="BF5" s="302"/>
      <c r="BG5" s="302"/>
      <c r="BH5" s="302"/>
      <c r="BI5" s="302"/>
      <c r="BJ5" s="302"/>
      <c r="BK5" s="302"/>
      <c r="BL5" s="302"/>
      <c r="BM5" s="302"/>
      <c r="BN5" s="302"/>
      <c r="BO5" s="311" t="s">
        <v>444</v>
      </c>
      <c r="BP5" s="105"/>
      <c r="BQ5" s="105"/>
      <c r="BR5" s="105"/>
      <c r="BS5" s="105"/>
      <c r="BT5" s="105"/>
      <c r="BU5" s="105"/>
      <c r="BV5" s="105"/>
      <c r="BW5" s="105"/>
      <c r="BX5" s="105"/>
      <c r="BY5" s="105"/>
      <c r="BZ5" s="105"/>
      <c r="CA5" s="105"/>
      <c r="CB5" s="105"/>
      <c r="CC5" s="105"/>
      <c r="CD5" s="105"/>
      <c r="CE5" s="105"/>
      <c r="CF5" s="105"/>
      <c r="CG5" s="105"/>
      <c r="CH5" s="105"/>
      <c r="CI5" s="105"/>
      <c r="CJ5" s="105"/>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c r="FP5" s="105"/>
      <c r="FQ5" s="105"/>
      <c r="FR5" s="105"/>
      <c r="FS5" s="105"/>
      <c r="FT5" s="105"/>
      <c r="FU5" s="105"/>
      <c r="FV5" s="105"/>
      <c r="FW5" s="105"/>
      <c r="FX5" s="105"/>
      <c r="FY5" s="105"/>
      <c r="FZ5" s="105"/>
      <c r="GA5" s="105"/>
      <c r="GB5" s="105"/>
      <c r="GC5" s="105"/>
      <c r="GD5" s="105"/>
      <c r="GE5" s="105"/>
      <c r="GF5" s="105"/>
      <c r="GG5" s="105"/>
      <c r="GH5" s="105"/>
      <c r="GI5" s="105"/>
      <c r="GJ5" s="105"/>
      <c r="GK5" s="105"/>
      <c r="GL5" s="105"/>
      <c r="GM5" s="105"/>
      <c r="GN5" s="105"/>
      <c r="GO5" s="105"/>
      <c r="GP5" s="105"/>
      <c r="GQ5" s="105"/>
      <c r="GR5" s="105"/>
      <c r="GS5" s="105"/>
      <c r="GT5" s="105"/>
      <c r="GU5" s="105"/>
      <c r="GV5" s="105"/>
      <c r="GW5" s="105"/>
      <c r="GX5" s="105"/>
      <c r="GY5" s="105"/>
      <c r="GZ5" s="105"/>
      <c r="HA5" s="105"/>
      <c r="HB5" s="105"/>
      <c r="HC5" s="105"/>
      <c r="HD5" s="105"/>
      <c r="HE5" s="105"/>
      <c r="HF5" s="105"/>
      <c r="HG5" s="105"/>
      <c r="HH5" s="105"/>
      <c r="HI5" s="105"/>
      <c r="HJ5" s="105"/>
      <c r="HK5" s="105"/>
      <c r="HL5" s="105"/>
      <c r="HM5" s="105"/>
      <c r="HN5" s="105"/>
      <c r="HO5" s="105"/>
      <c r="HP5" s="105"/>
      <c r="HQ5" s="105"/>
      <c r="HR5" s="105"/>
      <c r="HS5" s="105"/>
      <c r="HT5" s="105"/>
      <c r="HU5" s="105"/>
      <c r="HV5" s="105"/>
      <c r="HW5" s="105"/>
      <c r="HX5" s="105"/>
      <c r="HY5" s="105"/>
      <c r="HZ5" s="105"/>
      <c r="IA5" s="105"/>
      <c r="IB5" s="105"/>
      <c r="IC5" s="105"/>
      <c r="ID5" s="105"/>
      <c r="IE5" s="105"/>
      <c r="IF5" s="105"/>
      <c r="IG5" s="105"/>
      <c r="IH5" s="105"/>
    </row>
    <row r="6" spans="1:242" s="90" customFormat="1" ht="14" thickBot="1" x14ac:dyDescent="0.2">
      <c r="A6" s="312"/>
      <c r="B6" s="313"/>
      <c r="C6" s="313"/>
      <c r="D6" s="313" t="s">
        <v>445</v>
      </c>
      <c r="E6" s="313"/>
      <c r="F6" s="313"/>
      <c r="G6" s="314">
        <f>ROUNDUP(G7/12,0)</f>
        <v>1</v>
      </c>
      <c r="H6" s="314">
        <f t="shared" ref="H6:BS6" si="1">ROUNDUP(H7/12,0)</f>
        <v>1</v>
      </c>
      <c r="I6" s="314">
        <f t="shared" si="1"/>
        <v>1</v>
      </c>
      <c r="J6" s="314">
        <f t="shared" si="1"/>
        <v>1</v>
      </c>
      <c r="K6" s="314">
        <f t="shared" si="1"/>
        <v>1</v>
      </c>
      <c r="L6" s="314">
        <f t="shared" si="1"/>
        <v>1</v>
      </c>
      <c r="M6" s="314">
        <f t="shared" si="1"/>
        <v>1</v>
      </c>
      <c r="N6" s="314">
        <f t="shared" si="1"/>
        <v>1</v>
      </c>
      <c r="O6" s="314">
        <f t="shared" si="1"/>
        <v>1</v>
      </c>
      <c r="P6" s="314">
        <f t="shared" si="1"/>
        <v>1</v>
      </c>
      <c r="Q6" s="314">
        <f t="shared" si="1"/>
        <v>1</v>
      </c>
      <c r="R6" s="314">
        <f t="shared" si="1"/>
        <v>1</v>
      </c>
      <c r="S6" s="314">
        <f t="shared" si="1"/>
        <v>2</v>
      </c>
      <c r="T6" s="314">
        <f t="shared" si="1"/>
        <v>2</v>
      </c>
      <c r="U6" s="314">
        <f t="shared" si="1"/>
        <v>2</v>
      </c>
      <c r="V6" s="314">
        <f t="shared" si="1"/>
        <v>2</v>
      </c>
      <c r="W6" s="314">
        <f t="shared" si="1"/>
        <v>2</v>
      </c>
      <c r="X6" s="314">
        <f t="shared" si="1"/>
        <v>2</v>
      </c>
      <c r="Y6" s="314">
        <f t="shared" si="1"/>
        <v>2</v>
      </c>
      <c r="Z6" s="314">
        <f t="shared" si="1"/>
        <v>2</v>
      </c>
      <c r="AA6" s="314">
        <f t="shared" si="1"/>
        <v>2</v>
      </c>
      <c r="AB6" s="314">
        <f t="shared" si="1"/>
        <v>2</v>
      </c>
      <c r="AC6" s="314">
        <f t="shared" si="1"/>
        <v>2</v>
      </c>
      <c r="AD6" s="314">
        <f t="shared" si="1"/>
        <v>2</v>
      </c>
      <c r="AE6" s="314">
        <f t="shared" si="1"/>
        <v>3</v>
      </c>
      <c r="AF6" s="314">
        <f t="shared" si="1"/>
        <v>3</v>
      </c>
      <c r="AG6" s="314">
        <f t="shared" si="1"/>
        <v>3</v>
      </c>
      <c r="AH6" s="314">
        <f t="shared" si="1"/>
        <v>3</v>
      </c>
      <c r="AI6" s="314">
        <f t="shared" si="1"/>
        <v>3</v>
      </c>
      <c r="AJ6" s="314">
        <f t="shared" si="1"/>
        <v>3</v>
      </c>
      <c r="AK6" s="314">
        <f t="shared" si="1"/>
        <v>3</v>
      </c>
      <c r="AL6" s="314">
        <f t="shared" si="1"/>
        <v>3</v>
      </c>
      <c r="AM6" s="314">
        <f t="shared" si="1"/>
        <v>3</v>
      </c>
      <c r="AN6" s="314">
        <f t="shared" si="1"/>
        <v>3</v>
      </c>
      <c r="AO6" s="314">
        <f t="shared" si="1"/>
        <v>3</v>
      </c>
      <c r="AP6" s="314">
        <f t="shared" si="1"/>
        <v>3</v>
      </c>
      <c r="AQ6" s="314">
        <f t="shared" si="1"/>
        <v>4</v>
      </c>
      <c r="AR6" s="314">
        <f t="shared" si="1"/>
        <v>4</v>
      </c>
      <c r="AS6" s="314">
        <f t="shared" si="1"/>
        <v>4</v>
      </c>
      <c r="AT6" s="314">
        <f t="shared" si="1"/>
        <v>4</v>
      </c>
      <c r="AU6" s="314">
        <f t="shared" si="1"/>
        <v>4</v>
      </c>
      <c r="AV6" s="314">
        <f t="shared" si="1"/>
        <v>4</v>
      </c>
      <c r="AW6" s="314">
        <f t="shared" si="1"/>
        <v>4</v>
      </c>
      <c r="AX6" s="314">
        <f t="shared" si="1"/>
        <v>4</v>
      </c>
      <c r="AY6" s="314">
        <f t="shared" si="1"/>
        <v>4</v>
      </c>
      <c r="AZ6" s="314">
        <f t="shared" si="1"/>
        <v>4</v>
      </c>
      <c r="BA6" s="314">
        <f t="shared" si="1"/>
        <v>4</v>
      </c>
      <c r="BB6" s="314">
        <f t="shared" si="1"/>
        <v>4</v>
      </c>
      <c r="BC6" s="314">
        <f t="shared" si="1"/>
        <v>5</v>
      </c>
      <c r="BD6" s="314">
        <f t="shared" si="1"/>
        <v>5</v>
      </c>
      <c r="BE6" s="314">
        <f t="shared" si="1"/>
        <v>5</v>
      </c>
      <c r="BF6" s="314">
        <f t="shared" si="1"/>
        <v>5</v>
      </c>
      <c r="BG6" s="314">
        <f t="shared" si="1"/>
        <v>5</v>
      </c>
      <c r="BH6" s="314">
        <f t="shared" si="1"/>
        <v>5</v>
      </c>
      <c r="BI6" s="314">
        <f t="shared" si="1"/>
        <v>5</v>
      </c>
      <c r="BJ6" s="314">
        <f t="shared" si="1"/>
        <v>5</v>
      </c>
      <c r="BK6" s="314">
        <f t="shared" si="1"/>
        <v>5</v>
      </c>
      <c r="BL6" s="314">
        <f t="shared" si="1"/>
        <v>5</v>
      </c>
      <c r="BM6" s="314">
        <f t="shared" si="1"/>
        <v>5</v>
      </c>
      <c r="BN6" s="314">
        <f t="shared" si="1"/>
        <v>5</v>
      </c>
      <c r="BO6" s="315">
        <f t="shared" si="1"/>
        <v>6</v>
      </c>
      <c r="BP6" s="315">
        <f t="shared" si="1"/>
        <v>6</v>
      </c>
      <c r="BQ6" s="315">
        <f t="shared" si="1"/>
        <v>6</v>
      </c>
      <c r="BR6" s="315">
        <f t="shared" si="1"/>
        <v>6</v>
      </c>
      <c r="BS6" s="315">
        <f t="shared" si="1"/>
        <v>6</v>
      </c>
      <c r="BT6" s="315">
        <f t="shared" ref="BT6:BZ6" si="2">ROUNDUP(BT7/12,0)</f>
        <v>6</v>
      </c>
      <c r="BU6" s="315">
        <f t="shared" si="2"/>
        <v>6</v>
      </c>
      <c r="BV6" s="315">
        <f t="shared" si="2"/>
        <v>6</v>
      </c>
      <c r="BW6" s="315">
        <f t="shared" si="2"/>
        <v>6</v>
      </c>
      <c r="BX6" s="315">
        <f t="shared" si="2"/>
        <v>6</v>
      </c>
      <c r="BY6" s="315">
        <f t="shared" si="2"/>
        <v>6</v>
      </c>
      <c r="BZ6" s="315">
        <f t="shared" si="2"/>
        <v>6</v>
      </c>
      <c r="CA6" s="316"/>
      <c r="CB6" s="316"/>
      <c r="CC6" s="316"/>
      <c r="CD6" s="316"/>
      <c r="CE6" s="316"/>
      <c r="CF6" s="316"/>
      <c r="CG6" s="316"/>
      <c r="CH6" s="316"/>
      <c r="CI6" s="316"/>
      <c r="CJ6" s="316"/>
      <c r="CK6" s="316"/>
      <c r="CL6" s="316"/>
    </row>
    <row r="7" spans="1:242" x14ac:dyDescent="0.15">
      <c r="D7" s="87" t="s">
        <v>446</v>
      </c>
      <c r="F7" s="87"/>
      <c r="G7" s="293">
        <v>1</v>
      </c>
      <c r="H7" s="293">
        <f>G7+1</f>
        <v>2</v>
      </c>
      <c r="I7" s="293">
        <f t="shared" ref="I7:BT7" si="3">H7+1</f>
        <v>3</v>
      </c>
      <c r="J7" s="293">
        <f t="shared" si="3"/>
        <v>4</v>
      </c>
      <c r="K7" s="293">
        <f t="shared" si="3"/>
        <v>5</v>
      </c>
      <c r="L7" s="293">
        <f t="shared" si="3"/>
        <v>6</v>
      </c>
      <c r="M7" s="293">
        <f t="shared" si="3"/>
        <v>7</v>
      </c>
      <c r="N7" s="293">
        <f t="shared" si="3"/>
        <v>8</v>
      </c>
      <c r="O7" s="293">
        <f t="shared" si="3"/>
        <v>9</v>
      </c>
      <c r="P7" s="293">
        <f t="shared" si="3"/>
        <v>10</v>
      </c>
      <c r="Q7" s="293">
        <f t="shared" si="3"/>
        <v>11</v>
      </c>
      <c r="R7" s="293">
        <f t="shared" si="3"/>
        <v>12</v>
      </c>
      <c r="S7" s="293">
        <f t="shared" si="3"/>
        <v>13</v>
      </c>
      <c r="T7" s="293">
        <f t="shared" si="3"/>
        <v>14</v>
      </c>
      <c r="U7" s="293">
        <f t="shared" si="3"/>
        <v>15</v>
      </c>
      <c r="V7" s="293">
        <f t="shared" si="3"/>
        <v>16</v>
      </c>
      <c r="W7" s="293">
        <f t="shared" si="3"/>
        <v>17</v>
      </c>
      <c r="X7" s="293">
        <f t="shared" si="3"/>
        <v>18</v>
      </c>
      <c r="Y7" s="293">
        <f t="shared" si="3"/>
        <v>19</v>
      </c>
      <c r="Z7" s="293">
        <f t="shared" si="3"/>
        <v>20</v>
      </c>
      <c r="AA7" s="293">
        <f t="shared" si="3"/>
        <v>21</v>
      </c>
      <c r="AB7" s="293">
        <f t="shared" si="3"/>
        <v>22</v>
      </c>
      <c r="AC7" s="293">
        <f t="shared" si="3"/>
        <v>23</v>
      </c>
      <c r="AD7" s="293">
        <f t="shared" si="3"/>
        <v>24</v>
      </c>
      <c r="AE7" s="293">
        <f t="shared" si="3"/>
        <v>25</v>
      </c>
      <c r="AF7" s="293">
        <f t="shared" si="3"/>
        <v>26</v>
      </c>
      <c r="AG7" s="293">
        <f t="shared" si="3"/>
        <v>27</v>
      </c>
      <c r="AH7" s="293">
        <f t="shared" si="3"/>
        <v>28</v>
      </c>
      <c r="AI7" s="293">
        <f t="shared" si="3"/>
        <v>29</v>
      </c>
      <c r="AJ7" s="293">
        <f t="shared" si="3"/>
        <v>30</v>
      </c>
      <c r="AK7" s="293">
        <f t="shared" si="3"/>
        <v>31</v>
      </c>
      <c r="AL7" s="293">
        <f t="shared" si="3"/>
        <v>32</v>
      </c>
      <c r="AM7" s="293">
        <f t="shared" si="3"/>
        <v>33</v>
      </c>
      <c r="AN7" s="293">
        <f t="shared" si="3"/>
        <v>34</v>
      </c>
      <c r="AO7" s="293">
        <f t="shared" si="3"/>
        <v>35</v>
      </c>
      <c r="AP7" s="293">
        <f t="shared" si="3"/>
        <v>36</v>
      </c>
      <c r="AQ7" s="293">
        <f t="shared" si="3"/>
        <v>37</v>
      </c>
      <c r="AR7" s="293">
        <f t="shared" si="3"/>
        <v>38</v>
      </c>
      <c r="AS7" s="293">
        <f t="shared" si="3"/>
        <v>39</v>
      </c>
      <c r="AT7" s="293">
        <f t="shared" si="3"/>
        <v>40</v>
      </c>
      <c r="AU7" s="293">
        <f t="shared" si="3"/>
        <v>41</v>
      </c>
      <c r="AV7" s="293">
        <f t="shared" si="3"/>
        <v>42</v>
      </c>
      <c r="AW7" s="293">
        <f t="shared" si="3"/>
        <v>43</v>
      </c>
      <c r="AX7" s="293">
        <f t="shared" si="3"/>
        <v>44</v>
      </c>
      <c r="AY7" s="293">
        <f t="shared" si="3"/>
        <v>45</v>
      </c>
      <c r="AZ7" s="293">
        <f t="shared" si="3"/>
        <v>46</v>
      </c>
      <c r="BA7" s="293">
        <f t="shared" si="3"/>
        <v>47</v>
      </c>
      <c r="BB7" s="293">
        <f t="shared" si="3"/>
        <v>48</v>
      </c>
      <c r="BC7" s="293">
        <f t="shared" si="3"/>
        <v>49</v>
      </c>
      <c r="BD7" s="293">
        <f t="shared" si="3"/>
        <v>50</v>
      </c>
      <c r="BE7" s="293">
        <f t="shared" si="3"/>
        <v>51</v>
      </c>
      <c r="BF7" s="293">
        <f t="shared" si="3"/>
        <v>52</v>
      </c>
      <c r="BG7" s="293">
        <f t="shared" si="3"/>
        <v>53</v>
      </c>
      <c r="BH7" s="293">
        <f t="shared" si="3"/>
        <v>54</v>
      </c>
      <c r="BI7" s="293">
        <f t="shared" si="3"/>
        <v>55</v>
      </c>
      <c r="BJ7" s="293">
        <f t="shared" si="3"/>
        <v>56</v>
      </c>
      <c r="BK7" s="293">
        <f t="shared" si="3"/>
        <v>57</v>
      </c>
      <c r="BL7" s="293">
        <f t="shared" si="3"/>
        <v>58</v>
      </c>
      <c r="BM7" s="293">
        <f t="shared" si="3"/>
        <v>59</v>
      </c>
      <c r="BN7" s="293">
        <f t="shared" si="3"/>
        <v>60</v>
      </c>
      <c r="BO7" s="293">
        <f t="shared" si="3"/>
        <v>61</v>
      </c>
      <c r="BP7" s="293">
        <f t="shared" si="3"/>
        <v>62</v>
      </c>
      <c r="BQ7" s="293">
        <f t="shared" si="3"/>
        <v>63</v>
      </c>
      <c r="BR7" s="293">
        <f t="shared" si="3"/>
        <v>64</v>
      </c>
      <c r="BS7" s="293">
        <f t="shared" si="3"/>
        <v>65</v>
      </c>
      <c r="BT7" s="293">
        <f t="shared" si="3"/>
        <v>66</v>
      </c>
      <c r="BU7" s="293">
        <f t="shared" ref="BU7:BZ7" si="4">BT7+1</f>
        <v>67</v>
      </c>
      <c r="BV7" s="293">
        <f t="shared" si="4"/>
        <v>68</v>
      </c>
      <c r="BW7" s="293">
        <f t="shared" si="4"/>
        <v>69</v>
      </c>
      <c r="BX7" s="293">
        <f t="shared" si="4"/>
        <v>70</v>
      </c>
      <c r="BY7" s="293">
        <f t="shared" si="4"/>
        <v>71</v>
      </c>
      <c r="BZ7" s="293">
        <f t="shared" si="4"/>
        <v>72</v>
      </c>
      <c r="CA7" s="293"/>
      <c r="CB7" s="293"/>
      <c r="CC7" s="293"/>
      <c r="CD7" s="293"/>
      <c r="CE7" s="293"/>
      <c r="CF7" s="293"/>
      <c r="CG7" s="293"/>
      <c r="CH7" s="293"/>
      <c r="CI7" s="293"/>
      <c r="CJ7" s="293"/>
      <c r="CK7" s="293"/>
      <c r="CL7" s="293"/>
    </row>
    <row r="9" spans="1:242" ht="14" thickBot="1" x14ac:dyDescent="0.2">
      <c r="A9" s="317"/>
      <c r="B9" s="318" t="s">
        <v>447</v>
      </c>
      <c r="C9" s="319"/>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19"/>
      <c r="BD9" s="319"/>
      <c r="BE9" s="319"/>
      <c r="BF9" s="319"/>
      <c r="BG9" s="319"/>
      <c r="BH9" s="319"/>
      <c r="BI9" s="319"/>
      <c r="BJ9" s="319"/>
      <c r="BK9" s="319"/>
      <c r="BL9" s="319"/>
      <c r="BM9" s="319"/>
      <c r="BN9" s="319"/>
      <c r="BO9" s="319"/>
      <c r="BP9" s="319"/>
      <c r="BQ9" s="319"/>
      <c r="BR9" s="319"/>
      <c r="BS9" s="319"/>
      <c r="BT9" s="319"/>
      <c r="BU9" s="319"/>
      <c r="BV9" s="319"/>
      <c r="BW9" s="319"/>
      <c r="BX9" s="319"/>
      <c r="BY9" s="319"/>
      <c r="BZ9" s="319"/>
    </row>
    <row r="10" spans="1:242" ht="14" thickTop="1" x14ac:dyDescent="0.15"/>
    <row r="11" spans="1:242" x14ac:dyDescent="0.15">
      <c r="C11" s="87" t="s">
        <v>124</v>
      </c>
      <c r="D11" s="8" t="s">
        <v>448</v>
      </c>
      <c r="F11" s="8" t="s">
        <v>449</v>
      </c>
      <c r="G11" s="320">
        <v>1</v>
      </c>
      <c r="H11" s="320"/>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c r="AZ11" s="320"/>
      <c r="BA11" s="320"/>
      <c r="BB11" s="320"/>
      <c r="BC11" s="320"/>
      <c r="BD11" s="320"/>
      <c r="BE11" s="320"/>
      <c r="BF11" s="320"/>
      <c r="BG11" s="320"/>
      <c r="BH11" s="320"/>
      <c r="BI11" s="320"/>
      <c r="BJ11" s="320"/>
      <c r="BK11" s="320"/>
      <c r="BL11" s="320"/>
      <c r="BM11" s="320"/>
      <c r="BN11" s="320"/>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row>
    <row r="12" spans="1:242" s="102" customFormat="1" x14ac:dyDescent="0.15">
      <c r="A12" s="321"/>
      <c r="D12" s="102" t="s">
        <v>450</v>
      </c>
      <c r="F12" s="102" t="s">
        <v>449</v>
      </c>
      <c r="G12" s="320">
        <f>G11*SAP_Leadsheet!$E$18</f>
        <v>0.99</v>
      </c>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0"/>
      <c r="AZ12" s="320"/>
      <c r="BA12" s="320"/>
      <c r="BB12" s="320"/>
      <c r="BC12" s="320"/>
      <c r="BD12" s="320"/>
      <c r="BE12" s="320"/>
      <c r="BF12" s="320"/>
      <c r="BG12" s="320"/>
      <c r="BH12" s="320"/>
      <c r="BI12" s="320"/>
      <c r="BJ12" s="320"/>
      <c r="BK12" s="320"/>
      <c r="BL12" s="320"/>
      <c r="BM12" s="320"/>
      <c r="BN12" s="320"/>
      <c r="BO12" s="322"/>
      <c r="BP12" s="322"/>
      <c r="BQ12" s="322"/>
      <c r="BR12" s="322"/>
      <c r="BS12" s="322"/>
      <c r="BT12" s="322"/>
      <c r="BU12" s="322"/>
      <c r="BV12" s="322"/>
      <c r="BW12" s="322"/>
      <c r="BX12" s="322"/>
      <c r="BY12" s="322"/>
      <c r="BZ12" s="322"/>
      <c r="CA12" s="322"/>
      <c r="CB12" s="322"/>
      <c r="CC12" s="322"/>
      <c r="CD12" s="322"/>
      <c r="CE12" s="322"/>
      <c r="CF12" s="322"/>
      <c r="CG12" s="322"/>
      <c r="CH12" s="322"/>
      <c r="CI12" s="322"/>
      <c r="CJ12" s="322"/>
      <c r="CK12" s="322"/>
      <c r="CL12" s="322"/>
    </row>
    <row r="13" spans="1:242" s="102" customFormat="1" x14ac:dyDescent="0.15">
      <c r="A13" s="321"/>
      <c r="D13" s="102" t="s">
        <v>451</v>
      </c>
      <c r="F13" s="102" t="s">
        <v>452</v>
      </c>
      <c r="G13" s="213">
        <f>IF(G$7=12,SAP_Leadsheet!$E$20,IF(G$7=24,SAP_Leadsheet!$F$20,IF(G$7=36,SAP_Leadsheet!$G$20,IF(G$7=48,SAP_Leadsheet!$H$20,IF(G$7=60,SAP_Leadsheet!$I$20,IF(G$7&lt;12,SAP_Leadsheet!$E$19,IF(G$7&lt;24,SAP_Leadsheet!$F$19,IF(G$7&lt;36,SAP_Leadsheet!$G$19,IF(G$7&lt;48,SAP_Leadsheet!$H$19,SAP_Leadsheet!$I$19)))))))))</f>
        <v>1.2999999999999999E-2</v>
      </c>
      <c r="H13" s="213">
        <f>IF(H$7=12,SAP_Leadsheet!$E$20,IF(H$7=24,SAP_Leadsheet!$F$20,IF(H$7=36,SAP_Leadsheet!$G$20,IF(H$7=48,SAP_Leadsheet!$H$20,IF(H$7=60,SAP_Leadsheet!$I$20,IF(H$7&lt;12,SAP_Leadsheet!$E$19,IF(H$7&lt;24,SAP_Leadsheet!$F$19,IF(H$7&lt;36,SAP_Leadsheet!$G$19,IF(H$7&lt;48,SAP_Leadsheet!$H$19,SAP_Leadsheet!$I$19)))))))))</f>
        <v>1.2999999999999999E-2</v>
      </c>
      <c r="I13" s="213">
        <f>IF(I$7=12,SAP_Leadsheet!$E$20,IF(I$7=24,SAP_Leadsheet!$F$20,IF(I$7=36,SAP_Leadsheet!$G$20,IF(I$7=48,SAP_Leadsheet!$H$20,IF(I$7=60,SAP_Leadsheet!$I$20,IF(I$7&lt;12,SAP_Leadsheet!$E$19,IF(I$7&lt;24,SAP_Leadsheet!$F$19,IF(I$7&lt;36,SAP_Leadsheet!$G$19,IF(I$7&lt;48,SAP_Leadsheet!$H$19,SAP_Leadsheet!$I$19)))))))))</f>
        <v>1.2999999999999999E-2</v>
      </c>
      <c r="J13" s="213">
        <f>IF(J$7=12,SAP_Leadsheet!$E$20,IF(J$7=24,SAP_Leadsheet!$F$20,IF(J$7=36,SAP_Leadsheet!$G$20,IF(J$7=48,SAP_Leadsheet!$H$20,IF(J$7=60,SAP_Leadsheet!$I$20,IF(J$7&lt;12,SAP_Leadsheet!$E$19,IF(J$7&lt;24,SAP_Leadsheet!$F$19,IF(J$7&lt;36,SAP_Leadsheet!$G$19,IF(J$7&lt;48,SAP_Leadsheet!$H$19,SAP_Leadsheet!$I$19)))))))))</f>
        <v>1.2999999999999999E-2</v>
      </c>
      <c r="K13" s="213">
        <f>IF(K$7=12,SAP_Leadsheet!$E$20,IF(K$7=24,SAP_Leadsheet!$F$20,IF(K$7=36,SAP_Leadsheet!$G$20,IF(K$7=48,SAP_Leadsheet!$H$20,IF(K$7=60,SAP_Leadsheet!$I$20,IF(K$7&lt;12,SAP_Leadsheet!$E$19,IF(K$7&lt;24,SAP_Leadsheet!$F$19,IF(K$7&lt;36,SAP_Leadsheet!$G$19,IF(K$7&lt;48,SAP_Leadsheet!$H$19,SAP_Leadsheet!$I$19)))))))))</f>
        <v>1.2999999999999999E-2</v>
      </c>
      <c r="L13" s="213">
        <f>IF(L$7=12,SAP_Leadsheet!$E$20,IF(L$7=24,SAP_Leadsheet!$F$20,IF(L$7=36,SAP_Leadsheet!$G$20,IF(L$7=48,SAP_Leadsheet!$H$20,IF(L$7=60,SAP_Leadsheet!$I$20,IF(L$7&lt;12,SAP_Leadsheet!$E$19,IF(L$7&lt;24,SAP_Leadsheet!$F$19,IF(L$7&lt;36,SAP_Leadsheet!$G$19,IF(L$7&lt;48,SAP_Leadsheet!$H$19,SAP_Leadsheet!$I$19)))))))))</f>
        <v>1.2999999999999999E-2</v>
      </c>
      <c r="M13" s="213">
        <f>IF(M$7=12,SAP_Leadsheet!$E$20,IF(M$7=24,SAP_Leadsheet!$F$20,IF(M$7=36,SAP_Leadsheet!$G$20,IF(M$7=48,SAP_Leadsheet!$H$20,IF(M$7=60,SAP_Leadsheet!$I$20,IF(M$7&lt;12,SAP_Leadsheet!$E$19,IF(M$7&lt;24,SAP_Leadsheet!$F$19,IF(M$7&lt;36,SAP_Leadsheet!$G$19,IF(M$7&lt;48,SAP_Leadsheet!$H$19,SAP_Leadsheet!$I$19)))))))))</f>
        <v>1.2999999999999999E-2</v>
      </c>
      <c r="N13" s="213">
        <f>IF(N$7=12,SAP_Leadsheet!$E$20,IF(N$7=24,SAP_Leadsheet!$F$20,IF(N$7=36,SAP_Leadsheet!$G$20,IF(N$7=48,SAP_Leadsheet!$H$20,IF(N$7=60,SAP_Leadsheet!$I$20,IF(N$7&lt;12,SAP_Leadsheet!$E$19,IF(N$7&lt;24,SAP_Leadsheet!$F$19,IF(N$7&lt;36,SAP_Leadsheet!$G$19,IF(N$7&lt;48,SAP_Leadsheet!$H$19,SAP_Leadsheet!$I$19)))))))))</f>
        <v>1.2999999999999999E-2</v>
      </c>
      <c r="O13" s="213">
        <f>IF(O$7=12,SAP_Leadsheet!$E$20,IF(O$7=24,SAP_Leadsheet!$F$20,IF(O$7=36,SAP_Leadsheet!$G$20,IF(O$7=48,SAP_Leadsheet!$H$20,IF(O$7=60,SAP_Leadsheet!$I$20,IF(O$7&lt;12,SAP_Leadsheet!$E$19,IF(O$7&lt;24,SAP_Leadsheet!$F$19,IF(O$7&lt;36,SAP_Leadsheet!$G$19,IF(O$7&lt;48,SAP_Leadsheet!$H$19,SAP_Leadsheet!$I$19)))))))))</f>
        <v>1.2999999999999999E-2</v>
      </c>
      <c r="P13" s="213">
        <f>IF(P$7=12,SAP_Leadsheet!$E$20,IF(P$7=24,SAP_Leadsheet!$F$20,IF(P$7=36,SAP_Leadsheet!$G$20,IF(P$7=48,SAP_Leadsheet!$H$20,IF(P$7=60,SAP_Leadsheet!$I$20,IF(P$7&lt;12,SAP_Leadsheet!$E$19,IF(P$7&lt;24,SAP_Leadsheet!$F$19,IF(P$7&lt;36,SAP_Leadsheet!$G$19,IF(P$7&lt;48,SAP_Leadsheet!$H$19,SAP_Leadsheet!$I$19)))))))))</f>
        <v>1.2999999999999999E-2</v>
      </c>
      <c r="Q13" s="213">
        <f>IF(Q$7=12,SAP_Leadsheet!$E$20,IF(Q$7=24,SAP_Leadsheet!$F$20,IF(Q$7=36,SAP_Leadsheet!$G$20,IF(Q$7=48,SAP_Leadsheet!$H$20,IF(Q$7=60,SAP_Leadsheet!$I$20,IF(Q$7&lt;12,SAP_Leadsheet!$E$19,IF(Q$7&lt;24,SAP_Leadsheet!$F$19,IF(Q$7&lt;36,SAP_Leadsheet!$G$19,IF(Q$7&lt;48,SAP_Leadsheet!$H$19,SAP_Leadsheet!$I$19)))))))))</f>
        <v>1.2999999999999999E-2</v>
      </c>
      <c r="R13" s="213">
        <f>IF(R$7=12,SAP_Leadsheet!$E$20,IF(R$7=24,SAP_Leadsheet!$F$20,IF(R$7=36,SAP_Leadsheet!$G$20,IF(R$7=48,SAP_Leadsheet!$H$20,IF(R$7=60,SAP_Leadsheet!$I$20,IF(R$7&lt;12,SAP_Leadsheet!$E$19,IF(R$7&lt;24,SAP_Leadsheet!$F$19,IF(R$7&lt;36,SAP_Leadsheet!$G$19,IF(R$7&lt;48,SAP_Leadsheet!$H$19,SAP_Leadsheet!$I$19)))))))))</f>
        <v>2.7E-2</v>
      </c>
      <c r="S13" s="213">
        <f>IF(S$7=12,SAP_Leadsheet!$E$20,IF(S$7=24,SAP_Leadsheet!$F$20,IF(S$7=36,SAP_Leadsheet!$G$20,IF(S$7=48,SAP_Leadsheet!$H$20,IF(S$7=60,SAP_Leadsheet!$I$20,IF(S$7&lt;12,SAP_Leadsheet!$E$19,IF(S$7&lt;24,SAP_Leadsheet!$F$19,IF(S$7&lt;36,SAP_Leadsheet!$G$19,IF(S$7&lt;48,SAP_Leadsheet!$H$19,SAP_Leadsheet!$I$19)))))))))</f>
        <v>1.4E-2</v>
      </c>
      <c r="T13" s="213">
        <f>IF(T$7=12,SAP_Leadsheet!$E$20,IF(T$7=24,SAP_Leadsheet!$F$20,IF(T$7=36,SAP_Leadsheet!$G$20,IF(T$7=48,SAP_Leadsheet!$H$20,IF(T$7=60,SAP_Leadsheet!$I$20,IF(T$7&lt;12,SAP_Leadsheet!$E$19,IF(T$7&lt;24,SAP_Leadsheet!$F$19,IF(T$7&lt;36,SAP_Leadsheet!$G$19,IF(T$7&lt;48,SAP_Leadsheet!$H$19,SAP_Leadsheet!$I$19)))))))))</f>
        <v>1.4E-2</v>
      </c>
      <c r="U13" s="213">
        <f>IF(U$7=12,SAP_Leadsheet!$E$20,IF(U$7=24,SAP_Leadsheet!$F$20,IF(U$7=36,SAP_Leadsheet!$G$20,IF(U$7=48,SAP_Leadsheet!$H$20,IF(U$7=60,SAP_Leadsheet!$I$20,IF(U$7&lt;12,SAP_Leadsheet!$E$19,IF(U$7&lt;24,SAP_Leadsheet!$F$19,IF(U$7&lt;36,SAP_Leadsheet!$G$19,IF(U$7&lt;48,SAP_Leadsheet!$H$19,SAP_Leadsheet!$I$19)))))))))</f>
        <v>1.4E-2</v>
      </c>
      <c r="V13" s="213">
        <f>IF(V$7=12,SAP_Leadsheet!$E$20,IF(V$7=24,SAP_Leadsheet!$F$20,IF(V$7=36,SAP_Leadsheet!$G$20,IF(V$7=48,SAP_Leadsheet!$H$20,IF(V$7=60,SAP_Leadsheet!$I$20,IF(V$7&lt;12,SAP_Leadsheet!$E$19,IF(V$7&lt;24,SAP_Leadsheet!$F$19,IF(V$7&lt;36,SAP_Leadsheet!$G$19,IF(V$7&lt;48,SAP_Leadsheet!$H$19,SAP_Leadsheet!$I$19)))))))))</f>
        <v>1.4E-2</v>
      </c>
      <c r="W13" s="213">
        <f>IF(W$7=12,SAP_Leadsheet!$E$20,IF(W$7=24,SAP_Leadsheet!$F$20,IF(W$7=36,SAP_Leadsheet!$G$20,IF(W$7=48,SAP_Leadsheet!$H$20,IF(W$7=60,SAP_Leadsheet!$I$20,IF(W$7&lt;12,SAP_Leadsheet!$E$19,IF(W$7&lt;24,SAP_Leadsheet!$F$19,IF(W$7&lt;36,SAP_Leadsheet!$G$19,IF(W$7&lt;48,SAP_Leadsheet!$H$19,SAP_Leadsheet!$I$19)))))))))</f>
        <v>1.4E-2</v>
      </c>
      <c r="X13" s="213">
        <f>IF(X$7=12,SAP_Leadsheet!$E$20,IF(X$7=24,SAP_Leadsheet!$F$20,IF(X$7=36,SAP_Leadsheet!$G$20,IF(X$7=48,SAP_Leadsheet!$H$20,IF(X$7=60,SAP_Leadsheet!$I$20,IF(X$7&lt;12,SAP_Leadsheet!$E$19,IF(X$7&lt;24,SAP_Leadsheet!$F$19,IF(X$7&lt;36,SAP_Leadsheet!$G$19,IF(X$7&lt;48,SAP_Leadsheet!$H$19,SAP_Leadsheet!$I$19)))))))))</f>
        <v>1.4E-2</v>
      </c>
      <c r="Y13" s="213">
        <f>IF(Y$7=12,SAP_Leadsheet!$E$20,IF(Y$7=24,SAP_Leadsheet!$F$20,IF(Y$7=36,SAP_Leadsheet!$G$20,IF(Y$7=48,SAP_Leadsheet!$H$20,IF(Y$7=60,SAP_Leadsheet!$I$20,IF(Y$7&lt;12,SAP_Leadsheet!$E$19,IF(Y$7&lt;24,SAP_Leadsheet!$F$19,IF(Y$7&lt;36,SAP_Leadsheet!$G$19,IF(Y$7&lt;48,SAP_Leadsheet!$H$19,SAP_Leadsheet!$I$19)))))))))</f>
        <v>1.4E-2</v>
      </c>
      <c r="Z13" s="213">
        <f>IF(Z$7=12,SAP_Leadsheet!$E$20,IF(Z$7=24,SAP_Leadsheet!$F$20,IF(Z$7=36,SAP_Leadsheet!$G$20,IF(Z$7=48,SAP_Leadsheet!$H$20,IF(Z$7=60,SAP_Leadsheet!$I$20,IF(Z$7&lt;12,SAP_Leadsheet!$E$19,IF(Z$7&lt;24,SAP_Leadsheet!$F$19,IF(Z$7&lt;36,SAP_Leadsheet!$G$19,IF(Z$7&lt;48,SAP_Leadsheet!$H$19,SAP_Leadsheet!$I$19)))))))))</f>
        <v>1.4E-2</v>
      </c>
      <c r="AA13" s="213">
        <f>IF(AA$7=12,SAP_Leadsheet!$E$20,IF(AA$7=24,SAP_Leadsheet!$F$20,IF(AA$7=36,SAP_Leadsheet!$G$20,IF(AA$7=48,SAP_Leadsheet!$H$20,IF(AA$7=60,SAP_Leadsheet!$I$20,IF(AA$7&lt;12,SAP_Leadsheet!$E$19,IF(AA$7&lt;24,SAP_Leadsheet!$F$19,IF(AA$7&lt;36,SAP_Leadsheet!$G$19,IF(AA$7&lt;48,SAP_Leadsheet!$H$19,SAP_Leadsheet!$I$19)))))))))</f>
        <v>1.4E-2</v>
      </c>
      <c r="AB13" s="213">
        <f>IF(AB$7=12,SAP_Leadsheet!$E$20,IF(AB$7=24,SAP_Leadsheet!$F$20,IF(AB$7=36,SAP_Leadsheet!$G$20,IF(AB$7=48,SAP_Leadsheet!$H$20,IF(AB$7=60,SAP_Leadsheet!$I$20,IF(AB$7&lt;12,SAP_Leadsheet!$E$19,IF(AB$7&lt;24,SAP_Leadsheet!$F$19,IF(AB$7&lt;36,SAP_Leadsheet!$G$19,IF(AB$7&lt;48,SAP_Leadsheet!$H$19,SAP_Leadsheet!$I$19)))))))))</f>
        <v>1.4E-2</v>
      </c>
      <c r="AC13" s="213">
        <f>IF(AC$7=12,SAP_Leadsheet!$E$20,IF(AC$7=24,SAP_Leadsheet!$F$20,IF(AC$7=36,SAP_Leadsheet!$G$20,IF(AC$7=48,SAP_Leadsheet!$H$20,IF(AC$7=60,SAP_Leadsheet!$I$20,IF(AC$7&lt;12,SAP_Leadsheet!$E$19,IF(AC$7&lt;24,SAP_Leadsheet!$F$19,IF(AC$7&lt;36,SAP_Leadsheet!$G$19,IF(AC$7&lt;48,SAP_Leadsheet!$H$19,SAP_Leadsheet!$I$19)))))))))</f>
        <v>1.4E-2</v>
      </c>
      <c r="AD13" s="213">
        <f>IF(AD$7=12,SAP_Leadsheet!$E$20,IF(AD$7=24,SAP_Leadsheet!$F$20,IF(AD$7=36,SAP_Leadsheet!$G$20,IF(AD$7=48,SAP_Leadsheet!$H$20,IF(AD$7=60,SAP_Leadsheet!$I$20,IF(AD$7&lt;12,SAP_Leadsheet!$E$19,IF(AD$7&lt;24,SAP_Leadsheet!$F$19,IF(AD$7&lt;36,SAP_Leadsheet!$G$19,IF(AD$7&lt;48,SAP_Leadsheet!$H$19,SAP_Leadsheet!$I$19)))))))))</f>
        <v>2.5000000000000001E-2</v>
      </c>
      <c r="AE13" s="213">
        <f>IF(AE$7=12,SAP_Leadsheet!$E$20,IF(AE$7=24,SAP_Leadsheet!$F$20,IF(AE$7=36,SAP_Leadsheet!$G$20,IF(AE$7=48,SAP_Leadsheet!$H$20,IF(AE$7=60,SAP_Leadsheet!$I$20,IF(AE$7&lt;12,SAP_Leadsheet!$E$19,IF(AE$7&lt;24,SAP_Leadsheet!$F$19,IF(AE$7&lt;36,SAP_Leadsheet!$G$19,IF(AE$7&lt;48,SAP_Leadsheet!$H$19,SAP_Leadsheet!$I$19)))))))))</f>
        <v>0.01</v>
      </c>
      <c r="AF13" s="213">
        <f>IF(AF$7=12,SAP_Leadsheet!$E$20,IF(AF$7=24,SAP_Leadsheet!$F$20,IF(AF$7=36,SAP_Leadsheet!$G$20,IF(AF$7=48,SAP_Leadsheet!$H$20,IF(AF$7=60,SAP_Leadsheet!$I$20,IF(AF$7&lt;12,SAP_Leadsheet!$E$19,IF(AF$7&lt;24,SAP_Leadsheet!$F$19,IF(AF$7&lt;36,SAP_Leadsheet!$G$19,IF(AF$7&lt;48,SAP_Leadsheet!$H$19,SAP_Leadsheet!$I$19)))))))))</f>
        <v>0.01</v>
      </c>
      <c r="AG13" s="213">
        <f>IF(AG$7=12,SAP_Leadsheet!$E$20,IF(AG$7=24,SAP_Leadsheet!$F$20,IF(AG$7=36,SAP_Leadsheet!$G$20,IF(AG$7=48,SAP_Leadsheet!$H$20,IF(AG$7=60,SAP_Leadsheet!$I$20,IF(AG$7&lt;12,SAP_Leadsheet!$E$19,IF(AG$7&lt;24,SAP_Leadsheet!$F$19,IF(AG$7&lt;36,SAP_Leadsheet!$G$19,IF(AG$7&lt;48,SAP_Leadsheet!$H$19,SAP_Leadsheet!$I$19)))))))))</f>
        <v>0.01</v>
      </c>
      <c r="AH13" s="213">
        <f>IF(AH$7=12,SAP_Leadsheet!$E$20,IF(AH$7=24,SAP_Leadsheet!$F$20,IF(AH$7=36,SAP_Leadsheet!$G$20,IF(AH$7=48,SAP_Leadsheet!$H$20,IF(AH$7=60,SAP_Leadsheet!$I$20,IF(AH$7&lt;12,SAP_Leadsheet!$E$19,IF(AH$7&lt;24,SAP_Leadsheet!$F$19,IF(AH$7&lt;36,SAP_Leadsheet!$G$19,IF(AH$7&lt;48,SAP_Leadsheet!$H$19,SAP_Leadsheet!$I$19)))))))))</f>
        <v>0.01</v>
      </c>
      <c r="AI13" s="213">
        <f>IF(AI$7=12,SAP_Leadsheet!$E$20,IF(AI$7=24,SAP_Leadsheet!$F$20,IF(AI$7=36,SAP_Leadsheet!$G$20,IF(AI$7=48,SAP_Leadsheet!$H$20,IF(AI$7=60,SAP_Leadsheet!$I$20,IF(AI$7&lt;12,SAP_Leadsheet!$E$19,IF(AI$7&lt;24,SAP_Leadsheet!$F$19,IF(AI$7&lt;36,SAP_Leadsheet!$G$19,IF(AI$7&lt;48,SAP_Leadsheet!$H$19,SAP_Leadsheet!$I$19)))))))))</f>
        <v>0.01</v>
      </c>
      <c r="AJ13" s="213">
        <f>IF(AJ$7=12,SAP_Leadsheet!$E$20,IF(AJ$7=24,SAP_Leadsheet!$F$20,IF(AJ$7=36,SAP_Leadsheet!$G$20,IF(AJ$7=48,SAP_Leadsheet!$H$20,IF(AJ$7=60,SAP_Leadsheet!$I$20,IF(AJ$7&lt;12,SAP_Leadsheet!$E$19,IF(AJ$7&lt;24,SAP_Leadsheet!$F$19,IF(AJ$7&lt;36,SAP_Leadsheet!$G$19,IF(AJ$7&lt;48,SAP_Leadsheet!$H$19,SAP_Leadsheet!$I$19)))))))))</f>
        <v>0.01</v>
      </c>
      <c r="AK13" s="213">
        <f>IF(AK$7=12,SAP_Leadsheet!$E$20,IF(AK$7=24,SAP_Leadsheet!$F$20,IF(AK$7=36,SAP_Leadsheet!$G$20,IF(AK$7=48,SAP_Leadsheet!$H$20,IF(AK$7=60,SAP_Leadsheet!$I$20,IF(AK$7&lt;12,SAP_Leadsheet!$E$19,IF(AK$7&lt;24,SAP_Leadsheet!$F$19,IF(AK$7&lt;36,SAP_Leadsheet!$G$19,IF(AK$7&lt;48,SAP_Leadsheet!$H$19,SAP_Leadsheet!$I$19)))))))))</f>
        <v>0.01</v>
      </c>
      <c r="AL13" s="213">
        <f>IF(AL$7=12,SAP_Leadsheet!$E$20,IF(AL$7=24,SAP_Leadsheet!$F$20,IF(AL$7=36,SAP_Leadsheet!$G$20,IF(AL$7=48,SAP_Leadsheet!$H$20,IF(AL$7=60,SAP_Leadsheet!$I$20,IF(AL$7&lt;12,SAP_Leadsheet!$E$19,IF(AL$7&lt;24,SAP_Leadsheet!$F$19,IF(AL$7&lt;36,SAP_Leadsheet!$G$19,IF(AL$7&lt;48,SAP_Leadsheet!$H$19,SAP_Leadsheet!$I$19)))))))))</f>
        <v>0.01</v>
      </c>
      <c r="AM13" s="213">
        <f>IF(AM$7=12,SAP_Leadsheet!$E$20,IF(AM$7=24,SAP_Leadsheet!$F$20,IF(AM$7=36,SAP_Leadsheet!$G$20,IF(AM$7=48,SAP_Leadsheet!$H$20,IF(AM$7=60,SAP_Leadsheet!$I$20,IF(AM$7&lt;12,SAP_Leadsheet!$E$19,IF(AM$7&lt;24,SAP_Leadsheet!$F$19,IF(AM$7&lt;36,SAP_Leadsheet!$G$19,IF(AM$7&lt;48,SAP_Leadsheet!$H$19,SAP_Leadsheet!$I$19)))))))))</f>
        <v>0.01</v>
      </c>
      <c r="AN13" s="213">
        <f>IF(AN$7=12,SAP_Leadsheet!$E$20,IF(AN$7=24,SAP_Leadsheet!$F$20,IF(AN$7=36,SAP_Leadsheet!$G$20,IF(AN$7=48,SAP_Leadsheet!$H$20,IF(AN$7=60,SAP_Leadsheet!$I$20,IF(AN$7&lt;12,SAP_Leadsheet!$E$19,IF(AN$7&lt;24,SAP_Leadsheet!$F$19,IF(AN$7&lt;36,SAP_Leadsheet!$G$19,IF(AN$7&lt;48,SAP_Leadsheet!$H$19,SAP_Leadsheet!$I$19)))))))))</f>
        <v>0.01</v>
      </c>
      <c r="AO13" s="213">
        <f>IF(AO$7=12,SAP_Leadsheet!$E$20,IF(AO$7=24,SAP_Leadsheet!$F$20,IF(AO$7=36,SAP_Leadsheet!$G$20,IF(AO$7=48,SAP_Leadsheet!$H$20,IF(AO$7=60,SAP_Leadsheet!$I$20,IF(AO$7&lt;12,SAP_Leadsheet!$E$19,IF(AO$7&lt;24,SAP_Leadsheet!$F$19,IF(AO$7&lt;36,SAP_Leadsheet!$G$19,IF(AO$7&lt;48,SAP_Leadsheet!$H$19,SAP_Leadsheet!$I$19)))))))))</f>
        <v>0.01</v>
      </c>
      <c r="AP13" s="213">
        <f>IF(AP$7=12,SAP_Leadsheet!$E$20,IF(AP$7=24,SAP_Leadsheet!$F$20,IF(AP$7=36,SAP_Leadsheet!$G$20,IF(AP$7=48,SAP_Leadsheet!$H$20,IF(AP$7=60,SAP_Leadsheet!$I$20,IF(AP$7&lt;12,SAP_Leadsheet!$E$19,IF(AP$7&lt;24,SAP_Leadsheet!$F$19,IF(AP$7&lt;36,SAP_Leadsheet!$G$19,IF(AP$7&lt;48,SAP_Leadsheet!$H$19,SAP_Leadsheet!$I$19)))))))))</f>
        <v>1.7000000000000001E-2</v>
      </c>
      <c r="AQ13" s="213">
        <f>IF(AQ$7=12,SAP_Leadsheet!$E$20,IF(AQ$7=24,SAP_Leadsheet!$F$20,IF(AQ$7=36,SAP_Leadsheet!$G$20,IF(AQ$7=48,SAP_Leadsheet!$H$20,IF(AQ$7=60,SAP_Leadsheet!$I$20,IF(AQ$7&lt;12,SAP_Leadsheet!$E$19,IF(AQ$7&lt;24,SAP_Leadsheet!$F$19,IF(AQ$7&lt;36,SAP_Leadsheet!$G$19,IF(AQ$7&lt;48,SAP_Leadsheet!$H$19,SAP_Leadsheet!$I$19)))))))))</f>
        <v>0.01</v>
      </c>
      <c r="AR13" s="213">
        <f>IF(AR$7=12,SAP_Leadsheet!$E$20,IF(AR$7=24,SAP_Leadsheet!$F$20,IF(AR$7=36,SAP_Leadsheet!$G$20,IF(AR$7=48,SAP_Leadsheet!$H$20,IF(AR$7=60,SAP_Leadsheet!$I$20,IF(AR$7&lt;12,SAP_Leadsheet!$E$19,IF(AR$7&lt;24,SAP_Leadsheet!$F$19,IF(AR$7&lt;36,SAP_Leadsheet!$G$19,IF(AR$7&lt;48,SAP_Leadsheet!$H$19,SAP_Leadsheet!$I$19)))))))))</f>
        <v>0.01</v>
      </c>
      <c r="AS13" s="213">
        <f>IF(AS$7=12,SAP_Leadsheet!$E$20,IF(AS$7=24,SAP_Leadsheet!$F$20,IF(AS$7=36,SAP_Leadsheet!$G$20,IF(AS$7=48,SAP_Leadsheet!$H$20,IF(AS$7=60,SAP_Leadsheet!$I$20,IF(AS$7&lt;12,SAP_Leadsheet!$E$19,IF(AS$7&lt;24,SAP_Leadsheet!$F$19,IF(AS$7&lt;36,SAP_Leadsheet!$G$19,IF(AS$7&lt;48,SAP_Leadsheet!$H$19,SAP_Leadsheet!$I$19)))))))))</f>
        <v>0.01</v>
      </c>
      <c r="AT13" s="213">
        <f>IF(AT$7=12,SAP_Leadsheet!$E$20,IF(AT$7=24,SAP_Leadsheet!$F$20,IF(AT$7=36,SAP_Leadsheet!$G$20,IF(AT$7=48,SAP_Leadsheet!$H$20,IF(AT$7=60,SAP_Leadsheet!$I$20,IF(AT$7&lt;12,SAP_Leadsheet!$E$19,IF(AT$7&lt;24,SAP_Leadsheet!$F$19,IF(AT$7&lt;36,SAP_Leadsheet!$G$19,IF(AT$7&lt;48,SAP_Leadsheet!$H$19,SAP_Leadsheet!$I$19)))))))))</f>
        <v>0.01</v>
      </c>
      <c r="AU13" s="213">
        <f>IF(AU$7=12,SAP_Leadsheet!$E$20,IF(AU$7=24,SAP_Leadsheet!$F$20,IF(AU$7=36,SAP_Leadsheet!$G$20,IF(AU$7=48,SAP_Leadsheet!$H$20,IF(AU$7=60,SAP_Leadsheet!$I$20,IF(AU$7&lt;12,SAP_Leadsheet!$E$19,IF(AU$7&lt;24,SAP_Leadsheet!$F$19,IF(AU$7&lt;36,SAP_Leadsheet!$G$19,IF(AU$7&lt;48,SAP_Leadsheet!$H$19,SAP_Leadsheet!$I$19)))))))))</f>
        <v>0.01</v>
      </c>
      <c r="AV13" s="213">
        <f>IF(AV$7=12,SAP_Leadsheet!$E$20,IF(AV$7=24,SAP_Leadsheet!$F$20,IF(AV$7=36,SAP_Leadsheet!$G$20,IF(AV$7=48,SAP_Leadsheet!$H$20,IF(AV$7=60,SAP_Leadsheet!$I$20,IF(AV$7&lt;12,SAP_Leadsheet!$E$19,IF(AV$7&lt;24,SAP_Leadsheet!$F$19,IF(AV$7&lt;36,SAP_Leadsheet!$G$19,IF(AV$7&lt;48,SAP_Leadsheet!$H$19,SAP_Leadsheet!$I$19)))))))))</f>
        <v>0.01</v>
      </c>
      <c r="AW13" s="213">
        <f>IF(AW$7=12,SAP_Leadsheet!$E$20,IF(AW$7=24,SAP_Leadsheet!$F$20,IF(AW$7=36,SAP_Leadsheet!$G$20,IF(AW$7=48,SAP_Leadsheet!$H$20,IF(AW$7=60,SAP_Leadsheet!$I$20,IF(AW$7&lt;12,SAP_Leadsheet!$E$19,IF(AW$7&lt;24,SAP_Leadsheet!$F$19,IF(AW$7&lt;36,SAP_Leadsheet!$G$19,IF(AW$7&lt;48,SAP_Leadsheet!$H$19,SAP_Leadsheet!$I$19)))))))))</f>
        <v>0.01</v>
      </c>
      <c r="AX13" s="213">
        <f>IF(AX$7=12,SAP_Leadsheet!$E$20,IF(AX$7=24,SAP_Leadsheet!$F$20,IF(AX$7=36,SAP_Leadsheet!$G$20,IF(AX$7=48,SAP_Leadsheet!$H$20,IF(AX$7=60,SAP_Leadsheet!$I$20,IF(AX$7&lt;12,SAP_Leadsheet!$E$19,IF(AX$7&lt;24,SAP_Leadsheet!$F$19,IF(AX$7&lt;36,SAP_Leadsheet!$G$19,IF(AX$7&lt;48,SAP_Leadsheet!$H$19,SAP_Leadsheet!$I$19)))))))))</f>
        <v>0.01</v>
      </c>
      <c r="AY13" s="213">
        <f>IF(AY$7=12,SAP_Leadsheet!$E$20,IF(AY$7=24,SAP_Leadsheet!$F$20,IF(AY$7=36,SAP_Leadsheet!$G$20,IF(AY$7=48,SAP_Leadsheet!$H$20,IF(AY$7=60,SAP_Leadsheet!$I$20,IF(AY$7&lt;12,SAP_Leadsheet!$E$19,IF(AY$7&lt;24,SAP_Leadsheet!$F$19,IF(AY$7&lt;36,SAP_Leadsheet!$G$19,IF(AY$7&lt;48,SAP_Leadsheet!$H$19,SAP_Leadsheet!$I$19)))))))))</f>
        <v>0.01</v>
      </c>
      <c r="AZ13" s="213">
        <f>IF(AZ$7=12,SAP_Leadsheet!$E$20,IF(AZ$7=24,SAP_Leadsheet!$F$20,IF(AZ$7=36,SAP_Leadsheet!$G$20,IF(AZ$7=48,SAP_Leadsheet!$H$20,IF(AZ$7=60,SAP_Leadsheet!$I$20,IF(AZ$7&lt;12,SAP_Leadsheet!$E$19,IF(AZ$7&lt;24,SAP_Leadsheet!$F$19,IF(AZ$7&lt;36,SAP_Leadsheet!$G$19,IF(AZ$7&lt;48,SAP_Leadsheet!$H$19,SAP_Leadsheet!$I$19)))))))))</f>
        <v>0.01</v>
      </c>
      <c r="BA13" s="213">
        <f>IF(BA$7=12,SAP_Leadsheet!$E$20,IF(BA$7=24,SAP_Leadsheet!$F$20,IF(BA$7=36,SAP_Leadsheet!$G$20,IF(BA$7=48,SAP_Leadsheet!$H$20,IF(BA$7=60,SAP_Leadsheet!$I$20,IF(BA$7&lt;12,SAP_Leadsheet!$E$19,IF(BA$7&lt;24,SAP_Leadsheet!$F$19,IF(BA$7&lt;36,SAP_Leadsheet!$G$19,IF(BA$7&lt;48,SAP_Leadsheet!$H$19,SAP_Leadsheet!$I$19)))))))))</f>
        <v>0.01</v>
      </c>
      <c r="BB13" s="213">
        <f>IF(BB$7=12,SAP_Leadsheet!$E$20,IF(BB$7=24,SAP_Leadsheet!$F$20,IF(BB$7=36,SAP_Leadsheet!$G$20,IF(BB$7=48,SAP_Leadsheet!$H$20,IF(BB$7=60,SAP_Leadsheet!$I$20,IF(BB$7&lt;12,SAP_Leadsheet!$E$19,IF(BB$7&lt;24,SAP_Leadsheet!$F$19,IF(BB$7&lt;36,SAP_Leadsheet!$G$19,IF(BB$7&lt;48,SAP_Leadsheet!$H$19,SAP_Leadsheet!$I$19)))))))))</f>
        <v>1.4999999999999999E-2</v>
      </c>
      <c r="BC13" s="102">
        <f>IF(BC$7=12,SAP_Leadsheet!$E$20,IF(BC$7=24,SAP_Leadsheet!$F$20,IF(BC$7=36,SAP_Leadsheet!$G$20,IF(BC$7=48,SAP_Leadsheet!$H$20,IF(BC$7=60,SAP_Leadsheet!$I$20,IF(BC$7&lt;12,SAP_Leadsheet!$E$19,IF(BC$7&lt;24,SAP_Leadsheet!$F$19,IF(BC$7&lt;36,SAP_Leadsheet!$G$19,IF(BC$7&lt;48,SAP_Leadsheet!$H$19,SAP_Leadsheet!$I$19)))))))))</f>
        <v>0.01</v>
      </c>
      <c r="BD13" s="213">
        <f>IF(BD$7=12,SAP_Leadsheet!$E$20,IF(BD$7=24,SAP_Leadsheet!$F$20,IF(BD$7=36,SAP_Leadsheet!$G$20,IF(BD$7=48,SAP_Leadsheet!$H$20,IF(BD$7=60,SAP_Leadsheet!$I$20,IF(BD$7&lt;12,SAP_Leadsheet!$E$19,IF(BD$7&lt;24,SAP_Leadsheet!$F$19,IF(BD$7&lt;36,SAP_Leadsheet!$G$19,IF(BD$7&lt;48,SAP_Leadsheet!$H$19,SAP_Leadsheet!$I$19)))))))))</f>
        <v>0.01</v>
      </c>
      <c r="BE13" s="213">
        <f>IF(BE$7=12,SAP_Leadsheet!$E$20,IF(BE$7=24,SAP_Leadsheet!$F$20,IF(BE$7=36,SAP_Leadsheet!$G$20,IF(BE$7=48,SAP_Leadsheet!$H$20,IF(BE$7=60,SAP_Leadsheet!$I$20,IF(BE$7&lt;12,SAP_Leadsheet!$E$19,IF(BE$7&lt;24,SAP_Leadsheet!$F$19,IF(BE$7&lt;36,SAP_Leadsheet!$G$19,IF(BE$7&lt;48,SAP_Leadsheet!$H$19,SAP_Leadsheet!$I$19)))))))))</f>
        <v>0.01</v>
      </c>
      <c r="BF13" s="213">
        <f>IF(BF$7=12,SAP_Leadsheet!$E$20,IF(BF$7=24,SAP_Leadsheet!$F$20,IF(BF$7=36,SAP_Leadsheet!$G$20,IF(BF$7=48,SAP_Leadsheet!$H$20,IF(BF$7=60,SAP_Leadsheet!$I$20,IF(BF$7&lt;12,SAP_Leadsheet!$E$19,IF(BF$7&lt;24,SAP_Leadsheet!$F$19,IF(BF$7&lt;36,SAP_Leadsheet!$G$19,IF(BF$7&lt;48,SAP_Leadsheet!$H$19,SAP_Leadsheet!$I$19)))))))))</f>
        <v>0.01</v>
      </c>
      <c r="BG13" s="213">
        <f>IF(BG$7=12,SAP_Leadsheet!$E$20,IF(BG$7=24,SAP_Leadsheet!$F$20,IF(BG$7=36,SAP_Leadsheet!$G$20,IF(BG$7=48,SAP_Leadsheet!$H$20,IF(BG$7=60,SAP_Leadsheet!$I$20,IF(BG$7&lt;12,SAP_Leadsheet!$E$19,IF(BG$7&lt;24,SAP_Leadsheet!$F$19,IF(BG$7&lt;36,SAP_Leadsheet!$G$19,IF(BG$7&lt;48,SAP_Leadsheet!$H$19,SAP_Leadsheet!$I$19)))))))))</f>
        <v>0.01</v>
      </c>
      <c r="BH13" s="213">
        <f>IF(BH$7=12,SAP_Leadsheet!$E$20,IF(BH$7=24,SAP_Leadsheet!$F$20,IF(BH$7=36,SAP_Leadsheet!$G$20,IF(BH$7=48,SAP_Leadsheet!$H$20,IF(BH$7=60,SAP_Leadsheet!$I$20,IF(BH$7&lt;12,SAP_Leadsheet!$E$19,IF(BH$7&lt;24,SAP_Leadsheet!$F$19,IF(BH$7&lt;36,SAP_Leadsheet!$G$19,IF(BH$7&lt;48,SAP_Leadsheet!$H$19,SAP_Leadsheet!$I$19)))))))))</f>
        <v>0.01</v>
      </c>
      <c r="BI13" s="213">
        <f>IF(BI$7=12,SAP_Leadsheet!$E$20,IF(BI$7=24,SAP_Leadsheet!$F$20,IF(BI$7=36,SAP_Leadsheet!$G$20,IF(BI$7=48,SAP_Leadsheet!$H$20,IF(BI$7=60,SAP_Leadsheet!$I$20,IF(BI$7&lt;12,SAP_Leadsheet!$E$19,IF(BI$7&lt;24,SAP_Leadsheet!$F$19,IF(BI$7&lt;36,SAP_Leadsheet!$G$19,IF(BI$7&lt;48,SAP_Leadsheet!$H$19,SAP_Leadsheet!$I$19)))))))))</f>
        <v>0.01</v>
      </c>
      <c r="BJ13" s="213">
        <f>IF(BJ$7=12,SAP_Leadsheet!$E$20,IF(BJ$7=24,SAP_Leadsheet!$F$20,IF(BJ$7=36,SAP_Leadsheet!$G$20,IF(BJ$7=48,SAP_Leadsheet!$H$20,IF(BJ$7=60,SAP_Leadsheet!$I$20,IF(BJ$7&lt;12,SAP_Leadsheet!$E$19,IF(BJ$7&lt;24,SAP_Leadsheet!$F$19,IF(BJ$7&lt;36,SAP_Leadsheet!$G$19,IF(BJ$7&lt;48,SAP_Leadsheet!$H$19,SAP_Leadsheet!$I$19)))))))))</f>
        <v>0.01</v>
      </c>
      <c r="BK13" s="213">
        <f>IF(BK$7=12,SAP_Leadsheet!$E$20,IF(BK$7=24,SAP_Leadsheet!$F$20,IF(BK$7=36,SAP_Leadsheet!$G$20,IF(BK$7=48,SAP_Leadsheet!$H$20,IF(BK$7=60,SAP_Leadsheet!$I$20,IF(BK$7&lt;12,SAP_Leadsheet!$E$19,IF(BK$7&lt;24,SAP_Leadsheet!$F$19,IF(BK$7&lt;36,SAP_Leadsheet!$G$19,IF(BK$7&lt;48,SAP_Leadsheet!$H$19,SAP_Leadsheet!$I$19)))))))))</f>
        <v>0.01</v>
      </c>
      <c r="BL13" s="213">
        <f>IF(BL$7=12,SAP_Leadsheet!$E$20,IF(BL$7=24,SAP_Leadsheet!$F$20,IF(BL$7=36,SAP_Leadsheet!$G$20,IF(BL$7=48,SAP_Leadsheet!$H$20,IF(BL$7=60,SAP_Leadsheet!$I$20,IF(BL$7&lt;12,SAP_Leadsheet!$E$19,IF(BL$7&lt;24,SAP_Leadsheet!$F$19,IF(BL$7&lt;36,SAP_Leadsheet!$G$19,IF(BL$7&lt;48,SAP_Leadsheet!$H$19,SAP_Leadsheet!$I$19)))))))))</f>
        <v>0.01</v>
      </c>
      <c r="BM13" s="213">
        <f>IF(BM$7=12,SAP_Leadsheet!$E$20,IF(BM$7=24,SAP_Leadsheet!$F$20,IF(BM$7=36,SAP_Leadsheet!$G$20,IF(BM$7=48,SAP_Leadsheet!$H$20,IF(BM$7=60,SAP_Leadsheet!$I$20,IF(BM$7&lt;12,SAP_Leadsheet!$E$19,IF(BM$7&lt;24,SAP_Leadsheet!$F$19,IF(BM$7&lt;36,SAP_Leadsheet!$G$19,IF(BM$7&lt;48,SAP_Leadsheet!$H$19,SAP_Leadsheet!$I$19)))))))))</f>
        <v>0.01</v>
      </c>
      <c r="BN13" s="213">
        <f>IF(BN$7=12,SAP_Leadsheet!$E$20,IF(BN$7=24,SAP_Leadsheet!$F$20,IF(BN$7=36,SAP_Leadsheet!$G$20,IF(BN$7=48,SAP_Leadsheet!$H$20,IF(BN$7=60,SAP_Leadsheet!$I$20,IF(BN$7&lt;12,SAP_Leadsheet!$E$19,IF(BN$7&lt;24,SAP_Leadsheet!$F$19,IF(BN$7&lt;36,SAP_Leadsheet!$G$19,IF(BN$7&lt;48,SAP_Leadsheet!$H$19,SAP_Leadsheet!$I$19)))))))))</f>
        <v>1.4999999999999999E-2</v>
      </c>
      <c r="BO13" s="322"/>
      <c r="BP13" s="322"/>
      <c r="BQ13" s="322"/>
      <c r="BR13" s="322"/>
      <c r="BS13" s="322"/>
      <c r="BT13" s="322"/>
      <c r="BU13" s="322"/>
      <c r="BV13" s="322"/>
      <c r="BW13" s="322"/>
      <c r="BX13" s="322"/>
      <c r="BY13" s="322"/>
      <c r="BZ13" s="322"/>
      <c r="CA13" s="322"/>
      <c r="CB13" s="322"/>
      <c r="CC13" s="322"/>
      <c r="CD13" s="322"/>
      <c r="CE13" s="322"/>
      <c r="CF13" s="322"/>
      <c r="CG13" s="322"/>
      <c r="CH13" s="322"/>
      <c r="CI13" s="322"/>
      <c r="CJ13" s="322"/>
      <c r="CK13" s="322"/>
      <c r="CL13" s="322"/>
    </row>
    <row r="14" spans="1:242" x14ac:dyDescent="0.15">
      <c r="D14" s="132"/>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0"/>
      <c r="AX14" s="320"/>
      <c r="AY14" s="320"/>
      <c r="AZ14" s="320"/>
      <c r="BA14" s="320"/>
      <c r="BB14" s="320"/>
      <c r="BC14" s="320"/>
      <c r="BD14" s="320"/>
      <c r="BE14" s="320"/>
      <c r="BF14" s="320"/>
      <c r="BG14" s="320"/>
      <c r="BH14" s="320"/>
      <c r="BI14" s="320"/>
      <c r="BJ14" s="320"/>
      <c r="BK14" s="320"/>
      <c r="BL14" s="320"/>
      <c r="BM14" s="320"/>
      <c r="BN14" s="320" t="s">
        <v>38</v>
      </c>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row>
    <row r="15" spans="1:242" x14ac:dyDescent="0.15">
      <c r="C15" s="87" t="s">
        <v>453</v>
      </c>
      <c r="D15" s="87" t="s">
        <v>454</v>
      </c>
      <c r="F15" s="87" t="s">
        <v>449</v>
      </c>
      <c r="G15" s="323">
        <v>0</v>
      </c>
      <c r="H15" s="323">
        <f>G18</f>
        <v>0.97699999999999998</v>
      </c>
      <c r="I15" s="323">
        <f>H18</f>
        <v>0.96399999999999997</v>
      </c>
      <c r="J15" s="323">
        <f>I18</f>
        <v>0.95099999999999996</v>
      </c>
      <c r="K15" s="323">
        <f>J18</f>
        <v>0.93799999999999994</v>
      </c>
      <c r="L15" s="323">
        <f>K18</f>
        <v>0.92499999999999993</v>
      </c>
      <c r="M15" s="323">
        <f t="shared" ref="M15:BN15" si="5">L18</f>
        <v>0.91199999999999992</v>
      </c>
      <c r="N15" s="323">
        <f t="shared" si="5"/>
        <v>0.89899999999999991</v>
      </c>
      <c r="O15" s="323">
        <f t="shared" si="5"/>
        <v>0.8859999999999999</v>
      </c>
      <c r="P15" s="323">
        <f t="shared" si="5"/>
        <v>0.87299999999999989</v>
      </c>
      <c r="Q15" s="323">
        <f t="shared" si="5"/>
        <v>0.85999999999999988</v>
      </c>
      <c r="R15" s="323">
        <f t="shared" si="5"/>
        <v>0.84699999999999986</v>
      </c>
      <c r="S15" s="323">
        <f t="shared" si="5"/>
        <v>0.81999999999999984</v>
      </c>
      <c r="T15" s="323">
        <f t="shared" si="5"/>
        <v>0.80599999999999983</v>
      </c>
      <c r="U15" s="323">
        <f t="shared" si="5"/>
        <v>0.79199999999999982</v>
      </c>
      <c r="V15" s="323">
        <f t="shared" si="5"/>
        <v>0.7779999999999998</v>
      </c>
      <c r="W15" s="323">
        <f t="shared" si="5"/>
        <v>0.76399999999999979</v>
      </c>
      <c r="X15" s="323">
        <f t="shared" si="5"/>
        <v>0.74999999999999978</v>
      </c>
      <c r="Y15" s="323">
        <f t="shared" si="5"/>
        <v>0.73599999999999977</v>
      </c>
      <c r="Z15" s="323">
        <f t="shared" si="5"/>
        <v>0.72199999999999975</v>
      </c>
      <c r="AA15" s="323">
        <f t="shared" si="5"/>
        <v>0.70799999999999974</v>
      </c>
      <c r="AB15" s="323">
        <f t="shared" si="5"/>
        <v>0.69399999999999973</v>
      </c>
      <c r="AC15" s="323">
        <f t="shared" si="5"/>
        <v>0.67999999999999972</v>
      </c>
      <c r="AD15" s="323">
        <f t="shared" si="5"/>
        <v>0.6659999999999997</v>
      </c>
      <c r="AE15" s="323">
        <f t="shared" si="5"/>
        <v>0.64099999999999968</v>
      </c>
      <c r="AF15" s="323">
        <f t="shared" si="5"/>
        <v>0.63099999999999967</v>
      </c>
      <c r="AG15" s="323">
        <f t="shared" si="5"/>
        <v>0.62099999999999966</v>
      </c>
      <c r="AH15" s="323">
        <f t="shared" si="5"/>
        <v>0.61099999999999965</v>
      </c>
      <c r="AI15" s="323">
        <f t="shared" si="5"/>
        <v>0.60099999999999965</v>
      </c>
      <c r="AJ15" s="323">
        <f t="shared" si="5"/>
        <v>0.59099999999999964</v>
      </c>
      <c r="AK15" s="323">
        <f t="shared" si="5"/>
        <v>0.58099999999999963</v>
      </c>
      <c r="AL15" s="323">
        <f t="shared" si="5"/>
        <v>0.57099999999999962</v>
      </c>
      <c r="AM15" s="323">
        <f t="shared" si="5"/>
        <v>0.56099999999999961</v>
      </c>
      <c r="AN15" s="323">
        <f t="shared" si="5"/>
        <v>0.5509999999999996</v>
      </c>
      <c r="AO15" s="323">
        <f t="shared" si="5"/>
        <v>0.54099999999999959</v>
      </c>
      <c r="AP15" s="323">
        <f t="shared" si="5"/>
        <v>0.53099999999999958</v>
      </c>
      <c r="AQ15" s="323">
        <f t="shared" si="5"/>
        <v>0.51399999999999957</v>
      </c>
      <c r="AR15" s="323">
        <f t="shared" si="5"/>
        <v>0.50399999999999956</v>
      </c>
      <c r="AS15" s="323">
        <f t="shared" si="5"/>
        <v>0.49399999999999955</v>
      </c>
      <c r="AT15" s="323">
        <f t="shared" si="5"/>
        <v>0.48399999999999954</v>
      </c>
      <c r="AU15" s="323">
        <f t="shared" si="5"/>
        <v>0.47399999999999953</v>
      </c>
      <c r="AV15" s="323">
        <f t="shared" si="5"/>
        <v>0.46399999999999952</v>
      </c>
      <c r="AW15" s="323">
        <f t="shared" si="5"/>
        <v>0.45399999999999952</v>
      </c>
      <c r="AX15" s="323">
        <f t="shared" si="5"/>
        <v>0.44399999999999951</v>
      </c>
      <c r="AY15" s="323">
        <f t="shared" si="5"/>
        <v>0.4339999999999995</v>
      </c>
      <c r="AZ15" s="323">
        <f t="shared" si="5"/>
        <v>0.42399999999999949</v>
      </c>
      <c r="BA15" s="323">
        <f t="shared" si="5"/>
        <v>0.41399999999999948</v>
      </c>
      <c r="BB15" s="323">
        <f t="shared" si="5"/>
        <v>0.40399999999999947</v>
      </c>
      <c r="BC15" s="323">
        <f t="shared" si="5"/>
        <v>0.38899999999999946</v>
      </c>
      <c r="BD15" s="323">
        <f t="shared" si="5"/>
        <v>0.37899999999999945</v>
      </c>
      <c r="BE15" s="323">
        <f t="shared" si="5"/>
        <v>0.36899999999999944</v>
      </c>
      <c r="BF15" s="323">
        <f t="shared" si="5"/>
        <v>0.35899999999999943</v>
      </c>
      <c r="BG15" s="323">
        <f t="shared" si="5"/>
        <v>0.34899999999999942</v>
      </c>
      <c r="BH15" s="323">
        <f t="shared" si="5"/>
        <v>0.33899999999999941</v>
      </c>
      <c r="BI15" s="323">
        <f t="shared" si="5"/>
        <v>0.3289999999999994</v>
      </c>
      <c r="BJ15" s="323">
        <f t="shared" si="5"/>
        <v>0.3189999999999994</v>
      </c>
      <c r="BK15" s="323">
        <f t="shared" si="5"/>
        <v>0.30899999999999939</v>
      </c>
      <c r="BL15" s="323">
        <f t="shared" si="5"/>
        <v>0.29899999999999938</v>
      </c>
      <c r="BM15" s="323">
        <f t="shared" si="5"/>
        <v>0.28899999999999937</v>
      </c>
      <c r="BN15" s="323">
        <f t="shared" si="5"/>
        <v>0.27899999999999936</v>
      </c>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row>
    <row r="16" spans="1:242" x14ac:dyDescent="0.15">
      <c r="D16" s="8" t="s">
        <v>455</v>
      </c>
      <c r="F16" s="8" t="s">
        <v>449</v>
      </c>
      <c r="G16" s="299">
        <f>G12</f>
        <v>0.99</v>
      </c>
      <c r="H16" s="299">
        <v>0</v>
      </c>
      <c r="I16" s="299">
        <v>0</v>
      </c>
      <c r="J16" s="299">
        <v>0</v>
      </c>
      <c r="K16" s="299">
        <v>0</v>
      </c>
      <c r="L16" s="299">
        <v>0</v>
      </c>
      <c r="M16" s="299">
        <v>0</v>
      </c>
      <c r="N16" s="299">
        <v>0</v>
      </c>
      <c r="O16" s="299">
        <v>0</v>
      </c>
      <c r="P16" s="299">
        <v>0</v>
      </c>
      <c r="Q16" s="299">
        <v>0</v>
      </c>
      <c r="R16" s="299">
        <v>0</v>
      </c>
      <c r="S16" s="299">
        <v>0</v>
      </c>
      <c r="T16" s="299">
        <v>0</v>
      </c>
      <c r="U16" s="299">
        <v>0</v>
      </c>
      <c r="V16" s="299">
        <v>0</v>
      </c>
      <c r="W16" s="299">
        <v>0</v>
      </c>
      <c r="X16" s="299">
        <v>0</v>
      </c>
      <c r="Y16" s="299">
        <v>0</v>
      </c>
      <c r="Z16" s="299">
        <v>0</v>
      </c>
      <c r="AA16" s="299">
        <v>0</v>
      </c>
      <c r="AB16" s="299">
        <v>0</v>
      </c>
      <c r="AC16" s="299">
        <v>0</v>
      </c>
      <c r="AD16" s="299">
        <v>0</v>
      </c>
      <c r="AE16" s="299">
        <v>0</v>
      </c>
      <c r="AF16" s="299">
        <v>0</v>
      </c>
      <c r="AG16" s="299">
        <v>0</v>
      </c>
      <c r="AH16" s="299">
        <v>0</v>
      </c>
      <c r="AI16" s="299">
        <v>0</v>
      </c>
      <c r="AJ16" s="299">
        <v>0</v>
      </c>
      <c r="AK16" s="299">
        <v>0</v>
      </c>
      <c r="AL16" s="299">
        <v>0</v>
      </c>
      <c r="AM16" s="299">
        <v>0</v>
      </c>
      <c r="AN16" s="299">
        <v>0</v>
      </c>
      <c r="AO16" s="299">
        <v>0</v>
      </c>
      <c r="AP16" s="299">
        <v>0</v>
      </c>
      <c r="AQ16" s="299">
        <v>0</v>
      </c>
      <c r="AR16" s="299">
        <v>0</v>
      </c>
      <c r="AS16" s="299">
        <v>0</v>
      </c>
      <c r="AT16" s="299">
        <v>0</v>
      </c>
      <c r="AU16" s="299">
        <v>0</v>
      </c>
      <c r="AV16" s="299">
        <v>0</v>
      </c>
      <c r="AW16" s="299">
        <v>0</v>
      </c>
      <c r="AX16" s="299">
        <v>0</v>
      </c>
      <c r="AY16" s="299">
        <v>0</v>
      </c>
      <c r="AZ16" s="299">
        <v>0</v>
      </c>
      <c r="BA16" s="299">
        <v>0</v>
      </c>
      <c r="BB16" s="299">
        <v>0</v>
      </c>
      <c r="BC16" s="299">
        <v>0</v>
      </c>
      <c r="BD16" s="299">
        <v>0</v>
      </c>
      <c r="BE16" s="299">
        <v>0</v>
      </c>
      <c r="BF16" s="299">
        <v>0</v>
      </c>
      <c r="BG16" s="299">
        <v>0</v>
      </c>
      <c r="BH16" s="299">
        <v>0</v>
      </c>
      <c r="BI16" s="299">
        <v>0</v>
      </c>
      <c r="BJ16" s="299">
        <v>0</v>
      </c>
      <c r="BK16" s="299">
        <v>0</v>
      </c>
      <c r="BL16" s="299">
        <v>0</v>
      </c>
      <c r="BM16" s="299">
        <v>0</v>
      </c>
      <c r="BN16" s="299">
        <v>0</v>
      </c>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row>
    <row r="17" spans="1:90" x14ac:dyDescent="0.15">
      <c r="D17" s="8" t="s">
        <v>456</v>
      </c>
      <c r="F17" s="8" t="s">
        <v>449</v>
      </c>
      <c r="G17" s="299">
        <f>G13</f>
        <v>1.2999999999999999E-2</v>
      </c>
      <c r="H17" s="299">
        <f t="shared" ref="H17:BN17" si="6">H13</f>
        <v>1.2999999999999999E-2</v>
      </c>
      <c r="I17" s="299">
        <f t="shared" si="6"/>
        <v>1.2999999999999999E-2</v>
      </c>
      <c r="J17" s="299">
        <f t="shared" si="6"/>
        <v>1.2999999999999999E-2</v>
      </c>
      <c r="K17" s="299">
        <f t="shared" si="6"/>
        <v>1.2999999999999999E-2</v>
      </c>
      <c r="L17" s="299">
        <f t="shared" si="6"/>
        <v>1.2999999999999999E-2</v>
      </c>
      <c r="M17" s="299">
        <f t="shared" si="6"/>
        <v>1.2999999999999999E-2</v>
      </c>
      <c r="N17" s="299">
        <f t="shared" si="6"/>
        <v>1.2999999999999999E-2</v>
      </c>
      <c r="O17" s="299">
        <f t="shared" si="6"/>
        <v>1.2999999999999999E-2</v>
      </c>
      <c r="P17" s="299">
        <f t="shared" si="6"/>
        <v>1.2999999999999999E-2</v>
      </c>
      <c r="Q17" s="299">
        <f t="shared" si="6"/>
        <v>1.2999999999999999E-2</v>
      </c>
      <c r="R17" s="299">
        <f t="shared" si="6"/>
        <v>2.7E-2</v>
      </c>
      <c r="S17" s="299">
        <f t="shared" si="6"/>
        <v>1.4E-2</v>
      </c>
      <c r="T17" s="299">
        <f t="shared" si="6"/>
        <v>1.4E-2</v>
      </c>
      <c r="U17" s="299">
        <f t="shared" si="6"/>
        <v>1.4E-2</v>
      </c>
      <c r="V17" s="299">
        <f t="shared" si="6"/>
        <v>1.4E-2</v>
      </c>
      <c r="W17" s="299">
        <f t="shared" si="6"/>
        <v>1.4E-2</v>
      </c>
      <c r="X17" s="299">
        <f t="shared" si="6"/>
        <v>1.4E-2</v>
      </c>
      <c r="Y17" s="299">
        <f t="shared" si="6"/>
        <v>1.4E-2</v>
      </c>
      <c r="Z17" s="299">
        <f t="shared" si="6"/>
        <v>1.4E-2</v>
      </c>
      <c r="AA17" s="299">
        <f t="shared" si="6"/>
        <v>1.4E-2</v>
      </c>
      <c r="AB17" s="299">
        <f t="shared" si="6"/>
        <v>1.4E-2</v>
      </c>
      <c r="AC17" s="299">
        <f t="shared" si="6"/>
        <v>1.4E-2</v>
      </c>
      <c r="AD17" s="299">
        <f t="shared" si="6"/>
        <v>2.5000000000000001E-2</v>
      </c>
      <c r="AE17" s="299">
        <f t="shared" si="6"/>
        <v>0.01</v>
      </c>
      <c r="AF17" s="299">
        <f t="shared" si="6"/>
        <v>0.01</v>
      </c>
      <c r="AG17" s="299">
        <f t="shared" si="6"/>
        <v>0.01</v>
      </c>
      <c r="AH17" s="299">
        <f t="shared" si="6"/>
        <v>0.01</v>
      </c>
      <c r="AI17" s="299">
        <f t="shared" si="6"/>
        <v>0.01</v>
      </c>
      <c r="AJ17" s="299">
        <f t="shared" si="6"/>
        <v>0.01</v>
      </c>
      <c r="AK17" s="299">
        <f t="shared" si="6"/>
        <v>0.01</v>
      </c>
      <c r="AL17" s="299">
        <f t="shared" si="6"/>
        <v>0.01</v>
      </c>
      <c r="AM17" s="299">
        <f t="shared" si="6"/>
        <v>0.01</v>
      </c>
      <c r="AN17" s="299">
        <f t="shared" si="6"/>
        <v>0.01</v>
      </c>
      <c r="AO17" s="299">
        <f t="shared" si="6"/>
        <v>0.01</v>
      </c>
      <c r="AP17" s="299">
        <f t="shared" si="6"/>
        <v>1.7000000000000001E-2</v>
      </c>
      <c r="AQ17" s="299">
        <f t="shared" si="6"/>
        <v>0.01</v>
      </c>
      <c r="AR17" s="299">
        <f t="shared" si="6"/>
        <v>0.01</v>
      </c>
      <c r="AS17" s="299">
        <f t="shared" si="6"/>
        <v>0.01</v>
      </c>
      <c r="AT17" s="299">
        <f t="shared" si="6"/>
        <v>0.01</v>
      </c>
      <c r="AU17" s="299">
        <f t="shared" si="6"/>
        <v>0.01</v>
      </c>
      <c r="AV17" s="299">
        <f t="shared" si="6"/>
        <v>0.01</v>
      </c>
      <c r="AW17" s="299">
        <f t="shared" si="6"/>
        <v>0.01</v>
      </c>
      <c r="AX17" s="299">
        <f t="shared" si="6"/>
        <v>0.01</v>
      </c>
      <c r="AY17" s="299">
        <f t="shared" si="6"/>
        <v>0.01</v>
      </c>
      <c r="AZ17" s="299">
        <f t="shared" si="6"/>
        <v>0.01</v>
      </c>
      <c r="BA17" s="299">
        <f t="shared" si="6"/>
        <v>0.01</v>
      </c>
      <c r="BB17" s="299">
        <f t="shared" si="6"/>
        <v>1.4999999999999999E-2</v>
      </c>
      <c r="BC17" s="299">
        <f t="shared" si="6"/>
        <v>0.01</v>
      </c>
      <c r="BD17" s="299">
        <f t="shared" si="6"/>
        <v>0.01</v>
      </c>
      <c r="BE17" s="299">
        <f t="shared" si="6"/>
        <v>0.01</v>
      </c>
      <c r="BF17" s="299">
        <f t="shared" si="6"/>
        <v>0.01</v>
      </c>
      <c r="BG17" s="299">
        <f t="shared" si="6"/>
        <v>0.01</v>
      </c>
      <c r="BH17" s="299">
        <f t="shared" si="6"/>
        <v>0.01</v>
      </c>
      <c r="BI17" s="299">
        <f t="shared" si="6"/>
        <v>0.01</v>
      </c>
      <c r="BJ17" s="299">
        <f t="shared" si="6"/>
        <v>0.01</v>
      </c>
      <c r="BK17" s="299">
        <f t="shared" si="6"/>
        <v>0.01</v>
      </c>
      <c r="BL17" s="299">
        <f t="shared" si="6"/>
        <v>0.01</v>
      </c>
      <c r="BM17" s="299">
        <f t="shared" si="6"/>
        <v>0.01</v>
      </c>
      <c r="BN17" s="299">
        <f t="shared" si="6"/>
        <v>1.4999999999999999E-2</v>
      </c>
      <c r="BO17" s="288"/>
      <c r="BP17" s="288"/>
      <c r="BQ17" s="288"/>
      <c r="BR17" s="288"/>
      <c r="BS17" s="288"/>
      <c r="BT17" s="288"/>
      <c r="BU17" s="288"/>
      <c r="BV17" s="288"/>
      <c r="BW17" s="288"/>
      <c r="BX17" s="288"/>
      <c r="BY17" s="288"/>
      <c r="BZ17" s="288"/>
      <c r="CA17" s="288"/>
      <c r="CB17" s="288"/>
      <c r="CC17" s="288"/>
      <c r="CD17" s="288"/>
      <c r="CE17" s="288"/>
      <c r="CF17" s="288"/>
      <c r="CG17" s="288"/>
      <c r="CH17" s="288"/>
      <c r="CI17" s="288"/>
      <c r="CJ17" s="288"/>
      <c r="CK17" s="288"/>
      <c r="CL17" s="288"/>
    </row>
    <row r="18" spans="1:90" x14ac:dyDescent="0.15">
      <c r="D18" s="87" t="s">
        <v>457</v>
      </c>
      <c r="E18" s="87"/>
      <c r="F18" s="87" t="s">
        <v>449</v>
      </c>
      <c r="G18" s="323">
        <f>G15+G16-G17</f>
        <v>0.97699999999999998</v>
      </c>
      <c r="H18" s="323">
        <f>H15+H16-H17</f>
        <v>0.96399999999999997</v>
      </c>
      <c r="I18" s="323">
        <f>I15+I16-I17</f>
        <v>0.95099999999999996</v>
      </c>
      <c r="J18" s="323">
        <f t="shared" ref="J18:BN18" si="7">J15+J16-J17</f>
        <v>0.93799999999999994</v>
      </c>
      <c r="K18" s="323">
        <f t="shared" si="7"/>
        <v>0.92499999999999993</v>
      </c>
      <c r="L18" s="323">
        <f t="shared" si="7"/>
        <v>0.91199999999999992</v>
      </c>
      <c r="M18" s="323">
        <f t="shared" si="7"/>
        <v>0.89899999999999991</v>
      </c>
      <c r="N18" s="323">
        <f t="shared" si="7"/>
        <v>0.8859999999999999</v>
      </c>
      <c r="O18" s="323">
        <f t="shared" si="7"/>
        <v>0.87299999999999989</v>
      </c>
      <c r="P18" s="323">
        <f t="shared" si="7"/>
        <v>0.85999999999999988</v>
      </c>
      <c r="Q18" s="323">
        <f t="shared" si="7"/>
        <v>0.84699999999999986</v>
      </c>
      <c r="R18" s="323">
        <f t="shared" si="7"/>
        <v>0.81999999999999984</v>
      </c>
      <c r="S18" s="323">
        <f t="shared" si="7"/>
        <v>0.80599999999999983</v>
      </c>
      <c r="T18" s="323">
        <f t="shared" si="7"/>
        <v>0.79199999999999982</v>
      </c>
      <c r="U18" s="323">
        <f t="shared" si="7"/>
        <v>0.7779999999999998</v>
      </c>
      <c r="V18" s="323">
        <f t="shared" si="7"/>
        <v>0.76399999999999979</v>
      </c>
      <c r="W18" s="323">
        <f t="shared" si="7"/>
        <v>0.74999999999999978</v>
      </c>
      <c r="X18" s="323">
        <f t="shared" si="7"/>
        <v>0.73599999999999977</v>
      </c>
      <c r="Y18" s="323">
        <f t="shared" si="7"/>
        <v>0.72199999999999975</v>
      </c>
      <c r="Z18" s="323">
        <f t="shared" si="7"/>
        <v>0.70799999999999974</v>
      </c>
      <c r="AA18" s="323">
        <f t="shared" si="7"/>
        <v>0.69399999999999973</v>
      </c>
      <c r="AB18" s="323">
        <f t="shared" si="7"/>
        <v>0.67999999999999972</v>
      </c>
      <c r="AC18" s="323">
        <f t="shared" si="7"/>
        <v>0.6659999999999997</v>
      </c>
      <c r="AD18" s="323">
        <f t="shared" si="7"/>
        <v>0.64099999999999968</v>
      </c>
      <c r="AE18" s="323">
        <f t="shared" si="7"/>
        <v>0.63099999999999967</v>
      </c>
      <c r="AF18" s="323">
        <f t="shared" si="7"/>
        <v>0.62099999999999966</v>
      </c>
      <c r="AG18" s="323">
        <f t="shared" si="7"/>
        <v>0.61099999999999965</v>
      </c>
      <c r="AH18" s="323">
        <f t="shared" si="7"/>
        <v>0.60099999999999965</v>
      </c>
      <c r="AI18" s="323">
        <f t="shared" si="7"/>
        <v>0.59099999999999964</v>
      </c>
      <c r="AJ18" s="323">
        <f t="shared" si="7"/>
        <v>0.58099999999999963</v>
      </c>
      <c r="AK18" s="323">
        <f t="shared" si="7"/>
        <v>0.57099999999999962</v>
      </c>
      <c r="AL18" s="323">
        <f t="shared" si="7"/>
        <v>0.56099999999999961</v>
      </c>
      <c r="AM18" s="323">
        <f t="shared" si="7"/>
        <v>0.5509999999999996</v>
      </c>
      <c r="AN18" s="323">
        <f t="shared" si="7"/>
        <v>0.54099999999999959</v>
      </c>
      <c r="AO18" s="323">
        <f t="shared" si="7"/>
        <v>0.53099999999999958</v>
      </c>
      <c r="AP18" s="323">
        <f t="shared" si="7"/>
        <v>0.51399999999999957</v>
      </c>
      <c r="AQ18" s="323">
        <f t="shared" si="7"/>
        <v>0.50399999999999956</v>
      </c>
      <c r="AR18" s="323">
        <f t="shared" si="7"/>
        <v>0.49399999999999955</v>
      </c>
      <c r="AS18" s="323">
        <f t="shared" si="7"/>
        <v>0.48399999999999954</v>
      </c>
      <c r="AT18" s="323">
        <f t="shared" si="7"/>
        <v>0.47399999999999953</v>
      </c>
      <c r="AU18" s="323">
        <f t="shared" si="7"/>
        <v>0.46399999999999952</v>
      </c>
      <c r="AV18" s="323">
        <f t="shared" si="7"/>
        <v>0.45399999999999952</v>
      </c>
      <c r="AW18" s="323">
        <f t="shared" si="7"/>
        <v>0.44399999999999951</v>
      </c>
      <c r="AX18" s="323">
        <f t="shared" si="7"/>
        <v>0.4339999999999995</v>
      </c>
      <c r="AY18" s="323">
        <f t="shared" si="7"/>
        <v>0.42399999999999949</v>
      </c>
      <c r="AZ18" s="323">
        <f t="shared" si="7"/>
        <v>0.41399999999999948</v>
      </c>
      <c r="BA18" s="323">
        <f t="shared" si="7"/>
        <v>0.40399999999999947</v>
      </c>
      <c r="BB18" s="323">
        <f t="shared" si="7"/>
        <v>0.38899999999999946</v>
      </c>
      <c r="BC18" s="323">
        <f t="shared" si="7"/>
        <v>0.37899999999999945</v>
      </c>
      <c r="BD18" s="323">
        <f t="shared" si="7"/>
        <v>0.36899999999999944</v>
      </c>
      <c r="BE18" s="323">
        <f t="shared" si="7"/>
        <v>0.35899999999999943</v>
      </c>
      <c r="BF18" s="323">
        <f t="shared" si="7"/>
        <v>0.34899999999999942</v>
      </c>
      <c r="BG18" s="323">
        <f t="shared" si="7"/>
        <v>0.33899999999999941</v>
      </c>
      <c r="BH18" s="323">
        <f t="shared" si="7"/>
        <v>0.3289999999999994</v>
      </c>
      <c r="BI18" s="323">
        <f t="shared" si="7"/>
        <v>0.3189999999999994</v>
      </c>
      <c r="BJ18" s="323">
        <f t="shared" si="7"/>
        <v>0.30899999999999939</v>
      </c>
      <c r="BK18" s="323">
        <f t="shared" si="7"/>
        <v>0.29899999999999938</v>
      </c>
      <c r="BL18" s="323">
        <f t="shared" si="7"/>
        <v>0.28899999999999937</v>
      </c>
      <c r="BM18" s="323">
        <f t="shared" si="7"/>
        <v>0.27899999999999936</v>
      </c>
      <c r="BN18" s="323">
        <f t="shared" si="7"/>
        <v>0.26399999999999935</v>
      </c>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row>
    <row r="19" spans="1:90" s="325" customFormat="1" x14ac:dyDescent="0.15">
      <c r="A19" s="324"/>
      <c r="D19" s="326" t="s">
        <v>458</v>
      </c>
      <c r="E19" s="326"/>
      <c r="F19" s="87" t="s">
        <v>449</v>
      </c>
      <c r="G19" s="323">
        <f>AVERAGE(G18:G18)</f>
        <v>0.97699999999999998</v>
      </c>
      <c r="H19" s="323">
        <f>AVERAGE(G18:H18)</f>
        <v>0.97049999999999992</v>
      </c>
      <c r="I19" s="323">
        <f t="shared" ref="I19:BN19" si="8">AVERAGE(H18:I18)</f>
        <v>0.95750000000000002</v>
      </c>
      <c r="J19" s="323">
        <f t="shared" si="8"/>
        <v>0.9444999999999999</v>
      </c>
      <c r="K19" s="323">
        <f t="shared" si="8"/>
        <v>0.93149999999999999</v>
      </c>
      <c r="L19" s="323">
        <f t="shared" si="8"/>
        <v>0.91849999999999987</v>
      </c>
      <c r="M19" s="323">
        <f t="shared" si="8"/>
        <v>0.90549999999999997</v>
      </c>
      <c r="N19" s="323">
        <f t="shared" si="8"/>
        <v>0.89249999999999985</v>
      </c>
      <c r="O19" s="323">
        <f t="shared" si="8"/>
        <v>0.87949999999999995</v>
      </c>
      <c r="P19" s="323">
        <f t="shared" si="8"/>
        <v>0.86649999999999983</v>
      </c>
      <c r="Q19" s="323">
        <f t="shared" si="8"/>
        <v>0.85349999999999993</v>
      </c>
      <c r="R19" s="323">
        <f t="shared" si="8"/>
        <v>0.83349999999999991</v>
      </c>
      <c r="S19" s="323">
        <f t="shared" si="8"/>
        <v>0.81299999999999983</v>
      </c>
      <c r="T19" s="323">
        <f t="shared" si="8"/>
        <v>0.79899999999999982</v>
      </c>
      <c r="U19" s="323">
        <f t="shared" si="8"/>
        <v>0.78499999999999981</v>
      </c>
      <c r="V19" s="323">
        <f t="shared" si="8"/>
        <v>0.7709999999999998</v>
      </c>
      <c r="W19" s="323">
        <f t="shared" si="8"/>
        <v>0.75699999999999978</v>
      </c>
      <c r="X19" s="323">
        <f t="shared" si="8"/>
        <v>0.74299999999999977</v>
      </c>
      <c r="Y19" s="323">
        <f t="shared" si="8"/>
        <v>0.72899999999999976</v>
      </c>
      <c r="Z19" s="323">
        <f t="shared" si="8"/>
        <v>0.71499999999999975</v>
      </c>
      <c r="AA19" s="323">
        <f t="shared" si="8"/>
        <v>0.70099999999999973</v>
      </c>
      <c r="AB19" s="323">
        <f t="shared" si="8"/>
        <v>0.68699999999999972</v>
      </c>
      <c r="AC19" s="323">
        <f t="shared" si="8"/>
        <v>0.67299999999999971</v>
      </c>
      <c r="AD19" s="323">
        <f t="shared" si="8"/>
        <v>0.65349999999999975</v>
      </c>
      <c r="AE19" s="323">
        <f t="shared" si="8"/>
        <v>0.63599999999999968</v>
      </c>
      <c r="AF19" s="323">
        <f t="shared" si="8"/>
        <v>0.62599999999999967</v>
      </c>
      <c r="AG19" s="323">
        <f t="shared" si="8"/>
        <v>0.61599999999999966</v>
      </c>
      <c r="AH19" s="323">
        <f t="shared" si="8"/>
        <v>0.60599999999999965</v>
      </c>
      <c r="AI19" s="323">
        <f t="shared" si="8"/>
        <v>0.59599999999999964</v>
      </c>
      <c r="AJ19" s="323">
        <f t="shared" si="8"/>
        <v>0.58599999999999963</v>
      </c>
      <c r="AK19" s="323">
        <f t="shared" si="8"/>
        <v>0.57599999999999962</v>
      </c>
      <c r="AL19" s="323">
        <f t="shared" si="8"/>
        <v>0.56599999999999961</v>
      </c>
      <c r="AM19" s="323">
        <f t="shared" si="8"/>
        <v>0.55599999999999961</v>
      </c>
      <c r="AN19" s="323">
        <f t="shared" si="8"/>
        <v>0.5459999999999996</v>
      </c>
      <c r="AO19" s="323">
        <f t="shared" si="8"/>
        <v>0.53599999999999959</v>
      </c>
      <c r="AP19" s="323">
        <f t="shared" si="8"/>
        <v>0.52249999999999952</v>
      </c>
      <c r="AQ19" s="323">
        <f t="shared" si="8"/>
        <v>0.50899999999999956</v>
      </c>
      <c r="AR19" s="323">
        <f t="shared" si="8"/>
        <v>0.49899999999999956</v>
      </c>
      <c r="AS19" s="323">
        <f t="shared" si="8"/>
        <v>0.48899999999999955</v>
      </c>
      <c r="AT19" s="323">
        <f t="shared" si="8"/>
        <v>0.47899999999999954</v>
      </c>
      <c r="AU19" s="323">
        <f t="shared" si="8"/>
        <v>0.46899999999999953</v>
      </c>
      <c r="AV19" s="323">
        <f t="shared" si="8"/>
        <v>0.45899999999999952</v>
      </c>
      <c r="AW19" s="323">
        <f t="shared" si="8"/>
        <v>0.44899999999999951</v>
      </c>
      <c r="AX19" s="323">
        <f t="shared" si="8"/>
        <v>0.4389999999999995</v>
      </c>
      <c r="AY19" s="323">
        <f t="shared" si="8"/>
        <v>0.42899999999999949</v>
      </c>
      <c r="AZ19" s="323">
        <f t="shared" si="8"/>
        <v>0.41899999999999948</v>
      </c>
      <c r="BA19" s="323">
        <f t="shared" si="8"/>
        <v>0.40899999999999948</v>
      </c>
      <c r="BB19" s="323">
        <f t="shared" si="8"/>
        <v>0.39649999999999946</v>
      </c>
      <c r="BC19" s="323">
        <f t="shared" si="8"/>
        <v>0.38399999999999945</v>
      </c>
      <c r="BD19" s="323">
        <f t="shared" si="8"/>
        <v>0.37399999999999944</v>
      </c>
      <c r="BE19" s="323">
        <f t="shared" si="8"/>
        <v>0.36399999999999944</v>
      </c>
      <c r="BF19" s="323">
        <f t="shared" si="8"/>
        <v>0.35399999999999943</v>
      </c>
      <c r="BG19" s="323">
        <f t="shared" si="8"/>
        <v>0.34399999999999942</v>
      </c>
      <c r="BH19" s="323">
        <f t="shared" si="8"/>
        <v>0.33399999999999941</v>
      </c>
      <c r="BI19" s="323">
        <f t="shared" si="8"/>
        <v>0.3239999999999994</v>
      </c>
      <c r="BJ19" s="323">
        <f t="shared" si="8"/>
        <v>0.31399999999999939</v>
      </c>
      <c r="BK19" s="323">
        <f t="shared" si="8"/>
        <v>0.30399999999999938</v>
      </c>
      <c r="BL19" s="323">
        <f t="shared" si="8"/>
        <v>0.29399999999999937</v>
      </c>
      <c r="BM19" s="323">
        <f t="shared" si="8"/>
        <v>0.28399999999999936</v>
      </c>
      <c r="BN19" s="323">
        <f t="shared" si="8"/>
        <v>0.27149999999999935</v>
      </c>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row>
    <row r="20" spans="1:90" x14ac:dyDescent="0.15">
      <c r="G20" s="320"/>
      <c r="H20" s="320"/>
      <c r="I20" s="320"/>
      <c r="J20" s="320"/>
      <c r="K20" s="320"/>
      <c r="L20" s="320"/>
      <c r="M20" s="320"/>
      <c r="N20" s="320"/>
      <c r="O20" s="320"/>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20"/>
      <c r="BB20" s="320"/>
      <c r="BC20" s="320"/>
      <c r="BD20" s="320"/>
      <c r="BE20" s="320"/>
      <c r="BF20" s="320"/>
      <c r="BG20" s="320"/>
      <c r="BH20" s="320"/>
      <c r="BI20" s="320"/>
      <c r="BJ20" s="320"/>
      <c r="BK20" s="320"/>
      <c r="BL20" s="320"/>
      <c r="BM20" s="320"/>
      <c r="BN20" s="320"/>
      <c r="BO20" s="258"/>
      <c r="BP20" s="258"/>
      <c r="BQ20" s="258"/>
      <c r="BR20" s="258"/>
      <c r="BS20" s="258"/>
      <c r="BT20" s="258"/>
      <c r="BU20" s="258"/>
      <c r="BV20" s="258"/>
      <c r="BW20" s="258"/>
      <c r="BX20" s="258"/>
      <c r="BY20" s="258"/>
      <c r="BZ20" s="258"/>
      <c r="CA20" s="258"/>
      <c r="CB20" s="258"/>
      <c r="CC20" s="258"/>
      <c r="CD20" s="258"/>
      <c r="CE20" s="258"/>
      <c r="CF20" s="258"/>
      <c r="CG20" s="258"/>
      <c r="CH20" s="258"/>
      <c r="CI20" s="258"/>
      <c r="CJ20" s="258"/>
      <c r="CK20" s="258"/>
      <c r="CL20" s="258"/>
    </row>
    <row r="21" spans="1:90" x14ac:dyDescent="0.15">
      <c r="C21" s="91" t="s">
        <v>459</v>
      </c>
      <c r="D21" s="8" t="s">
        <v>460</v>
      </c>
      <c r="F21" s="8" t="s">
        <v>461</v>
      </c>
      <c r="G21" s="320">
        <f>SAP_Leadsheet!E27</f>
        <v>5.8941157683440633</v>
      </c>
      <c r="H21" s="320">
        <f t="shared" ref="H21:R21" si="9">G21</f>
        <v>5.8941157683440633</v>
      </c>
      <c r="I21" s="320">
        <f t="shared" si="9"/>
        <v>5.8941157683440633</v>
      </c>
      <c r="J21" s="320">
        <f t="shared" si="9"/>
        <v>5.8941157683440633</v>
      </c>
      <c r="K21" s="320">
        <f t="shared" si="9"/>
        <v>5.8941157683440633</v>
      </c>
      <c r="L21" s="320">
        <f t="shared" si="9"/>
        <v>5.8941157683440633</v>
      </c>
      <c r="M21" s="320">
        <f t="shared" si="9"/>
        <v>5.8941157683440633</v>
      </c>
      <c r="N21" s="320">
        <f t="shared" si="9"/>
        <v>5.8941157683440633</v>
      </c>
      <c r="O21" s="320">
        <f t="shared" si="9"/>
        <v>5.8941157683440633</v>
      </c>
      <c r="P21" s="320">
        <f t="shared" si="9"/>
        <v>5.8941157683440633</v>
      </c>
      <c r="Q21" s="320">
        <f t="shared" si="9"/>
        <v>5.8941157683440633</v>
      </c>
      <c r="R21" s="320">
        <f t="shared" si="9"/>
        <v>5.8941157683440633</v>
      </c>
      <c r="S21" s="320">
        <f>SAP_Leadsheet!F27</f>
        <v>5.8941157683440633</v>
      </c>
      <c r="T21" s="320">
        <f>S21</f>
        <v>5.8941157683440633</v>
      </c>
      <c r="U21" s="320">
        <f t="shared" ref="U21:AD21" si="10">T21</f>
        <v>5.8941157683440633</v>
      </c>
      <c r="V21" s="320">
        <f t="shared" si="10"/>
        <v>5.8941157683440633</v>
      </c>
      <c r="W21" s="320">
        <f t="shared" si="10"/>
        <v>5.8941157683440633</v>
      </c>
      <c r="X21" s="320">
        <f t="shared" si="10"/>
        <v>5.8941157683440633</v>
      </c>
      <c r="Y21" s="320">
        <f t="shared" si="10"/>
        <v>5.8941157683440633</v>
      </c>
      <c r="Z21" s="320">
        <f t="shared" si="10"/>
        <v>5.8941157683440633</v>
      </c>
      <c r="AA21" s="320">
        <f t="shared" si="10"/>
        <v>5.8941157683440633</v>
      </c>
      <c r="AB21" s="320">
        <f t="shared" si="10"/>
        <v>5.8941157683440633</v>
      </c>
      <c r="AC21" s="320">
        <f t="shared" si="10"/>
        <v>5.8941157683440633</v>
      </c>
      <c r="AD21" s="320">
        <f t="shared" si="10"/>
        <v>5.8941157683440633</v>
      </c>
      <c r="AE21" s="320">
        <f>SAP_Leadsheet!G27</f>
        <v>5.8941157683440633</v>
      </c>
      <c r="AF21" s="320">
        <f>AE21</f>
        <v>5.8941157683440633</v>
      </c>
      <c r="AG21" s="320">
        <f t="shared" ref="AG21:AP21" si="11">AF21</f>
        <v>5.8941157683440633</v>
      </c>
      <c r="AH21" s="320">
        <f t="shared" si="11"/>
        <v>5.8941157683440633</v>
      </c>
      <c r="AI21" s="320">
        <f t="shared" si="11"/>
        <v>5.8941157683440633</v>
      </c>
      <c r="AJ21" s="320">
        <f t="shared" si="11"/>
        <v>5.8941157683440633</v>
      </c>
      <c r="AK21" s="320">
        <f t="shared" si="11"/>
        <v>5.8941157683440633</v>
      </c>
      <c r="AL21" s="320">
        <f t="shared" si="11"/>
        <v>5.8941157683440633</v>
      </c>
      <c r="AM21" s="320">
        <f t="shared" si="11"/>
        <v>5.8941157683440633</v>
      </c>
      <c r="AN21" s="320">
        <f t="shared" si="11"/>
        <v>5.8941157683440633</v>
      </c>
      <c r="AO21" s="320">
        <f t="shared" si="11"/>
        <v>5.8941157683440633</v>
      </c>
      <c r="AP21" s="320">
        <f t="shared" si="11"/>
        <v>5.8941157683440633</v>
      </c>
      <c r="AQ21" s="320">
        <f>SAP_Leadsheet!H27</f>
        <v>5.8941157683440633</v>
      </c>
      <c r="AR21" s="320">
        <f>AQ21</f>
        <v>5.8941157683440633</v>
      </c>
      <c r="AS21" s="320">
        <f t="shared" ref="AS21:BB21" si="12">AR21</f>
        <v>5.8941157683440633</v>
      </c>
      <c r="AT21" s="320">
        <f t="shared" si="12"/>
        <v>5.8941157683440633</v>
      </c>
      <c r="AU21" s="320">
        <f t="shared" si="12"/>
        <v>5.8941157683440633</v>
      </c>
      <c r="AV21" s="320">
        <f t="shared" si="12"/>
        <v>5.8941157683440633</v>
      </c>
      <c r="AW21" s="320">
        <f t="shared" si="12"/>
        <v>5.8941157683440633</v>
      </c>
      <c r="AX21" s="320">
        <f t="shared" si="12"/>
        <v>5.8941157683440633</v>
      </c>
      <c r="AY21" s="320">
        <f t="shared" si="12"/>
        <v>5.8941157683440633</v>
      </c>
      <c r="AZ21" s="320">
        <f t="shared" si="12"/>
        <v>5.8941157683440633</v>
      </c>
      <c r="BA21" s="320">
        <f t="shared" si="12"/>
        <v>5.8941157683440633</v>
      </c>
      <c r="BB21" s="320">
        <f t="shared" si="12"/>
        <v>5.8941157683440633</v>
      </c>
      <c r="BC21" s="320">
        <f>SAP_Leadsheet!I27</f>
        <v>5.8941157683440633</v>
      </c>
      <c r="BD21" s="320">
        <f>BC21</f>
        <v>5.8941157683440633</v>
      </c>
      <c r="BE21" s="320">
        <f t="shared" ref="BE21:BN21" si="13">BD21</f>
        <v>5.8941157683440633</v>
      </c>
      <c r="BF21" s="320">
        <f t="shared" si="13"/>
        <v>5.8941157683440633</v>
      </c>
      <c r="BG21" s="320">
        <f t="shared" si="13"/>
        <v>5.8941157683440633</v>
      </c>
      <c r="BH21" s="320">
        <f t="shared" si="13"/>
        <v>5.8941157683440633</v>
      </c>
      <c r="BI21" s="320">
        <f t="shared" si="13"/>
        <v>5.8941157683440633</v>
      </c>
      <c r="BJ21" s="320">
        <f t="shared" si="13"/>
        <v>5.8941157683440633</v>
      </c>
      <c r="BK21" s="320">
        <f t="shared" si="13"/>
        <v>5.8941157683440633</v>
      </c>
      <c r="BL21" s="320">
        <f t="shared" si="13"/>
        <v>5.8941157683440633</v>
      </c>
      <c r="BM21" s="320">
        <f t="shared" si="13"/>
        <v>5.8941157683440633</v>
      </c>
      <c r="BN21" s="320">
        <f t="shared" si="13"/>
        <v>5.8941157683440633</v>
      </c>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row>
    <row r="22" spans="1:90" x14ac:dyDescent="0.15">
      <c r="B22" s="87"/>
      <c r="D22" s="175"/>
      <c r="G22" s="320"/>
      <c r="H22" s="320"/>
      <c r="I22" s="320"/>
      <c r="J22" s="320"/>
      <c r="K22" s="320"/>
      <c r="L22" s="320"/>
      <c r="M22" s="320"/>
      <c r="N22" s="320"/>
      <c r="O22" s="320"/>
      <c r="P22" s="320"/>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320"/>
      <c r="BD22" s="320"/>
      <c r="BE22" s="320"/>
      <c r="BF22" s="320"/>
      <c r="BG22" s="320"/>
      <c r="BH22" s="320"/>
      <c r="BI22" s="320"/>
      <c r="BJ22" s="320"/>
      <c r="BK22" s="320"/>
      <c r="BL22" s="320"/>
      <c r="BM22" s="320"/>
      <c r="BN22" s="320"/>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row>
    <row r="23" spans="1:90" x14ac:dyDescent="0.15">
      <c r="B23" s="87"/>
      <c r="D23" s="88" t="s">
        <v>462</v>
      </c>
      <c r="F23" s="8" t="s">
        <v>452</v>
      </c>
      <c r="G23" s="327">
        <v>1</v>
      </c>
      <c r="H23" s="327">
        <v>1</v>
      </c>
      <c r="I23" s="327">
        <v>1</v>
      </c>
      <c r="J23" s="327">
        <v>1</v>
      </c>
      <c r="K23" s="327">
        <v>1</v>
      </c>
      <c r="L23" s="327">
        <v>1</v>
      </c>
      <c r="M23" s="327">
        <v>1</v>
      </c>
      <c r="N23" s="327">
        <v>1</v>
      </c>
      <c r="O23" s="327">
        <v>1</v>
      </c>
      <c r="P23" s="327">
        <v>1</v>
      </c>
      <c r="Q23" s="327">
        <v>1</v>
      </c>
      <c r="R23" s="327">
        <v>1</v>
      </c>
      <c r="S23" s="327">
        <v>1</v>
      </c>
      <c r="T23" s="327">
        <v>1</v>
      </c>
      <c r="U23" s="327">
        <v>1</v>
      </c>
      <c r="V23" s="327">
        <v>1</v>
      </c>
      <c r="W23" s="327">
        <v>1</v>
      </c>
      <c r="X23" s="327">
        <v>1</v>
      </c>
      <c r="Y23" s="327">
        <v>1</v>
      </c>
      <c r="Z23" s="327">
        <v>1</v>
      </c>
      <c r="AA23" s="327">
        <v>1</v>
      </c>
      <c r="AB23" s="327">
        <v>1</v>
      </c>
      <c r="AC23" s="327">
        <v>1</v>
      </c>
      <c r="AD23" s="327">
        <v>1</v>
      </c>
      <c r="AE23" s="327">
        <v>1</v>
      </c>
      <c r="AF23" s="327">
        <v>1</v>
      </c>
      <c r="AG23" s="327">
        <v>1</v>
      </c>
      <c r="AH23" s="327">
        <v>1</v>
      </c>
      <c r="AI23" s="327">
        <v>1</v>
      </c>
      <c r="AJ23" s="327">
        <v>1</v>
      </c>
      <c r="AK23" s="327">
        <v>1</v>
      </c>
      <c r="AL23" s="327">
        <v>1</v>
      </c>
      <c r="AM23" s="327">
        <v>1</v>
      </c>
      <c r="AN23" s="327">
        <v>1</v>
      </c>
      <c r="AO23" s="327">
        <v>1</v>
      </c>
      <c r="AP23" s="327">
        <v>1</v>
      </c>
      <c r="AQ23" s="327">
        <v>1</v>
      </c>
      <c r="AR23" s="327">
        <v>1</v>
      </c>
      <c r="AS23" s="327">
        <v>1</v>
      </c>
      <c r="AT23" s="327">
        <v>1</v>
      </c>
      <c r="AU23" s="327">
        <v>1</v>
      </c>
      <c r="AV23" s="327">
        <v>1</v>
      </c>
      <c r="AW23" s="327">
        <v>1</v>
      </c>
      <c r="AX23" s="327">
        <v>1</v>
      </c>
      <c r="AY23" s="327">
        <v>1</v>
      </c>
      <c r="AZ23" s="327">
        <v>1</v>
      </c>
      <c r="BA23" s="327">
        <v>1</v>
      </c>
      <c r="BB23" s="327">
        <v>1</v>
      </c>
      <c r="BC23" s="327">
        <v>1</v>
      </c>
      <c r="BD23" s="327">
        <v>1</v>
      </c>
      <c r="BE23" s="327">
        <v>1</v>
      </c>
      <c r="BF23" s="327">
        <v>1</v>
      </c>
      <c r="BG23" s="327">
        <v>1</v>
      </c>
      <c r="BH23" s="327">
        <v>1</v>
      </c>
      <c r="BI23" s="327">
        <v>1</v>
      </c>
      <c r="BJ23" s="327">
        <v>1</v>
      </c>
      <c r="BK23" s="327">
        <v>1</v>
      </c>
      <c r="BL23" s="327">
        <v>1</v>
      </c>
      <c r="BM23" s="327">
        <v>1</v>
      </c>
      <c r="BN23" s="327">
        <v>1</v>
      </c>
      <c r="BO23" s="258"/>
      <c r="BP23" s="258"/>
      <c r="BQ23" s="258"/>
      <c r="BR23" s="258"/>
      <c r="BS23" s="258"/>
      <c r="BT23" s="258"/>
      <c r="BU23" s="258"/>
      <c r="BV23" s="258"/>
      <c r="BW23" s="258"/>
      <c r="BX23" s="258"/>
      <c r="BY23" s="258"/>
      <c r="BZ23" s="258"/>
      <c r="CA23" s="258"/>
      <c r="CB23" s="258"/>
      <c r="CC23" s="258"/>
      <c r="CD23" s="258"/>
      <c r="CE23" s="258"/>
      <c r="CF23" s="258"/>
      <c r="CG23" s="258"/>
      <c r="CH23" s="258"/>
      <c r="CI23" s="258"/>
      <c r="CJ23" s="258"/>
      <c r="CK23" s="258"/>
      <c r="CL23" s="258"/>
    </row>
    <row r="24" spans="1:90" x14ac:dyDescent="0.15">
      <c r="B24" s="87"/>
      <c r="D24" s="175" t="s">
        <v>420</v>
      </c>
      <c r="F24" s="8" t="s">
        <v>452</v>
      </c>
      <c r="G24" s="299">
        <f>1-G25</f>
        <v>0.46654165144812554</v>
      </c>
      <c r="H24" s="299">
        <f t="shared" ref="H24:BN24" si="14">1-H25</f>
        <v>0.46654165144812554</v>
      </c>
      <c r="I24" s="299">
        <f t="shared" si="14"/>
        <v>0.46654165144812554</v>
      </c>
      <c r="J24" s="299">
        <f t="shared" si="14"/>
        <v>0.46654165144812554</v>
      </c>
      <c r="K24" s="299">
        <f t="shared" si="14"/>
        <v>0.46654165144812554</v>
      </c>
      <c r="L24" s="299">
        <f t="shared" si="14"/>
        <v>0.46654165144812554</v>
      </c>
      <c r="M24" s="299">
        <f t="shared" si="14"/>
        <v>0.46654165144812554</v>
      </c>
      <c r="N24" s="299">
        <f t="shared" si="14"/>
        <v>0.46654165144812554</v>
      </c>
      <c r="O24" s="299">
        <f t="shared" si="14"/>
        <v>0.46654165144812554</v>
      </c>
      <c r="P24" s="299">
        <f t="shared" si="14"/>
        <v>0.46654165144812554</v>
      </c>
      <c r="Q24" s="299">
        <f t="shared" si="14"/>
        <v>0.46654165144812554</v>
      </c>
      <c r="R24" s="299">
        <f t="shared" si="14"/>
        <v>0.46654165144812554</v>
      </c>
      <c r="S24" s="299">
        <f t="shared" si="14"/>
        <v>0.46654165144812554</v>
      </c>
      <c r="T24" s="299">
        <f t="shared" si="14"/>
        <v>0.46654165144812554</v>
      </c>
      <c r="U24" s="299">
        <f t="shared" si="14"/>
        <v>0.46654165144812554</v>
      </c>
      <c r="V24" s="299">
        <f t="shared" si="14"/>
        <v>0.46654165144812554</v>
      </c>
      <c r="W24" s="299">
        <f t="shared" si="14"/>
        <v>0.46654165144812554</v>
      </c>
      <c r="X24" s="299">
        <f t="shared" si="14"/>
        <v>0.46654165144812554</v>
      </c>
      <c r="Y24" s="299">
        <f t="shared" si="14"/>
        <v>0.46654165144812554</v>
      </c>
      <c r="Z24" s="299">
        <f t="shared" si="14"/>
        <v>0.46654165144812554</v>
      </c>
      <c r="AA24" s="299">
        <f t="shared" si="14"/>
        <v>0.46654165144812554</v>
      </c>
      <c r="AB24" s="299">
        <f t="shared" si="14"/>
        <v>0.46654165144812554</v>
      </c>
      <c r="AC24" s="299">
        <f t="shared" si="14"/>
        <v>0.46654165144812554</v>
      </c>
      <c r="AD24" s="299">
        <f t="shared" si="14"/>
        <v>0.46654165144812554</v>
      </c>
      <c r="AE24" s="299">
        <f t="shared" si="14"/>
        <v>0.46654165144812554</v>
      </c>
      <c r="AF24" s="299">
        <f t="shared" si="14"/>
        <v>0.46654165144812554</v>
      </c>
      <c r="AG24" s="299">
        <f t="shared" si="14"/>
        <v>0.46654165144812554</v>
      </c>
      <c r="AH24" s="299">
        <f t="shared" si="14"/>
        <v>0.46654165144812554</v>
      </c>
      <c r="AI24" s="299">
        <f t="shared" si="14"/>
        <v>0.46654165144812554</v>
      </c>
      <c r="AJ24" s="299">
        <f t="shared" si="14"/>
        <v>0.46654165144812554</v>
      </c>
      <c r="AK24" s="299">
        <f t="shared" si="14"/>
        <v>0.46654165144812554</v>
      </c>
      <c r="AL24" s="299">
        <f t="shared" si="14"/>
        <v>0.46654165144812554</v>
      </c>
      <c r="AM24" s="299">
        <f t="shared" si="14"/>
        <v>0.46654165144812554</v>
      </c>
      <c r="AN24" s="299">
        <f t="shared" si="14"/>
        <v>0.46654165144812554</v>
      </c>
      <c r="AO24" s="299">
        <f t="shared" si="14"/>
        <v>0.46654165144812554</v>
      </c>
      <c r="AP24" s="299">
        <f t="shared" si="14"/>
        <v>0.46654165144812554</v>
      </c>
      <c r="AQ24" s="299">
        <f t="shared" si="14"/>
        <v>0.46654165144812554</v>
      </c>
      <c r="AR24" s="299">
        <f t="shared" si="14"/>
        <v>0.46654165144812554</v>
      </c>
      <c r="AS24" s="299">
        <f t="shared" si="14"/>
        <v>0.46654165144812554</v>
      </c>
      <c r="AT24" s="299">
        <f t="shared" si="14"/>
        <v>0.46654165144812554</v>
      </c>
      <c r="AU24" s="299">
        <f t="shared" si="14"/>
        <v>0.46654165144812554</v>
      </c>
      <c r="AV24" s="299">
        <f t="shared" si="14"/>
        <v>0.46654165144812554</v>
      </c>
      <c r="AW24" s="299">
        <f t="shared" si="14"/>
        <v>0.46654165144812554</v>
      </c>
      <c r="AX24" s="299">
        <f t="shared" si="14"/>
        <v>0.46654165144812554</v>
      </c>
      <c r="AY24" s="299">
        <f t="shared" si="14"/>
        <v>0.46654165144812554</v>
      </c>
      <c r="AZ24" s="299">
        <f t="shared" si="14"/>
        <v>0.46654165144812554</v>
      </c>
      <c r="BA24" s="299">
        <f t="shared" si="14"/>
        <v>0.46654165144812554</v>
      </c>
      <c r="BB24" s="299">
        <f t="shared" si="14"/>
        <v>0.46654165144812554</v>
      </c>
      <c r="BC24" s="299">
        <f t="shared" si="14"/>
        <v>0.46654165144812554</v>
      </c>
      <c r="BD24" s="299">
        <f t="shared" si="14"/>
        <v>0.46654165144812554</v>
      </c>
      <c r="BE24" s="299">
        <f t="shared" si="14"/>
        <v>0.46654165144812554</v>
      </c>
      <c r="BF24" s="299">
        <f t="shared" si="14"/>
        <v>0.46654165144812554</v>
      </c>
      <c r="BG24" s="299">
        <f t="shared" si="14"/>
        <v>0.46654165144812554</v>
      </c>
      <c r="BH24" s="299">
        <f t="shared" si="14"/>
        <v>0.46654165144812554</v>
      </c>
      <c r="BI24" s="299">
        <f t="shared" si="14"/>
        <v>0.46654165144812554</v>
      </c>
      <c r="BJ24" s="299">
        <f t="shared" si="14"/>
        <v>0.46654165144812554</v>
      </c>
      <c r="BK24" s="299">
        <f t="shared" si="14"/>
        <v>0.46654165144812554</v>
      </c>
      <c r="BL24" s="299">
        <f t="shared" si="14"/>
        <v>0.46654165144812554</v>
      </c>
      <c r="BM24" s="299">
        <f t="shared" si="14"/>
        <v>0.46654165144812554</v>
      </c>
      <c r="BN24" s="299">
        <f t="shared" si="14"/>
        <v>0.46654165144812554</v>
      </c>
      <c r="BO24" s="258"/>
      <c r="BP24" s="258"/>
      <c r="BQ24" s="258"/>
      <c r="BR24" s="258"/>
      <c r="BS24" s="258"/>
      <c r="BT24" s="258"/>
      <c r="BU24" s="258"/>
      <c r="BV24" s="258"/>
      <c r="BW24" s="258"/>
      <c r="BX24" s="258"/>
      <c r="BY24" s="258"/>
      <c r="BZ24" s="258"/>
      <c r="CA24" s="258"/>
      <c r="CB24" s="258"/>
      <c r="CC24" s="258"/>
      <c r="CD24" s="258"/>
      <c r="CE24" s="258"/>
      <c r="CF24" s="258"/>
      <c r="CG24" s="258"/>
      <c r="CH24" s="258"/>
      <c r="CI24" s="258"/>
      <c r="CJ24" s="258"/>
      <c r="CK24" s="258"/>
      <c r="CL24" s="258"/>
    </row>
    <row r="25" spans="1:90" x14ac:dyDescent="0.15">
      <c r="B25" s="87"/>
      <c r="D25" s="175" t="s">
        <v>421</v>
      </c>
      <c r="F25" s="8" t="s">
        <v>452</v>
      </c>
      <c r="G25" s="299">
        <f>SAP_Leadsheet!$E$33</f>
        <v>0.53345834855187446</v>
      </c>
      <c r="H25" s="299">
        <f>SAP_Leadsheet!$E$33</f>
        <v>0.53345834855187446</v>
      </c>
      <c r="I25" s="299">
        <f>SAP_Leadsheet!$E$33</f>
        <v>0.53345834855187446</v>
      </c>
      <c r="J25" s="299">
        <f>SAP_Leadsheet!$E$33</f>
        <v>0.53345834855187446</v>
      </c>
      <c r="K25" s="299">
        <f>SAP_Leadsheet!$E$33</f>
        <v>0.53345834855187446</v>
      </c>
      <c r="L25" s="299">
        <f>SAP_Leadsheet!$E$33</f>
        <v>0.53345834855187446</v>
      </c>
      <c r="M25" s="299">
        <f>SAP_Leadsheet!$E$33</f>
        <v>0.53345834855187446</v>
      </c>
      <c r="N25" s="299">
        <f>SAP_Leadsheet!$E$33</f>
        <v>0.53345834855187446</v>
      </c>
      <c r="O25" s="299">
        <f>SAP_Leadsheet!$E$33</f>
        <v>0.53345834855187446</v>
      </c>
      <c r="P25" s="299">
        <f>SAP_Leadsheet!$E$33</f>
        <v>0.53345834855187446</v>
      </c>
      <c r="Q25" s="299">
        <f>SAP_Leadsheet!$E$33</f>
        <v>0.53345834855187446</v>
      </c>
      <c r="R25" s="299">
        <f>SAP_Leadsheet!$E$33</f>
        <v>0.53345834855187446</v>
      </c>
      <c r="S25" s="299">
        <f>SAP_Leadsheet!$E$33</f>
        <v>0.53345834855187446</v>
      </c>
      <c r="T25" s="299">
        <f>SAP_Leadsheet!$E$33</f>
        <v>0.53345834855187446</v>
      </c>
      <c r="U25" s="299">
        <f>SAP_Leadsheet!$E$33</f>
        <v>0.53345834855187446</v>
      </c>
      <c r="V25" s="299">
        <f>SAP_Leadsheet!$E$33</f>
        <v>0.53345834855187446</v>
      </c>
      <c r="W25" s="299">
        <f>SAP_Leadsheet!$E$33</f>
        <v>0.53345834855187446</v>
      </c>
      <c r="X25" s="299">
        <f>SAP_Leadsheet!$E$33</f>
        <v>0.53345834855187446</v>
      </c>
      <c r="Y25" s="299">
        <f>SAP_Leadsheet!$E$33</f>
        <v>0.53345834855187446</v>
      </c>
      <c r="Z25" s="299">
        <f>SAP_Leadsheet!$E$33</f>
        <v>0.53345834855187446</v>
      </c>
      <c r="AA25" s="299">
        <f>SAP_Leadsheet!$E$33</f>
        <v>0.53345834855187446</v>
      </c>
      <c r="AB25" s="299">
        <f>SAP_Leadsheet!$E$33</f>
        <v>0.53345834855187446</v>
      </c>
      <c r="AC25" s="299">
        <f>SAP_Leadsheet!$E$33</f>
        <v>0.53345834855187446</v>
      </c>
      <c r="AD25" s="299">
        <f>SAP_Leadsheet!$E$33</f>
        <v>0.53345834855187446</v>
      </c>
      <c r="AE25" s="299">
        <f>SAP_Leadsheet!$E$33</f>
        <v>0.53345834855187446</v>
      </c>
      <c r="AF25" s="299">
        <f>SAP_Leadsheet!$E$33</f>
        <v>0.53345834855187446</v>
      </c>
      <c r="AG25" s="299">
        <f>SAP_Leadsheet!$E$33</f>
        <v>0.53345834855187446</v>
      </c>
      <c r="AH25" s="299">
        <f>SAP_Leadsheet!$E$33</f>
        <v>0.53345834855187446</v>
      </c>
      <c r="AI25" s="299">
        <f>SAP_Leadsheet!$E$33</f>
        <v>0.53345834855187446</v>
      </c>
      <c r="AJ25" s="299">
        <f>SAP_Leadsheet!$E$33</f>
        <v>0.53345834855187446</v>
      </c>
      <c r="AK25" s="299">
        <f>SAP_Leadsheet!$E$33</f>
        <v>0.53345834855187446</v>
      </c>
      <c r="AL25" s="299">
        <f>SAP_Leadsheet!$E$33</f>
        <v>0.53345834855187446</v>
      </c>
      <c r="AM25" s="299">
        <f>SAP_Leadsheet!$E$33</f>
        <v>0.53345834855187446</v>
      </c>
      <c r="AN25" s="299">
        <f>SAP_Leadsheet!$E$33</f>
        <v>0.53345834855187446</v>
      </c>
      <c r="AO25" s="299">
        <f>SAP_Leadsheet!$E$33</f>
        <v>0.53345834855187446</v>
      </c>
      <c r="AP25" s="299">
        <f>SAP_Leadsheet!$E$33</f>
        <v>0.53345834855187446</v>
      </c>
      <c r="AQ25" s="299">
        <f>SAP_Leadsheet!$E$33</f>
        <v>0.53345834855187446</v>
      </c>
      <c r="AR25" s="299">
        <f>SAP_Leadsheet!$E$33</f>
        <v>0.53345834855187446</v>
      </c>
      <c r="AS25" s="299">
        <f>SAP_Leadsheet!$E$33</f>
        <v>0.53345834855187446</v>
      </c>
      <c r="AT25" s="299">
        <f>SAP_Leadsheet!$E$33</f>
        <v>0.53345834855187446</v>
      </c>
      <c r="AU25" s="299">
        <f>SAP_Leadsheet!$E$33</f>
        <v>0.53345834855187446</v>
      </c>
      <c r="AV25" s="299">
        <f>SAP_Leadsheet!$E$33</f>
        <v>0.53345834855187446</v>
      </c>
      <c r="AW25" s="299">
        <f>SAP_Leadsheet!$E$33</f>
        <v>0.53345834855187446</v>
      </c>
      <c r="AX25" s="299">
        <f>SAP_Leadsheet!$E$33</f>
        <v>0.53345834855187446</v>
      </c>
      <c r="AY25" s="299">
        <f>SAP_Leadsheet!$E$33</f>
        <v>0.53345834855187446</v>
      </c>
      <c r="AZ25" s="299">
        <f>SAP_Leadsheet!$E$33</f>
        <v>0.53345834855187446</v>
      </c>
      <c r="BA25" s="299">
        <f>SAP_Leadsheet!$E$33</f>
        <v>0.53345834855187446</v>
      </c>
      <c r="BB25" s="299">
        <f>SAP_Leadsheet!$E$33</f>
        <v>0.53345834855187446</v>
      </c>
      <c r="BC25" s="299">
        <f>SAP_Leadsheet!$E$33</f>
        <v>0.53345834855187446</v>
      </c>
      <c r="BD25" s="299">
        <f>SAP_Leadsheet!$E$33</f>
        <v>0.53345834855187446</v>
      </c>
      <c r="BE25" s="299">
        <f>SAP_Leadsheet!$E$33</f>
        <v>0.53345834855187446</v>
      </c>
      <c r="BF25" s="299">
        <f>SAP_Leadsheet!$E$33</f>
        <v>0.53345834855187446</v>
      </c>
      <c r="BG25" s="299">
        <f>SAP_Leadsheet!$E$33</f>
        <v>0.53345834855187446</v>
      </c>
      <c r="BH25" s="299">
        <f>SAP_Leadsheet!$E$33</f>
        <v>0.53345834855187446</v>
      </c>
      <c r="BI25" s="299">
        <f>SAP_Leadsheet!$E$33</f>
        <v>0.53345834855187446</v>
      </c>
      <c r="BJ25" s="299">
        <f>SAP_Leadsheet!$E$33</f>
        <v>0.53345834855187446</v>
      </c>
      <c r="BK25" s="299">
        <f>SAP_Leadsheet!$E$33</f>
        <v>0.53345834855187446</v>
      </c>
      <c r="BL25" s="299">
        <f>SAP_Leadsheet!$E$33</f>
        <v>0.53345834855187446</v>
      </c>
      <c r="BM25" s="299">
        <f>SAP_Leadsheet!$E$33</f>
        <v>0.53345834855187446</v>
      </c>
      <c r="BN25" s="299">
        <f>SAP_Leadsheet!$E$33</f>
        <v>0.53345834855187446</v>
      </c>
      <c r="BO25" s="258"/>
      <c r="BP25" s="258"/>
      <c r="BQ25" s="258"/>
      <c r="BR25" s="258"/>
      <c r="BS25" s="258"/>
      <c r="BT25" s="258"/>
      <c r="BU25" s="258"/>
      <c r="BV25" s="258"/>
      <c r="BW25" s="258"/>
      <c r="BX25" s="258"/>
      <c r="BY25" s="258"/>
      <c r="BZ25" s="258"/>
      <c r="CA25" s="258"/>
      <c r="CB25" s="258"/>
      <c r="CC25" s="258"/>
      <c r="CD25" s="258"/>
      <c r="CE25" s="258"/>
      <c r="CF25" s="258"/>
      <c r="CG25" s="258"/>
      <c r="CH25" s="258"/>
      <c r="CI25" s="258"/>
      <c r="CJ25" s="258"/>
      <c r="CK25" s="258"/>
      <c r="CL25" s="258"/>
    </row>
    <row r="26" spans="1:90" x14ac:dyDescent="0.15">
      <c r="B26" s="87"/>
      <c r="D26" s="175"/>
      <c r="G26" s="299"/>
      <c r="H26" s="299"/>
      <c r="I26" s="299"/>
      <c r="J26" s="299"/>
      <c r="K26" s="299"/>
      <c r="L26" s="299"/>
      <c r="M26" s="299"/>
      <c r="N26" s="299"/>
      <c r="O26" s="299"/>
      <c r="P26" s="299"/>
      <c r="Q26" s="299"/>
      <c r="R26" s="299"/>
      <c r="S26" s="299"/>
      <c r="T26" s="299"/>
      <c r="U26" s="299"/>
      <c r="V26" s="299"/>
      <c r="W26" s="299"/>
      <c r="X26" s="299"/>
      <c r="Y26" s="299"/>
      <c r="Z26" s="299"/>
      <c r="AA26" s="299"/>
      <c r="AB26" s="299"/>
      <c r="AC26" s="299"/>
      <c r="AD26" s="299"/>
      <c r="AE26" s="299"/>
      <c r="AF26" s="299"/>
      <c r="AG26" s="299"/>
      <c r="AH26" s="299"/>
      <c r="AI26" s="299"/>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58"/>
      <c r="BP26" s="258"/>
      <c r="BQ26" s="258"/>
      <c r="BR26" s="258"/>
      <c r="BS26" s="258"/>
      <c r="BT26" s="258"/>
      <c r="BU26" s="258"/>
      <c r="BV26" s="258"/>
      <c r="BW26" s="258"/>
      <c r="BX26" s="258"/>
      <c r="BY26" s="258"/>
      <c r="BZ26" s="258"/>
      <c r="CA26" s="258"/>
      <c r="CB26" s="258"/>
      <c r="CC26" s="258"/>
      <c r="CD26" s="258"/>
      <c r="CE26" s="258"/>
      <c r="CF26" s="258"/>
      <c r="CG26" s="258"/>
      <c r="CH26" s="258"/>
      <c r="CI26" s="258"/>
      <c r="CJ26" s="258"/>
      <c r="CK26" s="258"/>
      <c r="CL26" s="258"/>
    </row>
    <row r="27" spans="1:90" ht="14" thickBot="1" x14ac:dyDescent="0.2">
      <c r="A27" s="317"/>
      <c r="B27" s="318" t="s">
        <v>463</v>
      </c>
      <c r="C27" s="319"/>
      <c r="D27" s="319"/>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232"/>
      <c r="CB27" s="232"/>
      <c r="CC27" s="232"/>
      <c r="CD27" s="232"/>
      <c r="CE27" s="232"/>
      <c r="CF27" s="232"/>
      <c r="CG27" s="232"/>
      <c r="CH27" s="232"/>
      <c r="CI27" s="232"/>
      <c r="CJ27" s="232"/>
      <c r="CK27" s="232"/>
      <c r="CL27" s="232"/>
    </row>
    <row r="28" spans="1:90" ht="14" thickTop="1" x14ac:dyDescent="0.15">
      <c r="A28" s="112"/>
      <c r="B28" s="87"/>
      <c r="CA28" s="232"/>
      <c r="CB28" s="232"/>
      <c r="CC28" s="232"/>
      <c r="CD28" s="232"/>
      <c r="CE28" s="232"/>
      <c r="CF28" s="232"/>
      <c r="CG28" s="232"/>
      <c r="CH28" s="232"/>
      <c r="CI28" s="232"/>
      <c r="CJ28" s="232"/>
      <c r="CK28" s="232"/>
      <c r="CL28" s="232"/>
    </row>
    <row r="29" spans="1:90" x14ac:dyDescent="0.15">
      <c r="A29" s="112"/>
      <c r="B29" s="87"/>
      <c r="C29" s="87" t="s">
        <v>464</v>
      </c>
      <c r="CA29" s="232"/>
      <c r="CB29" s="232"/>
      <c r="CC29" s="232"/>
      <c r="CD29" s="232"/>
      <c r="CE29" s="232"/>
      <c r="CF29" s="232"/>
      <c r="CG29" s="232"/>
      <c r="CH29" s="232"/>
      <c r="CI29" s="232"/>
      <c r="CJ29" s="232"/>
      <c r="CK29" s="232"/>
      <c r="CL29" s="232"/>
    </row>
    <row r="30" spans="1:90" x14ac:dyDescent="0.15">
      <c r="C30" s="328" t="s">
        <v>465</v>
      </c>
      <c r="D30" s="87"/>
      <c r="G30" s="329"/>
      <c r="H30" s="329"/>
      <c r="I30" s="329"/>
      <c r="J30" s="329"/>
      <c r="K30" s="329"/>
      <c r="L30" s="329"/>
      <c r="M30" s="329"/>
      <c r="N30" s="329"/>
      <c r="O30" s="329"/>
      <c r="P30" s="329"/>
      <c r="Q30" s="329"/>
      <c r="R30" s="329"/>
      <c r="S30" s="329"/>
      <c r="T30" s="329"/>
      <c r="U30" s="329"/>
      <c r="V30" s="329"/>
      <c r="W30" s="329"/>
      <c r="X30" s="329"/>
      <c r="Y30" s="329"/>
      <c r="Z30" s="329"/>
      <c r="AA30" s="329"/>
      <c r="AB30" s="329"/>
      <c r="AC30" s="329"/>
      <c r="AD30" s="329"/>
      <c r="AE30" s="329"/>
      <c r="AF30" s="329"/>
      <c r="AG30" s="329"/>
      <c r="AH30" s="329"/>
      <c r="AI30" s="329"/>
      <c r="AJ30" s="329"/>
      <c r="AK30" s="329"/>
      <c r="AL30" s="329"/>
      <c r="AM30" s="329"/>
      <c r="AN30" s="329"/>
      <c r="AO30" s="329"/>
      <c r="AP30" s="329"/>
      <c r="AQ30" s="329"/>
      <c r="AR30" s="329"/>
      <c r="AS30" s="329"/>
      <c r="AT30" s="329"/>
      <c r="AU30" s="329"/>
      <c r="AV30" s="329"/>
      <c r="AW30" s="329"/>
      <c r="AX30" s="329"/>
      <c r="AY30" s="329"/>
      <c r="AZ30" s="329"/>
      <c r="BA30" s="329"/>
      <c r="BB30" s="329"/>
      <c r="BC30" s="329"/>
      <c r="BD30" s="329"/>
      <c r="BE30" s="329"/>
      <c r="BF30" s="329"/>
      <c r="BG30" s="329"/>
      <c r="BH30" s="329"/>
      <c r="BI30" s="329"/>
      <c r="BJ30" s="329"/>
      <c r="BK30" s="329"/>
      <c r="BL30" s="329"/>
      <c r="BM30" s="329"/>
      <c r="BN30" s="329"/>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row>
    <row r="31" spans="1:90" x14ac:dyDescent="0.15">
      <c r="A31" s="112"/>
      <c r="B31" s="87"/>
      <c r="C31" s="87"/>
      <c r="D31" s="87" t="s">
        <v>454</v>
      </c>
      <c r="F31" s="8" t="s">
        <v>466</v>
      </c>
      <c r="G31" s="330">
        <v>0</v>
      </c>
      <c r="H31" s="330">
        <f>G156</f>
        <v>0</v>
      </c>
      <c r="I31" s="330">
        <f>H156</f>
        <v>0</v>
      </c>
      <c r="J31" s="330">
        <f>I156</f>
        <v>0</v>
      </c>
      <c r="K31" s="330">
        <f t="shared" ref="K31:BN31" si="15">J156</f>
        <v>0</v>
      </c>
      <c r="L31" s="330">
        <f t="shared" si="15"/>
        <v>0</v>
      </c>
      <c r="M31" s="330">
        <f t="shared" si="15"/>
        <v>0</v>
      </c>
      <c r="N31" s="330">
        <f t="shared" si="15"/>
        <v>0</v>
      </c>
      <c r="O31" s="330">
        <f t="shared" si="15"/>
        <v>0</v>
      </c>
      <c r="P31" s="330">
        <f t="shared" si="15"/>
        <v>0</v>
      </c>
      <c r="Q31" s="330">
        <f t="shared" si="15"/>
        <v>0</v>
      </c>
      <c r="R31" s="330">
        <f t="shared" si="15"/>
        <v>0</v>
      </c>
      <c r="S31" s="330">
        <f t="shared" si="15"/>
        <v>0</v>
      </c>
      <c r="T31" s="330">
        <f t="shared" si="15"/>
        <v>0</v>
      </c>
      <c r="U31" s="330">
        <f t="shared" si="15"/>
        <v>0</v>
      </c>
      <c r="V31" s="330">
        <f t="shared" si="15"/>
        <v>0</v>
      </c>
      <c r="W31" s="330">
        <f t="shared" si="15"/>
        <v>0</v>
      </c>
      <c r="X31" s="330">
        <f t="shared" si="15"/>
        <v>0</v>
      </c>
      <c r="Y31" s="330">
        <f t="shared" si="15"/>
        <v>0</v>
      </c>
      <c r="Z31" s="330">
        <f t="shared" si="15"/>
        <v>0</v>
      </c>
      <c r="AA31" s="330">
        <f t="shared" si="15"/>
        <v>0</v>
      </c>
      <c r="AB31" s="330">
        <f t="shared" si="15"/>
        <v>0</v>
      </c>
      <c r="AC31" s="330">
        <f t="shared" si="15"/>
        <v>0</v>
      </c>
      <c r="AD31" s="330">
        <f t="shared" si="15"/>
        <v>0</v>
      </c>
      <c r="AE31" s="330">
        <f t="shared" si="15"/>
        <v>0</v>
      </c>
      <c r="AF31" s="330">
        <f t="shared" si="15"/>
        <v>0</v>
      </c>
      <c r="AG31" s="330">
        <f t="shared" si="15"/>
        <v>0</v>
      </c>
      <c r="AH31" s="330">
        <f t="shared" si="15"/>
        <v>0</v>
      </c>
      <c r="AI31" s="330">
        <f t="shared" si="15"/>
        <v>0</v>
      </c>
      <c r="AJ31" s="330">
        <f t="shared" si="15"/>
        <v>0</v>
      </c>
      <c r="AK31" s="330">
        <f t="shared" si="15"/>
        <v>0</v>
      </c>
      <c r="AL31" s="330">
        <f t="shared" si="15"/>
        <v>0</v>
      </c>
      <c r="AM31" s="330">
        <f t="shared" si="15"/>
        <v>0</v>
      </c>
      <c r="AN31" s="330">
        <f t="shared" si="15"/>
        <v>0</v>
      </c>
      <c r="AO31" s="330">
        <f t="shared" si="15"/>
        <v>0</v>
      </c>
      <c r="AP31" s="330">
        <f t="shared" si="15"/>
        <v>0</v>
      </c>
      <c r="AQ31" s="330">
        <f t="shared" si="15"/>
        <v>0</v>
      </c>
      <c r="AR31" s="330">
        <f t="shared" si="15"/>
        <v>0</v>
      </c>
      <c r="AS31" s="330">
        <f t="shared" si="15"/>
        <v>0</v>
      </c>
      <c r="AT31" s="330">
        <f t="shared" si="15"/>
        <v>0</v>
      </c>
      <c r="AU31" s="330">
        <f t="shared" si="15"/>
        <v>0</v>
      </c>
      <c r="AV31" s="330">
        <f t="shared" si="15"/>
        <v>0</v>
      </c>
      <c r="AW31" s="330">
        <f t="shared" si="15"/>
        <v>0</v>
      </c>
      <c r="AX31" s="330">
        <f t="shared" si="15"/>
        <v>0</v>
      </c>
      <c r="AY31" s="330">
        <f t="shared" si="15"/>
        <v>0</v>
      </c>
      <c r="AZ31" s="330">
        <f t="shared" si="15"/>
        <v>0</v>
      </c>
      <c r="BA31" s="330">
        <f t="shared" si="15"/>
        <v>0</v>
      </c>
      <c r="BB31" s="330">
        <f t="shared" si="15"/>
        <v>0</v>
      </c>
      <c r="BC31" s="330">
        <f t="shared" si="15"/>
        <v>0</v>
      </c>
      <c r="BD31" s="330">
        <f t="shared" si="15"/>
        <v>0</v>
      </c>
      <c r="BE31" s="330">
        <f t="shared" si="15"/>
        <v>0</v>
      </c>
      <c r="BF31" s="330">
        <f t="shared" si="15"/>
        <v>0</v>
      </c>
      <c r="BG31" s="330">
        <f t="shared" si="15"/>
        <v>0</v>
      </c>
      <c r="BH31" s="330">
        <f t="shared" si="15"/>
        <v>0</v>
      </c>
      <c r="BI31" s="330">
        <f t="shared" si="15"/>
        <v>0</v>
      </c>
      <c r="BJ31" s="330">
        <f t="shared" si="15"/>
        <v>0</v>
      </c>
      <c r="BK31" s="330">
        <f t="shared" si="15"/>
        <v>0</v>
      </c>
      <c r="BL31" s="330">
        <f t="shared" si="15"/>
        <v>0</v>
      </c>
      <c r="BM31" s="330">
        <f t="shared" si="15"/>
        <v>0</v>
      </c>
      <c r="BN31" s="330">
        <f t="shared" si="15"/>
        <v>0</v>
      </c>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row>
    <row r="32" spans="1:90" x14ac:dyDescent="0.15">
      <c r="A32" s="112"/>
      <c r="B32" s="87"/>
      <c r="C32" s="232"/>
      <c r="D32" s="8" t="s">
        <v>467</v>
      </c>
      <c r="F32" s="8" t="s">
        <v>466</v>
      </c>
      <c r="G32" s="329">
        <f>IF(AND(SAP_Leadsheet!$C$10="EMI",G$7&lt;60+2-SAP_Leadsheet!$E$71),SAP_Spreadsheet!G$611*SAP_Leadsheet!$E$70,0)</f>
        <v>0</v>
      </c>
      <c r="H32" s="329">
        <f>IF(AND(SAP_Leadsheet!$C$10="EMI",H$7&lt;60+2-SAP_Leadsheet!$E$71),SAP_Spreadsheet!H$611*SAP_Leadsheet!$E$70,0)</f>
        <v>0</v>
      </c>
      <c r="I32" s="329">
        <f>IF(AND(SAP_Leadsheet!$C$10="EMI",I$7&lt;60+2-SAP_Leadsheet!$E$71),SAP_Spreadsheet!I$611*SAP_Leadsheet!$E$70,0)</f>
        <v>0</v>
      </c>
      <c r="J32" s="329">
        <f>IF(AND(SAP_Leadsheet!$C$10="EMI",J$7&lt;60+2-SAP_Leadsheet!$E$71),SAP_Spreadsheet!J$611*SAP_Leadsheet!$E$70,0)</f>
        <v>0</v>
      </c>
      <c r="K32" s="329">
        <f>IF(AND(SAP_Leadsheet!$C$10="EMI",K$7&lt;60+2-SAP_Leadsheet!$E$71),SAP_Spreadsheet!K$611*SAP_Leadsheet!$E$70,0)</f>
        <v>0</v>
      </c>
      <c r="L32" s="329">
        <f>IF(AND(SAP_Leadsheet!$C$10="EMI",L$7&lt;60+2-SAP_Leadsheet!$E$71),SAP_Spreadsheet!L$611*SAP_Leadsheet!$E$70,0)</f>
        <v>0</v>
      </c>
      <c r="M32" s="329">
        <f>IF(AND(SAP_Leadsheet!$C$10="EMI",M$7&lt;60+2-SAP_Leadsheet!$E$71),SAP_Spreadsheet!M$611*SAP_Leadsheet!$E$70,0)</f>
        <v>0</v>
      </c>
      <c r="N32" s="329">
        <f>IF(AND(SAP_Leadsheet!$C$10="EMI",N$7&lt;60+2-SAP_Leadsheet!$E$71),SAP_Spreadsheet!N$611*SAP_Leadsheet!$E$70,0)</f>
        <v>0</v>
      </c>
      <c r="O32" s="329">
        <f>IF(AND(SAP_Leadsheet!$C$10="EMI",O$7&lt;60+2-SAP_Leadsheet!$E$71),SAP_Spreadsheet!O$611*SAP_Leadsheet!$E$70,0)</f>
        <v>0</v>
      </c>
      <c r="P32" s="329">
        <f>IF(AND(SAP_Leadsheet!$C$10="EMI",P$7&lt;60+2-SAP_Leadsheet!$E$71),SAP_Spreadsheet!P$611*SAP_Leadsheet!$E$70,0)</f>
        <v>0</v>
      </c>
      <c r="Q32" s="329">
        <f>IF(AND(SAP_Leadsheet!$C$10="EMI",Q$7&lt;60+2-SAP_Leadsheet!$E$71),SAP_Spreadsheet!Q$611*SAP_Leadsheet!$E$70,0)</f>
        <v>0</v>
      </c>
      <c r="R32" s="329">
        <f>IF(AND(SAP_Leadsheet!$C$10="EMI",R$7&lt;60+2-SAP_Leadsheet!$E$71),SAP_Spreadsheet!R$611*SAP_Leadsheet!$E$70,0)</f>
        <v>0</v>
      </c>
      <c r="S32" s="329">
        <f>IF(AND(SAP_Leadsheet!$C$10="EMI",S$7&lt;60+2-SAP_Leadsheet!$E$71),SAP_Spreadsheet!S$611*SAP_Leadsheet!$E$70,0)</f>
        <v>0</v>
      </c>
      <c r="T32" s="329">
        <f>IF(AND(SAP_Leadsheet!$C$10="EMI",T$7&lt;60+2-SAP_Leadsheet!$E$71),SAP_Spreadsheet!T$611*SAP_Leadsheet!$E$70,0)</f>
        <v>0</v>
      </c>
      <c r="U32" s="329">
        <f>IF(AND(SAP_Leadsheet!$C$10="EMI",U$7&lt;60+2-SAP_Leadsheet!$E$71),SAP_Spreadsheet!U$611*SAP_Leadsheet!$E$70,0)</f>
        <v>0</v>
      </c>
      <c r="V32" s="329">
        <f>IF(AND(SAP_Leadsheet!$C$10="EMI",V$7&lt;60+2-SAP_Leadsheet!$E$71),SAP_Spreadsheet!V$611*SAP_Leadsheet!$E$70,0)</f>
        <v>0</v>
      </c>
      <c r="W32" s="329">
        <f>IF(AND(SAP_Leadsheet!$C$10="EMI",W$7&lt;60+2-SAP_Leadsheet!$E$71),SAP_Spreadsheet!W$611*SAP_Leadsheet!$E$70,0)</f>
        <v>0</v>
      </c>
      <c r="X32" s="329">
        <f>IF(AND(SAP_Leadsheet!$C$10="EMI",X$7&lt;60+2-SAP_Leadsheet!$E$71),SAP_Spreadsheet!X$611*SAP_Leadsheet!$E$70,0)</f>
        <v>0</v>
      </c>
      <c r="Y32" s="329">
        <f>IF(AND(SAP_Leadsheet!$C$10="EMI",Y$7&lt;60+2-SAP_Leadsheet!$E$71),SAP_Spreadsheet!Y$611*SAP_Leadsheet!$E$70,0)</f>
        <v>0</v>
      </c>
      <c r="Z32" s="329">
        <f>IF(AND(SAP_Leadsheet!$C$10="EMI",Z$7&lt;60+2-SAP_Leadsheet!$E$71),SAP_Spreadsheet!Z$611*SAP_Leadsheet!$E$70,0)</f>
        <v>0</v>
      </c>
      <c r="AA32" s="329">
        <f>IF(AND(SAP_Leadsheet!$C$10="EMI",AA$7&lt;60+2-SAP_Leadsheet!$E$71),SAP_Spreadsheet!AA$611*SAP_Leadsheet!$E$70,0)</f>
        <v>0</v>
      </c>
      <c r="AB32" s="329">
        <f>IF(AND(SAP_Leadsheet!$C$10="EMI",AB$7&lt;60+2-SAP_Leadsheet!$E$71),SAP_Spreadsheet!AB$611*SAP_Leadsheet!$E$70,0)</f>
        <v>0</v>
      </c>
      <c r="AC32" s="329">
        <f>IF(AND(SAP_Leadsheet!$C$10="EMI",AC$7&lt;60+2-SAP_Leadsheet!$E$71),SAP_Spreadsheet!AC$611*SAP_Leadsheet!$E$70,0)</f>
        <v>0</v>
      </c>
      <c r="AD32" s="329">
        <f>IF(AND(SAP_Leadsheet!$C$10="EMI",AD$7&lt;60+2-SAP_Leadsheet!$E$71),SAP_Spreadsheet!AD$611*SAP_Leadsheet!$E$70,0)</f>
        <v>0</v>
      </c>
      <c r="AE32" s="329">
        <f>IF(AND(SAP_Leadsheet!$C$10="EMI",AE$7&lt;60+2-SAP_Leadsheet!$E$71),SAP_Spreadsheet!AE$611*SAP_Leadsheet!$E$70,0)</f>
        <v>0</v>
      </c>
      <c r="AF32" s="329">
        <f>IF(AND(SAP_Leadsheet!$C$10="EMI",AF$7&lt;60+2-SAP_Leadsheet!$E$71),SAP_Spreadsheet!AF$611*SAP_Leadsheet!$E$70,0)</f>
        <v>0</v>
      </c>
      <c r="AG32" s="329">
        <f>IF(AND(SAP_Leadsheet!$C$10="EMI",AG$7&lt;60+2-SAP_Leadsheet!$E$71),SAP_Spreadsheet!AG$611*SAP_Leadsheet!$E$70,0)</f>
        <v>0</v>
      </c>
      <c r="AH32" s="329">
        <f>IF(AND(SAP_Leadsheet!$C$10="EMI",AH$7&lt;60+2-SAP_Leadsheet!$E$71),SAP_Spreadsheet!AH$611*SAP_Leadsheet!$E$70,0)</f>
        <v>0</v>
      </c>
      <c r="AI32" s="329">
        <f>IF(AND(SAP_Leadsheet!$C$10="EMI",AI$7&lt;60+2-SAP_Leadsheet!$E$71),SAP_Spreadsheet!AI$611*SAP_Leadsheet!$E$70,0)</f>
        <v>0</v>
      </c>
      <c r="AJ32" s="329">
        <f>IF(AND(SAP_Leadsheet!$C$10="EMI",AJ$7&lt;60+2-SAP_Leadsheet!$E$71),SAP_Spreadsheet!AJ$611*SAP_Leadsheet!$E$70,0)</f>
        <v>0</v>
      </c>
      <c r="AK32" s="329">
        <f>IF(AND(SAP_Leadsheet!$C$10="EMI",AK$7&lt;60+2-SAP_Leadsheet!$E$71),SAP_Spreadsheet!AK$611*SAP_Leadsheet!$E$70,0)</f>
        <v>0</v>
      </c>
      <c r="AL32" s="329">
        <f>IF(AND(SAP_Leadsheet!$C$10="EMI",AL$7&lt;60+2-SAP_Leadsheet!$E$71),SAP_Spreadsheet!AL$611*SAP_Leadsheet!$E$70,0)</f>
        <v>0</v>
      </c>
      <c r="AM32" s="329">
        <f>IF(AND(SAP_Leadsheet!$C$10="EMI",AM$7&lt;60+2-SAP_Leadsheet!$E$71),SAP_Spreadsheet!AM$611*SAP_Leadsheet!$E$70,0)</f>
        <v>0</v>
      </c>
      <c r="AN32" s="329">
        <f>IF(AND(SAP_Leadsheet!$C$10="EMI",AN$7&lt;60+2-SAP_Leadsheet!$E$71),SAP_Spreadsheet!AN$611*SAP_Leadsheet!$E$70,0)</f>
        <v>0</v>
      </c>
      <c r="AO32" s="329">
        <f>IF(AND(SAP_Leadsheet!$C$10="EMI",AO$7&lt;60+2-SAP_Leadsheet!$E$71),SAP_Spreadsheet!AO$611*SAP_Leadsheet!$E$70,0)</f>
        <v>0</v>
      </c>
      <c r="AP32" s="329">
        <f>IF(AND(SAP_Leadsheet!$C$10="EMI",AP$7&lt;60+2-SAP_Leadsheet!$E$71),SAP_Spreadsheet!AP$611*SAP_Leadsheet!$E$70,0)</f>
        <v>0</v>
      </c>
      <c r="AQ32" s="329">
        <f>IF(AND(SAP_Leadsheet!$C$10="EMI",AQ$7&lt;60+2-SAP_Leadsheet!$E$71),SAP_Spreadsheet!AQ$611*SAP_Leadsheet!$E$70,0)</f>
        <v>0</v>
      </c>
      <c r="AR32" s="329">
        <f>IF(AND(SAP_Leadsheet!$C$10="EMI",AR$7&lt;60+2-SAP_Leadsheet!$E$71),SAP_Spreadsheet!AR$611*SAP_Leadsheet!$E$70,0)</f>
        <v>0</v>
      </c>
      <c r="AS32" s="329">
        <f>IF(AND(SAP_Leadsheet!$C$10="EMI",AS$7&lt;60+2-SAP_Leadsheet!$E$71),SAP_Spreadsheet!AS$611*SAP_Leadsheet!$E$70,0)</f>
        <v>0</v>
      </c>
      <c r="AT32" s="329">
        <f>IF(AND(SAP_Leadsheet!$C$10="EMI",AT$7&lt;60+2-SAP_Leadsheet!$E$71),SAP_Spreadsheet!AT$611*SAP_Leadsheet!$E$70,0)</f>
        <v>0</v>
      </c>
      <c r="AU32" s="329">
        <f>IF(AND(SAP_Leadsheet!$C$10="EMI",AU$7&lt;60+2-SAP_Leadsheet!$E$71),SAP_Spreadsheet!AU$611*SAP_Leadsheet!$E$70,0)</f>
        <v>0</v>
      </c>
      <c r="AV32" s="329">
        <f>IF(AND(SAP_Leadsheet!$C$10="EMI",AV$7&lt;60+2-SAP_Leadsheet!$E$71),SAP_Spreadsheet!AV$611*SAP_Leadsheet!$E$70,0)</f>
        <v>0</v>
      </c>
      <c r="AW32" s="329">
        <f>IF(AND(SAP_Leadsheet!$C$10="EMI",AW$7&lt;60+2-SAP_Leadsheet!$E$71),SAP_Spreadsheet!AW$611*SAP_Leadsheet!$E$70,0)</f>
        <v>0</v>
      </c>
      <c r="AX32" s="329">
        <f>IF(AND(SAP_Leadsheet!$C$10="EMI",AX$7&lt;60+2-SAP_Leadsheet!$E$71),SAP_Spreadsheet!AX$611*SAP_Leadsheet!$E$70,0)</f>
        <v>0</v>
      </c>
      <c r="AY32" s="329">
        <f>IF(AND(SAP_Leadsheet!$C$10="EMI",AY$7&lt;60+2-SAP_Leadsheet!$E$71),SAP_Spreadsheet!AY$611*SAP_Leadsheet!$E$70,0)</f>
        <v>0</v>
      </c>
      <c r="AZ32" s="329">
        <f>IF(AND(SAP_Leadsheet!$C$10="EMI",AZ$7&lt;60+2-SAP_Leadsheet!$E$71),SAP_Spreadsheet!AZ$611*SAP_Leadsheet!$E$70,0)</f>
        <v>0</v>
      </c>
      <c r="BA32" s="329">
        <f>IF(AND(SAP_Leadsheet!$C$10="EMI",BA$7&lt;60+2-SAP_Leadsheet!$E$71),SAP_Spreadsheet!BA$611*SAP_Leadsheet!$E$70,0)</f>
        <v>0</v>
      </c>
      <c r="BB32" s="329">
        <f>IF(AND(SAP_Leadsheet!$C$10="EMI",BB$7&lt;60+2-SAP_Leadsheet!$E$71),SAP_Spreadsheet!BB$611*SAP_Leadsheet!$E$70,0)</f>
        <v>0</v>
      </c>
      <c r="BC32" s="329">
        <f>IF(AND(SAP_Leadsheet!$C$10="EMI",BC$7&lt;60+2-SAP_Leadsheet!$E$71),SAP_Spreadsheet!BC$611*SAP_Leadsheet!$E$70,0)</f>
        <v>0</v>
      </c>
      <c r="BD32" s="329">
        <f>IF(AND(SAP_Leadsheet!$C$10="EMI",BD$7&lt;60+2-SAP_Leadsheet!$E$71),SAP_Spreadsheet!BD$611*SAP_Leadsheet!$E$70,0)</f>
        <v>0</v>
      </c>
      <c r="BE32" s="329">
        <f>IF(AND(SAP_Leadsheet!$C$10="EMI",BE$7&lt;60+2-SAP_Leadsheet!$E$71),SAP_Spreadsheet!BE$611*SAP_Leadsheet!$E$70,0)</f>
        <v>0</v>
      </c>
      <c r="BF32" s="329">
        <f>IF(AND(SAP_Leadsheet!$C$10="EMI",BF$7&lt;60+2-SAP_Leadsheet!$E$71),SAP_Spreadsheet!BF$611*SAP_Leadsheet!$E$70,0)</f>
        <v>0</v>
      </c>
      <c r="BG32" s="329">
        <f>IF(AND(SAP_Leadsheet!$C$10="EMI",BG$7&lt;60+2-SAP_Leadsheet!$E$71),SAP_Spreadsheet!BG$611*SAP_Leadsheet!$E$70,0)</f>
        <v>0</v>
      </c>
      <c r="BH32" s="329">
        <f>IF(AND(SAP_Leadsheet!$C$10="EMI",BH$7&lt;60+2-SAP_Leadsheet!$E$71),SAP_Spreadsheet!BH$611*SAP_Leadsheet!$E$70,0)</f>
        <v>0</v>
      </c>
      <c r="BI32" s="329">
        <f>IF(AND(SAP_Leadsheet!$C$10="EMI",BI$7&lt;60+2-SAP_Leadsheet!$E$71),SAP_Spreadsheet!BI$611*SAP_Leadsheet!$E$70,0)</f>
        <v>0</v>
      </c>
      <c r="BJ32" s="329">
        <f>IF(AND(SAP_Leadsheet!$C$10="EMI",BJ$7&lt;60+2-SAP_Leadsheet!$E$71),SAP_Spreadsheet!BJ$611*SAP_Leadsheet!$E$70,0)</f>
        <v>0</v>
      </c>
      <c r="BK32" s="329">
        <f>IF(AND(SAP_Leadsheet!$C$10="EMI",BK$7&lt;60+2-SAP_Leadsheet!$E$71),SAP_Spreadsheet!BK$611*SAP_Leadsheet!$E$70,0)</f>
        <v>0</v>
      </c>
      <c r="BL32" s="329">
        <f>IF(AND(SAP_Leadsheet!$C$10="EMI",BL$7&lt;60+2-SAP_Leadsheet!$E$71),SAP_Spreadsheet!BL$611*SAP_Leadsheet!$E$70,0)</f>
        <v>0</v>
      </c>
      <c r="BM32" s="329">
        <f>IF(AND(SAP_Leadsheet!$C$10="EMI",BM$7&lt;60+2-SAP_Leadsheet!$E$71),SAP_Spreadsheet!BM$611*SAP_Leadsheet!$E$70,0)</f>
        <v>0</v>
      </c>
      <c r="BN32" s="329">
        <f>IF(AND(SAP_Leadsheet!$C$10="EMI",BN$7&lt;60+2-SAP_Leadsheet!$E$71),SAP_Spreadsheet!BN$611*SAP_Leadsheet!$E$70,0)</f>
        <v>0</v>
      </c>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row>
    <row r="33" spans="1:90" x14ac:dyDescent="0.15">
      <c r="A33" s="112"/>
      <c r="B33" s="331"/>
      <c r="C33" s="232"/>
      <c r="D33" s="8" t="s">
        <v>468</v>
      </c>
      <c r="F33" s="8" t="s">
        <v>466</v>
      </c>
      <c r="G33" s="329">
        <f t="shared" ref="G33:BN33" si="16">G34+G95</f>
        <v>0</v>
      </c>
      <c r="H33" s="329">
        <f t="shared" si="16"/>
        <v>0</v>
      </c>
      <c r="I33" s="329">
        <f t="shared" si="16"/>
        <v>0</v>
      </c>
      <c r="J33" s="329">
        <f t="shared" si="16"/>
        <v>0</v>
      </c>
      <c r="K33" s="329">
        <f t="shared" si="16"/>
        <v>0</v>
      </c>
      <c r="L33" s="329">
        <f t="shared" si="16"/>
        <v>0</v>
      </c>
      <c r="M33" s="329">
        <f t="shared" si="16"/>
        <v>0</v>
      </c>
      <c r="N33" s="329">
        <f t="shared" si="16"/>
        <v>0</v>
      </c>
      <c r="O33" s="329">
        <f t="shared" si="16"/>
        <v>0</v>
      </c>
      <c r="P33" s="329">
        <f t="shared" si="16"/>
        <v>0</v>
      </c>
      <c r="Q33" s="329">
        <f t="shared" si="16"/>
        <v>0</v>
      </c>
      <c r="R33" s="329">
        <f t="shared" si="16"/>
        <v>0</v>
      </c>
      <c r="S33" s="329">
        <f t="shared" si="16"/>
        <v>0</v>
      </c>
      <c r="T33" s="329">
        <f t="shared" si="16"/>
        <v>0</v>
      </c>
      <c r="U33" s="329">
        <f t="shared" si="16"/>
        <v>0</v>
      </c>
      <c r="V33" s="329">
        <f t="shared" si="16"/>
        <v>0</v>
      </c>
      <c r="W33" s="329">
        <f t="shared" si="16"/>
        <v>0</v>
      </c>
      <c r="X33" s="329">
        <f t="shared" si="16"/>
        <v>0</v>
      </c>
      <c r="Y33" s="329">
        <f t="shared" si="16"/>
        <v>0</v>
      </c>
      <c r="Z33" s="329">
        <f t="shared" si="16"/>
        <v>0</v>
      </c>
      <c r="AA33" s="329">
        <f t="shared" si="16"/>
        <v>0</v>
      </c>
      <c r="AB33" s="329">
        <f t="shared" si="16"/>
        <v>0</v>
      </c>
      <c r="AC33" s="329">
        <f t="shared" si="16"/>
        <v>0</v>
      </c>
      <c r="AD33" s="329">
        <f t="shared" si="16"/>
        <v>0</v>
      </c>
      <c r="AE33" s="329">
        <f t="shared" si="16"/>
        <v>0</v>
      </c>
      <c r="AF33" s="329">
        <f t="shared" si="16"/>
        <v>0</v>
      </c>
      <c r="AG33" s="329">
        <f t="shared" si="16"/>
        <v>0</v>
      </c>
      <c r="AH33" s="329">
        <f t="shared" si="16"/>
        <v>0</v>
      </c>
      <c r="AI33" s="329">
        <f t="shared" si="16"/>
        <v>0</v>
      </c>
      <c r="AJ33" s="329">
        <f t="shared" si="16"/>
        <v>0</v>
      </c>
      <c r="AK33" s="329">
        <f t="shared" si="16"/>
        <v>0</v>
      </c>
      <c r="AL33" s="329">
        <f t="shared" si="16"/>
        <v>0</v>
      </c>
      <c r="AM33" s="329">
        <f t="shared" si="16"/>
        <v>0</v>
      </c>
      <c r="AN33" s="329">
        <f t="shared" si="16"/>
        <v>0</v>
      </c>
      <c r="AO33" s="329">
        <f t="shared" si="16"/>
        <v>0</v>
      </c>
      <c r="AP33" s="329">
        <f t="shared" si="16"/>
        <v>0</v>
      </c>
      <c r="AQ33" s="329">
        <f t="shared" si="16"/>
        <v>0</v>
      </c>
      <c r="AR33" s="329">
        <f t="shared" si="16"/>
        <v>0</v>
      </c>
      <c r="AS33" s="329">
        <f t="shared" si="16"/>
        <v>0</v>
      </c>
      <c r="AT33" s="329">
        <f t="shared" si="16"/>
        <v>0</v>
      </c>
      <c r="AU33" s="329">
        <f t="shared" si="16"/>
        <v>0</v>
      </c>
      <c r="AV33" s="329">
        <f t="shared" si="16"/>
        <v>0</v>
      </c>
      <c r="AW33" s="329">
        <f t="shared" si="16"/>
        <v>0</v>
      </c>
      <c r="AX33" s="329">
        <f t="shared" si="16"/>
        <v>0</v>
      </c>
      <c r="AY33" s="329">
        <f t="shared" si="16"/>
        <v>0</v>
      </c>
      <c r="AZ33" s="329">
        <f t="shared" si="16"/>
        <v>0</v>
      </c>
      <c r="BA33" s="329">
        <f t="shared" si="16"/>
        <v>0</v>
      </c>
      <c r="BB33" s="329">
        <f t="shared" si="16"/>
        <v>0</v>
      </c>
      <c r="BC33" s="329">
        <f t="shared" si="16"/>
        <v>0</v>
      </c>
      <c r="BD33" s="329">
        <f t="shared" si="16"/>
        <v>0</v>
      </c>
      <c r="BE33" s="329">
        <f t="shared" si="16"/>
        <v>0</v>
      </c>
      <c r="BF33" s="329">
        <f t="shared" si="16"/>
        <v>0</v>
      </c>
      <c r="BG33" s="329">
        <f t="shared" si="16"/>
        <v>0</v>
      </c>
      <c r="BH33" s="329">
        <f t="shared" si="16"/>
        <v>0</v>
      </c>
      <c r="BI33" s="329">
        <f t="shared" si="16"/>
        <v>0</v>
      </c>
      <c r="BJ33" s="329">
        <f t="shared" si="16"/>
        <v>0</v>
      </c>
      <c r="BK33" s="329">
        <f t="shared" si="16"/>
        <v>0</v>
      </c>
      <c r="BL33" s="329">
        <f t="shared" si="16"/>
        <v>0</v>
      </c>
      <c r="BM33" s="329">
        <f t="shared" si="16"/>
        <v>0</v>
      </c>
      <c r="BN33" s="329">
        <f t="shared" si="16"/>
        <v>0</v>
      </c>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row>
    <row r="34" spans="1:90" x14ac:dyDescent="0.15">
      <c r="A34" s="112"/>
      <c r="B34" s="87"/>
      <c r="D34" s="332" t="s">
        <v>469</v>
      </c>
      <c r="E34" s="333"/>
      <c r="F34" s="334" t="s">
        <v>466</v>
      </c>
      <c r="G34" s="335">
        <f>-SUM(G35:G94)</f>
        <v>0</v>
      </c>
      <c r="H34" s="335">
        <f t="shared" ref="H34:BN34" si="17">-SUM(H35:H94)</f>
        <v>0</v>
      </c>
      <c r="I34" s="335">
        <f t="shared" si="17"/>
        <v>0</v>
      </c>
      <c r="J34" s="335">
        <f t="shared" si="17"/>
        <v>0</v>
      </c>
      <c r="K34" s="335">
        <f t="shared" si="17"/>
        <v>0</v>
      </c>
      <c r="L34" s="335">
        <f t="shared" si="17"/>
        <v>0</v>
      </c>
      <c r="M34" s="335">
        <f t="shared" si="17"/>
        <v>0</v>
      </c>
      <c r="N34" s="335">
        <f t="shared" si="17"/>
        <v>0</v>
      </c>
      <c r="O34" s="335">
        <f t="shared" si="17"/>
        <v>0</v>
      </c>
      <c r="P34" s="335">
        <f t="shared" si="17"/>
        <v>0</v>
      </c>
      <c r="Q34" s="335">
        <f t="shared" si="17"/>
        <v>0</v>
      </c>
      <c r="R34" s="335">
        <f t="shared" si="17"/>
        <v>0</v>
      </c>
      <c r="S34" s="335">
        <f t="shared" si="17"/>
        <v>0</v>
      </c>
      <c r="T34" s="335">
        <f t="shared" si="17"/>
        <v>0</v>
      </c>
      <c r="U34" s="335">
        <f t="shared" si="17"/>
        <v>0</v>
      </c>
      <c r="V34" s="335">
        <f t="shared" si="17"/>
        <v>0</v>
      </c>
      <c r="W34" s="335">
        <f t="shared" si="17"/>
        <v>0</v>
      </c>
      <c r="X34" s="335">
        <f t="shared" si="17"/>
        <v>0</v>
      </c>
      <c r="Y34" s="335">
        <f t="shared" si="17"/>
        <v>0</v>
      </c>
      <c r="Z34" s="335">
        <f t="shared" si="17"/>
        <v>0</v>
      </c>
      <c r="AA34" s="335">
        <f t="shared" si="17"/>
        <v>0</v>
      </c>
      <c r="AB34" s="335">
        <f t="shared" si="17"/>
        <v>0</v>
      </c>
      <c r="AC34" s="335">
        <f t="shared" si="17"/>
        <v>0</v>
      </c>
      <c r="AD34" s="335">
        <f t="shared" si="17"/>
        <v>0</v>
      </c>
      <c r="AE34" s="335">
        <f t="shared" si="17"/>
        <v>0</v>
      </c>
      <c r="AF34" s="335">
        <f t="shared" si="17"/>
        <v>0</v>
      </c>
      <c r="AG34" s="335">
        <f t="shared" si="17"/>
        <v>0</v>
      </c>
      <c r="AH34" s="335">
        <f t="shared" si="17"/>
        <v>0</v>
      </c>
      <c r="AI34" s="335">
        <f t="shared" si="17"/>
        <v>0</v>
      </c>
      <c r="AJ34" s="335">
        <f t="shared" si="17"/>
        <v>0</v>
      </c>
      <c r="AK34" s="335">
        <f t="shared" si="17"/>
        <v>0</v>
      </c>
      <c r="AL34" s="335">
        <f t="shared" si="17"/>
        <v>0</v>
      </c>
      <c r="AM34" s="335">
        <f t="shared" si="17"/>
        <v>0</v>
      </c>
      <c r="AN34" s="335">
        <f t="shared" si="17"/>
        <v>0</v>
      </c>
      <c r="AO34" s="335">
        <f t="shared" si="17"/>
        <v>0</v>
      </c>
      <c r="AP34" s="335">
        <f t="shared" si="17"/>
        <v>0</v>
      </c>
      <c r="AQ34" s="335">
        <f t="shared" si="17"/>
        <v>0</v>
      </c>
      <c r="AR34" s="335">
        <f t="shared" si="17"/>
        <v>0</v>
      </c>
      <c r="AS34" s="335">
        <f t="shared" si="17"/>
        <v>0</v>
      </c>
      <c r="AT34" s="335">
        <f t="shared" si="17"/>
        <v>0</v>
      </c>
      <c r="AU34" s="335">
        <f t="shared" si="17"/>
        <v>0</v>
      </c>
      <c r="AV34" s="335">
        <f t="shared" si="17"/>
        <v>0</v>
      </c>
      <c r="AW34" s="335">
        <f t="shared" si="17"/>
        <v>0</v>
      </c>
      <c r="AX34" s="335">
        <f t="shared" si="17"/>
        <v>0</v>
      </c>
      <c r="AY34" s="335">
        <f t="shared" si="17"/>
        <v>0</v>
      </c>
      <c r="AZ34" s="335">
        <f t="shared" si="17"/>
        <v>0</v>
      </c>
      <c r="BA34" s="335">
        <f t="shared" si="17"/>
        <v>0</v>
      </c>
      <c r="BB34" s="335">
        <f t="shared" si="17"/>
        <v>0</v>
      </c>
      <c r="BC34" s="335">
        <f t="shared" si="17"/>
        <v>0</v>
      </c>
      <c r="BD34" s="335">
        <f t="shared" si="17"/>
        <v>0</v>
      </c>
      <c r="BE34" s="335">
        <f t="shared" si="17"/>
        <v>0</v>
      </c>
      <c r="BF34" s="335">
        <f t="shared" si="17"/>
        <v>0</v>
      </c>
      <c r="BG34" s="335">
        <f t="shared" si="17"/>
        <v>0</v>
      </c>
      <c r="BH34" s="335">
        <f t="shared" si="17"/>
        <v>0</v>
      </c>
      <c r="BI34" s="335">
        <f t="shared" si="17"/>
        <v>0</v>
      </c>
      <c r="BJ34" s="335">
        <f t="shared" si="17"/>
        <v>0</v>
      </c>
      <c r="BK34" s="335">
        <f t="shared" si="17"/>
        <v>0</v>
      </c>
      <c r="BL34" s="335">
        <f t="shared" si="17"/>
        <v>0</v>
      </c>
      <c r="BM34" s="335">
        <f t="shared" si="17"/>
        <v>0</v>
      </c>
      <c r="BN34" s="335">
        <f t="shared" si="17"/>
        <v>0</v>
      </c>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row>
    <row r="35" spans="1:90" hidden="1" outlineLevel="1" x14ac:dyDescent="0.15">
      <c r="A35" s="112"/>
      <c r="B35" s="336"/>
      <c r="C35" s="8" cm="1">
        <f t="array" ref="C35:C94">TRANSPOSE(G$7:BN$7)</f>
        <v>1</v>
      </c>
      <c r="D35" s="332"/>
      <c r="E35" s="333"/>
      <c r="F35" s="334"/>
      <c r="G35" s="335">
        <f>IF(OR($C96&gt;G$7,$C96+$E96-2&lt;G$7),0,($D96-SUM($F96:F96)-SUM($F35:F35))*SAP_Leadsheet!$E$75)</f>
        <v>0</v>
      </c>
      <c r="H35" s="335">
        <f>IF(OR($C96&gt;H$7,$C96+$E96-2&lt;H$7),0,($D96-SUM($F96:G96)-SUM($F35:G35))*SAP_Leadsheet!$E$75)</f>
        <v>0</v>
      </c>
      <c r="I35" s="335">
        <f>IF(OR($C96&gt;I$7,$C96+$E96-2&lt;I$7),0,($D96-SUM($F96:H96)-SUM($F35:H35))*SAP_Leadsheet!$E$75)</f>
        <v>0</v>
      </c>
      <c r="J35" s="335">
        <f>IF(OR($C96&gt;J$7,$C96+$E96-2&lt;J$7),0,($D96-SUM($F96:I96)-SUM($F35:I35))*SAP_Leadsheet!$E$75)</f>
        <v>0</v>
      </c>
      <c r="K35" s="335">
        <f>IF(OR($C96&gt;K$7,$C96+$E96-2&lt;K$7),0,($D96-SUM($F96:J96)-SUM($F35:J35))*SAP_Leadsheet!$E$75)</f>
        <v>0</v>
      </c>
      <c r="L35" s="335">
        <f>IF(OR($C96&gt;L$7,$C96+$E96-2&lt;L$7),0,($D96-SUM($F96:K96)-SUM($F35:K35))*SAP_Leadsheet!$E$75)</f>
        <v>0</v>
      </c>
      <c r="M35" s="335">
        <f>IF(OR($C96&gt;M$7,$C96+$E96-2&lt;M$7),0,($D96-SUM($F96:L96)-SUM($F35:L35))*SAP_Leadsheet!$E$75)</f>
        <v>0</v>
      </c>
      <c r="N35" s="335">
        <f>IF(OR($C96&gt;N$7,$C96+$E96-2&lt;N$7),0,($D96-SUM($F96:M96)-SUM($F35:M35))*SAP_Leadsheet!$E$75)</f>
        <v>0</v>
      </c>
      <c r="O35" s="335">
        <f>IF(OR($C96&gt;O$7,$C96+$E96-2&lt;O$7),0,($D96-SUM($F96:N96)-SUM($F35:N35))*SAP_Leadsheet!$E$75)</f>
        <v>0</v>
      </c>
      <c r="P35" s="335">
        <f>IF(OR($C96&gt;P$7,$C96+$E96-2&lt;P$7),0,($D96-SUM($F96:O96)-SUM($F35:O35))*SAP_Leadsheet!$E$75)</f>
        <v>0</v>
      </c>
      <c r="Q35" s="335">
        <f>IF(OR($C96&gt;Q$7,$C96+$E96-2&lt;Q$7),0,($D96-SUM($F96:P96)-SUM($F35:P35))*SAP_Leadsheet!$E$75)</f>
        <v>0</v>
      </c>
      <c r="R35" s="335">
        <f>IF(OR($C96&gt;R$7,$C96+$E96-2&lt;R$7),0,($D96-SUM($F96:Q96)-SUM($F35:Q35))*SAP_Leadsheet!$E$75)</f>
        <v>0</v>
      </c>
      <c r="S35" s="335">
        <f>IF(OR($C96&gt;S$7,$C96+$E96-2&lt;S$7),0,($D96-SUM($F96:R96)-SUM($F35:R35))*SAP_Leadsheet!$E$75)</f>
        <v>0</v>
      </c>
      <c r="T35" s="335">
        <f>IF(OR($C96&gt;T$7,$C96+$E96-2&lt;T$7),0,($D96-SUM($F96:S96)-SUM($F35:S35))*SAP_Leadsheet!$E$75)</f>
        <v>0</v>
      </c>
      <c r="U35" s="335">
        <f>IF(OR($C96&gt;U$7,$C96+$E96-2&lt;U$7),0,($D96-SUM($F96:T96)-SUM($F35:T35))*SAP_Leadsheet!$E$75)</f>
        <v>0</v>
      </c>
      <c r="V35" s="335">
        <f>IF(OR($C96&gt;V$7,$C96+$E96-2&lt;V$7),0,($D96-SUM($F96:U96)-SUM($F35:U35))*SAP_Leadsheet!$E$75)</f>
        <v>0</v>
      </c>
      <c r="W35" s="335">
        <f>IF(OR($C96&gt;W$7,$C96+$E96-2&lt;W$7),0,($D96-SUM($F96:V96)-SUM($F35:V35))*SAP_Leadsheet!$E$75)</f>
        <v>0</v>
      </c>
      <c r="X35" s="335">
        <f>IF(OR($C96&gt;X$7,$C96+$E96-2&lt;X$7),0,($D96-SUM($F96:W96)-SUM($F35:W35))*SAP_Leadsheet!$E$75)</f>
        <v>0</v>
      </c>
      <c r="Y35" s="335">
        <f>IF(OR($C96&gt;Y$7,$C96+$E96-2&lt;Y$7),0,($D96-SUM($F96:X96)-SUM($F35:X35))*SAP_Leadsheet!$E$75)</f>
        <v>0</v>
      </c>
      <c r="Z35" s="335">
        <f>IF(OR($C96&gt;Z$7,$C96+$E96-2&lt;Z$7),0,($D96-SUM($F96:Y96)-SUM($F35:Y35))*SAP_Leadsheet!$E$75)</f>
        <v>0</v>
      </c>
      <c r="AA35" s="335">
        <f>IF(OR($C96&gt;AA$7,$C96+$E96-2&lt;AA$7),0,($D96-SUM($F96:Z96)-SUM($F35:Z35))*SAP_Leadsheet!$E$75)</f>
        <v>0</v>
      </c>
      <c r="AB35" s="335">
        <f>IF(OR($C96&gt;AB$7,$C96+$E96-2&lt;AB$7),0,($D96-SUM($F96:AA96)-SUM($F35:AA35))*SAP_Leadsheet!$E$75)</f>
        <v>0</v>
      </c>
      <c r="AC35" s="335">
        <f>IF(OR($C96&gt;AC$7,$C96+$E96-2&lt;AC$7),0,($D96-SUM($F96:AB96)-SUM($F35:AB35))*SAP_Leadsheet!$E$75)</f>
        <v>0</v>
      </c>
      <c r="AD35" s="335">
        <f>IF(OR($C96&gt;AD$7,$C96+$E96-2&lt;AD$7),0,($D96-SUM($F96:AC96)-SUM($F35:AC35))*SAP_Leadsheet!$E$75)</f>
        <v>0</v>
      </c>
      <c r="AE35" s="335">
        <f>IF(OR($C96&gt;AE$7,$C96+$E96-2&lt;AE$7),0,($D96-SUM($F96:AD96)-SUM($F35:AD35))*SAP_Leadsheet!$E$75)</f>
        <v>0</v>
      </c>
      <c r="AF35" s="335">
        <f>IF(OR($C96&gt;AF$7,$C96+$E96-2&lt;AF$7),0,($D96-SUM($F96:AE96)-SUM($F35:AE35))*SAP_Leadsheet!$E$75)</f>
        <v>0</v>
      </c>
      <c r="AG35" s="335">
        <f>IF(OR($C96&gt;AG$7,$C96+$E96-2&lt;AG$7),0,($D96-SUM($F96:AF96)-SUM($F35:AF35))*SAP_Leadsheet!$E$75)</f>
        <v>0</v>
      </c>
      <c r="AH35" s="335">
        <f>IF(OR($C96&gt;AH$7,$C96+$E96-2&lt;AH$7),0,($D96-SUM($F96:AG96)-SUM($F35:AG35))*SAP_Leadsheet!$E$75)</f>
        <v>0</v>
      </c>
      <c r="AI35" s="335">
        <f>IF(OR($C96&gt;AI$7,$C96+$E96-2&lt;AI$7),0,($D96-SUM($F96:AH96)-SUM($F35:AH35))*SAP_Leadsheet!$E$75)</f>
        <v>0</v>
      </c>
      <c r="AJ35" s="335">
        <f>IF(OR($C96&gt;AJ$7,$C96+$E96-2&lt;AJ$7),0,($D96-SUM($F96:AI96)-SUM($F35:AI35))*SAP_Leadsheet!$E$75)</f>
        <v>0</v>
      </c>
      <c r="AK35" s="335">
        <f>IF(OR($C96&gt;AK$7,$C96+$E96-2&lt;AK$7),0,($D96-SUM($F96:AJ96)-SUM($F35:AJ35))*SAP_Leadsheet!$E$75)</f>
        <v>0</v>
      </c>
      <c r="AL35" s="335">
        <f>IF(OR($C96&gt;AL$7,$C96+$E96-2&lt;AL$7),0,($D96-SUM($F96:AK96)-SUM($F35:AK35))*SAP_Leadsheet!$E$75)</f>
        <v>0</v>
      </c>
      <c r="AM35" s="335">
        <f>IF(OR($C96&gt;AM$7,$C96+$E96-2&lt;AM$7),0,($D96-SUM($F96:AL96)-SUM($F35:AL35))*SAP_Leadsheet!$E$75)</f>
        <v>0</v>
      </c>
      <c r="AN35" s="335">
        <f>IF(OR($C96&gt;AN$7,$C96+$E96-2&lt;AN$7),0,($D96-SUM($F96:AM96)-SUM($F35:AM35))*SAP_Leadsheet!$E$75)</f>
        <v>0</v>
      </c>
      <c r="AO35" s="335">
        <f>IF(OR($C96&gt;AO$7,$C96+$E96-2&lt;AO$7),0,($D96-SUM($F96:AN96)-SUM($F35:AN35))*SAP_Leadsheet!$E$75)</f>
        <v>0</v>
      </c>
      <c r="AP35" s="335">
        <f>IF(OR($C96&gt;AP$7,$C96+$E96-2&lt;AP$7),0,($D96-SUM($F96:AO96)-SUM($F35:AO35))*SAP_Leadsheet!$E$75)</f>
        <v>0</v>
      </c>
      <c r="AQ35" s="335">
        <f>IF(OR($C96&gt;AQ$7,$C96+$E96-2&lt;AQ$7),0,($D96-SUM($F96:AP96)-SUM($F35:AP35))*SAP_Leadsheet!$E$75)</f>
        <v>0</v>
      </c>
      <c r="AR35" s="335">
        <f>IF(OR($C96&gt;AR$7,$C96+$E96-2&lt;AR$7),0,($D96-SUM($F96:AQ96)-SUM($F35:AQ35))*SAP_Leadsheet!$E$75)</f>
        <v>0</v>
      </c>
      <c r="AS35" s="335">
        <f>IF(OR($C96&gt;AS$7,$C96+$E96-2&lt;AS$7),0,($D96-SUM($F96:AR96)-SUM($F35:AR35))*SAP_Leadsheet!$E$75)</f>
        <v>0</v>
      </c>
      <c r="AT35" s="335">
        <f>IF(OR($C96&gt;AT$7,$C96+$E96-2&lt;AT$7),0,($D96-SUM($F96:AS96)-SUM($F35:AS35))*SAP_Leadsheet!$E$75)</f>
        <v>0</v>
      </c>
      <c r="AU35" s="335">
        <f>IF(OR($C96&gt;AU$7,$C96+$E96-2&lt;AU$7),0,($D96-SUM($F96:AT96)-SUM($F35:AT35))*SAP_Leadsheet!$E$75)</f>
        <v>0</v>
      </c>
      <c r="AV35" s="335">
        <f>IF(OR($C96&gt;AV$7,$C96+$E96-2&lt;AV$7),0,($D96-SUM($F96:AU96)-SUM($F35:AU35))*SAP_Leadsheet!$E$75)</f>
        <v>0</v>
      </c>
      <c r="AW35" s="335">
        <f>IF(OR($C96&gt;AW$7,$C96+$E96-2&lt;AW$7),0,($D96-SUM($F96:AV96)-SUM($F35:AV35))*SAP_Leadsheet!$E$75)</f>
        <v>0</v>
      </c>
      <c r="AX35" s="335">
        <f>IF(OR($C96&gt;AX$7,$C96+$E96-2&lt;AX$7),0,($D96-SUM($F96:AW96)-SUM($F35:AW35))*SAP_Leadsheet!$E$75)</f>
        <v>0</v>
      </c>
      <c r="AY35" s="335">
        <f>IF(OR($C96&gt;AY$7,$C96+$E96-2&lt;AY$7),0,($D96-SUM($F96:AX96)-SUM($F35:AX35))*SAP_Leadsheet!$E$75)</f>
        <v>0</v>
      </c>
      <c r="AZ35" s="335">
        <f>IF(OR($C96&gt;AZ$7,$C96+$E96-2&lt;AZ$7),0,($D96-SUM($F96:AY96)-SUM($F35:AY35))*SAP_Leadsheet!$E$75)</f>
        <v>0</v>
      </c>
      <c r="BA35" s="335">
        <f>IF(OR($C96&gt;BA$7,$C96+$E96-2&lt;BA$7),0,($D96-SUM($F96:AZ96)-SUM($F35:AZ35))*SAP_Leadsheet!$E$75)</f>
        <v>0</v>
      </c>
      <c r="BB35" s="335">
        <f>IF(OR($C96&gt;BB$7,$C96+$E96-2&lt;BB$7),0,($D96-SUM($F96:BA96)-SUM($F35:BA35))*SAP_Leadsheet!$E$75)</f>
        <v>0</v>
      </c>
      <c r="BC35" s="335">
        <f>IF(OR($C96&gt;BC$7,$C96+$E96-2&lt;BC$7),0,($D96-SUM($F96:BB96)-SUM($F35:BB35))*SAP_Leadsheet!$E$75)</f>
        <v>0</v>
      </c>
      <c r="BD35" s="335">
        <f>IF(OR($C96&gt;BD$7,$C96+$E96-2&lt;BD$7),0,($D96-SUM($F96:BC96)-SUM($F35:BC35))*SAP_Leadsheet!$E$75)</f>
        <v>0</v>
      </c>
      <c r="BE35" s="335">
        <f>IF(OR($C96&gt;BE$7,$C96+$E96-2&lt;BE$7),0,($D96-SUM($F96:BD96)-SUM($F35:BD35))*SAP_Leadsheet!$E$75)</f>
        <v>0</v>
      </c>
      <c r="BF35" s="335">
        <f>IF(OR($C96&gt;BF$7,$C96+$E96-2&lt;BF$7),0,($D96-SUM($F96:BE96)-SUM($F35:BE35))*SAP_Leadsheet!$E$75)</f>
        <v>0</v>
      </c>
      <c r="BG35" s="335">
        <f>IF(OR($C96&gt;BG$7,$C96+$E96-2&lt;BG$7),0,($D96-SUM($F96:BF96)-SUM($F35:BF35))*SAP_Leadsheet!$E$75)</f>
        <v>0</v>
      </c>
      <c r="BH35" s="335">
        <f>IF(OR($C96&gt;BH$7,$C96+$E96-2&lt;BH$7),0,($D96-SUM($F96:BG96)-SUM($F35:BG35))*SAP_Leadsheet!$E$75)</f>
        <v>0</v>
      </c>
      <c r="BI35" s="335">
        <f>IF(OR($C96&gt;BI$7,$C96+$E96-2&lt;BI$7),0,($D96-SUM($F96:BH96)-SUM($F35:BH35))*SAP_Leadsheet!$E$75)</f>
        <v>0</v>
      </c>
      <c r="BJ35" s="335">
        <f>IF(OR($C96&gt;BJ$7,$C96+$E96-2&lt;BJ$7),0,($D96-SUM($F96:BI96)-SUM($F35:BI35))*SAP_Leadsheet!$E$75)</f>
        <v>0</v>
      </c>
      <c r="BK35" s="335">
        <f>IF(OR($C96&gt;BK$7,$C96+$E96-2&lt;BK$7),0,($D96-SUM($F96:BJ96)-SUM($F35:BJ35))*SAP_Leadsheet!$E$75)</f>
        <v>0</v>
      </c>
      <c r="BL35" s="335">
        <f>IF(OR($C96&gt;BL$7,$C96+$E96-2&lt;BL$7),0,($D96-SUM($F96:BK96)-SUM($F35:BK35))*SAP_Leadsheet!$E$75)</f>
        <v>0</v>
      </c>
      <c r="BM35" s="335">
        <f>IF(OR($C96&gt;BM$7,$C96+$E96-2&lt;BM$7),0,($D96-SUM($F96:BL96)-SUM($F35:BL35))*SAP_Leadsheet!$E$75)</f>
        <v>0</v>
      </c>
      <c r="BN35" s="335">
        <f>IF(OR($C96&gt;BN$7,$C96+$E96-2&lt;BN$7),0,($D96-SUM($F96:BM96)-SUM($F35:BM35))*SAP_Leadsheet!$E$75)</f>
        <v>0</v>
      </c>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row>
    <row r="36" spans="1:90" hidden="1" outlineLevel="1" x14ac:dyDescent="0.15">
      <c r="A36" s="112"/>
      <c r="B36" s="336"/>
      <c r="C36" s="8">
        <v>2</v>
      </c>
      <c r="D36" s="332"/>
      <c r="E36" s="333"/>
      <c r="F36" s="334"/>
      <c r="G36" s="335">
        <f>IF(OR($C97&gt;G$7,$C97+$E97-2&lt;G$7),0,($D97-SUM($F97:F97)-SUM($F36:F36))*SAP_Leadsheet!$E$75)</f>
        <v>0</v>
      </c>
      <c r="H36" s="335">
        <f>IF(OR($C97&gt;H$7,$C97+$E97-2&lt;H$7),0,($D97-SUM($F97:G97)-SUM($F36:G36))*SAP_Leadsheet!$E$75)</f>
        <v>0</v>
      </c>
      <c r="I36" s="335">
        <f>IF(OR($C97&gt;I$7,$C97+$E97-2&lt;I$7),0,($D97-SUM($F97:H97)-SUM($F36:H36))*SAP_Leadsheet!$E$75)</f>
        <v>0</v>
      </c>
      <c r="J36" s="335">
        <f>IF(OR($C97&gt;J$7,$C97+$E97-2&lt;J$7),0,($D97-SUM($F97:I97)-SUM($F36:I36))*SAP_Leadsheet!$E$75)</f>
        <v>0</v>
      </c>
      <c r="K36" s="335">
        <f>IF(OR($C97&gt;K$7,$C97+$E97-2&lt;K$7),0,($D97-SUM($F97:J97)-SUM($F36:J36))*SAP_Leadsheet!$E$75)</f>
        <v>0</v>
      </c>
      <c r="L36" s="335">
        <f>IF(OR($C97&gt;L$7,$C97+$E97-2&lt;L$7),0,($D97-SUM($F97:K97)-SUM($F36:K36))*SAP_Leadsheet!$E$75)</f>
        <v>0</v>
      </c>
      <c r="M36" s="335">
        <f>IF(OR($C97&gt;M$7,$C97+$E97-2&lt;M$7),0,($D97-SUM($F97:L97)-SUM($F36:L36))*SAP_Leadsheet!$E$75)</f>
        <v>0</v>
      </c>
      <c r="N36" s="335">
        <f>IF(OR($C97&gt;N$7,$C97+$E97-2&lt;N$7),0,($D97-SUM($F97:M97)-SUM($F36:M36))*SAP_Leadsheet!$E$75)</f>
        <v>0</v>
      </c>
      <c r="O36" s="335">
        <f>IF(OR($C97&gt;O$7,$C97+$E97-2&lt;O$7),0,($D97-SUM($F97:N97)-SUM($F36:N36))*SAP_Leadsheet!$E$75)</f>
        <v>0</v>
      </c>
      <c r="P36" s="335">
        <f>IF(OR($C97&gt;P$7,$C97+$E97-2&lt;P$7),0,($D97-SUM($F97:O97)-SUM($F36:O36))*SAP_Leadsheet!$E$75)</f>
        <v>0</v>
      </c>
      <c r="Q36" s="335">
        <f>IF(OR($C97&gt;Q$7,$C97+$E97-2&lt;Q$7),0,($D97-SUM($F97:P97)-SUM($F36:P36))*SAP_Leadsheet!$E$75)</f>
        <v>0</v>
      </c>
      <c r="R36" s="335">
        <f>IF(OR($C97&gt;R$7,$C97+$E97-2&lt;R$7),0,($D97-SUM($F97:Q97)-SUM($F36:Q36))*SAP_Leadsheet!$E$75)</f>
        <v>0</v>
      </c>
      <c r="S36" s="335">
        <f>IF(OR($C97&gt;S$7,$C97+$E97-2&lt;S$7),0,($D97-SUM($F97:R97)-SUM($F36:R36))*SAP_Leadsheet!$E$75)</f>
        <v>0</v>
      </c>
      <c r="T36" s="335">
        <f>IF(OR($C97&gt;T$7,$C97+$E97-2&lt;T$7),0,($D97-SUM($F97:S97)-SUM($F36:S36))*SAP_Leadsheet!$E$75)</f>
        <v>0</v>
      </c>
      <c r="U36" s="335">
        <f>IF(OR($C97&gt;U$7,$C97+$E97-2&lt;U$7),0,($D97-SUM($F97:T97)-SUM($F36:T36))*SAP_Leadsheet!$E$75)</f>
        <v>0</v>
      </c>
      <c r="V36" s="335">
        <f>IF(OR($C97&gt;V$7,$C97+$E97-2&lt;V$7),0,($D97-SUM($F97:U97)-SUM($F36:U36))*SAP_Leadsheet!$E$75)</f>
        <v>0</v>
      </c>
      <c r="W36" s="335">
        <f>IF(OR($C97&gt;W$7,$C97+$E97-2&lt;W$7),0,($D97-SUM($F97:V97)-SUM($F36:V36))*SAP_Leadsheet!$E$75)</f>
        <v>0</v>
      </c>
      <c r="X36" s="335">
        <f>IF(OR($C97&gt;X$7,$C97+$E97-2&lt;X$7),0,($D97-SUM($F97:W97)-SUM($F36:W36))*SAP_Leadsheet!$E$75)</f>
        <v>0</v>
      </c>
      <c r="Y36" s="335">
        <f>IF(OR($C97&gt;Y$7,$C97+$E97-2&lt;Y$7),0,($D97-SUM($F97:X97)-SUM($F36:X36))*SAP_Leadsheet!$E$75)</f>
        <v>0</v>
      </c>
      <c r="Z36" s="335">
        <f>IF(OR($C97&gt;Z$7,$C97+$E97-2&lt;Z$7),0,($D97-SUM($F97:Y97)-SUM($F36:Y36))*SAP_Leadsheet!$E$75)</f>
        <v>0</v>
      </c>
      <c r="AA36" s="335">
        <f>IF(OR($C97&gt;AA$7,$C97+$E97-2&lt;AA$7),0,($D97-SUM($F97:Z97)-SUM($F36:Z36))*SAP_Leadsheet!$E$75)</f>
        <v>0</v>
      </c>
      <c r="AB36" s="335">
        <f>IF(OR($C97&gt;AB$7,$C97+$E97-2&lt;AB$7),0,($D97-SUM($F97:AA97)-SUM($F36:AA36))*SAP_Leadsheet!$E$75)</f>
        <v>0</v>
      </c>
      <c r="AC36" s="335">
        <f>IF(OR($C97&gt;AC$7,$C97+$E97-2&lt;AC$7),0,($D97-SUM($F97:AB97)-SUM($F36:AB36))*SAP_Leadsheet!$E$75)</f>
        <v>0</v>
      </c>
      <c r="AD36" s="335">
        <f>IF(OR($C97&gt;AD$7,$C97+$E97-2&lt;AD$7),0,($D97-SUM($F97:AC97)-SUM($F36:AC36))*SAP_Leadsheet!$E$75)</f>
        <v>0</v>
      </c>
      <c r="AE36" s="335">
        <f>IF(OR($C97&gt;AE$7,$C97+$E97-2&lt;AE$7),0,($D97-SUM($F97:AD97)-SUM($F36:AD36))*SAP_Leadsheet!$E$75)</f>
        <v>0</v>
      </c>
      <c r="AF36" s="335">
        <f>IF(OR($C97&gt;AF$7,$C97+$E97-2&lt;AF$7),0,($D97-SUM($F97:AE97)-SUM($F36:AE36))*SAP_Leadsheet!$E$75)</f>
        <v>0</v>
      </c>
      <c r="AG36" s="335">
        <f>IF(OR($C97&gt;AG$7,$C97+$E97-2&lt;AG$7),0,($D97-SUM($F97:AF97)-SUM($F36:AF36))*SAP_Leadsheet!$E$75)</f>
        <v>0</v>
      </c>
      <c r="AH36" s="335">
        <f>IF(OR($C97&gt;AH$7,$C97+$E97-2&lt;AH$7),0,($D97-SUM($F97:AG97)-SUM($F36:AG36))*SAP_Leadsheet!$E$75)</f>
        <v>0</v>
      </c>
      <c r="AI36" s="335">
        <f>IF(OR($C97&gt;AI$7,$C97+$E97-2&lt;AI$7),0,($D97-SUM($F97:AH97)-SUM($F36:AH36))*SAP_Leadsheet!$E$75)</f>
        <v>0</v>
      </c>
      <c r="AJ36" s="335">
        <f>IF(OR($C97&gt;AJ$7,$C97+$E97-2&lt;AJ$7),0,($D97-SUM($F97:AI97)-SUM($F36:AI36))*SAP_Leadsheet!$E$75)</f>
        <v>0</v>
      </c>
      <c r="AK36" s="335">
        <f>IF(OR($C97&gt;AK$7,$C97+$E97-2&lt;AK$7),0,($D97-SUM($F97:AJ97)-SUM($F36:AJ36))*SAP_Leadsheet!$E$75)</f>
        <v>0</v>
      </c>
      <c r="AL36" s="335">
        <f>IF(OR($C97&gt;AL$7,$C97+$E97-2&lt;AL$7),0,($D97-SUM($F97:AK97)-SUM($F36:AK36))*SAP_Leadsheet!$E$75)</f>
        <v>0</v>
      </c>
      <c r="AM36" s="335">
        <f>IF(OR($C97&gt;AM$7,$C97+$E97-2&lt;AM$7),0,($D97-SUM($F97:AL97)-SUM($F36:AL36))*SAP_Leadsheet!$E$75)</f>
        <v>0</v>
      </c>
      <c r="AN36" s="335">
        <f>IF(OR($C97&gt;AN$7,$C97+$E97-2&lt;AN$7),0,($D97-SUM($F97:AM97)-SUM($F36:AM36))*SAP_Leadsheet!$E$75)</f>
        <v>0</v>
      </c>
      <c r="AO36" s="335">
        <f>IF(OR($C97&gt;AO$7,$C97+$E97-2&lt;AO$7),0,($D97-SUM($F97:AN97)-SUM($F36:AN36))*SAP_Leadsheet!$E$75)</f>
        <v>0</v>
      </c>
      <c r="AP36" s="335">
        <f>IF(OR($C97&gt;AP$7,$C97+$E97-2&lt;AP$7),0,($D97-SUM($F97:AO97)-SUM($F36:AO36))*SAP_Leadsheet!$E$75)</f>
        <v>0</v>
      </c>
      <c r="AQ36" s="335">
        <f>IF(OR($C97&gt;AQ$7,$C97+$E97-2&lt;AQ$7),0,($D97-SUM($F97:AP97)-SUM($F36:AP36))*SAP_Leadsheet!$E$75)</f>
        <v>0</v>
      </c>
      <c r="AR36" s="335">
        <f>IF(OR($C97&gt;AR$7,$C97+$E97-2&lt;AR$7),0,($D97-SUM($F97:AQ97)-SUM($F36:AQ36))*SAP_Leadsheet!$E$75)</f>
        <v>0</v>
      </c>
      <c r="AS36" s="335">
        <f>IF(OR($C97&gt;AS$7,$C97+$E97-2&lt;AS$7),0,($D97-SUM($F97:AR97)-SUM($F36:AR36))*SAP_Leadsheet!$E$75)</f>
        <v>0</v>
      </c>
      <c r="AT36" s="335">
        <f>IF(OR($C97&gt;AT$7,$C97+$E97-2&lt;AT$7),0,($D97-SUM($F97:AS97)-SUM($F36:AS36))*SAP_Leadsheet!$E$75)</f>
        <v>0</v>
      </c>
      <c r="AU36" s="335">
        <f>IF(OR($C97&gt;AU$7,$C97+$E97-2&lt;AU$7),0,($D97-SUM($F97:AT97)-SUM($F36:AT36))*SAP_Leadsheet!$E$75)</f>
        <v>0</v>
      </c>
      <c r="AV36" s="335">
        <f>IF(OR($C97&gt;AV$7,$C97+$E97-2&lt;AV$7),0,($D97-SUM($F97:AU97)-SUM($F36:AU36))*SAP_Leadsheet!$E$75)</f>
        <v>0</v>
      </c>
      <c r="AW36" s="335">
        <f>IF(OR($C97&gt;AW$7,$C97+$E97-2&lt;AW$7),0,($D97-SUM($F97:AV97)-SUM($F36:AV36))*SAP_Leadsheet!$E$75)</f>
        <v>0</v>
      </c>
      <c r="AX36" s="335">
        <f>IF(OR($C97&gt;AX$7,$C97+$E97-2&lt;AX$7),0,($D97-SUM($F97:AW97)-SUM($F36:AW36))*SAP_Leadsheet!$E$75)</f>
        <v>0</v>
      </c>
      <c r="AY36" s="335">
        <f>IF(OR($C97&gt;AY$7,$C97+$E97-2&lt;AY$7),0,($D97-SUM($F97:AX97)-SUM($F36:AX36))*SAP_Leadsheet!$E$75)</f>
        <v>0</v>
      </c>
      <c r="AZ36" s="335">
        <f>IF(OR($C97&gt;AZ$7,$C97+$E97-2&lt;AZ$7),0,($D97-SUM($F97:AY97)-SUM($F36:AY36))*SAP_Leadsheet!$E$75)</f>
        <v>0</v>
      </c>
      <c r="BA36" s="335">
        <f>IF(OR($C97&gt;BA$7,$C97+$E97-2&lt;BA$7),0,($D97-SUM($F97:AZ97)-SUM($F36:AZ36))*SAP_Leadsheet!$E$75)</f>
        <v>0</v>
      </c>
      <c r="BB36" s="335">
        <f>IF(OR($C97&gt;BB$7,$C97+$E97-2&lt;BB$7),0,($D97-SUM($F97:BA97)-SUM($F36:BA36))*SAP_Leadsheet!$E$75)</f>
        <v>0</v>
      </c>
      <c r="BC36" s="335">
        <f>IF(OR($C97&gt;BC$7,$C97+$E97-2&lt;BC$7),0,($D97-SUM($F97:BB97)-SUM($F36:BB36))*SAP_Leadsheet!$E$75)</f>
        <v>0</v>
      </c>
      <c r="BD36" s="335">
        <f>IF(OR($C97&gt;BD$7,$C97+$E97-2&lt;BD$7),0,($D97-SUM($F97:BC97)-SUM($F36:BC36))*SAP_Leadsheet!$E$75)</f>
        <v>0</v>
      </c>
      <c r="BE36" s="335">
        <f>IF(OR($C97&gt;BE$7,$C97+$E97-2&lt;BE$7),0,($D97-SUM($F97:BD97)-SUM($F36:BD36))*SAP_Leadsheet!$E$75)</f>
        <v>0</v>
      </c>
      <c r="BF36" s="335">
        <f>IF(OR($C97&gt;BF$7,$C97+$E97-2&lt;BF$7),0,($D97-SUM($F97:BE97)-SUM($F36:BE36))*SAP_Leadsheet!$E$75)</f>
        <v>0</v>
      </c>
      <c r="BG36" s="335">
        <f>IF(OR($C97&gt;BG$7,$C97+$E97-2&lt;BG$7),0,($D97-SUM($F97:BF97)-SUM($F36:BF36))*SAP_Leadsheet!$E$75)</f>
        <v>0</v>
      </c>
      <c r="BH36" s="335">
        <f>IF(OR($C97&gt;BH$7,$C97+$E97-2&lt;BH$7),0,($D97-SUM($F97:BG97)-SUM($F36:BG36))*SAP_Leadsheet!$E$75)</f>
        <v>0</v>
      </c>
      <c r="BI36" s="335">
        <f>IF(OR($C97&gt;BI$7,$C97+$E97-2&lt;BI$7),0,($D97-SUM($F97:BH97)-SUM($F36:BH36))*SAP_Leadsheet!$E$75)</f>
        <v>0</v>
      </c>
      <c r="BJ36" s="335">
        <f>IF(OR($C97&gt;BJ$7,$C97+$E97-2&lt;BJ$7),0,($D97-SUM($F97:BI97)-SUM($F36:BI36))*SAP_Leadsheet!$E$75)</f>
        <v>0</v>
      </c>
      <c r="BK36" s="335">
        <f>IF(OR($C97&gt;BK$7,$C97+$E97-2&lt;BK$7),0,($D97-SUM($F97:BJ97)-SUM($F36:BJ36))*SAP_Leadsheet!$E$75)</f>
        <v>0</v>
      </c>
      <c r="BL36" s="335">
        <f>IF(OR($C97&gt;BL$7,$C97+$E97-2&lt;BL$7),0,($D97-SUM($F97:BK97)-SUM($F36:BK36))*SAP_Leadsheet!$E$75)</f>
        <v>0</v>
      </c>
      <c r="BM36" s="335">
        <f>IF(OR($C97&gt;BM$7,$C97+$E97-2&lt;BM$7),0,($D97-SUM($F97:BL97)-SUM($F36:BL36))*SAP_Leadsheet!$E$75)</f>
        <v>0</v>
      </c>
      <c r="BN36" s="335">
        <f>IF(OR($C97&gt;BN$7,$C97+$E97-2&lt;BN$7),0,($D97-SUM($F97:BM97)-SUM($F36:BM36))*SAP_Leadsheet!$E$75)</f>
        <v>0</v>
      </c>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row>
    <row r="37" spans="1:90" hidden="1" outlineLevel="1" x14ac:dyDescent="0.15">
      <c r="A37" s="112"/>
      <c r="B37" s="336"/>
      <c r="C37" s="8">
        <v>3</v>
      </c>
      <c r="D37" s="332"/>
      <c r="E37" s="333"/>
      <c r="F37" s="334"/>
      <c r="G37" s="335">
        <f>IF(OR($C98&gt;G$7,$C98+$E98-2&lt;G$7),0,($D98-SUM($F98:F98)-SUM($F37:F37))*SAP_Leadsheet!$E$75)</f>
        <v>0</v>
      </c>
      <c r="H37" s="335">
        <f>IF(OR($C98&gt;H$7,$C98+$E98-2&lt;H$7),0,($D98-SUM($F98:G98)-SUM($F37:G37))*SAP_Leadsheet!$E$75)</f>
        <v>0</v>
      </c>
      <c r="I37" s="335">
        <f>IF(OR($C98&gt;I$7,$C98+$E98-2&lt;I$7),0,($D98-SUM($F98:H98)-SUM($F37:H37))*SAP_Leadsheet!$E$75)</f>
        <v>0</v>
      </c>
      <c r="J37" s="335">
        <f>IF(OR($C98&gt;J$7,$C98+$E98-2&lt;J$7),0,($D98-SUM($F98:I98)-SUM($F37:I37))*SAP_Leadsheet!$E$75)</f>
        <v>0</v>
      </c>
      <c r="K37" s="335">
        <f>IF(OR($C98&gt;K$7,$C98+$E98-2&lt;K$7),0,($D98-SUM($F98:J98)-SUM($F37:J37))*SAP_Leadsheet!$E$75)</f>
        <v>0</v>
      </c>
      <c r="L37" s="335">
        <f>IF(OR($C98&gt;L$7,$C98+$E98-2&lt;L$7),0,($D98-SUM($F98:K98)-SUM($F37:K37))*SAP_Leadsheet!$E$75)</f>
        <v>0</v>
      </c>
      <c r="M37" s="335">
        <f>IF(OR($C98&gt;M$7,$C98+$E98-2&lt;M$7),0,($D98-SUM($F98:L98)-SUM($F37:L37))*SAP_Leadsheet!$E$75)</f>
        <v>0</v>
      </c>
      <c r="N37" s="335">
        <f>IF(OR($C98&gt;N$7,$C98+$E98-2&lt;N$7),0,($D98-SUM($F98:M98)-SUM($F37:M37))*SAP_Leadsheet!$E$75)</f>
        <v>0</v>
      </c>
      <c r="O37" s="335">
        <f>IF(OR($C98&gt;O$7,$C98+$E98-2&lt;O$7),0,($D98-SUM($F98:N98)-SUM($F37:N37))*SAP_Leadsheet!$E$75)</f>
        <v>0</v>
      </c>
      <c r="P37" s="335">
        <f>IF(OR($C98&gt;P$7,$C98+$E98-2&lt;P$7),0,($D98-SUM($F98:O98)-SUM($F37:O37))*SAP_Leadsheet!$E$75)</f>
        <v>0</v>
      </c>
      <c r="Q37" s="335">
        <f>IF(OR($C98&gt;Q$7,$C98+$E98-2&lt;Q$7),0,($D98-SUM($F98:P98)-SUM($F37:P37))*SAP_Leadsheet!$E$75)</f>
        <v>0</v>
      </c>
      <c r="R37" s="335">
        <f>IF(OR($C98&gt;R$7,$C98+$E98-2&lt;R$7),0,($D98-SUM($F98:Q98)-SUM($F37:Q37))*SAP_Leadsheet!$E$75)</f>
        <v>0</v>
      </c>
      <c r="S37" s="335">
        <f>IF(OR($C98&gt;S$7,$C98+$E98-2&lt;S$7),0,($D98-SUM($F98:R98)-SUM($F37:R37))*SAP_Leadsheet!$E$75)</f>
        <v>0</v>
      </c>
      <c r="T37" s="335">
        <f>IF(OR($C98&gt;T$7,$C98+$E98-2&lt;T$7),0,($D98-SUM($F98:S98)-SUM($F37:S37))*SAP_Leadsheet!$E$75)</f>
        <v>0</v>
      </c>
      <c r="U37" s="335">
        <f>IF(OR($C98&gt;U$7,$C98+$E98-2&lt;U$7),0,($D98-SUM($F98:T98)-SUM($F37:T37))*SAP_Leadsheet!$E$75)</f>
        <v>0</v>
      </c>
      <c r="V37" s="335">
        <f>IF(OR($C98&gt;V$7,$C98+$E98-2&lt;V$7),0,($D98-SUM($F98:U98)-SUM($F37:U37))*SAP_Leadsheet!$E$75)</f>
        <v>0</v>
      </c>
      <c r="W37" s="335">
        <f>IF(OR($C98&gt;W$7,$C98+$E98-2&lt;W$7),0,($D98-SUM($F98:V98)-SUM($F37:V37))*SAP_Leadsheet!$E$75)</f>
        <v>0</v>
      </c>
      <c r="X37" s="335">
        <f>IF(OR($C98&gt;X$7,$C98+$E98-2&lt;X$7),0,($D98-SUM($F98:W98)-SUM($F37:W37))*SAP_Leadsheet!$E$75)</f>
        <v>0</v>
      </c>
      <c r="Y37" s="335">
        <f>IF(OR($C98&gt;Y$7,$C98+$E98-2&lt;Y$7),0,($D98-SUM($F98:X98)-SUM($F37:X37))*SAP_Leadsheet!$E$75)</f>
        <v>0</v>
      </c>
      <c r="Z37" s="335">
        <f>IF(OR($C98&gt;Z$7,$C98+$E98-2&lt;Z$7),0,($D98-SUM($F98:Y98)-SUM($F37:Y37))*SAP_Leadsheet!$E$75)</f>
        <v>0</v>
      </c>
      <c r="AA37" s="335">
        <f>IF(OR($C98&gt;AA$7,$C98+$E98-2&lt;AA$7),0,($D98-SUM($F98:Z98)-SUM($F37:Z37))*SAP_Leadsheet!$E$75)</f>
        <v>0</v>
      </c>
      <c r="AB37" s="335">
        <f>IF(OR($C98&gt;AB$7,$C98+$E98-2&lt;AB$7),0,($D98-SUM($F98:AA98)-SUM($F37:AA37))*SAP_Leadsheet!$E$75)</f>
        <v>0</v>
      </c>
      <c r="AC37" s="335">
        <f>IF(OR($C98&gt;AC$7,$C98+$E98-2&lt;AC$7),0,($D98-SUM($F98:AB98)-SUM($F37:AB37))*SAP_Leadsheet!$E$75)</f>
        <v>0</v>
      </c>
      <c r="AD37" s="335">
        <f>IF(OR($C98&gt;AD$7,$C98+$E98-2&lt;AD$7),0,($D98-SUM($F98:AC98)-SUM($F37:AC37))*SAP_Leadsheet!$E$75)</f>
        <v>0</v>
      </c>
      <c r="AE37" s="335">
        <f>IF(OR($C98&gt;AE$7,$C98+$E98-2&lt;AE$7),0,($D98-SUM($F98:AD98)-SUM($F37:AD37))*SAP_Leadsheet!$E$75)</f>
        <v>0</v>
      </c>
      <c r="AF37" s="335">
        <f>IF(OR($C98&gt;AF$7,$C98+$E98-2&lt;AF$7),0,($D98-SUM($F98:AE98)-SUM($F37:AE37))*SAP_Leadsheet!$E$75)</f>
        <v>0</v>
      </c>
      <c r="AG37" s="335">
        <f>IF(OR($C98&gt;AG$7,$C98+$E98-2&lt;AG$7),0,($D98-SUM($F98:AF98)-SUM($F37:AF37))*SAP_Leadsheet!$E$75)</f>
        <v>0</v>
      </c>
      <c r="AH37" s="335">
        <f>IF(OR($C98&gt;AH$7,$C98+$E98-2&lt;AH$7),0,($D98-SUM($F98:AG98)-SUM($F37:AG37))*SAP_Leadsheet!$E$75)</f>
        <v>0</v>
      </c>
      <c r="AI37" s="335">
        <f>IF(OR($C98&gt;AI$7,$C98+$E98-2&lt;AI$7),0,($D98-SUM($F98:AH98)-SUM($F37:AH37))*SAP_Leadsheet!$E$75)</f>
        <v>0</v>
      </c>
      <c r="AJ37" s="335">
        <f>IF(OR($C98&gt;AJ$7,$C98+$E98-2&lt;AJ$7),0,($D98-SUM($F98:AI98)-SUM($F37:AI37))*SAP_Leadsheet!$E$75)</f>
        <v>0</v>
      </c>
      <c r="AK37" s="335">
        <f>IF(OR($C98&gt;AK$7,$C98+$E98-2&lt;AK$7),0,($D98-SUM($F98:AJ98)-SUM($F37:AJ37))*SAP_Leadsheet!$E$75)</f>
        <v>0</v>
      </c>
      <c r="AL37" s="335">
        <f>IF(OR($C98&gt;AL$7,$C98+$E98-2&lt;AL$7),0,($D98-SUM($F98:AK98)-SUM($F37:AK37))*SAP_Leadsheet!$E$75)</f>
        <v>0</v>
      </c>
      <c r="AM37" s="335">
        <f>IF(OR($C98&gt;AM$7,$C98+$E98-2&lt;AM$7),0,($D98-SUM($F98:AL98)-SUM($F37:AL37))*SAP_Leadsheet!$E$75)</f>
        <v>0</v>
      </c>
      <c r="AN37" s="335">
        <f>IF(OR($C98&gt;AN$7,$C98+$E98-2&lt;AN$7),0,($D98-SUM($F98:AM98)-SUM($F37:AM37))*SAP_Leadsheet!$E$75)</f>
        <v>0</v>
      </c>
      <c r="AO37" s="335">
        <f>IF(OR($C98&gt;AO$7,$C98+$E98-2&lt;AO$7),0,($D98-SUM($F98:AN98)-SUM($F37:AN37))*SAP_Leadsheet!$E$75)</f>
        <v>0</v>
      </c>
      <c r="AP37" s="335">
        <f>IF(OR($C98&gt;AP$7,$C98+$E98-2&lt;AP$7),0,($D98-SUM($F98:AO98)-SUM($F37:AO37))*SAP_Leadsheet!$E$75)</f>
        <v>0</v>
      </c>
      <c r="AQ37" s="335">
        <f>IF(OR($C98&gt;AQ$7,$C98+$E98-2&lt;AQ$7),0,($D98-SUM($F98:AP98)-SUM($F37:AP37))*SAP_Leadsheet!$E$75)</f>
        <v>0</v>
      </c>
      <c r="AR37" s="335">
        <f>IF(OR($C98&gt;AR$7,$C98+$E98-2&lt;AR$7),0,($D98-SUM($F98:AQ98)-SUM($F37:AQ37))*SAP_Leadsheet!$E$75)</f>
        <v>0</v>
      </c>
      <c r="AS37" s="335">
        <f>IF(OR($C98&gt;AS$7,$C98+$E98-2&lt;AS$7),0,($D98-SUM($F98:AR98)-SUM($F37:AR37))*SAP_Leadsheet!$E$75)</f>
        <v>0</v>
      </c>
      <c r="AT37" s="335">
        <f>IF(OR($C98&gt;AT$7,$C98+$E98-2&lt;AT$7),0,($D98-SUM($F98:AS98)-SUM($F37:AS37))*SAP_Leadsheet!$E$75)</f>
        <v>0</v>
      </c>
      <c r="AU37" s="335">
        <f>IF(OR($C98&gt;AU$7,$C98+$E98-2&lt;AU$7),0,($D98-SUM($F98:AT98)-SUM($F37:AT37))*SAP_Leadsheet!$E$75)</f>
        <v>0</v>
      </c>
      <c r="AV37" s="335">
        <f>IF(OR($C98&gt;AV$7,$C98+$E98-2&lt;AV$7),0,($D98-SUM($F98:AU98)-SUM($F37:AU37))*SAP_Leadsheet!$E$75)</f>
        <v>0</v>
      </c>
      <c r="AW37" s="335">
        <f>IF(OR($C98&gt;AW$7,$C98+$E98-2&lt;AW$7),0,($D98-SUM($F98:AV98)-SUM($F37:AV37))*SAP_Leadsheet!$E$75)</f>
        <v>0</v>
      </c>
      <c r="AX37" s="335">
        <f>IF(OR($C98&gt;AX$7,$C98+$E98-2&lt;AX$7),0,($D98-SUM($F98:AW98)-SUM($F37:AW37))*SAP_Leadsheet!$E$75)</f>
        <v>0</v>
      </c>
      <c r="AY37" s="335">
        <f>IF(OR($C98&gt;AY$7,$C98+$E98-2&lt;AY$7),0,($D98-SUM($F98:AX98)-SUM($F37:AX37))*SAP_Leadsheet!$E$75)</f>
        <v>0</v>
      </c>
      <c r="AZ37" s="335">
        <f>IF(OR($C98&gt;AZ$7,$C98+$E98-2&lt;AZ$7),0,($D98-SUM($F98:AY98)-SUM($F37:AY37))*SAP_Leadsheet!$E$75)</f>
        <v>0</v>
      </c>
      <c r="BA37" s="335">
        <f>IF(OR($C98&gt;BA$7,$C98+$E98-2&lt;BA$7),0,($D98-SUM($F98:AZ98)-SUM($F37:AZ37))*SAP_Leadsheet!$E$75)</f>
        <v>0</v>
      </c>
      <c r="BB37" s="335">
        <f>IF(OR($C98&gt;BB$7,$C98+$E98-2&lt;BB$7),0,($D98-SUM($F98:BA98)-SUM($F37:BA37))*SAP_Leadsheet!$E$75)</f>
        <v>0</v>
      </c>
      <c r="BC37" s="335">
        <f>IF(OR($C98&gt;BC$7,$C98+$E98-2&lt;BC$7),0,($D98-SUM($F98:BB98)-SUM($F37:BB37))*SAP_Leadsheet!$E$75)</f>
        <v>0</v>
      </c>
      <c r="BD37" s="335">
        <f>IF(OR($C98&gt;BD$7,$C98+$E98-2&lt;BD$7),0,($D98-SUM($F98:BC98)-SUM($F37:BC37))*SAP_Leadsheet!$E$75)</f>
        <v>0</v>
      </c>
      <c r="BE37" s="335">
        <f>IF(OR($C98&gt;BE$7,$C98+$E98-2&lt;BE$7),0,($D98-SUM($F98:BD98)-SUM($F37:BD37))*SAP_Leadsheet!$E$75)</f>
        <v>0</v>
      </c>
      <c r="BF37" s="335">
        <f>IF(OR($C98&gt;BF$7,$C98+$E98-2&lt;BF$7),0,($D98-SUM($F98:BE98)-SUM($F37:BE37))*SAP_Leadsheet!$E$75)</f>
        <v>0</v>
      </c>
      <c r="BG37" s="335">
        <f>IF(OR($C98&gt;BG$7,$C98+$E98-2&lt;BG$7),0,($D98-SUM($F98:BF98)-SUM($F37:BF37))*SAP_Leadsheet!$E$75)</f>
        <v>0</v>
      </c>
      <c r="BH37" s="335">
        <f>IF(OR($C98&gt;BH$7,$C98+$E98-2&lt;BH$7),0,($D98-SUM($F98:BG98)-SUM($F37:BG37))*SAP_Leadsheet!$E$75)</f>
        <v>0</v>
      </c>
      <c r="BI37" s="335">
        <f>IF(OR($C98&gt;BI$7,$C98+$E98-2&lt;BI$7),0,($D98-SUM($F98:BH98)-SUM($F37:BH37))*SAP_Leadsheet!$E$75)</f>
        <v>0</v>
      </c>
      <c r="BJ37" s="335">
        <f>IF(OR($C98&gt;BJ$7,$C98+$E98-2&lt;BJ$7),0,($D98-SUM($F98:BI98)-SUM($F37:BI37))*SAP_Leadsheet!$E$75)</f>
        <v>0</v>
      </c>
      <c r="BK37" s="335">
        <f>IF(OR($C98&gt;BK$7,$C98+$E98-2&lt;BK$7),0,($D98-SUM($F98:BJ98)-SUM($F37:BJ37))*SAP_Leadsheet!$E$75)</f>
        <v>0</v>
      </c>
      <c r="BL37" s="335">
        <f>IF(OR($C98&gt;BL$7,$C98+$E98-2&lt;BL$7),0,($D98-SUM($F98:BK98)-SUM($F37:BK37))*SAP_Leadsheet!$E$75)</f>
        <v>0</v>
      </c>
      <c r="BM37" s="335">
        <f>IF(OR($C98&gt;BM$7,$C98+$E98-2&lt;BM$7),0,($D98-SUM($F98:BL98)-SUM($F37:BL37))*SAP_Leadsheet!$E$75)</f>
        <v>0</v>
      </c>
      <c r="BN37" s="335">
        <f>IF(OR($C98&gt;BN$7,$C98+$E98-2&lt;BN$7),0,($D98-SUM($F98:BM98)-SUM($F37:BM37))*SAP_Leadsheet!$E$75)</f>
        <v>0</v>
      </c>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row>
    <row r="38" spans="1:90" hidden="1" outlineLevel="1" x14ac:dyDescent="0.15">
      <c r="A38" s="112"/>
      <c r="B38" s="336"/>
      <c r="C38" s="8">
        <v>4</v>
      </c>
      <c r="D38" s="332"/>
      <c r="E38" s="333"/>
      <c r="F38" s="334"/>
      <c r="G38" s="335">
        <f>IF(OR($C99&gt;G$7,$C99+$E99-2&lt;G$7),0,($D99-SUM($F99:F99)-SUM($F38:F38))*SAP_Leadsheet!$E$75)</f>
        <v>0</v>
      </c>
      <c r="H38" s="335">
        <f>IF(OR($C99&gt;H$7,$C99+$E99-2&lt;H$7),0,($D99-SUM($F99:G99)-SUM($F38:G38))*SAP_Leadsheet!$E$75)</f>
        <v>0</v>
      </c>
      <c r="I38" s="335">
        <f>IF(OR($C99&gt;I$7,$C99+$E99-2&lt;I$7),0,($D99-SUM($F99:H99)-SUM($F38:H38))*SAP_Leadsheet!$E$75)</f>
        <v>0</v>
      </c>
      <c r="J38" s="335">
        <f>IF(OR($C99&gt;J$7,$C99+$E99-2&lt;J$7),0,($D99-SUM($F99:I99)-SUM($F38:I38))*SAP_Leadsheet!$E$75)</f>
        <v>0</v>
      </c>
      <c r="K38" s="335">
        <f>IF(OR($C99&gt;K$7,$C99+$E99-2&lt;K$7),0,($D99-SUM($F99:J99)-SUM($F38:J38))*SAP_Leadsheet!$E$75)</f>
        <v>0</v>
      </c>
      <c r="L38" s="335">
        <f>IF(OR($C99&gt;L$7,$C99+$E99-2&lt;L$7),0,($D99-SUM($F99:K99)-SUM($F38:K38))*SAP_Leadsheet!$E$75)</f>
        <v>0</v>
      </c>
      <c r="M38" s="335">
        <f>IF(OR($C99&gt;M$7,$C99+$E99-2&lt;M$7),0,($D99-SUM($F99:L99)-SUM($F38:L38))*SAP_Leadsheet!$E$75)</f>
        <v>0</v>
      </c>
      <c r="N38" s="335">
        <f>IF(OR($C99&gt;N$7,$C99+$E99-2&lt;N$7),0,($D99-SUM($F99:M99)-SUM($F38:M38))*SAP_Leadsheet!$E$75)</f>
        <v>0</v>
      </c>
      <c r="O38" s="335">
        <f>IF(OR($C99&gt;O$7,$C99+$E99-2&lt;O$7),0,($D99-SUM($F99:N99)-SUM($F38:N38))*SAP_Leadsheet!$E$75)</f>
        <v>0</v>
      </c>
      <c r="P38" s="335">
        <f>IF(OR($C99&gt;P$7,$C99+$E99-2&lt;P$7),0,($D99-SUM($F99:O99)-SUM($F38:O38))*SAP_Leadsheet!$E$75)</f>
        <v>0</v>
      </c>
      <c r="Q38" s="335">
        <f>IF(OR($C99&gt;Q$7,$C99+$E99-2&lt;Q$7),0,($D99-SUM($F99:P99)-SUM($F38:P38))*SAP_Leadsheet!$E$75)</f>
        <v>0</v>
      </c>
      <c r="R38" s="335">
        <f>IF(OR($C99&gt;R$7,$C99+$E99-2&lt;R$7),0,($D99-SUM($F99:Q99)-SUM($F38:Q38))*SAP_Leadsheet!$E$75)</f>
        <v>0</v>
      </c>
      <c r="S38" s="335">
        <f>IF(OR($C99&gt;S$7,$C99+$E99-2&lt;S$7),0,($D99-SUM($F99:R99)-SUM($F38:R38))*SAP_Leadsheet!$E$75)</f>
        <v>0</v>
      </c>
      <c r="T38" s="335">
        <f>IF(OR($C99&gt;T$7,$C99+$E99-2&lt;T$7),0,($D99-SUM($F99:S99)-SUM($F38:S38))*SAP_Leadsheet!$E$75)</f>
        <v>0</v>
      </c>
      <c r="U38" s="335">
        <f>IF(OR($C99&gt;U$7,$C99+$E99-2&lt;U$7),0,($D99-SUM($F99:T99)-SUM($F38:T38))*SAP_Leadsheet!$E$75)</f>
        <v>0</v>
      </c>
      <c r="V38" s="335">
        <f>IF(OR($C99&gt;V$7,$C99+$E99-2&lt;V$7),0,($D99-SUM($F99:U99)-SUM($F38:U38))*SAP_Leadsheet!$E$75)</f>
        <v>0</v>
      </c>
      <c r="W38" s="335">
        <f>IF(OR($C99&gt;W$7,$C99+$E99-2&lt;W$7),0,($D99-SUM($F99:V99)-SUM($F38:V38))*SAP_Leadsheet!$E$75)</f>
        <v>0</v>
      </c>
      <c r="X38" s="335">
        <f>IF(OR($C99&gt;X$7,$C99+$E99-2&lt;X$7),0,($D99-SUM($F99:W99)-SUM($F38:W38))*SAP_Leadsheet!$E$75)</f>
        <v>0</v>
      </c>
      <c r="Y38" s="335">
        <f>IF(OR($C99&gt;Y$7,$C99+$E99-2&lt;Y$7),0,($D99-SUM($F99:X99)-SUM($F38:X38))*SAP_Leadsheet!$E$75)</f>
        <v>0</v>
      </c>
      <c r="Z38" s="335">
        <f>IF(OR($C99&gt;Z$7,$C99+$E99-2&lt;Z$7),0,($D99-SUM($F99:Y99)-SUM($F38:Y38))*SAP_Leadsheet!$E$75)</f>
        <v>0</v>
      </c>
      <c r="AA38" s="335">
        <f>IF(OR($C99&gt;AA$7,$C99+$E99-2&lt;AA$7),0,($D99-SUM($F99:Z99)-SUM($F38:Z38))*SAP_Leadsheet!$E$75)</f>
        <v>0</v>
      </c>
      <c r="AB38" s="335">
        <f>IF(OR($C99&gt;AB$7,$C99+$E99-2&lt;AB$7),0,($D99-SUM($F99:AA99)-SUM($F38:AA38))*SAP_Leadsheet!$E$75)</f>
        <v>0</v>
      </c>
      <c r="AC38" s="335">
        <f>IF(OR($C99&gt;AC$7,$C99+$E99-2&lt;AC$7),0,($D99-SUM($F99:AB99)-SUM($F38:AB38))*SAP_Leadsheet!$E$75)</f>
        <v>0</v>
      </c>
      <c r="AD38" s="335">
        <f>IF(OR($C99&gt;AD$7,$C99+$E99-2&lt;AD$7),0,($D99-SUM($F99:AC99)-SUM($F38:AC38))*SAP_Leadsheet!$E$75)</f>
        <v>0</v>
      </c>
      <c r="AE38" s="335">
        <f>IF(OR($C99&gt;AE$7,$C99+$E99-2&lt;AE$7),0,($D99-SUM($F99:AD99)-SUM($F38:AD38))*SAP_Leadsheet!$E$75)</f>
        <v>0</v>
      </c>
      <c r="AF38" s="335">
        <f>IF(OR($C99&gt;AF$7,$C99+$E99-2&lt;AF$7),0,($D99-SUM($F99:AE99)-SUM($F38:AE38))*SAP_Leadsheet!$E$75)</f>
        <v>0</v>
      </c>
      <c r="AG38" s="335">
        <f>IF(OR($C99&gt;AG$7,$C99+$E99-2&lt;AG$7),0,($D99-SUM($F99:AF99)-SUM($F38:AF38))*SAP_Leadsheet!$E$75)</f>
        <v>0</v>
      </c>
      <c r="AH38" s="335">
        <f>IF(OR($C99&gt;AH$7,$C99+$E99-2&lt;AH$7),0,($D99-SUM($F99:AG99)-SUM($F38:AG38))*SAP_Leadsheet!$E$75)</f>
        <v>0</v>
      </c>
      <c r="AI38" s="335">
        <f>IF(OR($C99&gt;AI$7,$C99+$E99-2&lt;AI$7),0,($D99-SUM($F99:AH99)-SUM($F38:AH38))*SAP_Leadsheet!$E$75)</f>
        <v>0</v>
      </c>
      <c r="AJ38" s="335">
        <f>IF(OR($C99&gt;AJ$7,$C99+$E99-2&lt;AJ$7),0,($D99-SUM($F99:AI99)-SUM($F38:AI38))*SAP_Leadsheet!$E$75)</f>
        <v>0</v>
      </c>
      <c r="AK38" s="335">
        <f>IF(OR($C99&gt;AK$7,$C99+$E99-2&lt;AK$7),0,($D99-SUM($F99:AJ99)-SUM($F38:AJ38))*SAP_Leadsheet!$E$75)</f>
        <v>0</v>
      </c>
      <c r="AL38" s="335">
        <f>IF(OR($C99&gt;AL$7,$C99+$E99-2&lt;AL$7),0,($D99-SUM($F99:AK99)-SUM($F38:AK38))*SAP_Leadsheet!$E$75)</f>
        <v>0</v>
      </c>
      <c r="AM38" s="335">
        <f>IF(OR($C99&gt;AM$7,$C99+$E99-2&lt;AM$7),0,($D99-SUM($F99:AL99)-SUM($F38:AL38))*SAP_Leadsheet!$E$75)</f>
        <v>0</v>
      </c>
      <c r="AN38" s="335">
        <f>IF(OR($C99&gt;AN$7,$C99+$E99-2&lt;AN$7),0,($D99-SUM($F99:AM99)-SUM($F38:AM38))*SAP_Leadsheet!$E$75)</f>
        <v>0</v>
      </c>
      <c r="AO38" s="335">
        <f>IF(OR($C99&gt;AO$7,$C99+$E99-2&lt;AO$7),0,($D99-SUM($F99:AN99)-SUM($F38:AN38))*SAP_Leadsheet!$E$75)</f>
        <v>0</v>
      </c>
      <c r="AP38" s="335">
        <f>IF(OR($C99&gt;AP$7,$C99+$E99-2&lt;AP$7),0,($D99-SUM($F99:AO99)-SUM($F38:AO38))*SAP_Leadsheet!$E$75)</f>
        <v>0</v>
      </c>
      <c r="AQ38" s="335">
        <f>IF(OR($C99&gt;AQ$7,$C99+$E99-2&lt;AQ$7),0,($D99-SUM($F99:AP99)-SUM($F38:AP38))*SAP_Leadsheet!$E$75)</f>
        <v>0</v>
      </c>
      <c r="AR38" s="335">
        <f>IF(OR($C99&gt;AR$7,$C99+$E99-2&lt;AR$7),0,($D99-SUM($F99:AQ99)-SUM($F38:AQ38))*SAP_Leadsheet!$E$75)</f>
        <v>0</v>
      </c>
      <c r="AS38" s="335">
        <f>IF(OR($C99&gt;AS$7,$C99+$E99-2&lt;AS$7),0,($D99-SUM($F99:AR99)-SUM($F38:AR38))*SAP_Leadsheet!$E$75)</f>
        <v>0</v>
      </c>
      <c r="AT38" s="335">
        <f>IF(OR($C99&gt;AT$7,$C99+$E99-2&lt;AT$7),0,($D99-SUM($F99:AS99)-SUM($F38:AS38))*SAP_Leadsheet!$E$75)</f>
        <v>0</v>
      </c>
      <c r="AU38" s="335">
        <f>IF(OR($C99&gt;AU$7,$C99+$E99-2&lt;AU$7),0,($D99-SUM($F99:AT99)-SUM($F38:AT38))*SAP_Leadsheet!$E$75)</f>
        <v>0</v>
      </c>
      <c r="AV38" s="335">
        <f>IF(OR($C99&gt;AV$7,$C99+$E99-2&lt;AV$7),0,($D99-SUM($F99:AU99)-SUM($F38:AU38))*SAP_Leadsheet!$E$75)</f>
        <v>0</v>
      </c>
      <c r="AW38" s="335">
        <f>IF(OR($C99&gt;AW$7,$C99+$E99-2&lt;AW$7),0,($D99-SUM($F99:AV99)-SUM($F38:AV38))*SAP_Leadsheet!$E$75)</f>
        <v>0</v>
      </c>
      <c r="AX38" s="335">
        <f>IF(OR($C99&gt;AX$7,$C99+$E99-2&lt;AX$7),0,($D99-SUM($F99:AW99)-SUM($F38:AW38))*SAP_Leadsheet!$E$75)</f>
        <v>0</v>
      </c>
      <c r="AY38" s="335">
        <f>IF(OR($C99&gt;AY$7,$C99+$E99-2&lt;AY$7),0,($D99-SUM($F99:AX99)-SUM($F38:AX38))*SAP_Leadsheet!$E$75)</f>
        <v>0</v>
      </c>
      <c r="AZ38" s="335">
        <f>IF(OR($C99&gt;AZ$7,$C99+$E99-2&lt;AZ$7),0,($D99-SUM($F99:AY99)-SUM($F38:AY38))*SAP_Leadsheet!$E$75)</f>
        <v>0</v>
      </c>
      <c r="BA38" s="335">
        <f>IF(OR($C99&gt;BA$7,$C99+$E99-2&lt;BA$7),0,($D99-SUM($F99:AZ99)-SUM($F38:AZ38))*SAP_Leadsheet!$E$75)</f>
        <v>0</v>
      </c>
      <c r="BB38" s="335">
        <f>IF(OR($C99&gt;BB$7,$C99+$E99-2&lt;BB$7),0,($D99-SUM($F99:BA99)-SUM($F38:BA38))*SAP_Leadsheet!$E$75)</f>
        <v>0</v>
      </c>
      <c r="BC38" s="335">
        <f>IF(OR($C99&gt;BC$7,$C99+$E99-2&lt;BC$7),0,($D99-SUM($F99:BB99)-SUM($F38:BB38))*SAP_Leadsheet!$E$75)</f>
        <v>0</v>
      </c>
      <c r="BD38" s="335">
        <f>IF(OR($C99&gt;BD$7,$C99+$E99-2&lt;BD$7),0,($D99-SUM($F99:BC99)-SUM($F38:BC38))*SAP_Leadsheet!$E$75)</f>
        <v>0</v>
      </c>
      <c r="BE38" s="335">
        <f>IF(OR($C99&gt;BE$7,$C99+$E99-2&lt;BE$7),0,($D99-SUM($F99:BD99)-SUM($F38:BD38))*SAP_Leadsheet!$E$75)</f>
        <v>0</v>
      </c>
      <c r="BF38" s="335">
        <f>IF(OR($C99&gt;BF$7,$C99+$E99-2&lt;BF$7),0,($D99-SUM($F99:BE99)-SUM($F38:BE38))*SAP_Leadsheet!$E$75)</f>
        <v>0</v>
      </c>
      <c r="BG38" s="335">
        <f>IF(OR($C99&gt;BG$7,$C99+$E99-2&lt;BG$7),0,($D99-SUM($F99:BF99)-SUM($F38:BF38))*SAP_Leadsheet!$E$75)</f>
        <v>0</v>
      </c>
      <c r="BH38" s="335">
        <f>IF(OR($C99&gt;BH$7,$C99+$E99-2&lt;BH$7),0,($D99-SUM($F99:BG99)-SUM($F38:BG38))*SAP_Leadsheet!$E$75)</f>
        <v>0</v>
      </c>
      <c r="BI38" s="335">
        <f>IF(OR($C99&gt;BI$7,$C99+$E99-2&lt;BI$7),0,($D99-SUM($F99:BH99)-SUM($F38:BH38))*SAP_Leadsheet!$E$75)</f>
        <v>0</v>
      </c>
      <c r="BJ38" s="335">
        <f>IF(OR($C99&gt;BJ$7,$C99+$E99-2&lt;BJ$7),0,($D99-SUM($F99:BI99)-SUM($F38:BI38))*SAP_Leadsheet!$E$75)</f>
        <v>0</v>
      </c>
      <c r="BK38" s="335">
        <f>IF(OR($C99&gt;BK$7,$C99+$E99-2&lt;BK$7),0,($D99-SUM($F99:BJ99)-SUM($F38:BJ38))*SAP_Leadsheet!$E$75)</f>
        <v>0</v>
      </c>
      <c r="BL38" s="335">
        <f>IF(OR($C99&gt;BL$7,$C99+$E99-2&lt;BL$7),0,($D99-SUM($F99:BK99)-SUM($F38:BK38))*SAP_Leadsheet!$E$75)</f>
        <v>0</v>
      </c>
      <c r="BM38" s="335">
        <f>IF(OR($C99&gt;BM$7,$C99+$E99-2&lt;BM$7),0,($D99-SUM($F99:BL99)-SUM($F38:BL38))*SAP_Leadsheet!$E$75)</f>
        <v>0</v>
      </c>
      <c r="BN38" s="335">
        <f>IF(OR($C99&gt;BN$7,$C99+$E99-2&lt;BN$7),0,($D99-SUM($F99:BM99)-SUM($F38:BM38))*SAP_Leadsheet!$E$75)</f>
        <v>0</v>
      </c>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row>
    <row r="39" spans="1:90" hidden="1" outlineLevel="1" x14ac:dyDescent="0.15">
      <c r="A39" s="112"/>
      <c r="B39" s="336"/>
      <c r="C39" s="8">
        <v>5</v>
      </c>
      <c r="D39" s="332"/>
      <c r="E39" s="333"/>
      <c r="F39" s="334"/>
      <c r="G39" s="335">
        <f>IF(OR($C100&gt;G$7,$C100+$E100-2&lt;G$7),0,($D100-SUM($F100:F100)-SUM($F39:F39))*SAP_Leadsheet!$E$75)</f>
        <v>0</v>
      </c>
      <c r="H39" s="335">
        <f>IF(OR($C100&gt;H$7,$C100+$E100-2&lt;H$7),0,($D100-SUM($F100:G100)-SUM($F39:G39))*SAP_Leadsheet!$E$75)</f>
        <v>0</v>
      </c>
      <c r="I39" s="335">
        <f>IF(OR($C100&gt;I$7,$C100+$E100-2&lt;I$7),0,($D100-SUM($F100:H100)-SUM($F39:H39))*SAP_Leadsheet!$E$75)</f>
        <v>0</v>
      </c>
      <c r="J39" s="335">
        <f>IF(OR($C100&gt;J$7,$C100+$E100-2&lt;J$7),0,($D100-SUM($F100:I100)-SUM($F39:I39))*SAP_Leadsheet!$E$75)</f>
        <v>0</v>
      </c>
      <c r="K39" s="335">
        <f>IF(OR($C100&gt;K$7,$C100+$E100-2&lt;K$7),0,($D100-SUM($F100:J100)-SUM($F39:J39))*SAP_Leadsheet!$E$75)</f>
        <v>0</v>
      </c>
      <c r="L39" s="335">
        <f>IF(OR($C100&gt;L$7,$C100+$E100-2&lt;L$7),0,($D100-SUM($F100:K100)-SUM($F39:K39))*SAP_Leadsheet!$E$75)</f>
        <v>0</v>
      </c>
      <c r="M39" s="335">
        <f>IF(OR($C100&gt;M$7,$C100+$E100-2&lt;M$7),0,($D100-SUM($F100:L100)-SUM($F39:L39))*SAP_Leadsheet!$E$75)</f>
        <v>0</v>
      </c>
      <c r="N39" s="335">
        <f>IF(OR($C100&gt;N$7,$C100+$E100-2&lt;N$7),0,($D100-SUM($F100:M100)-SUM($F39:M39))*SAP_Leadsheet!$E$75)</f>
        <v>0</v>
      </c>
      <c r="O39" s="335">
        <f>IF(OR($C100&gt;O$7,$C100+$E100-2&lt;O$7),0,($D100-SUM($F100:N100)-SUM($F39:N39))*SAP_Leadsheet!$E$75)</f>
        <v>0</v>
      </c>
      <c r="P39" s="335">
        <f>IF(OR($C100&gt;P$7,$C100+$E100-2&lt;P$7),0,($D100-SUM($F100:O100)-SUM($F39:O39))*SAP_Leadsheet!$E$75)</f>
        <v>0</v>
      </c>
      <c r="Q39" s="335">
        <f>IF(OR($C100&gt;Q$7,$C100+$E100-2&lt;Q$7),0,($D100-SUM($F100:P100)-SUM($F39:P39))*SAP_Leadsheet!$E$75)</f>
        <v>0</v>
      </c>
      <c r="R39" s="335">
        <f>IF(OR($C100&gt;R$7,$C100+$E100-2&lt;R$7),0,($D100-SUM($F100:Q100)-SUM($F39:Q39))*SAP_Leadsheet!$E$75)</f>
        <v>0</v>
      </c>
      <c r="S39" s="335">
        <f>IF(OR($C100&gt;S$7,$C100+$E100-2&lt;S$7),0,($D100-SUM($F100:R100)-SUM($F39:R39))*SAP_Leadsheet!$E$75)</f>
        <v>0</v>
      </c>
      <c r="T39" s="335">
        <f>IF(OR($C100&gt;T$7,$C100+$E100-2&lt;T$7),0,($D100-SUM($F100:S100)-SUM($F39:S39))*SAP_Leadsheet!$E$75)</f>
        <v>0</v>
      </c>
      <c r="U39" s="335">
        <f>IF(OR($C100&gt;U$7,$C100+$E100-2&lt;U$7),0,($D100-SUM($F100:T100)-SUM($F39:T39))*SAP_Leadsheet!$E$75)</f>
        <v>0</v>
      </c>
      <c r="V39" s="335">
        <f>IF(OR($C100&gt;V$7,$C100+$E100-2&lt;V$7),0,($D100-SUM($F100:U100)-SUM($F39:U39))*SAP_Leadsheet!$E$75)</f>
        <v>0</v>
      </c>
      <c r="W39" s="335">
        <f>IF(OR($C100&gt;W$7,$C100+$E100-2&lt;W$7),0,($D100-SUM($F100:V100)-SUM($F39:V39))*SAP_Leadsheet!$E$75)</f>
        <v>0</v>
      </c>
      <c r="X39" s="335">
        <f>IF(OR($C100&gt;X$7,$C100+$E100-2&lt;X$7),0,($D100-SUM($F100:W100)-SUM($F39:W39))*SAP_Leadsheet!$E$75)</f>
        <v>0</v>
      </c>
      <c r="Y39" s="335">
        <f>IF(OR($C100&gt;Y$7,$C100+$E100-2&lt;Y$7),0,($D100-SUM($F100:X100)-SUM($F39:X39))*SAP_Leadsheet!$E$75)</f>
        <v>0</v>
      </c>
      <c r="Z39" s="335">
        <f>IF(OR($C100&gt;Z$7,$C100+$E100-2&lt;Z$7),0,($D100-SUM($F100:Y100)-SUM($F39:Y39))*SAP_Leadsheet!$E$75)</f>
        <v>0</v>
      </c>
      <c r="AA39" s="335">
        <f>IF(OR($C100&gt;AA$7,$C100+$E100-2&lt;AA$7),0,($D100-SUM($F100:Z100)-SUM($F39:Z39))*SAP_Leadsheet!$E$75)</f>
        <v>0</v>
      </c>
      <c r="AB39" s="335">
        <f>IF(OR($C100&gt;AB$7,$C100+$E100-2&lt;AB$7),0,($D100-SUM($F100:AA100)-SUM($F39:AA39))*SAP_Leadsheet!$E$75)</f>
        <v>0</v>
      </c>
      <c r="AC39" s="335">
        <f>IF(OR($C100&gt;AC$7,$C100+$E100-2&lt;AC$7),0,($D100-SUM($F100:AB100)-SUM($F39:AB39))*SAP_Leadsheet!$E$75)</f>
        <v>0</v>
      </c>
      <c r="AD39" s="335">
        <f>IF(OR($C100&gt;AD$7,$C100+$E100-2&lt;AD$7),0,($D100-SUM($F100:AC100)-SUM($F39:AC39))*SAP_Leadsheet!$E$75)</f>
        <v>0</v>
      </c>
      <c r="AE39" s="335">
        <f>IF(OR($C100&gt;AE$7,$C100+$E100-2&lt;AE$7),0,($D100-SUM($F100:AD100)-SUM($F39:AD39))*SAP_Leadsheet!$E$75)</f>
        <v>0</v>
      </c>
      <c r="AF39" s="335">
        <f>IF(OR($C100&gt;AF$7,$C100+$E100-2&lt;AF$7),0,($D100-SUM($F100:AE100)-SUM($F39:AE39))*SAP_Leadsheet!$E$75)</f>
        <v>0</v>
      </c>
      <c r="AG39" s="335">
        <f>IF(OR($C100&gt;AG$7,$C100+$E100-2&lt;AG$7),0,($D100-SUM($F100:AF100)-SUM($F39:AF39))*SAP_Leadsheet!$E$75)</f>
        <v>0</v>
      </c>
      <c r="AH39" s="335">
        <f>IF(OR($C100&gt;AH$7,$C100+$E100-2&lt;AH$7),0,($D100-SUM($F100:AG100)-SUM($F39:AG39))*SAP_Leadsheet!$E$75)</f>
        <v>0</v>
      </c>
      <c r="AI39" s="335">
        <f>IF(OR($C100&gt;AI$7,$C100+$E100-2&lt;AI$7),0,($D100-SUM($F100:AH100)-SUM($F39:AH39))*SAP_Leadsheet!$E$75)</f>
        <v>0</v>
      </c>
      <c r="AJ39" s="335">
        <f>IF(OR($C100&gt;AJ$7,$C100+$E100-2&lt;AJ$7),0,($D100-SUM($F100:AI100)-SUM($F39:AI39))*SAP_Leadsheet!$E$75)</f>
        <v>0</v>
      </c>
      <c r="AK39" s="335">
        <f>IF(OR($C100&gt;AK$7,$C100+$E100-2&lt;AK$7),0,($D100-SUM($F100:AJ100)-SUM($F39:AJ39))*SAP_Leadsheet!$E$75)</f>
        <v>0</v>
      </c>
      <c r="AL39" s="335">
        <f>IF(OR($C100&gt;AL$7,$C100+$E100-2&lt;AL$7),0,($D100-SUM($F100:AK100)-SUM($F39:AK39))*SAP_Leadsheet!$E$75)</f>
        <v>0</v>
      </c>
      <c r="AM39" s="335">
        <f>IF(OR($C100&gt;AM$7,$C100+$E100-2&lt;AM$7),0,($D100-SUM($F100:AL100)-SUM($F39:AL39))*SAP_Leadsheet!$E$75)</f>
        <v>0</v>
      </c>
      <c r="AN39" s="335">
        <f>IF(OR($C100&gt;AN$7,$C100+$E100-2&lt;AN$7),0,($D100-SUM($F100:AM100)-SUM($F39:AM39))*SAP_Leadsheet!$E$75)</f>
        <v>0</v>
      </c>
      <c r="AO39" s="335">
        <f>IF(OR($C100&gt;AO$7,$C100+$E100-2&lt;AO$7),0,($D100-SUM($F100:AN100)-SUM($F39:AN39))*SAP_Leadsheet!$E$75)</f>
        <v>0</v>
      </c>
      <c r="AP39" s="335">
        <f>IF(OR($C100&gt;AP$7,$C100+$E100-2&lt;AP$7),0,($D100-SUM($F100:AO100)-SUM($F39:AO39))*SAP_Leadsheet!$E$75)</f>
        <v>0</v>
      </c>
      <c r="AQ39" s="335">
        <f>IF(OR($C100&gt;AQ$7,$C100+$E100-2&lt;AQ$7),0,($D100-SUM($F100:AP100)-SUM($F39:AP39))*SAP_Leadsheet!$E$75)</f>
        <v>0</v>
      </c>
      <c r="AR39" s="335">
        <f>IF(OR($C100&gt;AR$7,$C100+$E100-2&lt;AR$7),0,($D100-SUM($F100:AQ100)-SUM($F39:AQ39))*SAP_Leadsheet!$E$75)</f>
        <v>0</v>
      </c>
      <c r="AS39" s="335">
        <f>IF(OR($C100&gt;AS$7,$C100+$E100-2&lt;AS$7),0,($D100-SUM($F100:AR100)-SUM($F39:AR39))*SAP_Leadsheet!$E$75)</f>
        <v>0</v>
      </c>
      <c r="AT39" s="335">
        <f>IF(OR($C100&gt;AT$7,$C100+$E100-2&lt;AT$7),0,($D100-SUM($F100:AS100)-SUM($F39:AS39))*SAP_Leadsheet!$E$75)</f>
        <v>0</v>
      </c>
      <c r="AU39" s="335">
        <f>IF(OR($C100&gt;AU$7,$C100+$E100-2&lt;AU$7),0,($D100-SUM($F100:AT100)-SUM($F39:AT39))*SAP_Leadsheet!$E$75)</f>
        <v>0</v>
      </c>
      <c r="AV39" s="335">
        <f>IF(OR($C100&gt;AV$7,$C100+$E100-2&lt;AV$7),0,($D100-SUM($F100:AU100)-SUM($F39:AU39))*SAP_Leadsheet!$E$75)</f>
        <v>0</v>
      </c>
      <c r="AW39" s="335">
        <f>IF(OR($C100&gt;AW$7,$C100+$E100-2&lt;AW$7),0,($D100-SUM($F100:AV100)-SUM($F39:AV39))*SAP_Leadsheet!$E$75)</f>
        <v>0</v>
      </c>
      <c r="AX39" s="335">
        <f>IF(OR($C100&gt;AX$7,$C100+$E100-2&lt;AX$7),0,($D100-SUM($F100:AW100)-SUM($F39:AW39))*SAP_Leadsheet!$E$75)</f>
        <v>0</v>
      </c>
      <c r="AY39" s="335">
        <f>IF(OR($C100&gt;AY$7,$C100+$E100-2&lt;AY$7),0,($D100-SUM($F100:AX100)-SUM($F39:AX39))*SAP_Leadsheet!$E$75)</f>
        <v>0</v>
      </c>
      <c r="AZ39" s="335">
        <f>IF(OR($C100&gt;AZ$7,$C100+$E100-2&lt;AZ$7),0,($D100-SUM($F100:AY100)-SUM($F39:AY39))*SAP_Leadsheet!$E$75)</f>
        <v>0</v>
      </c>
      <c r="BA39" s="335">
        <f>IF(OR($C100&gt;BA$7,$C100+$E100-2&lt;BA$7),0,($D100-SUM($F100:AZ100)-SUM($F39:AZ39))*SAP_Leadsheet!$E$75)</f>
        <v>0</v>
      </c>
      <c r="BB39" s="335">
        <f>IF(OR($C100&gt;BB$7,$C100+$E100-2&lt;BB$7),0,($D100-SUM($F100:BA100)-SUM($F39:BA39))*SAP_Leadsheet!$E$75)</f>
        <v>0</v>
      </c>
      <c r="BC39" s="335">
        <f>IF(OR($C100&gt;BC$7,$C100+$E100-2&lt;BC$7),0,($D100-SUM($F100:BB100)-SUM($F39:BB39))*SAP_Leadsheet!$E$75)</f>
        <v>0</v>
      </c>
      <c r="BD39" s="335">
        <f>IF(OR($C100&gt;BD$7,$C100+$E100-2&lt;BD$7),0,($D100-SUM($F100:BC100)-SUM($F39:BC39))*SAP_Leadsheet!$E$75)</f>
        <v>0</v>
      </c>
      <c r="BE39" s="335">
        <f>IF(OR($C100&gt;BE$7,$C100+$E100-2&lt;BE$7),0,($D100-SUM($F100:BD100)-SUM($F39:BD39))*SAP_Leadsheet!$E$75)</f>
        <v>0</v>
      </c>
      <c r="BF39" s="335">
        <f>IF(OR($C100&gt;BF$7,$C100+$E100-2&lt;BF$7),0,($D100-SUM($F100:BE100)-SUM($F39:BE39))*SAP_Leadsheet!$E$75)</f>
        <v>0</v>
      </c>
      <c r="BG39" s="335">
        <f>IF(OR($C100&gt;BG$7,$C100+$E100-2&lt;BG$7),0,($D100-SUM($F100:BF100)-SUM($F39:BF39))*SAP_Leadsheet!$E$75)</f>
        <v>0</v>
      </c>
      <c r="BH39" s="335">
        <f>IF(OR($C100&gt;BH$7,$C100+$E100-2&lt;BH$7),0,($D100-SUM($F100:BG100)-SUM($F39:BG39))*SAP_Leadsheet!$E$75)</f>
        <v>0</v>
      </c>
      <c r="BI39" s="335">
        <f>IF(OR($C100&gt;BI$7,$C100+$E100-2&lt;BI$7),0,($D100-SUM($F100:BH100)-SUM($F39:BH39))*SAP_Leadsheet!$E$75)</f>
        <v>0</v>
      </c>
      <c r="BJ39" s="335">
        <f>IF(OR($C100&gt;BJ$7,$C100+$E100-2&lt;BJ$7),0,($D100-SUM($F100:BI100)-SUM($F39:BI39))*SAP_Leadsheet!$E$75)</f>
        <v>0</v>
      </c>
      <c r="BK39" s="335">
        <f>IF(OR($C100&gt;BK$7,$C100+$E100-2&lt;BK$7),0,($D100-SUM($F100:BJ100)-SUM($F39:BJ39))*SAP_Leadsheet!$E$75)</f>
        <v>0</v>
      </c>
      <c r="BL39" s="335">
        <f>IF(OR($C100&gt;BL$7,$C100+$E100-2&lt;BL$7),0,($D100-SUM($F100:BK100)-SUM($F39:BK39))*SAP_Leadsheet!$E$75)</f>
        <v>0</v>
      </c>
      <c r="BM39" s="335">
        <f>IF(OR($C100&gt;BM$7,$C100+$E100-2&lt;BM$7),0,($D100-SUM($F100:BL100)-SUM($F39:BL39))*SAP_Leadsheet!$E$75)</f>
        <v>0</v>
      </c>
      <c r="BN39" s="335">
        <f>IF(OR($C100&gt;BN$7,$C100+$E100-2&lt;BN$7),0,($D100-SUM($F100:BM100)-SUM($F39:BM39))*SAP_Leadsheet!$E$75)</f>
        <v>0</v>
      </c>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row>
    <row r="40" spans="1:90" hidden="1" outlineLevel="1" x14ac:dyDescent="0.15">
      <c r="A40" s="112"/>
      <c r="B40" s="336"/>
      <c r="C40" s="8">
        <v>6</v>
      </c>
      <c r="D40" s="332"/>
      <c r="E40" s="333"/>
      <c r="F40" s="334"/>
      <c r="G40" s="335">
        <f>IF(OR($C101&gt;G$7,$C101+$E101-2&lt;G$7),0,($D101-SUM($F101:F101)-SUM($F40:F40))*SAP_Leadsheet!$E$75)</f>
        <v>0</v>
      </c>
      <c r="H40" s="335">
        <f>IF(OR($C101&gt;H$7,$C101+$E101-2&lt;H$7),0,($D101-SUM($F101:G101)-SUM($F40:G40))*SAP_Leadsheet!$E$75)</f>
        <v>0</v>
      </c>
      <c r="I40" s="335">
        <f>IF(OR($C101&gt;I$7,$C101+$E101-2&lt;I$7),0,($D101-SUM($F101:H101)-SUM($F40:H40))*SAP_Leadsheet!$E$75)</f>
        <v>0</v>
      </c>
      <c r="J40" s="335">
        <f>IF(OR($C101&gt;J$7,$C101+$E101-2&lt;J$7),0,($D101-SUM($F101:I101)-SUM($F40:I40))*SAP_Leadsheet!$E$75)</f>
        <v>0</v>
      </c>
      <c r="K40" s="335">
        <f>IF(OR($C101&gt;K$7,$C101+$E101-2&lt;K$7),0,($D101-SUM($F101:J101)-SUM($F40:J40))*SAP_Leadsheet!$E$75)</f>
        <v>0</v>
      </c>
      <c r="L40" s="335">
        <f>IF(OR($C101&gt;L$7,$C101+$E101-2&lt;L$7),0,($D101-SUM($F101:K101)-SUM($F40:K40))*SAP_Leadsheet!$E$75)</f>
        <v>0</v>
      </c>
      <c r="M40" s="335">
        <f>IF(OR($C101&gt;M$7,$C101+$E101-2&lt;M$7),0,($D101-SUM($F101:L101)-SUM($F40:L40))*SAP_Leadsheet!$E$75)</f>
        <v>0</v>
      </c>
      <c r="N40" s="335">
        <f>IF(OR($C101&gt;N$7,$C101+$E101-2&lt;N$7),0,($D101-SUM($F101:M101)-SUM($F40:M40))*SAP_Leadsheet!$E$75)</f>
        <v>0</v>
      </c>
      <c r="O40" s="335">
        <f>IF(OR($C101&gt;O$7,$C101+$E101-2&lt;O$7),0,($D101-SUM($F101:N101)-SUM($F40:N40))*SAP_Leadsheet!$E$75)</f>
        <v>0</v>
      </c>
      <c r="P40" s="335">
        <f>IF(OR($C101&gt;P$7,$C101+$E101-2&lt;P$7),0,($D101-SUM($F101:O101)-SUM($F40:O40))*SAP_Leadsheet!$E$75)</f>
        <v>0</v>
      </c>
      <c r="Q40" s="335">
        <f>IF(OR($C101&gt;Q$7,$C101+$E101-2&lt;Q$7),0,($D101-SUM($F101:P101)-SUM($F40:P40))*SAP_Leadsheet!$E$75)</f>
        <v>0</v>
      </c>
      <c r="R40" s="335">
        <f>IF(OR($C101&gt;R$7,$C101+$E101-2&lt;R$7),0,($D101-SUM($F101:Q101)-SUM($F40:Q40))*SAP_Leadsheet!$E$75)</f>
        <v>0</v>
      </c>
      <c r="S40" s="335">
        <f>IF(OR($C101&gt;S$7,$C101+$E101-2&lt;S$7),0,($D101-SUM($F101:R101)-SUM($F40:R40))*SAP_Leadsheet!$E$75)</f>
        <v>0</v>
      </c>
      <c r="T40" s="335">
        <f>IF(OR($C101&gt;T$7,$C101+$E101-2&lt;T$7),0,($D101-SUM($F101:S101)-SUM($F40:S40))*SAP_Leadsheet!$E$75)</f>
        <v>0</v>
      </c>
      <c r="U40" s="335">
        <f>IF(OR($C101&gt;U$7,$C101+$E101-2&lt;U$7),0,($D101-SUM($F101:T101)-SUM($F40:T40))*SAP_Leadsheet!$E$75)</f>
        <v>0</v>
      </c>
      <c r="V40" s="335">
        <f>IF(OR($C101&gt;V$7,$C101+$E101-2&lt;V$7),0,($D101-SUM($F101:U101)-SUM($F40:U40))*SAP_Leadsheet!$E$75)</f>
        <v>0</v>
      </c>
      <c r="W40" s="335">
        <f>IF(OR($C101&gt;W$7,$C101+$E101-2&lt;W$7),0,($D101-SUM($F101:V101)-SUM($F40:V40))*SAP_Leadsheet!$E$75)</f>
        <v>0</v>
      </c>
      <c r="X40" s="335">
        <f>IF(OR($C101&gt;X$7,$C101+$E101-2&lt;X$7),0,($D101-SUM($F101:W101)-SUM($F40:W40))*SAP_Leadsheet!$E$75)</f>
        <v>0</v>
      </c>
      <c r="Y40" s="335">
        <f>IF(OR($C101&gt;Y$7,$C101+$E101-2&lt;Y$7),0,($D101-SUM($F101:X101)-SUM($F40:X40))*SAP_Leadsheet!$E$75)</f>
        <v>0</v>
      </c>
      <c r="Z40" s="335">
        <f>IF(OR($C101&gt;Z$7,$C101+$E101-2&lt;Z$7),0,($D101-SUM($F101:Y101)-SUM($F40:Y40))*SAP_Leadsheet!$E$75)</f>
        <v>0</v>
      </c>
      <c r="AA40" s="335">
        <f>IF(OR($C101&gt;AA$7,$C101+$E101-2&lt;AA$7),0,($D101-SUM($F101:Z101)-SUM($F40:Z40))*SAP_Leadsheet!$E$75)</f>
        <v>0</v>
      </c>
      <c r="AB40" s="335">
        <f>IF(OR($C101&gt;AB$7,$C101+$E101-2&lt;AB$7),0,($D101-SUM($F101:AA101)-SUM($F40:AA40))*SAP_Leadsheet!$E$75)</f>
        <v>0</v>
      </c>
      <c r="AC40" s="335">
        <f>IF(OR($C101&gt;AC$7,$C101+$E101-2&lt;AC$7),0,($D101-SUM($F101:AB101)-SUM($F40:AB40))*SAP_Leadsheet!$E$75)</f>
        <v>0</v>
      </c>
      <c r="AD40" s="335">
        <f>IF(OR($C101&gt;AD$7,$C101+$E101-2&lt;AD$7),0,($D101-SUM($F101:AC101)-SUM($F40:AC40))*SAP_Leadsheet!$E$75)</f>
        <v>0</v>
      </c>
      <c r="AE40" s="335">
        <f>IF(OR($C101&gt;AE$7,$C101+$E101-2&lt;AE$7),0,($D101-SUM($F101:AD101)-SUM($F40:AD40))*SAP_Leadsheet!$E$75)</f>
        <v>0</v>
      </c>
      <c r="AF40" s="335">
        <f>IF(OR($C101&gt;AF$7,$C101+$E101-2&lt;AF$7),0,($D101-SUM($F101:AE101)-SUM($F40:AE40))*SAP_Leadsheet!$E$75)</f>
        <v>0</v>
      </c>
      <c r="AG40" s="335">
        <f>IF(OR($C101&gt;AG$7,$C101+$E101-2&lt;AG$7),0,($D101-SUM($F101:AF101)-SUM($F40:AF40))*SAP_Leadsheet!$E$75)</f>
        <v>0</v>
      </c>
      <c r="AH40" s="335">
        <f>IF(OR($C101&gt;AH$7,$C101+$E101-2&lt;AH$7),0,($D101-SUM($F101:AG101)-SUM($F40:AG40))*SAP_Leadsheet!$E$75)</f>
        <v>0</v>
      </c>
      <c r="AI40" s="335">
        <f>IF(OR($C101&gt;AI$7,$C101+$E101-2&lt;AI$7),0,($D101-SUM($F101:AH101)-SUM($F40:AH40))*SAP_Leadsheet!$E$75)</f>
        <v>0</v>
      </c>
      <c r="AJ40" s="335">
        <f>IF(OR($C101&gt;AJ$7,$C101+$E101-2&lt;AJ$7),0,($D101-SUM($F101:AI101)-SUM($F40:AI40))*SAP_Leadsheet!$E$75)</f>
        <v>0</v>
      </c>
      <c r="AK40" s="335">
        <f>IF(OR($C101&gt;AK$7,$C101+$E101-2&lt;AK$7),0,($D101-SUM($F101:AJ101)-SUM($F40:AJ40))*SAP_Leadsheet!$E$75)</f>
        <v>0</v>
      </c>
      <c r="AL40" s="335">
        <f>IF(OR($C101&gt;AL$7,$C101+$E101-2&lt;AL$7),0,($D101-SUM($F101:AK101)-SUM($F40:AK40))*SAP_Leadsheet!$E$75)</f>
        <v>0</v>
      </c>
      <c r="AM40" s="335">
        <f>IF(OR($C101&gt;AM$7,$C101+$E101-2&lt;AM$7),0,($D101-SUM($F101:AL101)-SUM($F40:AL40))*SAP_Leadsheet!$E$75)</f>
        <v>0</v>
      </c>
      <c r="AN40" s="335">
        <f>IF(OR($C101&gt;AN$7,$C101+$E101-2&lt;AN$7),0,($D101-SUM($F101:AM101)-SUM($F40:AM40))*SAP_Leadsheet!$E$75)</f>
        <v>0</v>
      </c>
      <c r="AO40" s="335">
        <f>IF(OR($C101&gt;AO$7,$C101+$E101-2&lt;AO$7),0,($D101-SUM($F101:AN101)-SUM($F40:AN40))*SAP_Leadsheet!$E$75)</f>
        <v>0</v>
      </c>
      <c r="AP40" s="335">
        <f>IF(OR($C101&gt;AP$7,$C101+$E101-2&lt;AP$7),0,($D101-SUM($F101:AO101)-SUM($F40:AO40))*SAP_Leadsheet!$E$75)</f>
        <v>0</v>
      </c>
      <c r="AQ40" s="335">
        <f>IF(OR($C101&gt;AQ$7,$C101+$E101-2&lt;AQ$7),0,($D101-SUM($F101:AP101)-SUM($F40:AP40))*SAP_Leadsheet!$E$75)</f>
        <v>0</v>
      </c>
      <c r="AR40" s="335">
        <f>IF(OR($C101&gt;AR$7,$C101+$E101-2&lt;AR$7),0,($D101-SUM($F101:AQ101)-SUM($F40:AQ40))*SAP_Leadsheet!$E$75)</f>
        <v>0</v>
      </c>
      <c r="AS40" s="335">
        <f>IF(OR($C101&gt;AS$7,$C101+$E101-2&lt;AS$7),0,($D101-SUM($F101:AR101)-SUM($F40:AR40))*SAP_Leadsheet!$E$75)</f>
        <v>0</v>
      </c>
      <c r="AT40" s="335">
        <f>IF(OR($C101&gt;AT$7,$C101+$E101-2&lt;AT$7),0,($D101-SUM($F101:AS101)-SUM($F40:AS40))*SAP_Leadsheet!$E$75)</f>
        <v>0</v>
      </c>
      <c r="AU40" s="335">
        <f>IF(OR($C101&gt;AU$7,$C101+$E101-2&lt;AU$7),0,($D101-SUM($F101:AT101)-SUM($F40:AT40))*SAP_Leadsheet!$E$75)</f>
        <v>0</v>
      </c>
      <c r="AV40" s="335">
        <f>IF(OR($C101&gt;AV$7,$C101+$E101-2&lt;AV$7),0,($D101-SUM($F101:AU101)-SUM($F40:AU40))*SAP_Leadsheet!$E$75)</f>
        <v>0</v>
      </c>
      <c r="AW40" s="335">
        <f>IF(OR($C101&gt;AW$7,$C101+$E101-2&lt;AW$7),0,($D101-SUM($F101:AV101)-SUM($F40:AV40))*SAP_Leadsheet!$E$75)</f>
        <v>0</v>
      </c>
      <c r="AX40" s="335">
        <f>IF(OR($C101&gt;AX$7,$C101+$E101-2&lt;AX$7),0,($D101-SUM($F101:AW101)-SUM($F40:AW40))*SAP_Leadsheet!$E$75)</f>
        <v>0</v>
      </c>
      <c r="AY40" s="335">
        <f>IF(OR($C101&gt;AY$7,$C101+$E101-2&lt;AY$7),0,($D101-SUM($F101:AX101)-SUM($F40:AX40))*SAP_Leadsheet!$E$75)</f>
        <v>0</v>
      </c>
      <c r="AZ40" s="335">
        <f>IF(OR($C101&gt;AZ$7,$C101+$E101-2&lt;AZ$7),0,($D101-SUM($F101:AY101)-SUM($F40:AY40))*SAP_Leadsheet!$E$75)</f>
        <v>0</v>
      </c>
      <c r="BA40" s="335">
        <f>IF(OR($C101&gt;BA$7,$C101+$E101-2&lt;BA$7),0,($D101-SUM($F101:AZ101)-SUM($F40:AZ40))*SAP_Leadsheet!$E$75)</f>
        <v>0</v>
      </c>
      <c r="BB40" s="335">
        <f>IF(OR($C101&gt;BB$7,$C101+$E101-2&lt;BB$7),0,($D101-SUM($F101:BA101)-SUM($F40:BA40))*SAP_Leadsheet!$E$75)</f>
        <v>0</v>
      </c>
      <c r="BC40" s="335">
        <f>IF(OR($C101&gt;BC$7,$C101+$E101-2&lt;BC$7),0,($D101-SUM($F101:BB101)-SUM($F40:BB40))*SAP_Leadsheet!$E$75)</f>
        <v>0</v>
      </c>
      <c r="BD40" s="335">
        <f>IF(OR($C101&gt;BD$7,$C101+$E101-2&lt;BD$7),0,($D101-SUM($F101:BC101)-SUM($F40:BC40))*SAP_Leadsheet!$E$75)</f>
        <v>0</v>
      </c>
      <c r="BE40" s="335">
        <f>IF(OR($C101&gt;BE$7,$C101+$E101-2&lt;BE$7),0,($D101-SUM($F101:BD101)-SUM($F40:BD40))*SAP_Leadsheet!$E$75)</f>
        <v>0</v>
      </c>
      <c r="BF40" s="335">
        <f>IF(OR($C101&gt;BF$7,$C101+$E101-2&lt;BF$7),0,($D101-SUM($F101:BE101)-SUM($F40:BE40))*SAP_Leadsheet!$E$75)</f>
        <v>0</v>
      </c>
      <c r="BG40" s="335">
        <f>IF(OR($C101&gt;BG$7,$C101+$E101-2&lt;BG$7),0,($D101-SUM($F101:BF101)-SUM($F40:BF40))*SAP_Leadsheet!$E$75)</f>
        <v>0</v>
      </c>
      <c r="BH40" s="335">
        <f>IF(OR($C101&gt;BH$7,$C101+$E101-2&lt;BH$7),0,($D101-SUM($F101:BG101)-SUM($F40:BG40))*SAP_Leadsheet!$E$75)</f>
        <v>0</v>
      </c>
      <c r="BI40" s="335">
        <f>IF(OR($C101&gt;BI$7,$C101+$E101-2&lt;BI$7),0,($D101-SUM($F101:BH101)-SUM($F40:BH40))*SAP_Leadsheet!$E$75)</f>
        <v>0</v>
      </c>
      <c r="BJ40" s="335">
        <f>IF(OR($C101&gt;BJ$7,$C101+$E101-2&lt;BJ$7),0,($D101-SUM($F101:BI101)-SUM($F40:BI40))*SAP_Leadsheet!$E$75)</f>
        <v>0</v>
      </c>
      <c r="BK40" s="335">
        <f>IF(OR($C101&gt;BK$7,$C101+$E101-2&lt;BK$7),0,($D101-SUM($F101:BJ101)-SUM($F40:BJ40))*SAP_Leadsheet!$E$75)</f>
        <v>0</v>
      </c>
      <c r="BL40" s="335">
        <f>IF(OR($C101&gt;BL$7,$C101+$E101-2&lt;BL$7),0,($D101-SUM($F101:BK101)-SUM($F40:BK40))*SAP_Leadsheet!$E$75)</f>
        <v>0</v>
      </c>
      <c r="BM40" s="335">
        <f>IF(OR($C101&gt;BM$7,$C101+$E101-2&lt;BM$7),0,($D101-SUM($F101:BL101)-SUM($F40:BL40))*SAP_Leadsheet!$E$75)</f>
        <v>0</v>
      </c>
      <c r="BN40" s="335">
        <f>IF(OR($C101&gt;BN$7,$C101+$E101-2&lt;BN$7),0,($D101-SUM($F101:BM101)-SUM($F40:BM40))*SAP_Leadsheet!$E$75)</f>
        <v>0</v>
      </c>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row>
    <row r="41" spans="1:90" hidden="1" outlineLevel="1" x14ac:dyDescent="0.15">
      <c r="A41" s="112"/>
      <c r="B41" s="87"/>
      <c r="C41" s="8">
        <v>7</v>
      </c>
      <c r="D41" s="332"/>
      <c r="E41" s="333"/>
      <c r="F41" s="334"/>
      <c r="G41" s="335">
        <f>IF(OR($C102&gt;G$7,$C102+$E102-2&lt;G$7),0,($D102-SUM($F102:F102)-SUM($F41:F41))*SAP_Leadsheet!$E$75)</f>
        <v>0</v>
      </c>
      <c r="H41" s="335">
        <f>IF(OR($C102&gt;H$7,$C102+$E102-2&lt;H$7),0,($D102-SUM($F102:G102)-SUM($F41:G41))*SAP_Leadsheet!$E$75)</f>
        <v>0</v>
      </c>
      <c r="I41" s="335">
        <f>IF(OR($C102&gt;I$7,$C102+$E102-2&lt;I$7),0,($D102-SUM($F102:H102)-SUM($F41:H41))*SAP_Leadsheet!$E$75)</f>
        <v>0</v>
      </c>
      <c r="J41" s="335">
        <f>IF(OR($C102&gt;J$7,$C102+$E102-2&lt;J$7),0,($D102-SUM($F102:I102)-SUM($F41:I41))*SAP_Leadsheet!$E$75)</f>
        <v>0</v>
      </c>
      <c r="K41" s="335">
        <f>IF(OR($C102&gt;K$7,$C102+$E102-2&lt;K$7),0,($D102-SUM($F102:J102)-SUM($F41:J41))*SAP_Leadsheet!$E$75)</f>
        <v>0</v>
      </c>
      <c r="L41" s="335">
        <f>IF(OR($C102&gt;L$7,$C102+$E102-2&lt;L$7),0,($D102-SUM($F102:K102)-SUM($F41:K41))*SAP_Leadsheet!$E$75)</f>
        <v>0</v>
      </c>
      <c r="M41" s="335">
        <f>IF(OR($C102&gt;M$7,$C102+$E102-2&lt;M$7),0,($D102-SUM($F102:L102)-SUM($F41:L41))*SAP_Leadsheet!$E$75)</f>
        <v>0</v>
      </c>
      <c r="N41" s="335">
        <f>IF(OR($C102&gt;N$7,$C102+$E102-2&lt;N$7),0,($D102-SUM($F102:M102)-SUM($F41:M41))*SAP_Leadsheet!$E$75)</f>
        <v>0</v>
      </c>
      <c r="O41" s="335">
        <f>IF(OR($C102&gt;O$7,$C102+$E102-2&lt;O$7),0,($D102-SUM($F102:N102)-SUM($F41:N41))*SAP_Leadsheet!$E$75)</f>
        <v>0</v>
      </c>
      <c r="P41" s="335">
        <f>IF(OR($C102&gt;P$7,$C102+$E102-2&lt;P$7),0,($D102-SUM($F102:O102)-SUM($F41:O41))*SAP_Leadsheet!$E$75)</f>
        <v>0</v>
      </c>
      <c r="Q41" s="335">
        <f>IF(OR($C102&gt;Q$7,$C102+$E102-2&lt;Q$7),0,($D102-SUM($F102:P102)-SUM($F41:P41))*SAP_Leadsheet!$E$75)</f>
        <v>0</v>
      </c>
      <c r="R41" s="335">
        <f>IF(OR($C102&gt;R$7,$C102+$E102-2&lt;R$7),0,($D102-SUM($F102:Q102)-SUM($F41:Q41))*SAP_Leadsheet!$E$75)</f>
        <v>0</v>
      </c>
      <c r="S41" s="335">
        <f>IF(OR($C102&gt;S$7,$C102+$E102-2&lt;S$7),0,($D102-SUM($F102:R102)-SUM($F41:R41))*SAP_Leadsheet!$E$75)</f>
        <v>0</v>
      </c>
      <c r="T41" s="335">
        <f>IF(OR($C102&gt;T$7,$C102+$E102-2&lt;T$7),0,($D102-SUM($F102:S102)-SUM($F41:S41))*SAP_Leadsheet!$E$75)</f>
        <v>0</v>
      </c>
      <c r="U41" s="335">
        <f>IF(OR($C102&gt;U$7,$C102+$E102-2&lt;U$7),0,($D102-SUM($F102:T102)-SUM($F41:T41))*SAP_Leadsheet!$E$75)</f>
        <v>0</v>
      </c>
      <c r="V41" s="335">
        <f>IF(OR($C102&gt;V$7,$C102+$E102-2&lt;V$7),0,($D102-SUM($F102:U102)-SUM($F41:U41))*SAP_Leadsheet!$E$75)</f>
        <v>0</v>
      </c>
      <c r="W41" s="335">
        <f>IF(OR($C102&gt;W$7,$C102+$E102-2&lt;W$7),0,($D102-SUM($F102:V102)-SUM($F41:V41))*SAP_Leadsheet!$E$75)</f>
        <v>0</v>
      </c>
      <c r="X41" s="335">
        <f>IF(OR($C102&gt;X$7,$C102+$E102-2&lt;X$7),0,($D102-SUM($F102:W102)-SUM($F41:W41))*SAP_Leadsheet!$E$75)</f>
        <v>0</v>
      </c>
      <c r="Y41" s="335">
        <f>IF(OR($C102&gt;Y$7,$C102+$E102-2&lt;Y$7),0,($D102-SUM($F102:X102)-SUM($F41:X41))*SAP_Leadsheet!$E$75)</f>
        <v>0</v>
      </c>
      <c r="Z41" s="335">
        <f>IF(OR($C102&gt;Z$7,$C102+$E102-2&lt;Z$7),0,($D102-SUM($F102:Y102)-SUM($F41:Y41))*SAP_Leadsheet!$E$75)</f>
        <v>0</v>
      </c>
      <c r="AA41" s="335">
        <f>IF(OR($C102&gt;AA$7,$C102+$E102-2&lt;AA$7),0,($D102-SUM($F102:Z102)-SUM($F41:Z41))*SAP_Leadsheet!$E$75)</f>
        <v>0</v>
      </c>
      <c r="AB41" s="335">
        <f>IF(OR($C102&gt;AB$7,$C102+$E102-2&lt;AB$7),0,($D102-SUM($F102:AA102)-SUM($F41:AA41))*SAP_Leadsheet!$E$75)</f>
        <v>0</v>
      </c>
      <c r="AC41" s="335">
        <f>IF(OR($C102&gt;AC$7,$C102+$E102-2&lt;AC$7),0,($D102-SUM($F102:AB102)-SUM($F41:AB41))*SAP_Leadsheet!$E$75)</f>
        <v>0</v>
      </c>
      <c r="AD41" s="335">
        <f>IF(OR($C102&gt;AD$7,$C102+$E102-2&lt;AD$7),0,($D102-SUM($F102:AC102)-SUM($F41:AC41))*SAP_Leadsheet!$E$75)</f>
        <v>0</v>
      </c>
      <c r="AE41" s="335">
        <f>IF(OR($C102&gt;AE$7,$C102+$E102-2&lt;AE$7),0,($D102-SUM($F102:AD102)-SUM($F41:AD41))*SAP_Leadsheet!$E$75)</f>
        <v>0</v>
      </c>
      <c r="AF41" s="335">
        <f>IF(OR($C102&gt;AF$7,$C102+$E102-2&lt;AF$7),0,($D102-SUM($F102:AE102)-SUM($F41:AE41))*SAP_Leadsheet!$E$75)</f>
        <v>0</v>
      </c>
      <c r="AG41" s="335">
        <f>IF(OR($C102&gt;AG$7,$C102+$E102-2&lt;AG$7),0,($D102-SUM($F102:AF102)-SUM($F41:AF41))*SAP_Leadsheet!$E$75)</f>
        <v>0</v>
      </c>
      <c r="AH41" s="335">
        <f>IF(OR($C102&gt;AH$7,$C102+$E102-2&lt;AH$7),0,($D102-SUM($F102:AG102)-SUM($F41:AG41))*SAP_Leadsheet!$E$75)</f>
        <v>0</v>
      </c>
      <c r="AI41" s="335">
        <f>IF(OR($C102&gt;AI$7,$C102+$E102-2&lt;AI$7),0,($D102-SUM($F102:AH102)-SUM($F41:AH41))*SAP_Leadsheet!$E$75)</f>
        <v>0</v>
      </c>
      <c r="AJ41" s="335">
        <f>IF(OR($C102&gt;AJ$7,$C102+$E102-2&lt;AJ$7),0,($D102-SUM($F102:AI102)-SUM($F41:AI41))*SAP_Leadsheet!$E$75)</f>
        <v>0</v>
      </c>
      <c r="AK41" s="335">
        <f>IF(OR($C102&gt;AK$7,$C102+$E102-2&lt;AK$7),0,($D102-SUM($F102:AJ102)-SUM($F41:AJ41))*SAP_Leadsheet!$E$75)</f>
        <v>0</v>
      </c>
      <c r="AL41" s="335">
        <f>IF(OR($C102&gt;AL$7,$C102+$E102-2&lt;AL$7),0,($D102-SUM($F102:AK102)-SUM($F41:AK41))*SAP_Leadsheet!$E$75)</f>
        <v>0</v>
      </c>
      <c r="AM41" s="335">
        <f>IF(OR($C102&gt;AM$7,$C102+$E102-2&lt;AM$7),0,($D102-SUM($F102:AL102)-SUM($F41:AL41))*SAP_Leadsheet!$E$75)</f>
        <v>0</v>
      </c>
      <c r="AN41" s="335">
        <f>IF(OR($C102&gt;AN$7,$C102+$E102-2&lt;AN$7),0,($D102-SUM($F102:AM102)-SUM($F41:AM41))*SAP_Leadsheet!$E$75)</f>
        <v>0</v>
      </c>
      <c r="AO41" s="335">
        <f>IF(OR($C102&gt;AO$7,$C102+$E102-2&lt;AO$7),0,($D102-SUM($F102:AN102)-SUM($F41:AN41))*SAP_Leadsheet!$E$75)</f>
        <v>0</v>
      </c>
      <c r="AP41" s="335">
        <f>IF(OR($C102&gt;AP$7,$C102+$E102-2&lt;AP$7),0,($D102-SUM($F102:AO102)-SUM($F41:AO41))*SAP_Leadsheet!$E$75)</f>
        <v>0</v>
      </c>
      <c r="AQ41" s="335">
        <f>IF(OR($C102&gt;AQ$7,$C102+$E102-2&lt;AQ$7),0,($D102-SUM($F102:AP102)-SUM($F41:AP41))*SAP_Leadsheet!$E$75)</f>
        <v>0</v>
      </c>
      <c r="AR41" s="335">
        <f>IF(OR($C102&gt;AR$7,$C102+$E102-2&lt;AR$7),0,($D102-SUM($F102:AQ102)-SUM($F41:AQ41))*SAP_Leadsheet!$E$75)</f>
        <v>0</v>
      </c>
      <c r="AS41" s="335">
        <f>IF(OR($C102&gt;AS$7,$C102+$E102-2&lt;AS$7),0,($D102-SUM($F102:AR102)-SUM($F41:AR41))*SAP_Leadsheet!$E$75)</f>
        <v>0</v>
      </c>
      <c r="AT41" s="335">
        <f>IF(OR($C102&gt;AT$7,$C102+$E102-2&lt;AT$7),0,($D102-SUM($F102:AS102)-SUM($F41:AS41))*SAP_Leadsheet!$E$75)</f>
        <v>0</v>
      </c>
      <c r="AU41" s="335">
        <f>IF(OR($C102&gt;AU$7,$C102+$E102-2&lt;AU$7),0,($D102-SUM($F102:AT102)-SUM($F41:AT41))*SAP_Leadsheet!$E$75)</f>
        <v>0</v>
      </c>
      <c r="AV41" s="335">
        <f>IF(OR($C102&gt;AV$7,$C102+$E102-2&lt;AV$7),0,($D102-SUM($F102:AU102)-SUM($F41:AU41))*SAP_Leadsheet!$E$75)</f>
        <v>0</v>
      </c>
      <c r="AW41" s="335">
        <f>IF(OR($C102&gt;AW$7,$C102+$E102-2&lt;AW$7),0,($D102-SUM($F102:AV102)-SUM($F41:AV41))*SAP_Leadsheet!$E$75)</f>
        <v>0</v>
      </c>
      <c r="AX41" s="335">
        <f>IF(OR($C102&gt;AX$7,$C102+$E102-2&lt;AX$7),0,($D102-SUM($F102:AW102)-SUM($F41:AW41))*SAP_Leadsheet!$E$75)</f>
        <v>0</v>
      </c>
      <c r="AY41" s="335">
        <f>IF(OR($C102&gt;AY$7,$C102+$E102-2&lt;AY$7),0,($D102-SUM($F102:AX102)-SUM($F41:AX41))*SAP_Leadsheet!$E$75)</f>
        <v>0</v>
      </c>
      <c r="AZ41" s="335">
        <f>IF(OR($C102&gt;AZ$7,$C102+$E102-2&lt;AZ$7),0,($D102-SUM($F102:AY102)-SUM($F41:AY41))*SAP_Leadsheet!$E$75)</f>
        <v>0</v>
      </c>
      <c r="BA41" s="335">
        <f>IF(OR($C102&gt;BA$7,$C102+$E102-2&lt;BA$7),0,($D102-SUM($F102:AZ102)-SUM($F41:AZ41))*SAP_Leadsheet!$E$75)</f>
        <v>0</v>
      </c>
      <c r="BB41" s="335">
        <f>IF(OR($C102&gt;BB$7,$C102+$E102-2&lt;BB$7),0,($D102-SUM($F102:BA102)-SUM($F41:BA41))*SAP_Leadsheet!$E$75)</f>
        <v>0</v>
      </c>
      <c r="BC41" s="335">
        <f>IF(OR($C102&gt;BC$7,$C102+$E102-2&lt;BC$7),0,($D102-SUM($F102:BB102)-SUM($F41:BB41))*SAP_Leadsheet!$E$75)</f>
        <v>0</v>
      </c>
      <c r="BD41" s="335">
        <f>IF(OR($C102&gt;BD$7,$C102+$E102-2&lt;BD$7),0,($D102-SUM($F102:BC102)-SUM($F41:BC41))*SAP_Leadsheet!$E$75)</f>
        <v>0</v>
      </c>
      <c r="BE41" s="335">
        <f>IF(OR($C102&gt;BE$7,$C102+$E102-2&lt;BE$7),0,($D102-SUM($F102:BD102)-SUM($F41:BD41))*SAP_Leadsheet!$E$75)</f>
        <v>0</v>
      </c>
      <c r="BF41" s="335">
        <f>IF(OR($C102&gt;BF$7,$C102+$E102-2&lt;BF$7),0,($D102-SUM($F102:BE102)-SUM($F41:BE41))*SAP_Leadsheet!$E$75)</f>
        <v>0</v>
      </c>
      <c r="BG41" s="335">
        <f>IF(OR($C102&gt;BG$7,$C102+$E102-2&lt;BG$7),0,($D102-SUM($F102:BF102)-SUM($F41:BF41))*SAP_Leadsheet!$E$75)</f>
        <v>0</v>
      </c>
      <c r="BH41" s="335">
        <f>IF(OR($C102&gt;BH$7,$C102+$E102-2&lt;BH$7),0,($D102-SUM($F102:BG102)-SUM($F41:BG41))*SAP_Leadsheet!$E$75)</f>
        <v>0</v>
      </c>
      <c r="BI41" s="335">
        <f>IF(OR($C102&gt;BI$7,$C102+$E102-2&lt;BI$7),0,($D102-SUM($F102:BH102)-SUM($F41:BH41))*SAP_Leadsheet!$E$75)</f>
        <v>0</v>
      </c>
      <c r="BJ41" s="335">
        <f>IF(OR($C102&gt;BJ$7,$C102+$E102-2&lt;BJ$7),0,($D102-SUM($F102:BI102)-SUM($F41:BI41))*SAP_Leadsheet!$E$75)</f>
        <v>0</v>
      </c>
      <c r="BK41" s="335">
        <f>IF(OR($C102&gt;BK$7,$C102+$E102-2&lt;BK$7),0,($D102-SUM($F102:BJ102)-SUM($F41:BJ41))*SAP_Leadsheet!$E$75)</f>
        <v>0</v>
      </c>
      <c r="BL41" s="335">
        <f>IF(OR($C102&gt;BL$7,$C102+$E102-2&lt;BL$7),0,($D102-SUM($F102:BK102)-SUM($F41:BK41))*SAP_Leadsheet!$E$75)</f>
        <v>0</v>
      </c>
      <c r="BM41" s="335">
        <f>IF(OR($C102&gt;BM$7,$C102+$E102-2&lt;BM$7),0,($D102-SUM($F102:BL102)-SUM($F41:BL41))*SAP_Leadsheet!$E$75)</f>
        <v>0</v>
      </c>
      <c r="BN41" s="335">
        <f>IF(OR($C102&gt;BN$7,$C102+$E102-2&lt;BN$7),0,($D102-SUM($F102:BM102)-SUM($F41:BM41))*SAP_Leadsheet!$E$75)</f>
        <v>0</v>
      </c>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row>
    <row r="42" spans="1:90" hidden="1" outlineLevel="1" x14ac:dyDescent="0.15">
      <c r="A42" s="112"/>
      <c r="B42" s="87"/>
      <c r="C42" s="8">
        <v>8</v>
      </c>
      <c r="D42" s="332"/>
      <c r="E42" s="333"/>
      <c r="F42" s="334"/>
      <c r="G42" s="335">
        <f>IF(OR($C103&gt;G$7,$C103+$E103-2&lt;G$7),0,($D103-SUM($F103:F103)-SUM($F42:F42))*SAP_Leadsheet!$E$75)</f>
        <v>0</v>
      </c>
      <c r="H42" s="335">
        <f>IF(OR($C103&gt;H$7,$C103+$E103-2&lt;H$7),0,($D103-SUM($F103:G103)-SUM($F42:G42))*SAP_Leadsheet!$E$75)</f>
        <v>0</v>
      </c>
      <c r="I42" s="335">
        <f>IF(OR($C103&gt;I$7,$C103+$E103-2&lt;I$7),0,($D103-SUM($F103:H103)-SUM($F42:H42))*SAP_Leadsheet!$E$75)</f>
        <v>0</v>
      </c>
      <c r="J42" s="335">
        <f>IF(OR($C103&gt;J$7,$C103+$E103-2&lt;J$7),0,($D103-SUM($F103:I103)-SUM($F42:I42))*SAP_Leadsheet!$E$75)</f>
        <v>0</v>
      </c>
      <c r="K42" s="335">
        <f>IF(OR($C103&gt;K$7,$C103+$E103-2&lt;K$7),0,($D103-SUM($F103:J103)-SUM($F42:J42))*SAP_Leadsheet!$E$75)</f>
        <v>0</v>
      </c>
      <c r="L42" s="335">
        <f>IF(OR($C103&gt;L$7,$C103+$E103-2&lt;L$7),0,($D103-SUM($F103:K103)-SUM($F42:K42))*SAP_Leadsheet!$E$75)</f>
        <v>0</v>
      </c>
      <c r="M42" s="335">
        <f>IF(OR($C103&gt;M$7,$C103+$E103-2&lt;M$7),0,($D103-SUM($F103:L103)-SUM($F42:L42))*SAP_Leadsheet!$E$75)</f>
        <v>0</v>
      </c>
      <c r="N42" s="335">
        <f>IF(OR($C103&gt;N$7,$C103+$E103-2&lt;N$7),0,($D103-SUM($F103:M103)-SUM($F42:M42))*SAP_Leadsheet!$E$75)</f>
        <v>0</v>
      </c>
      <c r="O42" s="335">
        <f>IF(OR($C103&gt;O$7,$C103+$E103-2&lt;O$7),0,($D103-SUM($F103:N103)-SUM($F42:N42))*SAP_Leadsheet!$E$75)</f>
        <v>0</v>
      </c>
      <c r="P42" s="335">
        <f>IF(OR($C103&gt;P$7,$C103+$E103-2&lt;P$7),0,($D103-SUM($F103:O103)-SUM($F42:O42))*SAP_Leadsheet!$E$75)</f>
        <v>0</v>
      </c>
      <c r="Q42" s="335">
        <f>IF(OR($C103&gt;Q$7,$C103+$E103-2&lt;Q$7),0,($D103-SUM($F103:P103)-SUM($F42:P42))*SAP_Leadsheet!$E$75)</f>
        <v>0</v>
      </c>
      <c r="R42" s="335">
        <f>IF(OR($C103&gt;R$7,$C103+$E103-2&lt;R$7),0,($D103-SUM($F103:Q103)-SUM($F42:Q42))*SAP_Leadsheet!$E$75)</f>
        <v>0</v>
      </c>
      <c r="S42" s="335">
        <f>IF(OR($C103&gt;S$7,$C103+$E103-2&lt;S$7),0,($D103-SUM($F103:R103)-SUM($F42:R42))*SAP_Leadsheet!$E$75)</f>
        <v>0</v>
      </c>
      <c r="T42" s="335">
        <f>IF(OR($C103&gt;T$7,$C103+$E103-2&lt;T$7),0,($D103-SUM($F103:S103)-SUM($F42:S42))*SAP_Leadsheet!$E$75)</f>
        <v>0</v>
      </c>
      <c r="U42" s="335">
        <f>IF(OR($C103&gt;U$7,$C103+$E103-2&lt;U$7),0,($D103-SUM($F103:T103)-SUM($F42:T42))*SAP_Leadsheet!$E$75)</f>
        <v>0</v>
      </c>
      <c r="V42" s="335">
        <f>IF(OR($C103&gt;V$7,$C103+$E103-2&lt;V$7),0,($D103-SUM($F103:U103)-SUM($F42:U42))*SAP_Leadsheet!$E$75)</f>
        <v>0</v>
      </c>
      <c r="W42" s="335">
        <f>IF(OR($C103&gt;W$7,$C103+$E103-2&lt;W$7),0,($D103-SUM($F103:V103)-SUM($F42:V42))*SAP_Leadsheet!$E$75)</f>
        <v>0</v>
      </c>
      <c r="X42" s="335">
        <f>IF(OR($C103&gt;X$7,$C103+$E103-2&lt;X$7),0,($D103-SUM($F103:W103)-SUM($F42:W42))*SAP_Leadsheet!$E$75)</f>
        <v>0</v>
      </c>
      <c r="Y42" s="335">
        <f>IF(OR($C103&gt;Y$7,$C103+$E103-2&lt;Y$7),0,($D103-SUM($F103:X103)-SUM($F42:X42))*SAP_Leadsheet!$E$75)</f>
        <v>0</v>
      </c>
      <c r="Z42" s="335">
        <f>IF(OR($C103&gt;Z$7,$C103+$E103-2&lt;Z$7),0,($D103-SUM($F103:Y103)-SUM($F42:Y42))*SAP_Leadsheet!$E$75)</f>
        <v>0</v>
      </c>
      <c r="AA42" s="335">
        <f>IF(OR($C103&gt;AA$7,$C103+$E103-2&lt;AA$7),0,($D103-SUM($F103:Z103)-SUM($F42:Z42))*SAP_Leadsheet!$E$75)</f>
        <v>0</v>
      </c>
      <c r="AB42" s="335">
        <f>IF(OR($C103&gt;AB$7,$C103+$E103-2&lt;AB$7),0,($D103-SUM($F103:AA103)-SUM($F42:AA42))*SAP_Leadsheet!$E$75)</f>
        <v>0</v>
      </c>
      <c r="AC42" s="335">
        <f>IF(OR($C103&gt;AC$7,$C103+$E103-2&lt;AC$7),0,($D103-SUM($F103:AB103)-SUM($F42:AB42))*SAP_Leadsheet!$E$75)</f>
        <v>0</v>
      </c>
      <c r="AD42" s="335">
        <f>IF(OR($C103&gt;AD$7,$C103+$E103-2&lt;AD$7),0,($D103-SUM($F103:AC103)-SUM($F42:AC42))*SAP_Leadsheet!$E$75)</f>
        <v>0</v>
      </c>
      <c r="AE42" s="335">
        <f>IF(OR($C103&gt;AE$7,$C103+$E103-2&lt;AE$7),0,($D103-SUM($F103:AD103)-SUM($F42:AD42))*SAP_Leadsheet!$E$75)</f>
        <v>0</v>
      </c>
      <c r="AF42" s="335">
        <f>IF(OR($C103&gt;AF$7,$C103+$E103-2&lt;AF$7),0,($D103-SUM($F103:AE103)-SUM($F42:AE42))*SAP_Leadsheet!$E$75)</f>
        <v>0</v>
      </c>
      <c r="AG42" s="335">
        <f>IF(OR($C103&gt;AG$7,$C103+$E103-2&lt;AG$7),0,($D103-SUM($F103:AF103)-SUM($F42:AF42))*SAP_Leadsheet!$E$75)</f>
        <v>0</v>
      </c>
      <c r="AH42" s="335">
        <f>IF(OR($C103&gt;AH$7,$C103+$E103-2&lt;AH$7),0,($D103-SUM($F103:AG103)-SUM($F42:AG42))*SAP_Leadsheet!$E$75)</f>
        <v>0</v>
      </c>
      <c r="AI42" s="335">
        <f>IF(OR($C103&gt;AI$7,$C103+$E103-2&lt;AI$7),0,($D103-SUM($F103:AH103)-SUM($F42:AH42))*SAP_Leadsheet!$E$75)</f>
        <v>0</v>
      </c>
      <c r="AJ42" s="335">
        <f>IF(OR($C103&gt;AJ$7,$C103+$E103-2&lt;AJ$7),0,($D103-SUM($F103:AI103)-SUM($F42:AI42))*SAP_Leadsheet!$E$75)</f>
        <v>0</v>
      </c>
      <c r="AK42" s="335">
        <f>IF(OR($C103&gt;AK$7,$C103+$E103-2&lt;AK$7),0,($D103-SUM($F103:AJ103)-SUM($F42:AJ42))*SAP_Leadsheet!$E$75)</f>
        <v>0</v>
      </c>
      <c r="AL42" s="335">
        <f>IF(OR($C103&gt;AL$7,$C103+$E103-2&lt;AL$7),0,($D103-SUM($F103:AK103)-SUM($F42:AK42))*SAP_Leadsheet!$E$75)</f>
        <v>0</v>
      </c>
      <c r="AM42" s="335">
        <f>IF(OR($C103&gt;AM$7,$C103+$E103-2&lt;AM$7),0,($D103-SUM($F103:AL103)-SUM($F42:AL42))*SAP_Leadsheet!$E$75)</f>
        <v>0</v>
      </c>
      <c r="AN42" s="335">
        <f>IF(OR($C103&gt;AN$7,$C103+$E103-2&lt;AN$7),0,($D103-SUM($F103:AM103)-SUM($F42:AM42))*SAP_Leadsheet!$E$75)</f>
        <v>0</v>
      </c>
      <c r="AO42" s="335">
        <f>IF(OR($C103&gt;AO$7,$C103+$E103-2&lt;AO$7),0,($D103-SUM($F103:AN103)-SUM($F42:AN42))*SAP_Leadsheet!$E$75)</f>
        <v>0</v>
      </c>
      <c r="AP42" s="335">
        <f>IF(OR($C103&gt;AP$7,$C103+$E103-2&lt;AP$7),0,($D103-SUM($F103:AO103)-SUM($F42:AO42))*SAP_Leadsheet!$E$75)</f>
        <v>0</v>
      </c>
      <c r="AQ42" s="335">
        <f>IF(OR($C103&gt;AQ$7,$C103+$E103-2&lt;AQ$7),0,($D103-SUM($F103:AP103)-SUM($F42:AP42))*SAP_Leadsheet!$E$75)</f>
        <v>0</v>
      </c>
      <c r="AR42" s="335">
        <f>IF(OR($C103&gt;AR$7,$C103+$E103-2&lt;AR$7),0,($D103-SUM($F103:AQ103)-SUM($F42:AQ42))*SAP_Leadsheet!$E$75)</f>
        <v>0</v>
      </c>
      <c r="AS42" s="335">
        <f>IF(OR($C103&gt;AS$7,$C103+$E103-2&lt;AS$7),0,($D103-SUM($F103:AR103)-SUM($F42:AR42))*SAP_Leadsheet!$E$75)</f>
        <v>0</v>
      </c>
      <c r="AT42" s="335">
        <f>IF(OR($C103&gt;AT$7,$C103+$E103-2&lt;AT$7),0,($D103-SUM($F103:AS103)-SUM($F42:AS42))*SAP_Leadsheet!$E$75)</f>
        <v>0</v>
      </c>
      <c r="AU42" s="335">
        <f>IF(OR($C103&gt;AU$7,$C103+$E103-2&lt;AU$7),0,($D103-SUM($F103:AT103)-SUM($F42:AT42))*SAP_Leadsheet!$E$75)</f>
        <v>0</v>
      </c>
      <c r="AV42" s="335">
        <f>IF(OR($C103&gt;AV$7,$C103+$E103-2&lt;AV$7),0,($D103-SUM($F103:AU103)-SUM($F42:AU42))*SAP_Leadsheet!$E$75)</f>
        <v>0</v>
      </c>
      <c r="AW42" s="335">
        <f>IF(OR($C103&gt;AW$7,$C103+$E103-2&lt;AW$7),0,($D103-SUM($F103:AV103)-SUM($F42:AV42))*SAP_Leadsheet!$E$75)</f>
        <v>0</v>
      </c>
      <c r="AX42" s="335">
        <f>IF(OR($C103&gt;AX$7,$C103+$E103-2&lt;AX$7),0,($D103-SUM($F103:AW103)-SUM($F42:AW42))*SAP_Leadsheet!$E$75)</f>
        <v>0</v>
      </c>
      <c r="AY42" s="335">
        <f>IF(OR($C103&gt;AY$7,$C103+$E103-2&lt;AY$7),0,($D103-SUM($F103:AX103)-SUM($F42:AX42))*SAP_Leadsheet!$E$75)</f>
        <v>0</v>
      </c>
      <c r="AZ42" s="335">
        <f>IF(OR($C103&gt;AZ$7,$C103+$E103-2&lt;AZ$7),0,($D103-SUM($F103:AY103)-SUM($F42:AY42))*SAP_Leadsheet!$E$75)</f>
        <v>0</v>
      </c>
      <c r="BA42" s="335">
        <f>IF(OR($C103&gt;BA$7,$C103+$E103-2&lt;BA$7),0,($D103-SUM($F103:AZ103)-SUM($F42:AZ42))*SAP_Leadsheet!$E$75)</f>
        <v>0</v>
      </c>
      <c r="BB42" s="335">
        <f>IF(OR($C103&gt;BB$7,$C103+$E103-2&lt;BB$7),0,($D103-SUM($F103:BA103)-SUM($F42:BA42))*SAP_Leadsheet!$E$75)</f>
        <v>0</v>
      </c>
      <c r="BC42" s="335">
        <f>IF(OR($C103&gt;BC$7,$C103+$E103-2&lt;BC$7),0,($D103-SUM($F103:BB103)-SUM($F42:BB42))*SAP_Leadsheet!$E$75)</f>
        <v>0</v>
      </c>
      <c r="BD42" s="335">
        <f>IF(OR($C103&gt;BD$7,$C103+$E103-2&lt;BD$7),0,($D103-SUM($F103:BC103)-SUM($F42:BC42))*SAP_Leadsheet!$E$75)</f>
        <v>0</v>
      </c>
      <c r="BE42" s="335">
        <f>IF(OR($C103&gt;BE$7,$C103+$E103-2&lt;BE$7),0,($D103-SUM($F103:BD103)-SUM($F42:BD42))*SAP_Leadsheet!$E$75)</f>
        <v>0</v>
      </c>
      <c r="BF42" s="335">
        <f>IF(OR($C103&gt;BF$7,$C103+$E103-2&lt;BF$7),0,($D103-SUM($F103:BE103)-SUM($F42:BE42))*SAP_Leadsheet!$E$75)</f>
        <v>0</v>
      </c>
      <c r="BG42" s="335">
        <f>IF(OR($C103&gt;BG$7,$C103+$E103-2&lt;BG$7),0,($D103-SUM($F103:BF103)-SUM($F42:BF42))*SAP_Leadsheet!$E$75)</f>
        <v>0</v>
      </c>
      <c r="BH42" s="335">
        <f>IF(OR($C103&gt;BH$7,$C103+$E103-2&lt;BH$7),0,($D103-SUM($F103:BG103)-SUM($F42:BG42))*SAP_Leadsheet!$E$75)</f>
        <v>0</v>
      </c>
      <c r="BI42" s="335">
        <f>IF(OR($C103&gt;BI$7,$C103+$E103-2&lt;BI$7),0,($D103-SUM($F103:BH103)-SUM($F42:BH42))*SAP_Leadsheet!$E$75)</f>
        <v>0</v>
      </c>
      <c r="BJ42" s="335">
        <f>IF(OR($C103&gt;BJ$7,$C103+$E103-2&lt;BJ$7),0,($D103-SUM($F103:BI103)-SUM($F42:BI42))*SAP_Leadsheet!$E$75)</f>
        <v>0</v>
      </c>
      <c r="BK42" s="335">
        <f>IF(OR($C103&gt;BK$7,$C103+$E103-2&lt;BK$7),0,($D103-SUM($F103:BJ103)-SUM($F42:BJ42))*SAP_Leadsheet!$E$75)</f>
        <v>0</v>
      </c>
      <c r="BL42" s="335">
        <f>IF(OR($C103&gt;BL$7,$C103+$E103-2&lt;BL$7),0,($D103-SUM($F103:BK103)-SUM($F42:BK42))*SAP_Leadsheet!$E$75)</f>
        <v>0</v>
      </c>
      <c r="BM42" s="335">
        <f>IF(OR($C103&gt;BM$7,$C103+$E103-2&lt;BM$7),0,($D103-SUM($F103:BL103)-SUM($F42:BL42))*SAP_Leadsheet!$E$75)</f>
        <v>0</v>
      </c>
      <c r="BN42" s="335">
        <f>IF(OR($C103&gt;BN$7,$C103+$E103-2&lt;BN$7),0,($D103-SUM($F103:BM103)-SUM($F42:BM42))*SAP_Leadsheet!$E$75)</f>
        <v>0</v>
      </c>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row>
    <row r="43" spans="1:90" hidden="1" outlineLevel="1" x14ac:dyDescent="0.15">
      <c r="A43" s="112"/>
      <c r="B43" s="87"/>
      <c r="C43" s="8">
        <v>9</v>
      </c>
      <c r="D43" s="332"/>
      <c r="E43" s="333"/>
      <c r="F43" s="334"/>
      <c r="G43" s="335">
        <f>IF(OR($C104&gt;G$7,$C104+$E104-2&lt;G$7),0,($D104-SUM($F104:F104)-SUM($F43:F43))*SAP_Leadsheet!$E$75)</f>
        <v>0</v>
      </c>
      <c r="H43" s="335">
        <f>IF(OR($C104&gt;H$7,$C104+$E104-2&lt;H$7),0,($D104-SUM($F104:G104)-SUM($F43:G43))*SAP_Leadsheet!$E$75)</f>
        <v>0</v>
      </c>
      <c r="I43" s="335">
        <f>IF(OR($C104&gt;I$7,$C104+$E104-2&lt;I$7),0,($D104-SUM($F104:H104)-SUM($F43:H43))*SAP_Leadsheet!$E$75)</f>
        <v>0</v>
      </c>
      <c r="J43" s="335">
        <f>IF(OR($C104&gt;J$7,$C104+$E104-2&lt;J$7),0,($D104-SUM($F104:I104)-SUM($F43:I43))*SAP_Leadsheet!$E$75)</f>
        <v>0</v>
      </c>
      <c r="K43" s="335">
        <f>IF(OR($C104&gt;K$7,$C104+$E104-2&lt;K$7),0,($D104-SUM($F104:J104)-SUM($F43:J43))*SAP_Leadsheet!$E$75)</f>
        <v>0</v>
      </c>
      <c r="L43" s="335">
        <f>IF(OR($C104&gt;L$7,$C104+$E104-2&lt;L$7),0,($D104-SUM($F104:K104)-SUM($F43:K43))*SAP_Leadsheet!$E$75)</f>
        <v>0</v>
      </c>
      <c r="M43" s="335">
        <f>IF(OR($C104&gt;M$7,$C104+$E104-2&lt;M$7),0,($D104-SUM($F104:L104)-SUM($F43:L43))*SAP_Leadsheet!$E$75)</f>
        <v>0</v>
      </c>
      <c r="N43" s="335">
        <f>IF(OR($C104&gt;N$7,$C104+$E104-2&lt;N$7),0,($D104-SUM($F104:M104)-SUM($F43:M43))*SAP_Leadsheet!$E$75)</f>
        <v>0</v>
      </c>
      <c r="O43" s="335">
        <f>IF(OR($C104&gt;O$7,$C104+$E104-2&lt;O$7),0,($D104-SUM($F104:N104)-SUM($F43:N43))*SAP_Leadsheet!$E$75)</f>
        <v>0</v>
      </c>
      <c r="P43" s="335">
        <f>IF(OR($C104&gt;P$7,$C104+$E104-2&lt;P$7),0,($D104-SUM($F104:O104)-SUM($F43:O43))*SAP_Leadsheet!$E$75)</f>
        <v>0</v>
      </c>
      <c r="Q43" s="335">
        <f>IF(OR($C104&gt;Q$7,$C104+$E104-2&lt;Q$7),0,($D104-SUM($F104:P104)-SUM($F43:P43))*SAP_Leadsheet!$E$75)</f>
        <v>0</v>
      </c>
      <c r="R43" s="335">
        <f>IF(OR($C104&gt;R$7,$C104+$E104-2&lt;R$7),0,($D104-SUM($F104:Q104)-SUM($F43:Q43))*SAP_Leadsheet!$E$75)</f>
        <v>0</v>
      </c>
      <c r="S43" s="335">
        <f>IF(OR($C104&gt;S$7,$C104+$E104-2&lt;S$7),0,($D104-SUM($F104:R104)-SUM($F43:R43))*SAP_Leadsheet!$E$75)</f>
        <v>0</v>
      </c>
      <c r="T43" s="335">
        <f>IF(OR($C104&gt;T$7,$C104+$E104-2&lt;T$7),0,($D104-SUM($F104:S104)-SUM($F43:S43))*SAP_Leadsheet!$E$75)</f>
        <v>0</v>
      </c>
      <c r="U43" s="335">
        <f>IF(OR($C104&gt;U$7,$C104+$E104-2&lt;U$7),0,($D104-SUM($F104:T104)-SUM($F43:T43))*SAP_Leadsheet!$E$75)</f>
        <v>0</v>
      </c>
      <c r="V43" s="335">
        <f>IF(OR($C104&gt;V$7,$C104+$E104-2&lt;V$7),0,($D104-SUM($F104:U104)-SUM($F43:U43))*SAP_Leadsheet!$E$75)</f>
        <v>0</v>
      </c>
      <c r="W43" s="335">
        <f>IF(OR($C104&gt;W$7,$C104+$E104-2&lt;W$7),0,($D104-SUM($F104:V104)-SUM($F43:V43))*SAP_Leadsheet!$E$75)</f>
        <v>0</v>
      </c>
      <c r="X43" s="335">
        <f>IF(OR($C104&gt;X$7,$C104+$E104-2&lt;X$7),0,($D104-SUM($F104:W104)-SUM($F43:W43))*SAP_Leadsheet!$E$75)</f>
        <v>0</v>
      </c>
      <c r="Y43" s="335">
        <f>IF(OR($C104&gt;Y$7,$C104+$E104-2&lt;Y$7),0,($D104-SUM($F104:X104)-SUM($F43:X43))*SAP_Leadsheet!$E$75)</f>
        <v>0</v>
      </c>
      <c r="Z43" s="335">
        <f>IF(OR($C104&gt;Z$7,$C104+$E104-2&lt;Z$7),0,($D104-SUM($F104:Y104)-SUM($F43:Y43))*SAP_Leadsheet!$E$75)</f>
        <v>0</v>
      </c>
      <c r="AA43" s="335">
        <f>IF(OR($C104&gt;AA$7,$C104+$E104-2&lt;AA$7),0,($D104-SUM($F104:Z104)-SUM($F43:Z43))*SAP_Leadsheet!$E$75)</f>
        <v>0</v>
      </c>
      <c r="AB43" s="335">
        <f>IF(OR($C104&gt;AB$7,$C104+$E104-2&lt;AB$7),0,($D104-SUM($F104:AA104)-SUM($F43:AA43))*SAP_Leadsheet!$E$75)</f>
        <v>0</v>
      </c>
      <c r="AC43" s="335">
        <f>IF(OR($C104&gt;AC$7,$C104+$E104-2&lt;AC$7),0,($D104-SUM($F104:AB104)-SUM($F43:AB43))*SAP_Leadsheet!$E$75)</f>
        <v>0</v>
      </c>
      <c r="AD43" s="335">
        <f>IF(OR($C104&gt;AD$7,$C104+$E104-2&lt;AD$7),0,($D104-SUM($F104:AC104)-SUM($F43:AC43))*SAP_Leadsheet!$E$75)</f>
        <v>0</v>
      </c>
      <c r="AE43" s="335">
        <f>IF(OR($C104&gt;AE$7,$C104+$E104-2&lt;AE$7),0,($D104-SUM($F104:AD104)-SUM($F43:AD43))*SAP_Leadsheet!$E$75)</f>
        <v>0</v>
      </c>
      <c r="AF43" s="335">
        <f>IF(OR($C104&gt;AF$7,$C104+$E104-2&lt;AF$7),0,($D104-SUM($F104:AE104)-SUM($F43:AE43))*SAP_Leadsheet!$E$75)</f>
        <v>0</v>
      </c>
      <c r="AG43" s="335">
        <f>IF(OR($C104&gt;AG$7,$C104+$E104-2&lt;AG$7),0,($D104-SUM($F104:AF104)-SUM($F43:AF43))*SAP_Leadsheet!$E$75)</f>
        <v>0</v>
      </c>
      <c r="AH43" s="335">
        <f>IF(OR($C104&gt;AH$7,$C104+$E104-2&lt;AH$7),0,($D104-SUM($F104:AG104)-SUM($F43:AG43))*SAP_Leadsheet!$E$75)</f>
        <v>0</v>
      </c>
      <c r="AI43" s="335">
        <f>IF(OR($C104&gt;AI$7,$C104+$E104-2&lt;AI$7),0,($D104-SUM($F104:AH104)-SUM($F43:AH43))*SAP_Leadsheet!$E$75)</f>
        <v>0</v>
      </c>
      <c r="AJ43" s="335">
        <f>IF(OR($C104&gt;AJ$7,$C104+$E104-2&lt;AJ$7),0,($D104-SUM($F104:AI104)-SUM($F43:AI43))*SAP_Leadsheet!$E$75)</f>
        <v>0</v>
      </c>
      <c r="AK43" s="335">
        <f>IF(OR($C104&gt;AK$7,$C104+$E104-2&lt;AK$7),0,($D104-SUM($F104:AJ104)-SUM($F43:AJ43))*SAP_Leadsheet!$E$75)</f>
        <v>0</v>
      </c>
      <c r="AL43" s="335">
        <f>IF(OR($C104&gt;AL$7,$C104+$E104-2&lt;AL$7),0,($D104-SUM($F104:AK104)-SUM($F43:AK43))*SAP_Leadsheet!$E$75)</f>
        <v>0</v>
      </c>
      <c r="AM43" s="335">
        <f>IF(OR($C104&gt;AM$7,$C104+$E104-2&lt;AM$7),0,($D104-SUM($F104:AL104)-SUM($F43:AL43))*SAP_Leadsheet!$E$75)</f>
        <v>0</v>
      </c>
      <c r="AN43" s="335">
        <f>IF(OR($C104&gt;AN$7,$C104+$E104-2&lt;AN$7),0,($D104-SUM($F104:AM104)-SUM($F43:AM43))*SAP_Leadsheet!$E$75)</f>
        <v>0</v>
      </c>
      <c r="AO43" s="335">
        <f>IF(OR($C104&gt;AO$7,$C104+$E104-2&lt;AO$7),0,($D104-SUM($F104:AN104)-SUM($F43:AN43))*SAP_Leadsheet!$E$75)</f>
        <v>0</v>
      </c>
      <c r="AP43" s="335">
        <f>IF(OR($C104&gt;AP$7,$C104+$E104-2&lt;AP$7),0,($D104-SUM($F104:AO104)-SUM($F43:AO43))*SAP_Leadsheet!$E$75)</f>
        <v>0</v>
      </c>
      <c r="AQ43" s="335">
        <f>IF(OR($C104&gt;AQ$7,$C104+$E104-2&lt;AQ$7),0,($D104-SUM($F104:AP104)-SUM($F43:AP43))*SAP_Leadsheet!$E$75)</f>
        <v>0</v>
      </c>
      <c r="AR43" s="335">
        <f>IF(OR($C104&gt;AR$7,$C104+$E104-2&lt;AR$7),0,($D104-SUM($F104:AQ104)-SUM($F43:AQ43))*SAP_Leadsheet!$E$75)</f>
        <v>0</v>
      </c>
      <c r="AS43" s="335">
        <f>IF(OR($C104&gt;AS$7,$C104+$E104-2&lt;AS$7),0,($D104-SUM($F104:AR104)-SUM($F43:AR43))*SAP_Leadsheet!$E$75)</f>
        <v>0</v>
      </c>
      <c r="AT43" s="335">
        <f>IF(OR($C104&gt;AT$7,$C104+$E104-2&lt;AT$7),0,($D104-SUM($F104:AS104)-SUM($F43:AS43))*SAP_Leadsheet!$E$75)</f>
        <v>0</v>
      </c>
      <c r="AU43" s="335">
        <f>IF(OR($C104&gt;AU$7,$C104+$E104-2&lt;AU$7),0,($D104-SUM($F104:AT104)-SUM($F43:AT43))*SAP_Leadsheet!$E$75)</f>
        <v>0</v>
      </c>
      <c r="AV43" s="335">
        <f>IF(OR($C104&gt;AV$7,$C104+$E104-2&lt;AV$7),0,($D104-SUM($F104:AU104)-SUM($F43:AU43))*SAP_Leadsheet!$E$75)</f>
        <v>0</v>
      </c>
      <c r="AW43" s="335">
        <f>IF(OR($C104&gt;AW$7,$C104+$E104-2&lt;AW$7),0,($D104-SUM($F104:AV104)-SUM($F43:AV43))*SAP_Leadsheet!$E$75)</f>
        <v>0</v>
      </c>
      <c r="AX43" s="335">
        <f>IF(OR($C104&gt;AX$7,$C104+$E104-2&lt;AX$7),0,($D104-SUM($F104:AW104)-SUM($F43:AW43))*SAP_Leadsheet!$E$75)</f>
        <v>0</v>
      </c>
      <c r="AY43" s="335">
        <f>IF(OR($C104&gt;AY$7,$C104+$E104-2&lt;AY$7),0,($D104-SUM($F104:AX104)-SUM($F43:AX43))*SAP_Leadsheet!$E$75)</f>
        <v>0</v>
      </c>
      <c r="AZ43" s="335">
        <f>IF(OR($C104&gt;AZ$7,$C104+$E104-2&lt;AZ$7),0,($D104-SUM($F104:AY104)-SUM($F43:AY43))*SAP_Leadsheet!$E$75)</f>
        <v>0</v>
      </c>
      <c r="BA43" s="335">
        <f>IF(OR($C104&gt;BA$7,$C104+$E104-2&lt;BA$7),0,($D104-SUM($F104:AZ104)-SUM($F43:AZ43))*SAP_Leadsheet!$E$75)</f>
        <v>0</v>
      </c>
      <c r="BB43" s="335">
        <f>IF(OR($C104&gt;BB$7,$C104+$E104-2&lt;BB$7),0,($D104-SUM($F104:BA104)-SUM($F43:BA43))*SAP_Leadsheet!$E$75)</f>
        <v>0</v>
      </c>
      <c r="BC43" s="335">
        <f>IF(OR($C104&gt;BC$7,$C104+$E104-2&lt;BC$7),0,($D104-SUM($F104:BB104)-SUM($F43:BB43))*SAP_Leadsheet!$E$75)</f>
        <v>0</v>
      </c>
      <c r="BD43" s="335">
        <f>IF(OR($C104&gt;BD$7,$C104+$E104-2&lt;BD$7),0,($D104-SUM($F104:BC104)-SUM($F43:BC43))*SAP_Leadsheet!$E$75)</f>
        <v>0</v>
      </c>
      <c r="BE43" s="335">
        <f>IF(OR($C104&gt;BE$7,$C104+$E104-2&lt;BE$7),0,($D104-SUM($F104:BD104)-SUM($F43:BD43))*SAP_Leadsheet!$E$75)</f>
        <v>0</v>
      </c>
      <c r="BF43" s="335">
        <f>IF(OR($C104&gt;BF$7,$C104+$E104-2&lt;BF$7),0,($D104-SUM($F104:BE104)-SUM($F43:BE43))*SAP_Leadsheet!$E$75)</f>
        <v>0</v>
      </c>
      <c r="BG43" s="335">
        <f>IF(OR($C104&gt;BG$7,$C104+$E104-2&lt;BG$7),0,($D104-SUM($F104:BF104)-SUM($F43:BF43))*SAP_Leadsheet!$E$75)</f>
        <v>0</v>
      </c>
      <c r="BH43" s="335">
        <f>IF(OR($C104&gt;BH$7,$C104+$E104-2&lt;BH$7),0,($D104-SUM($F104:BG104)-SUM($F43:BG43))*SAP_Leadsheet!$E$75)</f>
        <v>0</v>
      </c>
      <c r="BI43" s="335">
        <f>IF(OR($C104&gt;BI$7,$C104+$E104-2&lt;BI$7),0,($D104-SUM($F104:BH104)-SUM($F43:BH43))*SAP_Leadsheet!$E$75)</f>
        <v>0</v>
      </c>
      <c r="BJ43" s="335">
        <f>IF(OR($C104&gt;BJ$7,$C104+$E104-2&lt;BJ$7),0,($D104-SUM($F104:BI104)-SUM($F43:BI43))*SAP_Leadsheet!$E$75)</f>
        <v>0</v>
      </c>
      <c r="BK43" s="335">
        <f>IF(OR($C104&gt;BK$7,$C104+$E104-2&lt;BK$7),0,($D104-SUM($F104:BJ104)-SUM($F43:BJ43))*SAP_Leadsheet!$E$75)</f>
        <v>0</v>
      </c>
      <c r="BL43" s="335">
        <f>IF(OR($C104&gt;BL$7,$C104+$E104-2&lt;BL$7),0,($D104-SUM($F104:BK104)-SUM($F43:BK43))*SAP_Leadsheet!$E$75)</f>
        <v>0</v>
      </c>
      <c r="BM43" s="335">
        <f>IF(OR($C104&gt;BM$7,$C104+$E104-2&lt;BM$7),0,($D104-SUM($F104:BL104)-SUM($F43:BL43))*SAP_Leadsheet!$E$75)</f>
        <v>0</v>
      </c>
      <c r="BN43" s="335">
        <f>IF(OR($C104&gt;BN$7,$C104+$E104-2&lt;BN$7),0,($D104-SUM($F104:BM104)-SUM($F43:BM43))*SAP_Leadsheet!$E$75)</f>
        <v>0</v>
      </c>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row>
    <row r="44" spans="1:90" hidden="1" outlineLevel="1" x14ac:dyDescent="0.15">
      <c r="A44" s="112"/>
      <c r="B44" s="87"/>
      <c r="C44" s="8">
        <v>10</v>
      </c>
      <c r="D44" s="332"/>
      <c r="E44" s="333"/>
      <c r="F44" s="334"/>
      <c r="G44" s="335">
        <f>IF(OR($C105&gt;G$7,$C105+$E105-2&lt;G$7),0,($D105-SUM($F105:F105)-SUM($F44:F44))*SAP_Leadsheet!$E$75)</f>
        <v>0</v>
      </c>
      <c r="H44" s="335">
        <f>IF(OR($C105&gt;H$7,$C105+$E105-2&lt;H$7),0,($D105-SUM($F105:G105)-SUM($F44:G44))*SAP_Leadsheet!$E$75)</f>
        <v>0</v>
      </c>
      <c r="I44" s="335">
        <f>IF(OR($C105&gt;I$7,$C105+$E105-2&lt;I$7),0,($D105-SUM($F105:H105)-SUM($F44:H44))*SAP_Leadsheet!$E$75)</f>
        <v>0</v>
      </c>
      <c r="J44" s="335">
        <f>IF(OR($C105&gt;J$7,$C105+$E105-2&lt;J$7),0,($D105-SUM($F105:I105)-SUM($F44:I44))*SAP_Leadsheet!$E$75)</f>
        <v>0</v>
      </c>
      <c r="K44" s="335">
        <f>IF(OR($C105&gt;K$7,$C105+$E105-2&lt;K$7),0,($D105-SUM($F105:J105)-SUM($F44:J44))*SAP_Leadsheet!$E$75)</f>
        <v>0</v>
      </c>
      <c r="L44" s="335">
        <f>IF(OR($C105&gt;L$7,$C105+$E105-2&lt;L$7),0,($D105-SUM($F105:K105)-SUM($F44:K44))*SAP_Leadsheet!$E$75)</f>
        <v>0</v>
      </c>
      <c r="M44" s="335">
        <f>IF(OR($C105&gt;M$7,$C105+$E105-2&lt;M$7),0,($D105-SUM($F105:L105)-SUM($F44:L44))*SAP_Leadsheet!$E$75)</f>
        <v>0</v>
      </c>
      <c r="N44" s="335">
        <f>IF(OR($C105&gt;N$7,$C105+$E105-2&lt;N$7),0,($D105-SUM($F105:M105)-SUM($F44:M44))*SAP_Leadsheet!$E$75)</f>
        <v>0</v>
      </c>
      <c r="O44" s="335">
        <f>IF(OR($C105&gt;O$7,$C105+$E105-2&lt;O$7),0,($D105-SUM($F105:N105)-SUM($F44:N44))*SAP_Leadsheet!$E$75)</f>
        <v>0</v>
      </c>
      <c r="P44" s="335">
        <f>IF(OR($C105&gt;P$7,$C105+$E105-2&lt;P$7),0,($D105-SUM($F105:O105)-SUM($F44:O44))*SAP_Leadsheet!$E$75)</f>
        <v>0</v>
      </c>
      <c r="Q44" s="335">
        <f>IF(OR($C105&gt;Q$7,$C105+$E105-2&lt;Q$7),0,($D105-SUM($F105:P105)-SUM($F44:P44))*SAP_Leadsheet!$E$75)</f>
        <v>0</v>
      </c>
      <c r="R44" s="335">
        <f>IF(OR($C105&gt;R$7,$C105+$E105-2&lt;R$7),0,($D105-SUM($F105:Q105)-SUM($F44:Q44))*SAP_Leadsheet!$E$75)</f>
        <v>0</v>
      </c>
      <c r="S44" s="335">
        <f>IF(OR($C105&gt;S$7,$C105+$E105-2&lt;S$7),0,($D105-SUM($F105:R105)-SUM($F44:R44))*SAP_Leadsheet!$E$75)</f>
        <v>0</v>
      </c>
      <c r="T44" s="335">
        <f>IF(OR($C105&gt;T$7,$C105+$E105-2&lt;T$7),0,($D105-SUM($F105:S105)-SUM($F44:S44))*SAP_Leadsheet!$E$75)</f>
        <v>0</v>
      </c>
      <c r="U44" s="335">
        <f>IF(OR($C105&gt;U$7,$C105+$E105-2&lt;U$7),0,($D105-SUM($F105:T105)-SUM($F44:T44))*SAP_Leadsheet!$E$75)</f>
        <v>0</v>
      </c>
      <c r="V44" s="335">
        <f>IF(OR($C105&gt;V$7,$C105+$E105-2&lt;V$7),0,($D105-SUM($F105:U105)-SUM($F44:U44))*SAP_Leadsheet!$E$75)</f>
        <v>0</v>
      </c>
      <c r="W44" s="335">
        <f>IF(OR($C105&gt;W$7,$C105+$E105-2&lt;W$7),0,($D105-SUM($F105:V105)-SUM($F44:V44))*SAP_Leadsheet!$E$75)</f>
        <v>0</v>
      </c>
      <c r="X44" s="335">
        <f>IF(OR($C105&gt;X$7,$C105+$E105-2&lt;X$7),0,($D105-SUM($F105:W105)-SUM($F44:W44))*SAP_Leadsheet!$E$75)</f>
        <v>0</v>
      </c>
      <c r="Y44" s="335">
        <f>IF(OR($C105&gt;Y$7,$C105+$E105-2&lt;Y$7),0,($D105-SUM($F105:X105)-SUM($F44:X44))*SAP_Leadsheet!$E$75)</f>
        <v>0</v>
      </c>
      <c r="Z44" s="335">
        <f>IF(OR($C105&gt;Z$7,$C105+$E105-2&lt;Z$7),0,($D105-SUM($F105:Y105)-SUM($F44:Y44))*SAP_Leadsheet!$E$75)</f>
        <v>0</v>
      </c>
      <c r="AA44" s="335">
        <f>IF(OR($C105&gt;AA$7,$C105+$E105-2&lt;AA$7),0,($D105-SUM($F105:Z105)-SUM($F44:Z44))*SAP_Leadsheet!$E$75)</f>
        <v>0</v>
      </c>
      <c r="AB44" s="335">
        <f>IF(OR($C105&gt;AB$7,$C105+$E105-2&lt;AB$7),0,($D105-SUM($F105:AA105)-SUM($F44:AA44))*SAP_Leadsheet!$E$75)</f>
        <v>0</v>
      </c>
      <c r="AC44" s="335">
        <f>IF(OR($C105&gt;AC$7,$C105+$E105-2&lt;AC$7),0,($D105-SUM($F105:AB105)-SUM($F44:AB44))*SAP_Leadsheet!$E$75)</f>
        <v>0</v>
      </c>
      <c r="AD44" s="335">
        <f>IF(OR($C105&gt;AD$7,$C105+$E105-2&lt;AD$7),0,($D105-SUM($F105:AC105)-SUM($F44:AC44))*SAP_Leadsheet!$E$75)</f>
        <v>0</v>
      </c>
      <c r="AE44" s="335">
        <f>IF(OR($C105&gt;AE$7,$C105+$E105-2&lt;AE$7),0,($D105-SUM($F105:AD105)-SUM($F44:AD44))*SAP_Leadsheet!$E$75)</f>
        <v>0</v>
      </c>
      <c r="AF44" s="335">
        <f>IF(OR($C105&gt;AF$7,$C105+$E105-2&lt;AF$7),0,($D105-SUM($F105:AE105)-SUM($F44:AE44))*SAP_Leadsheet!$E$75)</f>
        <v>0</v>
      </c>
      <c r="AG44" s="335">
        <f>IF(OR($C105&gt;AG$7,$C105+$E105-2&lt;AG$7),0,($D105-SUM($F105:AF105)-SUM($F44:AF44))*SAP_Leadsheet!$E$75)</f>
        <v>0</v>
      </c>
      <c r="AH44" s="335">
        <f>IF(OR($C105&gt;AH$7,$C105+$E105-2&lt;AH$7),0,($D105-SUM($F105:AG105)-SUM($F44:AG44))*SAP_Leadsheet!$E$75)</f>
        <v>0</v>
      </c>
      <c r="AI44" s="335">
        <f>IF(OR($C105&gt;AI$7,$C105+$E105-2&lt;AI$7),0,($D105-SUM($F105:AH105)-SUM($F44:AH44))*SAP_Leadsheet!$E$75)</f>
        <v>0</v>
      </c>
      <c r="AJ44" s="335">
        <f>IF(OR($C105&gt;AJ$7,$C105+$E105-2&lt;AJ$7),0,($D105-SUM($F105:AI105)-SUM($F44:AI44))*SAP_Leadsheet!$E$75)</f>
        <v>0</v>
      </c>
      <c r="AK44" s="335">
        <f>IF(OR($C105&gt;AK$7,$C105+$E105-2&lt;AK$7),0,($D105-SUM($F105:AJ105)-SUM($F44:AJ44))*SAP_Leadsheet!$E$75)</f>
        <v>0</v>
      </c>
      <c r="AL44" s="335">
        <f>IF(OR($C105&gt;AL$7,$C105+$E105-2&lt;AL$7),0,($D105-SUM($F105:AK105)-SUM($F44:AK44))*SAP_Leadsheet!$E$75)</f>
        <v>0</v>
      </c>
      <c r="AM44" s="335">
        <f>IF(OR($C105&gt;AM$7,$C105+$E105-2&lt;AM$7),0,($D105-SUM($F105:AL105)-SUM($F44:AL44))*SAP_Leadsheet!$E$75)</f>
        <v>0</v>
      </c>
      <c r="AN44" s="335">
        <f>IF(OR($C105&gt;AN$7,$C105+$E105-2&lt;AN$7),0,($D105-SUM($F105:AM105)-SUM($F44:AM44))*SAP_Leadsheet!$E$75)</f>
        <v>0</v>
      </c>
      <c r="AO44" s="335">
        <f>IF(OR($C105&gt;AO$7,$C105+$E105-2&lt;AO$7),0,($D105-SUM($F105:AN105)-SUM($F44:AN44))*SAP_Leadsheet!$E$75)</f>
        <v>0</v>
      </c>
      <c r="AP44" s="335">
        <f>IF(OR($C105&gt;AP$7,$C105+$E105-2&lt;AP$7),0,($D105-SUM($F105:AO105)-SUM($F44:AO44))*SAP_Leadsheet!$E$75)</f>
        <v>0</v>
      </c>
      <c r="AQ44" s="335">
        <f>IF(OR($C105&gt;AQ$7,$C105+$E105-2&lt;AQ$7),0,($D105-SUM($F105:AP105)-SUM($F44:AP44))*SAP_Leadsheet!$E$75)</f>
        <v>0</v>
      </c>
      <c r="AR44" s="335">
        <f>IF(OR($C105&gt;AR$7,$C105+$E105-2&lt;AR$7),0,($D105-SUM($F105:AQ105)-SUM($F44:AQ44))*SAP_Leadsheet!$E$75)</f>
        <v>0</v>
      </c>
      <c r="AS44" s="335">
        <f>IF(OR($C105&gt;AS$7,$C105+$E105-2&lt;AS$7),0,($D105-SUM($F105:AR105)-SUM($F44:AR44))*SAP_Leadsheet!$E$75)</f>
        <v>0</v>
      </c>
      <c r="AT44" s="335">
        <f>IF(OR($C105&gt;AT$7,$C105+$E105-2&lt;AT$7),0,($D105-SUM($F105:AS105)-SUM($F44:AS44))*SAP_Leadsheet!$E$75)</f>
        <v>0</v>
      </c>
      <c r="AU44" s="335">
        <f>IF(OR($C105&gt;AU$7,$C105+$E105-2&lt;AU$7),0,($D105-SUM($F105:AT105)-SUM($F44:AT44))*SAP_Leadsheet!$E$75)</f>
        <v>0</v>
      </c>
      <c r="AV44" s="335">
        <f>IF(OR($C105&gt;AV$7,$C105+$E105-2&lt;AV$7),0,($D105-SUM($F105:AU105)-SUM($F44:AU44))*SAP_Leadsheet!$E$75)</f>
        <v>0</v>
      </c>
      <c r="AW44" s="335">
        <f>IF(OR($C105&gt;AW$7,$C105+$E105-2&lt;AW$7),0,($D105-SUM($F105:AV105)-SUM($F44:AV44))*SAP_Leadsheet!$E$75)</f>
        <v>0</v>
      </c>
      <c r="AX44" s="335">
        <f>IF(OR($C105&gt;AX$7,$C105+$E105-2&lt;AX$7),0,($D105-SUM($F105:AW105)-SUM($F44:AW44))*SAP_Leadsheet!$E$75)</f>
        <v>0</v>
      </c>
      <c r="AY44" s="335">
        <f>IF(OR($C105&gt;AY$7,$C105+$E105-2&lt;AY$7),0,($D105-SUM($F105:AX105)-SUM($F44:AX44))*SAP_Leadsheet!$E$75)</f>
        <v>0</v>
      </c>
      <c r="AZ44" s="335">
        <f>IF(OR($C105&gt;AZ$7,$C105+$E105-2&lt;AZ$7),0,($D105-SUM($F105:AY105)-SUM($F44:AY44))*SAP_Leadsheet!$E$75)</f>
        <v>0</v>
      </c>
      <c r="BA44" s="335">
        <f>IF(OR($C105&gt;BA$7,$C105+$E105-2&lt;BA$7),0,($D105-SUM($F105:AZ105)-SUM($F44:AZ44))*SAP_Leadsheet!$E$75)</f>
        <v>0</v>
      </c>
      <c r="BB44" s="335">
        <f>IF(OR($C105&gt;BB$7,$C105+$E105-2&lt;BB$7),0,($D105-SUM($F105:BA105)-SUM($F44:BA44))*SAP_Leadsheet!$E$75)</f>
        <v>0</v>
      </c>
      <c r="BC44" s="335">
        <f>IF(OR($C105&gt;BC$7,$C105+$E105-2&lt;BC$7),0,($D105-SUM($F105:BB105)-SUM($F44:BB44))*SAP_Leadsheet!$E$75)</f>
        <v>0</v>
      </c>
      <c r="BD44" s="335">
        <f>IF(OR($C105&gt;BD$7,$C105+$E105-2&lt;BD$7),0,($D105-SUM($F105:BC105)-SUM($F44:BC44))*SAP_Leadsheet!$E$75)</f>
        <v>0</v>
      </c>
      <c r="BE44" s="335">
        <f>IF(OR($C105&gt;BE$7,$C105+$E105-2&lt;BE$7),0,($D105-SUM($F105:BD105)-SUM($F44:BD44))*SAP_Leadsheet!$E$75)</f>
        <v>0</v>
      </c>
      <c r="BF44" s="335">
        <f>IF(OR($C105&gt;BF$7,$C105+$E105-2&lt;BF$7),0,($D105-SUM($F105:BE105)-SUM($F44:BE44))*SAP_Leadsheet!$E$75)</f>
        <v>0</v>
      </c>
      <c r="BG44" s="335">
        <f>IF(OR($C105&gt;BG$7,$C105+$E105-2&lt;BG$7),0,($D105-SUM($F105:BF105)-SUM($F44:BF44))*SAP_Leadsheet!$E$75)</f>
        <v>0</v>
      </c>
      <c r="BH44" s="335">
        <f>IF(OR($C105&gt;BH$7,$C105+$E105-2&lt;BH$7),0,($D105-SUM($F105:BG105)-SUM($F44:BG44))*SAP_Leadsheet!$E$75)</f>
        <v>0</v>
      </c>
      <c r="BI44" s="335">
        <f>IF(OR($C105&gt;BI$7,$C105+$E105-2&lt;BI$7),0,($D105-SUM($F105:BH105)-SUM($F44:BH44))*SAP_Leadsheet!$E$75)</f>
        <v>0</v>
      </c>
      <c r="BJ44" s="335">
        <f>IF(OR($C105&gt;BJ$7,$C105+$E105-2&lt;BJ$7),0,($D105-SUM($F105:BI105)-SUM($F44:BI44))*SAP_Leadsheet!$E$75)</f>
        <v>0</v>
      </c>
      <c r="BK44" s="335">
        <f>IF(OR($C105&gt;BK$7,$C105+$E105-2&lt;BK$7),0,($D105-SUM($F105:BJ105)-SUM($F44:BJ44))*SAP_Leadsheet!$E$75)</f>
        <v>0</v>
      </c>
      <c r="BL44" s="335">
        <f>IF(OR($C105&gt;BL$7,$C105+$E105-2&lt;BL$7),0,($D105-SUM($F105:BK105)-SUM($F44:BK44))*SAP_Leadsheet!$E$75)</f>
        <v>0</v>
      </c>
      <c r="BM44" s="335">
        <f>IF(OR($C105&gt;BM$7,$C105+$E105-2&lt;BM$7),0,($D105-SUM($F105:BL105)-SUM($F44:BL44))*SAP_Leadsheet!$E$75)</f>
        <v>0</v>
      </c>
      <c r="BN44" s="335">
        <f>IF(OR($C105&gt;BN$7,$C105+$E105-2&lt;BN$7),0,($D105-SUM($F105:BM105)-SUM($F44:BM44))*SAP_Leadsheet!$E$75)</f>
        <v>0</v>
      </c>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row>
    <row r="45" spans="1:90" hidden="1" outlineLevel="1" x14ac:dyDescent="0.15">
      <c r="A45" s="112"/>
      <c r="B45" s="87"/>
      <c r="C45" s="8">
        <v>11</v>
      </c>
      <c r="D45" s="332"/>
      <c r="E45" s="333"/>
      <c r="F45" s="334"/>
      <c r="G45" s="335">
        <f>IF(OR($C106&gt;G$7,$C106+$E106-2&lt;G$7),0,($D106-SUM($F106:F106)-SUM($F45:F45))*SAP_Leadsheet!$E$75)</f>
        <v>0</v>
      </c>
      <c r="H45" s="335">
        <f>IF(OR($C106&gt;H$7,$C106+$E106-2&lt;H$7),0,($D106-SUM($F106:G106)-SUM($F45:G45))*SAP_Leadsheet!$E$75)</f>
        <v>0</v>
      </c>
      <c r="I45" s="335">
        <f>IF(OR($C106&gt;I$7,$C106+$E106-2&lt;I$7),0,($D106-SUM($F106:H106)-SUM($F45:H45))*SAP_Leadsheet!$E$75)</f>
        <v>0</v>
      </c>
      <c r="J45" s="335">
        <f>IF(OR($C106&gt;J$7,$C106+$E106-2&lt;J$7),0,($D106-SUM($F106:I106)-SUM($F45:I45))*SAP_Leadsheet!$E$75)</f>
        <v>0</v>
      </c>
      <c r="K45" s="335">
        <f>IF(OR($C106&gt;K$7,$C106+$E106-2&lt;K$7),0,($D106-SUM($F106:J106)-SUM($F45:J45))*SAP_Leadsheet!$E$75)</f>
        <v>0</v>
      </c>
      <c r="L45" s="335">
        <f>IF(OR($C106&gt;L$7,$C106+$E106-2&lt;L$7),0,($D106-SUM($F106:K106)-SUM($F45:K45))*SAP_Leadsheet!$E$75)</f>
        <v>0</v>
      </c>
      <c r="M45" s="335">
        <f>IF(OR($C106&gt;M$7,$C106+$E106-2&lt;M$7),0,($D106-SUM($F106:L106)-SUM($F45:L45))*SAP_Leadsheet!$E$75)</f>
        <v>0</v>
      </c>
      <c r="N45" s="335">
        <f>IF(OR($C106&gt;N$7,$C106+$E106-2&lt;N$7),0,($D106-SUM($F106:M106)-SUM($F45:M45))*SAP_Leadsheet!$E$75)</f>
        <v>0</v>
      </c>
      <c r="O45" s="335">
        <f>IF(OR($C106&gt;O$7,$C106+$E106-2&lt;O$7),0,($D106-SUM($F106:N106)-SUM($F45:N45))*SAP_Leadsheet!$E$75)</f>
        <v>0</v>
      </c>
      <c r="P45" s="335">
        <f>IF(OR($C106&gt;P$7,$C106+$E106-2&lt;P$7),0,($D106-SUM($F106:O106)-SUM($F45:O45))*SAP_Leadsheet!$E$75)</f>
        <v>0</v>
      </c>
      <c r="Q45" s="335">
        <f>IF(OR($C106&gt;Q$7,$C106+$E106-2&lt;Q$7),0,($D106-SUM($F106:P106)-SUM($F45:P45))*SAP_Leadsheet!$E$75)</f>
        <v>0</v>
      </c>
      <c r="R45" s="335">
        <f>IF(OR($C106&gt;R$7,$C106+$E106-2&lt;R$7),0,($D106-SUM($F106:Q106)-SUM($F45:Q45))*SAP_Leadsheet!$E$75)</f>
        <v>0</v>
      </c>
      <c r="S45" s="335">
        <f>IF(OR($C106&gt;S$7,$C106+$E106-2&lt;S$7),0,($D106-SUM($F106:R106)-SUM($F45:R45))*SAP_Leadsheet!$E$75)</f>
        <v>0</v>
      </c>
      <c r="T45" s="335">
        <f>IF(OR($C106&gt;T$7,$C106+$E106-2&lt;T$7),0,($D106-SUM($F106:S106)-SUM($F45:S45))*SAP_Leadsheet!$E$75)</f>
        <v>0</v>
      </c>
      <c r="U45" s="335">
        <f>IF(OR($C106&gt;U$7,$C106+$E106-2&lt;U$7),0,($D106-SUM($F106:T106)-SUM($F45:T45))*SAP_Leadsheet!$E$75)</f>
        <v>0</v>
      </c>
      <c r="V45" s="335">
        <f>IF(OR($C106&gt;V$7,$C106+$E106-2&lt;V$7),0,($D106-SUM($F106:U106)-SUM($F45:U45))*SAP_Leadsheet!$E$75)</f>
        <v>0</v>
      </c>
      <c r="W45" s="335">
        <f>IF(OR($C106&gt;W$7,$C106+$E106-2&lt;W$7),0,($D106-SUM($F106:V106)-SUM($F45:V45))*SAP_Leadsheet!$E$75)</f>
        <v>0</v>
      </c>
      <c r="X45" s="335">
        <f>IF(OR($C106&gt;X$7,$C106+$E106-2&lt;X$7),0,($D106-SUM($F106:W106)-SUM($F45:W45))*SAP_Leadsheet!$E$75)</f>
        <v>0</v>
      </c>
      <c r="Y45" s="335">
        <f>IF(OR($C106&gt;Y$7,$C106+$E106-2&lt;Y$7),0,($D106-SUM($F106:X106)-SUM($F45:X45))*SAP_Leadsheet!$E$75)</f>
        <v>0</v>
      </c>
      <c r="Z45" s="335">
        <f>IF(OR($C106&gt;Z$7,$C106+$E106-2&lt;Z$7),0,($D106-SUM($F106:Y106)-SUM($F45:Y45))*SAP_Leadsheet!$E$75)</f>
        <v>0</v>
      </c>
      <c r="AA45" s="335">
        <f>IF(OR($C106&gt;AA$7,$C106+$E106-2&lt;AA$7),0,($D106-SUM($F106:Z106)-SUM($F45:Z45))*SAP_Leadsheet!$E$75)</f>
        <v>0</v>
      </c>
      <c r="AB45" s="335">
        <f>IF(OR($C106&gt;AB$7,$C106+$E106-2&lt;AB$7),0,($D106-SUM($F106:AA106)-SUM($F45:AA45))*SAP_Leadsheet!$E$75)</f>
        <v>0</v>
      </c>
      <c r="AC45" s="335">
        <f>IF(OR($C106&gt;AC$7,$C106+$E106-2&lt;AC$7),0,($D106-SUM($F106:AB106)-SUM($F45:AB45))*SAP_Leadsheet!$E$75)</f>
        <v>0</v>
      </c>
      <c r="AD45" s="335">
        <f>IF(OR($C106&gt;AD$7,$C106+$E106-2&lt;AD$7),0,($D106-SUM($F106:AC106)-SUM($F45:AC45))*SAP_Leadsheet!$E$75)</f>
        <v>0</v>
      </c>
      <c r="AE45" s="335">
        <f>IF(OR($C106&gt;AE$7,$C106+$E106-2&lt;AE$7),0,($D106-SUM($F106:AD106)-SUM($F45:AD45))*SAP_Leadsheet!$E$75)</f>
        <v>0</v>
      </c>
      <c r="AF45" s="335">
        <f>IF(OR($C106&gt;AF$7,$C106+$E106-2&lt;AF$7),0,($D106-SUM($F106:AE106)-SUM($F45:AE45))*SAP_Leadsheet!$E$75)</f>
        <v>0</v>
      </c>
      <c r="AG45" s="335">
        <f>IF(OR($C106&gt;AG$7,$C106+$E106-2&lt;AG$7),0,($D106-SUM($F106:AF106)-SUM($F45:AF45))*SAP_Leadsheet!$E$75)</f>
        <v>0</v>
      </c>
      <c r="AH45" s="335">
        <f>IF(OR($C106&gt;AH$7,$C106+$E106-2&lt;AH$7),0,($D106-SUM($F106:AG106)-SUM($F45:AG45))*SAP_Leadsheet!$E$75)</f>
        <v>0</v>
      </c>
      <c r="AI45" s="335">
        <f>IF(OR($C106&gt;AI$7,$C106+$E106-2&lt;AI$7),0,($D106-SUM($F106:AH106)-SUM($F45:AH45))*SAP_Leadsheet!$E$75)</f>
        <v>0</v>
      </c>
      <c r="AJ45" s="335">
        <f>IF(OR($C106&gt;AJ$7,$C106+$E106-2&lt;AJ$7),0,($D106-SUM($F106:AI106)-SUM($F45:AI45))*SAP_Leadsheet!$E$75)</f>
        <v>0</v>
      </c>
      <c r="AK45" s="335">
        <f>IF(OR($C106&gt;AK$7,$C106+$E106-2&lt;AK$7),0,($D106-SUM($F106:AJ106)-SUM($F45:AJ45))*SAP_Leadsheet!$E$75)</f>
        <v>0</v>
      </c>
      <c r="AL45" s="335">
        <f>IF(OR($C106&gt;AL$7,$C106+$E106-2&lt;AL$7),0,($D106-SUM($F106:AK106)-SUM($F45:AK45))*SAP_Leadsheet!$E$75)</f>
        <v>0</v>
      </c>
      <c r="AM45" s="335">
        <f>IF(OR($C106&gt;AM$7,$C106+$E106-2&lt;AM$7),0,($D106-SUM($F106:AL106)-SUM($F45:AL45))*SAP_Leadsheet!$E$75)</f>
        <v>0</v>
      </c>
      <c r="AN45" s="335">
        <f>IF(OR($C106&gt;AN$7,$C106+$E106-2&lt;AN$7),0,($D106-SUM($F106:AM106)-SUM($F45:AM45))*SAP_Leadsheet!$E$75)</f>
        <v>0</v>
      </c>
      <c r="AO45" s="335">
        <f>IF(OR($C106&gt;AO$7,$C106+$E106-2&lt;AO$7),0,($D106-SUM($F106:AN106)-SUM($F45:AN45))*SAP_Leadsheet!$E$75)</f>
        <v>0</v>
      </c>
      <c r="AP45" s="335">
        <f>IF(OR($C106&gt;AP$7,$C106+$E106-2&lt;AP$7),0,($D106-SUM($F106:AO106)-SUM($F45:AO45))*SAP_Leadsheet!$E$75)</f>
        <v>0</v>
      </c>
      <c r="AQ45" s="335">
        <f>IF(OR($C106&gt;AQ$7,$C106+$E106-2&lt;AQ$7),0,($D106-SUM($F106:AP106)-SUM($F45:AP45))*SAP_Leadsheet!$E$75)</f>
        <v>0</v>
      </c>
      <c r="AR45" s="335">
        <f>IF(OR($C106&gt;AR$7,$C106+$E106-2&lt;AR$7),0,($D106-SUM($F106:AQ106)-SUM($F45:AQ45))*SAP_Leadsheet!$E$75)</f>
        <v>0</v>
      </c>
      <c r="AS45" s="335">
        <f>IF(OR($C106&gt;AS$7,$C106+$E106-2&lt;AS$7),0,($D106-SUM($F106:AR106)-SUM($F45:AR45))*SAP_Leadsheet!$E$75)</f>
        <v>0</v>
      </c>
      <c r="AT45" s="335">
        <f>IF(OR($C106&gt;AT$7,$C106+$E106-2&lt;AT$7),0,($D106-SUM($F106:AS106)-SUM($F45:AS45))*SAP_Leadsheet!$E$75)</f>
        <v>0</v>
      </c>
      <c r="AU45" s="335">
        <f>IF(OR($C106&gt;AU$7,$C106+$E106-2&lt;AU$7),0,($D106-SUM($F106:AT106)-SUM($F45:AT45))*SAP_Leadsheet!$E$75)</f>
        <v>0</v>
      </c>
      <c r="AV45" s="335">
        <f>IF(OR($C106&gt;AV$7,$C106+$E106-2&lt;AV$7),0,($D106-SUM($F106:AU106)-SUM($F45:AU45))*SAP_Leadsheet!$E$75)</f>
        <v>0</v>
      </c>
      <c r="AW45" s="335">
        <f>IF(OR($C106&gt;AW$7,$C106+$E106-2&lt;AW$7),0,($D106-SUM($F106:AV106)-SUM($F45:AV45))*SAP_Leadsheet!$E$75)</f>
        <v>0</v>
      </c>
      <c r="AX45" s="335">
        <f>IF(OR($C106&gt;AX$7,$C106+$E106-2&lt;AX$7),0,($D106-SUM($F106:AW106)-SUM($F45:AW45))*SAP_Leadsheet!$E$75)</f>
        <v>0</v>
      </c>
      <c r="AY45" s="335">
        <f>IF(OR($C106&gt;AY$7,$C106+$E106-2&lt;AY$7),0,($D106-SUM($F106:AX106)-SUM($F45:AX45))*SAP_Leadsheet!$E$75)</f>
        <v>0</v>
      </c>
      <c r="AZ45" s="335">
        <f>IF(OR($C106&gt;AZ$7,$C106+$E106-2&lt;AZ$7),0,($D106-SUM($F106:AY106)-SUM($F45:AY45))*SAP_Leadsheet!$E$75)</f>
        <v>0</v>
      </c>
      <c r="BA45" s="335">
        <f>IF(OR($C106&gt;BA$7,$C106+$E106-2&lt;BA$7),0,($D106-SUM($F106:AZ106)-SUM($F45:AZ45))*SAP_Leadsheet!$E$75)</f>
        <v>0</v>
      </c>
      <c r="BB45" s="335">
        <f>IF(OR($C106&gt;BB$7,$C106+$E106-2&lt;BB$7),0,($D106-SUM($F106:BA106)-SUM($F45:BA45))*SAP_Leadsheet!$E$75)</f>
        <v>0</v>
      </c>
      <c r="BC45" s="335">
        <f>IF(OR($C106&gt;BC$7,$C106+$E106-2&lt;BC$7),0,($D106-SUM($F106:BB106)-SUM($F45:BB45))*SAP_Leadsheet!$E$75)</f>
        <v>0</v>
      </c>
      <c r="BD45" s="335">
        <f>IF(OR($C106&gt;BD$7,$C106+$E106-2&lt;BD$7),0,($D106-SUM($F106:BC106)-SUM($F45:BC45))*SAP_Leadsheet!$E$75)</f>
        <v>0</v>
      </c>
      <c r="BE45" s="335">
        <f>IF(OR($C106&gt;BE$7,$C106+$E106-2&lt;BE$7),0,($D106-SUM($F106:BD106)-SUM($F45:BD45))*SAP_Leadsheet!$E$75)</f>
        <v>0</v>
      </c>
      <c r="BF45" s="335">
        <f>IF(OR($C106&gt;BF$7,$C106+$E106-2&lt;BF$7),0,($D106-SUM($F106:BE106)-SUM($F45:BE45))*SAP_Leadsheet!$E$75)</f>
        <v>0</v>
      </c>
      <c r="BG45" s="335">
        <f>IF(OR($C106&gt;BG$7,$C106+$E106-2&lt;BG$7),0,($D106-SUM($F106:BF106)-SUM($F45:BF45))*SAP_Leadsheet!$E$75)</f>
        <v>0</v>
      </c>
      <c r="BH45" s="335">
        <f>IF(OR($C106&gt;BH$7,$C106+$E106-2&lt;BH$7),0,($D106-SUM($F106:BG106)-SUM($F45:BG45))*SAP_Leadsheet!$E$75)</f>
        <v>0</v>
      </c>
      <c r="BI45" s="335">
        <f>IF(OR($C106&gt;BI$7,$C106+$E106-2&lt;BI$7),0,($D106-SUM($F106:BH106)-SUM($F45:BH45))*SAP_Leadsheet!$E$75)</f>
        <v>0</v>
      </c>
      <c r="BJ45" s="335">
        <f>IF(OR($C106&gt;BJ$7,$C106+$E106-2&lt;BJ$7),0,($D106-SUM($F106:BI106)-SUM($F45:BI45))*SAP_Leadsheet!$E$75)</f>
        <v>0</v>
      </c>
      <c r="BK45" s="335">
        <f>IF(OR($C106&gt;BK$7,$C106+$E106-2&lt;BK$7),0,($D106-SUM($F106:BJ106)-SUM($F45:BJ45))*SAP_Leadsheet!$E$75)</f>
        <v>0</v>
      </c>
      <c r="BL45" s="335">
        <f>IF(OR($C106&gt;BL$7,$C106+$E106-2&lt;BL$7),0,($D106-SUM($F106:BK106)-SUM($F45:BK45))*SAP_Leadsheet!$E$75)</f>
        <v>0</v>
      </c>
      <c r="BM45" s="335">
        <f>IF(OR($C106&gt;BM$7,$C106+$E106-2&lt;BM$7),0,($D106-SUM($F106:BL106)-SUM($F45:BL45))*SAP_Leadsheet!$E$75)</f>
        <v>0</v>
      </c>
      <c r="BN45" s="335">
        <f>IF(OR($C106&gt;BN$7,$C106+$E106-2&lt;BN$7),0,($D106-SUM($F106:BM106)-SUM($F45:BM45))*SAP_Leadsheet!$E$75)</f>
        <v>0</v>
      </c>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row>
    <row r="46" spans="1:90" hidden="1" outlineLevel="1" x14ac:dyDescent="0.15">
      <c r="A46" s="112"/>
      <c r="B46" s="87"/>
      <c r="C46" s="8">
        <v>12</v>
      </c>
      <c r="D46" s="332"/>
      <c r="E46" s="333"/>
      <c r="F46" s="334"/>
      <c r="G46" s="335">
        <f>IF(OR($C107&gt;G$7,$C107+$E107-2&lt;G$7),0,($D107-SUM($F107:F107)-SUM($F46:F46))*SAP_Leadsheet!$E$75)</f>
        <v>0</v>
      </c>
      <c r="H46" s="335">
        <f>IF(OR($C107&gt;H$7,$C107+$E107-2&lt;H$7),0,($D107-SUM($F107:G107)-SUM($F46:G46))*SAP_Leadsheet!$E$75)</f>
        <v>0</v>
      </c>
      <c r="I46" s="335">
        <f>IF(OR($C107&gt;I$7,$C107+$E107-2&lt;I$7),0,($D107-SUM($F107:H107)-SUM($F46:H46))*SAP_Leadsheet!$E$75)</f>
        <v>0</v>
      </c>
      <c r="J46" s="335">
        <f>IF(OR($C107&gt;J$7,$C107+$E107-2&lt;J$7),0,($D107-SUM($F107:I107)-SUM($F46:I46))*SAP_Leadsheet!$E$75)</f>
        <v>0</v>
      </c>
      <c r="K46" s="335">
        <f>IF(OR($C107&gt;K$7,$C107+$E107-2&lt;K$7),0,($D107-SUM($F107:J107)-SUM($F46:J46))*SAP_Leadsheet!$E$75)</f>
        <v>0</v>
      </c>
      <c r="L46" s="335">
        <f>IF(OR($C107&gt;L$7,$C107+$E107-2&lt;L$7),0,($D107-SUM($F107:K107)-SUM($F46:K46))*SAP_Leadsheet!$E$75)</f>
        <v>0</v>
      </c>
      <c r="M46" s="335">
        <f>IF(OR($C107&gt;M$7,$C107+$E107-2&lt;M$7),0,($D107-SUM($F107:L107)-SUM($F46:L46))*SAP_Leadsheet!$E$75)</f>
        <v>0</v>
      </c>
      <c r="N46" s="335">
        <f>IF(OR($C107&gt;N$7,$C107+$E107-2&lt;N$7),0,($D107-SUM($F107:M107)-SUM($F46:M46))*SAP_Leadsheet!$E$75)</f>
        <v>0</v>
      </c>
      <c r="O46" s="335">
        <f>IF(OR($C107&gt;O$7,$C107+$E107-2&lt;O$7),0,($D107-SUM($F107:N107)-SUM($F46:N46))*SAP_Leadsheet!$E$75)</f>
        <v>0</v>
      </c>
      <c r="P46" s="335">
        <f>IF(OR($C107&gt;P$7,$C107+$E107-2&lt;P$7),0,($D107-SUM($F107:O107)-SUM($F46:O46))*SAP_Leadsheet!$E$75)</f>
        <v>0</v>
      </c>
      <c r="Q46" s="335">
        <f>IF(OR($C107&gt;Q$7,$C107+$E107-2&lt;Q$7),0,($D107-SUM($F107:P107)-SUM($F46:P46))*SAP_Leadsheet!$E$75)</f>
        <v>0</v>
      </c>
      <c r="R46" s="335">
        <f>IF(OR($C107&gt;R$7,$C107+$E107-2&lt;R$7),0,($D107-SUM($F107:Q107)-SUM($F46:Q46))*SAP_Leadsheet!$E$75)</f>
        <v>0</v>
      </c>
      <c r="S46" s="335">
        <f>IF(OR($C107&gt;S$7,$C107+$E107-2&lt;S$7),0,($D107-SUM($F107:R107)-SUM($F46:R46))*SAP_Leadsheet!$E$75)</f>
        <v>0</v>
      </c>
      <c r="T46" s="335">
        <f>IF(OR($C107&gt;T$7,$C107+$E107-2&lt;T$7),0,($D107-SUM($F107:S107)-SUM($F46:S46))*SAP_Leadsheet!$E$75)</f>
        <v>0</v>
      </c>
      <c r="U46" s="335">
        <f>IF(OR($C107&gt;U$7,$C107+$E107-2&lt;U$7),0,($D107-SUM($F107:T107)-SUM($F46:T46))*SAP_Leadsheet!$E$75)</f>
        <v>0</v>
      </c>
      <c r="V46" s="335">
        <f>IF(OR($C107&gt;V$7,$C107+$E107-2&lt;V$7),0,($D107-SUM($F107:U107)-SUM($F46:U46))*SAP_Leadsheet!$E$75)</f>
        <v>0</v>
      </c>
      <c r="W46" s="335">
        <f>IF(OR($C107&gt;W$7,$C107+$E107-2&lt;W$7),0,($D107-SUM($F107:V107)-SUM($F46:V46))*SAP_Leadsheet!$E$75)</f>
        <v>0</v>
      </c>
      <c r="X46" s="335">
        <f>IF(OR($C107&gt;X$7,$C107+$E107-2&lt;X$7),0,($D107-SUM($F107:W107)-SUM($F46:W46))*SAP_Leadsheet!$E$75)</f>
        <v>0</v>
      </c>
      <c r="Y46" s="335">
        <f>IF(OR($C107&gt;Y$7,$C107+$E107-2&lt;Y$7),0,($D107-SUM($F107:X107)-SUM($F46:X46))*SAP_Leadsheet!$E$75)</f>
        <v>0</v>
      </c>
      <c r="Z46" s="335">
        <f>IF(OR($C107&gt;Z$7,$C107+$E107-2&lt;Z$7),0,($D107-SUM($F107:Y107)-SUM($F46:Y46))*SAP_Leadsheet!$E$75)</f>
        <v>0</v>
      </c>
      <c r="AA46" s="335">
        <f>IF(OR($C107&gt;AA$7,$C107+$E107-2&lt;AA$7),0,($D107-SUM($F107:Z107)-SUM($F46:Z46))*SAP_Leadsheet!$E$75)</f>
        <v>0</v>
      </c>
      <c r="AB46" s="335">
        <f>IF(OR($C107&gt;AB$7,$C107+$E107-2&lt;AB$7),0,($D107-SUM($F107:AA107)-SUM($F46:AA46))*SAP_Leadsheet!$E$75)</f>
        <v>0</v>
      </c>
      <c r="AC46" s="335">
        <f>IF(OR($C107&gt;AC$7,$C107+$E107-2&lt;AC$7),0,($D107-SUM($F107:AB107)-SUM($F46:AB46))*SAP_Leadsheet!$E$75)</f>
        <v>0</v>
      </c>
      <c r="AD46" s="335">
        <f>IF(OR($C107&gt;AD$7,$C107+$E107-2&lt;AD$7),0,($D107-SUM($F107:AC107)-SUM($F46:AC46))*SAP_Leadsheet!$E$75)</f>
        <v>0</v>
      </c>
      <c r="AE46" s="335">
        <f>IF(OR($C107&gt;AE$7,$C107+$E107-2&lt;AE$7),0,($D107-SUM($F107:AD107)-SUM($F46:AD46))*SAP_Leadsheet!$E$75)</f>
        <v>0</v>
      </c>
      <c r="AF46" s="335">
        <f>IF(OR($C107&gt;AF$7,$C107+$E107-2&lt;AF$7),0,($D107-SUM($F107:AE107)-SUM($F46:AE46))*SAP_Leadsheet!$E$75)</f>
        <v>0</v>
      </c>
      <c r="AG46" s="335">
        <f>IF(OR($C107&gt;AG$7,$C107+$E107-2&lt;AG$7),0,($D107-SUM($F107:AF107)-SUM($F46:AF46))*SAP_Leadsheet!$E$75)</f>
        <v>0</v>
      </c>
      <c r="AH46" s="335">
        <f>IF(OR($C107&gt;AH$7,$C107+$E107-2&lt;AH$7),0,($D107-SUM($F107:AG107)-SUM($F46:AG46))*SAP_Leadsheet!$E$75)</f>
        <v>0</v>
      </c>
      <c r="AI46" s="335">
        <f>IF(OR($C107&gt;AI$7,$C107+$E107-2&lt;AI$7),0,($D107-SUM($F107:AH107)-SUM($F46:AH46))*SAP_Leadsheet!$E$75)</f>
        <v>0</v>
      </c>
      <c r="AJ46" s="335">
        <f>IF(OR($C107&gt;AJ$7,$C107+$E107-2&lt;AJ$7),0,($D107-SUM($F107:AI107)-SUM($F46:AI46))*SAP_Leadsheet!$E$75)</f>
        <v>0</v>
      </c>
      <c r="AK46" s="335">
        <f>IF(OR($C107&gt;AK$7,$C107+$E107-2&lt;AK$7),0,($D107-SUM($F107:AJ107)-SUM($F46:AJ46))*SAP_Leadsheet!$E$75)</f>
        <v>0</v>
      </c>
      <c r="AL46" s="335">
        <f>IF(OR($C107&gt;AL$7,$C107+$E107-2&lt;AL$7),0,($D107-SUM($F107:AK107)-SUM($F46:AK46))*SAP_Leadsheet!$E$75)</f>
        <v>0</v>
      </c>
      <c r="AM46" s="335">
        <f>IF(OR($C107&gt;AM$7,$C107+$E107-2&lt;AM$7),0,($D107-SUM($F107:AL107)-SUM($F46:AL46))*SAP_Leadsheet!$E$75)</f>
        <v>0</v>
      </c>
      <c r="AN46" s="335">
        <f>IF(OR($C107&gt;AN$7,$C107+$E107-2&lt;AN$7),0,($D107-SUM($F107:AM107)-SUM($F46:AM46))*SAP_Leadsheet!$E$75)</f>
        <v>0</v>
      </c>
      <c r="AO46" s="335">
        <f>IF(OR($C107&gt;AO$7,$C107+$E107-2&lt;AO$7),0,($D107-SUM($F107:AN107)-SUM($F46:AN46))*SAP_Leadsheet!$E$75)</f>
        <v>0</v>
      </c>
      <c r="AP46" s="335">
        <f>IF(OR($C107&gt;AP$7,$C107+$E107-2&lt;AP$7),0,($D107-SUM($F107:AO107)-SUM($F46:AO46))*SAP_Leadsheet!$E$75)</f>
        <v>0</v>
      </c>
      <c r="AQ46" s="335">
        <f>IF(OR($C107&gt;AQ$7,$C107+$E107-2&lt;AQ$7),0,($D107-SUM($F107:AP107)-SUM($F46:AP46))*SAP_Leadsheet!$E$75)</f>
        <v>0</v>
      </c>
      <c r="AR46" s="335">
        <f>IF(OR($C107&gt;AR$7,$C107+$E107-2&lt;AR$7),0,($D107-SUM($F107:AQ107)-SUM($F46:AQ46))*SAP_Leadsheet!$E$75)</f>
        <v>0</v>
      </c>
      <c r="AS46" s="335">
        <f>IF(OR($C107&gt;AS$7,$C107+$E107-2&lt;AS$7),0,($D107-SUM($F107:AR107)-SUM($F46:AR46))*SAP_Leadsheet!$E$75)</f>
        <v>0</v>
      </c>
      <c r="AT46" s="335">
        <f>IF(OR($C107&gt;AT$7,$C107+$E107-2&lt;AT$7),0,($D107-SUM($F107:AS107)-SUM($F46:AS46))*SAP_Leadsheet!$E$75)</f>
        <v>0</v>
      </c>
      <c r="AU46" s="335">
        <f>IF(OR($C107&gt;AU$7,$C107+$E107-2&lt;AU$7),0,($D107-SUM($F107:AT107)-SUM($F46:AT46))*SAP_Leadsheet!$E$75)</f>
        <v>0</v>
      </c>
      <c r="AV46" s="335">
        <f>IF(OR($C107&gt;AV$7,$C107+$E107-2&lt;AV$7),0,($D107-SUM($F107:AU107)-SUM($F46:AU46))*SAP_Leadsheet!$E$75)</f>
        <v>0</v>
      </c>
      <c r="AW46" s="335">
        <f>IF(OR($C107&gt;AW$7,$C107+$E107-2&lt;AW$7),0,($D107-SUM($F107:AV107)-SUM($F46:AV46))*SAP_Leadsheet!$E$75)</f>
        <v>0</v>
      </c>
      <c r="AX46" s="335">
        <f>IF(OR($C107&gt;AX$7,$C107+$E107-2&lt;AX$7),0,($D107-SUM($F107:AW107)-SUM($F46:AW46))*SAP_Leadsheet!$E$75)</f>
        <v>0</v>
      </c>
      <c r="AY46" s="335">
        <f>IF(OR($C107&gt;AY$7,$C107+$E107-2&lt;AY$7),0,($D107-SUM($F107:AX107)-SUM($F46:AX46))*SAP_Leadsheet!$E$75)</f>
        <v>0</v>
      </c>
      <c r="AZ46" s="335">
        <f>IF(OR($C107&gt;AZ$7,$C107+$E107-2&lt;AZ$7),0,($D107-SUM($F107:AY107)-SUM($F46:AY46))*SAP_Leadsheet!$E$75)</f>
        <v>0</v>
      </c>
      <c r="BA46" s="335">
        <f>IF(OR($C107&gt;BA$7,$C107+$E107-2&lt;BA$7),0,($D107-SUM($F107:AZ107)-SUM($F46:AZ46))*SAP_Leadsheet!$E$75)</f>
        <v>0</v>
      </c>
      <c r="BB46" s="335">
        <f>IF(OR($C107&gt;BB$7,$C107+$E107-2&lt;BB$7),0,($D107-SUM($F107:BA107)-SUM($F46:BA46))*SAP_Leadsheet!$E$75)</f>
        <v>0</v>
      </c>
      <c r="BC46" s="335">
        <f>IF(OR($C107&gt;BC$7,$C107+$E107-2&lt;BC$7),0,($D107-SUM($F107:BB107)-SUM($F46:BB46))*SAP_Leadsheet!$E$75)</f>
        <v>0</v>
      </c>
      <c r="BD46" s="335">
        <f>IF(OR($C107&gt;BD$7,$C107+$E107-2&lt;BD$7),0,($D107-SUM($F107:BC107)-SUM($F46:BC46))*SAP_Leadsheet!$E$75)</f>
        <v>0</v>
      </c>
      <c r="BE46" s="335">
        <f>IF(OR($C107&gt;BE$7,$C107+$E107-2&lt;BE$7),0,($D107-SUM($F107:BD107)-SUM($F46:BD46))*SAP_Leadsheet!$E$75)</f>
        <v>0</v>
      </c>
      <c r="BF46" s="335">
        <f>IF(OR($C107&gt;BF$7,$C107+$E107-2&lt;BF$7),0,($D107-SUM($F107:BE107)-SUM($F46:BE46))*SAP_Leadsheet!$E$75)</f>
        <v>0</v>
      </c>
      <c r="BG46" s="335">
        <f>IF(OR($C107&gt;BG$7,$C107+$E107-2&lt;BG$7),0,($D107-SUM($F107:BF107)-SUM($F46:BF46))*SAP_Leadsheet!$E$75)</f>
        <v>0</v>
      </c>
      <c r="BH46" s="335">
        <f>IF(OR($C107&gt;BH$7,$C107+$E107-2&lt;BH$7),0,($D107-SUM($F107:BG107)-SUM($F46:BG46))*SAP_Leadsheet!$E$75)</f>
        <v>0</v>
      </c>
      <c r="BI46" s="335">
        <f>IF(OR($C107&gt;BI$7,$C107+$E107-2&lt;BI$7),0,($D107-SUM($F107:BH107)-SUM($F46:BH46))*SAP_Leadsheet!$E$75)</f>
        <v>0</v>
      </c>
      <c r="BJ46" s="335">
        <f>IF(OR($C107&gt;BJ$7,$C107+$E107-2&lt;BJ$7),0,($D107-SUM($F107:BI107)-SUM($F46:BI46))*SAP_Leadsheet!$E$75)</f>
        <v>0</v>
      </c>
      <c r="BK46" s="335">
        <f>IF(OR($C107&gt;BK$7,$C107+$E107-2&lt;BK$7),0,($D107-SUM($F107:BJ107)-SUM($F46:BJ46))*SAP_Leadsheet!$E$75)</f>
        <v>0</v>
      </c>
      <c r="BL46" s="335">
        <f>IF(OR($C107&gt;BL$7,$C107+$E107-2&lt;BL$7),0,($D107-SUM($F107:BK107)-SUM($F46:BK46))*SAP_Leadsheet!$E$75)</f>
        <v>0</v>
      </c>
      <c r="BM46" s="335">
        <f>IF(OR($C107&gt;BM$7,$C107+$E107-2&lt;BM$7),0,($D107-SUM($F107:BL107)-SUM($F46:BL46))*SAP_Leadsheet!$E$75)</f>
        <v>0</v>
      </c>
      <c r="BN46" s="335">
        <f>IF(OR($C107&gt;BN$7,$C107+$E107-2&lt;BN$7),0,($D107-SUM($F107:BM107)-SUM($F46:BM46))*SAP_Leadsheet!$E$75)</f>
        <v>0</v>
      </c>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row>
    <row r="47" spans="1:90" hidden="1" outlineLevel="1" x14ac:dyDescent="0.15">
      <c r="A47" s="112"/>
      <c r="B47" s="87"/>
      <c r="C47" s="8">
        <v>13</v>
      </c>
      <c r="D47" s="332"/>
      <c r="E47" s="333"/>
      <c r="F47" s="334"/>
      <c r="G47" s="335">
        <f>IF(OR($C108&gt;G$7,$C108+$E108-2&lt;G$7),0,($D108-SUM($F108:F108)-SUM($F47:F47))*SAP_Leadsheet!$E$75)</f>
        <v>0</v>
      </c>
      <c r="H47" s="335">
        <f>IF(OR($C108&gt;H$7,$C108+$E108-2&lt;H$7),0,($D108-SUM($F108:G108)-SUM($F47:G47))*SAP_Leadsheet!$E$75)</f>
        <v>0</v>
      </c>
      <c r="I47" s="335">
        <f>IF(OR($C108&gt;I$7,$C108+$E108-2&lt;I$7),0,($D108-SUM($F108:H108)-SUM($F47:H47))*SAP_Leadsheet!$E$75)</f>
        <v>0</v>
      </c>
      <c r="J47" s="335">
        <f>IF(OR($C108&gt;J$7,$C108+$E108-2&lt;J$7),0,($D108-SUM($F108:I108)-SUM($F47:I47))*SAP_Leadsheet!$E$75)</f>
        <v>0</v>
      </c>
      <c r="K47" s="335">
        <f>IF(OR($C108&gt;K$7,$C108+$E108-2&lt;K$7),0,($D108-SUM($F108:J108)-SUM($F47:J47))*SAP_Leadsheet!$E$75)</f>
        <v>0</v>
      </c>
      <c r="L47" s="335">
        <f>IF(OR($C108&gt;L$7,$C108+$E108-2&lt;L$7),0,($D108-SUM($F108:K108)-SUM($F47:K47))*SAP_Leadsheet!$E$75)</f>
        <v>0</v>
      </c>
      <c r="M47" s="335">
        <f>IF(OR($C108&gt;M$7,$C108+$E108-2&lt;M$7),0,($D108-SUM($F108:L108)-SUM($F47:L47))*SAP_Leadsheet!$E$75)</f>
        <v>0</v>
      </c>
      <c r="N47" s="335">
        <f>IF(OR($C108&gt;N$7,$C108+$E108-2&lt;N$7),0,($D108-SUM($F108:M108)-SUM($F47:M47))*SAP_Leadsheet!$E$75)</f>
        <v>0</v>
      </c>
      <c r="O47" s="335">
        <f>IF(OR($C108&gt;O$7,$C108+$E108-2&lt;O$7),0,($D108-SUM($F108:N108)-SUM($F47:N47))*SAP_Leadsheet!$E$75)</f>
        <v>0</v>
      </c>
      <c r="P47" s="335">
        <f>IF(OR($C108&gt;P$7,$C108+$E108-2&lt;P$7),0,($D108-SUM($F108:O108)-SUM($F47:O47))*SAP_Leadsheet!$E$75)</f>
        <v>0</v>
      </c>
      <c r="Q47" s="335">
        <f>IF(OR($C108&gt;Q$7,$C108+$E108-2&lt;Q$7),0,($D108-SUM($F108:P108)-SUM($F47:P47))*SAP_Leadsheet!$E$75)</f>
        <v>0</v>
      </c>
      <c r="R47" s="335">
        <f>IF(OR($C108&gt;R$7,$C108+$E108-2&lt;R$7),0,($D108-SUM($F108:Q108)-SUM($F47:Q47))*SAP_Leadsheet!$E$75)</f>
        <v>0</v>
      </c>
      <c r="S47" s="335">
        <f>IF(OR($C108&gt;S$7,$C108+$E108-2&lt;S$7),0,($D108-SUM($F108:R108)-SUM($F47:R47))*SAP_Leadsheet!$E$75)</f>
        <v>0</v>
      </c>
      <c r="T47" s="335">
        <f>IF(OR($C108&gt;T$7,$C108+$E108-2&lt;T$7),0,($D108-SUM($F108:S108)-SUM($F47:S47))*SAP_Leadsheet!$E$75)</f>
        <v>0</v>
      </c>
      <c r="U47" s="335">
        <f>IF(OR($C108&gt;U$7,$C108+$E108-2&lt;U$7),0,($D108-SUM($F108:T108)-SUM($F47:T47))*SAP_Leadsheet!$E$75)</f>
        <v>0</v>
      </c>
      <c r="V47" s="335">
        <f>IF(OR($C108&gt;V$7,$C108+$E108-2&lt;V$7),0,($D108-SUM($F108:U108)-SUM($F47:U47))*SAP_Leadsheet!$E$75)</f>
        <v>0</v>
      </c>
      <c r="W47" s="335">
        <f>IF(OR($C108&gt;W$7,$C108+$E108-2&lt;W$7),0,($D108-SUM($F108:V108)-SUM($F47:V47))*SAP_Leadsheet!$E$75)</f>
        <v>0</v>
      </c>
      <c r="X47" s="335">
        <f>IF(OR($C108&gt;X$7,$C108+$E108-2&lt;X$7),0,($D108-SUM($F108:W108)-SUM($F47:W47))*SAP_Leadsheet!$E$75)</f>
        <v>0</v>
      </c>
      <c r="Y47" s="335">
        <f>IF(OR($C108&gt;Y$7,$C108+$E108-2&lt;Y$7),0,($D108-SUM($F108:X108)-SUM($F47:X47))*SAP_Leadsheet!$E$75)</f>
        <v>0</v>
      </c>
      <c r="Z47" s="335">
        <f>IF(OR($C108&gt;Z$7,$C108+$E108-2&lt;Z$7),0,($D108-SUM($F108:Y108)-SUM($F47:Y47))*SAP_Leadsheet!$E$75)</f>
        <v>0</v>
      </c>
      <c r="AA47" s="335">
        <f>IF(OR($C108&gt;AA$7,$C108+$E108-2&lt;AA$7),0,($D108-SUM($F108:Z108)-SUM($F47:Z47))*SAP_Leadsheet!$E$75)</f>
        <v>0</v>
      </c>
      <c r="AB47" s="335">
        <f>IF(OR($C108&gt;AB$7,$C108+$E108-2&lt;AB$7),0,($D108-SUM($F108:AA108)-SUM($F47:AA47))*SAP_Leadsheet!$E$75)</f>
        <v>0</v>
      </c>
      <c r="AC47" s="335">
        <f>IF(OR($C108&gt;AC$7,$C108+$E108-2&lt;AC$7),0,($D108-SUM($F108:AB108)-SUM($F47:AB47))*SAP_Leadsheet!$E$75)</f>
        <v>0</v>
      </c>
      <c r="AD47" s="335">
        <f>IF(OR($C108&gt;AD$7,$C108+$E108-2&lt;AD$7),0,($D108-SUM($F108:AC108)-SUM($F47:AC47))*SAP_Leadsheet!$E$75)</f>
        <v>0</v>
      </c>
      <c r="AE47" s="335">
        <f>IF(OR($C108&gt;AE$7,$C108+$E108-2&lt;AE$7),0,($D108-SUM($F108:AD108)-SUM($F47:AD47))*SAP_Leadsheet!$E$75)</f>
        <v>0</v>
      </c>
      <c r="AF47" s="335">
        <f>IF(OR($C108&gt;AF$7,$C108+$E108-2&lt;AF$7),0,($D108-SUM($F108:AE108)-SUM($F47:AE47))*SAP_Leadsheet!$E$75)</f>
        <v>0</v>
      </c>
      <c r="AG47" s="335">
        <f>IF(OR($C108&gt;AG$7,$C108+$E108-2&lt;AG$7),0,($D108-SUM($F108:AF108)-SUM($F47:AF47))*SAP_Leadsheet!$E$75)</f>
        <v>0</v>
      </c>
      <c r="AH47" s="335">
        <f>IF(OR($C108&gt;AH$7,$C108+$E108-2&lt;AH$7),0,($D108-SUM($F108:AG108)-SUM($F47:AG47))*SAP_Leadsheet!$E$75)</f>
        <v>0</v>
      </c>
      <c r="AI47" s="335">
        <f>IF(OR($C108&gt;AI$7,$C108+$E108-2&lt;AI$7),0,($D108-SUM($F108:AH108)-SUM($F47:AH47))*SAP_Leadsheet!$E$75)</f>
        <v>0</v>
      </c>
      <c r="AJ47" s="335">
        <f>IF(OR($C108&gt;AJ$7,$C108+$E108-2&lt;AJ$7),0,($D108-SUM($F108:AI108)-SUM($F47:AI47))*SAP_Leadsheet!$E$75)</f>
        <v>0</v>
      </c>
      <c r="AK47" s="335">
        <f>IF(OR($C108&gt;AK$7,$C108+$E108-2&lt;AK$7),0,($D108-SUM($F108:AJ108)-SUM($F47:AJ47))*SAP_Leadsheet!$E$75)</f>
        <v>0</v>
      </c>
      <c r="AL47" s="335">
        <f>IF(OR($C108&gt;AL$7,$C108+$E108-2&lt;AL$7),0,($D108-SUM($F108:AK108)-SUM($F47:AK47))*SAP_Leadsheet!$E$75)</f>
        <v>0</v>
      </c>
      <c r="AM47" s="335">
        <f>IF(OR($C108&gt;AM$7,$C108+$E108-2&lt;AM$7),0,($D108-SUM($F108:AL108)-SUM($F47:AL47))*SAP_Leadsheet!$E$75)</f>
        <v>0</v>
      </c>
      <c r="AN47" s="335">
        <f>IF(OR($C108&gt;AN$7,$C108+$E108-2&lt;AN$7),0,($D108-SUM($F108:AM108)-SUM($F47:AM47))*SAP_Leadsheet!$E$75)</f>
        <v>0</v>
      </c>
      <c r="AO47" s="335">
        <f>IF(OR($C108&gt;AO$7,$C108+$E108-2&lt;AO$7),0,($D108-SUM($F108:AN108)-SUM($F47:AN47))*SAP_Leadsheet!$E$75)</f>
        <v>0</v>
      </c>
      <c r="AP47" s="335">
        <f>IF(OR($C108&gt;AP$7,$C108+$E108-2&lt;AP$7),0,($D108-SUM($F108:AO108)-SUM($F47:AO47))*SAP_Leadsheet!$E$75)</f>
        <v>0</v>
      </c>
      <c r="AQ47" s="335">
        <f>IF(OR($C108&gt;AQ$7,$C108+$E108-2&lt;AQ$7),0,($D108-SUM($F108:AP108)-SUM($F47:AP47))*SAP_Leadsheet!$E$75)</f>
        <v>0</v>
      </c>
      <c r="AR47" s="335">
        <f>IF(OR($C108&gt;AR$7,$C108+$E108-2&lt;AR$7),0,($D108-SUM($F108:AQ108)-SUM($F47:AQ47))*SAP_Leadsheet!$E$75)</f>
        <v>0</v>
      </c>
      <c r="AS47" s="335">
        <f>IF(OR($C108&gt;AS$7,$C108+$E108-2&lt;AS$7),0,($D108-SUM($F108:AR108)-SUM($F47:AR47))*SAP_Leadsheet!$E$75)</f>
        <v>0</v>
      </c>
      <c r="AT47" s="335">
        <f>IF(OR($C108&gt;AT$7,$C108+$E108-2&lt;AT$7),0,($D108-SUM($F108:AS108)-SUM($F47:AS47))*SAP_Leadsheet!$E$75)</f>
        <v>0</v>
      </c>
      <c r="AU47" s="335">
        <f>IF(OR($C108&gt;AU$7,$C108+$E108-2&lt;AU$7),0,($D108-SUM($F108:AT108)-SUM($F47:AT47))*SAP_Leadsheet!$E$75)</f>
        <v>0</v>
      </c>
      <c r="AV47" s="335">
        <f>IF(OR($C108&gt;AV$7,$C108+$E108-2&lt;AV$7),0,($D108-SUM($F108:AU108)-SUM($F47:AU47))*SAP_Leadsheet!$E$75)</f>
        <v>0</v>
      </c>
      <c r="AW47" s="335">
        <f>IF(OR($C108&gt;AW$7,$C108+$E108-2&lt;AW$7),0,($D108-SUM($F108:AV108)-SUM($F47:AV47))*SAP_Leadsheet!$E$75)</f>
        <v>0</v>
      </c>
      <c r="AX47" s="335">
        <f>IF(OR($C108&gt;AX$7,$C108+$E108-2&lt;AX$7),0,($D108-SUM($F108:AW108)-SUM($F47:AW47))*SAP_Leadsheet!$E$75)</f>
        <v>0</v>
      </c>
      <c r="AY47" s="335">
        <f>IF(OR($C108&gt;AY$7,$C108+$E108-2&lt;AY$7),0,($D108-SUM($F108:AX108)-SUM($F47:AX47))*SAP_Leadsheet!$E$75)</f>
        <v>0</v>
      </c>
      <c r="AZ47" s="335">
        <f>IF(OR($C108&gt;AZ$7,$C108+$E108-2&lt;AZ$7),0,($D108-SUM($F108:AY108)-SUM($F47:AY47))*SAP_Leadsheet!$E$75)</f>
        <v>0</v>
      </c>
      <c r="BA47" s="335">
        <f>IF(OR($C108&gt;BA$7,$C108+$E108-2&lt;BA$7),0,($D108-SUM($F108:AZ108)-SUM($F47:AZ47))*SAP_Leadsheet!$E$75)</f>
        <v>0</v>
      </c>
      <c r="BB47" s="335">
        <f>IF(OR($C108&gt;BB$7,$C108+$E108-2&lt;BB$7),0,($D108-SUM($F108:BA108)-SUM($F47:BA47))*SAP_Leadsheet!$E$75)</f>
        <v>0</v>
      </c>
      <c r="BC47" s="335">
        <f>IF(OR($C108&gt;BC$7,$C108+$E108-2&lt;BC$7),0,($D108-SUM($F108:BB108)-SUM($F47:BB47))*SAP_Leadsheet!$E$75)</f>
        <v>0</v>
      </c>
      <c r="BD47" s="335">
        <f>IF(OR($C108&gt;BD$7,$C108+$E108-2&lt;BD$7),0,($D108-SUM($F108:BC108)-SUM($F47:BC47))*SAP_Leadsheet!$E$75)</f>
        <v>0</v>
      </c>
      <c r="BE47" s="335">
        <f>IF(OR($C108&gt;BE$7,$C108+$E108-2&lt;BE$7),0,($D108-SUM($F108:BD108)-SUM($F47:BD47))*SAP_Leadsheet!$E$75)</f>
        <v>0</v>
      </c>
      <c r="BF47" s="335">
        <f>IF(OR($C108&gt;BF$7,$C108+$E108-2&lt;BF$7),0,($D108-SUM($F108:BE108)-SUM($F47:BE47))*SAP_Leadsheet!$E$75)</f>
        <v>0</v>
      </c>
      <c r="BG47" s="335">
        <f>IF(OR($C108&gt;BG$7,$C108+$E108-2&lt;BG$7),0,($D108-SUM($F108:BF108)-SUM($F47:BF47))*SAP_Leadsheet!$E$75)</f>
        <v>0</v>
      </c>
      <c r="BH47" s="335">
        <f>IF(OR($C108&gt;BH$7,$C108+$E108-2&lt;BH$7),0,($D108-SUM($F108:BG108)-SUM($F47:BG47))*SAP_Leadsheet!$E$75)</f>
        <v>0</v>
      </c>
      <c r="BI47" s="335">
        <f>IF(OR($C108&gt;BI$7,$C108+$E108-2&lt;BI$7),0,($D108-SUM($F108:BH108)-SUM($F47:BH47))*SAP_Leadsheet!$E$75)</f>
        <v>0</v>
      </c>
      <c r="BJ47" s="335">
        <f>IF(OR($C108&gt;BJ$7,$C108+$E108-2&lt;BJ$7),0,($D108-SUM($F108:BI108)-SUM($F47:BI47))*SAP_Leadsheet!$E$75)</f>
        <v>0</v>
      </c>
      <c r="BK47" s="335">
        <f>IF(OR($C108&gt;BK$7,$C108+$E108-2&lt;BK$7),0,($D108-SUM($F108:BJ108)-SUM($F47:BJ47))*SAP_Leadsheet!$E$75)</f>
        <v>0</v>
      </c>
      <c r="BL47" s="335">
        <f>IF(OR($C108&gt;BL$7,$C108+$E108-2&lt;BL$7),0,($D108-SUM($F108:BK108)-SUM($F47:BK47))*SAP_Leadsheet!$E$75)</f>
        <v>0</v>
      </c>
      <c r="BM47" s="335">
        <f>IF(OR($C108&gt;BM$7,$C108+$E108-2&lt;BM$7),0,($D108-SUM($F108:BL108)-SUM($F47:BL47))*SAP_Leadsheet!$E$75)</f>
        <v>0</v>
      </c>
      <c r="BN47" s="335">
        <f>IF(OR($C108&gt;BN$7,$C108+$E108-2&lt;BN$7),0,($D108-SUM($F108:BM108)-SUM($F47:BM47))*SAP_Leadsheet!$E$75)</f>
        <v>0</v>
      </c>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row>
    <row r="48" spans="1:90" hidden="1" outlineLevel="1" x14ac:dyDescent="0.15">
      <c r="A48" s="112"/>
      <c r="B48" s="87"/>
      <c r="C48" s="8">
        <v>14</v>
      </c>
      <c r="D48" s="332"/>
      <c r="E48" s="333"/>
      <c r="F48" s="334"/>
      <c r="G48" s="335">
        <f>IF(OR($C109&gt;G$7,$C109+$E109-2&lt;G$7),0,($D109-SUM($F109:F109)-SUM($F48:F48))*SAP_Leadsheet!$E$75)</f>
        <v>0</v>
      </c>
      <c r="H48" s="335">
        <f>IF(OR($C109&gt;H$7,$C109+$E109-2&lt;H$7),0,($D109-SUM($F109:G109)-SUM($F48:G48))*SAP_Leadsheet!$E$75)</f>
        <v>0</v>
      </c>
      <c r="I48" s="335">
        <f>IF(OR($C109&gt;I$7,$C109+$E109-2&lt;I$7),0,($D109-SUM($F109:H109)-SUM($F48:H48))*SAP_Leadsheet!$E$75)</f>
        <v>0</v>
      </c>
      <c r="J48" s="335">
        <f>IF(OR($C109&gt;J$7,$C109+$E109-2&lt;J$7),0,($D109-SUM($F109:I109)-SUM($F48:I48))*SAP_Leadsheet!$E$75)</f>
        <v>0</v>
      </c>
      <c r="K48" s="335">
        <f>IF(OR($C109&gt;K$7,$C109+$E109-2&lt;K$7),0,($D109-SUM($F109:J109)-SUM($F48:J48))*SAP_Leadsheet!$E$75)</f>
        <v>0</v>
      </c>
      <c r="L48" s="335">
        <f>IF(OR($C109&gt;L$7,$C109+$E109-2&lt;L$7),0,($D109-SUM($F109:K109)-SUM($F48:K48))*SAP_Leadsheet!$E$75)</f>
        <v>0</v>
      </c>
      <c r="M48" s="335">
        <f>IF(OR($C109&gt;M$7,$C109+$E109-2&lt;M$7),0,($D109-SUM($F109:L109)-SUM($F48:L48))*SAP_Leadsheet!$E$75)</f>
        <v>0</v>
      </c>
      <c r="N48" s="335">
        <f>IF(OR($C109&gt;N$7,$C109+$E109-2&lt;N$7),0,($D109-SUM($F109:M109)-SUM($F48:M48))*SAP_Leadsheet!$E$75)</f>
        <v>0</v>
      </c>
      <c r="O48" s="335">
        <f>IF(OR($C109&gt;O$7,$C109+$E109-2&lt;O$7),0,($D109-SUM($F109:N109)-SUM($F48:N48))*SAP_Leadsheet!$E$75)</f>
        <v>0</v>
      </c>
      <c r="P48" s="335">
        <f>IF(OR($C109&gt;P$7,$C109+$E109-2&lt;P$7),0,($D109-SUM($F109:O109)-SUM($F48:O48))*SAP_Leadsheet!$E$75)</f>
        <v>0</v>
      </c>
      <c r="Q48" s="335">
        <f>IF(OR($C109&gt;Q$7,$C109+$E109-2&lt;Q$7),0,($D109-SUM($F109:P109)-SUM($F48:P48))*SAP_Leadsheet!$E$75)</f>
        <v>0</v>
      </c>
      <c r="R48" s="335">
        <f>IF(OR($C109&gt;R$7,$C109+$E109-2&lt;R$7),0,($D109-SUM($F109:Q109)-SUM($F48:Q48))*SAP_Leadsheet!$E$75)</f>
        <v>0</v>
      </c>
      <c r="S48" s="335">
        <f>IF(OR($C109&gt;S$7,$C109+$E109-2&lt;S$7),0,($D109-SUM($F109:R109)-SUM($F48:R48))*SAP_Leadsheet!$E$75)</f>
        <v>0</v>
      </c>
      <c r="T48" s="335">
        <f>IF(OR($C109&gt;T$7,$C109+$E109-2&lt;T$7),0,($D109-SUM($F109:S109)-SUM($F48:S48))*SAP_Leadsheet!$E$75)</f>
        <v>0</v>
      </c>
      <c r="U48" s="335">
        <f>IF(OR($C109&gt;U$7,$C109+$E109-2&lt;U$7),0,($D109-SUM($F109:T109)-SUM($F48:T48))*SAP_Leadsheet!$E$75)</f>
        <v>0</v>
      </c>
      <c r="V48" s="335">
        <f>IF(OR($C109&gt;V$7,$C109+$E109-2&lt;V$7),0,($D109-SUM($F109:U109)-SUM($F48:U48))*SAP_Leadsheet!$E$75)</f>
        <v>0</v>
      </c>
      <c r="W48" s="335">
        <f>IF(OR($C109&gt;W$7,$C109+$E109-2&lt;W$7),0,($D109-SUM($F109:V109)-SUM($F48:V48))*SAP_Leadsheet!$E$75)</f>
        <v>0</v>
      </c>
      <c r="X48" s="335">
        <f>IF(OR($C109&gt;X$7,$C109+$E109-2&lt;X$7),0,($D109-SUM($F109:W109)-SUM($F48:W48))*SAP_Leadsheet!$E$75)</f>
        <v>0</v>
      </c>
      <c r="Y48" s="335">
        <f>IF(OR($C109&gt;Y$7,$C109+$E109-2&lt;Y$7),0,($D109-SUM($F109:X109)-SUM($F48:X48))*SAP_Leadsheet!$E$75)</f>
        <v>0</v>
      </c>
      <c r="Z48" s="335">
        <f>IF(OR($C109&gt;Z$7,$C109+$E109-2&lt;Z$7),0,($D109-SUM($F109:Y109)-SUM($F48:Y48))*SAP_Leadsheet!$E$75)</f>
        <v>0</v>
      </c>
      <c r="AA48" s="335">
        <f>IF(OR($C109&gt;AA$7,$C109+$E109-2&lt;AA$7),0,($D109-SUM($F109:Z109)-SUM($F48:Z48))*SAP_Leadsheet!$E$75)</f>
        <v>0</v>
      </c>
      <c r="AB48" s="335">
        <f>IF(OR($C109&gt;AB$7,$C109+$E109-2&lt;AB$7),0,($D109-SUM($F109:AA109)-SUM($F48:AA48))*SAP_Leadsheet!$E$75)</f>
        <v>0</v>
      </c>
      <c r="AC48" s="335">
        <f>IF(OR($C109&gt;AC$7,$C109+$E109-2&lt;AC$7),0,($D109-SUM($F109:AB109)-SUM($F48:AB48))*SAP_Leadsheet!$E$75)</f>
        <v>0</v>
      </c>
      <c r="AD48" s="335">
        <f>IF(OR($C109&gt;AD$7,$C109+$E109-2&lt;AD$7),0,($D109-SUM($F109:AC109)-SUM($F48:AC48))*SAP_Leadsheet!$E$75)</f>
        <v>0</v>
      </c>
      <c r="AE48" s="335">
        <f>IF(OR($C109&gt;AE$7,$C109+$E109-2&lt;AE$7),0,($D109-SUM($F109:AD109)-SUM($F48:AD48))*SAP_Leadsheet!$E$75)</f>
        <v>0</v>
      </c>
      <c r="AF48" s="335">
        <f>IF(OR($C109&gt;AF$7,$C109+$E109-2&lt;AF$7),0,($D109-SUM($F109:AE109)-SUM($F48:AE48))*SAP_Leadsheet!$E$75)</f>
        <v>0</v>
      </c>
      <c r="AG48" s="335">
        <f>IF(OR($C109&gt;AG$7,$C109+$E109-2&lt;AG$7),0,($D109-SUM($F109:AF109)-SUM($F48:AF48))*SAP_Leadsheet!$E$75)</f>
        <v>0</v>
      </c>
      <c r="AH48" s="335">
        <f>IF(OR($C109&gt;AH$7,$C109+$E109-2&lt;AH$7),0,($D109-SUM($F109:AG109)-SUM($F48:AG48))*SAP_Leadsheet!$E$75)</f>
        <v>0</v>
      </c>
      <c r="AI48" s="335">
        <f>IF(OR($C109&gt;AI$7,$C109+$E109-2&lt;AI$7),0,($D109-SUM($F109:AH109)-SUM($F48:AH48))*SAP_Leadsheet!$E$75)</f>
        <v>0</v>
      </c>
      <c r="AJ48" s="335">
        <f>IF(OR($C109&gt;AJ$7,$C109+$E109-2&lt;AJ$7),0,($D109-SUM($F109:AI109)-SUM($F48:AI48))*SAP_Leadsheet!$E$75)</f>
        <v>0</v>
      </c>
      <c r="AK48" s="335">
        <f>IF(OR($C109&gt;AK$7,$C109+$E109-2&lt;AK$7),0,($D109-SUM($F109:AJ109)-SUM($F48:AJ48))*SAP_Leadsheet!$E$75)</f>
        <v>0</v>
      </c>
      <c r="AL48" s="335">
        <f>IF(OR($C109&gt;AL$7,$C109+$E109-2&lt;AL$7),0,($D109-SUM($F109:AK109)-SUM($F48:AK48))*SAP_Leadsheet!$E$75)</f>
        <v>0</v>
      </c>
      <c r="AM48" s="335">
        <f>IF(OR($C109&gt;AM$7,$C109+$E109-2&lt;AM$7),0,($D109-SUM($F109:AL109)-SUM($F48:AL48))*SAP_Leadsheet!$E$75)</f>
        <v>0</v>
      </c>
      <c r="AN48" s="335">
        <f>IF(OR($C109&gt;AN$7,$C109+$E109-2&lt;AN$7),0,($D109-SUM($F109:AM109)-SUM($F48:AM48))*SAP_Leadsheet!$E$75)</f>
        <v>0</v>
      </c>
      <c r="AO48" s="335">
        <f>IF(OR($C109&gt;AO$7,$C109+$E109-2&lt;AO$7),0,($D109-SUM($F109:AN109)-SUM($F48:AN48))*SAP_Leadsheet!$E$75)</f>
        <v>0</v>
      </c>
      <c r="AP48" s="335">
        <f>IF(OR($C109&gt;AP$7,$C109+$E109-2&lt;AP$7),0,($D109-SUM($F109:AO109)-SUM($F48:AO48))*SAP_Leadsheet!$E$75)</f>
        <v>0</v>
      </c>
      <c r="AQ48" s="335">
        <f>IF(OR($C109&gt;AQ$7,$C109+$E109-2&lt;AQ$7),0,($D109-SUM($F109:AP109)-SUM($F48:AP48))*SAP_Leadsheet!$E$75)</f>
        <v>0</v>
      </c>
      <c r="AR48" s="335">
        <f>IF(OR($C109&gt;AR$7,$C109+$E109-2&lt;AR$7),0,($D109-SUM($F109:AQ109)-SUM($F48:AQ48))*SAP_Leadsheet!$E$75)</f>
        <v>0</v>
      </c>
      <c r="AS48" s="335">
        <f>IF(OR($C109&gt;AS$7,$C109+$E109-2&lt;AS$7),0,($D109-SUM($F109:AR109)-SUM($F48:AR48))*SAP_Leadsheet!$E$75)</f>
        <v>0</v>
      </c>
      <c r="AT48" s="335">
        <f>IF(OR($C109&gt;AT$7,$C109+$E109-2&lt;AT$7),0,($D109-SUM($F109:AS109)-SUM($F48:AS48))*SAP_Leadsheet!$E$75)</f>
        <v>0</v>
      </c>
      <c r="AU48" s="335">
        <f>IF(OR($C109&gt;AU$7,$C109+$E109-2&lt;AU$7),0,($D109-SUM($F109:AT109)-SUM($F48:AT48))*SAP_Leadsheet!$E$75)</f>
        <v>0</v>
      </c>
      <c r="AV48" s="335">
        <f>IF(OR($C109&gt;AV$7,$C109+$E109-2&lt;AV$7),0,($D109-SUM($F109:AU109)-SUM($F48:AU48))*SAP_Leadsheet!$E$75)</f>
        <v>0</v>
      </c>
      <c r="AW48" s="335">
        <f>IF(OR($C109&gt;AW$7,$C109+$E109-2&lt;AW$7),0,($D109-SUM($F109:AV109)-SUM($F48:AV48))*SAP_Leadsheet!$E$75)</f>
        <v>0</v>
      </c>
      <c r="AX48" s="335">
        <f>IF(OR($C109&gt;AX$7,$C109+$E109-2&lt;AX$7),0,($D109-SUM($F109:AW109)-SUM($F48:AW48))*SAP_Leadsheet!$E$75)</f>
        <v>0</v>
      </c>
      <c r="AY48" s="335">
        <f>IF(OR($C109&gt;AY$7,$C109+$E109-2&lt;AY$7),0,($D109-SUM($F109:AX109)-SUM($F48:AX48))*SAP_Leadsheet!$E$75)</f>
        <v>0</v>
      </c>
      <c r="AZ48" s="335">
        <f>IF(OR($C109&gt;AZ$7,$C109+$E109-2&lt;AZ$7),0,($D109-SUM($F109:AY109)-SUM($F48:AY48))*SAP_Leadsheet!$E$75)</f>
        <v>0</v>
      </c>
      <c r="BA48" s="335">
        <f>IF(OR($C109&gt;BA$7,$C109+$E109-2&lt;BA$7),0,($D109-SUM($F109:AZ109)-SUM($F48:AZ48))*SAP_Leadsheet!$E$75)</f>
        <v>0</v>
      </c>
      <c r="BB48" s="335">
        <f>IF(OR($C109&gt;BB$7,$C109+$E109-2&lt;BB$7),0,($D109-SUM($F109:BA109)-SUM($F48:BA48))*SAP_Leadsheet!$E$75)</f>
        <v>0</v>
      </c>
      <c r="BC48" s="335">
        <f>IF(OR($C109&gt;BC$7,$C109+$E109-2&lt;BC$7),0,($D109-SUM($F109:BB109)-SUM($F48:BB48))*SAP_Leadsheet!$E$75)</f>
        <v>0</v>
      </c>
      <c r="BD48" s="335">
        <f>IF(OR($C109&gt;BD$7,$C109+$E109-2&lt;BD$7),0,($D109-SUM($F109:BC109)-SUM($F48:BC48))*SAP_Leadsheet!$E$75)</f>
        <v>0</v>
      </c>
      <c r="BE48" s="335">
        <f>IF(OR($C109&gt;BE$7,$C109+$E109-2&lt;BE$7),0,($D109-SUM($F109:BD109)-SUM($F48:BD48))*SAP_Leadsheet!$E$75)</f>
        <v>0</v>
      </c>
      <c r="BF48" s="335">
        <f>IF(OR($C109&gt;BF$7,$C109+$E109-2&lt;BF$7),0,($D109-SUM($F109:BE109)-SUM($F48:BE48))*SAP_Leadsheet!$E$75)</f>
        <v>0</v>
      </c>
      <c r="BG48" s="335">
        <f>IF(OR($C109&gt;BG$7,$C109+$E109-2&lt;BG$7),0,($D109-SUM($F109:BF109)-SUM($F48:BF48))*SAP_Leadsheet!$E$75)</f>
        <v>0</v>
      </c>
      <c r="BH48" s="335">
        <f>IF(OR($C109&gt;BH$7,$C109+$E109-2&lt;BH$7),0,($D109-SUM($F109:BG109)-SUM($F48:BG48))*SAP_Leadsheet!$E$75)</f>
        <v>0</v>
      </c>
      <c r="BI48" s="335">
        <f>IF(OR($C109&gt;BI$7,$C109+$E109-2&lt;BI$7),0,($D109-SUM($F109:BH109)-SUM($F48:BH48))*SAP_Leadsheet!$E$75)</f>
        <v>0</v>
      </c>
      <c r="BJ48" s="335">
        <f>IF(OR($C109&gt;BJ$7,$C109+$E109-2&lt;BJ$7),0,($D109-SUM($F109:BI109)-SUM($F48:BI48))*SAP_Leadsheet!$E$75)</f>
        <v>0</v>
      </c>
      <c r="BK48" s="335">
        <f>IF(OR($C109&gt;BK$7,$C109+$E109-2&lt;BK$7),0,($D109-SUM($F109:BJ109)-SUM($F48:BJ48))*SAP_Leadsheet!$E$75)</f>
        <v>0</v>
      </c>
      <c r="BL48" s="335">
        <f>IF(OR($C109&gt;BL$7,$C109+$E109-2&lt;BL$7),0,($D109-SUM($F109:BK109)-SUM($F48:BK48))*SAP_Leadsheet!$E$75)</f>
        <v>0</v>
      </c>
      <c r="BM48" s="335">
        <f>IF(OR($C109&gt;BM$7,$C109+$E109-2&lt;BM$7),0,($D109-SUM($F109:BL109)-SUM($F48:BL48))*SAP_Leadsheet!$E$75)</f>
        <v>0</v>
      </c>
      <c r="BN48" s="335">
        <f>IF(OR($C109&gt;BN$7,$C109+$E109-2&lt;BN$7),0,($D109-SUM($F109:BM109)-SUM($F48:BM48))*SAP_Leadsheet!$E$75)</f>
        <v>0</v>
      </c>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row>
    <row r="49" spans="1:90" hidden="1" outlineLevel="1" x14ac:dyDescent="0.15">
      <c r="A49" s="112"/>
      <c r="B49" s="87"/>
      <c r="C49" s="8">
        <v>15</v>
      </c>
      <c r="D49" s="332"/>
      <c r="E49" s="333"/>
      <c r="F49" s="334"/>
      <c r="G49" s="335">
        <f>IF(OR($C110&gt;G$7,$C110+$E110-2&lt;G$7),0,($D110-SUM($F110:F110)-SUM($F49:F49))*SAP_Leadsheet!$E$75)</f>
        <v>0</v>
      </c>
      <c r="H49" s="335">
        <f>IF(OR($C110&gt;H$7,$C110+$E110-2&lt;H$7),0,($D110-SUM($F110:G110)-SUM($F49:G49))*SAP_Leadsheet!$E$75)</f>
        <v>0</v>
      </c>
      <c r="I49" s="335">
        <f>IF(OR($C110&gt;I$7,$C110+$E110-2&lt;I$7),0,($D110-SUM($F110:H110)-SUM($F49:H49))*SAP_Leadsheet!$E$75)</f>
        <v>0</v>
      </c>
      <c r="J49" s="335">
        <f>IF(OR($C110&gt;J$7,$C110+$E110-2&lt;J$7),0,($D110-SUM($F110:I110)-SUM($F49:I49))*SAP_Leadsheet!$E$75)</f>
        <v>0</v>
      </c>
      <c r="K49" s="335">
        <f>IF(OR($C110&gt;K$7,$C110+$E110-2&lt;K$7),0,($D110-SUM($F110:J110)-SUM($F49:J49))*SAP_Leadsheet!$E$75)</f>
        <v>0</v>
      </c>
      <c r="L49" s="335">
        <f>IF(OR($C110&gt;L$7,$C110+$E110-2&lt;L$7),0,($D110-SUM($F110:K110)-SUM($F49:K49))*SAP_Leadsheet!$E$75)</f>
        <v>0</v>
      </c>
      <c r="M49" s="335">
        <f>IF(OR($C110&gt;M$7,$C110+$E110-2&lt;M$7),0,($D110-SUM($F110:L110)-SUM($F49:L49))*SAP_Leadsheet!$E$75)</f>
        <v>0</v>
      </c>
      <c r="N49" s="335">
        <f>IF(OR($C110&gt;N$7,$C110+$E110-2&lt;N$7),0,($D110-SUM($F110:M110)-SUM($F49:M49))*SAP_Leadsheet!$E$75)</f>
        <v>0</v>
      </c>
      <c r="O49" s="335">
        <f>IF(OR($C110&gt;O$7,$C110+$E110-2&lt;O$7),0,($D110-SUM($F110:N110)-SUM($F49:N49))*SAP_Leadsheet!$E$75)</f>
        <v>0</v>
      </c>
      <c r="P49" s="335">
        <f>IF(OR($C110&gt;P$7,$C110+$E110-2&lt;P$7),0,($D110-SUM($F110:O110)-SUM($F49:O49))*SAP_Leadsheet!$E$75)</f>
        <v>0</v>
      </c>
      <c r="Q49" s="335">
        <f>IF(OR($C110&gt;Q$7,$C110+$E110-2&lt;Q$7),0,($D110-SUM($F110:P110)-SUM($F49:P49))*SAP_Leadsheet!$E$75)</f>
        <v>0</v>
      </c>
      <c r="R49" s="335">
        <f>IF(OR($C110&gt;R$7,$C110+$E110-2&lt;R$7),0,($D110-SUM($F110:Q110)-SUM($F49:Q49))*SAP_Leadsheet!$E$75)</f>
        <v>0</v>
      </c>
      <c r="S49" s="335">
        <f>IF(OR($C110&gt;S$7,$C110+$E110-2&lt;S$7),0,($D110-SUM($F110:R110)-SUM($F49:R49))*SAP_Leadsheet!$E$75)</f>
        <v>0</v>
      </c>
      <c r="T49" s="335">
        <f>IF(OR($C110&gt;T$7,$C110+$E110-2&lt;T$7),0,($D110-SUM($F110:S110)-SUM($F49:S49))*SAP_Leadsheet!$E$75)</f>
        <v>0</v>
      </c>
      <c r="U49" s="335">
        <f>IF(OR($C110&gt;U$7,$C110+$E110-2&lt;U$7),0,($D110-SUM($F110:T110)-SUM($F49:T49))*SAP_Leadsheet!$E$75)</f>
        <v>0</v>
      </c>
      <c r="V49" s="335">
        <f>IF(OR($C110&gt;V$7,$C110+$E110-2&lt;V$7),0,($D110-SUM($F110:U110)-SUM($F49:U49))*SAP_Leadsheet!$E$75)</f>
        <v>0</v>
      </c>
      <c r="W49" s="335">
        <f>IF(OR($C110&gt;W$7,$C110+$E110-2&lt;W$7),0,($D110-SUM($F110:V110)-SUM($F49:V49))*SAP_Leadsheet!$E$75)</f>
        <v>0</v>
      </c>
      <c r="X49" s="335">
        <f>IF(OR($C110&gt;X$7,$C110+$E110-2&lt;X$7),0,($D110-SUM($F110:W110)-SUM($F49:W49))*SAP_Leadsheet!$E$75)</f>
        <v>0</v>
      </c>
      <c r="Y49" s="335">
        <f>IF(OR($C110&gt;Y$7,$C110+$E110-2&lt;Y$7),0,($D110-SUM($F110:X110)-SUM($F49:X49))*SAP_Leadsheet!$E$75)</f>
        <v>0</v>
      </c>
      <c r="Z49" s="335">
        <f>IF(OR($C110&gt;Z$7,$C110+$E110-2&lt;Z$7),0,($D110-SUM($F110:Y110)-SUM($F49:Y49))*SAP_Leadsheet!$E$75)</f>
        <v>0</v>
      </c>
      <c r="AA49" s="335">
        <f>IF(OR($C110&gt;AA$7,$C110+$E110-2&lt;AA$7),0,($D110-SUM($F110:Z110)-SUM($F49:Z49))*SAP_Leadsheet!$E$75)</f>
        <v>0</v>
      </c>
      <c r="AB49" s="335">
        <f>IF(OR($C110&gt;AB$7,$C110+$E110-2&lt;AB$7),0,($D110-SUM($F110:AA110)-SUM($F49:AA49))*SAP_Leadsheet!$E$75)</f>
        <v>0</v>
      </c>
      <c r="AC49" s="335">
        <f>IF(OR($C110&gt;AC$7,$C110+$E110-2&lt;AC$7),0,($D110-SUM($F110:AB110)-SUM($F49:AB49))*SAP_Leadsheet!$E$75)</f>
        <v>0</v>
      </c>
      <c r="AD49" s="335">
        <f>IF(OR($C110&gt;AD$7,$C110+$E110-2&lt;AD$7),0,($D110-SUM($F110:AC110)-SUM($F49:AC49))*SAP_Leadsheet!$E$75)</f>
        <v>0</v>
      </c>
      <c r="AE49" s="335">
        <f>IF(OR($C110&gt;AE$7,$C110+$E110-2&lt;AE$7),0,($D110-SUM($F110:AD110)-SUM($F49:AD49))*SAP_Leadsheet!$E$75)</f>
        <v>0</v>
      </c>
      <c r="AF49" s="335">
        <f>IF(OR($C110&gt;AF$7,$C110+$E110-2&lt;AF$7),0,($D110-SUM($F110:AE110)-SUM($F49:AE49))*SAP_Leadsheet!$E$75)</f>
        <v>0</v>
      </c>
      <c r="AG49" s="335">
        <f>IF(OR($C110&gt;AG$7,$C110+$E110-2&lt;AG$7),0,($D110-SUM($F110:AF110)-SUM($F49:AF49))*SAP_Leadsheet!$E$75)</f>
        <v>0</v>
      </c>
      <c r="AH49" s="335">
        <f>IF(OR($C110&gt;AH$7,$C110+$E110-2&lt;AH$7),0,($D110-SUM($F110:AG110)-SUM($F49:AG49))*SAP_Leadsheet!$E$75)</f>
        <v>0</v>
      </c>
      <c r="AI49" s="335">
        <f>IF(OR($C110&gt;AI$7,$C110+$E110-2&lt;AI$7),0,($D110-SUM($F110:AH110)-SUM($F49:AH49))*SAP_Leadsheet!$E$75)</f>
        <v>0</v>
      </c>
      <c r="AJ49" s="335">
        <f>IF(OR($C110&gt;AJ$7,$C110+$E110-2&lt;AJ$7),0,($D110-SUM($F110:AI110)-SUM($F49:AI49))*SAP_Leadsheet!$E$75)</f>
        <v>0</v>
      </c>
      <c r="AK49" s="335">
        <f>IF(OR($C110&gt;AK$7,$C110+$E110-2&lt;AK$7),0,($D110-SUM($F110:AJ110)-SUM($F49:AJ49))*SAP_Leadsheet!$E$75)</f>
        <v>0</v>
      </c>
      <c r="AL49" s="335">
        <f>IF(OR($C110&gt;AL$7,$C110+$E110-2&lt;AL$7),0,($D110-SUM($F110:AK110)-SUM($F49:AK49))*SAP_Leadsheet!$E$75)</f>
        <v>0</v>
      </c>
      <c r="AM49" s="335">
        <f>IF(OR($C110&gt;AM$7,$C110+$E110-2&lt;AM$7),0,($D110-SUM($F110:AL110)-SUM($F49:AL49))*SAP_Leadsheet!$E$75)</f>
        <v>0</v>
      </c>
      <c r="AN49" s="335">
        <f>IF(OR($C110&gt;AN$7,$C110+$E110-2&lt;AN$7),0,($D110-SUM($F110:AM110)-SUM($F49:AM49))*SAP_Leadsheet!$E$75)</f>
        <v>0</v>
      </c>
      <c r="AO49" s="335">
        <f>IF(OR($C110&gt;AO$7,$C110+$E110-2&lt;AO$7),0,($D110-SUM($F110:AN110)-SUM($F49:AN49))*SAP_Leadsheet!$E$75)</f>
        <v>0</v>
      </c>
      <c r="AP49" s="335">
        <f>IF(OR($C110&gt;AP$7,$C110+$E110-2&lt;AP$7),0,($D110-SUM($F110:AO110)-SUM($F49:AO49))*SAP_Leadsheet!$E$75)</f>
        <v>0</v>
      </c>
      <c r="AQ49" s="335">
        <f>IF(OR($C110&gt;AQ$7,$C110+$E110-2&lt;AQ$7),0,($D110-SUM($F110:AP110)-SUM($F49:AP49))*SAP_Leadsheet!$E$75)</f>
        <v>0</v>
      </c>
      <c r="AR49" s="335">
        <f>IF(OR($C110&gt;AR$7,$C110+$E110-2&lt;AR$7),0,($D110-SUM($F110:AQ110)-SUM($F49:AQ49))*SAP_Leadsheet!$E$75)</f>
        <v>0</v>
      </c>
      <c r="AS49" s="335">
        <f>IF(OR($C110&gt;AS$7,$C110+$E110-2&lt;AS$7),0,($D110-SUM($F110:AR110)-SUM($F49:AR49))*SAP_Leadsheet!$E$75)</f>
        <v>0</v>
      </c>
      <c r="AT49" s="335">
        <f>IF(OR($C110&gt;AT$7,$C110+$E110-2&lt;AT$7),0,($D110-SUM($F110:AS110)-SUM($F49:AS49))*SAP_Leadsheet!$E$75)</f>
        <v>0</v>
      </c>
      <c r="AU49" s="335">
        <f>IF(OR($C110&gt;AU$7,$C110+$E110-2&lt;AU$7),0,($D110-SUM($F110:AT110)-SUM($F49:AT49))*SAP_Leadsheet!$E$75)</f>
        <v>0</v>
      </c>
      <c r="AV49" s="335">
        <f>IF(OR($C110&gt;AV$7,$C110+$E110-2&lt;AV$7),0,($D110-SUM($F110:AU110)-SUM($F49:AU49))*SAP_Leadsheet!$E$75)</f>
        <v>0</v>
      </c>
      <c r="AW49" s="335">
        <f>IF(OR($C110&gt;AW$7,$C110+$E110-2&lt;AW$7),0,($D110-SUM($F110:AV110)-SUM($F49:AV49))*SAP_Leadsheet!$E$75)</f>
        <v>0</v>
      </c>
      <c r="AX49" s="335">
        <f>IF(OR($C110&gt;AX$7,$C110+$E110-2&lt;AX$7),0,($D110-SUM($F110:AW110)-SUM($F49:AW49))*SAP_Leadsheet!$E$75)</f>
        <v>0</v>
      </c>
      <c r="AY49" s="335">
        <f>IF(OR($C110&gt;AY$7,$C110+$E110-2&lt;AY$7),0,($D110-SUM($F110:AX110)-SUM($F49:AX49))*SAP_Leadsheet!$E$75)</f>
        <v>0</v>
      </c>
      <c r="AZ49" s="335">
        <f>IF(OR($C110&gt;AZ$7,$C110+$E110-2&lt;AZ$7),0,($D110-SUM($F110:AY110)-SUM($F49:AY49))*SAP_Leadsheet!$E$75)</f>
        <v>0</v>
      </c>
      <c r="BA49" s="335">
        <f>IF(OR($C110&gt;BA$7,$C110+$E110-2&lt;BA$7),0,($D110-SUM($F110:AZ110)-SUM($F49:AZ49))*SAP_Leadsheet!$E$75)</f>
        <v>0</v>
      </c>
      <c r="BB49" s="335">
        <f>IF(OR($C110&gt;BB$7,$C110+$E110-2&lt;BB$7),0,($D110-SUM($F110:BA110)-SUM($F49:BA49))*SAP_Leadsheet!$E$75)</f>
        <v>0</v>
      </c>
      <c r="BC49" s="335">
        <f>IF(OR($C110&gt;BC$7,$C110+$E110-2&lt;BC$7),0,($D110-SUM($F110:BB110)-SUM($F49:BB49))*SAP_Leadsheet!$E$75)</f>
        <v>0</v>
      </c>
      <c r="BD49" s="335">
        <f>IF(OR($C110&gt;BD$7,$C110+$E110-2&lt;BD$7),0,($D110-SUM($F110:BC110)-SUM($F49:BC49))*SAP_Leadsheet!$E$75)</f>
        <v>0</v>
      </c>
      <c r="BE49" s="335">
        <f>IF(OR($C110&gt;BE$7,$C110+$E110-2&lt;BE$7),0,($D110-SUM($F110:BD110)-SUM($F49:BD49))*SAP_Leadsheet!$E$75)</f>
        <v>0</v>
      </c>
      <c r="BF49" s="335">
        <f>IF(OR($C110&gt;BF$7,$C110+$E110-2&lt;BF$7),0,($D110-SUM($F110:BE110)-SUM($F49:BE49))*SAP_Leadsheet!$E$75)</f>
        <v>0</v>
      </c>
      <c r="BG49" s="335">
        <f>IF(OR($C110&gt;BG$7,$C110+$E110-2&lt;BG$7),0,($D110-SUM($F110:BF110)-SUM($F49:BF49))*SAP_Leadsheet!$E$75)</f>
        <v>0</v>
      </c>
      <c r="BH49" s="335">
        <f>IF(OR($C110&gt;BH$7,$C110+$E110-2&lt;BH$7),0,($D110-SUM($F110:BG110)-SUM($F49:BG49))*SAP_Leadsheet!$E$75)</f>
        <v>0</v>
      </c>
      <c r="BI49" s="335">
        <f>IF(OR($C110&gt;BI$7,$C110+$E110-2&lt;BI$7),0,($D110-SUM($F110:BH110)-SUM($F49:BH49))*SAP_Leadsheet!$E$75)</f>
        <v>0</v>
      </c>
      <c r="BJ49" s="335">
        <f>IF(OR($C110&gt;BJ$7,$C110+$E110-2&lt;BJ$7),0,($D110-SUM($F110:BI110)-SUM($F49:BI49))*SAP_Leadsheet!$E$75)</f>
        <v>0</v>
      </c>
      <c r="BK49" s="335">
        <f>IF(OR($C110&gt;BK$7,$C110+$E110-2&lt;BK$7),0,($D110-SUM($F110:BJ110)-SUM($F49:BJ49))*SAP_Leadsheet!$E$75)</f>
        <v>0</v>
      </c>
      <c r="BL49" s="335">
        <f>IF(OR($C110&gt;BL$7,$C110+$E110-2&lt;BL$7),0,($D110-SUM($F110:BK110)-SUM($F49:BK49))*SAP_Leadsheet!$E$75)</f>
        <v>0</v>
      </c>
      <c r="BM49" s="335">
        <f>IF(OR($C110&gt;BM$7,$C110+$E110-2&lt;BM$7),0,($D110-SUM($F110:BL110)-SUM($F49:BL49))*SAP_Leadsheet!$E$75)</f>
        <v>0</v>
      </c>
      <c r="BN49" s="335">
        <f>IF(OR($C110&gt;BN$7,$C110+$E110-2&lt;BN$7),0,($D110-SUM($F110:BM110)-SUM($F49:BM49))*SAP_Leadsheet!$E$75)</f>
        <v>0</v>
      </c>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row>
    <row r="50" spans="1:90" hidden="1" outlineLevel="1" x14ac:dyDescent="0.15">
      <c r="A50" s="112"/>
      <c r="B50" s="87"/>
      <c r="C50" s="8">
        <v>16</v>
      </c>
      <c r="D50" s="332"/>
      <c r="E50" s="333"/>
      <c r="F50" s="334"/>
      <c r="G50" s="335">
        <f>IF(OR($C111&gt;G$7,$C111+$E111-2&lt;G$7),0,($D111-SUM($F111:F111)-SUM($F50:F50))*SAP_Leadsheet!$E$75)</f>
        <v>0</v>
      </c>
      <c r="H50" s="335">
        <f>IF(OR($C111&gt;H$7,$C111+$E111-2&lt;H$7),0,($D111-SUM($F111:G111)-SUM($F50:G50))*SAP_Leadsheet!$E$75)</f>
        <v>0</v>
      </c>
      <c r="I50" s="335">
        <f>IF(OR($C111&gt;I$7,$C111+$E111-2&lt;I$7),0,($D111-SUM($F111:H111)-SUM($F50:H50))*SAP_Leadsheet!$E$75)</f>
        <v>0</v>
      </c>
      <c r="J50" s="335">
        <f>IF(OR($C111&gt;J$7,$C111+$E111-2&lt;J$7),0,($D111-SUM($F111:I111)-SUM($F50:I50))*SAP_Leadsheet!$E$75)</f>
        <v>0</v>
      </c>
      <c r="K50" s="335">
        <f>IF(OR($C111&gt;K$7,$C111+$E111-2&lt;K$7),0,($D111-SUM($F111:J111)-SUM($F50:J50))*SAP_Leadsheet!$E$75)</f>
        <v>0</v>
      </c>
      <c r="L50" s="335">
        <f>IF(OR($C111&gt;L$7,$C111+$E111-2&lt;L$7),0,($D111-SUM($F111:K111)-SUM($F50:K50))*SAP_Leadsheet!$E$75)</f>
        <v>0</v>
      </c>
      <c r="M50" s="335">
        <f>IF(OR($C111&gt;M$7,$C111+$E111-2&lt;M$7),0,($D111-SUM($F111:L111)-SUM($F50:L50))*SAP_Leadsheet!$E$75)</f>
        <v>0</v>
      </c>
      <c r="N50" s="335">
        <f>IF(OR($C111&gt;N$7,$C111+$E111-2&lt;N$7),0,($D111-SUM($F111:M111)-SUM($F50:M50))*SAP_Leadsheet!$E$75)</f>
        <v>0</v>
      </c>
      <c r="O50" s="335">
        <f>IF(OR($C111&gt;O$7,$C111+$E111-2&lt;O$7),0,($D111-SUM($F111:N111)-SUM($F50:N50))*SAP_Leadsheet!$E$75)</f>
        <v>0</v>
      </c>
      <c r="P50" s="335">
        <f>IF(OR($C111&gt;P$7,$C111+$E111-2&lt;P$7),0,($D111-SUM($F111:O111)-SUM($F50:O50))*SAP_Leadsheet!$E$75)</f>
        <v>0</v>
      </c>
      <c r="Q50" s="335">
        <f>IF(OR($C111&gt;Q$7,$C111+$E111-2&lt;Q$7),0,($D111-SUM($F111:P111)-SUM($F50:P50))*SAP_Leadsheet!$E$75)</f>
        <v>0</v>
      </c>
      <c r="R50" s="335">
        <f>IF(OR($C111&gt;R$7,$C111+$E111-2&lt;R$7),0,($D111-SUM($F111:Q111)-SUM($F50:Q50))*SAP_Leadsheet!$E$75)</f>
        <v>0</v>
      </c>
      <c r="S50" s="335">
        <f>IF(OR($C111&gt;S$7,$C111+$E111-2&lt;S$7),0,($D111-SUM($F111:R111)-SUM($F50:R50))*SAP_Leadsheet!$E$75)</f>
        <v>0</v>
      </c>
      <c r="T50" s="335">
        <f>IF(OR($C111&gt;T$7,$C111+$E111-2&lt;T$7),0,($D111-SUM($F111:S111)-SUM($F50:S50))*SAP_Leadsheet!$E$75)</f>
        <v>0</v>
      </c>
      <c r="U50" s="335">
        <f>IF(OR($C111&gt;U$7,$C111+$E111-2&lt;U$7),0,($D111-SUM($F111:T111)-SUM($F50:T50))*SAP_Leadsheet!$E$75)</f>
        <v>0</v>
      </c>
      <c r="V50" s="335">
        <f>IF(OR($C111&gt;V$7,$C111+$E111-2&lt;V$7),0,($D111-SUM($F111:U111)-SUM($F50:U50))*SAP_Leadsheet!$E$75)</f>
        <v>0</v>
      </c>
      <c r="W50" s="335">
        <f>IF(OR($C111&gt;W$7,$C111+$E111-2&lt;W$7),0,($D111-SUM($F111:V111)-SUM($F50:V50))*SAP_Leadsheet!$E$75)</f>
        <v>0</v>
      </c>
      <c r="X50" s="335">
        <f>IF(OR($C111&gt;X$7,$C111+$E111-2&lt;X$7),0,($D111-SUM($F111:W111)-SUM($F50:W50))*SAP_Leadsheet!$E$75)</f>
        <v>0</v>
      </c>
      <c r="Y50" s="335">
        <f>IF(OR($C111&gt;Y$7,$C111+$E111-2&lt;Y$7),0,($D111-SUM($F111:X111)-SUM($F50:X50))*SAP_Leadsheet!$E$75)</f>
        <v>0</v>
      </c>
      <c r="Z50" s="335">
        <f>IF(OR($C111&gt;Z$7,$C111+$E111-2&lt;Z$7),0,($D111-SUM($F111:Y111)-SUM($F50:Y50))*SAP_Leadsheet!$E$75)</f>
        <v>0</v>
      </c>
      <c r="AA50" s="335">
        <f>IF(OR($C111&gt;AA$7,$C111+$E111-2&lt;AA$7),0,($D111-SUM($F111:Z111)-SUM($F50:Z50))*SAP_Leadsheet!$E$75)</f>
        <v>0</v>
      </c>
      <c r="AB50" s="335">
        <f>IF(OR($C111&gt;AB$7,$C111+$E111-2&lt;AB$7),0,($D111-SUM($F111:AA111)-SUM($F50:AA50))*SAP_Leadsheet!$E$75)</f>
        <v>0</v>
      </c>
      <c r="AC50" s="335">
        <f>IF(OR($C111&gt;AC$7,$C111+$E111-2&lt;AC$7),0,($D111-SUM($F111:AB111)-SUM($F50:AB50))*SAP_Leadsheet!$E$75)</f>
        <v>0</v>
      </c>
      <c r="AD50" s="335">
        <f>IF(OR($C111&gt;AD$7,$C111+$E111-2&lt;AD$7),0,($D111-SUM($F111:AC111)-SUM($F50:AC50))*SAP_Leadsheet!$E$75)</f>
        <v>0</v>
      </c>
      <c r="AE50" s="335">
        <f>IF(OR($C111&gt;AE$7,$C111+$E111-2&lt;AE$7),0,($D111-SUM($F111:AD111)-SUM($F50:AD50))*SAP_Leadsheet!$E$75)</f>
        <v>0</v>
      </c>
      <c r="AF50" s="335">
        <f>IF(OR($C111&gt;AF$7,$C111+$E111-2&lt;AF$7),0,($D111-SUM($F111:AE111)-SUM($F50:AE50))*SAP_Leadsheet!$E$75)</f>
        <v>0</v>
      </c>
      <c r="AG50" s="335">
        <f>IF(OR($C111&gt;AG$7,$C111+$E111-2&lt;AG$7),0,($D111-SUM($F111:AF111)-SUM($F50:AF50))*SAP_Leadsheet!$E$75)</f>
        <v>0</v>
      </c>
      <c r="AH50" s="335">
        <f>IF(OR($C111&gt;AH$7,$C111+$E111-2&lt;AH$7),0,($D111-SUM($F111:AG111)-SUM($F50:AG50))*SAP_Leadsheet!$E$75)</f>
        <v>0</v>
      </c>
      <c r="AI50" s="335">
        <f>IF(OR($C111&gt;AI$7,$C111+$E111-2&lt;AI$7),0,($D111-SUM($F111:AH111)-SUM($F50:AH50))*SAP_Leadsheet!$E$75)</f>
        <v>0</v>
      </c>
      <c r="AJ50" s="335">
        <f>IF(OR($C111&gt;AJ$7,$C111+$E111-2&lt;AJ$7),0,($D111-SUM($F111:AI111)-SUM($F50:AI50))*SAP_Leadsheet!$E$75)</f>
        <v>0</v>
      </c>
      <c r="AK50" s="335">
        <f>IF(OR($C111&gt;AK$7,$C111+$E111-2&lt;AK$7),0,($D111-SUM($F111:AJ111)-SUM($F50:AJ50))*SAP_Leadsheet!$E$75)</f>
        <v>0</v>
      </c>
      <c r="AL50" s="335">
        <f>IF(OR($C111&gt;AL$7,$C111+$E111-2&lt;AL$7),0,($D111-SUM($F111:AK111)-SUM($F50:AK50))*SAP_Leadsheet!$E$75)</f>
        <v>0</v>
      </c>
      <c r="AM50" s="335">
        <f>IF(OR($C111&gt;AM$7,$C111+$E111-2&lt;AM$7),0,($D111-SUM($F111:AL111)-SUM($F50:AL50))*SAP_Leadsheet!$E$75)</f>
        <v>0</v>
      </c>
      <c r="AN50" s="335">
        <f>IF(OR($C111&gt;AN$7,$C111+$E111-2&lt;AN$7),0,($D111-SUM($F111:AM111)-SUM($F50:AM50))*SAP_Leadsheet!$E$75)</f>
        <v>0</v>
      </c>
      <c r="AO50" s="335">
        <f>IF(OR($C111&gt;AO$7,$C111+$E111-2&lt;AO$7),0,($D111-SUM($F111:AN111)-SUM($F50:AN50))*SAP_Leadsheet!$E$75)</f>
        <v>0</v>
      </c>
      <c r="AP50" s="335">
        <f>IF(OR($C111&gt;AP$7,$C111+$E111-2&lt;AP$7),0,($D111-SUM($F111:AO111)-SUM($F50:AO50))*SAP_Leadsheet!$E$75)</f>
        <v>0</v>
      </c>
      <c r="AQ50" s="335">
        <f>IF(OR($C111&gt;AQ$7,$C111+$E111-2&lt;AQ$7),0,($D111-SUM($F111:AP111)-SUM($F50:AP50))*SAP_Leadsheet!$E$75)</f>
        <v>0</v>
      </c>
      <c r="AR50" s="335">
        <f>IF(OR($C111&gt;AR$7,$C111+$E111-2&lt;AR$7),0,($D111-SUM($F111:AQ111)-SUM($F50:AQ50))*SAP_Leadsheet!$E$75)</f>
        <v>0</v>
      </c>
      <c r="AS50" s="335">
        <f>IF(OR($C111&gt;AS$7,$C111+$E111-2&lt;AS$7),0,($D111-SUM($F111:AR111)-SUM($F50:AR50))*SAP_Leadsheet!$E$75)</f>
        <v>0</v>
      </c>
      <c r="AT50" s="335">
        <f>IF(OR($C111&gt;AT$7,$C111+$E111-2&lt;AT$7),0,($D111-SUM($F111:AS111)-SUM($F50:AS50))*SAP_Leadsheet!$E$75)</f>
        <v>0</v>
      </c>
      <c r="AU50" s="335">
        <f>IF(OR($C111&gt;AU$7,$C111+$E111-2&lt;AU$7),0,($D111-SUM($F111:AT111)-SUM($F50:AT50))*SAP_Leadsheet!$E$75)</f>
        <v>0</v>
      </c>
      <c r="AV50" s="335">
        <f>IF(OR($C111&gt;AV$7,$C111+$E111-2&lt;AV$7),0,($D111-SUM($F111:AU111)-SUM($F50:AU50))*SAP_Leadsheet!$E$75)</f>
        <v>0</v>
      </c>
      <c r="AW50" s="335">
        <f>IF(OR($C111&gt;AW$7,$C111+$E111-2&lt;AW$7),0,($D111-SUM($F111:AV111)-SUM($F50:AV50))*SAP_Leadsheet!$E$75)</f>
        <v>0</v>
      </c>
      <c r="AX50" s="335">
        <f>IF(OR($C111&gt;AX$7,$C111+$E111-2&lt;AX$7),0,($D111-SUM($F111:AW111)-SUM($F50:AW50))*SAP_Leadsheet!$E$75)</f>
        <v>0</v>
      </c>
      <c r="AY50" s="335">
        <f>IF(OR($C111&gt;AY$7,$C111+$E111-2&lt;AY$7),0,($D111-SUM($F111:AX111)-SUM($F50:AX50))*SAP_Leadsheet!$E$75)</f>
        <v>0</v>
      </c>
      <c r="AZ50" s="335">
        <f>IF(OR($C111&gt;AZ$7,$C111+$E111-2&lt;AZ$7),0,($D111-SUM($F111:AY111)-SUM($F50:AY50))*SAP_Leadsheet!$E$75)</f>
        <v>0</v>
      </c>
      <c r="BA50" s="335">
        <f>IF(OR($C111&gt;BA$7,$C111+$E111-2&lt;BA$7),0,($D111-SUM($F111:AZ111)-SUM($F50:AZ50))*SAP_Leadsheet!$E$75)</f>
        <v>0</v>
      </c>
      <c r="BB50" s="335">
        <f>IF(OR($C111&gt;BB$7,$C111+$E111-2&lt;BB$7),0,($D111-SUM($F111:BA111)-SUM($F50:BA50))*SAP_Leadsheet!$E$75)</f>
        <v>0</v>
      </c>
      <c r="BC50" s="335">
        <f>IF(OR($C111&gt;BC$7,$C111+$E111-2&lt;BC$7),0,($D111-SUM($F111:BB111)-SUM($F50:BB50))*SAP_Leadsheet!$E$75)</f>
        <v>0</v>
      </c>
      <c r="BD50" s="335">
        <f>IF(OR($C111&gt;BD$7,$C111+$E111-2&lt;BD$7),0,($D111-SUM($F111:BC111)-SUM($F50:BC50))*SAP_Leadsheet!$E$75)</f>
        <v>0</v>
      </c>
      <c r="BE50" s="335">
        <f>IF(OR($C111&gt;BE$7,$C111+$E111-2&lt;BE$7),0,($D111-SUM($F111:BD111)-SUM($F50:BD50))*SAP_Leadsheet!$E$75)</f>
        <v>0</v>
      </c>
      <c r="BF50" s="335">
        <f>IF(OR($C111&gt;BF$7,$C111+$E111-2&lt;BF$7),0,($D111-SUM($F111:BE111)-SUM($F50:BE50))*SAP_Leadsheet!$E$75)</f>
        <v>0</v>
      </c>
      <c r="BG50" s="335">
        <f>IF(OR($C111&gt;BG$7,$C111+$E111-2&lt;BG$7),0,($D111-SUM($F111:BF111)-SUM($F50:BF50))*SAP_Leadsheet!$E$75)</f>
        <v>0</v>
      </c>
      <c r="BH50" s="335">
        <f>IF(OR($C111&gt;BH$7,$C111+$E111-2&lt;BH$7),0,($D111-SUM($F111:BG111)-SUM($F50:BG50))*SAP_Leadsheet!$E$75)</f>
        <v>0</v>
      </c>
      <c r="BI50" s="335">
        <f>IF(OR($C111&gt;BI$7,$C111+$E111-2&lt;BI$7),0,($D111-SUM($F111:BH111)-SUM($F50:BH50))*SAP_Leadsheet!$E$75)</f>
        <v>0</v>
      </c>
      <c r="BJ50" s="335">
        <f>IF(OR($C111&gt;BJ$7,$C111+$E111-2&lt;BJ$7),0,($D111-SUM($F111:BI111)-SUM($F50:BI50))*SAP_Leadsheet!$E$75)</f>
        <v>0</v>
      </c>
      <c r="BK50" s="335">
        <f>IF(OR($C111&gt;BK$7,$C111+$E111-2&lt;BK$7),0,($D111-SUM($F111:BJ111)-SUM($F50:BJ50))*SAP_Leadsheet!$E$75)</f>
        <v>0</v>
      </c>
      <c r="BL50" s="335">
        <f>IF(OR($C111&gt;BL$7,$C111+$E111-2&lt;BL$7),0,($D111-SUM($F111:BK111)-SUM($F50:BK50))*SAP_Leadsheet!$E$75)</f>
        <v>0</v>
      </c>
      <c r="BM50" s="335">
        <f>IF(OR($C111&gt;BM$7,$C111+$E111-2&lt;BM$7),0,($D111-SUM($F111:BL111)-SUM($F50:BL50))*SAP_Leadsheet!$E$75)</f>
        <v>0</v>
      </c>
      <c r="BN50" s="335">
        <f>IF(OR($C111&gt;BN$7,$C111+$E111-2&lt;BN$7),0,($D111-SUM($F111:BM111)-SUM($F50:BM50))*SAP_Leadsheet!$E$75)</f>
        <v>0</v>
      </c>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row>
    <row r="51" spans="1:90" hidden="1" outlineLevel="1" x14ac:dyDescent="0.15">
      <c r="A51" s="112"/>
      <c r="B51" s="87"/>
      <c r="C51" s="8">
        <v>17</v>
      </c>
      <c r="D51" s="332"/>
      <c r="E51" s="333"/>
      <c r="F51" s="334"/>
      <c r="G51" s="335">
        <f>IF(OR($C112&gt;G$7,$C112+$E112-2&lt;G$7),0,($D112-SUM($F112:F112)-SUM($F51:F51))*SAP_Leadsheet!$E$75)</f>
        <v>0</v>
      </c>
      <c r="H51" s="335">
        <f>IF(OR($C112&gt;H$7,$C112+$E112-2&lt;H$7),0,($D112-SUM($F112:G112)-SUM($F51:G51))*SAP_Leadsheet!$E$75)</f>
        <v>0</v>
      </c>
      <c r="I51" s="335">
        <f>IF(OR($C112&gt;I$7,$C112+$E112-2&lt;I$7),0,($D112-SUM($F112:H112)-SUM($F51:H51))*SAP_Leadsheet!$E$75)</f>
        <v>0</v>
      </c>
      <c r="J51" s="335">
        <f>IF(OR($C112&gt;J$7,$C112+$E112-2&lt;J$7),0,($D112-SUM($F112:I112)-SUM($F51:I51))*SAP_Leadsheet!$E$75)</f>
        <v>0</v>
      </c>
      <c r="K51" s="335">
        <f>IF(OR($C112&gt;K$7,$C112+$E112-2&lt;K$7),0,($D112-SUM($F112:J112)-SUM($F51:J51))*SAP_Leadsheet!$E$75)</f>
        <v>0</v>
      </c>
      <c r="L51" s="335">
        <f>IF(OR($C112&gt;L$7,$C112+$E112-2&lt;L$7),0,($D112-SUM($F112:K112)-SUM($F51:K51))*SAP_Leadsheet!$E$75)</f>
        <v>0</v>
      </c>
      <c r="M51" s="335">
        <f>IF(OR($C112&gt;M$7,$C112+$E112-2&lt;M$7),0,($D112-SUM($F112:L112)-SUM($F51:L51))*SAP_Leadsheet!$E$75)</f>
        <v>0</v>
      </c>
      <c r="N51" s="335">
        <f>IF(OR($C112&gt;N$7,$C112+$E112-2&lt;N$7),0,($D112-SUM($F112:M112)-SUM($F51:M51))*SAP_Leadsheet!$E$75)</f>
        <v>0</v>
      </c>
      <c r="O51" s="335">
        <f>IF(OR($C112&gt;O$7,$C112+$E112-2&lt;O$7),0,($D112-SUM($F112:N112)-SUM($F51:N51))*SAP_Leadsheet!$E$75)</f>
        <v>0</v>
      </c>
      <c r="P51" s="335">
        <f>IF(OR($C112&gt;P$7,$C112+$E112-2&lt;P$7),0,($D112-SUM($F112:O112)-SUM($F51:O51))*SAP_Leadsheet!$E$75)</f>
        <v>0</v>
      </c>
      <c r="Q51" s="335">
        <f>IF(OR($C112&gt;Q$7,$C112+$E112-2&lt;Q$7),0,($D112-SUM($F112:P112)-SUM($F51:P51))*SAP_Leadsheet!$E$75)</f>
        <v>0</v>
      </c>
      <c r="R51" s="335">
        <f>IF(OR($C112&gt;R$7,$C112+$E112-2&lt;R$7),0,($D112-SUM($F112:Q112)-SUM($F51:Q51))*SAP_Leadsheet!$E$75)</f>
        <v>0</v>
      </c>
      <c r="S51" s="335">
        <f>IF(OR($C112&gt;S$7,$C112+$E112-2&lt;S$7),0,($D112-SUM($F112:R112)-SUM($F51:R51))*SAP_Leadsheet!$E$75)</f>
        <v>0</v>
      </c>
      <c r="T51" s="335">
        <f>IF(OR($C112&gt;T$7,$C112+$E112-2&lt;T$7),0,($D112-SUM($F112:S112)-SUM($F51:S51))*SAP_Leadsheet!$E$75)</f>
        <v>0</v>
      </c>
      <c r="U51" s="335">
        <f>IF(OR($C112&gt;U$7,$C112+$E112-2&lt;U$7),0,($D112-SUM($F112:T112)-SUM($F51:T51))*SAP_Leadsheet!$E$75)</f>
        <v>0</v>
      </c>
      <c r="V51" s="335">
        <f>IF(OR($C112&gt;V$7,$C112+$E112-2&lt;V$7),0,($D112-SUM($F112:U112)-SUM($F51:U51))*SAP_Leadsheet!$E$75)</f>
        <v>0</v>
      </c>
      <c r="W51" s="335">
        <f>IF(OR($C112&gt;W$7,$C112+$E112-2&lt;W$7),0,($D112-SUM($F112:V112)-SUM($F51:V51))*SAP_Leadsheet!$E$75)</f>
        <v>0</v>
      </c>
      <c r="X51" s="335">
        <f>IF(OR($C112&gt;X$7,$C112+$E112-2&lt;X$7),0,($D112-SUM($F112:W112)-SUM($F51:W51))*SAP_Leadsheet!$E$75)</f>
        <v>0</v>
      </c>
      <c r="Y51" s="335">
        <f>IF(OR($C112&gt;Y$7,$C112+$E112-2&lt;Y$7),0,($D112-SUM($F112:X112)-SUM($F51:X51))*SAP_Leadsheet!$E$75)</f>
        <v>0</v>
      </c>
      <c r="Z51" s="335">
        <f>IF(OR($C112&gt;Z$7,$C112+$E112-2&lt;Z$7),0,($D112-SUM($F112:Y112)-SUM($F51:Y51))*SAP_Leadsheet!$E$75)</f>
        <v>0</v>
      </c>
      <c r="AA51" s="335">
        <f>IF(OR($C112&gt;AA$7,$C112+$E112-2&lt;AA$7),0,($D112-SUM($F112:Z112)-SUM($F51:Z51))*SAP_Leadsheet!$E$75)</f>
        <v>0</v>
      </c>
      <c r="AB51" s="335">
        <f>IF(OR($C112&gt;AB$7,$C112+$E112-2&lt;AB$7),0,($D112-SUM($F112:AA112)-SUM($F51:AA51))*SAP_Leadsheet!$E$75)</f>
        <v>0</v>
      </c>
      <c r="AC51" s="335">
        <f>IF(OR($C112&gt;AC$7,$C112+$E112-2&lt;AC$7),0,($D112-SUM($F112:AB112)-SUM($F51:AB51))*SAP_Leadsheet!$E$75)</f>
        <v>0</v>
      </c>
      <c r="AD51" s="335">
        <f>IF(OR($C112&gt;AD$7,$C112+$E112-2&lt;AD$7),0,($D112-SUM($F112:AC112)-SUM($F51:AC51))*SAP_Leadsheet!$E$75)</f>
        <v>0</v>
      </c>
      <c r="AE51" s="335">
        <f>IF(OR($C112&gt;AE$7,$C112+$E112-2&lt;AE$7),0,($D112-SUM($F112:AD112)-SUM($F51:AD51))*SAP_Leadsheet!$E$75)</f>
        <v>0</v>
      </c>
      <c r="AF51" s="335">
        <f>IF(OR($C112&gt;AF$7,$C112+$E112-2&lt;AF$7),0,($D112-SUM($F112:AE112)-SUM($F51:AE51))*SAP_Leadsheet!$E$75)</f>
        <v>0</v>
      </c>
      <c r="AG51" s="335">
        <f>IF(OR($C112&gt;AG$7,$C112+$E112-2&lt;AG$7),0,($D112-SUM($F112:AF112)-SUM($F51:AF51))*SAP_Leadsheet!$E$75)</f>
        <v>0</v>
      </c>
      <c r="AH51" s="335">
        <f>IF(OR($C112&gt;AH$7,$C112+$E112-2&lt;AH$7),0,($D112-SUM($F112:AG112)-SUM($F51:AG51))*SAP_Leadsheet!$E$75)</f>
        <v>0</v>
      </c>
      <c r="AI51" s="335">
        <f>IF(OR($C112&gt;AI$7,$C112+$E112-2&lt;AI$7),0,($D112-SUM($F112:AH112)-SUM($F51:AH51))*SAP_Leadsheet!$E$75)</f>
        <v>0</v>
      </c>
      <c r="AJ51" s="335">
        <f>IF(OR($C112&gt;AJ$7,$C112+$E112-2&lt;AJ$7),0,($D112-SUM($F112:AI112)-SUM($F51:AI51))*SAP_Leadsheet!$E$75)</f>
        <v>0</v>
      </c>
      <c r="AK51" s="335">
        <f>IF(OR($C112&gt;AK$7,$C112+$E112-2&lt;AK$7),0,($D112-SUM($F112:AJ112)-SUM($F51:AJ51))*SAP_Leadsheet!$E$75)</f>
        <v>0</v>
      </c>
      <c r="AL51" s="335">
        <f>IF(OR($C112&gt;AL$7,$C112+$E112-2&lt;AL$7),0,($D112-SUM($F112:AK112)-SUM($F51:AK51))*SAP_Leadsheet!$E$75)</f>
        <v>0</v>
      </c>
      <c r="AM51" s="335">
        <f>IF(OR($C112&gt;AM$7,$C112+$E112-2&lt;AM$7),0,($D112-SUM($F112:AL112)-SUM($F51:AL51))*SAP_Leadsheet!$E$75)</f>
        <v>0</v>
      </c>
      <c r="AN51" s="335">
        <f>IF(OR($C112&gt;AN$7,$C112+$E112-2&lt;AN$7),0,($D112-SUM($F112:AM112)-SUM($F51:AM51))*SAP_Leadsheet!$E$75)</f>
        <v>0</v>
      </c>
      <c r="AO51" s="335">
        <f>IF(OR($C112&gt;AO$7,$C112+$E112-2&lt;AO$7),0,($D112-SUM($F112:AN112)-SUM($F51:AN51))*SAP_Leadsheet!$E$75)</f>
        <v>0</v>
      </c>
      <c r="AP51" s="335">
        <f>IF(OR($C112&gt;AP$7,$C112+$E112-2&lt;AP$7),0,($D112-SUM($F112:AO112)-SUM($F51:AO51))*SAP_Leadsheet!$E$75)</f>
        <v>0</v>
      </c>
      <c r="AQ51" s="335">
        <f>IF(OR($C112&gt;AQ$7,$C112+$E112-2&lt;AQ$7),0,($D112-SUM($F112:AP112)-SUM($F51:AP51))*SAP_Leadsheet!$E$75)</f>
        <v>0</v>
      </c>
      <c r="AR51" s="335">
        <f>IF(OR($C112&gt;AR$7,$C112+$E112-2&lt;AR$7),0,($D112-SUM($F112:AQ112)-SUM($F51:AQ51))*SAP_Leadsheet!$E$75)</f>
        <v>0</v>
      </c>
      <c r="AS51" s="335">
        <f>IF(OR($C112&gt;AS$7,$C112+$E112-2&lt;AS$7),0,($D112-SUM($F112:AR112)-SUM($F51:AR51))*SAP_Leadsheet!$E$75)</f>
        <v>0</v>
      </c>
      <c r="AT51" s="335">
        <f>IF(OR($C112&gt;AT$7,$C112+$E112-2&lt;AT$7),0,($D112-SUM($F112:AS112)-SUM($F51:AS51))*SAP_Leadsheet!$E$75)</f>
        <v>0</v>
      </c>
      <c r="AU51" s="335">
        <f>IF(OR($C112&gt;AU$7,$C112+$E112-2&lt;AU$7),0,($D112-SUM($F112:AT112)-SUM($F51:AT51))*SAP_Leadsheet!$E$75)</f>
        <v>0</v>
      </c>
      <c r="AV51" s="335">
        <f>IF(OR($C112&gt;AV$7,$C112+$E112-2&lt;AV$7),0,($D112-SUM($F112:AU112)-SUM($F51:AU51))*SAP_Leadsheet!$E$75)</f>
        <v>0</v>
      </c>
      <c r="AW51" s="335">
        <f>IF(OR($C112&gt;AW$7,$C112+$E112-2&lt;AW$7),0,($D112-SUM($F112:AV112)-SUM($F51:AV51))*SAP_Leadsheet!$E$75)</f>
        <v>0</v>
      </c>
      <c r="AX51" s="335">
        <f>IF(OR($C112&gt;AX$7,$C112+$E112-2&lt;AX$7),0,($D112-SUM($F112:AW112)-SUM($F51:AW51))*SAP_Leadsheet!$E$75)</f>
        <v>0</v>
      </c>
      <c r="AY51" s="335">
        <f>IF(OR($C112&gt;AY$7,$C112+$E112-2&lt;AY$7),0,($D112-SUM($F112:AX112)-SUM($F51:AX51))*SAP_Leadsheet!$E$75)</f>
        <v>0</v>
      </c>
      <c r="AZ51" s="335">
        <f>IF(OR($C112&gt;AZ$7,$C112+$E112-2&lt;AZ$7),0,($D112-SUM($F112:AY112)-SUM($F51:AY51))*SAP_Leadsheet!$E$75)</f>
        <v>0</v>
      </c>
      <c r="BA51" s="335">
        <f>IF(OR($C112&gt;BA$7,$C112+$E112-2&lt;BA$7),0,($D112-SUM($F112:AZ112)-SUM($F51:AZ51))*SAP_Leadsheet!$E$75)</f>
        <v>0</v>
      </c>
      <c r="BB51" s="335">
        <f>IF(OR($C112&gt;BB$7,$C112+$E112-2&lt;BB$7),0,($D112-SUM($F112:BA112)-SUM($F51:BA51))*SAP_Leadsheet!$E$75)</f>
        <v>0</v>
      </c>
      <c r="BC51" s="335">
        <f>IF(OR($C112&gt;BC$7,$C112+$E112-2&lt;BC$7),0,($D112-SUM($F112:BB112)-SUM($F51:BB51))*SAP_Leadsheet!$E$75)</f>
        <v>0</v>
      </c>
      <c r="BD51" s="335">
        <f>IF(OR($C112&gt;BD$7,$C112+$E112-2&lt;BD$7),0,($D112-SUM($F112:BC112)-SUM($F51:BC51))*SAP_Leadsheet!$E$75)</f>
        <v>0</v>
      </c>
      <c r="BE51" s="335">
        <f>IF(OR($C112&gt;BE$7,$C112+$E112-2&lt;BE$7),0,($D112-SUM($F112:BD112)-SUM($F51:BD51))*SAP_Leadsheet!$E$75)</f>
        <v>0</v>
      </c>
      <c r="BF51" s="335">
        <f>IF(OR($C112&gt;BF$7,$C112+$E112-2&lt;BF$7),0,($D112-SUM($F112:BE112)-SUM($F51:BE51))*SAP_Leadsheet!$E$75)</f>
        <v>0</v>
      </c>
      <c r="BG51" s="335">
        <f>IF(OR($C112&gt;BG$7,$C112+$E112-2&lt;BG$7),0,($D112-SUM($F112:BF112)-SUM($F51:BF51))*SAP_Leadsheet!$E$75)</f>
        <v>0</v>
      </c>
      <c r="BH51" s="335">
        <f>IF(OR($C112&gt;BH$7,$C112+$E112-2&lt;BH$7),0,($D112-SUM($F112:BG112)-SUM($F51:BG51))*SAP_Leadsheet!$E$75)</f>
        <v>0</v>
      </c>
      <c r="BI51" s="335">
        <f>IF(OR($C112&gt;BI$7,$C112+$E112-2&lt;BI$7),0,($D112-SUM($F112:BH112)-SUM($F51:BH51))*SAP_Leadsheet!$E$75)</f>
        <v>0</v>
      </c>
      <c r="BJ51" s="335">
        <f>IF(OR($C112&gt;BJ$7,$C112+$E112-2&lt;BJ$7),0,($D112-SUM($F112:BI112)-SUM($F51:BI51))*SAP_Leadsheet!$E$75)</f>
        <v>0</v>
      </c>
      <c r="BK51" s="335">
        <f>IF(OR($C112&gt;BK$7,$C112+$E112-2&lt;BK$7),0,($D112-SUM($F112:BJ112)-SUM($F51:BJ51))*SAP_Leadsheet!$E$75)</f>
        <v>0</v>
      </c>
      <c r="BL51" s="335">
        <f>IF(OR($C112&gt;BL$7,$C112+$E112-2&lt;BL$7),0,($D112-SUM($F112:BK112)-SUM($F51:BK51))*SAP_Leadsheet!$E$75)</f>
        <v>0</v>
      </c>
      <c r="BM51" s="335">
        <f>IF(OR($C112&gt;BM$7,$C112+$E112-2&lt;BM$7),0,($D112-SUM($F112:BL112)-SUM($F51:BL51))*SAP_Leadsheet!$E$75)</f>
        <v>0</v>
      </c>
      <c r="BN51" s="335">
        <f>IF(OR($C112&gt;BN$7,$C112+$E112-2&lt;BN$7),0,($D112-SUM($F112:BM112)-SUM($F51:BM51))*SAP_Leadsheet!$E$75)</f>
        <v>0</v>
      </c>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row>
    <row r="52" spans="1:90" hidden="1" outlineLevel="1" x14ac:dyDescent="0.15">
      <c r="A52" s="112"/>
      <c r="B52" s="87"/>
      <c r="C52" s="8">
        <v>18</v>
      </c>
      <c r="D52" s="332"/>
      <c r="E52" s="333"/>
      <c r="F52" s="334"/>
      <c r="G52" s="335">
        <f>IF(OR($C113&gt;G$7,$C113+$E113-2&lt;G$7),0,($D113-SUM($F113:F113)-SUM($F52:F52))*SAP_Leadsheet!$E$75)</f>
        <v>0</v>
      </c>
      <c r="H52" s="335">
        <f>IF(OR($C113&gt;H$7,$C113+$E113-2&lt;H$7),0,($D113-SUM($F113:G113)-SUM($F52:G52))*SAP_Leadsheet!$E$75)</f>
        <v>0</v>
      </c>
      <c r="I52" s="335">
        <f>IF(OR($C113&gt;I$7,$C113+$E113-2&lt;I$7),0,($D113-SUM($F113:H113)-SUM($F52:H52))*SAP_Leadsheet!$E$75)</f>
        <v>0</v>
      </c>
      <c r="J52" s="335">
        <f>IF(OR($C113&gt;J$7,$C113+$E113-2&lt;J$7),0,($D113-SUM($F113:I113)-SUM($F52:I52))*SAP_Leadsheet!$E$75)</f>
        <v>0</v>
      </c>
      <c r="K52" s="335">
        <f>IF(OR($C113&gt;K$7,$C113+$E113-2&lt;K$7),0,($D113-SUM($F113:J113)-SUM($F52:J52))*SAP_Leadsheet!$E$75)</f>
        <v>0</v>
      </c>
      <c r="L52" s="335">
        <f>IF(OR($C113&gt;L$7,$C113+$E113-2&lt;L$7),0,($D113-SUM($F113:K113)-SUM($F52:K52))*SAP_Leadsheet!$E$75)</f>
        <v>0</v>
      </c>
      <c r="M52" s="335">
        <f>IF(OR($C113&gt;M$7,$C113+$E113-2&lt;M$7),0,($D113-SUM($F113:L113)-SUM($F52:L52))*SAP_Leadsheet!$E$75)</f>
        <v>0</v>
      </c>
      <c r="N52" s="335">
        <f>IF(OR($C113&gt;N$7,$C113+$E113-2&lt;N$7),0,($D113-SUM($F113:M113)-SUM($F52:M52))*SAP_Leadsheet!$E$75)</f>
        <v>0</v>
      </c>
      <c r="O52" s="335">
        <f>IF(OR($C113&gt;O$7,$C113+$E113-2&lt;O$7),0,($D113-SUM($F113:N113)-SUM($F52:N52))*SAP_Leadsheet!$E$75)</f>
        <v>0</v>
      </c>
      <c r="P52" s="335">
        <f>IF(OR($C113&gt;P$7,$C113+$E113-2&lt;P$7),0,($D113-SUM($F113:O113)-SUM($F52:O52))*SAP_Leadsheet!$E$75)</f>
        <v>0</v>
      </c>
      <c r="Q52" s="335">
        <f>IF(OR($C113&gt;Q$7,$C113+$E113-2&lt;Q$7),0,($D113-SUM($F113:P113)-SUM($F52:P52))*SAP_Leadsheet!$E$75)</f>
        <v>0</v>
      </c>
      <c r="R52" s="335">
        <f>IF(OR($C113&gt;R$7,$C113+$E113-2&lt;R$7),0,($D113-SUM($F113:Q113)-SUM($F52:Q52))*SAP_Leadsheet!$E$75)</f>
        <v>0</v>
      </c>
      <c r="S52" s="335">
        <f>IF(OR($C113&gt;S$7,$C113+$E113-2&lt;S$7),0,($D113-SUM($F113:R113)-SUM($F52:R52))*SAP_Leadsheet!$E$75)</f>
        <v>0</v>
      </c>
      <c r="T52" s="335">
        <f>IF(OR($C113&gt;T$7,$C113+$E113-2&lt;T$7),0,($D113-SUM($F113:S113)-SUM($F52:S52))*SAP_Leadsheet!$E$75)</f>
        <v>0</v>
      </c>
      <c r="U52" s="335">
        <f>IF(OR($C113&gt;U$7,$C113+$E113-2&lt;U$7),0,($D113-SUM($F113:T113)-SUM($F52:T52))*SAP_Leadsheet!$E$75)</f>
        <v>0</v>
      </c>
      <c r="V52" s="335">
        <f>IF(OR($C113&gt;V$7,$C113+$E113-2&lt;V$7),0,($D113-SUM($F113:U113)-SUM($F52:U52))*SAP_Leadsheet!$E$75)</f>
        <v>0</v>
      </c>
      <c r="W52" s="335">
        <f>IF(OR($C113&gt;W$7,$C113+$E113-2&lt;W$7),0,($D113-SUM($F113:V113)-SUM($F52:V52))*SAP_Leadsheet!$E$75)</f>
        <v>0</v>
      </c>
      <c r="X52" s="335">
        <f>IF(OR($C113&gt;X$7,$C113+$E113-2&lt;X$7),0,($D113-SUM($F113:W113)-SUM($F52:W52))*SAP_Leadsheet!$E$75)</f>
        <v>0</v>
      </c>
      <c r="Y52" s="335">
        <f>IF(OR($C113&gt;Y$7,$C113+$E113-2&lt;Y$7),0,($D113-SUM($F113:X113)-SUM($F52:X52))*SAP_Leadsheet!$E$75)</f>
        <v>0</v>
      </c>
      <c r="Z52" s="335">
        <f>IF(OR($C113&gt;Z$7,$C113+$E113-2&lt;Z$7),0,($D113-SUM($F113:Y113)-SUM($F52:Y52))*SAP_Leadsheet!$E$75)</f>
        <v>0</v>
      </c>
      <c r="AA52" s="335">
        <f>IF(OR($C113&gt;AA$7,$C113+$E113-2&lt;AA$7),0,($D113-SUM($F113:Z113)-SUM($F52:Z52))*SAP_Leadsheet!$E$75)</f>
        <v>0</v>
      </c>
      <c r="AB52" s="335">
        <f>IF(OR($C113&gt;AB$7,$C113+$E113-2&lt;AB$7),0,($D113-SUM($F113:AA113)-SUM($F52:AA52))*SAP_Leadsheet!$E$75)</f>
        <v>0</v>
      </c>
      <c r="AC52" s="335">
        <f>IF(OR($C113&gt;AC$7,$C113+$E113-2&lt;AC$7),0,($D113-SUM($F113:AB113)-SUM($F52:AB52))*SAP_Leadsheet!$E$75)</f>
        <v>0</v>
      </c>
      <c r="AD52" s="335">
        <f>IF(OR($C113&gt;AD$7,$C113+$E113-2&lt;AD$7),0,($D113-SUM($F113:AC113)-SUM($F52:AC52))*SAP_Leadsheet!$E$75)</f>
        <v>0</v>
      </c>
      <c r="AE52" s="335">
        <f>IF(OR($C113&gt;AE$7,$C113+$E113-2&lt;AE$7),0,($D113-SUM($F113:AD113)-SUM($F52:AD52))*SAP_Leadsheet!$E$75)</f>
        <v>0</v>
      </c>
      <c r="AF52" s="335">
        <f>IF(OR($C113&gt;AF$7,$C113+$E113-2&lt;AF$7),0,($D113-SUM($F113:AE113)-SUM($F52:AE52))*SAP_Leadsheet!$E$75)</f>
        <v>0</v>
      </c>
      <c r="AG52" s="335">
        <f>IF(OR($C113&gt;AG$7,$C113+$E113-2&lt;AG$7),0,($D113-SUM($F113:AF113)-SUM($F52:AF52))*SAP_Leadsheet!$E$75)</f>
        <v>0</v>
      </c>
      <c r="AH52" s="335">
        <f>IF(OR($C113&gt;AH$7,$C113+$E113-2&lt;AH$7),0,($D113-SUM($F113:AG113)-SUM($F52:AG52))*SAP_Leadsheet!$E$75)</f>
        <v>0</v>
      </c>
      <c r="AI52" s="335">
        <f>IF(OR($C113&gt;AI$7,$C113+$E113-2&lt;AI$7),0,($D113-SUM($F113:AH113)-SUM($F52:AH52))*SAP_Leadsheet!$E$75)</f>
        <v>0</v>
      </c>
      <c r="AJ52" s="335">
        <f>IF(OR($C113&gt;AJ$7,$C113+$E113-2&lt;AJ$7),0,($D113-SUM($F113:AI113)-SUM($F52:AI52))*SAP_Leadsheet!$E$75)</f>
        <v>0</v>
      </c>
      <c r="AK52" s="335">
        <f>IF(OR($C113&gt;AK$7,$C113+$E113-2&lt;AK$7),0,($D113-SUM($F113:AJ113)-SUM($F52:AJ52))*SAP_Leadsheet!$E$75)</f>
        <v>0</v>
      </c>
      <c r="AL52" s="335">
        <f>IF(OR($C113&gt;AL$7,$C113+$E113-2&lt;AL$7),0,($D113-SUM($F113:AK113)-SUM($F52:AK52))*SAP_Leadsheet!$E$75)</f>
        <v>0</v>
      </c>
      <c r="AM52" s="335">
        <f>IF(OR($C113&gt;AM$7,$C113+$E113-2&lt;AM$7),0,($D113-SUM($F113:AL113)-SUM($F52:AL52))*SAP_Leadsheet!$E$75)</f>
        <v>0</v>
      </c>
      <c r="AN52" s="335">
        <f>IF(OR($C113&gt;AN$7,$C113+$E113-2&lt;AN$7),0,($D113-SUM($F113:AM113)-SUM($F52:AM52))*SAP_Leadsheet!$E$75)</f>
        <v>0</v>
      </c>
      <c r="AO52" s="335">
        <f>IF(OR($C113&gt;AO$7,$C113+$E113-2&lt;AO$7),0,($D113-SUM($F113:AN113)-SUM($F52:AN52))*SAP_Leadsheet!$E$75)</f>
        <v>0</v>
      </c>
      <c r="AP52" s="335">
        <f>IF(OR($C113&gt;AP$7,$C113+$E113-2&lt;AP$7),0,($D113-SUM($F113:AO113)-SUM($F52:AO52))*SAP_Leadsheet!$E$75)</f>
        <v>0</v>
      </c>
      <c r="AQ52" s="335">
        <f>IF(OR($C113&gt;AQ$7,$C113+$E113-2&lt;AQ$7),0,($D113-SUM($F113:AP113)-SUM($F52:AP52))*SAP_Leadsheet!$E$75)</f>
        <v>0</v>
      </c>
      <c r="AR52" s="335">
        <f>IF(OR($C113&gt;AR$7,$C113+$E113-2&lt;AR$7),0,($D113-SUM($F113:AQ113)-SUM($F52:AQ52))*SAP_Leadsheet!$E$75)</f>
        <v>0</v>
      </c>
      <c r="AS52" s="335">
        <f>IF(OR($C113&gt;AS$7,$C113+$E113-2&lt;AS$7),0,($D113-SUM($F113:AR113)-SUM($F52:AR52))*SAP_Leadsheet!$E$75)</f>
        <v>0</v>
      </c>
      <c r="AT52" s="335">
        <f>IF(OR($C113&gt;AT$7,$C113+$E113-2&lt;AT$7),0,($D113-SUM($F113:AS113)-SUM($F52:AS52))*SAP_Leadsheet!$E$75)</f>
        <v>0</v>
      </c>
      <c r="AU52" s="335">
        <f>IF(OR($C113&gt;AU$7,$C113+$E113-2&lt;AU$7),0,($D113-SUM($F113:AT113)-SUM($F52:AT52))*SAP_Leadsheet!$E$75)</f>
        <v>0</v>
      </c>
      <c r="AV52" s="335">
        <f>IF(OR($C113&gt;AV$7,$C113+$E113-2&lt;AV$7),0,($D113-SUM($F113:AU113)-SUM($F52:AU52))*SAP_Leadsheet!$E$75)</f>
        <v>0</v>
      </c>
      <c r="AW52" s="335">
        <f>IF(OR($C113&gt;AW$7,$C113+$E113-2&lt;AW$7),0,($D113-SUM($F113:AV113)-SUM($F52:AV52))*SAP_Leadsheet!$E$75)</f>
        <v>0</v>
      </c>
      <c r="AX52" s="335">
        <f>IF(OR($C113&gt;AX$7,$C113+$E113-2&lt;AX$7),0,($D113-SUM($F113:AW113)-SUM($F52:AW52))*SAP_Leadsheet!$E$75)</f>
        <v>0</v>
      </c>
      <c r="AY52" s="335">
        <f>IF(OR($C113&gt;AY$7,$C113+$E113-2&lt;AY$7),0,($D113-SUM($F113:AX113)-SUM($F52:AX52))*SAP_Leadsheet!$E$75)</f>
        <v>0</v>
      </c>
      <c r="AZ52" s="335">
        <f>IF(OR($C113&gt;AZ$7,$C113+$E113-2&lt;AZ$7),0,($D113-SUM($F113:AY113)-SUM($F52:AY52))*SAP_Leadsheet!$E$75)</f>
        <v>0</v>
      </c>
      <c r="BA52" s="335">
        <f>IF(OR($C113&gt;BA$7,$C113+$E113-2&lt;BA$7),0,($D113-SUM($F113:AZ113)-SUM($F52:AZ52))*SAP_Leadsheet!$E$75)</f>
        <v>0</v>
      </c>
      <c r="BB52" s="335">
        <f>IF(OR($C113&gt;BB$7,$C113+$E113-2&lt;BB$7),0,($D113-SUM($F113:BA113)-SUM($F52:BA52))*SAP_Leadsheet!$E$75)</f>
        <v>0</v>
      </c>
      <c r="BC52" s="335">
        <f>IF(OR($C113&gt;BC$7,$C113+$E113-2&lt;BC$7),0,($D113-SUM($F113:BB113)-SUM($F52:BB52))*SAP_Leadsheet!$E$75)</f>
        <v>0</v>
      </c>
      <c r="BD52" s="335">
        <f>IF(OR($C113&gt;BD$7,$C113+$E113-2&lt;BD$7),0,($D113-SUM($F113:BC113)-SUM($F52:BC52))*SAP_Leadsheet!$E$75)</f>
        <v>0</v>
      </c>
      <c r="BE52" s="335">
        <f>IF(OR($C113&gt;BE$7,$C113+$E113-2&lt;BE$7),0,($D113-SUM($F113:BD113)-SUM($F52:BD52))*SAP_Leadsheet!$E$75)</f>
        <v>0</v>
      </c>
      <c r="BF52" s="335">
        <f>IF(OR($C113&gt;BF$7,$C113+$E113-2&lt;BF$7),0,($D113-SUM($F113:BE113)-SUM($F52:BE52))*SAP_Leadsheet!$E$75)</f>
        <v>0</v>
      </c>
      <c r="BG52" s="335">
        <f>IF(OR($C113&gt;BG$7,$C113+$E113-2&lt;BG$7),0,($D113-SUM($F113:BF113)-SUM($F52:BF52))*SAP_Leadsheet!$E$75)</f>
        <v>0</v>
      </c>
      <c r="BH52" s="335">
        <f>IF(OR($C113&gt;BH$7,$C113+$E113-2&lt;BH$7),0,($D113-SUM($F113:BG113)-SUM($F52:BG52))*SAP_Leadsheet!$E$75)</f>
        <v>0</v>
      </c>
      <c r="BI52" s="335">
        <f>IF(OR($C113&gt;BI$7,$C113+$E113-2&lt;BI$7),0,($D113-SUM($F113:BH113)-SUM($F52:BH52))*SAP_Leadsheet!$E$75)</f>
        <v>0</v>
      </c>
      <c r="BJ52" s="335">
        <f>IF(OR($C113&gt;BJ$7,$C113+$E113-2&lt;BJ$7),0,($D113-SUM($F113:BI113)-SUM($F52:BI52))*SAP_Leadsheet!$E$75)</f>
        <v>0</v>
      </c>
      <c r="BK52" s="335">
        <f>IF(OR($C113&gt;BK$7,$C113+$E113-2&lt;BK$7),0,($D113-SUM($F113:BJ113)-SUM($F52:BJ52))*SAP_Leadsheet!$E$75)</f>
        <v>0</v>
      </c>
      <c r="BL52" s="335">
        <f>IF(OR($C113&gt;BL$7,$C113+$E113-2&lt;BL$7),0,($D113-SUM($F113:BK113)-SUM($F52:BK52))*SAP_Leadsheet!$E$75)</f>
        <v>0</v>
      </c>
      <c r="BM52" s="335">
        <f>IF(OR($C113&gt;BM$7,$C113+$E113-2&lt;BM$7),0,($D113-SUM($F113:BL113)-SUM($F52:BL52))*SAP_Leadsheet!$E$75)</f>
        <v>0</v>
      </c>
      <c r="BN52" s="335">
        <f>IF(OR($C113&gt;BN$7,$C113+$E113-2&lt;BN$7),0,($D113-SUM($F113:BM113)-SUM($F52:BM52))*SAP_Leadsheet!$E$75)</f>
        <v>0</v>
      </c>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row>
    <row r="53" spans="1:90" hidden="1" outlineLevel="1" x14ac:dyDescent="0.15">
      <c r="A53" s="112"/>
      <c r="B53" s="87"/>
      <c r="C53" s="8">
        <v>19</v>
      </c>
      <c r="D53" s="332"/>
      <c r="E53" s="333"/>
      <c r="F53" s="334"/>
      <c r="G53" s="335">
        <f>IF(OR($C114&gt;G$7,$C114+$E114-2&lt;G$7),0,($D114-SUM($F114:F114)-SUM($F53:F53))*SAP_Leadsheet!$E$75)</f>
        <v>0</v>
      </c>
      <c r="H53" s="335">
        <f>IF(OR($C114&gt;H$7,$C114+$E114-2&lt;H$7),0,($D114-SUM($F114:G114)-SUM($F53:G53))*SAP_Leadsheet!$E$75)</f>
        <v>0</v>
      </c>
      <c r="I53" s="335">
        <f>IF(OR($C114&gt;I$7,$C114+$E114-2&lt;I$7),0,($D114-SUM($F114:H114)-SUM($F53:H53))*SAP_Leadsheet!$E$75)</f>
        <v>0</v>
      </c>
      <c r="J53" s="335">
        <f>IF(OR($C114&gt;J$7,$C114+$E114-2&lt;J$7),0,($D114-SUM($F114:I114)-SUM($F53:I53))*SAP_Leadsheet!$E$75)</f>
        <v>0</v>
      </c>
      <c r="K53" s="335">
        <f>IF(OR($C114&gt;K$7,$C114+$E114-2&lt;K$7),0,($D114-SUM($F114:J114)-SUM($F53:J53))*SAP_Leadsheet!$E$75)</f>
        <v>0</v>
      </c>
      <c r="L53" s="335">
        <f>IF(OR($C114&gt;L$7,$C114+$E114-2&lt;L$7),0,($D114-SUM($F114:K114)-SUM($F53:K53))*SAP_Leadsheet!$E$75)</f>
        <v>0</v>
      </c>
      <c r="M53" s="335">
        <f>IF(OR($C114&gt;M$7,$C114+$E114-2&lt;M$7),0,($D114-SUM($F114:L114)-SUM($F53:L53))*SAP_Leadsheet!$E$75)</f>
        <v>0</v>
      </c>
      <c r="N53" s="335">
        <f>IF(OR($C114&gt;N$7,$C114+$E114-2&lt;N$7),0,($D114-SUM($F114:M114)-SUM($F53:M53))*SAP_Leadsheet!$E$75)</f>
        <v>0</v>
      </c>
      <c r="O53" s="335">
        <f>IF(OR($C114&gt;O$7,$C114+$E114-2&lt;O$7),0,($D114-SUM($F114:N114)-SUM($F53:N53))*SAP_Leadsheet!$E$75)</f>
        <v>0</v>
      </c>
      <c r="P53" s="335">
        <f>IF(OR($C114&gt;P$7,$C114+$E114-2&lt;P$7),0,($D114-SUM($F114:O114)-SUM($F53:O53))*SAP_Leadsheet!$E$75)</f>
        <v>0</v>
      </c>
      <c r="Q53" s="335">
        <f>IF(OR($C114&gt;Q$7,$C114+$E114-2&lt;Q$7),0,($D114-SUM($F114:P114)-SUM($F53:P53))*SAP_Leadsheet!$E$75)</f>
        <v>0</v>
      </c>
      <c r="R53" s="335">
        <f>IF(OR($C114&gt;R$7,$C114+$E114-2&lt;R$7),0,($D114-SUM($F114:Q114)-SUM($F53:Q53))*SAP_Leadsheet!$E$75)</f>
        <v>0</v>
      </c>
      <c r="S53" s="335">
        <f>IF(OR($C114&gt;S$7,$C114+$E114-2&lt;S$7),0,($D114-SUM($F114:R114)-SUM($F53:R53))*SAP_Leadsheet!$E$75)</f>
        <v>0</v>
      </c>
      <c r="T53" s="335">
        <f>IF(OR($C114&gt;T$7,$C114+$E114-2&lt;T$7),0,($D114-SUM($F114:S114)-SUM($F53:S53))*SAP_Leadsheet!$E$75)</f>
        <v>0</v>
      </c>
      <c r="U53" s="335">
        <f>IF(OR($C114&gt;U$7,$C114+$E114-2&lt;U$7),0,($D114-SUM($F114:T114)-SUM($F53:T53))*SAP_Leadsheet!$E$75)</f>
        <v>0</v>
      </c>
      <c r="V53" s="335">
        <f>IF(OR($C114&gt;V$7,$C114+$E114-2&lt;V$7),0,($D114-SUM($F114:U114)-SUM($F53:U53))*SAP_Leadsheet!$E$75)</f>
        <v>0</v>
      </c>
      <c r="W53" s="335">
        <f>IF(OR($C114&gt;W$7,$C114+$E114-2&lt;W$7),0,($D114-SUM($F114:V114)-SUM($F53:V53))*SAP_Leadsheet!$E$75)</f>
        <v>0</v>
      </c>
      <c r="X53" s="335">
        <f>IF(OR($C114&gt;X$7,$C114+$E114-2&lt;X$7),0,($D114-SUM($F114:W114)-SUM($F53:W53))*SAP_Leadsheet!$E$75)</f>
        <v>0</v>
      </c>
      <c r="Y53" s="335">
        <f>IF(OR($C114&gt;Y$7,$C114+$E114-2&lt;Y$7),0,($D114-SUM($F114:X114)-SUM($F53:X53))*SAP_Leadsheet!$E$75)</f>
        <v>0</v>
      </c>
      <c r="Z53" s="335">
        <f>IF(OR($C114&gt;Z$7,$C114+$E114-2&lt;Z$7),0,($D114-SUM($F114:Y114)-SUM($F53:Y53))*SAP_Leadsheet!$E$75)</f>
        <v>0</v>
      </c>
      <c r="AA53" s="335">
        <f>IF(OR($C114&gt;AA$7,$C114+$E114-2&lt;AA$7),0,($D114-SUM($F114:Z114)-SUM($F53:Z53))*SAP_Leadsheet!$E$75)</f>
        <v>0</v>
      </c>
      <c r="AB53" s="335">
        <f>IF(OR($C114&gt;AB$7,$C114+$E114-2&lt;AB$7),0,($D114-SUM($F114:AA114)-SUM($F53:AA53))*SAP_Leadsheet!$E$75)</f>
        <v>0</v>
      </c>
      <c r="AC53" s="335">
        <f>IF(OR($C114&gt;AC$7,$C114+$E114-2&lt;AC$7),0,($D114-SUM($F114:AB114)-SUM($F53:AB53))*SAP_Leadsheet!$E$75)</f>
        <v>0</v>
      </c>
      <c r="AD53" s="335">
        <f>IF(OR($C114&gt;AD$7,$C114+$E114-2&lt;AD$7),0,($D114-SUM($F114:AC114)-SUM($F53:AC53))*SAP_Leadsheet!$E$75)</f>
        <v>0</v>
      </c>
      <c r="AE53" s="335">
        <f>IF(OR($C114&gt;AE$7,$C114+$E114-2&lt;AE$7),0,($D114-SUM($F114:AD114)-SUM($F53:AD53))*SAP_Leadsheet!$E$75)</f>
        <v>0</v>
      </c>
      <c r="AF53" s="335">
        <f>IF(OR($C114&gt;AF$7,$C114+$E114-2&lt;AF$7),0,($D114-SUM($F114:AE114)-SUM($F53:AE53))*SAP_Leadsheet!$E$75)</f>
        <v>0</v>
      </c>
      <c r="AG53" s="335">
        <f>IF(OR($C114&gt;AG$7,$C114+$E114-2&lt;AG$7),0,($D114-SUM($F114:AF114)-SUM($F53:AF53))*SAP_Leadsheet!$E$75)</f>
        <v>0</v>
      </c>
      <c r="AH53" s="335">
        <f>IF(OR($C114&gt;AH$7,$C114+$E114-2&lt;AH$7),0,($D114-SUM($F114:AG114)-SUM($F53:AG53))*SAP_Leadsheet!$E$75)</f>
        <v>0</v>
      </c>
      <c r="AI53" s="335">
        <f>IF(OR($C114&gt;AI$7,$C114+$E114-2&lt;AI$7),0,($D114-SUM($F114:AH114)-SUM($F53:AH53))*SAP_Leadsheet!$E$75)</f>
        <v>0</v>
      </c>
      <c r="AJ53" s="335">
        <f>IF(OR($C114&gt;AJ$7,$C114+$E114-2&lt;AJ$7),0,($D114-SUM($F114:AI114)-SUM($F53:AI53))*SAP_Leadsheet!$E$75)</f>
        <v>0</v>
      </c>
      <c r="AK53" s="335">
        <f>IF(OR($C114&gt;AK$7,$C114+$E114-2&lt;AK$7),0,($D114-SUM($F114:AJ114)-SUM($F53:AJ53))*SAP_Leadsheet!$E$75)</f>
        <v>0</v>
      </c>
      <c r="AL53" s="335">
        <f>IF(OR($C114&gt;AL$7,$C114+$E114-2&lt;AL$7),0,($D114-SUM($F114:AK114)-SUM($F53:AK53))*SAP_Leadsheet!$E$75)</f>
        <v>0</v>
      </c>
      <c r="AM53" s="335">
        <f>IF(OR($C114&gt;AM$7,$C114+$E114-2&lt;AM$7),0,($D114-SUM($F114:AL114)-SUM($F53:AL53))*SAP_Leadsheet!$E$75)</f>
        <v>0</v>
      </c>
      <c r="AN53" s="335">
        <f>IF(OR($C114&gt;AN$7,$C114+$E114-2&lt;AN$7),0,($D114-SUM($F114:AM114)-SUM($F53:AM53))*SAP_Leadsheet!$E$75)</f>
        <v>0</v>
      </c>
      <c r="AO53" s="335">
        <f>IF(OR($C114&gt;AO$7,$C114+$E114-2&lt;AO$7),0,($D114-SUM($F114:AN114)-SUM($F53:AN53))*SAP_Leadsheet!$E$75)</f>
        <v>0</v>
      </c>
      <c r="AP53" s="335">
        <f>IF(OR($C114&gt;AP$7,$C114+$E114-2&lt;AP$7),0,($D114-SUM($F114:AO114)-SUM($F53:AO53))*SAP_Leadsheet!$E$75)</f>
        <v>0</v>
      </c>
      <c r="AQ53" s="335">
        <f>IF(OR($C114&gt;AQ$7,$C114+$E114-2&lt;AQ$7),0,($D114-SUM($F114:AP114)-SUM($F53:AP53))*SAP_Leadsheet!$E$75)</f>
        <v>0</v>
      </c>
      <c r="AR53" s="335">
        <f>IF(OR($C114&gt;AR$7,$C114+$E114-2&lt;AR$7),0,($D114-SUM($F114:AQ114)-SUM($F53:AQ53))*SAP_Leadsheet!$E$75)</f>
        <v>0</v>
      </c>
      <c r="AS53" s="335">
        <f>IF(OR($C114&gt;AS$7,$C114+$E114-2&lt;AS$7),0,($D114-SUM($F114:AR114)-SUM($F53:AR53))*SAP_Leadsheet!$E$75)</f>
        <v>0</v>
      </c>
      <c r="AT53" s="335">
        <f>IF(OR($C114&gt;AT$7,$C114+$E114-2&lt;AT$7),0,($D114-SUM($F114:AS114)-SUM($F53:AS53))*SAP_Leadsheet!$E$75)</f>
        <v>0</v>
      </c>
      <c r="AU53" s="335">
        <f>IF(OR($C114&gt;AU$7,$C114+$E114-2&lt;AU$7),0,($D114-SUM($F114:AT114)-SUM($F53:AT53))*SAP_Leadsheet!$E$75)</f>
        <v>0</v>
      </c>
      <c r="AV53" s="335">
        <f>IF(OR($C114&gt;AV$7,$C114+$E114-2&lt;AV$7),0,($D114-SUM($F114:AU114)-SUM($F53:AU53))*SAP_Leadsheet!$E$75)</f>
        <v>0</v>
      </c>
      <c r="AW53" s="335">
        <f>IF(OR($C114&gt;AW$7,$C114+$E114-2&lt;AW$7),0,($D114-SUM($F114:AV114)-SUM($F53:AV53))*SAP_Leadsheet!$E$75)</f>
        <v>0</v>
      </c>
      <c r="AX53" s="335">
        <f>IF(OR($C114&gt;AX$7,$C114+$E114-2&lt;AX$7),0,($D114-SUM($F114:AW114)-SUM($F53:AW53))*SAP_Leadsheet!$E$75)</f>
        <v>0</v>
      </c>
      <c r="AY53" s="335">
        <f>IF(OR($C114&gt;AY$7,$C114+$E114-2&lt;AY$7),0,($D114-SUM($F114:AX114)-SUM($F53:AX53))*SAP_Leadsheet!$E$75)</f>
        <v>0</v>
      </c>
      <c r="AZ53" s="335">
        <f>IF(OR($C114&gt;AZ$7,$C114+$E114-2&lt;AZ$7),0,($D114-SUM($F114:AY114)-SUM($F53:AY53))*SAP_Leadsheet!$E$75)</f>
        <v>0</v>
      </c>
      <c r="BA53" s="335">
        <f>IF(OR($C114&gt;BA$7,$C114+$E114-2&lt;BA$7),0,($D114-SUM($F114:AZ114)-SUM($F53:AZ53))*SAP_Leadsheet!$E$75)</f>
        <v>0</v>
      </c>
      <c r="BB53" s="335">
        <f>IF(OR($C114&gt;BB$7,$C114+$E114-2&lt;BB$7),0,($D114-SUM($F114:BA114)-SUM($F53:BA53))*SAP_Leadsheet!$E$75)</f>
        <v>0</v>
      </c>
      <c r="BC53" s="335">
        <f>IF(OR($C114&gt;BC$7,$C114+$E114-2&lt;BC$7),0,($D114-SUM($F114:BB114)-SUM($F53:BB53))*SAP_Leadsheet!$E$75)</f>
        <v>0</v>
      </c>
      <c r="BD53" s="335">
        <f>IF(OR($C114&gt;BD$7,$C114+$E114-2&lt;BD$7),0,($D114-SUM($F114:BC114)-SUM($F53:BC53))*SAP_Leadsheet!$E$75)</f>
        <v>0</v>
      </c>
      <c r="BE53" s="335">
        <f>IF(OR($C114&gt;BE$7,$C114+$E114-2&lt;BE$7),0,($D114-SUM($F114:BD114)-SUM($F53:BD53))*SAP_Leadsheet!$E$75)</f>
        <v>0</v>
      </c>
      <c r="BF53" s="335">
        <f>IF(OR($C114&gt;BF$7,$C114+$E114-2&lt;BF$7),0,($D114-SUM($F114:BE114)-SUM($F53:BE53))*SAP_Leadsheet!$E$75)</f>
        <v>0</v>
      </c>
      <c r="BG53" s="335">
        <f>IF(OR($C114&gt;BG$7,$C114+$E114-2&lt;BG$7),0,($D114-SUM($F114:BF114)-SUM($F53:BF53))*SAP_Leadsheet!$E$75)</f>
        <v>0</v>
      </c>
      <c r="BH53" s="335">
        <f>IF(OR($C114&gt;BH$7,$C114+$E114-2&lt;BH$7),0,($D114-SUM($F114:BG114)-SUM($F53:BG53))*SAP_Leadsheet!$E$75)</f>
        <v>0</v>
      </c>
      <c r="BI53" s="335">
        <f>IF(OR($C114&gt;BI$7,$C114+$E114-2&lt;BI$7),0,($D114-SUM($F114:BH114)-SUM($F53:BH53))*SAP_Leadsheet!$E$75)</f>
        <v>0</v>
      </c>
      <c r="BJ53" s="335">
        <f>IF(OR($C114&gt;BJ$7,$C114+$E114-2&lt;BJ$7),0,($D114-SUM($F114:BI114)-SUM($F53:BI53))*SAP_Leadsheet!$E$75)</f>
        <v>0</v>
      </c>
      <c r="BK53" s="335">
        <f>IF(OR($C114&gt;BK$7,$C114+$E114-2&lt;BK$7),0,($D114-SUM($F114:BJ114)-SUM($F53:BJ53))*SAP_Leadsheet!$E$75)</f>
        <v>0</v>
      </c>
      <c r="BL53" s="335">
        <f>IF(OR($C114&gt;BL$7,$C114+$E114-2&lt;BL$7),0,($D114-SUM($F114:BK114)-SUM($F53:BK53))*SAP_Leadsheet!$E$75)</f>
        <v>0</v>
      </c>
      <c r="BM53" s="335">
        <f>IF(OR($C114&gt;BM$7,$C114+$E114-2&lt;BM$7),0,($D114-SUM($F114:BL114)-SUM($F53:BL53))*SAP_Leadsheet!$E$75)</f>
        <v>0</v>
      </c>
      <c r="BN53" s="335">
        <f>IF(OR($C114&gt;BN$7,$C114+$E114-2&lt;BN$7),0,($D114-SUM($F114:BM114)-SUM($F53:BM53))*SAP_Leadsheet!$E$75)</f>
        <v>0</v>
      </c>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row>
    <row r="54" spans="1:90" hidden="1" outlineLevel="1" x14ac:dyDescent="0.15">
      <c r="A54" s="112"/>
      <c r="B54" s="87"/>
      <c r="C54" s="8">
        <v>20</v>
      </c>
      <c r="D54" s="332"/>
      <c r="E54" s="333"/>
      <c r="F54" s="334"/>
      <c r="G54" s="335">
        <f>IF(OR($C115&gt;G$7,$C115+$E115-2&lt;G$7),0,($D115-SUM($F115:F115)-SUM($F54:F54))*SAP_Leadsheet!$E$75)</f>
        <v>0</v>
      </c>
      <c r="H54" s="335">
        <f>IF(OR($C115&gt;H$7,$C115+$E115-2&lt;H$7),0,($D115-SUM($F115:G115)-SUM($F54:G54))*SAP_Leadsheet!$E$75)</f>
        <v>0</v>
      </c>
      <c r="I54" s="335">
        <f>IF(OR($C115&gt;I$7,$C115+$E115-2&lt;I$7),0,($D115-SUM($F115:H115)-SUM($F54:H54))*SAP_Leadsheet!$E$75)</f>
        <v>0</v>
      </c>
      <c r="J54" s="335">
        <f>IF(OR($C115&gt;J$7,$C115+$E115-2&lt;J$7),0,($D115-SUM($F115:I115)-SUM($F54:I54))*SAP_Leadsheet!$E$75)</f>
        <v>0</v>
      </c>
      <c r="K54" s="335">
        <f>IF(OR($C115&gt;K$7,$C115+$E115-2&lt;K$7),0,($D115-SUM($F115:J115)-SUM($F54:J54))*SAP_Leadsheet!$E$75)</f>
        <v>0</v>
      </c>
      <c r="L54" s="335">
        <f>IF(OR($C115&gt;L$7,$C115+$E115-2&lt;L$7),0,($D115-SUM($F115:K115)-SUM($F54:K54))*SAP_Leadsheet!$E$75)</f>
        <v>0</v>
      </c>
      <c r="M54" s="335">
        <f>IF(OR($C115&gt;M$7,$C115+$E115-2&lt;M$7),0,($D115-SUM($F115:L115)-SUM($F54:L54))*SAP_Leadsheet!$E$75)</f>
        <v>0</v>
      </c>
      <c r="N54" s="335">
        <f>IF(OR($C115&gt;N$7,$C115+$E115-2&lt;N$7),0,($D115-SUM($F115:M115)-SUM($F54:M54))*SAP_Leadsheet!$E$75)</f>
        <v>0</v>
      </c>
      <c r="O54" s="335">
        <f>IF(OR($C115&gt;O$7,$C115+$E115-2&lt;O$7),0,($D115-SUM($F115:N115)-SUM($F54:N54))*SAP_Leadsheet!$E$75)</f>
        <v>0</v>
      </c>
      <c r="P54" s="335">
        <f>IF(OR($C115&gt;P$7,$C115+$E115-2&lt;P$7),0,($D115-SUM($F115:O115)-SUM($F54:O54))*SAP_Leadsheet!$E$75)</f>
        <v>0</v>
      </c>
      <c r="Q54" s="335">
        <f>IF(OR($C115&gt;Q$7,$C115+$E115-2&lt;Q$7),0,($D115-SUM($F115:P115)-SUM($F54:P54))*SAP_Leadsheet!$E$75)</f>
        <v>0</v>
      </c>
      <c r="R54" s="335">
        <f>IF(OR($C115&gt;R$7,$C115+$E115-2&lt;R$7),0,($D115-SUM($F115:Q115)-SUM($F54:Q54))*SAP_Leadsheet!$E$75)</f>
        <v>0</v>
      </c>
      <c r="S54" s="335">
        <f>IF(OR($C115&gt;S$7,$C115+$E115-2&lt;S$7),0,($D115-SUM($F115:R115)-SUM($F54:R54))*SAP_Leadsheet!$E$75)</f>
        <v>0</v>
      </c>
      <c r="T54" s="335">
        <f>IF(OR($C115&gt;T$7,$C115+$E115-2&lt;T$7),0,($D115-SUM($F115:S115)-SUM($F54:S54))*SAP_Leadsheet!$E$75)</f>
        <v>0</v>
      </c>
      <c r="U54" s="335">
        <f>IF(OR($C115&gt;U$7,$C115+$E115-2&lt;U$7),0,($D115-SUM($F115:T115)-SUM($F54:T54))*SAP_Leadsheet!$E$75)</f>
        <v>0</v>
      </c>
      <c r="V54" s="335">
        <f>IF(OR($C115&gt;V$7,$C115+$E115-2&lt;V$7),0,($D115-SUM($F115:U115)-SUM($F54:U54))*SAP_Leadsheet!$E$75)</f>
        <v>0</v>
      </c>
      <c r="W54" s="335">
        <f>IF(OR($C115&gt;W$7,$C115+$E115-2&lt;W$7),0,($D115-SUM($F115:V115)-SUM($F54:V54))*SAP_Leadsheet!$E$75)</f>
        <v>0</v>
      </c>
      <c r="X54" s="335">
        <f>IF(OR($C115&gt;X$7,$C115+$E115-2&lt;X$7),0,($D115-SUM($F115:W115)-SUM($F54:W54))*SAP_Leadsheet!$E$75)</f>
        <v>0</v>
      </c>
      <c r="Y54" s="335">
        <f>IF(OR($C115&gt;Y$7,$C115+$E115-2&lt;Y$7),0,($D115-SUM($F115:X115)-SUM($F54:X54))*SAP_Leadsheet!$E$75)</f>
        <v>0</v>
      </c>
      <c r="Z54" s="335">
        <f>IF(OR($C115&gt;Z$7,$C115+$E115-2&lt;Z$7),0,($D115-SUM($F115:Y115)-SUM($F54:Y54))*SAP_Leadsheet!$E$75)</f>
        <v>0</v>
      </c>
      <c r="AA54" s="335">
        <f>IF(OR($C115&gt;AA$7,$C115+$E115-2&lt;AA$7),0,($D115-SUM($F115:Z115)-SUM($F54:Z54))*SAP_Leadsheet!$E$75)</f>
        <v>0</v>
      </c>
      <c r="AB54" s="335">
        <f>IF(OR($C115&gt;AB$7,$C115+$E115-2&lt;AB$7),0,($D115-SUM($F115:AA115)-SUM($F54:AA54))*SAP_Leadsheet!$E$75)</f>
        <v>0</v>
      </c>
      <c r="AC54" s="335">
        <f>IF(OR($C115&gt;AC$7,$C115+$E115-2&lt;AC$7),0,($D115-SUM($F115:AB115)-SUM($F54:AB54))*SAP_Leadsheet!$E$75)</f>
        <v>0</v>
      </c>
      <c r="AD54" s="335">
        <f>IF(OR($C115&gt;AD$7,$C115+$E115-2&lt;AD$7),0,($D115-SUM($F115:AC115)-SUM($F54:AC54))*SAP_Leadsheet!$E$75)</f>
        <v>0</v>
      </c>
      <c r="AE54" s="335">
        <f>IF(OR($C115&gt;AE$7,$C115+$E115-2&lt;AE$7),0,($D115-SUM($F115:AD115)-SUM($F54:AD54))*SAP_Leadsheet!$E$75)</f>
        <v>0</v>
      </c>
      <c r="AF54" s="335">
        <f>IF(OR($C115&gt;AF$7,$C115+$E115-2&lt;AF$7),0,($D115-SUM($F115:AE115)-SUM($F54:AE54))*SAP_Leadsheet!$E$75)</f>
        <v>0</v>
      </c>
      <c r="AG54" s="335">
        <f>IF(OR($C115&gt;AG$7,$C115+$E115-2&lt;AG$7),0,($D115-SUM($F115:AF115)-SUM($F54:AF54))*SAP_Leadsheet!$E$75)</f>
        <v>0</v>
      </c>
      <c r="AH54" s="335">
        <f>IF(OR($C115&gt;AH$7,$C115+$E115-2&lt;AH$7),0,($D115-SUM($F115:AG115)-SUM($F54:AG54))*SAP_Leadsheet!$E$75)</f>
        <v>0</v>
      </c>
      <c r="AI54" s="335">
        <f>IF(OR($C115&gt;AI$7,$C115+$E115-2&lt;AI$7),0,($D115-SUM($F115:AH115)-SUM($F54:AH54))*SAP_Leadsheet!$E$75)</f>
        <v>0</v>
      </c>
      <c r="AJ54" s="335">
        <f>IF(OR($C115&gt;AJ$7,$C115+$E115-2&lt;AJ$7),0,($D115-SUM($F115:AI115)-SUM($F54:AI54))*SAP_Leadsheet!$E$75)</f>
        <v>0</v>
      </c>
      <c r="AK54" s="335">
        <f>IF(OR($C115&gt;AK$7,$C115+$E115-2&lt;AK$7),0,($D115-SUM($F115:AJ115)-SUM($F54:AJ54))*SAP_Leadsheet!$E$75)</f>
        <v>0</v>
      </c>
      <c r="AL54" s="335">
        <f>IF(OR($C115&gt;AL$7,$C115+$E115-2&lt;AL$7),0,($D115-SUM($F115:AK115)-SUM($F54:AK54))*SAP_Leadsheet!$E$75)</f>
        <v>0</v>
      </c>
      <c r="AM54" s="335">
        <f>IF(OR($C115&gt;AM$7,$C115+$E115-2&lt;AM$7),0,($D115-SUM($F115:AL115)-SUM($F54:AL54))*SAP_Leadsheet!$E$75)</f>
        <v>0</v>
      </c>
      <c r="AN54" s="335">
        <f>IF(OR($C115&gt;AN$7,$C115+$E115-2&lt;AN$7),0,($D115-SUM($F115:AM115)-SUM($F54:AM54))*SAP_Leadsheet!$E$75)</f>
        <v>0</v>
      </c>
      <c r="AO54" s="335">
        <f>IF(OR($C115&gt;AO$7,$C115+$E115-2&lt;AO$7),0,($D115-SUM($F115:AN115)-SUM($F54:AN54))*SAP_Leadsheet!$E$75)</f>
        <v>0</v>
      </c>
      <c r="AP54" s="335">
        <f>IF(OR($C115&gt;AP$7,$C115+$E115-2&lt;AP$7),0,($D115-SUM($F115:AO115)-SUM($F54:AO54))*SAP_Leadsheet!$E$75)</f>
        <v>0</v>
      </c>
      <c r="AQ54" s="335">
        <f>IF(OR($C115&gt;AQ$7,$C115+$E115-2&lt;AQ$7),0,($D115-SUM($F115:AP115)-SUM($F54:AP54))*SAP_Leadsheet!$E$75)</f>
        <v>0</v>
      </c>
      <c r="AR54" s="335">
        <f>IF(OR($C115&gt;AR$7,$C115+$E115-2&lt;AR$7),0,($D115-SUM($F115:AQ115)-SUM($F54:AQ54))*SAP_Leadsheet!$E$75)</f>
        <v>0</v>
      </c>
      <c r="AS54" s="335">
        <f>IF(OR($C115&gt;AS$7,$C115+$E115-2&lt;AS$7),0,($D115-SUM($F115:AR115)-SUM($F54:AR54))*SAP_Leadsheet!$E$75)</f>
        <v>0</v>
      </c>
      <c r="AT54" s="335">
        <f>IF(OR($C115&gt;AT$7,$C115+$E115-2&lt;AT$7),0,($D115-SUM($F115:AS115)-SUM($F54:AS54))*SAP_Leadsheet!$E$75)</f>
        <v>0</v>
      </c>
      <c r="AU54" s="335">
        <f>IF(OR($C115&gt;AU$7,$C115+$E115-2&lt;AU$7),0,($D115-SUM($F115:AT115)-SUM($F54:AT54))*SAP_Leadsheet!$E$75)</f>
        <v>0</v>
      </c>
      <c r="AV54" s="335">
        <f>IF(OR($C115&gt;AV$7,$C115+$E115-2&lt;AV$7),0,($D115-SUM($F115:AU115)-SUM($F54:AU54))*SAP_Leadsheet!$E$75)</f>
        <v>0</v>
      </c>
      <c r="AW54" s="335">
        <f>IF(OR($C115&gt;AW$7,$C115+$E115-2&lt;AW$7),0,($D115-SUM($F115:AV115)-SUM($F54:AV54))*SAP_Leadsheet!$E$75)</f>
        <v>0</v>
      </c>
      <c r="AX54" s="335">
        <f>IF(OR($C115&gt;AX$7,$C115+$E115-2&lt;AX$7),0,($D115-SUM($F115:AW115)-SUM($F54:AW54))*SAP_Leadsheet!$E$75)</f>
        <v>0</v>
      </c>
      <c r="AY54" s="335">
        <f>IF(OR($C115&gt;AY$7,$C115+$E115-2&lt;AY$7),0,($D115-SUM($F115:AX115)-SUM($F54:AX54))*SAP_Leadsheet!$E$75)</f>
        <v>0</v>
      </c>
      <c r="AZ54" s="335">
        <f>IF(OR($C115&gt;AZ$7,$C115+$E115-2&lt;AZ$7),0,($D115-SUM($F115:AY115)-SUM($F54:AY54))*SAP_Leadsheet!$E$75)</f>
        <v>0</v>
      </c>
      <c r="BA54" s="335">
        <f>IF(OR($C115&gt;BA$7,$C115+$E115-2&lt;BA$7),0,($D115-SUM($F115:AZ115)-SUM($F54:AZ54))*SAP_Leadsheet!$E$75)</f>
        <v>0</v>
      </c>
      <c r="BB54" s="335">
        <f>IF(OR($C115&gt;BB$7,$C115+$E115-2&lt;BB$7),0,($D115-SUM($F115:BA115)-SUM($F54:BA54))*SAP_Leadsheet!$E$75)</f>
        <v>0</v>
      </c>
      <c r="BC54" s="335">
        <f>IF(OR($C115&gt;BC$7,$C115+$E115-2&lt;BC$7),0,($D115-SUM($F115:BB115)-SUM($F54:BB54))*SAP_Leadsheet!$E$75)</f>
        <v>0</v>
      </c>
      <c r="BD54" s="335">
        <f>IF(OR($C115&gt;BD$7,$C115+$E115-2&lt;BD$7),0,($D115-SUM($F115:BC115)-SUM($F54:BC54))*SAP_Leadsheet!$E$75)</f>
        <v>0</v>
      </c>
      <c r="BE54" s="335">
        <f>IF(OR($C115&gt;BE$7,$C115+$E115-2&lt;BE$7),0,($D115-SUM($F115:BD115)-SUM($F54:BD54))*SAP_Leadsheet!$E$75)</f>
        <v>0</v>
      </c>
      <c r="BF54" s="335">
        <f>IF(OR($C115&gt;BF$7,$C115+$E115-2&lt;BF$7),0,($D115-SUM($F115:BE115)-SUM($F54:BE54))*SAP_Leadsheet!$E$75)</f>
        <v>0</v>
      </c>
      <c r="BG54" s="335">
        <f>IF(OR($C115&gt;BG$7,$C115+$E115-2&lt;BG$7),0,($D115-SUM($F115:BF115)-SUM($F54:BF54))*SAP_Leadsheet!$E$75)</f>
        <v>0</v>
      </c>
      <c r="BH54" s="335">
        <f>IF(OR($C115&gt;BH$7,$C115+$E115-2&lt;BH$7),0,($D115-SUM($F115:BG115)-SUM($F54:BG54))*SAP_Leadsheet!$E$75)</f>
        <v>0</v>
      </c>
      <c r="BI54" s="335">
        <f>IF(OR($C115&gt;BI$7,$C115+$E115-2&lt;BI$7),0,($D115-SUM($F115:BH115)-SUM($F54:BH54))*SAP_Leadsheet!$E$75)</f>
        <v>0</v>
      </c>
      <c r="BJ54" s="335">
        <f>IF(OR($C115&gt;BJ$7,$C115+$E115-2&lt;BJ$7),0,($D115-SUM($F115:BI115)-SUM($F54:BI54))*SAP_Leadsheet!$E$75)</f>
        <v>0</v>
      </c>
      <c r="BK54" s="335">
        <f>IF(OR($C115&gt;BK$7,$C115+$E115-2&lt;BK$7),0,($D115-SUM($F115:BJ115)-SUM($F54:BJ54))*SAP_Leadsheet!$E$75)</f>
        <v>0</v>
      </c>
      <c r="BL54" s="335">
        <f>IF(OR($C115&gt;BL$7,$C115+$E115-2&lt;BL$7),0,($D115-SUM($F115:BK115)-SUM($F54:BK54))*SAP_Leadsheet!$E$75)</f>
        <v>0</v>
      </c>
      <c r="BM54" s="335">
        <f>IF(OR($C115&gt;BM$7,$C115+$E115-2&lt;BM$7),0,($D115-SUM($F115:BL115)-SUM($F54:BL54))*SAP_Leadsheet!$E$75)</f>
        <v>0</v>
      </c>
      <c r="BN54" s="335">
        <f>IF(OR($C115&gt;BN$7,$C115+$E115-2&lt;BN$7),0,($D115-SUM($F115:BM115)-SUM($F54:BM54))*SAP_Leadsheet!$E$75)</f>
        <v>0</v>
      </c>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row>
    <row r="55" spans="1:90" hidden="1" outlineLevel="1" x14ac:dyDescent="0.15">
      <c r="A55" s="112"/>
      <c r="B55" s="87"/>
      <c r="C55" s="8">
        <v>21</v>
      </c>
      <c r="D55" s="332"/>
      <c r="E55" s="333"/>
      <c r="F55" s="334"/>
      <c r="G55" s="335">
        <f>IF(OR($C116&gt;G$7,$C116+$E116-2&lt;G$7),0,($D116-SUM($F116:F116)-SUM($F55:F55))*SAP_Leadsheet!$E$75)</f>
        <v>0</v>
      </c>
      <c r="H55" s="335">
        <f>IF(OR($C116&gt;H$7,$C116+$E116-2&lt;H$7),0,($D116-SUM($F116:G116)-SUM($F55:G55))*SAP_Leadsheet!$E$75)</f>
        <v>0</v>
      </c>
      <c r="I55" s="335">
        <f>IF(OR($C116&gt;I$7,$C116+$E116-2&lt;I$7),0,($D116-SUM($F116:H116)-SUM($F55:H55))*SAP_Leadsheet!$E$75)</f>
        <v>0</v>
      </c>
      <c r="J55" s="335">
        <f>IF(OR($C116&gt;J$7,$C116+$E116-2&lt;J$7),0,($D116-SUM($F116:I116)-SUM($F55:I55))*SAP_Leadsheet!$E$75)</f>
        <v>0</v>
      </c>
      <c r="K55" s="335">
        <f>IF(OR($C116&gt;K$7,$C116+$E116-2&lt;K$7),0,($D116-SUM($F116:J116)-SUM($F55:J55))*SAP_Leadsheet!$E$75)</f>
        <v>0</v>
      </c>
      <c r="L55" s="335">
        <f>IF(OR($C116&gt;L$7,$C116+$E116-2&lt;L$7),0,($D116-SUM($F116:K116)-SUM($F55:K55))*SAP_Leadsheet!$E$75)</f>
        <v>0</v>
      </c>
      <c r="M55" s="335">
        <f>IF(OR($C116&gt;M$7,$C116+$E116-2&lt;M$7),0,($D116-SUM($F116:L116)-SUM($F55:L55))*SAP_Leadsheet!$E$75)</f>
        <v>0</v>
      </c>
      <c r="N55" s="335">
        <f>IF(OR($C116&gt;N$7,$C116+$E116-2&lt;N$7),0,($D116-SUM($F116:M116)-SUM($F55:M55))*SAP_Leadsheet!$E$75)</f>
        <v>0</v>
      </c>
      <c r="O55" s="335">
        <f>IF(OR($C116&gt;O$7,$C116+$E116-2&lt;O$7),0,($D116-SUM($F116:N116)-SUM($F55:N55))*SAP_Leadsheet!$E$75)</f>
        <v>0</v>
      </c>
      <c r="P55" s="335">
        <f>IF(OR($C116&gt;P$7,$C116+$E116-2&lt;P$7),0,($D116-SUM($F116:O116)-SUM($F55:O55))*SAP_Leadsheet!$E$75)</f>
        <v>0</v>
      </c>
      <c r="Q55" s="335">
        <f>IF(OR($C116&gt;Q$7,$C116+$E116-2&lt;Q$7),0,($D116-SUM($F116:P116)-SUM($F55:P55))*SAP_Leadsheet!$E$75)</f>
        <v>0</v>
      </c>
      <c r="R55" s="335">
        <f>IF(OR($C116&gt;R$7,$C116+$E116-2&lt;R$7),0,($D116-SUM($F116:Q116)-SUM($F55:Q55))*SAP_Leadsheet!$E$75)</f>
        <v>0</v>
      </c>
      <c r="S55" s="335">
        <f>IF(OR($C116&gt;S$7,$C116+$E116-2&lt;S$7),0,($D116-SUM($F116:R116)-SUM($F55:R55))*SAP_Leadsheet!$E$75)</f>
        <v>0</v>
      </c>
      <c r="T55" s="335">
        <f>IF(OR($C116&gt;T$7,$C116+$E116-2&lt;T$7),0,($D116-SUM($F116:S116)-SUM($F55:S55))*SAP_Leadsheet!$E$75)</f>
        <v>0</v>
      </c>
      <c r="U55" s="335">
        <f>IF(OR($C116&gt;U$7,$C116+$E116-2&lt;U$7),0,($D116-SUM($F116:T116)-SUM($F55:T55))*SAP_Leadsheet!$E$75)</f>
        <v>0</v>
      </c>
      <c r="V55" s="335">
        <f>IF(OR($C116&gt;V$7,$C116+$E116-2&lt;V$7),0,($D116-SUM($F116:U116)-SUM($F55:U55))*SAP_Leadsheet!$E$75)</f>
        <v>0</v>
      </c>
      <c r="W55" s="335">
        <f>IF(OR($C116&gt;W$7,$C116+$E116-2&lt;W$7),0,($D116-SUM($F116:V116)-SUM($F55:V55))*SAP_Leadsheet!$E$75)</f>
        <v>0</v>
      </c>
      <c r="X55" s="335">
        <f>IF(OR($C116&gt;X$7,$C116+$E116-2&lt;X$7),0,($D116-SUM($F116:W116)-SUM($F55:W55))*SAP_Leadsheet!$E$75)</f>
        <v>0</v>
      </c>
      <c r="Y55" s="335">
        <f>IF(OR($C116&gt;Y$7,$C116+$E116-2&lt;Y$7),0,($D116-SUM($F116:X116)-SUM($F55:X55))*SAP_Leadsheet!$E$75)</f>
        <v>0</v>
      </c>
      <c r="Z55" s="335">
        <f>IF(OR($C116&gt;Z$7,$C116+$E116-2&lt;Z$7),0,($D116-SUM($F116:Y116)-SUM($F55:Y55))*SAP_Leadsheet!$E$75)</f>
        <v>0</v>
      </c>
      <c r="AA55" s="335">
        <f>IF(OR($C116&gt;AA$7,$C116+$E116-2&lt;AA$7),0,($D116-SUM($F116:Z116)-SUM($F55:Z55))*SAP_Leadsheet!$E$75)</f>
        <v>0</v>
      </c>
      <c r="AB55" s="335">
        <f>IF(OR($C116&gt;AB$7,$C116+$E116-2&lt;AB$7),0,($D116-SUM($F116:AA116)-SUM($F55:AA55))*SAP_Leadsheet!$E$75)</f>
        <v>0</v>
      </c>
      <c r="AC55" s="335">
        <f>IF(OR($C116&gt;AC$7,$C116+$E116-2&lt;AC$7),0,($D116-SUM($F116:AB116)-SUM($F55:AB55))*SAP_Leadsheet!$E$75)</f>
        <v>0</v>
      </c>
      <c r="AD55" s="335">
        <f>IF(OR($C116&gt;AD$7,$C116+$E116-2&lt;AD$7),0,($D116-SUM($F116:AC116)-SUM($F55:AC55))*SAP_Leadsheet!$E$75)</f>
        <v>0</v>
      </c>
      <c r="AE55" s="335">
        <f>IF(OR($C116&gt;AE$7,$C116+$E116-2&lt;AE$7),0,($D116-SUM($F116:AD116)-SUM($F55:AD55))*SAP_Leadsheet!$E$75)</f>
        <v>0</v>
      </c>
      <c r="AF55" s="335">
        <f>IF(OR($C116&gt;AF$7,$C116+$E116-2&lt;AF$7),0,($D116-SUM($F116:AE116)-SUM($F55:AE55))*SAP_Leadsheet!$E$75)</f>
        <v>0</v>
      </c>
      <c r="AG55" s="335">
        <f>IF(OR($C116&gt;AG$7,$C116+$E116-2&lt;AG$7),0,($D116-SUM($F116:AF116)-SUM($F55:AF55))*SAP_Leadsheet!$E$75)</f>
        <v>0</v>
      </c>
      <c r="AH55" s="335">
        <f>IF(OR($C116&gt;AH$7,$C116+$E116-2&lt;AH$7),0,($D116-SUM($F116:AG116)-SUM($F55:AG55))*SAP_Leadsheet!$E$75)</f>
        <v>0</v>
      </c>
      <c r="AI55" s="335">
        <f>IF(OR($C116&gt;AI$7,$C116+$E116-2&lt;AI$7),0,($D116-SUM($F116:AH116)-SUM($F55:AH55))*SAP_Leadsheet!$E$75)</f>
        <v>0</v>
      </c>
      <c r="AJ55" s="335">
        <f>IF(OR($C116&gt;AJ$7,$C116+$E116-2&lt;AJ$7),0,($D116-SUM($F116:AI116)-SUM($F55:AI55))*SAP_Leadsheet!$E$75)</f>
        <v>0</v>
      </c>
      <c r="AK55" s="335">
        <f>IF(OR($C116&gt;AK$7,$C116+$E116-2&lt;AK$7),0,($D116-SUM($F116:AJ116)-SUM($F55:AJ55))*SAP_Leadsheet!$E$75)</f>
        <v>0</v>
      </c>
      <c r="AL55" s="335">
        <f>IF(OR($C116&gt;AL$7,$C116+$E116-2&lt;AL$7),0,($D116-SUM($F116:AK116)-SUM($F55:AK55))*SAP_Leadsheet!$E$75)</f>
        <v>0</v>
      </c>
      <c r="AM55" s="335">
        <f>IF(OR($C116&gt;AM$7,$C116+$E116-2&lt;AM$7),0,($D116-SUM($F116:AL116)-SUM($F55:AL55))*SAP_Leadsheet!$E$75)</f>
        <v>0</v>
      </c>
      <c r="AN55" s="335">
        <f>IF(OR($C116&gt;AN$7,$C116+$E116-2&lt;AN$7),0,($D116-SUM($F116:AM116)-SUM($F55:AM55))*SAP_Leadsheet!$E$75)</f>
        <v>0</v>
      </c>
      <c r="AO55" s="335">
        <f>IF(OR($C116&gt;AO$7,$C116+$E116-2&lt;AO$7),0,($D116-SUM($F116:AN116)-SUM($F55:AN55))*SAP_Leadsheet!$E$75)</f>
        <v>0</v>
      </c>
      <c r="AP55" s="335">
        <f>IF(OR($C116&gt;AP$7,$C116+$E116-2&lt;AP$7),0,($D116-SUM($F116:AO116)-SUM($F55:AO55))*SAP_Leadsheet!$E$75)</f>
        <v>0</v>
      </c>
      <c r="AQ55" s="335">
        <f>IF(OR($C116&gt;AQ$7,$C116+$E116-2&lt;AQ$7),0,($D116-SUM($F116:AP116)-SUM($F55:AP55))*SAP_Leadsheet!$E$75)</f>
        <v>0</v>
      </c>
      <c r="AR55" s="335">
        <f>IF(OR($C116&gt;AR$7,$C116+$E116-2&lt;AR$7),0,($D116-SUM($F116:AQ116)-SUM($F55:AQ55))*SAP_Leadsheet!$E$75)</f>
        <v>0</v>
      </c>
      <c r="AS55" s="335">
        <f>IF(OR($C116&gt;AS$7,$C116+$E116-2&lt;AS$7),0,($D116-SUM($F116:AR116)-SUM($F55:AR55))*SAP_Leadsheet!$E$75)</f>
        <v>0</v>
      </c>
      <c r="AT55" s="335">
        <f>IF(OR($C116&gt;AT$7,$C116+$E116-2&lt;AT$7),0,($D116-SUM($F116:AS116)-SUM($F55:AS55))*SAP_Leadsheet!$E$75)</f>
        <v>0</v>
      </c>
      <c r="AU55" s="335">
        <f>IF(OR($C116&gt;AU$7,$C116+$E116-2&lt;AU$7),0,($D116-SUM($F116:AT116)-SUM($F55:AT55))*SAP_Leadsheet!$E$75)</f>
        <v>0</v>
      </c>
      <c r="AV55" s="335">
        <f>IF(OR($C116&gt;AV$7,$C116+$E116-2&lt;AV$7),0,($D116-SUM($F116:AU116)-SUM($F55:AU55))*SAP_Leadsheet!$E$75)</f>
        <v>0</v>
      </c>
      <c r="AW55" s="335">
        <f>IF(OR($C116&gt;AW$7,$C116+$E116-2&lt;AW$7),0,($D116-SUM($F116:AV116)-SUM($F55:AV55))*SAP_Leadsheet!$E$75)</f>
        <v>0</v>
      </c>
      <c r="AX55" s="335">
        <f>IF(OR($C116&gt;AX$7,$C116+$E116-2&lt;AX$7),0,($D116-SUM($F116:AW116)-SUM($F55:AW55))*SAP_Leadsheet!$E$75)</f>
        <v>0</v>
      </c>
      <c r="AY55" s="335">
        <f>IF(OR($C116&gt;AY$7,$C116+$E116-2&lt;AY$7),0,($D116-SUM($F116:AX116)-SUM($F55:AX55))*SAP_Leadsheet!$E$75)</f>
        <v>0</v>
      </c>
      <c r="AZ55" s="335">
        <f>IF(OR($C116&gt;AZ$7,$C116+$E116-2&lt;AZ$7),0,($D116-SUM($F116:AY116)-SUM($F55:AY55))*SAP_Leadsheet!$E$75)</f>
        <v>0</v>
      </c>
      <c r="BA55" s="335">
        <f>IF(OR($C116&gt;BA$7,$C116+$E116-2&lt;BA$7),0,($D116-SUM($F116:AZ116)-SUM($F55:AZ55))*SAP_Leadsheet!$E$75)</f>
        <v>0</v>
      </c>
      <c r="BB55" s="335">
        <f>IF(OR($C116&gt;BB$7,$C116+$E116-2&lt;BB$7),0,($D116-SUM($F116:BA116)-SUM($F55:BA55))*SAP_Leadsheet!$E$75)</f>
        <v>0</v>
      </c>
      <c r="BC55" s="335">
        <f>IF(OR($C116&gt;BC$7,$C116+$E116-2&lt;BC$7),0,($D116-SUM($F116:BB116)-SUM($F55:BB55))*SAP_Leadsheet!$E$75)</f>
        <v>0</v>
      </c>
      <c r="BD55" s="335">
        <f>IF(OR($C116&gt;BD$7,$C116+$E116-2&lt;BD$7),0,($D116-SUM($F116:BC116)-SUM($F55:BC55))*SAP_Leadsheet!$E$75)</f>
        <v>0</v>
      </c>
      <c r="BE55" s="335">
        <f>IF(OR($C116&gt;BE$7,$C116+$E116-2&lt;BE$7),0,($D116-SUM($F116:BD116)-SUM($F55:BD55))*SAP_Leadsheet!$E$75)</f>
        <v>0</v>
      </c>
      <c r="BF55" s="335">
        <f>IF(OR($C116&gt;BF$7,$C116+$E116-2&lt;BF$7),0,($D116-SUM($F116:BE116)-SUM($F55:BE55))*SAP_Leadsheet!$E$75)</f>
        <v>0</v>
      </c>
      <c r="BG55" s="335">
        <f>IF(OR($C116&gt;BG$7,$C116+$E116-2&lt;BG$7),0,($D116-SUM($F116:BF116)-SUM($F55:BF55))*SAP_Leadsheet!$E$75)</f>
        <v>0</v>
      </c>
      <c r="BH55" s="335">
        <f>IF(OR($C116&gt;BH$7,$C116+$E116-2&lt;BH$7),0,($D116-SUM($F116:BG116)-SUM($F55:BG55))*SAP_Leadsheet!$E$75)</f>
        <v>0</v>
      </c>
      <c r="BI55" s="335">
        <f>IF(OR($C116&gt;BI$7,$C116+$E116-2&lt;BI$7),0,($D116-SUM($F116:BH116)-SUM($F55:BH55))*SAP_Leadsheet!$E$75)</f>
        <v>0</v>
      </c>
      <c r="BJ55" s="335">
        <f>IF(OR($C116&gt;BJ$7,$C116+$E116-2&lt;BJ$7),0,($D116-SUM($F116:BI116)-SUM($F55:BI55))*SAP_Leadsheet!$E$75)</f>
        <v>0</v>
      </c>
      <c r="BK55" s="335">
        <f>IF(OR($C116&gt;BK$7,$C116+$E116-2&lt;BK$7),0,($D116-SUM($F116:BJ116)-SUM($F55:BJ55))*SAP_Leadsheet!$E$75)</f>
        <v>0</v>
      </c>
      <c r="BL55" s="335">
        <f>IF(OR($C116&gt;BL$7,$C116+$E116-2&lt;BL$7),0,($D116-SUM($F116:BK116)-SUM($F55:BK55))*SAP_Leadsheet!$E$75)</f>
        <v>0</v>
      </c>
      <c r="BM55" s="335">
        <f>IF(OR($C116&gt;BM$7,$C116+$E116-2&lt;BM$7),0,($D116-SUM($F116:BL116)-SUM($F55:BL55))*SAP_Leadsheet!$E$75)</f>
        <v>0</v>
      </c>
      <c r="BN55" s="335">
        <f>IF(OR($C116&gt;BN$7,$C116+$E116-2&lt;BN$7),0,($D116-SUM($F116:BM116)-SUM($F55:BM55))*SAP_Leadsheet!$E$75)</f>
        <v>0</v>
      </c>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row>
    <row r="56" spans="1:90" hidden="1" outlineLevel="1" x14ac:dyDescent="0.15">
      <c r="A56" s="112"/>
      <c r="B56" s="87"/>
      <c r="C56" s="8">
        <v>22</v>
      </c>
      <c r="D56" s="332"/>
      <c r="E56" s="333"/>
      <c r="F56" s="334"/>
      <c r="G56" s="335">
        <f>IF(OR($C117&gt;G$7,$C117+$E117-2&lt;G$7),0,($D117-SUM($F117:F117)-SUM($F56:F56))*SAP_Leadsheet!$E$75)</f>
        <v>0</v>
      </c>
      <c r="H56" s="335">
        <f>IF(OR($C117&gt;H$7,$C117+$E117-2&lt;H$7),0,($D117-SUM($F117:G117)-SUM($F56:G56))*SAP_Leadsheet!$E$75)</f>
        <v>0</v>
      </c>
      <c r="I56" s="335">
        <f>IF(OR($C117&gt;I$7,$C117+$E117-2&lt;I$7),0,($D117-SUM($F117:H117)-SUM($F56:H56))*SAP_Leadsheet!$E$75)</f>
        <v>0</v>
      </c>
      <c r="J56" s="335">
        <f>IF(OR($C117&gt;J$7,$C117+$E117-2&lt;J$7),0,($D117-SUM($F117:I117)-SUM($F56:I56))*SAP_Leadsheet!$E$75)</f>
        <v>0</v>
      </c>
      <c r="K56" s="335">
        <f>IF(OR($C117&gt;K$7,$C117+$E117-2&lt;K$7),0,($D117-SUM($F117:J117)-SUM($F56:J56))*SAP_Leadsheet!$E$75)</f>
        <v>0</v>
      </c>
      <c r="L56" s="335">
        <f>IF(OR($C117&gt;L$7,$C117+$E117-2&lt;L$7),0,($D117-SUM($F117:K117)-SUM($F56:K56))*SAP_Leadsheet!$E$75)</f>
        <v>0</v>
      </c>
      <c r="M56" s="335">
        <f>IF(OR($C117&gt;M$7,$C117+$E117-2&lt;M$7),0,($D117-SUM($F117:L117)-SUM($F56:L56))*SAP_Leadsheet!$E$75)</f>
        <v>0</v>
      </c>
      <c r="N56" s="335">
        <f>IF(OR($C117&gt;N$7,$C117+$E117-2&lt;N$7),0,($D117-SUM($F117:M117)-SUM($F56:M56))*SAP_Leadsheet!$E$75)</f>
        <v>0</v>
      </c>
      <c r="O56" s="335">
        <f>IF(OR($C117&gt;O$7,$C117+$E117-2&lt;O$7),0,($D117-SUM($F117:N117)-SUM($F56:N56))*SAP_Leadsheet!$E$75)</f>
        <v>0</v>
      </c>
      <c r="P56" s="335">
        <f>IF(OR($C117&gt;P$7,$C117+$E117-2&lt;P$7),0,($D117-SUM($F117:O117)-SUM($F56:O56))*SAP_Leadsheet!$E$75)</f>
        <v>0</v>
      </c>
      <c r="Q56" s="335">
        <f>IF(OR($C117&gt;Q$7,$C117+$E117-2&lt;Q$7),0,($D117-SUM($F117:P117)-SUM($F56:P56))*SAP_Leadsheet!$E$75)</f>
        <v>0</v>
      </c>
      <c r="R56" s="335">
        <f>IF(OR($C117&gt;R$7,$C117+$E117-2&lt;R$7),0,($D117-SUM($F117:Q117)-SUM($F56:Q56))*SAP_Leadsheet!$E$75)</f>
        <v>0</v>
      </c>
      <c r="S56" s="335">
        <f>IF(OR($C117&gt;S$7,$C117+$E117-2&lt;S$7),0,($D117-SUM($F117:R117)-SUM($F56:R56))*SAP_Leadsheet!$E$75)</f>
        <v>0</v>
      </c>
      <c r="T56" s="335">
        <f>IF(OR($C117&gt;T$7,$C117+$E117-2&lt;T$7),0,($D117-SUM($F117:S117)-SUM($F56:S56))*SAP_Leadsheet!$E$75)</f>
        <v>0</v>
      </c>
      <c r="U56" s="335">
        <f>IF(OR($C117&gt;U$7,$C117+$E117-2&lt;U$7),0,($D117-SUM($F117:T117)-SUM($F56:T56))*SAP_Leadsheet!$E$75)</f>
        <v>0</v>
      </c>
      <c r="V56" s="335">
        <f>IF(OR($C117&gt;V$7,$C117+$E117-2&lt;V$7),0,($D117-SUM($F117:U117)-SUM($F56:U56))*SAP_Leadsheet!$E$75)</f>
        <v>0</v>
      </c>
      <c r="W56" s="335">
        <f>IF(OR($C117&gt;W$7,$C117+$E117-2&lt;W$7),0,($D117-SUM($F117:V117)-SUM($F56:V56))*SAP_Leadsheet!$E$75)</f>
        <v>0</v>
      </c>
      <c r="X56" s="335">
        <f>IF(OR($C117&gt;X$7,$C117+$E117-2&lt;X$7),0,($D117-SUM($F117:W117)-SUM($F56:W56))*SAP_Leadsheet!$E$75)</f>
        <v>0</v>
      </c>
      <c r="Y56" s="335">
        <f>IF(OR($C117&gt;Y$7,$C117+$E117-2&lt;Y$7),0,($D117-SUM($F117:X117)-SUM($F56:X56))*SAP_Leadsheet!$E$75)</f>
        <v>0</v>
      </c>
      <c r="Z56" s="335">
        <f>IF(OR($C117&gt;Z$7,$C117+$E117-2&lt;Z$7),0,($D117-SUM($F117:Y117)-SUM($F56:Y56))*SAP_Leadsheet!$E$75)</f>
        <v>0</v>
      </c>
      <c r="AA56" s="335">
        <f>IF(OR($C117&gt;AA$7,$C117+$E117-2&lt;AA$7),0,($D117-SUM($F117:Z117)-SUM($F56:Z56))*SAP_Leadsheet!$E$75)</f>
        <v>0</v>
      </c>
      <c r="AB56" s="335">
        <f>IF(OR($C117&gt;AB$7,$C117+$E117-2&lt;AB$7),0,($D117-SUM($F117:AA117)-SUM($F56:AA56))*SAP_Leadsheet!$E$75)</f>
        <v>0</v>
      </c>
      <c r="AC56" s="335">
        <f>IF(OR($C117&gt;AC$7,$C117+$E117-2&lt;AC$7),0,($D117-SUM($F117:AB117)-SUM($F56:AB56))*SAP_Leadsheet!$E$75)</f>
        <v>0</v>
      </c>
      <c r="AD56" s="335">
        <f>IF(OR($C117&gt;AD$7,$C117+$E117-2&lt;AD$7),0,($D117-SUM($F117:AC117)-SUM($F56:AC56))*SAP_Leadsheet!$E$75)</f>
        <v>0</v>
      </c>
      <c r="AE56" s="335">
        <f>IF(OR($C117&gt;AE$7,$C117+$E117-2&lt;AE$7),0,($D117-SUM($F117:AD117)-SUM($F56:AD56))*SAP_Leadsheet!$E$75)</f>
        <v>0</v>
      </c>
      <c r="AF56" s="335">
        <f>IF(OR($C117&gt;AF$7,$C117+$E117-2&lt;AF$7),0,($D117-SUM($F117:AE117)-SUM($F56:AE56))*SAP_Leadsheet!$E$75)</f>
        <v>0</v>
      </c>
      <c r="AG56" s="335">
        <f>IF(OR($C117&gt;AG$7,$C117+$E117-2&lt;AG$7),0,($D117-SUM($F117:AF117)-SUM($F56:AF56))*SAP_Leadsheet!$E$75)</f>
        <v>0</v>
      </c>
      <c r="AH56" s="335">
        <f>IF(OR($C117&gt;AH$7,$C117+$E117-2&lt;AH$7),0,($D117-SUM($F117:AG117)-SUM($F56:AG56))*SAP_Leadsheet!$E$75)</f>
        <v>0</v>
      </c>
      <c r="AI56" s="335">
        <f>IF(OR($C117&gt;AI$7,$C117+$E117-2&lt;AI$7),0,($D117-SUM($F117:AH117)-SUM($F56:AH56))*SAP_Leadsheet!$E$75)</f>
        <v>0</v>
      </c>
      <c r="AJ56" s="335">
        <f>IF(OR($C117&gt;AJ$7,$C117+$E117-2&lt;AJ$7),0,($D117-SUM($F117:AI117)-SUM($F56:AI56))*SAP_Leadsheet!$E$75)</f>
        <v>0</v>
      </c>
      <c r="AK56" s="335">
        <f>IF(OR($C117&gt;AK$7,$C117+$E117-2&lt;AK$7),0,($D117-SUM($F117:AJ117)-SUM($F56:AJ56))*SAP_Leadsheet!$E$75)</f>
        <v>0</v>
      </c>
      <c r="AL56" s="335">
        <f>IF(OR($C117&gt;AL$7,$C117+$E117-2&lt;AL$7),0,($D117-SUM($F117:AK117)-SUM($F56:AK56))*SAP_Leadsheet!$E$75)</f>
        <v>0</v>
      </c>
      <c r="AM56" s="335">
        <f>IF(OR($C117&gt;AM$7,$C117+$E117-2&lt;AM$7),0,($D117-SUM($F117:AL117)-SUM($F56:AL56))*SAP_Leadsheet!$E$75)</f>
        <v>0</v>
      </c>
      <c r="AN56" s="335">
        <f>IF(OR($C117&gt;AN$7,$C117+$E117-2&lt;AN$7),0,($D117-SUM($F117:AM117)-SUM($F56:AM56))*SAP_Leadsheet!$E$75)</f>
        <v>0</v>
      </c>
      <c r="AO56" s="335">
        <f>IF(OR($C117&gt;AO$7,$C117+$E117-2&lt;AO$7),0,($D117-SUM($F117:AN117)-SUM($F56:AN56))*SAP_Leadsheet!$E$75)</f>
        <v>0</v>
      </c>
      <c r="AP56" s="335">
        <f>IF(OR($C117&gt;AP$7,$C117+$E117-2&lt;AP$7),0,($D117-SUM($F117:AO117)-SUM($F56:AO56))*SAP_Leadsheet!$E$75)</f>
        <v>0</v>
      </c>
      <c r="AQ56" s="335">
        <f>IF(OR($C117&gt;AQ$7,$C117+$E117-2&lt;AQ$7),0,($D117-SUM($F117:AP117)-SUM($F56:AP56))*SAP_Leadsheet!$E$75)</f>
        <v>0</v>
      </c>
      <c r="AR56" s="335">
        <f>IF(OR($C117&gt;AR$7,$C117+$E117-2&lt;AR$7),0,($D117-SUM($F117:AQ117)-SUM($F56:AQ56))*SAP_Leadsheet!$E$75)</f>
        <v>0</v>
      </c>
      <c r="AS56" s="335">
        <f>IF(OR($C117&gt;AS$7,$C117+$E117-2&lt;AS$7),0,($D117-SUM($F117:AR117)-SUM($F56:AR56))*SAP_Leadsheet!$E$75)</f>
        <v>0</v>
      </c>
      <c r="AT56" s="335">
        <f>IF(OR($C117&gt;AT$7,$C117+$E117-2&lt;AT$7),0,($D117-SUM($F117:AS117)-SUM($F56:AS56))*SAP_Leadsheet!$E$75)</f>
        <v>0</v>
      </c>
      <c r="AU56" s="335">
        <f>IF(OR($C117&gt;AU$7,$C117+$E117-2&lt;AU$7),0,($D117-SUM($F117:AT117)-SUM($F56:AT56))*SAP_Leadsheet!$E$75)</f>
        <v>0</v>
      </c>
      <c r="AV56" s="335">
        <f>IF(OR($C117&gt;AV$7,$C117+$E117-2&lt;AV$7),0,($D117-SUM($F117:AU117)-SUM($F56:AU56))*SAP_Leadsheet!$E$75)</f>
        <v>0</v>
      </c>
      <c r="AW56" s="335">
        <f>IF(OR($C117&gt;AW$7,$C117+$E117-2&lt;AW$7),0,($D117-SUM($F117:AV117)-SUM($F56:AV56))*SAP_Leadsheet!$E$75)</f>
        <v>0</v>
      </c>
      <c r="AX56" s="335">
        <f>IF(OR($C117&gt;AX$7,$C117+$E117-2&lt;AX$7),0,($D117-SUM($F117:AW117)-SUM($F56:AW56))*SAP_Leadsheet!$E$75)</f>
        <v>0</v>
      </c>
      <c r="AY56" s="335">
        <f>IF(OR($C117&gt;AY$7,$C117+$E117-2&lt;AY$7),0,($D117-SUM($F117:AX117)-SUM($F56:AX56))*SAP_Leadsheet!$E$75)</f>
        <v>0</v>
      </c>
      <c r="AZ56" s="335">
        <f>IF(OR($C117&gt;AZ$7,$C117+$E117-2&lt;AZ$7),0,($D117-SUM($F117:AY117)-SUM($F56:AY56))*SAP_Leadsheet!$E$75)</f>
        <v>0</v>
      </c>
      <c r="BA56" s="335">
        <f>IF(OR($C117&gt;BA$7,$C117+$E117-2&lt;BA$7),0,($D117-SUM($F117:AZ117)-SUM($F56:AZ56))*SAP_Leadsheet!$E$75)</f>
        <v>0</v>
      </c>
      <c r="BB56" s="335">
        <f>IF(OR($C117&gt;BB$7,$C117+$E117-2&lt;BB$7),0,($D117-SUM($F117:BA117)-SUM($F56:BA56))*SAP_Leadsheet!$E$75)</f>
        <v>0</v>
      </c>
      <c r="BC56" s="335">
        <f>IF(OR($C117&gt;BC$7,$C117+$E117-2&lt;BC$7),0,($D117-SUM($F117:BB117)-SUM($F56:BB56))*SAP_Leadsheet!$E$75)</f>
        <v>0</v>
      </c>
      <c r="BD56" s="335">
        <f>IF(OR($C117&gt;BD$7,$C117+$E117-2&lt;BD$7),0,($D117-SUM($F117:BC117)-SUM($F56:BC56))*SAP_Leadsheet!$E$75)</f>
        <v>0</v>
      </c>
      <c r="BE56" s="335">
        <f>IF(OR($C117&gt;BE$7,$C117+$E117-2&lt;BE$7),0,($D117-SUM($F117:BD117)-SUM($F56:BD56))*SAP_Leadsheet!$E$75)</f>
        <v>0</v>
      </c>
      <c r="BF56" s="335">
        <f>IF(OR($C117&gt;BF$7,$C117+$E117-2&lt;BF$7),0,($D117-SUM($F117:BE117)-SUM($F56:BE56))*SAP_Leadsheet!$E$75)</f>
        <v>0</v>
      </c>
      <c r="BG56" s="335">
        <f>IF(OR($C117&gt;BG$7,$C117+$E117-2&lt;BG$7),0,($D117-SUM($F117:BF117)-SUM($F56:BF56))*SAP_Leadsheet!$E$75)</f>
        <v>0</v>
      </c>
      <c r="BH56" s="335">
        <f>IF(OR($C117&gt;BH$7,$C117+$E117-2&lt;BH$7),0,($D117-SUM($F117:BG117)-SUM($F56:BG56))*SAP_Leadsheet!$E$75)</f>
        <v>0</v>
      </c>
      <c r="BI56" s="335">
        <f>IF(OR($C117&gt;BI$7,$C117+$E117-2&lt;BI$7),0,($D117-SUM($F117:BH117)-SUM($F56:BH56))*SAP_Leadsheet!$E$75)</f>
        <v>0</v>
      </c>
      <c r="BJ56" s="335">
        <f>IF(OR($C117&gt;BJ$7,$C117+$E117-2&lt;BJ$7),0,($D117-SUM($F117:BI117)-SUM($F56:BI56))*SAP_Leadsheet!$E$75)</f>
        <v>0</v>
      </c>
      <c r="BK56" s="335">
        <f>IF(OR($C117&gt;BK$7,$C117+$E117-2&lt;BK$7),0,($D117-SUM($F117:BJ117)-SUM($F56:BJ56))*SAP_Leadsheet!$E$75)</f>
        <v>0</v>
      </c>
      <c r="BL56" s="335">
        <f>IF(OR($C117&gt;BL$7,$C117+$E117-2&lt;BL$7),0,($D117-SUM($F117:BK117)-SUM($F56:BK56))*SAP_Leadsheet!$E$75)</f>
        <v>0</v>
      </c>
      <c r="BM56" s="335">
        <f>IF(OR($C117&gt;BM$7,$C117+$E117-2&lt;BM$7),0,($D117-SUM($F117:BL117)-SUM($F56:BL56))*SAP_Leadsheet!$E$75)</f>
        <v>0</v>
      </c>
      <c r="BN56" s="335">
        <f>IF(OR($C117&gt;BN$7,$C117+$E117-2&lt;BN$7),0,($D117-SUM($F117:BM117)-SUM($F56:BM56))*SAP_Leadsheet!$E$75)</f>
        <v>0</v>
      </c>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row>
    <row r="57" spans="1:90" hidden="1" outlineLevel="1" x14ac:dyDescent="0.15">
      <c r="A57" s="112"/>
      <c r="B57" s="87"/>
      <c r="C57" s="8">
        <v>23</v>
      </c>
      <c r="D57" s="332"/>
      <c r="E57" s="333"/>
      <c r="F57" s="334"/>
      <c r="G57" s="335">
        <f>IF(OR($C118&gt;G$7,$C118+$E118-2&lt;G$7),0,($D118-SUM($F118:F118)-SUM($F57:F57))*SAP_Leadsheet!$E$75)</f>
        <v>0</v>
      </c>
      <c r="H57" s="335">
        <f>IF(OR($C118&gt;H$7,$C118+$E118-2&lt;H$7),0,($D118-SUM($F118:G118)-SUM($F57:G57))*SAP_Leadsheet!$E$75)</f>
        <v>0</v>
      </c>
      <c r="I57" s="335">
        <f>IF(OR($C118&gt;I$7,$C118+$E118-2&lt;I$7),0,($D118-SUM($F118:H118)-SUM($F57:H57))*SAP_Leadsheet!$E$75)</f>
        <v>0</v>
      </c>
      <c r="J57" s="335">
        <f>IF(OR($C118&gt;J$7,$C118+$E118-2&lt;J$7),0,($D118-SUM($F118:I118)-SUM($F57:I57))*SAP_Leadsheet!$E$75)</f>
        <v>0</v>
      </c>
      <c r="K57" s="335">
        <f>IF(OR($C118&gt;K$7,$C118+$E118-2&lt;K$7),0,($D118-SUM($F118:J118)-SUM($F57:J57))*SAP_Leadsheet!$E$75)</f>
        <v>0</v>
      </c>
      <c r="L57" s="335">
        <f>IF(OR($C118&gt;L$7,$C118+$E118-2&lt;L$7),0,($D118-SUM($F118:K118)-SUM($F57:K57))*SAP_Leadsheet!$E$75)</f>
        <v>0</v>
      </c>
      <c r="M57" s="335">
        <f>IF(OR($C118&gt;M$7,$C118+$E118-2&lt;M$7),0,($D118-SUM($F118:L118)-SUM($F57:L57))*SAP_Leadsheet!$E$75)</f>
        <v>0</v>
      </c>
      <c r="N57" s="335">
        <f>IF(OR($C118&gt;N$7,$C118+$E118-2&lt;N$7),0,($D118-SUM($F118:M118)-SUM($F57:M57))*SAP_Leadsheet!$E$75)</f>
        <v>0</v>
      </c>
      <c r="O57" s="335">
        <f>IF(OR($C118&gt;O$7,$C118+$E118-2&lt;O$7),0,($D118-SUM($F118:N118)-SUM($F57:N57))*SAP_Leadsheet!$E$75)</f>
        <v>0</v>
      </c>
      <c r="P57" s="335">
        <f>IF(OR($C118&gt;P$7,$C118+$E118-2&lt;P$7),0,($D118-SUM($F118:O118)-SUM($F57:O57))*SAP_Leadsheet!$E$75)</f>
        <v>0</v>
      </c>
      <c r="Q57" s="335">
        <f>IF(OR($C118&gt;Q$7,$C118+$E118-2&lt;Q$7),0,($D118-SUM($F118:P118)-SUM($F57:P57))*SAP_Leadsheet!$E$75)</f>
        <v>0</v>
      </c>
      <c r="R57" s="335">
        <f>IF(OR($C118&gt;R$7,$C118+$E118-2&lt;R$7),0,($D118-SUM($F118:Q118)-SUM($F57:Q57))*SAP_Leadsheet!$E$75)</f>
        <v>0</v>
      </c>
      <c r="S57" s="335">
        <f>IF(OR($C118&gt;S$7,$C118+$E118-2&lt;S$7),0,($D118-SUM($F118:R118)-SUM($F57:R57))*SAP_Leadsheet!$E$75)</f>
        <v>0</v>
      </c>
      <c r="T57" s="335">
        <f>IF(OR($C118&gt;T$7,$C118+$E118-2&lt;T$7),0,($D118-SUM($F118:S118)-SUM($F57:S57))*SAP_Leadsheet!$E$75)</f>
        <v>0</v>
      </c>
      <c r="U57" s="335">
        <f>IF(OR($C118&gt;U$7,$C118+$E118-2&lt;U$7),0,($D118-SUM($F118:T118)-SUM($F57:T57))*SAP_Leadsheet!$E$75)</f>
        <v>0</v>
      </c>
      <c r="V57" s="335">
        <f>IF(OR($C118&gt;V$7,$C118+$E118-2&lt;V$7),0,($D118-SUM($F118:U118)-SUM($F57:U57))*SAP_Leadsheet!$E$75)</f>
        <v>0</v>
      </c>
      <c r="W57" s="335">
        <f>IF(OR($C118&gt;W$7,$C118+$E118-2&lt;W$7),0,($D118-SUM($F118:V118)-SUM($F57:V57))*SAP_Leadsheet!$E$75)</f>
        <v>0</v>
      </c>
      <c r="X57" s="335">
        <f>IF(OR($C118&gt;X$7,$C118+$E118-2&lt;X$7),0,($D118-SUM($F118:W118)-SUM($F57:W57))*SAP_Leadsheet!$E$75)</f>
        <v>0</v>
      </c>
      <c r="Y57" s="335">
        <f>IF(OR($C118&gt;Y$7,$C118+$E118-2&lt;Y$7),0,($D118-SUM($F118:X118)-SUM($F57:X57))*SAP_Leadsheet!$E$75)</f>
        <v>0</v>
      </c>
      <c r="Z57" s="335">
        <f>IF(OR($C118&gt;Z$7,$C118+$E118-2&lt;Z$7),0,($D118-SUM($F118:Y118)-SUM($F57:Y57))*SAP_Leadsheet!$E$75)</f>
        <v>0</v>
      </c>
      <c r="AA57" s="335">
        <f>IF(OR($C118&gt;AA$7,$C118+$E118-2&lt;AA$7),0,($D118-SUM($F118:Z118)-SUM($F57:Z57))*SAP_Leadsheet!$E$75)</f>
        <v>0</v>
      </c>
      <c r="AB57" s="335">
        <f>IF(OR($C118&gt;AB$7,$C118+$E118-2&lt;AB$7),0,($D118-SUM($F118:AA118)-SUM($F57:AA57))*SAP_Leadsheet!$E$75)</f>
        <v>0</v>
      </c>
      <c r="AC57" s="335">
        <f>IF(OR($C118&gt;AC$7,$C118+$E118-2&lt;AC$7),0,($D118-SUM($F118:AB118)-SUM($F57:AB57))*SAP_Leadsheet!$E$75)</f>
        <v>0</v>
      </c>
      <c r="AD57" s="335">
        <f>IF(OR($C118&gt;AD$7,$C118+$E118-2&lt;AD$7),0,($D118-SUM($F118:AC118)-SUM($F57:AC57))*SAP_Leadsheet!$E$75)</f>
        <v>0</v>
      </c>
      <c r="AE57" s="335">
        <f>IF(OR($C118&gt;AE$7,$C118+$E118-2&lt;AE$7),0,($D118-SUM($F118:AD118)-SUM($F57:AD57))*SAP_Leadsheet!$E$75)</f>
        <v>0</v>
      </c>
      <c r="AF57" s="335">
        <f>IF(OR($C118&gt;AF$7,$C118+$E118-2&lt;AF$7),0,($D118-SUM($F118:AE118)-SUM($F57:AE57))*SAP_Leadsheet!$E$75)</f>
        <v>0</v>
      </c>
      <c r="AG57" s="335">
        <f>IF(OR($C118&gt;AG$7,$C118+$E118-2&lt;AG$7),0,($D118-SUM($F118:AF118)-SUM($F57:AF57))*SAP_Leadsheet!$E$75)</f>
        <v>0</v>
      </c>
      <c r="AH57" s="335">
        <f>IF(OR($C118&gt;AH$7,$C118+$E118-2&lt;AH$7),0,($D118-SUM($F118:AG118)-SUM($F57:AG57))*SAP_Leadsheet!$E$75)</f>
        <v>0</v>
      </c>
      <c r="AI57" s="335">
        <f>IF(OR($C118&gt;AI$7,$C118+$E118-2&lt;AI$7),0,($D118-SUM($F118:AH118)-SUM($F57:AH57))*SAP_Leadsheet!$E$75)</f>
        <v>0</v>
      </c>
      <c r="AJ57" s="335">
        <f>IF(OR($C118&gt;AJ$7,$C118+$E118-2&lt;AJ$7),0,($D118-SUM($F118:AI118)-SUM($F57:AI57))*SAP_Leadsheet!$E$75)</f>
        <v>0</v>
      </c>
      <c r="AK57" s="335">
        <f>IF(OR($C118&gt;AK$7,$C118+$E118-2&lt;AK$7),0,($D118-SUM($F118:AJ118)-SUM($F57:AJ57))*SAP_Leadsheet!$E$75)</f>
        <v>0</v>
      </c>
      <c r="AL57" s="335">
        <f>IF(OR($C118&gt;AL$7,$C118+$E118-2&lt;AL$7),0,($D118-SUM($F118:AK118)-SUM($F57:AK57))*SAP_Leadsheet!$E$75)</f>
        <v>0</v>
      </c>
      <c r="AM57" s="335">
        <f>IF(OR($C118&gt;AM$7,$C118+$E118-2&lt;AM$7),0,($D118-SUM($F118:AL118)-SUM($F57:AL57))*SAP_Leadsheet!$E$75)</f>
        <v>0</v>
      </c>
      <c r="AN57" s="335">
        <f>IF(OR($C118&gt;AN$7,$C118+$E118-2&lt;AN$7),0,($D118-SUM($F118:AM118)-SUM($F57:AM57))*SAP_Leadsheet!$E$75)</f>
        <v>0</v>
      </c>
      <c r="AO57" s="335">
        <f>IF(OR($C118&gt;AO$7,$C118+$E118-2&lt;AO$7),0,($D118-SUM($F118:AN118)-SUM($F57:AN57))*SAP_Leadsheet!$E$75)</f>
        <v>0</v>
      </c>
      <c r="AP57" s="335">
        <f>IF(OR($C118&gt;AP$7,$C118+$E118-2&lt;AP$7),0,($D118-SUM($F118:AO118)-SUM($F57:AO57))*SAP_Leadsheet!$E$75)</f>
        <v>0</v>
      </c>
      <c r="AQ57" s="335">
        <f>IF(OR($C118&gt;AQ$7,$C118+$E118-2&lt;AQ$7),0,($D118-SUM($F118:AP118)-SUM($F57:AP57))*SAP_Leadsheet!$E$75)</f>
        <v>0</v>
      </c>
      <c r="AR57" s="335">
        <f>IF(OR($C118&gt;AR$7,$C118+$E118-2&lt;AR$7),0,($D118-SUM($F118:AQ118)-SUM($F57:AQ57))*SAP_Leadsheet!$E$75)</f>
        <v>0</v>
      </c>
      <c r="AS57" s="335">
        <f>IF(OR($C118&gt;AS$7,$C118+$E118-2&lt;AS$7),0,($D118-SUM($F118:AR118)-SUM($F57:AR57))*SAP_Leadsheet!$E$75)</f>
        <v>0</v>
      </c>
      <c r="AT57" s="335">
        <f>IF(OR($C118&gt;AT$7,$C118+$E118-2&lt;AT$7),0,($D118-SUM($F118:AS118)-SUM($F57:AS57))*SAP_Leadsheet!$E$75)</f>
        <v>0</v>
      </c>
      <c r="AU57" s="335">
        <f>IF(OR($C118&gt;AU$7,$C118+$E118-2&lt;AU$7),0,($D118-SUM($F118:AT118)-SUM($F57:AT57))*SAP_Leadsheet!$E$75)</f>
        <v>0</v>
      </c>
      <c r="AV57" s="335">
        <f>IF(OR($C118&gt;AV$7,$C118+$E118-2&lt;AV$7),0,($D118-SUM($F118:AU118)-SUM($F57:AU57))*SAP_Leadsheet!$E$75)</f>
        <v>0</v>
      </c>
      <c r="AW57" s="335">
        <f>IF(OR($C118&gt;AW$7,$C118+$E118-2&lt;AW$7),0,($D118-SUM($F118:AV118)-SUM($F57:AV57))*SAP_Leadsheet!$E$75)</f>
        <v>0</v>
      </c>
      <c r="AX57" s="335">
        <f>IF(OR($C118&gt;AX$7,$C118+$E118-2&lt;AX$7),0,($D118-SUM($F118:AW118)-SUM($F57:AW57))*SAP_Leadsheet!$E$75)</f>
        <v>0</v>
      </c>
      <c r="AY57" s="335">
        <f>IF(OR($C118&gt;AY$7,$C118+$E118-2&lt;AY$7),0,($D118-SUM($F118:AX118)-SUM($F57:AX57))*SAP_Leadsheet!$E$75)</f>
        <v>0</v>
      </c>
      <c r="AZ57" s="335">
        <f>IF(OR($C118&gt;AZ$7,$C118+$E118-2&lt;AZ$7),0,($D118-SUM($F118:AY118)-SUM($F57:AY57))*SAP_Leadsheet!$E$75)</f>
        <v>0</v>
      </c>
      <c r="BA57" s="335">
        <f>IF(OR($C118&gt;BA$7,$C118+$E118-2&lt;BA$7),0,($D118-SUM($F118:AZ118)-SUM($F57:AZ57))*SAP_Leadsheet!$E$75)</f>
        <v>0</v>
      </c>
      <c r="BB57" s="335">
        <f>IF(OR($C118&gt;BB$7,$C118+$E118-2&lt;BB$7),0,($D118-SUM($F118:BA118)-SUM($F57:BA57))*SAP_Leadsheet!$E$75)</f>
        <v>0</v>
      </c>
      <c r="BC57" s="335">
        <f>IF(OR($C118&gt;BC$7,$C118+$E118-2&lt;BC$7),0,($D118-SUM($F118:BB118)-SUM($F57:BB57))*SAP_Leadsheet!$E$75)</f>
        <v>0</v>
      </c>
      <c r="BD57" s="335">
        <f>IF(OR($C118&gt;BD$7,$C118+$E118-2&lt;BD$7),0,($D118-SUM($F118:BC118)-SUM($F57:BC57))*SAP_Leadsheet!$E$75)</f>
        <v>0</v>
      </c>
      <c r="BE57" s="335">
        <f>IF(OR($C118&gt;BE$7,$C118+$E118-2&lt;BE$7),0,($D118-SUM($F118:BD118)-SUM($F57:BD57))*SAP_Leadsheet!$E$75)</f>
        <v>0</v>
      </c>
      <c r="BF57" s="335">
        <f>IF(OR($C118&gt;BF$7,$C118+$E118-2&lt;BF$7),0,($D118-SUM($F118:BE118)-SUM($F57:BE57))*SAP_Leadsheet!$E$75)</f>
        <v>0</v>
      </c>
      <c r="BG57" s="335">
        <f>IF(OR($C118&gt;BG$7,$C118+$E118-2&lt;BG$7),0,($D118-SUM($F118:BF118)-SUM($F57:BF57))*SAP_Leadsheet!$E$75)</f>
        <v>0</v>
      </c>
      <c r="BH57" s="335">
        <f>IF(OR($C118&gt;BH$7,$C118+$E118-2&lt;BH$7),0,($D118-SUM($F118:BG118)-SUM($F57:BG57))*SAP_Leadsheet!$E$75)</f>
        <v>0</v>
      </c>
      <c r="BI57" s="335">
        <f>IF(OR($C118&gt;BI$7,$C118+$E118-2&lt;BI$7),0,($D118-SUM($F118:BH118)-SUM($F57:BH57))*SAP_Leadsheet!$E$75)</f>
        <v>0</v>
      </c>
      <c r="BJ57" s="335">
        <f>IF(OR($C118&gt;BJ$7,$C118+$E118-2&lt;BJ$7),0,($D118-SUM($F118:BI118)-SUM($F57:BI57))*SAP_Leadsheet!$E$75)</f>
        <v>0</v>
      </c>
      <c r="BK57" s="335">
        <f>IF(OR($C118&gt;BK$7,$C118+$E118-2&lt;BK$7),0,($D118-SUM($F118:BJ118)-SUM($F57:BJ57))*SAP_Leadsheet!$E$75)</f>
        <v>0</v>
      </c>
      <c r="BL57" s="335">
        <f>IF(OR($C118&gt;BL$7,$C118+$E118-2&lt;BL$7),0,($D118-SUM($F118:BK118)-SUM($F57:BK57))*SAP_Leadsheet!$E$75)</f>
        <v>0</v>
      </c>
      <c r="BM57" s="335">
        <f>IF(OR($C118&gt;BM$7,$C118+$E118-2&lt;BM$7),0,($D118-SUM($F118:BL118)-SUM($F57:BL57))*SAP_Leadsheet!$E$75)</f>
        <v>0</v>
      </c>
      <c r="BN57" s="335">
        <f>IF(OR($C118&gt;BN$7,$C118+$E118-2&lt;BN$7),0,($D118-SUM($F118:BM118)-SUM($F57:BM57))*SAP_Leadsheet!$E$75)</f>
        <v>0</v>
      </c>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row>
    <row r="58" spans="1:90" hidden="1" outlineLevel="1" x14ac:dyDescent="0.15">
      <c r="A58" s="112"/>
      <c r="B58" s="87"/>
      <c r="C58" s="8">
        <v>24</v>
      </c>
      <c r="D58" s="332"/>
      <c r="E58" s="333"/>
      <c r="F58" s="334"/>
      <c r="G58" s="335">
        <f>IF(OR($C119&gt;G$7,$C119+$E119-2&lt;G$7),0,($D119-SUM($F119:F119)-SUM($F58:F58))*SAP_Leadsheet!$E$75)</f>
        <v>0</v>
      </c>
      <c r="H58" s="335">
        <f>IF(OR($C119&gt;H$7,$C119+$E119-2&lt;H$7),0,($D119-SUM($F119:G119)-SUM($F58:G58))*SAP_Leadsheet!$E$75)</f>
        <v>0</v>
      </c>
      <c r="I58" s="335">
        <f>IF(OR($C119&gt;I$7,$C119+$E119-2&lt;I$7),0,($D119-SUM($F119:H119)-SUM($F58:H58))*SAP_Leadsheet!$E$75)</f>
        <v>0</v>
      </c>
      <c r="J58" s="335">
        <f>IF(OR($C119&gt;J$7,$C119+$E119-2&lt;J$7),0,($D119-SUM($F119:I119)-SUM($F58:I58))*SAP_Leadsheet!$E$75)</f>
        <v>0</v>
      </c>
      <c r="K58" s="335">
        <f>IF(OR($C119&gt;K$7,$C119+$E119-2&lt;K$7),0,($D119-SUM($F119:J119)-SUM($F58:J58))*SAP_Leadsheet!$E$75)</f>
        <v>0</v>
      </c>
      <c r="L58" s="335">
        <f>IF(OR($C119&gt;L$7,$C119+$E119-2&lt;L$7),0,($D119-SUM($F119:K119)-SUM($F58:K58))*SAP_Leadsheet!$E$75)</f>
        <v>0</v>
      </c>
      <c r="M58" s="335">
        <f>IF(OR($C119&gt;M$7,$C119+$E119-2&lt;M$7),0,($D119-SUM($F119:L119)-SUM($F58:L58))*SAP_Leadsheet!$E$75)</f>
        <v>0</v>
      </c>
      <c r="N58" s="335">
        <f>IF(OR($C119&gt;N$7,$C119+$E119-2&lt;N$7),0,($D119-SUM($F119:M119)-SUM($F58:M58))*SAP_Leadsheet!$E$75)</f>
        <v>0</v>
      </c>
      <c r="O58" s="335">
        <f>IF(OR($C119&gt;O$7,$C119+$E119-2&lt;O$7),0,($D119-SUM($F119:N119)-SUM($F58:N58))*SAP_Leadsheet!$E$75)</f>
        <v>0</v>
      </c>
      <c r="P58" s="335">
        <f>IF(OR($C119&gt;P$7,$C119+$E119-2&lt;P$7),0,($D119-SUM($F119:O119)-SUM($F58:O58))*SAP_Leadsheet!$E$75)</f>
        <v>0</v>
      </c>
      <c r="Q58" s="335">
        <f>IF(OR($C119&gt;Q$7,$C119+$E119-2&lt;Q$7),0,($D119-SUM($F119:P119)-SUM($F58:P58))*SAP_Leadsheet!$E$75)</f>
        <v>0</v>
      </c>
      <c r="R58" s="335">
        <f>IF(OR($C119&gt;R$7,$C119+$E119-2&lt;R$7),0,($D119-SUM($F119:Q119)-SUM($F58:Q58))*SAP_Leadsheet!$E$75)</f>
        <v>0</v>
      </c>
      <c r="S58" s="335">
        <f>IF(OR($C119&gt;S$7,$C119+$E119-2&lt;S$7),0,($D119-SUM($F119:R119)-SUM($F58:R58))*SAP_Leadsheet!$E$75)</f>
        <v>0</v>
      </c>
      <c r="T58" s="335">
        <f>IF(OR($C119&gt;T$7,$C119+$E119-2&lt;T$7),0,($D119-SUM($F119:S119)-SUM($F58:S58))*SAP_Leadsheet!$E$75)</f>
        <v>0</v>
      </c>
      <c r="U58" s="335">
        <f>IF(OR($C119&gt;U$7,$C119+$E119-2&lt;U$7),0,($D119-SUM($F119:T119)-SUM($F58:T58))*SAP_Leadsheet!$E$75)</f>
        <v>0</v>
      </c>
      <c r="V58" s="335">
        <f>IF(OR($C119&gt;V$7,$C119+$E119-2&lt;V$7),0,($D119-SUM($F119:U119)-SUM($F58:U58))*SAP_Leadsheet!$E$75)</f>
        <v>0</v>
      </c>
      <c r="W58" s="335">
        <f>IF(OR($C119&gt;W$7,$C119+$E119-2&lt;W$7),0,($D119-SUM($F119:V119)-SUM($F58:V58))*SAP_Leadsheet!$E$75)</f>
        <v>0</v>
      </c>
      <c r="X58" s="335">
        <f>IF(OR($C119&gt;X$7,$C119+$E119-2&lt;X$7),0,($D119-SUM($F119:W119)-SUM($F58:W58))*SAP_Leadsheet!$E$75)</f>
        <v>0</v>
      </c>
      <c r="Y58" s="335">
        <f>IF(OR($C119&gt;Y$7,$C119+$E119-2&lt;Y$7),0,($D119-SUM($F119:X119)-SUM($F58:X58))*SAP_Leadsheet!$E$75)</f>
        <v>0</v>
      </c>
      <c r="Z58" s="335">
        <f>IF(OR($C119&gt;Z$7,$C119+$E119-2&lt;Z$7),0,($D119-SUM($F119:Y119)-SUM($F58:Y58))*SAP_Leadsheet!$E$75)</f>
        <v>0</v>
      </c>
      <c r="AA58" s="335">
        <f>IF(OR($C119&gt;AA$7,$C119+$E119-2&lt;AA$7),0,($D119-SUM($F119:Z119)-SUM($F58:Z58))*SAP_Leadsheet!$E$75)</f>
        <v>0</v>
      </c>
      <c r="AB58" s="335">
        <f>IF(OR($C119&gt;AB$7,$C119+$E119-2&lt;AB$7),0,($D119-SUM($F119:AA119)-SUM($F58:AA58))*SAP_Leadsheet!$E$75)</f>
        <v>0</v>
      </c>
      <c r="AC58" s="335">
        <f>IF(OR($C119&gt;AC$7,$C119+$E119-2&lt;AC$7),0,($D119-SUM($F119:AB119)-SUM($F58:AB58))*SAP_Leadsheet!$E$75)</f>
        <v>0</v>
      </c>
      <c r="AD58" s="335">
        <f>IF(OR($C119&gt;AD$7,$C119+$E119-2&lt;AD$7),0,($D119-SUM($F119:AC119)-SUM($F58:AC58))*SAP_Leadsheet!$E$75)</f>
        <v>0</v>
      </c>
      <c r="AE58" s="335">
        <f>IF(OR($C119&gt;AE$7,$C119+$E119-2&lt;AE$7),0,($D119-SUM($F119:AD119)-SUM($F58:AD58))*SAP_Leadsheet!$E$75)</f>
        <v>0</v>
      </c>
      <c r="AF58" s="335">
        <f>IF(OR($C119&gt;AF$7,$C119+$E119-2&lt;AF$7),0,($D119-SUM($F119:AE119)-SUM($F58:AE58))*SAP_Leadsheet!$E$75)</f>
        <v>0</v>
      </c>
      <c r="AG58" s="335">
        <f>IF(OR($C119&gt;AG$7,$C119+$E119-2&lt;AG$7),0,($D119-SUM($F119:AF119)-SUM($F58:AF58))*SAP_Leadsheet!$E$75)</f>
        <v>0</v>
      </c>
      <c r="AH58" s="335">
        <f>IF(OR($C119&gt;AH$7,$C119+$E119-2&lt;AH$7),0,($D119-SUM($F119:AG119)-SUM($F58:AG58))*SAP_Leadsheet!$E$75)</f>
        <v>0</v>
      </c>
      <c r="AI58" s="335">
        <f>IF(OR($C119&gt;AI$7,$C119+$E119-2&lt;AI$7),0,($D119-SUM($F119:AH119)-SUM($F58:AH58))*SAP_Leadsheet!$E$75)</f>
        <v>0</v>
      </c>
      <c r="AJ58" s="335">
        <f>IF(OR($C119&gt;AJ$7,$C119+$E119-2&lt;AJ$7),0,($D119-SUM($F119:AI119)-SUM($F58:AI58))*SAP_Leadsheet!$E$75)</f>
        <v>0</v>
      </c>
      <c r="AK58" s="335">
        <f>IF(OR($C119&gt;AK$7,$C119+$E119-2&lt;AK$7),0,($D119-SUM($F119:AJ119)-SUM($F58:AJ58))*SAP_Leadsheet!$E$75)</f>
        <v>0</v>
      </c>
      <c r="AL58" s="335">
        <f>IF(OR($C119&gt;AL$7,$C119+$E119-2&lt;AL$7),0,($D119-SUM($F119:AK119)-SUM($F58:AK58))*SAP_Leadsheet!$E$75)</f>
        <v>0</v>
      </c>
      <c r="AM58" s="335">
        <f>IF(OR($C119&gt;AM$7,$C119+$E119-2&lt;AM$7),0,($D119-SUM($F119:AL119)-SUM($F58:AL58))*SAP_Leadsheet!$E$75)</f>
        <v>0</v>
      </c>
      <c r="AN58" s="335">
        <f>IF(OR($C119&gt;AN$7,$C119+$E119-2&lt;AN$7),0,($D119-SUM($F119:AM119)-SUM($F58:AM58))*SAP_Leadsheet!$E$75)</f>
        <v>0</v>
      </c>
      <c r="AO58" s="335">
        <f>IF(OR($C119&gt;AO$7,$C119+$E119-2&lt;AO$7),0,($D119-SUM($F119:AN119)-SUM($F58:AN58))*SAP_Leadsheet!$E$75)</f>
        <v>0</v>
      </c>
      <c r="AP58" s="335">
        <f>IF(OR($C119&gt;AP$7,$C119+$E119-2&lt;AP$7),0,($D119-SUM($F119:AO119)-SUM($F58:AO58))*SAP_Leadsheet!$E$75)</f>
        <v>0</v>
      </c>
      <c r="AQ58" s="335">
        <f>IF(OR($C119&gt;AQ$7,$C119+$E119-2&lt;AQ$7),0,($D119-SUM($F119:AP119)-SUM($F58:AP58))*SAP_Leadsheet!$E$75)</f>
        <v>0</v>
      </c>
      <c r="AR58" s="335">
        <f>IF(OR($C119&gt;AR$7,$C119+$E119-2&lt;AR$7),0,($D119-SUM($F119:AQ119)-SUM($F58:AQ58))*SAP_Leadsheet!$E$75)</f>
        <v>0</v>
      </c>
      <c r="AS58" s="335">
        <f>IF(OR($C119&gt;AS$7,$C119+$E119-2&lt;AS$7),0,($D119-SUM($F119:AR119)-SUM($F58:AR58))*SAP_Leadsheet!$E$75)</f>
        <v>0</v>
      </c>
      <c r="AT58" s="335">
        <f>IF(OR($C119&gt;AT$7,$C119+$E119-2&lt;AT$7),0,($D119-SUM($F119:AS119)-SUM($F58:AS58))*SAP_Leadsheet!$E$75)</f>
        <v>0</v>
      </c>
      <c r="AU58" s="335">
        <f>IF(OR($C119&gt;AU$7,$C119+$E119-2&lt;AU$7),0,($D119-SUM($F119:AT119)-SUM($F58:AT58))*SAP_Leadsheet!$E$75)</f>
        <v>0</v>
      </c>
      <c r="AV58" s="335">
        <f>IF(OR($C119&gt;AV$7,$C119+$E119-2&lt;AV$7),0,($D119-SUM($F119:AU119)-SUM($F58:AU58))*SAP_Leadsheet!$E$75)</f>
        <v>0</v>
      </c>
      <c r="AW58" s="335">
        <f>IF(OR($C119&gt;AW$7,$C119+$E119-2&lt;AW$7),0,($D119-SUM($F119:AV119)-SUM($F58:AV58))*SAP_Leadsheet!$E$75)</f>
        <v>0</v>
      </c>
      <c r="AX58" s="335">
        <f>IF(OR($C119&gt;AX$7,$C119+$E119-2&lt;AX$7),0,($D119-SUM($F119:AW119)-SUM($F58:AW58))*SAP_Leadsheet!$E$75)</f>
        <v>0</v>
      </c>
      <c r="AY58" s="335">
        <f>IF(OR($C119&gt;AY$7,$C119+$E119-2&lt;AY$7),0,($D119-SUM($F119:AX119)-SUM($F58:AX58))*SAP_Leadsheet!$E$75)</f>
        <v>0</v>
      </c>
      <c r="AZ58" s="335">
        <f>IF(OR($C119&gt;AZ$7,$C119+$E119-2&lt;AZ$7),0,($D119-SUM($F119:AY119)-SUM($F58:AY58))*SAP_Leadsheet!$E$75)</f>
        <v>0</v>
      </c>
      <c r="BA58" s="335">
        <f>IF(OR($C119&gt;BA$7,$C119+$E119-2&lt;BA$7),0,($D119-SUM($F119:AZ119)-SUM($F58:AZ58))*SAP_Leadsheet!$E$75)</f>
        <v>0</v>
      </c>
      <c r="BB58" s="335">
        <f>IF(OR($C119&gt;BB$7,$C119+$E119-2&lt;BB$7),0,($D119-SUM($F119:BA119)-SUM($F58:BA58))*SAP_Leadsheet!$E$75)</f>
        <v>0</v>
      </c>
      <c r="BC58" s="335">
        <f>IF(OR($C119&gt;BC$7,$C119+$E119-2&lt;BC$7),0,($D119-SUM($F119:BB119)-SUM($F58:BB58))*SAP_Leadsheet!$E$75)</f>
        <v>0</v>
      </c>
      <c r="BD58" s="335">
        <f>IF(OR($C119&gt;BD$7,$C119+$E119-2&lt;BD$7),0,($D119-SUM($F119:BC119)-SUM($F58:BC58))*SAP_Leadsheet!$E$75)</f>
        <v>0</v>
      </c>
      <c r="BE58" s="335">
        <f>IF(OR($C119&gt;BE$7,$C119+$E119-2&lt;BE$7),0,($D119-SUM($F119:BD119)-SUM($F58:BD58))*SAP_Leadsheet!$E$75)</f>
        <v>0</v>
      </c>
      <c r="BF58" s="335">
        <f>IF(OR($C119&gt;BF$7,$C119+$E119-2&lt;BF$7),0,($D119-SUM($F119:BE119)-SUM($F58:BE58))*SAP_Leadsheet!$E$75)</f>
        <v>0</v>
      </c>
      <c r="BG58" s="335">
        <f>IF(OR($C119&gt;BG$7,$C119+$E119-2&lt;BG$7),0,($D119-SUM($F119:BF119)-SUM($F58:BF58))*SAP_Leadsheet!$E$75)</f>
        <v>0</v>
      </c>
      <c r="BH58" s="335">
        <f>IF(OR($C119&gt;BH$7,$C119+$E119-2&lt;BH$7),0,($D119-SUM($F119:BG119)-SUM($F58:BG58))*SAP_Leadsheet!$E$75)</f>
        <v>0</v>
      </c>
      <c r="BI58" s="335">
        <f>IF(OR($C119&gt;BI$7,$C119+$E119-2&lt;BI$7),0,($D119-SUM($F119:BH119)-SUM($F58:BH58))*SAP_Leadsheet!$E$75)</f>
        <v>0</v>
      </c>
      <c r="BJ58" s="335">
        <f>IF(OR($C119&gt;BJ$7,$C119+$E119-2&lt;BJ$7),0,($D119-SUM($F119:BI119)-SUM($F58:BI58))*SAP_Leadsheet!$E$75)</f>
        <v>0</v>
      </c>
      <c r="BK58" s="335">
        <f>IF(OR($C119&gt;BK$7,$C119+$E119-2&lt;BK$7),0,($D119-SUM($F119:BJ119)-SUM($F58:BJ58))*SAP_Leadsheet!$E$75)</f>
        <v>0</v>
      </c>
      <c r="BL58" s="335">
        <f>IF(OR($C119&gt;BL$7,$C119+$E119-2&lt;BL$7),0,($D119-SUM($F119:BK119)-SUM($F58:BK58))*SAP_Leadsheet!$E$75)</f>
        <v>0</v>
      </c>
      <c r="BM58" s="335">
        <f>IF(OR($C119&gt;BM$7,$C119+$E119-2&lt;BM$7),0,($D119-SUM($F119:BL119)-SUM($F58:BL58))*SAP_Leadsheet!$E$75)</f>
        <v>0</v>
      </c>
      <c r="BN58" s="335">
        <f>IF(OR($C119&gt;BN$7,$C119+$E119-2&lt;BN$7),0,($D119-SUM($F119:BM119)-SUM($F58:BM58))*SAP_Leadsheet!$E$75)</f>
        <v>0</v>
      </c>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row>
    <row r="59" spans="1:90" hidden="1" outlineLevel="1" x14ac:dyDescent="0.15">
      <c r="A59" s="112"/>
      <c r="B59" s="87"/>
      <c r="C59" s="8">
        <v>25</v>
      </c>
      <c r="D59" s="332"/>
      <c r="E59" s="333"/>
      <c r="F59" s="334"/>
      <c r="G59" s="335">
        <f>IF(OR($C120&gt;G$7,$C120+$E120-2&lt;G$7),0,($D120-SUM($F120:F120)-SUM($F59:F59))*SAP_Leadsheet!$E$75)</f>
        <v>0</v>
      </c>
      <c r="H59" s="335">
        <f>IF(OR($C120&gt;H$7,$C120+$E120-2&lt;H$7),0,($D120-SUM($F120:G120)-SUM($F59:G59))*SAP_Leadsheet!$E$75)</f>
        <v>0</v>
      </c>
      <c r="I59" s="335">
        <f>IF(OR($C120&gt;I$7,$C120+$E120-2&lt;I$7),0,($D120-SUM($F120:H120)-SUM($F59:H59))*SAP_Leadsheet!$E$75)</f>
        <v>0</v>
      </c>
      <c r="J59" s="335">
        <f>IF(OR($C120&gt;J$7,$C120+$E120-2&lt;J$7),0,($D120-SUM($F120:I120)-SUM($F59:I59))*SAP_Leadsheet!$E$75)</f>
        <v>0</v>
      </c>
      <c r="K59" s="335">
        <f>IF(OR($C120&gt;K$7,$C120+$E120-2&lt;K$7),0,($D120-SUM($F120:J120)-SUM($F59:J59))*SAP_Leadsheet!$E$75)</f>
        <v>0</v>
      </c>
      <c r="L59" s="335">
        <f>IF(OR($C120&gt;L$7,$C120+$E120-2&lt;L$7),0,($D120-SUM($F120:K120)-SUM($F59:K59))*SAP_Leadsheet!$E$75)</f>
        <v>0</v>
      </c>
      <c r="M59" s="335">
        <f>IF(OR($C120&gt;M$7,$C120+$E120-2&lt;M$7),0,($D120-SUM($F120:L120)-SUM($F59:L59))*SAP_Leadsheet!$E$75)</f>
        <v>0</v>
      </c>
      <c r="N59" s="335">
        <f>IF(OR($C120&gt;N$7,$C120+$E120-2&lt;N$7),0,($D120-SUM($F120:M120)-SUM($F59:M59))*SAP_Leadsheet!$E$75)</f>
        <v>0</v>
      </c>
      <c r="O59" s="335">
        <f>IF(OR($C120&gt;O$7,$C120+$E120-2&lt;O$7),0,($D120-SUM($F120:N120)-SUM($F59:N59))*SAP_Leadsheet!$E$75)</f>
        <v>0</v>
      </c>
      <c r="P59" s="335">
        <f>IF(OR($C120&gt;P$7,$C120+$E120-2&lt;P$7),0,($D120-SUM($F120:O120)-SUM($F59:O59))*SAP_Leadsheet!$E$75)</f>
        <v>0</v>
      </c>
      <c r="Q59" s="335">
        <f>IF(OR($C120&gt;Q$7,$C120+$E120-2&lt;Q$7),0,($D120-SUM($F120:P120)-SUM($F59:P59))*SAP_Leadsheet!$E$75)</f>
        <v>0</v>
      </c>
      <c r="R59" s="335">
        <f>IF(OR($C120&gt;R$7,$C120+$E120-2&lt;R$7),0,($D120-SUM($F120:Q120)-SUM($F59:Q59))*SAP_Leadsheet!$E$75)</f>
        <v>0</v>
      </c>
      <c r="S59" s="335">
        <f>IF(OR($C120&gt;S$7,$C120+$E120-2&lt;S$7),0,($D120-SUM($F120:R120)-SUM($F59:R59))*SAP_Leadsheet!$E$75)</f>
        <v>0</v>
      </c>
      <c r="T59" s="335">
        <f>IF(OR($C120&gt;T$7,$C120+$E120-2&lt;T$7),0,($D120-SUM($F120:S120)-SUM($F59:S59))*SAP_Leadsheet!$E$75)</f>
        <v>0</v>
      </c>
      <c r="U59" s="335">
        <f>IF(OR($C120&gt;U$7,$C120+$E120-2&lt;U$7),0,($D120-SUM($F120:T120)-SUM($F59:T59))*SAP_Leadsheet!$E$75)</f>
        <v>0</v>
      </c>
      <c r="V59" s="335">
        <f>IF(OR($C120&gt;V$7,$C120+$E120-2&lt;V$7),0,($D120-SUM($F120:U120)-SUM($F59:U59))*SAP_Leadsheet!$E$75)</f>
        <v>0</v>
      </c>
      <c r="W59" s="335">
        <f>IF(OR($C120&gt;W$7,$C120+$E120-2&lt;W$7),0,($D120-SUM($F120:V120)-SUM($F59:V59))*SAP_Leadsheet!$E$75)</f>
        <v>0</v>
      </c>
      <c r="X59" s="335">
        <f>IF(OR($C120&gt;X$7,$C120+$E120-2&lt;X$7),0,($D120-SUM($F120:W120)-SUM($F59:W59))*SAP_Leadsheet!$E$75)</f>
        <v>0</v>
      </c>
      <c r="Y59" s="335">
        <f>IF(OR($C120&gt;Y$7,$C120+$E120-2&lt;Y$7),0,($D120-SUM($F120:X120)-SUM($F59:X59))*SAP_Leadsheet!$E$75)</f>
        <v>0</v>
      </c>
      <c r="Z59" s="335">
        <f>IF(OR($C120&gt;Z$7,$C120+$E120-2&lt;Z$7),0,($D120-SUM($F120:Y120)-SUM($F59:Y59))*SAP_Leadsheet!$E$75)</f>
        <v>0</v>
      </c>
      <c r="AA59" s="335">
        <f>IF(OR($C120&gt;AA$7,$C120+$E120-2&lt;AA$7),0,($D120-SUM($F120:Z120)-SUM($F59:Z59))*SAP_Leadsheet!$E$75)</f>
        <v>0</v>
      </c>
      <c r="AB59" s="335">
        <f>IF(OR($C120&gt;AB$7,$C120+$E120-2&lt;AB$7),0,($D120-SUM($F120:AA120)-SUM($F59:AA59))*SAP_Leadsheet!$E$75)</f>
        <v>0</v>
      </c>
      <c r="AC59" s="335">
        <f>IF(OR($C120&gt;AC$7,$C120+$E120-2&lt;AC$7),0,($D120-SUM($F120:AB120)-SUM($F59:AB59))*SAP_Leadsheet!$E$75)</f>
        <v>0</v>
      </c>
      <c r="AD59" s="335">
        <f>IF(OR($C120&gt;AD$7,$C120+$E120-2&lt;AD$7),0,($D120-SUM($F120:AC120)-SUM($F59:AC59))*SAP_Leadsheet!$E$75)</f>
        <v>0</v>
      </c>
      <c r="AE59" s="335">
        <f>IF(OR($C120&gt;AE$7,$C120+$E120-2&lt;AE$7),0,($D120-SUM($F120:AD120)-SUM($F59:AD59))*SAP_Leadsheet!$E$75)</f>
        <v>0</v>
      </c>
      <c r="AF59" s="335">
        <f>IF(OR($C120&gt;AF$7,$C120+$E120-2&lt;AF$7),0,($D120-SUM($F120:AE120)-SUM($F59:AE59))*SAP_Leadsheet!$E$75)</f>
        <v>0</v>
      </c>
      <c r="AG59" s="335">
        <f>IF(OR($C120&gt;AG$7,$C120+$E120-2&lt;AG$7),0,($D120-SUM($F120:AF120)-SUM($F59:AF59))*SAP_Leadsheet!$E$75)</f>
        <v>0</v>
      </c>
      <c r="AH59" s="335">
        <f>IF(OR($C120&gt;AH$7,$C120+$E120-2&lt;AH$7),0,($D120-SUM($F120:AG120)-SUM($F59:AG59))*SAP_Leadsheet!$E$75)</f>
        <v>0</v>
      </c>
      <c r="AI59" s="335">
        <f>IF(OR($C120&gt;AI$7,$C120+$E120-2&lt;AI$7),0,($D120-SUM($F120:AH120)-SUM($F59:AH59))*SAP_Leadsheet!$E$75)</f>
        <v>0</v>
      </c>
      <c r="AJ59" s="335">
        <f>IF(OR($C120&gt;AJ$7,$C120+$E120-2&lt;AJ$7),0,($D120-SUM($F120:AI120)-SUM($F59:AI59))*SAP_Leadsheet!$E$75)</f>
        <v>0</v>
      </c>
      <c r="AK59" s="335">
        <f>IF(OR($C120&gt;AK$7,$C120+$E120-2&lt;AK$7),0,($D120-SUM($F120:AJ120)-SUM($F59:AJ59))*SAP_Leadsheet!$E$75)</f>
        <v>0</v>
      </c>
      <c r="AL59" s="335">
        <f>IF(OR($C120&gt;AL$7,$C120+$E120-2&lt;AL$7),0,($D120-SUM($F120:AK120)-SUM($F59:AK59))*SAP_Leadsheet!$E$75)</f>
        <v>0</v>
      </c>
      <c r="AM59" s="335">
        <f>IF(OR($C120&gt;AM$7,$C120+$E120-2&lt;AM$7),0,($D120-SUM($F120:AL120)-SUM($F59:AL59))*SAP_Leadsheet!$E$75)</f>
        <v>0</v>
      </c>
      <c r="AN59" s="335">
        <f>IF(OR($C120&gt;AN$7,$C120+$E120-2&lt;AN$7),0,($D120-SUM($F120:AM120)-SUM($F59:AM59))*SAP_Leadsheet!$E$75)</f>
        <v>0</v>
      </c>
      <c r="AO59" s="335">
        <f>IF(OR($C120&gt;AO$7,$C120+$E120-2&lt;AO$7),0,($D120-SUM($F120:AN120)-SUM($F59:AN59))*SAP_Leadsheet!$E$75)</f>
        <v>0</v>
      </c>
      <c r="AP59" s="335">
        <f>IF(OR($C120&gt;AP$7,$C120+$E120-2&lt;AP$7),0,($D120-SUM($F120:AO120)-SUM($F59:AO59))*SAP_Leadsheet!$E$75)</f>
        <v>0</v>
      </c>
      <c r="AQ59" s="335">
        <f>IF(OR($C120&gt;AQ$7,$C120+$E120-2&lt;AQ$7),0,($D120-SUM($F120:AP120)-SUM($F59:AP59))*SAP_Leadsheet!$E$75)</f>
        <v>0</v>
      </c>
      <c r="AR59" s="335">
        <f>IF(OR($C120&gt;AR$7,$C120+$E120-2&lt;AR$7),0,($D120-SUM($F120:AQ120)-SUM($F59:AQ59))*SAP_Leadsheet!$E$75)</f>
        <v>0</v>
      </c>
      <c r="AS59" s="335">
        <f>IF(OR($C120&gt;AS$7,$C120+$E120-2&lt;AS$7),0,($D120-SUM($F120:AR120)-SUM($F59:AR59))*SAP_Leadsheet!$E$75)</f>
        <v>0</v>
      </c>
      <c r="AT59" s="335">
        <f>IF(OR($C120&gt;AT$7,$C120+$E120-2&lt;AT$7),0,($D120-SUM($F120:AS120)-SUM($F59:AS59))*SAP_Leadsheet!$E$75)</f>
        <v>0</v>
      </c>
      <c r="AU59" s="335">
        <f>IF(OR($C120&gt;AU$7,$C120+$E120-2&lt;AU$7),0,($D120-SUM($F120:AT120)-SUM($F59:AT59))*SAP_Leadsheet!$E$75)</f>
        <v>0</v>
      </c>
      <c r="AV59" s="335">
        <f>IF(OR($C120&gt;AV$7,$C120+$E120-2&lt;AV$7),0,($D120-SUM($F120:AU120)-SUM($F59:AU59))*SAP_Leadsheet!$E$75)</f>
        <v>0</v>
      </c>
      <c r="AW59" s="335">
        <f>IF(OR($C120&gt;AW$7,$C120+$E120-2&lt;AW$7),0,($D120-SUM($F120:AV120)-SUM($F59:AV59))*SAP_Leadsheet!$E$75)</f>
        <v>0</v>
      </c>
      <c r="AX59" s="335">
        <f>IF(OR($C120&gt;AX$7,$C120+$E120-2&lt;AX$7),0,($D120-SUM($F120:AW120)-SUM($F59:AW59))*SAP_Leadsheet!$E$75)</f>
        <v>0</v>
      </c>
      <c r="AY59" s="335">
        <f>IF(OR($C120&gt;AY$7,$C120+$E120-2&lt;AY$7),0,($D120-SUM($F120:AX120)-SUM($F59:AX59))*SAP_Leadsheet!$E$75)</f>
        <v>0</v>
      </c>
      <c r="AZ59" s="335">
        <f>IF(OR($C120&gt;AZ$7,$C120+$E120-2&lt;AZ$7),0,($D120-SUM($F120:AY120)-SUM($F59:AY59))*SAP_Leadsheet!$E$75)</f>
        <v>0</v>
      </c>
      <c r="BA59" s="335">
        <f>IF(OR($C120&gt;BA$7,$C120+$E120-2&lt;BA$7),0,($D120-SUM($F120:AZ120)-SUM($F59:AZ59))*SAP_Leadsheet!$E$75)</f>
        <v>0</v>
      </c>
      <c r="BB59" s="335">
        <f>IF(OR($C120&gt;BB$7,$C120+$E120-2&lt;BB$7),0,($D120-SUM($F120:BA120)-SUM($F59:BA59))*SAP_Leadsheet!$E$75)</f>
        <v>0</v>
      </c>
      <c r="BC59" s="335">
        <f>IF(OR($C120&gt;BC$7,$C120+$E120-2&lt;BC$7),0,($D120-SUM($F120:BB120)-SUM($F59:BB59))*SAP_Leadsheet!$E$75)</f>
        <v>0</v>
      </c>
      <c r="BD59" s="335">
        <f>IF(OR($C120&gt;BD$7,$C120+$E120-2&lt;BD$7),0,($D120-SUM($F120:BC120)-SUM($F59:BC59))*SAP_Leadsheet!$E$75)</f>
        <v>0</v>
      </c>
      <c r="BE59" s="335">
        <f>IF(OR($C120&gt;BE$7,$C120+$E120-2&lt;BE$7),0,($D120-SUM($F120:BD120)-SUM($F59:BD59))*SAP_Leadsheet!$E$75)</f>
        <v>0</v>
      </c>
      <c r="BF59" s="335">
        <f>IF(OR($C120&gt;BF$7,$C120+$E120-2&lt;BF$7),0,($D120-SUM($F120:BE120)-SUM($F59:BE59))*SAP_Leadsheet!$E$75)</f>
        <v>0</v>
      </c>
      <c r="BG59" s="335">
        <f>IF(OR($C120&gt;BG$7,$C120+$E120-2&lt;BG$7),0,($D120-SUM($F120:BF120)-SUM($F59:BF59))*SAP_Leadsheet!$E$75)</f>
        <v>0</v>
      </c>
      <c r="BH59" s="335">
        <f>IF(OR($C120&gt;BH$7,$C120+$E120-2&lt;BH$7),0,($D120-SUM($F120:BG120)-SUM($F59:BG59))*SAP_Leadsheet!$E$75)</f>
        <v>0</v>
      </c>
      <c r="BI59" s="335">
        <f>IF(OR($C120&gt;BI$7,$C120+$E120-2&lt;BI$7),0,($D120-SUM($F120:BH120)-SUM($F59:BH59))*SAP_Leadsheet!$E$75)</f>
        <v>0</v>
      </c>
      <c r="BJ59" s="335">
        <f>IF(OR($C120&gt;BJ$7,$C120+$E120-2&lt;BJ$7),0,($D120-SUM($F120:BI120)-SUM($F59:BI59))*SAP_Leadsheet!$E$75)</f>
        <v>0</v>
      </c>
      <c r="BK59" s="335">
        <f>IF(OR($C120&gt;BK$7,$C120+$E120-2&lt;BK$7),0,($D120-SUM($F120:BJ120)-SUM($F59:BJ59))*SAP_Leadsheet!$E$75)</f>
        <v>0</v>
      </c>
      <c r="BL59" s="335">
        <f>IF(OR($C120&gt;BL$7,$C120+$E120-2&lt;BL$7),0,($D120-SUM($F120:BK120)-SUM($F59:BK59))*SAP_Leadsheet!$E$75)</f>
        <v>0</v>
      </c>
      <c r="BM59" s="335">
        <f>IF(OR($C120&gt;BM$7,$C120+$E120-2&lt;BM$7),0,($D120-SUM($F120:BL120)-SUM($F59:BL59))*SAP_Leadsheet!$E$75)</f>
        <v>0</v>
      </c>
      <c r="BN59" s="335">
        <f>IF(OR($C120&gt;BN$7,$C120+$E120-2&lt;BN$7),0,($D120-SUM($F120:BM120)-SUM($F59:BM59))*SAP_Leadsheet!$E$75)</f>
        <v>0</v>
      </c>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row>
    <row r="60" spans="1:90" hidden="1" outlineLevel="1" x14ac:dyDescent="0.15">
      <c r="A60" s="112"/>
      <c r="B60" s="87"/>
      <c r="C60" s="8">
        <v>26</v>
      </c>
      <c r="D60" s="332"/>
      <c r="E60" s="333"/>
      <c r="F60" s="334"/>
      <c r="G60" s="335">
        <f>IF(OR($C121&gt;G$7,$C121+$E121-2&lt;G$7),0,($D121-SUM($F121:F121)-SUM($F60:F60))*SAP_Leadsheet!$E$75)</f>
        <v>0</v>
      </c>
      <c r="H60" s="335">
        <f>IF(OR($C121&gt;H$7,$C121+$E121-2&lt;H$7),0,($D121-SUM($F121:G121)-SUM($F60:G60))*SAP_Leadsheet!$E$75)</f>
        <v>0</v>
      </c>
      <c r="I60" s="335">
        <f>IF(OR($C121&gt;I$7,$C121+$E121-2&lt;I$7),0,($D121-SUM($F121:H121)-SUM($F60:H60))*SAP_Leadsheet!$E$75)</f>
        <v>0</v>
      </c>
      <c r="J60" s="335">
        <f>IF(OR($C121&gt;J$7,$C121+$E121-2&lt;J$7),0,($D121-SUM($F121:I121)-SUM($F60:I60))*SAP_Leadsheet!$E$75)</f>
        <v>0</v>
      </c>
      <c r="K60" s="335">
        <f>IF(OR($C121&gt;K$7,$C121+$E121-2&lt;K$7),0,($D121-SUM($F121:J121)-SUM($F60:J60))*SAP_Leadsheet!$E$75)</f>
        <v>0</v>
      </c>
      <c r="L60" s="335">
        <f>IF(OR($C121&gt;L$7,$C121+$E121-2&lt;L$7),0,($D121-SUM($F121:K121)-SUM($F60:K60))*SAP_Leadsheet!$E$75)</f>
        <v>0</v>
      </c>
      <c r="M60" s="335">
        <f>IF(OR($C121&gt;M$7,$C121+$E121-2&lt;M$7),0,($D121-SUM($F121:L121)-SUM($F60:L60))*SAP_Leadsheet!$E$75)</f>
        <v>0</v>
      </c>
      <c r="N60" s="335">
        <f>IF(OR($C121&gt;N$7,$C121+$E121-2&lt;N$7),0,($D121-SUM($F121:M121)-SUM($F60:M60))*SAP_Leadsheet!$E$75)</f>
        <v>0</v>
      </c>
      <c r="O60" s="335">
        <f>IF(OR($C121&gt;O$7,$C121+$E121-2&lt;O$7),0,($D121-SUM($F121:N121)-SUM($F60:N60))*SAP_Leadsheet!$E$75)</f>
        <v>0</v>
      </c>
      <c r="P60" s="335">
        <f>IF(OR($C121&gt;P$7,$C121+$E121-2&lt;P$7),0,($D121-SUM($F121:O121)-SUM($F60:O60))*SAP_Leadsheet!$E$75)</f>
        <v>0</v>
      </c>
      <c r="Q60" s="335">
        <f>IF(OR($C121&gt;Q$7,$C121+$E121-2&lt;Q$7),0,($D121-SUM($F121:P121)-SUM($F60:P60))*SAP_Leadsheet!$E$75)</f>
        <v>0</v>
      </c>
      <c r="R60" s="335">
        <f>IF(OR($C121&gt;R$7,$C121+$E121-2&lt;R$7),0,($D121-SUM($F121:Q121)-SUM($F60:Q60))*SAP_Leadsheet!$E$75)</f>
        <v>0</v>
      </c>
      <c r="S60" s="335">
        <f>IF(OR($C121&gt;S$7,$C121+$E121-2&lt;S$7),0,($D121-SUM($F121:R121)-SUM($F60:R60))*SAP_Leadsheet!$E$75)</f>
        <v>0</v>
      </c>
      <c r="T60" s="335">
        <f>IF(OR($C121&gt;T$7,$C121+$E121-2&lt;T$7),0,($D121-SUM($F121:S121)-SUM($F60:S60))*SAP_Leadsheet!$E$75)</f>
        <v>0</v>
      </c>
      <c r="U60" s="335">
        <f>IF(OR($C121&gt;U$7,$C121+$E121-2&lt;U$7),0,($D121-SUM($F121:T121)-SUM($F60:T60))*SAP_Leadsheet!$E$75)</f>
        <v>0</v>
      </c>
      <c r="V60" s="335">
        <f>IF(OR($C121&gt;V$7,$C121+$E121-2&lt;V$7),0,($D121-SUM($F121:U121)-SUM($F60:U60))*SAP_Leadsheet!$E$75)</f>
        <v>0</v>
      </c>
      <c r="W60" s="335">
        <f>IF(OR($C121&gt;W$7,$C121+$E121-2&lt;W$7),0,($D121-SUM($F121:V121)-SUM($F60:V60))*SAP_Leadsheet!$E$75)</f>
        <v>0</v>
      </c>
      <c r="X60" s="335">
        <f>IF(OR($C121&gt;X$7,$C121+$E121-2&lt;X$7),0,($D121-SUM($F121:W121)-SUM($F60:W60))*SAP_Leadsheet!$E$75)</f>
        <v>0</v>
      </c>
      <c r="Y60" s="335">
        <f>IF(OR($C121&gt;Y$7,$C121+$E121-2&lt;Y$7),0,($D121-SUM($F121:X121)-SUM($F60:X60))*SAP_Leadsheet!$E$75)</f>
        <v>0</v>
      </c>
      <c r="Z60" s="335">
        <f>IF(OR($C121&gt;Z$7,$C121+$E121-2&lt;Z$7),0,($D121-SUM($F121:Y121)-SUM($F60:Y60))*SAP_Leadsheet!$E$75)</f>
        <v>0</v>
      </c>
      <c r="AA60" s="335">
        <f>IF(OR($C121&gt;AA$7,$C121+$E121-2&lt;AA$7),0,($D121-SUM($F121:Z121)-SUM($F60:Z60))*SAP_Leadsheet!$E$75)</f>
        <v>0</v>
      </c>
      <c r="AB60" s="335">
        <f>IF(OR($C121&gt;AB$7,$C121+$E121-2&lt;AB$7),0,($D121-SUM($F121:AA121)-SUM($F60:AA60))*SAP_Leadsheet!$E$75)</f>
        <v>0</v>
      </c>
      <c r="AC60" s="335">
        <f>IF(OR($C121&gt;AC$7,$C121+$E121-2&lt;AC$7),0,($D121-SUM($F121:AB121)-SUM($F60:AB60))*SAP_Leadsheet!$E$75)</f>
        <v>0</v>
      </c>
      <c r="AD60" s="335">
        <f>IF(OR($C121&gt;AD$7,$C121+$E121-2&lt;AD$7),0,($D121-SUM($F121:AC121)-SUM($F60:AC60))*SAP_Leadsheet!$E$75)</f>
        <v>0</v>
      </c>
      <c r="AE60" s="335">
        <f>IF(OR($C121&gt;AE$7,$C121+$E121-2&lt;AE$7),0,($D121-SUM($F121:AD121)-SUM($F60:AD60))*SAP_Leadsheet!$E$75)</f>
        <v>0</v>
      </c>
      <c r="AF60" s="335">
        <f>IF(OR($C121&gt;AF$7,$C121+$E121-2&lt;AF$7),0,($D121-SUM($F121:AE121)-SUM($F60:AE60))*SAP_Leadsheet!$E$75)</f>
        <v>0</v>
      </c>
      <c r="AG60" s="335">
        <f>IF(OR($C121&gt;AG$7,$C121+$E121-2&lt;AG$7),0,($D121-SUM($F121:AF121)-SUM($F60:AF60))*SAP_Leadsheet!$E$75)</f>
        <v>0</v>
      </c>
      <c r="AH60" s="335">
        <f>IF(OR($C121&gt;AH$7,$C121+$E121-2&lt;AH$7),0,($D121-SUM($F121:AG121)-SUM($F60:AG60))*SAP_Leadsheet!$E$75)</f>
        <v>0</v>
      </c>
      <c r="AI60" s="335">
        <f>IF(OR($C121&gt;AI$7,$C121+$E121-2&lt;AI$7),0,($D121-SUM($F121:AH121)-SUM($F60:AH60))*SAP_Leadsheet!$E$75)</f>
        <v>0</v>
      </c>
      <c r="AJ60" s="335">
        <f>IF(OR($C121&gt;AJ$7,$C121+$E121-2&lt;AJ$7),0,($D121-SUM($F121:AI121)-SUM($F60:AI60))*SAP_Leadsheet!$E$75)</f>
        <v>0</v>
      </c>
      <c r="AK60" s="335">
        <f>IF(OR($C121&gt;AK$7,$C121+$E121-2&lt;AK$7),0,($D121-SUM($F121:AJ121)-SUM($F60:AJ60))*SAP_Leadsheet!$E$75)</f>
        <v>0</v>
      </c>
      <c r="AL60" s="335">
        <f>IF(OR($C121&gt;AL$7,$C121+$E121-2&lt;AL$7),0,($D121-SUM($F121:AK121)-SUM($F60:AK60))*SAP_Leadsheet!$E$75)</f>
        <v>0</v>
      </c>
      <c r="AM60" s="335">
        <f>IF(OR($C121&gt;AM$7,$C121+$E121-2&lt;AM$7),0,($D121-SUM($F121:AL121)-SUM($F60:AL60))*SAP_Leadsheet!$E$75)</f>
        <v>0</v>
      </c>
      <c r="AN60" s="335">
        <f>IF(OR($C121&gt;AN$7,$C121+$E121-2&lt;AN$7),0,($D121-SUM($F121:AM121)-SUM($F60:AM60))*SAP_Leadsheet!$E$75)</f>
        <v>0</v>
      </c>
      <c r="AO60" s="335">
        <f>IF(OR($C121&gt;AO$7,$C121+$E121-2&lt;AO$7),0,($D121-SUM($F121:AN121)-SUM($F60:AN60))*SAP_Leadsheet!$E$75)</f>
        <v>0</v>
      </c>
      <c r="AP60" s="335">
        <f>IF(OR($C121&gt;AP$7,$C121+$E121-2&lt;AP$7),0,($D121-SUM($F121:AO121)-SUM($F60:AO60))*SAP_Leadsheet!$E$75)</f>
        <v>0</v>
      </c>
      <c r="AQ60" s="335">
        <f>IF(OR($C121&gt;AQ$7,$C121+$E121-2&lt;AQ$7),0,($D121-SUM($F121:AP121)-SUM($F60:AP60))*SAP_Leadsheet!$E$75)</f>
        <v>0</v>
      </c>
      <c r="AR60" s="335">
        <f>IF(OR($C121&gt;AR$7,$C121+$E121-2&lt;AR$7),0,($D121-SUM($F121:AQ121)-SUM($F60:AQ60))*SAP_Leadsheet!$E$75)</f>
        <v>0</v>
      </c>
      <c r="AS60" s="335">
        <f>IF(OR($C121&gt;AS$7,$C121+$E121-2&lt;AS$7),0,($D121-SUM($F121:AR121)-SUM($F60:AR60))*SAP_Leadsheet!$E$75)</f>
        <v>0</v>
      </c>
      <c r="AT60" s="335">
        <f>IF(OR($C121&gt;AT$7,$C121+$E121-2&lt;AT$7),0,($D121-SUM($F121:AS121)-SUM($F60:AS60))*SAP_Leadsheet!$E$75)</f>
        <v>0</v>
      </c>
      <c r="AU60" s="335">
        <f>IF(OR($C121&gt;AU$7,$C121+$E121-2&lt;AU$7),0,($D121-SUM($F121:AT121)-SUM($F60:AT60))*SAP_Leadsheet!$E$75)</f>
        <v>0</v>
      </c>
      <c r="AV60" s="335">
        <f>IF(OR($C121&gt;AV$7,$C121+$E121-2&lt;AV$7),0,($D121-SUM($F121:AU121)-SUM($F60:AU60))*SAP_Leadsheet!$E$75)</f>
        <v>0</v>
      </c>
      <c r="AW60" s="335">
        <f>IF(OR($C121&gt;AW$7,$C121+$E121-2&lt;AW$7),0,($D121-SUM($F121:AV121)-SUM($F60:AV60))*SAP_Leadsheet!$E$75)</f>
        <v>0</v>
      </c>
      <c r="AX60" s="335">
        <f>IF(OR($C121&gt;AX$7,$C121+$E121-2&lt;AX$7),0,($D121-SUM($F121:AW121)-SUM($F60:AW60))*SAP_Leadsheet!$E$75)</f>
        <v>0</v>
      </c>
      <c r="AY60" s="335">
        <f>IF(OR($C121&gt;AY$7,$C121+$E121-2&lt;AY$7),0,($D121-SUM($F121:AX121)-SUM($F60:AX60))*SAP_Leadsheet!$E$75)</f>
        <v>0</v>
      </c>
      <c r="AZ60" s="335">
        <f>IF(OR($C121&gt;AZ$7,$C121+$E121-2&lt;AZ$7),0,($D121-SUM($F121:AY121)-SUM($F60:AY60))*SAP_Leadsheet!$E$75)</f>
        <v>0</v>
      </c>
      <c r="BA60" s="335">
        <f>IF(OR($C121&gt;BA$7,$C121+$E121-2&lt;BA$7),0,($D121-SUM($F121:AZ121)-SUM($F60:AZ60))*SAP_Leadsheet!$E$75)</f>
        <v>0</v>
      </c>
      <c r="BB60" s="335">
        <f>IF(OR($C121&gt;BB$7,$C121+$E121-2&lt;BB$7),0,($D121-SUM($F121:BA121)-SUM($F60:BA60))*SAP_Leadsheet!$E$75)</f>
        <v>0</v>
      </c>
      <c r="BC60" s="335">
        <f>IF(OR($C121&gt;BC$7,$C121+$E121-2&lt;BC$7),0,($D121-SUM($F121:BB121)-SUM($F60:BB60))*SAP_Leadsheet!$E$75)</f>
        <v>0</v>
      </c>
      <c r="BD60" s="335">
        <f>IF(OR($C121&gt;BD$7,$C121+$E121-2&lt;BD$7),0,($D121-SUM($F121:BC121)-SUM($F60:BC60))*SAP_Leadsheet!$E$75)</f>
        <v>0</v>
      </c>
      <c r="BE60" s="335">
        <f>IF(OR($C121&gt;BE$7,$C121+$E121-2&lt;BE$7),0,($D121-SUM($F121:BD121)-SUM($F60:BD60))*SAP_Leadsheet!$E$75)</f>
        <v>0</v>
      </c>
      <c r="BF60" s="335">
        <f>IF(OR($C121&gt;BF$7,$C121+$E121-2&lt;BF$7),0,($D121-SUM($F121:BE121)-SUM($F60:BE60))*SAP_Leadsheet!$E$75)</f>
        <v>0</v>
      </c>
      <c r="BG60" s="335">
        <f>IF(OR($C121&gt;BG$7,$C121+$E121-2&lt;BG$7),0,($D121-SUM($F121:BF121)-SUM($F60:BF60))*SAP_Leadsheet!$E$75)</f>
        <v>0</v>
      </c>
      <c r="BH60" s="335">
        <f>IF(OR($C121&gt;BH$7,$C121+$E121-2&lt;BH$7),0,($D121-SUM($F121:BG121)-SUM($F60:BG60))*SAP_Leadsheet!$E$75)</f>
        <v>0</v>
      </c>
      <c r="BI60" s="335">
        <f>IF(OR($C121&gt;BI$7,$C121+$E121-2&lt;BI$7),0,($D121-SUM($F121:BH121)-SUM($F60:BH60))*SAP_Leadsheet!$E$75)</f>
        <v>0</v>
      </c>
      <c r="BJ60" s="335">
        <f>IF(OR($C121&gt;BJ$7,$C121+$E121-2&lt;BJ$7),0,($D121-SUM($F121:BI121)-SUM($F60:BI60))*SAP_Leadsheet!$E$75)</f>
        <v>0</v>
      </c>
      <c r="BK60" s="335">
        <f>IF(OR($C121&gt;BK$7,$C121+$E121-2&lt;BK$7),0,($D121-SUM($F121:BJ121)-SUM($F60:BJ60))*SAP_Leadsheet!$E$75)</f>
        <v>0</v>
      </c>
      <c r="BL60" s="335">
        <f>IF(OR($C121&gt;BL$7,$C121+$E121-2&lt;BL$7),0,($D121-SUM($F121:BK121)-SUM($F60:BK60))*SAP_Leadsheet!$E$75)</f>
        <v>0</v>
      </c>
      <c r="BM60" s="335">
        <f>IF(OR($C121&gt;BM$7,$C121+$E121-2&lt;BM$7),0,($D121-SUM($F121:BL121)-SUM($F60:BL60))*SAP_Leadsheet!$E$75)</f>
        <v>0</v>
      </c>
      <c r="BN60" s="335">
        <f>IF(OR($C121&gt;BN$7,$C121+$E121-2&lt;BN$7),0,($D121-SUM($F121:BM121)-SUM($F60:BM60))*SAP_Leadsheet!$E$75)</f>
        <v>0</v>
      </c>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row>
    <row r="61" spans="1:90" hidden="1" outlineLevel="1" x14ac:dyDescent="0.15">
      <c r="A61" s="112"/>
      <c r="B61" s="87"/>
      <c r="C61" s="8">
        <v>27</v>
      </c>
      <c r="D61" s="332"/>
      <c r="E61" s="333"/>
      <c r="F61" s="334"/>
      <c r="G61" s="335">
        <f>IF(OR($C122&gt;G$7,$C122+$E122-2&lt;G$7),0,($D122-SUM($F122:F122)-SUM($F61:F61))*SAP_Leadsheet!$E$75)</f>
        <v>0</v>
      </c>
      <c r="H61" s="335">
        <f>IF(OR($C122&gt;H$7,$C122+$E122-2&lt;H$7),0,($D122-SUM($F122:G122)-SUM($F61:G61))*SAP_Leadsheet!$E$75)</f>
        <v>0</v>
      </c>
      <c r="I61" s="335">
        <f>IF(OR($C122&gt;I$7,$C122+$E122-2&lt;I$7),0,($D122-SUM($F122:H122)-SUM($F61:H61))*SAP_Leadsheet!$E$75)</f>
        <v>0</v>
      </c>
      <c r="J61" s="335">
        <f>IF(OR($C122&gt;J$7,$C122+$E122-2&lt;J$7),0,($D122-SUM($F122:I122)-SUM($F61:I61))*SAP_Leadsheet!$E$75)</f>
        <v>0</v>
      </c>
      <c r="K61" s="335">
        <f>IF(OR($C122&gt;K$7,$C122+$E122-2&lt;K$7),0,($D122-SUM($F122:J122)-SUM($F61:J61))*SAP_Leadsheet!$E$75)</f>
        <v>0</v>
      </c>
      <c r="L61" s="335">
        <f>IF(OR($C122&gt;L$7,$C122+$E122-2&lt;L$7),0,($D122-SUM($F122:K122)-SUM($F61:K61))*SAP_Leadsheet!$E$75)</f>
        <v>0</v>
      </c>
      <c r="M61" s="335">
        <f>IF(OR($C122&gt;M$7,$C122+$E122-2&lt;M$7),0,($D122-SUM($F122:L122)-SUM($F61:L61))*SAP_Leadsheet!$E$75)</f>
        <v>0</v>
      </c>
      <c r="N61" s="335">
        <f>IF(OR($C122&gt;N$7,$C122+$E122-2&lt;N$7),0,($D122-SUM($F122:M122)-SUM($F61:M61))*SAP_Leadsheet!$E$75)</f>
        <v>0</v>
      </c>
      <c r="O61" s="335">
        <f>IF(OR($C122&gt;O$7,$C122+$E122-2&lt;O$7),0,($D122-SUM($F122:N122)-SUM($F61:N61))*SAP_Leadsheet!$E$75)</f>
        <v>0</v>
      </c>
      <c r="P61" s="335">
        <f>IF(OR($C122&gt;P$7,$C122+$E122-2&lt;P$7),0,($D122-SUM($F122:O122)-SUM($F61:O61))*SAP_Leadsheet!$E$75)</f>
        <v>0</v>
      </c>
      <c r="Q61" s="335">
        <f>IF(OR($C122&gt;Q$7,$C122+$E122-2&lt;Q$7),0,($D122-SUM($F122:P122)-SUM($F61:P61))*SAP_Leadsheet!$E$75)</f>
        <v>0</v>
      </c>
      <c r="R61" s="335">
        <f>IF(OR($C122&gt;R$7,$C122+$E122-2&lt;R$7),0,($D122-SUM($F122:Q122)-SUM($F61:Q61))*SAP_Leadsheet!$E$75)</f>
        <v>0</v>
      </c>
      <c r="S61" s="335">
        <f>IF(OR($C122&gt;S$7,$C122+$E122-2&lt;S$7),0,($D122-SUM($F122:R122)-SUM($F61:R61))*SAP_Leadsheet!$E$75)</f>
        <v>0</v>
      </c>
      <c r="T61" s="335">
        <f>IF(OR($C122&gt;T$7,$C122+$E122-2&lt;T$7),0,($D122-SUM($F122:S122)-SUM($F61:S61))*SAP_Leadsheet!$E$75)</f>
        <v>0</v>
      </c>
      <c r="U61" s="335">
        <f>IF(OR($C122&gt;U$7,$C122+$E122-2&lt;U$7),0,($D122-SUM($F122:T122)-SUM($F61:T61))*SAP_Leadsheet!$E$75)</f>
        <v>0</v>
      </c>
      <c r="V61" s="335">
        <f>IF(OR($C122&gt;V$7,$C122+$E122-2&lt;V$7),0,($D122-SUM($F122:U122)-SUM($F61:U61))*SAP_Leadsheet!$E$75)</f>
        <v>0</v>
      </c>
      <c r="W61" s="335">
        <f>IF(OR($C122&gt;W$7,$C122+$E122-2&lt;W$7),0,($D122-SUM($F122:V122)-SUM($F61:V61))*SAP_Leadsheet!$E$75)</f>
        <v>0</v>
      </c>
      <c r="X61" s="335">
        <f>IF(OR($C122&gt;X$7,$C122+$E122-2&lt;X$7),0,($D122-SUM($F122:W122)-SUM($F61:W61))*SAP_Leadsheet!$E$75)</f>
        <v>0</v>
      </c>
      <c r="Y61" s="335">
        <f>IF(OR($C122&gt;Y$7,$C122+$E122-2&lt;Y$7),0,($D122-SUM($F122:X122)-SUM($F61:X61))*SAP_Leadsheet!$E$75)</f>
        <v>0</v>
      </c>
      <c r="Z61" s="335">
        <f>IF(OR($C122&gt;Z$7,$C122+$E122-2&lt;Z$7),0,($D122-SUM($F122:Y122)-SUM($F61:Y61))*SAP_Leadsheet!$E$75)</f>
        <v>0</v>
      </c>
      <c r="AA61" s="335">
        <f>IF(OR($C122&gt;AA$7,$C122+$E122-2&lt;AA$7),0,($D122-SUM($F122:Z122)-SUM($F61:Z61))*SAP_Leadsheet!$E$75)</f>
        <v>0</v>
      </c>
      <c r="AB61" s="335">
        <f>IF(OR($C122&gt;AB$7,$C122+$E122-2&lt;AB$7),0,($D122-SUM($F122:AA122)-SUM($F61:AA61))*SAP_Leadsheet!$E$75)</f>
        <v>0</v>
      </c>
      <c r="AC61" s="335">
        <f>IF(OR($C122&gt;AC$7,$C122+$E122-2&lt;AC$7),0,($D122-SUM($F122:AB122)-SUM($F61:AB61))*SAP_Leadsheet!$E$75)</f>
        <v>0</v>
      </c>
      <c r="AD61" s="335">
        <f>IF(OR($C122&gt;AD$7,$C122+$E122-2&lt;AD$7),0,($D122-SUM($F122:AC122)-SUM($F61:AC61))*SAP_Leadsheet!$E$75)</f>
        <v>0</v>
      </c>
      <c r="AE61" s="335">
        <f>IF(OR($C122&gt;AE$7,$C122+$E122-2&lt;AE$7),0,($D122-SUM($F122:AD122)-SUM($F61:AD61))*SAP_Leadsheet!$E$75)</f>
        <v>0</v>
      </c>
      <c r="AF61" s="335">
        <f>IF(OR($C122&gt;AF$7,$C122+$E122-2&lt;AF$7),0,($D122-SUM($F122:AE122)-SUM($F61:AE61))*SAP_Leadsheet!$E$75)</f>
        <v>0</v>
      </c>
      <c r="AG61" s="335">
        <f>IF(OR($C122&gt;AG$7,$C122+$E122-2&lt;AG$7),0,($D122-SUM($F122:AF122)-SUM($F61:AF61))*SAP_Leadsheet!$E$75)</f>
        <v>0</v>
      </c>
      <c r="AH61" s="335">
        <f>IF(OR($C122&gt;AH$7,$C122+$E122-2&lt;AH$7),0,($D122-SUM($F122:AG122)-SUM($F61:AG61))*SAP_Leadsheet!$E$75)</f>
        <v>0</v>
      </c>
      <c r="AI61" s="335">
        <f>IF(OR($C122&gt;AI$7,$C122+$E122-2&lt;AI$7),0,($D122-SUM($F122:AH122)-SUM($F61:AH61))*SAP_Leadsheet!$E$75)</f>
        <v>0</v>
      </c>
      <c r="AJ61" s="335">
        <f>IF(OR($C122&gt;AJ$7,$C122+$E122-2&lt;AJ$7),0,($D122-SUM($F122:AI122)-SUM($F61:AI61))*SAP_Leadsheet!$E$75)</f>
        <v>0</v>
      </c>
      <c r="AK61" s="335">
        <f>IF(OR($C122&gt;AK$7,$C122+$E122-2&lt;AK$7),0,($D122-SUM($F122:AJ122)-SUM($F61:AJ61))*SAP_Leadsheet!$E$75)</f>
        <v>0</v>
      </c>
      <c r="AL61" s="335">
        <f>IF(OR($C122&gt;AL$7,$C122+$E122-2&lt;AL$7),0,($D122-SUM($F122:AK122)-SUM($F61:AK61))*SAP_Leadsheet!$E$75)</f>
        <v>0</v>
      </c>
      <c r="AM61" s="335">
        <f>IF(OR($C122&gt;AM$7,$C122+$E122-2&lt;AM$7),0,($D122-SUM($F122:AL122)-SUM($F61:AL61))*SAP_Leadsheet!$E$75)</f>
        <v>0</v>
      </c>
      <c r="AN61" s="335">
        <f>IF(OR($C122&gt;AN$7,$C122+$E122-2&lt;AN$7),0,($D122-SUM($F122:AM122)-SUM($F61:AM61))*SAP_Leadsheet!$E$75)</f>
        <v>0</v>
      </c>
      <c r="AO61" s="335">
        <f>IF(OR($C122&gt;AO$7,$C122+$E122-2&lt;AO$7),0,($D122-SUM($F122:AN122)-SUM($F61:AN61))*SAP_Leadsheet!$E$75)</f>
        <v>0</v>
      </c>
      <c r="AP61" s="335">
        <f>IF(OR($C122&gt;AP$7,$C122+$E122-2&lt;AP$7),0,($D122-SUM($F122:AO122)-SUM($F61:AO61))*SAP_Leadsheet!$E$75)</f>
        <v>0</v>
      </c>
      <c r="AQ61" s="335">
        <f>IF(OR($C122&gt;AQ$7,$C122+$E122-2&lt;AQ$7),0,($D122-SUM($F122:AP122)-SUM($F61:AP61))*SAP_Leadsheet!$E$75)</f>
        <v>0</v>
      </c>
      <c r="AR61" s="335">
        <f>IF(OR($C122&gt;AR$7,$C122+$E122-2&lt;AR$7),0,($D122-SUM($F122:AQ122)-SUM($F61:AQ61))*SAP_Leadsheet!$E$75)</f>
        <v>0</v>
      </c>
      <c r="AS61" s="335">
        <f>IF(OR($C122&gt;AS$7,$C122+$E122-2&lt;AS$7),0,($D122-SUM($F122:AR122)-SUM($F61:AR61))*SAP_Leadsheet!$E$75)</f>
        <v>0</v>
      </c>
      <c r="AT61" s="335">
        <f>IF(OR($C122&gt;AT$7,$C122+$E122-2&lt;AT$7),0,($D122-SUM($F122:AS122)-SUM($F61:AS61))*SAP_Leadsheet!$E$75)</f>
        <v>0</v>
      </c>
      <c r="AU61" s="335">
        <f>IF(OR($C122&gt;AU$7,$C122+$E122-2&lt;AU$7),0,($D122-SUM($F122:AT122)-SUM($F61:AT61))*SAP_Leadsheet!$E$75)</f>
        <v>0</v>
      </c>
      <c r="AV61" s="335">
        <f>IF(OR($C122&gt;AV$7,$C122+$E122-2&lt;AV$7),0,($D122-SUM($F122:AU122)-SUM($F61:AU61))*SAP_Leadsheet!$E$75)</f>
        <v>0</v>
      </c>
      <c r="AW61" s="335">
        <f>IF(OR($C122&gt;AW$7,$C122+$E122-2&lt;AW$7),0,($D122-SUM($F122:AV122)-SUM($F61:AV61))*SAP_Leadsheet!$E$75)</f>
        <v>0</v>
      </c>
      <c r="AX61" s="335">
        <f>IF(OR($C122&gt;AX$7,$C122+$E122-2&lt;AX$7),0,($D122-SUM($F122:AW122)-SUM($F61:AW61))*SAP_Leadsheet!$E$75)</f>
        <v>0</v>
      </c>
      <c r="AY61" s="335">
        <f>IF(OR($C122&gt;AY$7,$C122+$E122-2&lt;AY$7),0,($D122-SUM($F122:AX122)-SUM($F61:AX61))*SAP_Leadsheet!$E$75)</f>
        <v>0</v>
      </c>
      <c r="AZ61" s="335">
        <f>IF(OR($C122&gt;AZ$7,$C122+$E122-2&lt;AZ$7),0,($D122-SUM($F122:AY122)-SUM($F61:AY61))*SAP_Leadsheet!$E$75)</f>
        <v>0</v>
      </c>
      <c r="BA61" s="335">
        <f>IF(OR($C122&gt;BA$7,$C122+$E122-2&lt;BA$7),0,($D122-SUM($F122:AZ122)-SUM($F61:AZ61))*SAP_Leadsheet!$E$75)</f>
        <v>0</v>
      </c>
      <c r="BB61" s="335">
        <f>IF(OR($C122&gt;BB$7,$C122+$E122-2&lt;BB$7),0,($D122-SUM($F122:BA122)-SUM($F61:BA61))*SAP_Leadsheet!$E$75)</f>
        <v>0</v>
      </c>
      <c r="BC61" s="335">
        <f>IF(OR($C122&gt;BC$7,$C122+$E122-2&lt;BC$7),0,($D122-SUM($F122:BB122)-SUM($F61:BB61))*SAP_Leadsheet!$E$75)</f>
        <v>0</v>
      </c>
      <c r="BD61" s="335">
        <f>IF(OR($C122&gt;BD$7,$C122+$E122-2&lt;BD$7),0,($D122-SUM($F122:BC122)-SUM($F61:BC61))*SAP_Leadsheet!$E$75)</f>
        <v>0</v>
      </c>
      <c r="BE61" s="335">
        <f>IF(OR($C122&gt;BE$7,$C122+$E122-2&lt;BE$7),0,($D122-SUM($F122:BD122)-SUM($F61:BD61))*SAP_Leadsheet!$E$75)</f>
        <v>0</v>
      </c>
      <c r="BF61" s="335">
        <f>IF(OR($C122&gt;BF$7,$C122+$E122-2&lt;BF$7),0,($D122-SUM($F122:BE122)-SUM($F61:BE61))*SAP_Leadsheet!$E$75)</f>
        <v>0</v>
      </c>
      <c r="BG61" s="335">
        <f>IF(OR($C122&gt;BG$7,$C122+$E122-2&lt;BG$7),0,($D122-SUM($F122:BF122)-SUM($F61:BF61))*SAP_Leadsheet!$E$75)</f>
        <v>0</v>
      </c>
      <c r="BH61" s="335">
        <f>IF(OR($C122&gt;BH$7,$C122+$E122-2&lt;BH$7),0,($D122-SUM($F122:BG122)-SUM($F61:BG61))*SAP_Leadsheet!$E$75)</f>
        <v>0</v>
      </c>
      <c r="BI61" s="335">
        <f>IF(OR($C122&gt;BI$7,$C122+$E122-2&lt;BI$7),0,($D122-SUM($F122:BH122)-SUM($F61:BH61))*SAP_Leadsheet!$E$75)</f>
        <v>0</v>
      </c>
      <c r="BJ61" s="335">
        <f>IF(OR($C122&gt;BJ$7,$C122+$E122-2&lt;BJ$7),0,($D122-SUM($F122:BI122)-SUM($F61:BI61))*SAP_Leadsheet!$E$75)</f>
        <v>0</v>
      </c>
      <c r="BK61" s="335">
        <f>IF(OR($C122&gt;BK$7,$C122+$E122-2&lt;BK$7),0,($D122-SUM($F122:BJ122)-SUM($F61:BJ61))*SAP_Leadsheet!$E$75)</f>
        <v>0</v>
      </c>
      <c r="BL61" s="335">
        <f>IF(OR($C122&gt;BL$7,$C122+$E122-2&lt;BL$7),0,($D122-SUM($F122:BK122)-SUM($F61:BK61))*SAP_Leadsheet!$E$75)</f>
        <v>0</v>
      </c>
      <c r="BM61" s="335">
        <f>IF(OR($C122&gt;BM$7,$C122+$E122-2&lt;BM$7),0,($D122-SUM($F122:BL122)-SUM($F61:BL61))*SAP_Leadsheet!$E$75)</f>
        <v>0</v>
      </c>
      <c r="BN61" s="335">
        <f>IF(OR($C122&gt;BN$7,$C122+$E122-2&lt;BN$7),0,($D122-SUM($F122:BM122)-SUM($F61:BM61))*SAP_Leadsheet!$E$75)</f>
        <v>0</v>
      </c>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row>
    <row r="62" spans="1:90" hidden="1" outlineLevel="1" x14ac:dyDescent="0.15">
      <c r="A62" s="112"/>
      <c r="B62" s="87"/>
      <c r="C62" s="8">
        <v>28</v>
      </c>
      <c r="D62" s="332"/>
      <c r="E62" s="333"/>
      <c r="F62" s="334"/>
      <c r="G62" s="335">
        <f>IF(OR($C123&gt;G$7,$C123+$E123-2&lt;G$7),0,($D123-SUM($F123:F123)-SUM($F62:F62))*SAP_Leadsheet!$E$75)</f>
        <v>0</v>
      </c>
      <c r="H62" s="335">
        <f>IF(OR($C123&gt;H$7,$C123+$E123-2&lt;H$7),0,($D123-SUM($F123:G123)-SUM($F62:G62))*SAP_Leadsheet!$E$75)</f>
        <v>0</v>
      </c>
      <c r="I62" s="335">
        <f>IF(OR($C123&gt;I$7,$C123+$E123-2&lt;I$7),0,($D123-SUM($F123:H123)-SUM($F62:H62))*SAP_Leadsheet!$E$75)</f>
        <v>0</v>
      </c>
      <c r="J62" s="335">
        <f>IF(OR($C123&gt;J$7,$C123+$E123-2&lt;J$7),0,($D123-SUM($F123:I123)-SUM($F62:I62))*SAP_Leadsheet!$E$75)</f>
        <v>0</v>
      </c>
      <c r="K62" s="335">
        <f>IF(OR($C123&gt;K$7,$C123+$E123-2&lt;K$7),0,($D123-SUM($F123:J123)-SUM($F62:J62))*SAP_Leadsheet!$E$75)</f>
        <v>0</v>
      </c>
      <c r="L62" s="335">
        <f>IF(OR($C123&gt;L$7,$C123+$E123-2&lt;L$7),0,($D123-SUM($F123:K123)-SUM($F62:K62))*SAP_Leadsheet!$E$75)</f>
        <v>0</v>
      </c>
      <c r="M62" s="335">
        <f>IF(OR($C123&gt;M$7,$C123+$E123-2&lt;M$7),0,($D123-SUM($F123:L123)-SUM($F62:L62))*SAP_Leadsheet!$E$75)</f>
        <v>0</v>
      </c>
      <c r="N62" s="335">
        <f>IF(OR($C123&gt;N$7,$C123+$E123-2&lt;N$7),0,($D123-SUM($F123:M123)-SUM($F62:M62))*SAP_Leadsheet!$E$75)</f>
        <v>0</v>
      </c>
      <c r="O62" s="335">
        <f>IF(OR($C123&gt;O$7,$C123+$E123-2&lt;O$7),0,($D123-SUM($F123:N123)-SUM($F62:N62))*SAP_Leadsheet!$E$75)</f>
        <v>0</v>
      </c>
      <c r="P62" s="335">
        <f>IF(OR($C123&gt;P$7,$C123+$E123-2&lt;P$7),0,($D123-SUM($F123:O123)-SUM($F62:O62))*SAP_Leadsheet!$E$75)</f>
        <v>0</v>
      </c>
      <c r="Q62" s="335">
        <f>IF(OR($C123&gt;Q$7,$C123+$E123-2&lt;Q$7),0,($D123-SUM($F123:P123)-SUM($F62:P62))*SAP_Leadsheet!$E$75)</f>
        <v>0</v>
      </c>
      <c r="R62" s="335">
        <f>IF(OR($C123&gt;R$7,$C123+$E123-2&lt;R$7),0,($D123-SUM($F123:Q123)-SUM($F62:Q62))*SAP_Leadsheet!$E$75)</f>
        <v>0</v>
      </c>
      <c r="S62" s="335">
        <f>IF(OR($C123&gt;S$7,$C123+$E123-2&lt;S$7),0,($D123-SUM($F123:R123)-SUM($F62:R62))*SAP_Leadsheet!$E$75)</f>
        <v>0</v>
      </c>
      <c r="T62" s="335">
        <f>IF(OR($C123&gt;T$7,$C123+$E123-2&lt;T$7),0,($D123-SUM($F123:S123)-SUM($F62:S62))*SAP_Leadsheet!$E$75)</f>
        <v>0</v>
      </c>
      <c r="U62" s="335">
        <f>IF(OR($C123&gt;U$7,$C123+$E123-2&lt;U$7),0,($D123-SUM($F123:T123)-SUM($F62:T62))*SAP_Leadsheet!$E$75)</f>
        <v>0</v>
      </c>
      <c r="V62" s="335">
        <f>IF(OR($C123&gt;V$7,$C123+$E123-2&lt;V$7),0,($D123-SUM($F123:U123)-SUM($F62:U62))*SAP_Leadsheet!$E$75)</f>
        <v>0</v>
      </c>
      <c r="W62" s="335">
        <f>IF(OR($C123&gt;W$7,$C123+$E123-2&lt;W$7),0,($D123-SUM($F123:V123)-SUM($F62:V62))*SAP_Leadsheet!$E$75)</f>
        <v>0</v>
      </c>
      <c r="X62" s="335">
        <f>IF(OR($C123&gt;X$7,$C123+$E123-2&lt;X$7),0,($D123-SUM($F123:W123)-SUM($F62:W62))*SAP_Leadsheet!$E$75)</f>
        <v>0</v>
      </c>
      <c r="Y62" s="335">
        <f>IF(OR($C123&gt;Y$7,$C123+$E123-2&lt;Y$7),0,($D123-SUM($F123:X123)-SUM($F62:X62))*SAP_Leadsheet!$E$75)</f>
        <v>0</v>
      </c>
      <c r="Z62" s="335">
        <f>IF(OR($C123&gt;Z$7,$C123+$E123-2&lt;Z$7),0,($D123-SUM($F123:Y123)-SUM($F62:Y62))*SAP_Leadsheet!$E$75)</f>
        <v>0</v>
      </c>
      <c r="AA62" s="335">
        <f>IF(OR($C123&gt;AA$7,$C123+$E123-2&lt;AA$7),0,($D123-SUM($F123:Z123)-SUM($F62:Z62))*SAP_Leadsheet!$E$75)</f>
        <v>0</v>
      </c>
      <c r="AB62" s="335">
        <f>IF(OR($C123&gt;AB$7,$C123+$E123-2&lt;AB$7),0,($D123-SUM($F123:AA123)-SUM($F62:AA62))*SAP_Leadsheet!$E$75)</f>
        <v>0</v>
      </c>
      <c r="AC62" s="335">
        <f>IF(OR($C123&gt;AC$7,$C123+$E123-2&lt;AC$7),0,($D123-SUM($F123:AB123)-SUM($F62:AB62))*SAP_Leadsheet!$E$75)</f>
        <v>0</v>
      </c>
      <c r="AD62" s="335">
        <f>IF(OR($C123&gt;AD$7,$C123+$E123-2&lt;AD$7),0,($D123-SUM($F123:AC123)-SUM($F62:AC62))*SAP_Leadsheet!$E$75)</f>
        <v>0</v>
      </c>
      <c r="AE62" s="335">
        <f>IF(OR($C123&gt;AE$7,$C123+$E123-2&lt;AE$7),0,($D123-SUM($F123:AD123)-SUM($F62:AD62))*SAP_Leadsheet!$E$75)</f>
        <v>0</v>
      </c>
      <c r="AF62" s="335">
        <f>IF(OR($C123&gt;AF$7,$C123+$E123-2&lt;AF$7),0,($D123-SUM($F123:AE123)-SUM($F62:AE62))*SAP_Leadsheet!$E$75)</f>
        <v>0</v>
      </c>
      <c r="AG62" s="335">
        <f>IF(OR($C123&gt;AG$7,$C123+$E123-2&lt;AG$7),0,($D123-SUM($F123:AF123)-SUM($F62:AF62))*SAP_Leadsheet!$E$75)</f>
        <v>0</v>
      </c>
      <c r="AH62" s="335">
        <f>IF(OR($C123&gt;AH$7,$C123+$E123-2&lt;AH$7),0,($D123-SUM($F123:AG123)-SUM($F62:AG62))*SAP_Leadsheet!$E$75)</f>
        <v>0</v>
      </c>
      <c r="AI62" s="335">
        <f>IF(OR($C123&gt;AI$7,$C123+$E123-2&lt;AI$7),0,($D123-SUM($F123:AH123)-SUM($F62:AH62))*SAP_Leadsheet!$E$75)</f>
        <v>0</v>
      </c>
      <c r="AJ62" s="335">
        <f>IF(OR($C123&gt;AJ$7,$C123+$E123-2&lt;AJ$7),0,($D123-SUM($F123:AI123)-SUM($F62:AI62))*SAP_Leadsheet!$E$75)</f>
        <v>0</v>
      </c>
      <c r="AK62" s="335">
        <f>IF(OR($C123&gt;AK$7,$C123+$E123-2&lt;AK$7),0,($D123-SUM($F123:AJ123)-SUM($F62:AJ62))*SAP_Leadsheet!$E$75)</f>
        <v>0</v>
      </c>
      <c r="AL62" s="335">
        <f>IF(OR($C123&gt;AL$7,$C123+$E123-2&lt;AL$7),0,($D123-SUM($F123:AK123)-SUM($F62:AK62))*SAP_Leadsheet!$E$75)</f>
        <v>0</v>
      </c>
      <c r="AM62" s="335">
        <f>IF(OR($C123&gt;AM$7,$C123+$E123-2&lt;AM$7),0,($D123-SUM($F123:AL123)-SUM($F62:AL62))*SAP_Leadsheet!$E$75)</f>
        <v>0</v>
      </c>
      <c r="AN62" s="335">
        <f>IF(OR($C123&gt;AN$7,$C123+$E123-2&lt;AN$7),0,($D123-SUM($F123:AM123)-SUM($F62:AM62))*SAP_Leadsheet!$E$75)</f>
        <v>0</v>
      </c>
      <c r="AO62" s="335">
        <f>IF(OR($C123&gt;AO$7,$C123+$E123-2&lt;AO$7),0,($D123-SUM($F123:AN123)-SUM($F62:AN62))*SAP_Leadsheet!$E$75)</f>
        <v>0</v>
      </c>
      <c r="AP62" s="335">
        <f>IF(OR($C123&gt;AP$7,$C123+$E123-2&lt;AP$7),0,($D123-SUM($F123:AO123)-SUM($F62:AO62))*SAP_Leadsheet!$E$75)</f>
        <v>0</v>
      </c>
      <c r="AQ62" s="335">
        <f>IF(OR($C123&gt;AQ$7,$C123+$E123-2&lt;AQ$7),0,($D123-SUM($F123:AP123)-SUM($F62:AP62))*SAP_Leadsheet!$E$75)</f>
        <v>0</v>
      </c>
      <c r="AR62" s="335">
        <f>IF(OR($C123&gt;AR$7,$C123+$E123-2&lt;AR$7),0,($D123-SUM($F123:AQ123)-SUM($F62:AQ62))*SAP_Leadsheet!$E$75)</f>
        <v>0</v>
      </c>
      <c r="AS62" s="335">
        <f>IF(OR($C123&gt;AS$7,$C123+$E123-2&lt;AS$7),0,($D123-SUM($F123:AR123)-SUM($F62:AR62))*SAP_Leadsheet!$E$75)</f>
        <v>0</v>
      </c>
      <c r="AT62" s="335">
        <f>IF(OR($C123&gt;AT$7,$C123+$E123-2&lt;AT$7),0,($D123-SUM($F123:AS123)-SUM($F62:AS62))*SAP_Leadsheet!$E$75)</f>
        <v>0</v>
      </c>
      <c r="AU62" s="335">
        <f>IF(OR($C123&gt;AU$7,$C123+$E123-2&lt;AU$7),0,($D123-SUM($F123:AT123)-SUM($F62:AT62))*SAP_Leadsheet!$E$75)</f>
        <v>0</v>
      </c>
      <c r="AV62" s="335">
        <f>IF(OR($C123&gt;AV$7,$C123+$E123-2&lt;AV$7),0,($D123-SUM($F123:AU123)-SUM($F62:AU62))*SAP_Leadsheet!$E$75)</f>
        <v>0</v>
      </c>
      <c r="AW62" s="335">
        <f>IF(OR($C123&gt;AW$7,$C123+$E123-2&lt;AW$7),0,($D123-SUM($F123:AV123)-SUM($F62:AV62))*SAP_Leadsheet!$E$75)</f>
        <v>0</v>
      </c>
      <c r="AX62" s="335">
        <f>IF(OR($C123&gt;AX$7,$C123+$E123-2&lt;AX$7),0,($D123-SUM($F123:AW123)-SUM($F62:AW62))*SAP_Leadsheet!$E$75)</f>
        <v>0</v>
      </c>
      <c r="AY62" s="335">
        <f>IF(OR($C123&gt;AY$7,$C123+$E123-2&lt;AY$7),0,($D123-SUM($F123:AX123)-SUM($F62:AX62))*SAP_Leadsheet!$E$75)</f>
        <v>0</v>
      </c>
      <c r="AZ62" s="335">
        <f>IF(OR($C123&gt;AZ$7,$C123+$E123-2&lt;AZ$7),0,($D123-SUM($F123:AY123)-SUM($F62:AY62))*SAP_Leadsheet!$E$75)</f>
        <v>0</v>
      </c>
      <c r="BA62" s="335">
        <f>IF(OR($C123&gt;BA$7,$C123+$E123-2&lt;BA$7),0,($D123-SUM($F123:AZ123)-SUM($F62:AZ62))*SAP_Leadsheet!$E$75)</f>
        <v>0</v>
      </c>
      <c r="BB62" s="335">
        <f>IF(OR($C123&gt;BB$7,$C123+$E123-2&lt;BB$7),0,($D123-SUM($F123:BA123)-SUM($F62:BA62))*SAP_Leadsheet!$E$75)</f>
        <v>0</v>
      </c>
      <c r="BC62" s="335">
        <f>IF(OR($C123&gt;BC$7,$C123+$E123-2&lt;BC$7),0,($D123-SUM($F123:BB123)-SUM($F62:BB62))*SAP_Leadsheet!$E$75)</f>
        <v>0</v>
      </c>
      <c r="BD62" s="335">
        <f>IF(OR($C123&gt;BD$7,$C123+$E123-2&lt;BD$7),0,($D123-SUM($F123:BC123)-SUM($F62:BC62))*SAP_Leadsheet!$E$75)</f>
        <v>0</v>
      </c>
      <c r="BE62" s="335">
        <f>IF(OR($C123&gt;BE$7,$C123+$E123-2&lt;BE$7),0,($D123-SUM($F123:BD123)-SUM($F62:BD62))*SAP_Leadsheet!$E$75)</f>
        <v>0</v>
      </c>
      <c r="BF62" s="335">
        <f>IF(OR($C123&gt;BF$7,$C123+$E123-2&lt;BF$7),0,($D123-SUM($F123:BE123)-SUM($F62:BE62))*SAP_Leadsheet!$E$75)</f>
        <v>0</v>
      </c>
      <c r="BG62" s="335">
        <f>IF(OR($C123&gt;BG$7,$C123+$E123-2&lt;BG$7),0,($D123-SUM($F123:BF123)-SUM($F62:BF62))*SAP_Leadsheet!$E$75)</f>
        <v>0</v>
      </c>
      <c r="BH62" s="335">
        <f>IF(OR($C123&gt;BH$7,$C123+$E123-2&lt;BH$7),0,($D123-SUM($F123:BG123)-SUM($F62:BG62))*SAP_Leadsheet!$E$75)</f>
        <v>0</v>
      </c>
      <c r="BI62" s="335">
        <f>IF(OR($C123&gt;BI$7,$C123+$E123-2&lt;BI$7),0,($D123-SUM($F123:BH123)-SUM($F62:BH62))*SAP_Leadsheet!$E$75)</f>
        <v>0</v>
      </c>
      <c r="BJ62" s="335">
        <f>IF(OR($C123&gt;BJ$7,$C123+$E123-2&lt;BJ$7),0,($D123-SUM($F123:BI123)-SUM($F62:BI62))*SAP_Leadsheet!$E$75)</f>
        <v>0</v>
      </c>
      <c r="BK62" s="335">
        <f>IF(OR($C123&gt;BK$7,$C123+$E123-2&lt;BK$7),0,($D123-SUM($F123:BJ123)-SUM($F62:BJ62))*SAP_Leadsheet!$E$75)</f>
        <v>0</v>
      </c>
      <c r="BL62" s="335">
        <f>IF(OR($C123&gt;BL$7,$C123+$E123-2&lt;BL$7),0,($D123-SUM($F123:BK123)-SUM($F62:BK62))*SAP_Leadsheet!$E$75)</f>
        <v>0</v>
      </c>
      <c r="BM62" s="335">
        <f>IF(OR($C123&gt;BM$7,$C123+$E123-2&lt;BM$7),0,($D123-SUM($F123:BL123)-SUM($F62:BL62))*SAP_Leadsheet!$E$75)</f>
        <v>0</v>
      </c>
      <c r="BN62" s="335">
        <f>IF(OR($C123&gt;BN$7,$C123+$E123-2&lt;BN$7),0,($D123-SUM($F123:BM123)-SUM($F62:BM62))*SAP_Leadsheet!$E$75)</f>
        <v>0</v>
      </c>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row>
    <row r="63" spans="1:90" hidden="1" outlineLevel="1" x14ac:dyDescent="0.15">
      <c r="A63" s="112"/>
      <c r="B63" s="87"/>
      <c r="C63" s="8">
        <v>29</v>
      </c>
      <c r="D63" s="332"/>
      <c r="E63" s="333"/>
      <c r="F63" s="334"/>
      <c r="G63" s="335">
        <f>IF(OR($C124&gt;G$7,$C124+$E124-2&lt;G$7),0,($D124-SUM($F124:F124)-SUM($F63:F63))*SAP_Leadsheet!$E$75)</f>
        <v>0</v>
      </c>
      <c r="H63" s="335">
        <f>IF(OR($C124&gt;H$7,$C124+$E124-2&lt;H$7),0,($D124-SUM($F124:G124)-SUM($F63:G63))*SAP_Leadsheet!$E$75)</f>
        <v>0</v>
      </c>
      <c r="I63" s="335">
        <f>IF(OR($C124&gt;I$7,$C124+$E124-2&lt;I$7),0,($D124-SUM($F124:H124)-SUM($F63:H63))*SAP_Leadsheet!$E$75)</f>
        <v>0</v>
      </c>
      <c r="J63" s="335">
        <f>IF(OR($C124&gt;J$7,$C124+$E124-2&lt;J$7),0,($D124-SUM($F124:I124)-SUM($F63:I63))*SAP_Leadsheet!$E$75)</f>
        <v>0</v>
      </c>
      <c r="K63" s="335">
        <f>IF(OR($C124&gt;K$7,$C124+$E124-2&lt;K$7),0,($D124-SUM($F124:J124)-SUM($F63:J63))*SAP_Leadsheet!$E$75)</f>
        <v>0</v>
      </c>
      <c r="L63" s="335">
        <f>IF(OR($C124&gt;L$7,$C124+$E124-2&lt;L$7),0,($D124-SUM($F124:K124)-SUM($F63:K63))*SAP_Leadsheet!$E$75)</f>
        <v>0</v>
      </c>
      <c r="M63" s="335">
        <f>IF(OR($C124&gt;M$7,$C124+$E124-2&lt;M$7),0,($D124-SUM($F124:L124)-SUM($F63:L63))*SAP_Leadsheet!$E$75)</f>
        <v>0</v>
      </c>
      <c r="N63" s="335">
        <f>IF(OR($C124&gt;N$7,$C124+$E124-2&lt;N$7),0,($D124-SUM($F124:M124)-SUM($F63:M63))*SAP_Leadsheet!$E$75)</f>
        <v>0</v>
      </c>
      <c r="O63" s="335">
        <f>IF(OR($C124&gt;O$7,$C124+$E124-2&lt;O$7),0,($D124-SUM($F124:N124)-SUM($F63:N63))*SAP_Leadsheet!$E$75)</f>
        <v>0</v>
      </c>
      <c r="P63" s="335">
        <f>IF(OR($C124&gt;P$7,$C124+$E124-2&lt;P$7),0,($D124-SUM($F124:O124)-SUM($F63:O63))*SAP_Leadsheet!$E$75)</f>
        <v>0</v>
      </c>
      <c r="Q63" s="335">
        <f>IF(OR($C124&gt;Q$7,$C124+$E124-2&lt;Q$7),0,($D124-SUM($F124:P124)-SUM($F63:P63))*SAP_Leadsheet!$E$75)</f>
        <v>0</v>
      </c>
      <c r="R63" s="335">
        <f>IF(OR($C124&gt;R$7,$C124+$E124-2&lt;R$7),0,($D124-SUM($F124:Q124)-SUM($F63:Q63))*SAP_Leadsheet!$E$75)</f>
        <v>0</v>
      </c>
      <c r="S63" s="335">
        <f>IF(OR($C124&gt;S$7,$C124+$E124-2&lt;S$7),0,($D124-SUM($F124:R124)-SUM($F63:R63))*SAP_Leadsheet!$E$75)</f>
        <v>0</v>
      </c>
      <c r="T63" s="335">
        <f>IF(OR($C124&gt;T$7,$C124+$E124-2&lt;T$7),0,($D124-SUM($F124:S124)-SUM($F63:S63))*SAP_Leadsheet!$E$75)</f>
        <v>0</v>
      </c>
      <c r="U63" s="335">
        <f>IF(OR($C124&gt;U$7,$C124+$E124-2&lt;U$7),0,($D124-SUM($F124:T124)-SUM($F63:T63))*SAP_Leadsheet!$E$75)</f>
        <v>0</v>
      </c>
      <c r="V63" s="335">
        <f>IF(OR($C124&gt;V$7,$C124+$E124-2&lt;V$7),0,($D124-SUM($F124:U124)-SUM($F63:U63))*SAP_Leadsheet!$E$75)</f>
        <v>0</v>
      </c>
      <c r="W63" s="335">
        <f>IF(OR($C124&gt;W$7,$C124+$E124-2&lt;W$7),0,($D124-SUM($F124:V124)-SUM($F63:V63))*SAP_Leadsheet!$E$75)</f>
        <v>0</v>
      </c>
      <c r="X63" s="335">
        <f>IF(OR($C124&gt;X$7,$C124+$E124-2&lt;X$7),0,($D124-SUM($F124:W124)-SUM($F63:W63))*SAP_Leadsheet!$E$75)</f>
        <v>0</v>
      </c>
      <c r="Y63" s="335">
        <f>IF(OR($C124&gt;Y$7,$C124+$E124-2&lt;Y$7),0,($D124-SUM($F124:X124)-SUM($F63:X63))*SAP_Leadsheet!$E$75)</f>
        <v>0</v>
      </c>
      <c r="Z63" s="335">
        <f>IF(OR($C124&gt;Z$7,$C124+$E124-2&lt;Z$7),0,($D124-SUM($F124:Y124)-SUM($F63:Y63))*SAP_Leadsheet!$E$75)</f>
        <v>0</v>
      </c>
      <c r="AA63" s="335">
        <f>IF(OR($C124&gt;AA$7,$C124+$E124-2&lt;AA$7),0,($D124-SUM($F124:Z124)-SUM($F63:Z63))*SAP_Leadsheet!$E$75)</f>
        <v>0</v>
      </c>
      <c r="AB63" s="335">
        <f>IF(OR($C124&gt;AB$7,$C124+$E124-2&lt;AB$7),0,($D124-SUM($F124:AA124)-SUM($F63:AA63))*SAP_Leadsheet!$E$75)</f>
        <v>0</v>
      </c>
      <c r="AC63" s="335">
        <f>IF(OR($C124&gt;AC$7,$C124+$E124-2&lt;AC$7),0,($D124-SUM($F124:AB124)-SUM($F63:AB63))*SAP_Leadsheet!$E$75)</f>
        <v>0</v>
      </c>
      <c r="AD63" s="335">
        <f>IF(OR($C124&gt;AD$7,$C124+$E124-2&lt;AD$7),0,($D124-SUM($F124:AC124)-SUM($F63:AC63))*SAP_Leadsheet!$E$75)</f>
        <v>0</v>
      </c>
      <c r="AE63" s="335">
        <f>IF(OR($C124&gt;AE$7,$C124+$E124-2&lt;AE$7),0,($D124-SUM($F124:AD124)-SUM($F63:AD63))*SAP_Leadsheet!$E$75)</f>
        <v>0</v>
      </c>
      <c r="AF63" s="335">
        <f>IF(OR($C124&gt;AF$7,$C124+$E124-2&lt;AF$7),0,($D124-SUM($F124:AE124)-SUM($F63:AE63))*SAP_Leadsheet!$E$75)</f>
        <v>0</v>
      </c>
      <c r="AG63" s="335">
        <f>IF(OR($C124&gt;AG$7,$C124+$E124-2&lt;AG$7),0,($D124-SUM($F124:AF124)-SUM($F63:AF63))*SAP_Leadsheet!$E$75)</f>
        <v>0</v>
      </c>
      <c r="AH63" s="335">
        <f>IF(OR($C124&gt;AH$7,$C124+$E124-2&lt;AH$7),0,($D124-SUM($F124:AG124)-SUM($F63:AG63))*SAP_Leadsheet!$E$75)</f>
        <v>0</v>
      </c>
      <c r="AI63" s="335">
        <f>IF(OR($C124&gt;AI$7,$C124+$E124-2&lt;AI$7),0,($D124-SUM($F124:AH124)-SUM($F63:AH63))*SAP_Leadsheet!$E$75)</f>
        <v>0</v>
      </c>
      <c r="AJ63" s="335">
        <f>IF(OR($C124&gt;AJ$7,$C124+$E124-2&lt;AJ$7),0,($D124-SUM($F124:AI124)-SUM($F63:AI63))*SAP_Leadsheet!$E$75)</f>
        <v>0</v>
      </c>
      <c r="AK63" s="335">
        <f>IF(OR($C124&gt;AK$7,$C124+$E124-2&lt;AK$7),0,($D124-SUM($F124:AJ124)-SUM($F63:AJ63))*SAP_Leadsheet!$E$75)</f>
        <v>0</v>
      </c>
      <c r="AL63" s="335">
        <f>IF(OR($C124&gt;AL$7,$C124+$E124-2&lt;AL$7),0,($D124-SUM($F124:AK124)-SUM($F63:AK63))*SAP_Leadsheet!$E$75)</f>
        <v>0</v>
      </c>
      <c r="AM63" s="335">
        <f>IF(OR($C124&gt;AM$7,$C124+$E124-2&lt;AM$7),0,($D124-SUM($F124:AL124)-SUM($F63:AL63))*SAP_Leadsheet!$E$75)</f>
        <v>0</v>
      </c>
      <c r="AN63" s="335">
        <f>IF(OR($C124&gt;AN$7,$C124+$E124-2&lt;AN$7),0,($D124-SUM($F124:AM124)-SUM($F63:AM63))*SAP_Leadsheet!$E$75)</f>
        <v>0</v>
      </c>
      <c r="AO63" s="335">
        <f>IF(OR($C124&gt;AO$7,$C124+$E124-2&lt;AO$7),0,($D124-SUM($F124:AN124)-SUM($F63:AN63))*SAP_Leadsheet!$E$75)</f>
        <v>0</v>
      </c>
      <c r="AP63" s="335">
        <f>IF(OR($C124&gt;AP$7,$C124+$E124-2&lt;AP$7),0,($D124-SUM($F124:AO124)-SUM($F63:AO63))*SAP_Leadsheet!$E$75)</f>
        <v>0</v>
      </c>
      <c r="AQ63" s="335">
        <f>IF(OR($C124&gt;AQ$7,$C124+$E124-2&lt;AQ$7),0,($D124-SUM($F124:AP124)-SUM($F63:AP63))*SAP_Leadsheet!$E$75)</f>
        <v>0</v>
      </c>
      <c r="AR63" s="335">
        <f>IF(OR($C124&gt;AR$7,$C124+$E124-2&lt;AR$7),0,($D124-SUM($F124:AQ124)-SUM($F63:AQ63))*SAP_Leadsheet!$E$75)</f>
        <v>0</v>
      </c>
      <c r="AS63" s="335">
        <f>IF(OR($C124&gt;AS$7,$C124+$E124-2&lt;AS$7),0,($D124-SUM($F124:AR124)-SUM($F63:AR63))*SAP_Leadsheet!$E$75)</f>
        <v>0</v>
      </c>
      <c r="AT63" s="335">
        <f>IF(OR($C124&gt;AT$7,$C124+$E124-2&lt;AT$7),0,($D124-SUM($F124:AS124)-SUM($F63:AS63))*SAP_Leadsheet!$E$75)</f>
        <v>0</v>
      </c>
      <c r="AU63" s="335">
        <f>IF(OR($C124&gt;AU$7,$C124+$E124-2&lt;AU$7),0,($D124-SUM($F124:AT124)-SUM($F63:AT63))*SAP_Leadsheet!$E$75)</f>
        <v>0</v>
      </c>
      <c r="AV63" s="335">
        <f>IF(OR($C124&gt;AV$7,$C124+$E124-2&lt;AV$7),0,($D124-SUM($F124:AU124)-SUM($F63:AU63))*SAP_Leadsheet!$E$75)</f>
        <v>0</v>
      </c>
      <c r="AW63" s="335">
        <f>IF(OR($C124&gt;AW$7,$C124+$E124-2&lt;AW$7),0,($D124-SUM($F124:AV124)-SUM($F63:AV63))*SAP_Leadsheet!$E$75)</f>
        <v>0</v>
      </c>
      <c r="AX63" s="335">
        <f>IF(OR($C124&gt;AX$7,$C124+$E124-2&lt;AX$7),0,($D124-SUM($F124:AW124)-SUM($F63:AW63))*SAP_Leadsheet!$E$75)</f>
        <v>0</v>
      </c>
      <c r="AY63" s="335">
        <f>IF(OR($C124&gt;AY$7,$C124+$E124-2&lt;AY$7),0,($D124-SUM($F124:AX124)-SUM($F63:AX63))*SAP_Leadsheet!$E$75)</f>
        <v>0</v>
      </c>
      <c r="AZ63" s="335">
        <f>IF(OR($C124&gt;AZ$7,$C124+$E124-2&lt;AZ$7),0,($D124-SUM($F124:AY124)-SUM($F63:AY63))*SAP_Leadsheet!$E$75)</f>
        <v>0</v>
      </c>
      <c r="BA63" s="335">
        <f>IF(OR($C124&gt;BA$7,$C124+$E124-2&lt;BA$7),0,($D124-SUM($F124:AZ124)-SUM($F63:AZ63))*SAP_Leadsheet!$E$75)</f>
        <v>0</v>
      </c>
      <c r="BB63" s="335">
        <f>IF(OR($C124&gt;BB$7,$C124+$E124-2&lt;BB$7),0,($D124-SUM($F124:BA124)-SUM($F63:BA63))*SAP_Leadsheet!$E$75)</f>
        <v>0</v>
      </c>
      <c r="BC63" s="335">
        <f>IF(OR($C124&gt;BC$7,$C124+$E124-2&lt;BC$7),0,($D124-SUM($F124:BB124)-SUM($F63:BB63))*SAP_Leadsheet!$E$75)</f>
        <v>0</v>
      </c>
      <c r="BD63" s="335">
        <f>IF(OR($C124&gt;BD$7,$C124+$E124-2&lt;BD$7),0,($D124-SUM($F124:BC124)-SUM($F63:BC63))*SAP_Leadsheet!$E$75)</f>
        <v>0</v>
      </c>
      <c r="BE63" s="335">
        <f>IF(OR($C124&gt;BE$7,$C124+$E124-2&lt;BE$7),0,($D124-SUM($F124:BD124)-SUM($F63:BD63))*SAP_Leadsheet!$E$75)</f>
        <v>0</v>
      </c>
      <c r="BF63" s="335">
        <f>IF(OR($C124&gt;BF$7,$C124+$E124-2&lt;BF$7),0,($D124-SUM($F124:BE124)-SUM($F63:BE63))*SAP_Leadsheet!$E$75)</f>
        <v>0</v>
      </c>
      <c r="BG63" s="335">
        <f>IF(OR($C124&gt;BG$7,$C124+$E124-2&lt;BG$7),0,($D124-SUM($F124:BF124)-SUM($F63:BF63))*SAP_Leadsheet!$E$75)</f>
        <v>0</v>
      </c>
      <c r="BH63" s="335">
        <f>IF(OR($C124&gt;BH$7,$C124+$E124-2&lt;BH$7),0,($D124-SUM($F124:BG124)-SUM($F63:BG63))*SAP_Leadsheet!$E$75)</f>
        <v>0</v>
      </c>
      <c r="BI63" s="335">
        <f>IF(OR($C124&gt;BI$7,$C124+$E124-2&lt;BI$7),0,($D124-SUM($F124:BH124)-SUM($F63:BH63))*SAP_Leadsheet!$E$75)</f>
        <v>0</v>
      </c>
      <c r="BJ63" s="335">
        <f>IF(OR($C124&gt;BJ$7,$C124+$E124-2&lt;BJ$7),0,($D124-SUM($F124:BI124)-SUM($F63:BI63))*SAP_Leadsheet!$E$75)</f>
        <v>0</v>
      </c>
      <c r="BK63" s="335">
        <f>IF(OR($C124&gt;BK$7,$C124+$E124-2&lt;BK$7),0,($D124-SUM($F124:BJ124)-SUM($F63:BJ63))*SAP_Leadsheet!$E$75)</f>
        <v>0</v>
      </c>
      <c r="BL63" s="335">
        <f>IF(OR($C124&gt;BL$7,$C124+$E124-2&lt;BL$7),0,($D124-SUM($F124:BK124)-SUM($F63:BK63))*SAP_Leadsheet!$E$75)</f>
        <v>0</v>
      </c>
      <c r="BM63" s="335">
        <f>IF(OR($C124&gt;BM$7,$C124+$E124-2&lt;BM$7),0,($D124-SUM($F124:BL124)-SUM($F63:BL63))*SAP_Leadsheet!$E$75)</f>
        <v>0</v>
      </c>
      <c r="BN63" s="335">
        <f>IF(OR($C124&gt;BN$7,$C124+$E124-2&lt;BN$7),0,($D124-SUM($F124:BM124)-SUM($F63:BM63))*SAP_Leadsheet!$E$75)</f>
        <v>0</v>
      </c>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row>
    <row r="64" spans="1:90" hidden="1" outlineLevel="1" x14ac:dyDescent="0.15">
      <c r="A64" s="112"/>
      <c r="B64" s="87"/>
      <c r="C64" s="8">
        <v>30</v>
      </c>
      <c r="D64" s="332"/>
      <c r="E64" s="333"/>
      <c r="F64" s="334"/>
      <c r="G64" s="335">
        <f>IF(OR($C125&gt;G$7,$C125+$E125-2&lt;G$7),0,($D125-SUM($F125:F125)-SUM($F64:F64))*SAP_Leadsheet!$E$75)</f>
        <v>0</v>
      </c>
      <c r="H64" s="335">
        <f>IF(OR($C125&gt;H$7,$C125+$E125-2&lt;H$7),0,($D125-SUM($F125:G125)-SUM($F64:G64))*SAP_Leadsheet!$E$75)</f>
        <v>0</v>
      </c>
      <c r="I64" s="335">
        <f>IF(OR($C125&gt;I$7,$C125+$E125-2&lt;I$7),0,($D125-SUM($F125:H125)-SUM($F64:H64))*SAP_Leadsheet!$E$75)</f>
        <v>0</v>
      </c>
      <c r="J64" s="335">
        <f>IF(OR($C125&gt;J$7,$C125+$E125-2&lt;J$7),0,($D125-SUM($F125:I125)-SUM($F64:I64))*SAP_Leadsheet!$E$75)</f>
        <v>0</v>
      </c>
      <c r="K64" s="335">
        <f>IF(OR($C125&gt;K$7,$C125+$E125-2&lt;K$7),0,($D125-SUM($F125:J125)-SUM($F64:J64))*SAP_Leadsheet!$E$75)</f>
        <v>0</v>
      </c>
      <c r="L64" s="335">
        <f>IF(OR($C125&gt;L$7,$C125+$E125-2&lt;L$7),0,($D125-SUM($F125:K125)-SUM($F64:K64))*SAP_Leadsheet!$E$75)</f>
        <v>0</v>
      </c>
      <c r="M64" s="335">
        <f>IF(OR($C125&gt;M$7,$C125+$E125-2&lt;M$7),0,($D125-SUM($F125:L125)-SUM($F64:L64))*SAP_Leadsheet!$E$75)</f>
        <v>0</v>
      </c>
      <c r="N64" s="335">
        <f>IF(OR($C125&gt;N$7,$C125+$E125-2&lt;N$7),0,($D125-SUM($F125:M125)-SUM($F64:M64))*SAP_Leadsheet!$E$75)</f>
        <v>0</v>
      </c>
      <c r="O64" s="335">
        <f>IF(OR($C125&gt;O$7,$C125+$E125-2&lt;O$7),0,($D125-SUM($F125:N125)-SUM($F64:N64))*SAP_Leadsheet!$E$75)</f>
        <v>0</v>
      </c>
      <c r="P64" s="335">
        <f>IF(OR($C125&gt;P$7,$C125+$E125-2&lt;P$7),0,($D125-SUM($F125:O125)-SUM($F64:O64))*SAP_Leadsheet!$E$75)</f>
        <v>0</v>
      </c>
      <c r="Q64" s="335">
        <f>IF(OR($C125&gt;Q$7,$C125+$E125-2&lt;Q$7),0,($D125-SUM($F125:P125)-SUM($F64:P64))*SAP_Leadsheet!$E$75)</f>
        <v>0</v>
      </c>
      <c r="R64" s="335">
        <f>IF(OR($C125&gt;R$7,$C125+$E125-2&lt;R$7),0,($D125-SUM($F125:Q125)-SUM($F64:Q64))*SAP_Leadsheet!$E$75)</f>
        <v>0</v>
      </c>
      <c r="S64" s="335">
        <f>IF(OR($C125&gt;S$7,$C125+$E125-2&lt;S$7),0,($D125-SUM($F125:R125)-SUM($F64:R64))*SAP_Leadsheet!$E$75)</f>
        <v>0</v>
      </c>
      <c r="T64" s="335">
        <f>IF(OR($C125&gt;T$7,$C125+$E125-2&lt;T$7),0,($D125-SUM($F125:S125)-SUM($F64:S64))*SAP_Leadsheet!$E$75)</f>
        <v>0</v>
      </c>
      <c r="U64" s="335">
        <f>IF(OR($C125&gt;U$7,$C125+$E125-2&lt;U$7),0,($D125-SUM($F125:T125)-SUM($F64:T64))*SAP_Leadsheet!$E$75)</f>
        <v>0</v>
      </c>
      <c r="V64" s="335">
        <f>IF(OR($C125&gt;V$7,$C125+$E125-2&lt;V$7),0,($D125-SUM($F125:U125)-SUM($F64:U64))*SAP_Leadsheet!$E$75)</f>
        <v>0</v>
      </c>
      <c r="W64" s="335">
        <f>IF(OR($C125&gt;W$7,$C125+$E125-2&lt;W$7),0,($D125-SUM($F125:V125)-SUM($F64:V64))*SAP_Leadsheet!$E$75)</f>
        <v>0</v>
      </c>
      <c r="X64" s="335">
        <f>IF(OR($C125&gt;X$7,$C125+$E125-2&lt;X$7),0,($D125-SUM($F125:W125)-SUM($F64:W64))*SAP_Leadsheet!$E$75)</f>
        <v>0</v>
      </c>
      <c r="Y64" s="335">
        <f>IF(OR($C125&gt;Y$7,$C125+$E125-2&lt;Y$7),0,($D125-SUM($F125:X125)-SUM($F64:X64))*SAP_Leadsheet!$E$75)</f>
        <v>0</v>
      </c>
      <c r="Z64" s="335">
        <f>IF(OR($C125&gt;Z$7,$C125+$E125-2&lt;Z$7),0,($D125-SUM($F125:Y125)-SUM($F64:Y64))*SAP_Leadsheet!$E$75)</f>
        <v>0</v>
      </c>
      <c r="AA64" s="335">
        <f>IF(OR($C125&gt;AA$7,$C125+$E125-2&lt;AA$7),0,($D125-SUM($F125:Z125)-SUM($F64:Z64))*SAP_Leadsheet!$E$75)</f>
        <v>0</v>
      </c>
      <c r="AB64" s="335">
        <f>IF(OR($C125&gt;AB$7,$C125+$E125-2&lt;AB$7),0,($D125-SUM($F125:AA125)-SUM($F64:AA64))*SAP_Leadsheet!$E$75)</f>
        <v>0</v>
      </c>
      <c r="AC64" s="335">
        <f>IF(OR($C125&gt;AC$7,$C125+$E125-2&lt;AC$7),0,($D125-SUM($F125:AB125)-SUM($F64:AB64))*SAP_Leadsheet!$E$75)</f>
        <v>0</v>
      </c>
      <c r="AD64" s="335">
        <f>IF(OR($C125&gt;AD$7,$C125+$E125-2&lt;AD$7),0,($D125-SUM($F125:AC125)-SUM($F64:AC64))*SAP_Leadsheet!$E$75)</f>
        <v>0</v>
      </c>
      <c r="AE64" s="335">
        <f>IF(OR($C125&gt;AE$7,$C125+$E125-2&lt;AE$7),0,($D125-SUM($F125:AD125)-SUM($F64:AD64))*SAP_Leadsheet!$E$75)</f>
        <v>0</v>
      </c>
      <c r="AF64" s="335">
        <f>IF(OR($C125&gt;AF$7,$C125+$E125-2&lt;AF$7),0,($D125-SUM($F125:AE125)-SUM($F64:AE64))*SAP_Leadsheet!$E$75)</f>
        <v>0</v>
      </c>
      <c r="AG64" s="335">
        <f>IF(OR($C125&gt;AG$7,$C125+$E125-2&lt;AG$7),0,($D125-SUM($F125:AF125)-SUM($F64:AF64))*SAP_Leadsheet!$E$75)</f>
        <v>0</v>
      </c>
      <c r="AH64" s="335">
        <f>IF(OR($C125&gt;AH$7,$C125+$E125-2&lt;AH$7),0,($D125-SUM($F125:AG125)-SUM($F64:AG64))*SAP_Leadsheet!$E$75)</f>
        <v>0</v>
      </c>
      <c r="AI64" s="335">
        <f>IF(OR($C125&gt;AI$7,$C125+$E125-2&lt;AI$7),0,($D125-SUM($F125:AH125)-SUM($F64:AH64))*SAP_Leadsheet!$E$75)</f>
        <v>0</v>
      </c>
      <c r="AJ64" s="335">
        <f>IF(OR($C125&gt;AJ$7,$C125+$E125-2&lt;AJ$7),0,($D125-SUM($F125:AI125)-SUM($F64:AI64))*SAP_Leadsheet!$E$75)</f>
        <v>0</v>
      </c>
      <c r="AK64" s="335">
        <f>IF(OR($C125&gt;AK$7,$C125+$E125-2&lt;AK$7),0,($D125-SUM($F125:AJ125)-SUM($F64:AJ64))*SAP_Leadsheet!$E$75)</f>
        <v>0</v>
      </c>
      <c r="AL64" s="335">
        <f>IF(OR($C125&gt;AL$7,$C125+$E125-2&lt;AL$7),0,($D125-SUM($F125:AK125)-SUM($F64:AK64))*SAP_Leadsheet!$E$75)</f>
        <v>0</v>
      </c>
      <c r="AM64" s="335">
        <f>IF(OR($C125&gt;AM$7,$C125+$E125-2&lt;AM$7),0,($D125-SUM($F125:AL125)-SUM($F64:AL64))*SAP_Leadsheet!$E$75)</f>
        <v>0</v>
      </c>
      <c r="AN64" s="335">
        <f>IF(OR($C125&gt;AN$7,$C125+$E125-2&lt;AN$7),0,($D125-SUM($F125:AM125)-SUM($F64:AM64))*SAP_Leadsheet!$E$75)</f>
        <v>0</v>
      </c>
      <c r="AO64" s="335">
        <f>IF(OR($C125&gt;AO$7,$C125+$E125-2&lt;AO$7),0,($D125-SUM($F125:AN125)-SUM($F64:AN64))*SAP_Leadsheet!$E$75)</f>
        <v>0</v>
      </c>
      <c r="AP64" s="335">
        <f>IF(OR($C125&gt;AP$7,$C125+$E125-2&lt;AP$7),0,($D125-SUM($F125:AO125)-SUM($F64:AO64))*SAP_Leadsheet!$E$75)</f>
        <v>0</v>
      </c>
      <c r="AQ64" s="335">
        <f>IF(OR($C125&gt;AQ$7,$C125+$E125-2&lt;AQ$7),0,($D125-SUM($F125:AP125)-SUM($F64:AP64))*SAP_Leadsheet!$E$75)</f>
        <v>0</v>
      </c>
      <c r="AR64" s="335">
        <f>IF(OR($C125&gt;AR$7,$C125+$E125-2&lt;AR$7),0,($D125-SUM($F125:AQ125)-SUM($F64:AQ64))*SAP_Leadsheet!$E$75)</f>
        <v>0</v>
      </c>
      <c r="AS64" s="335">
        <f>IF(OR($C125&gt;AS$7,$C125+$E125-2&lt;AS$7),0,($D125-SUM($F125:AR125)-SUM($F64:AR64))*SAP_Leadsheet!$E$75)</f>
        <v>0</v>
      </c>
      <c r="AT64" s="335">
        <f>IF(OR($C125&gt;AT$7,$C125+$E125-2&lt;AT$7),0,($D125-SUM($F125:AS125)-SUM($F64:AS64))*SAP_Leadsheet!$E$75)</f>
        <v>0</v>
      </c>
      <c r="AU64" s="335">
        <f>IF(OR($C125&gt;AU$7,$C125+$E125-2&lt;AU$7),0,($D125-SUM($F125:AT125)-SUM($F64:AT64))*SAP_Leadsheet!$E$75)</f>
        <v>0</v>
      </c>
      <c r="AV64" s="335">
        <f>IF(OR($C125&gt;AV$7,$C125+$E125-2&lt;AV$7),0,($D125-SUM($F125:AU125)-SUM($F64:AU64))*SAP_Leadsheet!$E$75)</f>
        <v>0</v>
      </c>
      <c r="AW64" s="335">
        <f>IF(OR($C125&gt;AW$7,$C125+$E125-2&lt;AW$7),0,($D125-SUM($F125:AV125)-SUM($F64:AV64))*SAP_Leadsheet!$E$75)</f>
        <v>0</v>
      </c>
      <c r="AX64" s="335">
        <f>IF(OR($C125&gt;AX$7,$C125+$E125-2&lt;AX$7),0,($D125-SUM($F125:AW125)-SUM($F64:AW64))*SAP_Leadsheet!$E$75)</f>
        <v>0</v>
      </c>
      <c r="AY64" s="335">
        <f>IF(OR($C125&gt;AY$7,$C125+$E125-2&lt;AY$7),0,($D125-SUM($F125:AX125)-SUM($F64:AX64))*SAP_Leadsheet!$E$75)</f>
        <v>0</v>
      </c>
      <c r="AZ64" s="335">
        <f>IF(OR($C125&gt;AZ$7,$C125+$E125-2&lt;AZ$7),0,($D125-SUM($F125:AY125)-SUM($F64:AY64))*SAP_Leadsheet!$E$75)</f>
        <v>0</v>
      </c>
      <c r="BA64" s="335">
        <f>IF(OR($C125&gt;BA$7,$C125+$E125-2&lt;BA$7),0,($D125-SUM($F125:AZ125)-SUM($F64:AZ64))*SAP_Leadsheet!$E$75)</f>
        <v>0</v>
      </c>
      <c r="BB64" s="335">
        <f>IF(OR($C125&gt;BB$7,$C125+$E125-2&lt;BB$7),0,($D125-SUM($F125:BA125)-SUM($F64:BA64))*SAP_Leadsheet!$E$75)</f>
        <v>0</v>
      </c>
      <c r="BC64" s="335">
        <f>IF(OR($C125&gt;BC$7,$C125+$E125-2&lt;BC$7),0,($D125-SUM($F125:BB125)-SUM($F64:BB64))*SAP_Leadsheet!$E$75)</f>
        <v>0</v>
      </c>
      <c r="BD64" s="335">
        <f>IF(OR($C125&gt;BD$7,$C125+$E125-2&lt;BD$7),0,($D125-SUM($F125:BC125)-SUM($F64:BC64))*SAP_Leadsheet!$E$75)</f>
        <v>0</v>
      </c>
      <c r="BE64" s="335">
        <f>IF(OR($C125&gt;BE$7,$C125+$E125-2&lt;BE$7),0,($D125-SUM($F125:BD125)-SUM($F64:BD64))*SAP_Leadsheet!$E$75)</f>
        <v>0</v>
      </c>
      <c r="BF64" s="335">
        <f>IF(OR($C125&gt;BF$7,$C125+$E125-2&lt;BF$7),0,($D125-SUM($F125:BE125)-SUM($F64:BE64))*SAP_Leadsheet!$E$75)</f>
        <v>0</v>
      </c>
      <c r="BG64" s="335">
        <f>IF(OR($C125&gt;BG$7,$C125+$E125-2&lt;BG$7),0,($D125-SUM($F125:BF125)-SUM($F64:BF64))*SAP_Leadsheet!$E$75)</f>
        <v>0</v>
      </c>
      <c r="BH64" s="335">
        <f>IF(OR($C125&gt;BH$7,$C125+$E125-2&lt;BH$7),0,($D125-SUM($F125:BG125)-SUM($F64:BG64))*SAP_Leadsheet!$E$75)</f>
        <v>0</v>
      </c>
      <c r="BI64" s="335">
        <f>IF(OR($C125&gt;BI$7,$C125+$E125-2&lt;BI$7),0,($D125-SUM($F125:BH125)-SUM($F64:BH64))*SAP_Leadsheet!$E$75)</f>
        <v>0</v>
      </c>
      <c r="BJ64" s="335">
        <f>IF(OR($C125&gt;BJ$7,$C125+$E125-2&lt;BJ$7),0,($D125-SUM($F125:BI125)-SUM($F64:BI64))*SAP_Leadsheet!$E$75)</f>
        <v>0</v>
      </c>
      <c r="BK64" s="335">
        <f>IF(OR($C125&gt;BK$7,$C125+$E125-2&lt;BK$7),0,($D125-SUM($F125:BJ125)-SUM($F64:BJ64))*SAP_Leadsheet!$E$75)</f>
        <v>0</v>
      </c>
      <c r="BL64" s="335">
        <f>IF(OR($C125&gt;BL$7,$C125+$E125-2&lt;BL$7),0,($D125-SUM($F125:BK125)-SUM($F64:BK64))*SAP_Leadsheet!$E$75)</f>
        <v>0</v>
      </c>
      <c r="BM64" s="335">
        <f>IF(OR($C125&gt;BM$7,$C125+$E125-2&lt;BM$7),0,($D125-SUM($F125:BL125)-SUM($F64:BL64))*SAP_Leadsheet!$E$75)</f>
        <v>0</v>
      </c>
      <c r="BN64" s="335">
        <f>IF(OR($C125&gt;BN$7,$C125+$E125-2&lt;BN$7),0,($D125-SUM($F125:BM125)-SUM($F64:BM64))*SAP_Leadsheet!$E$75)</f>
        <v>0</v>
      </c>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row>
    <row r="65" spans="1:90" hidden="1" outlineLevel="1" x14ac:dyDescent="0.15">
      <c r="A65" s="112"/>
      <c r="B65" s="87"/>
      <c r="C65" s="8">
        <v>31</v>
      </c>
      <c r="D65" s="332"/>
      <c r="E65" s="333"/>
      <c r="F65" s="334"/>
      <c r="G65" s="335">
        <f>IF(OR($C126&gt;G$7,$C126+$E126-2&lt;G$7),0,($D126-SUM($F126:F126)-SUM($F65:F65))*SAP_Leadsheet!$E$75)</f>
        <v>0</v>
      </c>
      <c r="H65" s="335">
        <f>IF(OR($C126&gt;H$7,$C126+$E126-2&lt;H$7),0,($D126-SUM($F126:G126)-SUM($F65:G65))*SAP_Leadsheet!$E$75)</f>
        <v>0</v>
      </c>
      <c r="I65" s="335">
        <f>IF(OR($C126&gt;I$7,$C126+$E126-2&lt;I$7),0,($D126-SUM($F126:H126)-SUM($F65:H65))*SAP_Leadsheet!$E$75)</f>
        <v>0</v>
      </c>
      <c r="J65" s="335">
        <f>IF(OR($C126&gt;J$7,$C126+$E126-2&lt;J$7),0,($D126-SUM($F126:I126)-SUM($F65:I65))*SAP_Leadsheet!$E$75)</f>
        <v>0</v>
      </c>
      <c r="K65" s="335">
        <f>IF(OR($C126&gt;K$7,$C126+$E126-2&lt;K$7),0,($D126-SUM($F126:J126)-SUM($F65:J65))*SAP_Leadsheet!$E$75)</f>
        <v>0</v>
      </c>
      <c r="L65" s="335">
        <f>IF(OR($C126&gt;L$7,$C126+$E126-2&lt;L$7),0,($D126-SUM($F126:K126)-SUM($F65:K65))*SAP_Leadsheet!$E$75)</f>
        <v>0</v>
      </c>
      <c r="M65" s="335">
        <f>IF(OR($C126&gt;M$7,$C126+$E126-2&lt;M$7),0,($D126-SUM($F126:L126)-SUM($F65:L65))*SAP_Leadsheet!$E$75)</f>
        <v>0</v>
      </c>
      <c r="N65" s="335">
        <f>IF(OR($C126&gt;N$7,$C126+$E126-2&lt;N$7),0,($D126-SUM($F126:M126)-SUM($F65:M65))*SAP_Leadsheet!$E$75)</f>
        <v>0</v>
      </c>
      <c r="O65" s="335">
        <f>IF(OR($C126&gt;O$7,$C126+$E126-2&lt;O$7),0,($D126-SUM($F126:N126)-SUM($F65:N65))*SAP_Leadsheet!$E$75)</f>
        <v>0</v>
      </c>
      <c r="P65" s="335">
        <f>IF(OR($C126&gt;P$7,$C126+$E126-2&lt;P$7),0,($D126-SUM($F126:O126)-SUM($F65:O65))*SAP_Leadsheet!$E$75)</f>
        <v>0</v>
      </c>
      <c r="Q65" s="335">
        <f>IF(OR($C126&gt;Q$7,$C126+$E126-2&lt;Q$7),0,($D126-SUM($F126:P126)-SUM($F65:P65))*SAP_Leadsheet!$E$75)</f>
        <v>0</v>
      </c>
      <c r="R65" s="335">
        <f>IF(OR($C126&gt;R$7,$C126+$E126-2&lt;R$7),0,($D126-SUM($F126:Q126)-SUM($F65:Q65))*SAP_Leadsheet!$E$75)</f>
        <v>0</v>
      </c>
      <c r="S65" s="335">
        <f>IF(OR($C126&gt;S$7,$C126+$E126-2&lt;S$7),0,($D126-SUM($F126:R126)-SUM($F65:R65))*SAP_Leadsheet!$E$75)</f>
        <v>0</v>
      </c>
      <c r="T65" s="335">
        <f>IF(OR($C126&gt;T$7,$C126+$E126-2&lt;T$7),0,($D126-SUM($F126:S126)-SUM($F65:S65))*SAP_Leadsheet!$E$75)</f>
        <v>0</v>
      </c>
      <c r="U65" s="335">
        <f>IF(OR($C126&gt;U$7,$C126+$E126-2&lt;U$7),0,($D126-SUM($F126:T126)-SUM($F65:T65))*SAP_Leadsheet!$E$75)</f>
        <v>0</v>
      </c>
      <c r="V65" s="335">
        <f>IF(OR($C126&gt;V$7,$C126+$E126-2&lt;V$7),0,($D126-SUM($F126:U126)-SUM($F65:U65))*SAP_Leadsheet!$E$75)</f>
        <v>0</v>
      </c>
      <c r="W65" s="335">
        <f>IF(OR($C126&gt;W$7,$C126+$E126-2&lt;W$7),0,($D126-SUM($F126:V126)-SUM($F65:V65))*SAP_Leadsheet!$E$75)</f>
        <v>0</v>
      </c>
      <c r="X65" s="335">
        <f>IF(OR($C126&gt;X$7,$C126+$E126-2&lt;X$7),0,($D126-SUM($F126:W126)-SUM($F65:W65))*SAP_Leadsheet!$E$75)</f>
        <v>0</v>
      </c>
      <c r="Y65" s="335">
        <f>IF(OR($C126&gt;Y$7,$C126+$E126-2&lt;Y$7),0,($D126-SUM($F126:X126)-SUM($F65:X65))*SAP_Leadsheet!$E$75)</f>
        <v>0</v>
      </c>
      <c r="Z65" s="335">
        <f>IF(OR($C126&gt;Z$7,$C126+$E126-2&lt;Z$7),0,($D126-SUM($F126:Y126)-SUM($F65:Y65))*SAP_Leadsheet!$E$75)</f>
        <v>0</v>
      </c>
      <c r="AA65" s="335">
        <f>IF(OR($C126&gt;AA$7,$C126+$E126-2&lt;AA$7),0,($D126-SUM($F126:Z126)-SUM($F65:Z65))*SAP_Leadsheet!$E$75)</f>
        <v>0</v>
      </c>
      <c r="AB65" s="335">
        <f>IF(OR($C126&gt;AB$7,$C126+$E126-2&lt;AB$7),0,($D126-SUM($F126:AA126)-SUM($F65:AA65))*SAP_Leadsheet!$E$75)</f>
        <v>0</v>
      </c>
      <c r="AC65" s="335">
        <f>IF(OR($C126&gt;AC$7,$C126+$E126-2&lt;AC$7),0,($D126-SUM($F126:AB126)-SUM($F65:AB65))*SAP_Leadsheet!$E$75)</f>
        <v>0</v>
      </c>
      <c r="AD65" s="335">
        <f>IF(OR($C126&gt;AD$7,$C126+$E126-2&lt;AD$7),0,($D126-SUM($F126:AC126)-SUM($F65:AC65))*SAP_Leadsheet!$E$75)</f>
        <v>0</v>
      </c>
      <c r="AE65" s="335">
        <f>IF(OR($C126&gt;AE$7,$C126+$E126-2&lt;AE$7),0,($D126-SUM($F126:AD126)-SUM($F65:AD65))*SAP_Leadsheet!$E$75)</f>
        <v>0</v>
      </c>
      <c r="AF65" s="335">
        <f>IF(OR($C126&gt;AF$7,$C126+$E126-2&lt;AF$7),0,($D126-SUM($F126:AE126)-SUM($F65:AE65))*SAP_Leadsheet!$E$75)</f>
        <v>0</v>
      </c>
      <c r="AG65" s="335">
        <f>IF(OR($C126&gt;AG$7,$C126+$E126-2&lt;AG$7),0,($D126-SUM($F126:AF126)-SUM($F65:AF65))*SAP_Leadsheet!$E$75)</f>
        <v>0</v>
      </c>
      <c r="AH65" s="335">
        <f>IF(OR($C126&gt;AH$7,$C126+$E126-2&lt;AH$7),0,($D126-SUM($F126:AG126)-SUM($F65:AG65))*SAP_Leadsheet!$E$75)</f>
        <v>0</v>
      </c>
      <c r="AI65" s="335">
        <f>IF(OR($C126&gt;AI$7,$C126+$E126-2&lt;AI$7),0,($D126-SUM($F126:AH126)-SUM($F65:AH65))*SAP_Leadsheet!$E$75)</f>
        <v>0</v>
      </c>
      <c r="AJ65" s="335">
        <f>IF(OR($C126&gt;AJ$7,$C126+$E126-2&lt;AJ$7),0,($D126-SUM($F126:AI126)-SUM($F65:AI65))*SAP_Leadsheet!$E$75)</f>
        <v>0</v>
      </c>
      <c r="AK65" s="335">
        <f>IF(OR($C126&gt;AK$7,$C126+$E126-2&lt;AK$7),0,($D126-SUM($F126:AJ126)-SUM($F65:AJ65))*SAP_Leadsheet!$E$75)</f>
        <v>0</v>
      </c>
      <c r="AL65" s="335">
        <f>IF(OR($C126&gt;AL$7,$C126+$E126-2&lt;AL$7),0,($D126-SUM($F126:AK126)-SUM($F65:AK65))*SAP_Leadsheet!$E$75)</f>
        <v>0</v>
      </c>
      <c r="AM65" s="335">
        <f>IF(OR($C126&gt;AM$7,$C126+$E126-2&lt;AM$7),0,($D126-SUM($F126:AL126)-SUM($F65:AL65))*SAP_Leadsheet!$E$75)</f>
        <v>0</v>
      </c>
      <c r="AN65" s="335">
        <f>IF(OR($C126&gt;AN$7,$C126+$E126-2&lt;AN$7),0,($D126-SUM($F126:AM126)-SUM($F65:AM65))*SAP_Leadsheet!$E$75)</f>
        <v>0</v>
      </c>
      <c r="AO65" s="335">
        <f>IF(OR($C126&gt;AO$7,$C126+$E126-2&lt;AO$7),0,($D126-SUM($F126:AN126)-SUM($F65:AN65))*SAP_Leadsheet!$E$75)</f>
        <v>0</v>
      </c>
      <c r="AP65" s="335">
        <f>IF(OR($C126&gt;AP$7,$C126+$E126-2&lt;AP$7),0,($D126-SUM($F126:AO126)-SUM($F65:AO65))*SAP_Leadsheet!$E$75)</f>
        <v>0</v>
      </c>
      <c r="AQ65" s="335">
        <f>IF(OR($C126&gt;AQ$7,$C126+$E126-2&lt;AQ$7),0,($D126-SUM($F126:AP126)-SUM($F65:AP65))*SAP_Leadsheet!$E$75)</f>
        <v>0</v>
      </c>
      <c r="AR65" s="335">
        <f>IF(OR($C126&gt;AR$7,$C126+$E126-2&lt;AR$7),0,($D126-SUM($F126:AQ126)-SUM($F65:AQ65))*SAP_Leadsheet!$E$75)</f>
        <v>0</v>
      </c>
      <c r="AS65" s="335">
        <f>IF(OR($C126&gt;AS$7,$C126+$E126-2&lt;AS$7),0,($D126-SUM($F126:AR126)-SUM($F65:AR65))*SAP_Leadsheet!$E$75)</f>
        <v>0</v>
      </c>
      <c r="AT65" s="335">
        <f>IF(OR($C126&gt;AT$7,$C126+$E126-2&lt;AT$7),0,($D126-SUM($F126:AS126)-SUM($F65:AS65))*SAP_Leadsheet!$E$75)</f>
        <v>0</v>
      </c>
      <c r="AU65" s="335">
        <f>IF(OR($C126&gt;AU$7,$C126+$E126-2&lt;AU$7),0,($D126-SUM($F126:AT126)-SUM($F65:AT65))*SAP_Leadsheet!$E$75)</f>
        <v>0</v>
      </c>
      <c r="AV65" s="335">
        <f>IF(OR($C126&gt;AV$7,$C126+$E126-2&lt;AV$7),0,($D126-SUM($F126:AU126)-SUM($F65:AU65))*SAP_Leadsheet!$E$75)</f>
        <v>0</v>
      </c>
      <c r="AW65" s="335">
        <f>IF(OR($C126&gt;AW$7,$C126+$E126-2&lt;AW$7),0,($D126-SUM($F126:AV126)-SUM($F65:AV65))*SAP_Leadsheet!$E$75)</f>
        <v>0</v>
      </c>
      <c r="AX65" s="335">
        <f>IF(OR($C126&gt;AX$7,$C126+$E126-2&lt;AX$7),0,($D126-SUM($F126:AW126)-SUM($F65:AW65))*SAP_Leadsheet!$E$75)</f>
        <v>0</v>
      </c>
      <c r="AY65" s="335">
        <f>IF(OR($C126&gt;AY$7,$C126+$E126-2&lt;AY$7),0,($D126-SUM($F126:AX126)-SUM($F65:AX65))*SAP_Leadsheet!$E$75)</f>
        <v>0</v>
      </c>
      <c r="AZ65" s="335">
        <f>IF(OR($C126&gt;AZ$7,$C126+$E126-2&lt;AZ$7),0,($D126-SUM($F126:AY126)-SUM($F65:AY65))*SAP_Leadsheet!$E$75)</f>
        <v>0</v>
      </c>
      <c r="BA65" s="335">
        <f>IF(OR($C126&gt;BA$7,$C126+$E126-2&lt;BA$7),0,($D126-SUM($F126:AZ126)-SUM($F65:AZ65))*SAP_Leadsheet!$E$75)</f>
        <v>0</v>
      </c>
      <c r="BB65" s="335">
        <f>IF(OR($C126&gt;BB$7,$C126+$E126-2&lt;BB$7),0,($D126-SUM($F126:BA126)-SUM($F65:BA65))*SAP_Leadsheet!$E$75)</f>
        <v>0</v>
      </c>
      <c r="BC65" s="335">
        <f>IF(OR($C126&gt;BC$7,$C126+$E126-2&lt;BC$7),0,($D126-SUM($F126:BB126)-SUM($F65:BB65))*SAP_Leadsheet!$E$75)</f>
        <v>0</v>
      </c>
      <c r="BD65" s="335">
        <f>IF(OR($C126&gt;BD$7,$C126+$E126-2&lt;BD$7),0,($D126-SUM($F126:BC126)-SUM($F65:BC65))*SAP_Leadsheet!$E$75)</f>
        <v>0</v>
      </c>
      <c r="BE65" s="335">
        <f>IF(OR($C126&gt;BE$7,$C126+$E126-2&lt;BE$7),0,($D126-SUM($F126:BD126)-SUM($F65:BD65))*SAP_Leadsheet!$E$75)</f>
        <v>0</v>
      </c>
      <c r="BF65" s="335">
        <f>IF(OR($C126&gt;BF$7,$C126+$E126-2&lt;BF$7),0,($D126-SUM($F126:BE126)-SUM($F65:BE65))*SAP_Leadsheet!$E$75)</f>
        <v>0</v>
      </c>
      <c r="BG65" s="335">
        <f>IF(OR($C126&gt;BG$7,$C126+$E126-2&lt;BG$7),0,($D126-SUM($F126:BF126)-SUM($F65:BF65))*SAP_Leadsheet!$E$75)</f>
        <v>0</v>
      </c>
      <c r="BH65" s="335">
        <f>IF(OR($C126&gt;BH$7,$C126+$E126-2&lt;BH$7),0,($D126-SUM($F126:BG126)-SUM($F65:BG65))*SAP_Leadsheet!$E$75)</f>
        <v>0</v>
      </c>
      <c r="BI65" s="335">
        <f>IF(OR($C126&gt;BI$7,$C126+$E126-2&lt;BI$7),0,($D126-SUM($F126:BH126)-SUM($F65:BH65))*SAP_Leadsheet!$E$75)</f>
        <v>0</v>
      </c>
      <c r="BJ65" s="335">
        <f>IF(OR($C126&gt;BJ$7,$C126+$E126-2&lt;BJ$7),0,($D126-SUM($F126:BI126)-SUM($F65:BI65))*SAP_Leadsheet!$E$75)</f>
        <v>0</v>
      </c>
      <c r="BK65" s="335">
        <f>IF(OR($C126&gt;BK$7,$C126+$E126-2&lt;BK$7),0,($D126-SUM($F126:BJ126)-SUM($F65:BJ65))*SAP_Leadsheet!$E$75)</f>
        <v>0</v>
      </c>
      <c r="BL65" s="335">
        <f>IF(OR($C126&gt;BL$7,$C126+$E126-2&lt;BL$7),0,($D126-SUM($F126:BK126)-SUM($F65:BK65))*SAP_Leadsheet!$E$75)</f>
        <v>0</v>
      </c>
      <c r="BM65" s="335">
        <f>IF(OR($C126&gt;BM$7,$C126+$E126-2&lt;BM$7),0,($D126-SUM($F126:BL126)-SUM($F65:BL65))*SAP_Leadsheet!$E$75)</f>
        <v>0</v>
      </c>
      <c r="BN65" s="335">
        <f>IF(OR($C126&gt;BN$7,$C126+$E126-2&lt;BN$7),0,($D126-SUM($F126:BM126)-SUM($F65:BM65))*SAP_Leadsheet!$E$75)</f>
        <v>0</v>
      </c>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row>
    <row r="66" spans="1:90" hidden="1" outlineLevel="1" x14ac:dyDescent="0.15">
      <c r="A66" s="112"/>
      <c r="B66" s="87"/>
      <c r="C66" s="8">
        <v>32</v>
      </c>
      <c r="D66" s="332"/>
      <c r="E66" s="333"/>
      <c r="F66" s="334"/>
      <c r="G66" s="335">
        <f>IF(OR($C127&gt;G$7,$C127+$E127-2&lt;G$7),0,($D127-SUM($F127:F127)-SUM($F66:F66))*SAP_Leadsheet!$E$75)</f>
        <v>0</v>
      </c>
      <c r="H66" s="335">
        <f>IF(OR($C127&gt;H$7,$C127+$E127-2&lt;H$7),0,($D127-SUM($F127:G127)-SUM($F66:G66))*SAP_Leadsheet!$E$75)</f>
        <v>0</v>
      </c>
      <c r="I66" s="335">
        <f>IF(OR($C127&gt;I$7,$C127+$E127-2&lt;I$7),0,($D127-SUM($F127:H127)-SUM($F66:H66))*SAP_Leadsheet!$E$75)</f>
        <v>0</v>
      </c>
      <c r="J66" s="335">
        <f>IF(OR($C127&gt;J$7,$C127+$E127-2&lt;J$7),0,($D127-SUM($F127:I127)-SUM($F66:I66))*SAP_Leadsheet!$E$75)</f>
        <v>0</v>
      </c>
      <c r="K66" s="335">
        <f>IF(OR($C127&gt;K$7,$C127+$E127-2&lt;K$7),0,($D127-SUM($F127:J127)-SUM($F66:J66))*SAP_Leadsheet!$E$75)</f>
        <v>0</v>
      </c>
      <c r="L66" s="335">
        <f>IF(OR($C127&gt;L$7,$C127+$E127-2&lt;L$7),0,($D127-SUM($F127:K127)-SUM($F66:K66))*SAP_Leadsheet!$E$75)</f>
        <v>0</v>
      </c>
      <c r="M66" s="335">
        <f>IF(OR($C127&gt;M$7,$C127+$E127-2&lt;M$7),0,($D127-SUM($F127:L127)-SUM($F66:L66))*SAP_Leadsheet!$E$75)</f>
        <v>0</v>
      </c>
      <c r="N66" s="335">
        <f>IF(OR($C127&gt;N$7,$C127+$E127-2&lt;N$7),0,($D127-SUM($F127:M127)-SUM($F66:M66))*SAP_Leadsheet!$E$75)</f>
        <v>0</v>
      </c>
      <c r="O66" s="335">
        <f>IF(OR($C127&gt;O$7,$C127+$E127-2&lt;O$7),0,($D127-SUM($F127:N127)-SUM($F66:N66))*SAP_Leadsheet!$E$75)</f>
        <v>0</v>
      </c>
      <c r="P66" s="335">
        <f>IF(OR($C127&gt;P$7,$C127+$E127-2&lt;P$7),0,($D127-SUM($F127:O127)-SUM($F66:O66))*SAP_Leadsheet!$E$75)</f>
        <v>0</v>
      </c>
      <c r="Q66" s="335">
        <f>IF(OR($C127&gt;Q$7,$C127+$E127-2&lt;Q$7),0,($D127-SUM($F127:P127)-SUM($F66:P66))*SAP_Leadsheet!$E$75)</f>
        <v>0</v>
      </c>
      <c r="R66" s="335">
        <f>IF(OR($C127&gt;R$7,$C127+$E127-2&lt;R$7),0,($D127-SUM($F127:Q127)-SUM($F66:Q66))*SAP_Leadsheet!$E$75)</f>
        <v>0</v>
      </c>
      <c r="S66" s="335">
        <f>IF(OR($C127&gt;S$7,$C127+$E127-2&lt;S$7),0,($D127-SUM($F127:R127)-SUM($F66:R66))*SAP_Leadsheet!$E$75)</f>
        <v>0</v>
      </c>
      <c r="T66" s="335">
        <f>IF(OR($C127&gt;T$7,$C127+$E127-2&lt;T$7),0,($D127-SUM($F127:S127)-SUM($F66:S66))*SAP_Leadsheet!$E$75)</f>
        <v>0</v>
      </c>
      <c r="U66" s="335">
        <f>IF(OR($C127&gt;U$7,$C127+$E127-2&lt;U$7),0,($D127-SUM($F127:T127)-SUM($F66:T66))*SAP_Leadsheet!$E$75)</f>
        <v>0</v>
      </c>
      <c r="V66" s="335">
        <f>IF(OR($C127&gt;V$7,$C127+$E127-2&lt;V$7),0,($D127-SUM($F127:U127)-SUM($F66:U66))*SAP_Leadsheet!$E$75)</f>
        <v>0</v>
      </c>
      <c r="W66" s="335">
        <f>IF(OR($C127&gt;W$7,$C127+$E127-2&lt;W$7),0,($D127-SUM($F127:V127)-SUM($F66:V66))*SAP_Leadsheet!$E$75)</f>
        <v>0</v>
      </c>
      <c r="X66" s="335">
        <f>IF(OR($C127&gt;X$7,$C127+$E127-2&lt;X$7),0,($D127-SUM($F127:W127)-SUM($F66:W66))*SAP_Leadsheet!$E$75)</f>
        <v>0</v>
      </c>
      <c r="Y66" s="335">
        <f>IF(OR($C127&gt;Y$7,$C127+$E127-2&lt;Y$7),0,($D127-SUM($F127:X127)-SUM($F66:X66))*SAP_Leadsheet!$E$75)</f>
        <v>0</v>
      </c>
      <c r="Z66" s="335">
        <f>IF(OR($C127&gt;Z$7,$C127+$E127-2&lt;Z$7),0,($D127-SUM($F127:Y127)-SUM($F66:Y66))*SAP_Leadsheet!$E$75)</f>
        <v>0</v>
      </c>
      <c r="AA66" s="335">
        <f>IF(OR($C127&gt;AA$7,$C127+$E127-2&lt;AA$7),0,($D127-SUM($F127:Z127)-SUM($F66:Z66))*SAP_Leadsheet!$E$75)</f>
        <v>0</v>
      </c>
      <c r="AB66" s="335">
        <f>IF(OR($C127&gt;AB$7,$C127+$E127-2&lt;AB$7),0,($D127-SUM($F127:AA127)-SUM($F66:AA66))*SAP_Leadsheet!$E$75)</f>
        <v>0</v>
      </c>
      <c r="AC66" s="335">
        <f>IF(OR($C127&gt;AC$7,$C127+$E127-2&lt;AC$7),0,($D127-SUM($F127:AB127)-SUM($F66:AB66))*SAP_Leadsheet!$E$75)</f>
        <v>0</v>
      </c>
      <c r="AD66" s="335">
        <f>IF(OR($C127&gt;AD$7,$C127+$E127-2&lt;AD$7),0,($D127-SUM($F127:AC127)-SUM($F66:AC66))*SAP_Leadsheet!$E$75)</f>
        <v>0</v>
      </c>
      <c r="AE66" s="335">
        <f>IF(OR($C127&gt;AE$7,$C127+$E127-2&lt;AE$7),0,($D127-SUM($F127:AD127)-SUM($F66:AD66))*SAP_Leadsheet!$E$75)</f>
        <v>0</v>
      </c>
      <c r="AF66" s="335">
        <f>IF(OR($C127&gt;AF$7,$C127+$E127-2&lt;AF$7),0,($D127-SUM($F127:AE127)-SUM($F66:AE66))*SAP_Leadsheet!$E$75)</f>
        <v>0</v>
      </c>
      <c r="AG66" s="335">
        <f>IF(OR($C127&gt;AG$7,$C127+$E127-2&lt;AG$7),0,($D127-SUM($F127:AF127)-SUM($F66:AF66))*SAP_Leadsheet!$E$75)</f>
        <v>0</v>
      </c>
      <c r="AH66" s="335">
        <f>IF(OR($C127&gt;AH$7,$C127+$E127-2&lt;AH$7),0,($D127-SUM($F127:AG127)-SUM($F66:AG66))*SAP_Leadsheet!$E$75)</f>
        <v>0</v>
      </c>
      <c r="AI66" s="335">
        <f>IF(OR($C127&gt;AI$7,$C127+$E127-2&lt;AI$7),0,($D127-SUM($F127:AH127)-SUM($F66:AH66))*SAP_Leadsheet!$E$75)</f>
        <v>0</v>
      </c>
      <c r="AJ66" s="335">
        <f>IF(OR($C127&gt;AJ$7,$C127+$E127-2&lt;AJ$7),0,($D127-SUM($F127:AI127)-SUM($F66:AI66))*SAP_Leadsheet!$E$75)</f>
        <v>0</v>
      </c>
      <c r="AK66" s="335">
        <f>IF(OR($C127&gt;AK$7,$C127+$E127-2&lt;AK$7),0,($D127-SUM($F127:AJ127)-SUM($F66:AJ66))*SAP_Leadsheet!$E$75)</f>
        <v>0</v>
      </c>
      <c r="AL66" s="335">
        <f>IF(OR($C127&gt;AL$7,$C127+$E127-2&lt;AL$7),0,($D127-SUM($F127:AK127)-SUM($F66:AK66))*SAP_Leadsheet!$E$75)</f>
        <v>0</v>
      </c>
      <c r="AM66" s="335">
        <f>IF(OR($C127&gt;AM$7,$C127+$E127-2&lt;AM$7),0,($D127-SUM($F127:AL127)-SUM($F66:AL66))*SAP_Leadsheet!$E$75)</f>
        <v>0</v>
      </c>
      <c r="AN66" s="335">
        <f>IF(OR($C127&gt;AN$7,$C127+$E127-2&lt;AN$7),0,($D127-SUM($F127:AM127)-SUM($F66:AM66))*SAP_Leadsheet!$E$75)</f>
        <v>0</v>
      </c>
      <c r="AO66" s="335">
        <f>IF(OR($C127&gt;AO$7,$C127+$E127-2&lt;AO$7),0,($D127-SUM($F127:AN127)-SUM($F66:AN66))*SAP_Leadsheet!$E$75)</f>
        <v>0</v>
      </c>
      <c r="AP66" s="335">
        <f>IF(OR($C127&gt;AP$7,$C127+$E127-2&lt;AP$7),0,($D127-SUM($F127:AO127)-SUM($F66:AO66))*SAP_Leadsheet!$E$75)</f>
        <v>0</v>
      </c>
      <c r="AQ66" s="335">
        <f>IF(OR($C127&gt;AQ$7,$C127+$E127-2&lt;AQ$7),0,($D127-SUM($F127:AP127)-SUM($F66:AP66))*SAP_Leadsheet!$E$75)</f>
        <v>0</v>
      </c>
      <c r="AR66" s="335">
        <f>IF(OR($C127&gt;AR$7,$C127+$E127-2&lt;AR$7),0,($D127-SUM($F127:AQ127)-SUM($F66:AQ66))*SAP_Leadsheet!$E$75)</f>
        <v>0</v>
      </c>
      <c r="AS66" s="335">
        <f>IF(OR($C127&gt;AS$7,$C127+$E127-2&lt;AS$7),0,($D127-SUM($F127:AR127)-SUM($F66:AR66))*SAP_Leadsheet!$E$75)</f>
        <v>0</v>
      </c>
      <c r="AT66" s="335">
        <f>IF(OR($C127&gt;AT$7,$C127+$E127-2&lt;AT$7),0,($D127-SUM($F127:AS127)-SUM($F66:AS66))*SAP_Leadsheet!$E$75)</f>
        <v>0</v>
      </c>
      <c r="AU66" s="335">
        <f>IF(OR($C127&gt;AU$7,$C127+$E127-2&lt;AU$7),0,($D127-SUM($F127:AT127)-SUM($F66:AT66))*SAP_Leadsheet!$E$75)</f>
        <v>0</v>
      </c>
      <c r="AV66" s="335">
        <f>IF(OR($C127&gt;AV$7,$C127+$E127-2&lt;AV$7),0,($D127-SUM($F127:AU127)-SUM($F66:AU66))*SAP_Leadsheet!$E$75)</f>
        <v>0</v>
      </c>
      <c r="AW66" s="335">
        <f>IF(OR($C127&gt;AW$7,$C127+$E127-2&lt;AW$7),0,($D127-SUM($F127:AV127)-SUM($F66:AV66))*SAP_Leadsheet!$E$75)</f>
        <v>0</v>
      </c>
      <c r="AX66" s="335">
        <f>IF(OR($C127&gt;AX$7,$C127+$E127-2&lt;AX$7),0,($D127-SUM($F127:AW127)-SUM($F66:AW66))*SAP_Leadsheet!$E$75)</f>
        <v>0</v>
      </c>
      <c r="AY66" s="335">
        <f>IF(OR($C127&gt;AY$7,$C127+$E127-2&lt;AY$7),0,($D127-SUM($F127:AX127)-SUM($F66:AX66))*SAP_Leadsheet!$E$75)</f>
        <v>0</v>
      </c>
      <c r="AZ66" s="335">
        <f>IF(OR($C127&gt;AZ$7,$C127+$E127-2&lt;AZ$7),0,($D127-SUM($F127:AY127)-SUM($F66:AY66))*SAP_Leadsheet!$E$75)</f>
        <v>0</v>
      </c>
      <c r="BA66" s="335">
        <f>IF(OR($C127&gt;BA$7,$C127+$E127-2&lt;BA$7),0,($D127-SUM($F127:AZ127)-SUM($F66:AZ66))*SAP_Leadsheet!$E$75)</f>
        <v>0</v>
      </c>
      <c r="BB66" s="335">
        <f>IF(OR($C127&gt;BB$7,$C127+$E127-2&lt;BB$7),0,($D127-SUM($F127:BA127)-SUM($F66:BA66))*SAP_Leadsheet!$E$75)</f>
        <v>0</v>
      </c>
      <c r="BC66" s="335">
        <f>IF(OR($C127&gt;BC$7,$C127+$E127-2&lt;BC$7),0,($D127-SUM($F127:BB127)-SUM($F66:BB66))*SAP_Leadsheet!$E$75)</f>
        <v>0</v>
      </c>
      <c r="BD66" s="335">
        <f>IF(OR($C127&gt;BD$7,$C127+$E127-2&lt;BD$7),0,($D127-SUM($F127:BC127)-SUM($F66:BC66))*SAP_Leadsheet!$E$75)</f>
        <v>0</v>
      </c>
      <c r="BE66" s="335">
        <f>IF(OR($C127&gt;BE$7,$C127+$E127-2&lt;BE$7),0,($D127-SUM($F127:BD127)-SUM($F66:BD66))*SAP_Leadsheet!$E$75)</f>
        <v>0</v>
      </c>
      <c r="BF66" s="335">
        <f>IF(OR($C127&gt;BF$7,$C127+$E127-2&lt;BF$7),0,($D127-SUM($F127:BE127)-SUM($F66:BE66))*SAP_Leadsheet!$E$75)</f>
        <v>0</v>
      </c>
      <c r="BG66" s="335">
        <f>IF(OR($C127&gt;BG$7,$C127+$E127-2&lt;BG$7),0,($D127-SUM($F127:BF127)-SUM($F66:BF66))*SAP_Leadsheet!$E$75)</f>
        <v>0</v>
      </c>
      <c r="BH66" s="335">
        <f>IF(OR($C127&gt;BH$7,$C127+$E127-2&lt;BH$7),0,($D127-SUM($F127:BG127)-SUM($F66:BG66))*SAP_Leadsheet!$E$75)</f>
        <v>0</v>
      </c>
      <c r="BI66" s="335">
        <f>IF(OR($C127&gt;BI$7,$C127+$E127-2&lt;BI$7),0,($D127-SUM($F127:BH127)-SUM($F66:BH66))*SAP_Leadsheet!$E$75)</f>
        <v>0</v>
      </c>
      <c r="BJ66" s="335">
        <f>IF(OR($C127&gt;BJ$7,$C127+$E127-2&lt;BJ$7),0,($D127-SUM($F127:BI127)-SUM($F66:BI66))*SAP_Leadsheet!$E$75)</f>
        <v>0</v>
      </c>
      <c r="BK66" s="335">
        <f>IF(OR($C127&gt;BK$7,$C127+$E127-2&lt;BK$7),0,($D127-SUM($F127:BJ127)-SUM($F66:BJ66))*SAP_Leadsheet!$E$75)</f>
        <v>0</v>
      </c>
      <c r="BL66" s="335">
        <f>IF(OR($C127&gt;BL$7,$C127+$E127-2&lt;BL$7),0,($D127-SUM($F127:BK127)-SUM($F66:BK66))*SAP_Leadsheet!$E$75)</f>
        <v>0</v>
      </c>
      <c r="BM66" s="335">
        <f>IF(OR($C127&gt;BM$7,$C127+$E127-2&lt;BM$7),0,($D127-SUM($F127:BL127)-SUM($F66:BL66))*SAP_Leadsheet!$E$75)</f>
        <v>0</v>
      </c>
      <c r="BN66" s="335">
        <f>IF(OR($C127&gt;BN$7,$C127+$E127-2&lt;BN$7),0,($D127-SUM($F127:BM127)-SUM($F66:BM66))*SAP_Leadsheet!$E$75)</f>
        <v>0</v>
      </c>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row>
    <row r="67" spans="1:90" hidden="1" outlineLevel="1" x14ac:dyDescent="0.15">
      <c r="A67" s="112"/>
      <c r="B67" s="87"/>
      <c r="C67" s="8">
        <v>33</v>
      </c>
      <c r="D67" s="332"/>
      <c r="E67" s="333"/>
      <c r="F67" s="334"/>
      <c r="G67" s="335">
        <f>IF(OR($C128&gt;G$7,$C128+$E128-2&lt;G$7),0,($D128-SUM($F128:F128)-SUM($F67:F67))*SAP_Leadsheet!$E$75)</f>
        <v>0</v>
      </c>
      <c r="H67" s="335">
        <f>IF(OR($C128&gt;H$7,$C128+$E128-2&lt;H$7),0,($D128-SUM($F128:G128)-SUM($F67:G67))*SAP_Leadsheet!$E$75)</f>
        <v>0</v>
      </c>
      <c r="I67" s="335">
        <f>IF(OR($C128&gt;I$7,$C128+$E128-2&lt;I$7),0,($D128-SUM($F128:H128)-SUM($F67:H67))*SAP_Leadsheet!$E$75)</f>
        <v>0</v>
      </c>
      <c r="J67" s="335">
        <f>IF(OR($C128&gt;J$7,$C128+$E128-2&lt;J$7),0,($D128-SUM($F128:I128)-SUM($F67:I67))*SAP_Leadsheet!$E$75)</f>
        <v>0</v>
      </c>
      <c r="K67" s="335">
        <f>IF(OR($C128&gt;K$7,$C128+$E128-2&lt;K$7),0,($D128-SUM($F128:J128)-SUM($F67:J67))*SAP_Leadsheet!$E$75)</f>
        <v>0</v>
      </c>
      <c r="L67" s="335">
        <f>IF(OR($C128&gt;L$7,$C128+$E128-2&lt;L$7),0,($D128-SUM($F128:K128)-SUM($F67:K67))*SAP_Leadsheet!$E$75)</f>
        <v>0</v>
      </c>
      <c r="M67" s="335">
        <f>IF(OR($C128&gt;M$7,$C128+$E128-2&lt;M$7),0,($D128-SUM($F128:L128)-SUM($F67:L67))*SAP_Leadsheet!$E$75)</f>
        <v>0</v>
      </c>
      <c r="N67" s="335">
        <f>IF(OR($C128&gt;N$7,$C128+$E128-2&lt;N$7),0,($D128-SUM($F128:M128)-SUM($F67:M67))*SAP_Leadsheet!$E$75)</f>
        <v>0</v>
      </c>
      <c r="O67" s="335">
        <f>IF(OR($C128&gt;O$7,$C128+$E128-2&lt;O$7),0,($D128-SUM($F128:N128)-SUM($F67:N67))*SAP_Leadsheet!$E$75)</f>
        <v>0</v>
      </c>
      <c r="P67" s="335">
        <f>IF(OR($C128&gt;P$7,$C128+$E128-2&lt;P$7),0,($D128-SUM($F128:O128)-SUM($F67:O67))*SAP_Leadsheet!$E$75)</f>
        <v>0</v>
      </c>
      <c r="Q67" s="335">
        <f>IF(OR($C128&gt;Q$7,$C128+$E128-2&lt;Q$7),0,($D128-SUM($F128:P128)-SUM($F67:P67))*SAP_Leadsheet!$E$75)</f>
        <v>0</v>
      </c>
      <c r="R67" s="335">
        <f>IF(OR($C128&gt;R$7,$C128+$E128-2&lt;R$7),0,($D128-SUM($F128:Q128)-SUM($F67:Q67))*SAP_Leadsheet!$E$75)</f>
        <v>0</v>
      </c>
      <c r="S67" s="335">
        <f>IF(OR($C128&gt;S$7,$C128+$E128-2&lt;S$7),0,($D128-SUM($F128:R128)-SUM($F67:R67))*SAP_Leadsheet!$E$75)</f>
        <v>0</v>
      </c>
      <c r="T67" s="335">
        <f>IF(OR($C128&gt;T$7,$C128+$E128-2&lt;T$7),0,($D128-SUM($F128:S128)-SUM($F67:S67))*SAP_Leadsheet!$E$75)</f>
        <v>0</v>
      </c>
      <c r="U67" s="335">
        <f>IF(OR($C128&gt;U$7,$C128+$E128-2&lt;U$7),0,($D128-SUM($F128:T128)-SUM($F67:T67))*SAP_Leadsheet!$E$75)</f>
        <v>0</v>
      </c>
      <c r="V67" s="335">
        <f>IF(OR($C128&gt;V$7,$C128+$E128-2&lt;V$7),0,($D128-SUM($F128:U128)-SUM($F67:U67))*SAP_Leadsheet!$E$75)</f>
        <v>0</v>
      </c>
      <c r="W67" s="335">
        <f>IF(OR($C128&gt;W$7,$C128+$E128-2&lt;W$7),0,($D128-SUM($F128:V128)-SUM($F67:V67))*SAP_Leadsheet!$E$75)</f>
        <v>0</v>
      </c>
      <c r="X67" s="335">
        <f>IF(OR($C128&gt;X$7,$C128+$E128-2&lt;X$7),0,($D128-SUM($F128:W128)-SUM($F67:W67))*SAP_Leadsheet!$E$75)</f>
        <v>0</v>
      </c>
      <c r="Y67" s="335">
        <f>IF(OR($C128&gt;Y$7,$C128+$E128-2&lt;Y$7),0,($D128-SUM($F128:X128)-SUM($F67:X67))*SAP_Leadsheet!$E$75)</f>
        <v>0</v>
      </c>
      <c r="Z67" s="335">
        <f>IF(OR($C128&gt;Z$7,$C128+$E128-2&lt;Z$7),0,($D128-SUM($F128:Y128)-SUM($F67:Y67))*SAP_Leadsheet!$E$75)</f>
        <v>0</v>
      </c>
      <c r="AA67" s="335">
        <f>IF(OR($C128&gt;AA$7,$C128+$E128-2&lt;AA$7),0,($D128-SUM($F128:Z128)-SUM($F67:Z67))*SAP_Leadsheet!$E$75)</f>
        <v>0</v>
      </c>
      <c r="AB67" s="335">
        <f>IF(OR($C128&gt;AB$7,$C128+$E128-2&lt;AB$7),0,($D128-SUM($F128:AA128)-SUM($F67:AA67))*SAP_Leadsheet!$E$75)</f>
        <v>0</v>
      </c>
      <c r="AC67" s="335">
        <f>IF(OR($C128&gt;AC$7,$C128+$E128-2&lt;AC$7),0,($D128-SUM($F128:AB128)-SUM($F67:AB67))*SAP_Leadsheet!$E$75)</f>
        <v>0</v>
      </c>
      <c r="AD67" s="335">
        <f>IF(OR($C128&gt;AD$7,$C128+$E128-2&lt;AD$7),0,($D128-SUM($F128:AC128)-SUM($F67:AC67))*SAP_Leadsheet!$E$75)</f>
        <v>0</v>
      </c>
      <c r="AE67" s="335">
        <f>IF(OR($C128&gt;AE$7,$C128+$E128-2&lt;AE$7),0,($D128-SUM($F128:AD128)-SUM($F67:AD67))*SAP_Leadsheet!$E$75)</f>
        <v>0</v>
      </c>
      <c r="AF67" s="335">
        <f>IF(OR($C128&gt;AF$7,$C128+$E128-2&lt;AF$7),0,($D128-SUM($F128:AE128)-SUM($F67:AE67))*SAP_Leadsheet!$E$75)</f>
        <v>0</v>
      </c>
      <c r="AG67" s="335">
        <f>IF(OR($C128&gt;AG$7,$C128+$E128-2&lt;AG$7),0,($D128-SUM($F128:AF128)-SUM($F67:AF67))*SAP_Leadsheet!$E$75)</f>
        <v>0</v>
      </c>
      <c r="AH67" s="335">
        <f>IF(OR($C128&gt;AH$7,$C128+$E128-2&lt;AH$7),0,($D128-SUM($F128:AG128)-SUM($F67:AG67))*SAP_Leadsheet!$E$75)</f>
        <v>0</v>
      </c>
      <c r="AI67" s="335">
        <f>IF(OR($C128&gt;AI$7,$C128+$E128-2&lt;AI$7),0,($D128-SUM($F128:AH128)-SUM($F67:AH67))*SAP_Leadsheet!$E$75)</f>
        <v>0</v>
      </c>
      <c r="AJ67" s="335">
        <f>IF(OR($C128&gt;AJ$7,$C128+$E128-2&lt;AJ$7),0,($D128-SUM($F128:AI128)-SUM($F67:AI67))*SAP_Leadsheet!$E$75)</f>
        <v>0</v>
      </c>
      <c r="AK67" s="335">
        <f>IF(OR($C128&gt;AK$7,$C128+$E128-2&lt;AK$7),0,($D128-SUM($F128:AJ128)-SUM($F67:AJ67))*SAP_Leadsheet!$E$75)</f>
        <v>0</v>
      </c>
      <c r="AL67" s="335">
        <f>IF(OR($C128&gt;AL$7,$C128+$E128-2&lt;AL$7),0,($D128-SUM($F128:AK128)-SUM($F67:AK67))*SAP_Leadsheet!$E$75)</f>
        <v>0</v>
      </c>
      <c r="AM67" s="335">
        <f>IF(OR($C128&gt;AM$7,$C128+$E128-2&lt;AM$7),0,($D128-SUM($F128:AL128)-SUM($F67:AL67))*SAP_Leadsheet!$E$75)</f>
        <v>0</v>
      </c>
      <c r="AN67" s="335">
        <f>IF(OR($C128&gt;AN$7,$C128+$E128-2&lt;AN$7),0,($D128-SUM($F128:AM128)-SUM($F67:AM67))*SAP_Leadsheet!$E$75)</f>
        <v>0</v>
      </c>
      <c r="AO67" s="335">
        <f>IF(OR($C128&gt;AO$7,$C128+$E128-2&lt;AO$7),0,($D128-SUM($F128:AN128)-SUM($F67:AN67))*SAP_Leadsheet!$E$75)</f>
        <v>0</v>
      </c>
      <c r="AP67" s="335">
        <f>IF(OR($C128&gt;AP$7,$C128+$E128-2&lt;AP$7),0,($D128-SUM($F128:AO128)-SUM($F67:AO67))*SAP_Leadsheet!$E$75)</f>
        <v>0</v>
      </c>
      <c r="AQ67" s="335">
        <f>IF(OR($C128&gt;AQ$7,$C128+$E128-2&lt;AQ$7),0,($D128-SUM($F128:AP128)-SUM($F67:AP67))*SAP_Leadsheet!$E$75)</f>
        <v>0</v>
      </c>
      <c r="AR67" s="335">
        <f>IF(OR($C128&gt;AR$7,$C128+$E128-2&lt;AR$7),0,($D128-SUM($F128:AQ128)-SUM($F67:AQ67))*SAP_Leadsheet!$E$75)</f>
        <v>0</v>
      </c>
      <c r="AS67" s="335">
        <f>IF(OR($C128&gt;AS$7,$C128+$E128-2&lt;AS$7),0,($D128-SUM($F128:AR128)-SUM($F67:AR67))*SAP_Leadsheet!$E$75)</f>
        <v>0</v>
      </c>
      <c r="AT67" s="335">
        <f>IF(OR($C128&gt;AT$7,$C128+$E128-2&lt;AT$7),0,($D128-SUM($F128:AS128)-SUM($F67:AS67))*SAP_Leadsheet!$E$75)</f>
        <v>0</v>
      </c>
      <c r="AU67" s="335">
        <f>IF(OR($C128&gt;AU$7,$C128+$E128-2&lt;AU$7),0,($D128-SUM($F128:AT128)-SUM($F67:AT67))*SAP_Leadsheet!$E$75)</f>
        <v>0</v>
      </c>
      <c r="AV67" s="335">
        <f>IF(OR($C128&gt;AV$7,$C128+$E128-2&lt;AV$7),0,($D128-SUM($F128:AU128)-SUM($F67:AU67))*SAP_Leadsheet!$E$75)</f>
        <v>0</v>
      </c>
      <c r="AW67" s="335">
        <f>IF(OR($C128&gt;AW$7,$C128+$E128-2&lt;AW$7),0,($D128-SUM($F128:AV128)-SUM($F67:AV67))*SAP_Leadsheet!$E$75)</f>
        <v>0</v>
      </c>
      <c r="AX67" s="335">
        <f>IF(OR($C128&gt;AX$7,$C128+$E128-2&lt;AX$7),0,($D128-SUM($F128:AW128)-SUM($F67:AW67))*SAP_Leadsheet!$E$75)</f>
        <v>0</v>
      </c>
      <c r="AY67" s="335">
        <f>IF(OR($C128&gt;AY$7,$C128+$E128-2&lt;AY$7),0,($D128-SUM($F128:AX128)-SUM($F67:AX67))*SAP_Leadsheet!$E$75)</f>
        <v>0</v>
      </c>
      <c r="AZ67" s="335">
        <f>IF(OR($C128&gt;AZ$7,$C128+$E128-2&lt;AZ$7),0,($D128-SUM($F128:AY128)-SUM($F67:AY67))*SAP_Leadsheet!$E$75)</f>
        <v>0</v>
      </c>
      <c r="BA67" s="335">
        <f>IF(OR($C128&gt;BA$7,$C128+$E128-2&lt;BA$7),0,($D128-SUM($F128:AZ128)-SUM($F67:AZ67))*SAP_Leadsheet!$E$75)</f>
        <v>0</v>
      </c>
      <c r="BB67" s="335">
        <f>IF(OR($C128&gt;BB$7,$C128+$E128-2&lt;BB$7),0,($D128-SUM($F128:BA128)-SUM($F67:BA67))*SAP_Leadsheet!$E$75)</f>
        <v>0</v>
      </c>
      <c r="BC67" s="335">
        <f>IF(OR($C128&gt;BC$7,$C128+$E128-2&lt;BC$7),0,($D128-SUM($F128:BB128)-SUM($F67:BB67))*SAP_Leadsheet!$E$75)</f>
        <v>0</v>
      </c>
      <c r="BD67" s="335">
        <f>IF(OR($C128&gt;BD$7,$C128+$E128-2&lt;BD$7),0,($D128-SUM($F128:BC128)-SUM($F67:BC67))*SAP_Leadsheet!$E$75)</f>
        <v>0</v>
      </c>
      <c r="BE67" s="335">
        <f>IF(OR($C128&gt;BE$7,$C128+$E128-2&lt;BE$7),0,($D128-SUM($F128:BD128)-SUM($F67:BD67))*SAP_Leadsheet!$E$75)</f>
        <v>0</v>
      </c>
      <c r="BF67" s="335">
        <f>IF(OR($C128&gt;BF$7,$C128+$E128-2&lt;BF$7),0,($D128-SUM($F128:BE128)-SUM($F67:BE67))*SAP_Leadsheet!$E$75)</f>
        <v>0</v>
      </c>
      <c r="BG67" s="335">
        <f>IF(OR($C128&gt;BG$7,$C128+$E128-2&lt;BG$7),0,($D128-SUM($F128:BF128)-SUM($F67:BF67))*SAP_Leadsheet!$E$75)</f>
        <v>0</v>
      </c>
      <c r="BH67" s="335">
        <f>IF(OR($C128&gt;BH$7,$C128+$E128-2&lt;BH$7),0,($D128-SUM($F128:BG128)-SUM($F67:BG67))*SAP_Leadsheet!$E$75)</f>
        <v>0</v>
      </c>
      <c r="BI67" s="335">
        <f>IF(OR($C128&gt;BI$7,$C128+$E128-2&lt;BI$7),0,($D128-SUM($F128:BH128)-SUM($F67:BH67))*SAP_Leadsheet!$E$75)</f>
        <v>0</v>
      </c>
      <c r="BJ67" s="335">
        <f>IF(OR($C128&gt;BJ$7,$C128+$E128-2&lt;BJ$7),0,($D128-SUM($F128:BI128)-SUM($F67:BI67))*SAP_Leadsheet!$E$75)</f>
        <v>0</v>
      </c>
      <c r="BK67" s="335">
        <f>IF(OR($C128&gt;BK$7,$C128+$E128-2&lt;BK$7),0,($D128-SUM($F128:BJ128)-SUM($F67:BJ67))*SAP_Leadsheet!$E$75)</f>
        <v>0</v>
      </c>
      <c r="BL67" s="335">
        <f>IF(OR($C128&gt;BL$7,$C128+$E128-2&lt;BL$7),0,($D128-SUM($F128:BK128)-SUM($F67:BK67))*SAP_Leadsheet!$E$75)</f>
        <v>0</v>
      </c>
      <c r="BM67" s="335">
        <f>IF(OR($C128&gt;BM$7,$C128+$E128-2&lt;BM$7),0,($D128-SUM($F128:BL128)-SUM($F67:BL67))*SAP_Leadsheet!$E$75)</f>
        <v>0</v>
      </c>
      <c r="BN67" s="335">
        <f>IF(OR($C128&gt;BN$7,$C128+$E128-2&lt;BN$7),0,($D128-SUM($F128:BM128)-SUM($F67:BM67))*SAP_Leadsheet!$E$75)</f>
        <v>0</v>
      </c>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row>
    <row r="68" spans="1:90" hidden="1" outlineLevel="1" x14ac:dyDescent="0.15">
      <c r="A68" s="112"/>
      <c r="B68" s="87"/>
      <c r="C68" s="8">
        <v>34</v>
      </c>
      <c r="D68" s="332"/>
      <c r="E68" s="333"/>
      <c r="F68" s="334"/>
      <c r="G68" s="335">
        <f>IF(OR($C129&gt;G$7,$C129+$E129-2&lt;G$7),0,($D129-SUM($F129:F129)-SUM($F68:F68))*SAP_Leadsheet!$E$75)</f>
        <v>0</v>
      </c>
      <c r="H68" s="335">
        <f>IF(OR($C129&gt;H$7,$C129+$E129-2&lt;H$7),0,($D129-SUM($F129:G129)-SUM($F68:G68))*SAP_Leadsheet!$E$75)</f>
        <v>0</v>
      </c>
      <c r="I68" s="335">
        <f>IF(OR($C129&gt;I$7,$C129+$E129-2&lt;I$7),0,($D129-SUM($F129:H129)-SUM($F68:H68))*SAP_Leadsheet!$E$75)</f>
        <v>0</v>
      </c>
      <c r="J68" s="335">
        <f>IF(OR($C129&gt;J$7,$C129+$E129-2&lt;J$7),0,($D129-SUM($F129:I129)-SUM($F68:I68))*SAP_Leadsheet!$E$75)</f>
        <v>0</v>
      </c>
      <c r="K68" s="335">
        <f>IF(OR($C129&gt;K$7,$C129+$E129-2&lt;K$7),0,($D129-SUM($F129:J129)-SUM($F68:J68))*SAP_Leadsheet!$E$75)</f>
        <v>0</v>
      </c>
      <c r="L68" s="335">
        <f>IF(OR($C129&gt;L$7,$C129+$E129-2&lt;L$7),0,($D129-SUM($F129:K129)-SUM($F68:K68))*SAP_Leadsheet!$E$75)</f>
        <v>0</v>
      </c>
      <c r="M68" s="335">
        <f>IF(OR($C129&gt;M$7,$C129+$E129-2&lt;M$7),0,($D129-SUM($F129:L129)-SUM($F68:L68))*SAP_Leadsheet!$E$75)</f>
        <v>0</v>
      </c>
      <c r="N68" s="335">
        <f>IF(OR($C129&gt;N$7,$C129+$E129-2&lt;N$7),0,($D129-SUM($F129:M129)-SUM($F68:M68))*SAP_Leadsheet!$E$75)</f>
        <v>0</v>
      </c>
      <c r="O68" s="335">
        <f>IF(OR($C129&gt;O$7,$C129+$E129-2&lt;O$7),0,($D129-SUM($F129:N129)-SUM($F68:N68))*SAP_Leadsheet!$E$75)</f>
        <v>0</v>
      </c>
      <c r="P68" s="335">
        <f>IF(OR($C129&gt;P$7,$C129+$E129-2&lt;P$7),0,($D129-SUM($F129:O129)-SUM($F68:O68))*SAP_Leadsheet!$E$75)</f>
        <v>0</v>
      </c>
      <c r="Q68" s="335">
        <f>IF(OR($C129&gt;Q$7,$C129+$E129-2&lt;Q$7),0,($D129-SUM($F129:P129)-SUM($F68:P68))*SAP_Leadsheet!$E$75)</f>
        <v>0</v>
      </c>
      <c r="R68" s="335">
        <f>IF(OR($C129&gt;R$7,$C129+$E129-2&lt;R$7),0,($D129-SUM($F129:Q129)-SUM($F68:Q68))*SAP_Leadsheet!$E$75)</f>
        <v>0</v>
      </c>
      <c r="S68" s="335">
        <f>IF(OR($C129&gt;S$7,$C129+$E129-2&lt;S$7),0,($D129-SUM($F129:R129)-SUM($F68:R68))*SAP_Leadsheet!$E$75)</f>
        <v>0</v>
      </c>
      <c r="T68" s="335">
        <f>IF(OR($C129&gt;T$7,$C129+$E129-2&lt;T$7),0,($D129-SUM($F129:S129)-SUM($F68:S68))*SAP_Leadsheet!$E$75)</f>
        <v>0</v>
      </c>
      <c r="U68" s="335">
        <f>IF(OR($C129&gt;U$7,$C129+$E129-2&lt;U$7),0,($D129-SUM($F129:T129)-SUM($F68:T68))*SAP_Leadsheet!$E$75)</f>
        <v>0</v>
      </c>
      <c r="V68" s="335">
        <f>IF(OR($C129&gt;V$7,$C129+$E129-2&lt;V$7),0,($D129-SUM($F129:U129)-SUM($F68:U68))*SAP_Leadsheet!$E$75)</f>
        <v>0</v>
      </c>
      <c r="W68" s="335">
        <f>IF(OR($C129&gt;W$7,$C129+$E129-2&lt;W$7),0,($D129-SUM($F129:V129)-SUM($F68:V68))*SAP_Leadsheet!$E$75)</f>
        <v>0</v>
      </c>
      <c r="X68" s="335">
        <f>IF(OR($C129&gt;X$7,$C129+$E129-2&lt;X$7),0,($D129-SUM($F129:W129)-SUM($F68:W68))*SAP_Leadsheet!$E$75)</f>
        <v>0</v>
      </c>
      <c r="Y68" s="335">
        <f>IF(OR($C129&gt;Y$7,$C129+$E129-2&lt;Y$7),0,($D129-SUM($F129:X129)-SUM($F68:X68))*SAP_Leadsheet!$E$75)</f>
        <v>0</v>
      </c>
      <c r="Z68" s="335">
        <f>IF(OR($C129&gt;Z$7,$C129+$E129-2&lt;Z$7),0,($D129-SUM($F129:Y129)-SUM($F68:Y68))*SAP_Leadsheet!$E$75)</f>
        <v>0</v>
      </c>
      <c r="AA68" s="335">
        <f>IF(OR($C129&gt;AA$7,$C129+$E129-2&lt;AA$7),0,($D129-SUM($F129:Z129)-SUM($F68:Z68))*SAP_Leadsheet!$E$75)</f>
        <v>0</v>
      </c>
      <c r="AB68" s="335">
        <f>IF(OR($C129&gt;AB$7,$C129+$E129-2&lt;AB$7),0,($D129-SUM($F129:AA129)-SUM($F68:AA68))*SAP_Leadsheet!$E$75)</f>
        <v>0</v>
      </c>
      <c r="AC68" s="335">
        <f>IF(OR($C129&gt;AC$7,$C129+$E129-2&lt;AC$7),0,($D129-SUM($F129:AB129)-SUM($F68:AB68))*SAP_Leadsheet!$E$75)</f>
        <v>0</v>
      </c>
      <c r="AD68" s="335">
        <f>IF(OR($C129&gt;AD$7,$C129+$E129-2&lt;AD$7),0,($D129-SUM($F129:AC129)-SUM($F68:AC68))*SAP_Leadsheet!$E$75)</f>
        <v>0</v>
      </c>
      <c r="AE68" s="335">
        <f>IF(OR($C129&gt;AE$7,$C129+$E129-2&lt;AE$7),0,($D129-SUM($F129:AD129)-SUM($F68:AD68))*SAP_Leadsheet!$E$75)</f>
        <v>0</v>
      </c>
      <c r="AF68" s="335">
        <f>IF(OR($C129&gt;AF$7,$C129+$E129-2&lt;AF$7),0,($D129-SUM($F129:AE129)-SUM($F68:AE68))*SAP_Leadsheet!$E$75)</f>
        <v>0</v>
      </c>
      <c r="AG68" s="335">
        <f>IF(OR($C129&gt;AG$7,$C129+$E129-2&lt;AG$7),0,($D129-SUM($F129:AF129)-SUM($F68:AF68))*SAP_Leadsheet!$E$75)</f>
        <v>0</v>
      </c>
      <c r="AH68" s="335">
        <f>IF(OR($C129&gt;AH$7,$C129+$E129-2&lt;AH$7),0,($D129-SUM($F129:AG129)-SUM($F68:AG68))*SAP_Leadsheet!$E$75)</f>
        <v>0</v>
      </c>
      <c r="AI68" s="335">
        <f>IF(OR($C129&gt;AI$7,$C129+$E129-2&lt;AI$7),0,($D129-SUM($F129:AH129)-SUM($F68:AH68))*SAP_Leadsheet!$E$75)</f>
        <v>0</v>
      </c>
      <c r="AJ68" s="335">
        <f>IF(OR($C129&gt;AJ$7,$C129+$E129-2&lt;AJ$7),0,($D129-SUM($F129:AI129)-SUM($F68:AI68))*SAP_Leadsheet!$E$75)</f>
        <v>0</v>
      </c>
      <c r="AK68" s="335">
        <f>IF(OR($C129&gt;AK$7,$C129+$E129-2&lt;AK$7),0,($D129-SUM($F129:AJ129)-SUM($F68:AJ68))*SAP_Leadsheet!$E$75)</f>
        <v>0</v>
      </c>
      <c r="AL68" s="335">
        <f>IF(OR($C129&gt;AL$7,$C129+$E129-2&lt;AL$7),0,($D129-SUM($F129:AK129)-SUM($F68:AK68))*SAP_Leadsheet!$E$75)</f>
        <v>0</v>
      </c>
      <c r="AM68" s="335">
        <f>IF(OR($C129&gt;AM$7,$C129+$E129-2&lt;AM$7),0,($D129-SUM($F129:AL129)-SUM($F68:AL68))*SAP_Leadsheet!$E$75)</f>
        <v>0</v>
      </c>
      <c r="AN68" s="335">
        <f>IF(OR($C129&gt;AN$7,$C129+$E129-2&lt;AN$7),0,($D129-SUM($F129:AM129)-SUM($F68:AM68))*SAP_Leadsheet!$E$75)</f>
        <v>0</v>
      </c>
      <c r="AO68" s="335">
        <f>IF(OR($C129&gt;AO$7,$C129+$E129-2&lt;AO$7),0,($D129-SUM($F129:AN129)-SUM($F68:AN68))*SAP_Leadsheet!$E$75)</f>
        <v>0</v>
      </c>
      <c r="AP68" s="335">
        <f>IF(OR($C129&gt;AP$7,$C129+$E129-2&lt;AP$7),0,($D129-SUM($F129:AO129)-SUM($F68:AO68))*SAP_Leadsheet!$E$75)</f>
        <v>0</v>
      </c>
      <c r="AQ68" s="335">
        <f>IF(OR($C129&gt;AQ$7,$C129+$E129-2&lt;AQ$7),0,($D129-SUM($F129:AP129)-SUM($F68:AP68))*SAP_Leadsheet!$E$75)</f>
        <v>0</v>
      </c>
      <c r="AR68" s="335">
        <f>IF(OR($C129&gt;AR$7,$C129+$E129-2&lt;AR$7),0,($D129-SUM($F129:AQ129)-SUM($F68:AQ68))*SAP_Leadsheet!$E$75)</f>
        <v>0</v>
      </c>
      <c r="AS68" s="335">
        <f>IF(OR($C129&gt;AS$7,$C129+$E129-2&lt;AS$7),0,($D129-SUM($F129:AR129)-SUM($F68:AR68))*SAP_Leadsheet!$E$75)</f>
        <v>0</v>
      </c>
      <c r="AT68" s="335">
        <f>IF(OR($C129&gt;AT$7,$C129+$E129-2&lt;AT$7),0,($D129-SUM($F129:AS129)-SUM($F68:AS68))*SAP_Leadsheet!$E$75)</f>
        <v>0</v>
      </c>
      <c r="AU68" s="335">
        <f>IF(OR($C129&gt;AU$7,$C129+$E129-2&lt;AU$7),0,($D129-SUM($F129:AT129)-SUM($F68:AT68))*SAP_Leadsheet!$E$75)</f>
        <v>0</v>
      </c>
      <c r="AV68" s="335">
        <f>IF(OR($C129&gt;AV$7,$C129+$E129-2&lt;AV$7),0,($D129-SUM($F129:AU129)-SUM($F68:AU68))*SAP_Leadsheet!$E$75)</f>
        <v>0</v>
      </c>
      <c r="AW68" s="335">
        <f>IF(OR($C129&gt;AW$7,$C129+$E129-2&lt;AW$7),0,($D129-SUM($F129:AV129)-SUM($F68:AV68))*SAP_Leadsheet!$E$75)</f>
        <v>0</v>
      </c>
      <c r="AX68" s="335">
        <f>IF(OR($C129&gt;AX$7,$C129+$E129-2&lt;AX$7),0,($D129-SUM($F129:AW129)-SUM($F68:AW68))*SAP_Leadsheet!$E$75)</f>
        <v>0</v>
      </c>
      <c r="AY68" s="335">
        <f>IF(OR($C129&gt;AY$7,$C129+$E129-2&lt;AY$7),0,($D129-SUM($F129:AX129)-SUM($F68:AX68))*SAP_Leadsheet!$E$75)</f>
        <v>0</v>
      </c>
      <c r="AZ68" s="335">
        <f>IF(OR($C129&gt;AZ$7,$C129+$E129-2&lt;AZ$7),0,($D129-SUM($F129:AY129)-SUM($F68:AY68))*SAP_Leadsheet!$E$75)</f>
        <v>0</v>
      </c>
      <c r="BA68" s="335">
        <f>IF(OR($C129&gt;BA$7,$C129+$E129-2&lt;BA$7),0,($D129-SUM($F129:AZ129)-SUM($F68:AZ68))*SAP_Leadsheet!$E$75)</f>
        <v>0</v>
      </c>
      <c r="BB68" s="335">
        <f>IF(OR($C129&gt;BB$7,$C129+$E129-2&lt;BB$7),0,($D129-SUM($F129:BA129)-SUM($F68:BA68))*SAP_Leadsheet!$E$75)</f>
        <v>0</v>
      </c>
      <c r="BC68" s="335">
        <f>IF(OR($C129&gt;BC$7,$C129+$E129-2&lt;BC$7),0,($D129-SUM($F129:BB129)-SUM($F68:BB68))*SAP_Leadsheet!$E$75)</f>
        <v>0</v>
      </c>
      <c r="BD68" s="335">
        <f>IF(OR($C129&gt;BD$7,$C129+$E129-2&lt;BD$7),0,($D129-SUM($F129:BC129)-SUM($F68:BC68))*SAP_Leadsheet!$E$75)</f>
        <v>0</v>
      </c>
      <c r="BE68" s="335">
        <f>IF(OR($C129&gt;BE$7,$C129+$E129-2&lt;BE$7),0,($D129-SUM($F129:BD129)-SUM($F68:BD68))*SAP_Leadsheet!$E$75)</f>
        <v>0</v>
      </c>
      <c r="BF68" s="335">
        <f>IF(OR($C129&gt;BF$7,$C129+$E129-2&lt;BF$7),0,($D129-SUM($F129:BE129)-SUM($F68:BE68))*SAP_Leadsheet!$E$75)</f>
        <v>0</v>
      </c>
      <c r="BG68" s="335">
        <f>IF(OR($C129&gt;BG$7,$C129+$E129-2&lt;BG$7),0,($D129-SUM($F129:BF129)-SUM($F68:BF68))*SAP_Leadsheet!$E$75)</f>
        <v>0</v>
      </c>
      <c r="BH68" s="335">
        <f>IF(OR($C129&gt;BH$7,$C129+$E129-2&lt;BH$7),0,($D129-SUM($F129:BG129)-SUM($F68:BG68))*SAP_Leadsheet!$E$75)</f>
        <v>0</v>
      </c>
      <c r="BI68" s="335">
        <f>IF(OR($C129&gt;BI$7,$C129+$E129-2&lt;BI$7),0,($D129-SUM($F129:BH129)-SUM($F68:BH68))*SAP_Leadsheet!$E$75)</f>
        <v>0</v>
      </c>
      <c r="BJ68" s="335">
        <f>IF(OR($C129&gt;BJ$7,$C129+$E129-2&lt;BJ$7),0,($D129-SUM($F129:BI129)-SUM($F68:BI68))*SAP_Leadsheet!$E$75)</f>
        <v>0</v>
      </c>
      <c r="BK68" s="335">
        <f>IF(OR($C129&gt;BK$7,$C129+$E129-2&lt;BK$7),0,($D129-SUM($F129:BJ129)-SUM($F68:BJ68))*SAP_Leadsheet!$E$75)</f>
        <v>0</v>
      </c>
      <c r="BL68" s="335">
        <f>IF(OR($C129&gt;BL$7,$C129+$E129-2&lt;BL$7),0,($D129-SUM($F129:BK129)-SUM($F68:BK68))*SAP_Leadsheet!$E$75)</f>
        <v>0</v>
      </c>
      <c r="BM68" s="335">
        <f>IF(OR($C129&gt;BM$7,$C129+$E129-2&lt;BM$7),0,($D129-SUM($F129:BL129)-SUM($F68:BL68))*SAP_Leadsheet!$E$75)</f>
        <v>0</v>
      </c>
      <c r="BN68" s="335">
        <f>IF(OR($C129&gt;BN$7,$C129+$E129-2&lt;BN$7),0,($D129-SUM($F129:BM129)-SUM($F68:BM68))*SAP_Leadsheet!$E$75)</f>
        <v>0</v>
      </c>
      <c r="BO68" s="253"/>
      <c r="BP68" s="253"/>
      <c r="BQ68" s="253"/>
      <c r="BR68" s="253"/>
      <c r="BS68" s="253"/>
      <c r="BT68" s="253"/>
      <c r="BU68" s="253"/>
      <c r="BV68" s="253"/>
      <c r="BW68" s="253"/>
      <c r="BX68" s="253"/>
      <c r="BY68" s="253"/>
      <c r="BZ68" s="253"/>
      <c r="CA68" s="253"/>
      <c r="CB68" s="253"/>
      <c r="CC68" s="253"/>
      <c r="CD68" s="253"/>
      <c r="CE68" s="253"/>
      <c r="CF68" s="253"/>
      <c r="CG68" s="253"/>
      <c r="CH68" s="253"/>
      <c r="CI68" s="253"/>
      <c r="CJ68" s="253"/>
      <c r="CK68" s="253"/>
      <c r="CL68" s="253"/>
    </row>
    <row r="69" spans="1:90" hidden="1" outlineLevel="1" x14ac:dyDescent="0.15">
      <c r="A69" s="112"/>
      <c r="B69" s="87"/>
      <c r="C69" s="8">
        <v>35</v>
      </c>
      <c r="D69" s="332"/>
      <c r="E69" s="333"/>
      <c r="F69" s="334"/>
      <c r="G69" s="335">
        <f>IF(OR($C130&gt;G$7,$C130+$E130-2&lt;G$7),0,($D130-SUM($F130:F130)-SUM($F69:F69))*SAP_Leadsheet!$E$75)</f>
        <v>0</v>
      </c>
      <c r="H69" s="335">
        <f>IF(OR($C130&gt;H$7,$C130+$E130-2&lt;H$7),0,($D130-SUM($F130:G130)-SUM($F69:G69))*SAP_Leadsheet!$E$75)</f>
        <v>0</v>
      </c>
      <c r="I69" s="335">
        <f>IF(OR($C130&gt;I$7,$C130+$E130-2&lt;I$7),0,($D130-SUM($F130:H130)-SUM($F69:H69))*SAP_Leadsheet!$E$75)</f>
        <v>0</v>
      </c>
      <c r="J69" s="335">
        <f>IF(OR($C130&gt;J$7,$C130+$E130-2&lt;J$7),0,($D130-SUM($F130:I130)-SUM($F69:I69))*SAP_Leadsheet!$E$75)</f>
        <v>0</v>
      </c>
      <c r="K69" s="335">
        <f>IF(OR($C130&gt;K$7,$C130+$E130-2&lt;K$7),0,($D130-SUM($F130:J130)-SUM($F69:J69))*SAP_Leadsheet!$E$75)</f>
        <v>0</v>
      </c>
      <c r="L69" s="335">
        <f>IF(OR($C130&gt;L$7,$C130+$E130-2&lt;L$7),0,($D130-SUM($F130:K130)-SUM($F69:K69))*SAP_Leadsheet!$E$75)</f>
        <v>0</v>
      </c>
      <c r="M69" s="335">
        <f>IF(OR($C130&gt;M$7,$C130+$E130-2&lt;M$7),0,($D130-SUM($F130:L130)-SUM($F69:L69))*SAP_Leadsheet!$E$75)</f>
        <v>0</v>
      </c>
      <c r="N69" s="335">
        <f>IF(OR($C130&gt;N$7,$C130+$E130-2&lt;N$7),0,($D130-SUM($F130:M130)-SUM($F69:M69))*SAP_Leadsheet!$E$75)</f>
        <v>0</v>
      </c>
      <c r="O69" s="335">
        <f>IF(OR($C130&gt;O$7,$C130+$E130-2&lt;O$7),0,($D130-SUM($F130:N130)-SUM($F69:N69))*SAP_Leadsheet!$E$75)</f>
        <v>0</v>
      </c>
      <c r="P69" s="335">
        <f>IF(OR($C130&gt;P$7,$C130+$E130-2&lt;P$7),0,($D130-SUM($F130:O130)-SUM($F69:O69))*SAP_Leadsheet!$E$75)</f>
        <v>0</v>
      </c>
      <c r="Q69" s="335">
        <f>IF(OR($C130&gt;Q$7,$C130+$E130-2&lt;Q$7),0,($D130-SUM($F130:P130)-SUM($F69:P69))*SAP_Leadsheet!$E$75)</f>
        <v>0</v>
      </c>
      <c r="R69" s="335">
        <f>IF(OR($C130&gt;R$7,$C130+$E130-2&lt;R$7),0,($D130-SUM($F130:Q130)-SUM($F69:Q69))*SAP_Leadsheet!$E$75)</f>
        <v>0</v>
      </c>
      <c r="S69" s="335">
        <f>IF(OR($C130&gt;S$7,$C130+$E130-2&lt;S$7),0,($D130-SUM($F130:R130)-SUM($F69:R69))*SAP_Leadsheet!$E$75)</f>
        <v>0</v>
      </c>
      <c r="T69" s="335">
        <f>IF(OR($C130&gt;T$7,$C130+$E130-2&lt;T$7),0,($D130-SUM($F130:S130)-SUM($F69:S69))*SAP_Leadsheet!$E$75)</f>
        <v>0</v>
      </c>
      <c r="U69" s="335">
        <f>IF(OR($C130&gt;U$7,$C130+$E130-2&lt;U$7),0,($D130-SUM($F130:T130)-SUM($F69:T69))*SAP_Leadsheet!$E$75)</f>
        <v>0</v>
      </c>
      <c r="V69" s="335">
        <f>IF(OR($C130&gt;V$7,$C130+$E130-2&lt;V$7),0,($D130-SUM($F130:U130)-SUM($F69:U69))*SAP_Leadsheet!$E$75)</f>
        <v>0</v>
      </c>
      <c r="W69" s="335">
        <f>IF(OR($C130&gt;W$7,$C130+$E130-2&lt;W$7),0,($D130-SUM($F130:V130)-SUM($F69:V69))*SAP_Leadsheet!$E$75)</f>
        <v>0</v>
      </c>
      <c r="X69" s="335">
        <f>IF(OR($C130&gt;X$7,$C130+$E130-2&lt;X$7),0,($D130-SUM($F130:W130)-SUM($F69:W69))*SAP_Leadsheet!$E$75)</f>
        <v>0</v>
      </c>
      <c r="Y69" s="335">
        <f>IF(OR($C130&gt;Y$7,$C130+$E130-2&lt;Y$7),0,($D130-SUM($F130:X130)-SUM($F69:X69))*SAP_Leadsheet!$E$75)</f>
        <v>0</v>
      </c>
      <c r="Z69" s="335">
        <f>IF(OR($C130&gt;Z$7,$C130+$E130-2&lt;Z$7),0,($D130-SUM($F130:Y130)-SUM($F69:Y69))*SAP_Leadsheet!$E$75)</f>
        <v>0</v>
      </c>
      <c r="AA69" s="335">
        <f>IF(OR($C130&gt;AA$7,$C130+$E130-2&lt;AA$7),0,($D130-SUM($F130:Z130)-SUM($F69:Z69))*SAP_Leadsheet!$E$75)</f>
        <v>0</v>
      </c>
      <c r="AB69" s="335">
        <f>IF(OR($C130&gt;AB$7,$C130+$E130-2&lt;AB$7),0,($D130-SUM($F130:AA130)-SUM($F69:AA69))*SAP_Leadsheet!$E$75)</f>
        <v>0</v>
      </c>
      <c r="AC69" s="335">
        <f>IF(OR($C130&gt;AC$7,$C130+$E130-2&lt;AC$7),0,($D130-SUM($F130:AB130)-SUM($F69:AB69))*SAP_Leadsheet!$E$75)</f>
        <v>0</v>
      </c>
      <c r="AD69" s="335">
        <f>IF(OR($C130&gt;AD$7,$C130+$E130-2&lt;AD$7),0,($D130-SUM($F130:AC130)-SUM($F69:AC69))*SAP_Leadsheet!$E$75)</f>
        <v>0</v>
      </c>
      <c r="AE69" s="335">
        <f>IF(OR($C130&gt;AE$7,$C130+$E130-2&lt;AE$7),0,($D130-SUM($F130:AD130)-SUM($F69:AD69))*SAP_Leadsheet!$E$75)</f>
        <v>0</v>
      </c>
      <c r="AF69" s="335">
        <f>IF(OR($C130&gt;AF$7,$C130+$E130-2&lt;AF$7),0,($D130-SUM($F130:AE130)-SUM($F69:AE69))*SAP_Leadsheet!$E$75)</f>
        <v>0</v>
      </c>
      <c r="AG69" s="335">
        <f>IF(OR($C130&gt;AG$7,$C130+$E130-2&lt;AG$7),0,($D130-SUM($F130:AF130)-SUM($F69:AF69))*SAP_Leadsheet!$E$75)</f>
        <v>0</v>
      </c>
      <c r="AH69" s="335">
        <f>IF(OR($C130&gt;AH$7,$C130+$E130-2&lt;AH$7),0,($D130-SUM($F130:AG130)-SUM($F69:AG69))*SAP_Leadsheet!$E$75)</f>
        <v>0</v>
      </c>
      <c r="AI69" s="335">
        <f>IF(OR($C130&gt;AI$7,$C130+$E130-2&lt;AI$7),0,($D130-SUM($F130:AH130)-SUM($F69:AH69))*SAP_Leadsheet!$E$75)</f>
        <v>0</v>
      </c>
      <c r="AJ69" s="335">
        <f>IF(OR($C130&gt;AJ$7,$C130+$E130-2&lt;AJ$7),0,($D130-SUM($F130:AI130)-SUM($F69:AI69))*SAP_Leadsheet!$E$75)</f>
        <v>0</v>
      </c>
      <c r="AK69" s="335">
        <f>IF(OR($C130&gt;AK$7,$C130+$E130-2&lt;AK$7),0,($D130-SUM($F130:AJ130)-SUM($F69:AJ69))*SAP_Leadsheet!$E$75)</f>
        <v>0</v>
      </c>
      <c r="AL69" s="335">
        <f>IF(OR($C130&gt;AL$7,$C130+$E130-2&lt;AL$7),0,($D130-SUM($F130:AK130)-SUM($F69:AK69))*SAP_Leadsheet!$E$75)</f>
        <v>0</v>
      </c>
      <c r="AM69" s="335">
        <f>IF(OR($C130&gt;AM$7,$C130+$E130-2&lt;AM$7),0,($D130-SUM($F130:AL130)-SUM($F69:AL69))*SAP_Leadsheet!$E$75)</f>
        <v>0</v>
      </c>
      <c r="AN69" s="335">
        <f>IF(OR($C130&gt;AN$7,$C130+$E130-2&lt;AN$7),0,($D130-SUM($F130:AM130)-SUM($F69:AM69))*SAP_Leadsheet!$E$75)</f>
        <v>0</v>
      </c>
      <c r="AO69" s="335">
        <f>IF(OR($C130&gt;AO$7,$C130+$E130-2&lt;AO$7),0,($D130-SUM($F130:AN130)-SUM($F69:AN69))*SAP_Leadsheet!$E$75)</f>
        <v>0</v>
      </c>
      <c r="AP69" s="335">
        <f>IF(OR($C130&gt;AP$7,$C130+$E130-2&lt;AP$7),0,($D130-SUM($F130:AO130)-SUM($F69:AO69))*SAP_Leadsheet!$E$75)</f>
        <v>0</v>
      </c>
      <c r="AQ69" s="335">
        <f>IF(OR($C130&gt;AQ$7,$C130+$E130-2&lt;AQ$7),0,($D130-SUM($F130:AP130)-SUM($F69:AP69))*SAP_Leadsheet!$E$75)</f>
        <v>0</v>
      </c>
      <c r="AR69" s="335">
        <f>IF(OR($C130&gt;AR$7,$C130+$E130-2&lt;AR$7),0,($D130-SUM($F130:AQ130)-SUM($F69:AQ69))*SAP_Leadsheet!$E$75)</f>
        <v>0</v>
      </c>
      <c r="AS69" s="335">
        <f>IF(OR($C130&gt;AS$7,$C130+$E130-2&lt;AS$7),0,($D130-SUM($F130:AR130)-SUM($F69:AR69))*SAP_Leadsheet!$E$75)</f>
        <v>0</v>
      </c>
      <c r="AT69" s="335">
        <f>IF(OR($C130&gt;AT$7,$C130+$E130-2&lt;AT$7),0,($D130-SUM($F130:AS130)-SUM($F69:AS69))*SAP_Leadsheet!$E$75)</f>
        <v>0</v>
      </c>
      <c r="AU69" s="335">
        <f>IF(OR($C130&gt;AU$7,$C130+$E130-2&lt;AU$7),0,($D130-SUM($F130:AT130)-SUM($F69:AT69))*SAP_Leadsheet!$E$75)</f>
        <v>0</v>
      </c>
      <c r="AV69" s="335">
        <f>IF(OR($C130&gt;AV$7,$C130+$E130-2&lt;AV$7),0,($D130-SUM($F130:AU130)-SUM($F69:AU69))*SAP_Leadsheet!$E$75)</f>
        <v>0</v>
      </c>
      <c r="AW69" s="335">
        <f>IF(OR($C130&gt;AW$7,$C130+$E130-2&lt;AW$7),0,($D130-SUM($F130:AV130)-SUM($F69:AV69))*SAP_Leadsheet!$E$75)</f>
        <v>0</v>
      </c>
      <c r="AX69" s="335">
        <f>IF(OR($C130&gt;AX$7,$C130+$E130-2&lt;AX$7),0,($D130-SUM($F130:AW130)-SUM($F69:AW69))*SAP_Leadsheet!$E$75)</f>
        <v>0</v>
      </c>
      <c r="AY69" s="335">
        <f>IF(OR($C130&gt;AY$7,$C130+$E130-2&lt;AY$7),0,($D130-SUM($F130:AX130)-SUM($F69:AX69))*SAP_Leadsheet!$E$75)</f>
        <v>0</v>
      </c>
      <c r="AZ69" s="335">
        <f>IF(OR($C130&gt;AZ$7,$C130+$E130-2&lt;AZ$7),0,($D130-SUM($F130:AY130)-SUM($F69:AY69))*SAP_Leadsheet!$E$75)</f>
        <v>0</v>
      </c>
      <c r="BA69" s="335">
        <f>IF(OR($C130&gt;BA$7,$C130+$E130-2&lt;BA$7),0,($D130-SUM($F130:AZ130)-SUM($F69:AZ69))*SAP_Leadsheet!$E$75)</f>
        <v>0</v>
      </c>
      <c r="BB69" s="335">
        <f>IF(OR($C130&gt;BB$7,$C130+$E130-2&lt;BB$7),0,($D130-SUM($F130:BA130)-SUM($F69:BA69))*SAP_Leadsheet!$E$75)</f>
        <v>0</v>
      </c>
      <c r="BC69" s="335">
        <f>IF(OR($C130&gt;BC$7,$C130+$E130-2&lt;BC$7),0,($D130-SUM($F130:BB130)-SUM($F69:BB69))*SAP_Leadsheet!$E$75)</f>
        <v>0</v>
      </c>
      <c r="BD69" s="335">
        <f>IF(OR($C130&gt;BD$7,$C130+$E130-2&lt;BD$7),0,($D130-SUM($F130:BC130)-SUM($F69:BC69))*SAP_Leadsheet!$E$75)</f>
        <v>0</v>
      </c>
      <c r="BE69" s="335">
        <f>IF(OR($C130&gt;BE$7,$C130+$E130-2&lt;BE$7),0,($D130-SUM($F130:BD130)-SUM($F69:BD69))*SAP_Leadsheet!$E$75)</f>
        <v>0</v>
      </c>
      <c r="BF69" s="335">
        <f>IF(OR($C130&gt;BF$7,$C130+$E130-2&lt;BF$7),0,($D130-SUM($F130:BE130)-SUM($F69:BE69))*SAP_Leadsheet!$E$75)</f>
        <v>0</v>
      </c>
      <c r="BG69" s="335">
        <f>IF(OR($C130&gt;BG$7,$C130+$E130-2&lt;BG$7),0,($D130-SUM($F130:BF130)-SUM($F69:BF69))*SAP_Leadsheet!$E$75)</f>
        <v>0</v>
      </c>
      <c r="BH69" s="335">
        <f>IF(OR($C130&gt;BH$7,$C130+$E130-2&lt;BH$7),0,($D130-SUM($F130:BG130)-SUM($F69:BG69))*SAP_Leadsheet!$E$75)</f>
        <v>0</v>
      </c>
      <c r="BI69" s="335">
        <f>IF(OR($C130&gt;BI$7,$C130+$E130-2&lt;BI$7),0,($D130-SUM($F130:BH130)-SUM($F69:BH69))*SAP_Leadsheet!$E$75)</f>
        <v>0</v>
      </c>
      <c r="BJ69" s="335">
        <f>IF(OR($C130&gt;BJ$7,$C130+$E130-2&lt;BJ$7),0,($D130-SUM($F130:BI130)-SUM($F69:BI69))*SAP_Leadsheet!$E$75)</f>
        <v>0</v>
      </c>
      <c r="BK69" s="335">
        <f>IF(OR($C130&gt;BK$7,$C130+$E130-2&lt;BK$7),0,($D130-SUM($F130:BJ130)-SUM($F69:BJ69))*SAP_Leadsheet!$E$75)</f>
        <v>0</v>
      </c>
      <c r="BL69" s="335">
        <f>IF(OR($C130&gt;BL$7,$C130+$E130-2&lt;BL$7),0,($D130-SUM($F130:BK130)-SUM($F69:BK69))*SAP_Leadsheet!$E$75)</f>
        <v>0</v>
      </c>
      <c r="BM69" s="335">
        <f>IF(OR($C130&gt;BM$7,$C130+$E130-2&lt;BM$7),0,($D130-SUM($F130:BL130)-SUM($F69:BL69))*SAP_Leadsheet!$E$75)</f>
        <v>0</v>
      </c>
      <c r="BN69" s="335">
        <f>IF(OR($C130&gt;BN$7,$C130+$E130-2&lt;BN$7),0,($D130-SUM($F130:BM130)-SUM($F69:BM69))*SAP_Leadsheet!$E$75)</f>
        <v>0</v>
      </c>
      <c r="BO69" s="253"/>
      <c r="BP69" s="253"/>
      <c r="BQ69" s="253"/>
      <c r="BR69" s="253"/>
      <c r="BS69" s="253"/>
      <c r="BT69" s="253"/>
      <c r="BU69" s="253"/>
      <c r="BV69" s="253"/>
      <c r="BW69" s="253"/>
      <c r="BX69" s="253"/>
      <c r="BY69" s="253"/>
      <c r="BZ69" s="253"/>
      <c r="CA69" s="253"/>
      <c r="CB69" s="253"/>
      <c r="CC69" s="253"/>
      <c r="CD69" s="253"/>
      <c r="CE69" s="253"/>
      <c r="CF69" s="253"/>
      <c r="CG69" s="253"/>
      <c r="CH69" s="253"/>
      <c r="CI69" s="253"/>
      <c r="CJ69" s="253"/>
      <c r="CK69" s="253"/>
      <c r="CL69" s="253"/>
    </row>
    <row r="70" spans="1:90" hidden="1" outlineLevel="1" x14ac:dyDescent="0.15">
      <c r="A70" s="112"/>
      <c r="B70" s="87"/>
      <c r="C70" s="8">
        <v>36</v>
      </c>
      <c r="D70" s="332"/>
      <c r="E70" s="333"/>
      <c r="F70" s="334"/>
      <c r="G70" s="335">
        <f>IF(OR($C131&gt;G$7,$C131+$E131-2&lt;G$7),0,($D131-SUM($F131:F131)-SUM($F70:F70))*SAP_Leadsheet!$E$75)</f>
        <v>0</v>
      </c>
      <c r="H70" s="335">
        <f>IF(OR($C131&gt;H$7,$C131+$E131-2&lt;H$7),0,($D131-SUM($F131:G131)-SUM($F70:G70))*SAP_Leadsheet!$E$75)</f>
        <v>0</v>
      </c>
      <c r="I70" s="335">
        <f>IF(OR($C131&gt;I$7,$C131+$E131-2&lt;I$7),0,($D131-SUM($F131:H131)-SUM($F70:H70))*SAP_Leadsheet!$E$75)</f>
        <v>0</v>
      </c>
      <c r="J70" s="335">
        <f>IF(OR($C131&gt;J$7,$C131+$E131-2&lt;J$7),0,($D131-SUM($F131:I131)-SUM($F70:I70))*SAP_Leadsheet!$E$75)</f>
        <v>0</v>
      </c>
      <c r="K70" s="335">
        <f>IF(OR($C131&gt;K$7,$C131+$E131-2&lt;K$7),0,($D131-SUM($F131:J131)-SUM($F70:J70))*SAP_Leadsheet!$E$75)</f>
        <v>0</v>
      </c>
      <c r="L70" s="335">
        <f>IF(OR($C131&gt;L$7,$C131+$E131-2&lt;L$7),0,($D131-SUM($F131:K131)-SUM($F70:K70))*SAP_Leadsheet!$E$75)</f>
        <v>0</v>
      </c>
      <c r="M70" s="335">
        <f>IF(OR($C131&gt;M$7,$C131+$E131-2&lt;M$7),0,($D131-SUM($F131:L131)-SUM($F70:L70))*SAP_Leadsheet!$E$75)</f>
        <v>0</v>
      </c>
      <c r="N70" s="335">
        <f>IF(OR($C131&gt;N$7,$C131+$E131-2&lt;N$7),0,($D131-SUM($F131:M131)-SUM($F70:M70))*SAP_Leadsheet!$E$75)</f>
        <v>0</v>
      </c>
      <c r="O70" s="335">
        <f>IF(OR($C131&gt;O$7,$C131+$E131-2&lt;O$7),0,($D131-SUM($F131:N131)-SUM($F70:N70))*SAP_Leadsheet!$E$75)</f>
        <v>0</v>
      </c>
      <c r="P70" s="335">
        <f>IF(OR($C131&gt;P$7,$C131+$E131-2&lt;P$7),0,($D131-SUM($F131:O131)-SUM($F70:O70))*SAP_Leadsheet!$E$75)</f>
        <v>0</v>
      </c>
      <c r="Q70" s="335">
        <f>IF(OR($C131&gt;Q$7,$C131+$E131-2&lt;Q$7),0,($D131-SUM($F131:P131)-SUM($F70:P70))*SAP_Leadsheet!$E$75)</f>
        <v>0</v>
      </c>
      <c r="R70" s="335">
        <f>IF(OR($C131&gt;R$7,$C131+$E131-2&lt;R$7),0,($D131-SUM($F131:Q131)-SUM($F70:Q70))*SAP_Leadsheet!$E$75)</f>
        <v>0</v>
      </c>
      <c r="S70" s="335">
        <f>IF(OR($C131&gt;S$7,$C131+$E131-2&lt;S$7),0,($D131-SUM($F131:R131)-SUM($F70:R70))*SAP_Leadsheet!$E$75)</f>
        <v>0</v>
      </c>
      <c r="T70" s="335">
        <f>IF(OR($C131&gt;T$7,$C131+$E131-2&lt;T$7),0,($D131-SUM($F131:S131)-SUM($F70:S70))*SAP_Leadsheet!$E$75)</f>
        <v>0</v>
      </c>
      <c r="U70" s="335">
        <f>IF(OR($C131&gt;U$7,$C131+$E131-2&lt;U$7),0,($D131-SUM($F131:T131)-SUM($F70:T70))*SAP_Leadsheet!$E$75)</f>
        <v>0</v>
      </c>
      <c r="V70" s="335">
        <f>IF(OR($C131&gt;V$7,$C131+$E131-2&lt;V$7),0,($D131-SUM($F131:U131)-SUM($F70:U70))*SAP_Leadsheet!$E$75)</f>
        <v>0</v>
      </c>
      <c r="W70" s="335">
        <f>IF(OR($C131&gt;W$7,$C131+$E131-2&lt;W$7),0,($D131-SUM($F131:V131)-SUM($F70:V70))*SAP_Leadsheet!$E$75)</f>
        <v>0</v>
      </c>
      <c r="X70" s="335">
        <f>IF(OR($C131&gt;X$7,$C131+$E131-2&lt;X$7),0,($D131-SUM($F131:W131)-SUM($F70:W70))*SAP_Leadsheet!$E$75)</f>
        <v>0</v>
      </c>
      <c r="Y70" s="335">
        <f>IF(OR($C131&gt;Y$7,$C131+$E131-2&lt;Y$7),0,($D131-SUM($F131:X131)-SUM($F70:X70))*SAP_Leadsheet!$E$75)</f>
        <v>0</v>
      </c>
      <c r="Z70" s="335">
        <f>IF(OR($C131&gt;Z$7,$C131+$E131-2&lt;Z$7),0,($D131-SUM($F131:Y131)-SUM($F70:Y70))*SAP_Leadsheet!$E$75)</f>
        <v>0</v>
      </c>
      <c r="AA70" s="335">
        <f>IF(OR($C131&gt;AA$7,$C131+$E131-2&lt;AA$7),0,($D131-SUM($F131:Z131)-SUM($F70:Z70))*SAP_Leadsheet!$E$75)</f>
        <v>0</v>
      </c>
      <c r="AB70" s="335">
        <f>IF(OR($C131&gt;AB$7,$C131+$E131-2&lt;AB$7),0,($D131-SUM($F131:AA131)-SUM($F70:AA70))*SAP_Leadsheet!$E$75)</f>
        <v>0</v>
      </c>
      <c r="AC70" s="335">
        <f>IF(OR($C131&gt;AC$7,$C131+$E131-2&lt;AC$7),0,($D131-SUM($F131:AB131)-SUM($F70:AB70))*SAP_Leadsheet!$E$75)</f>
        <v>0</v>
      </c>
      <c r="AD70" s="335">
        <f>IF(OR($C131&gt;AD$7,$C131+$E131-2&lt;AD$7),0,($D131-SUM($F131:AC131)-SUM($F70:AC70))*SAP_Leadsheet!$E$75)</f>
        <v>0</v>
      </c>
      <c r="AE70" s="335">
        <f>IF(OR($C131&gt;AE$7,$C131+$E131-2&lt;AE$7),0,($D131-SUM($F131:AD131)-SUM($F70:AD70))*SAP_Leadsheet!$E$75)</f>
        <v>0</v>
      </c>
      <c r="AF70" s="335">
        <f>IF(OR($C131&gt;AF$7,$C131+$E131-2&lt;AF$7),0,($D131-SUM($F131:AE131)-SUM($F70:AE70))*SAP_Leadsheet!$E$75)</f>
        <v>0</v>
      </c>
      <c r="AG70" s="335">
        <f>IF(OR($C131&gt;AG$7,$C131+$E131-2&lt;AG$7),0,($D131-SUM($F131:AF131)-SUM($F70:AF70))*SAP_Leadsheet!$E$75)</f>
        <v>0</v>
      </c>
      <c r="AH70" s="335">
        <f>IF(OR($C131&gt;AH$7,$C131+$E131-2&lt;AH$7),0,($D131-SUM($F131:AG131)-SUM($F70:AG70))*SAP_Leadsheet!$E$75)</f>
        <v>0</v>
      </c>
      <c r="AI70" s="335">
        <f>IF(OR($C131&gt;AI$7,$C131+$E131-2&lt;AI$7),0,($D131-SUM($F131:AH131)-SUM($F70:AH70))*SAP_Leadsheet!$E$75)</f>
        <v>0</v>
      </c>
      <c r="AJ70" s="335">
        <f>IF(OR($C131&gt;AJ$7,$C131+$E131-2&lt;AJ$7),0,($D131-SUM($F131:AI131)-SUM($F70:AI70))*SAP_Leadsheet!$E$75)</f>
        <v>0</v>
      </c>
      <c r="AK70" s="335">
        <f>IF(OR($C131&gt;AK$7,$C131+$E131-2&lt;AK$7),0,($D131-SUM($F131:AJ131)-SUM($F70:AJ70))*SAP_Leadsheet!$E$75)</f>
        <v>0</v>
      </c>
      <c r="AL70" s="335">
        <f>IF(OR($C131&gt;AL$7,$C131+$E131-2&lt;AL$7),0,($D131-SUM($F131:AK131)-SUM($F70:AK70))*SAP_Leadsheet!$E$75)</f>
        <v>0</v>
      </c>
      <c r="AM70" s="335">
        <f>IF(OR($C131&gt;AM$7,$C131+$E131-2&lt;AM$7),0,($D131-SUM($F131:AL131)-SUM($F70:AL70))*SAP_Leadsheet!$E$75)</f>
        <v>0</v>
      </c>
      <c r="AN70" s="335">
        <f>IF(OR($C131&gt;AN$7,$C131+$E131-2&lt;AN$7),0,($D131-SUM($F131:AM131)-SUM($F70:AM70))*SAP_Leadsheet!$E$75)</f>
        <v>0</v>
      </c>
      <c r="AO70" s="335">
        <f>IF(OR($C131&gt;AO$7,$C131+$E131-2&lt;AO$7),0,($D131-SUM($F131:AN131)-SUM($F70:AN70))*SAP_Leadsheet!$E$75)</f>
        <v>0</v>
      </c>
      <c r="AP70" s="335">
        <f>IF(OR($C131&gt;AP$7,$C131+$E131-2&lt;AP$7),0,($D131-SUM($F131:AO131)-SUM($F70:AO70))*SAP_Leadsheet!$E$75)</f>
        <v>0</v>
      </c>
      <c r="AQ70" s="335">
        <f>IF(OR($C131&gt;AQ$7,$C131+$E131-2&lt;AQ$7),0,($D131-SUM($F131:AP131)-SUM($F70:AP70))*SAP_Leadsheet!$E$75)</f>
        <v>0</v>
      </c>
      <c r="AR70" s="335">
        <f>IF(OR($C131&gt;AR$7,$C131+$E131-2&lt;AR$7),0,($D131-SUM($F131:AQ131)-SUM($F70:AQ70))*SAP_Leadsheet!$E$75)</f>
        <v>0</v>
      </c>
      <c r="AS70" s="335">
        <f>IF(OR($C131&gt;AS$7,$C131+$E131-2&lt;AS$7),0,($D131-SUM($F131:AR131)-SUM($F70:AR70))*SAP_Leadsheet!$E$75)</f>
        <v>0</v>
      </c>
      <c r="AT70" s="335">
        <f>IF(OR($C131&gt;AT$7,$C131+$E131-2&lt;AT$7),0,($D131-SUM($F131:AS131)-SUM($F70:AS70))*SAP_Leadsheet!$E$75)</f>
        <v>0</v>
      </c>
      <c r="AU70" s="335">
        <f>IF(OR($C131&gt;AU$7,$C131+$E131-2&lt;AU$7),0,($D131-SUM($F131:AT131)-SUM($F70:AT70))*SAP_Leadsheet!$E$75)</f>
        <v>0</v>
      </c>
      <c r="AV70" s="335">
        <f>IF(OR($C131&gt;AV$7,$C131+$E131-2&lt;AV$7),0,($D131-SUM($F131:AU131)-SUM($F70:AU70))*SAP_Leadsheet!$E$75)</f>
        <v>0</v>
      </c>
      <c r="AW70" s="335">
        <f>IF(OR($C131&gt;AW$7,$C131+$E131-2&lt;AW$7),0,($D131-SUM($F131:AV131)-SUM($F70:AV70))*SAP_Leadsheet!$E$75)</f>
        <v>0</v>
      </c>
      <c r="AX70" s="335">
        <f>IF(OR($C131&gt;AX$7,$C131+$E131-2&lt;AX$7),0,($D131-SUM($F131:AW131)-SUM($F70:AW70))*SAP_Leadsheet!$E$75)</f>
        <v>0</v>
      </c>
      <c r="AY70" s="335">
        <f>IF(OR($C131&gt;AY$7,$C131+$E131-2&lt;AY$7),0,($D131-SUM($F131:AX131)-SUM($F70:AX70))*SAP_Leadsheet!$E$75)</f>
        <v>0</v>
      </c>
      <c r="AZ70" s="335">
        <f>IF(OR($C131&gt;AZ$7,$C131+$E131-2&lt;AZ$7),0,($D131-SUM($F131:AY131)-SUM($F70:AY70))*SAP_Leadsheet!$E$75)</f>
        <v>0</v>
      </c>
      <c r="BA70" s="335">
        <f>IF(OR($C131&gt;BA$7,$C131+$E131-2&lt;BA$7),0,($D131-SUM($F131:AZ131)-SUM($F70:AZ70))*SAP_Leadsheet!$E$75)</f>
        <v>0</v>
      </c>
      <c r="BB70" s="335">
        <f>IF(OR($C131&gt;BB$7,$C131+$E131-2&lt;BB$7),0,($D131-SUM($F131:BA131)-SUM($F70:BA70))*SAP_Leadsheet!$E$75)</f>
        <v>0</v>
      </c>
      <c r="BC70" s="335">
        <f>IF(OR($C131&gt;BC$7,$C131+$E131-2&lt;BC$7),0,($D131-SUM($F131:BB131)-SUM($F70:BB70))*SAP_Leadsheet!$E$75)</f>
        <v>0</v>
      </c>
      <c r="BD70" s="335">
        <f>IF(OR($C131&gt;BD$7,$C131+$E131-2&lt;BD$7),0,($D131-SUM($F131:BC131)-SUM($F70:BC70))*SAP_Leadsheet!$E$75)</f>
        <v>0</v>
      </c>
      <c r="BE70" s="335">
        <f>IF(OR($C131&gt;BE$7,$C131+$E131-2&lt;BE$7),0,($D131-SUM($F131:BD131)-SUM($F70:BD70))*SAP_Leadsheet!$E$75)</f>
        <v>0</v>
      </c>
      <c r="BF70" s="335">
        <f>IF(OR($C131&gt;BF$7,$C131+$E131-2&lt;BF$7),0,($D131-SUM($F131:BE131)-SUM($F70:BE70))*SAP_Leadsheet!$E$75)</f>
        <v>0</v>
      </c>
      <c r="BG70" s="335">
        <f>IF(OR($C131&gt;BG$7,$C131+$E131-2&lt;BG$7),0,($D131-SUM($F131:BF131)-SUM($F70:BF70))*SAP_Leadsheet!$E$75)</f>
        <v>0</v>
      </c>
      <c r="BH70" s="335">
        <f>IF(OR($C131&gt;BH$7,$C131+$E131-2&lt;BH$7),0,($D131-SUM($F131:BG131)-SUM($F70:BG70))*SAP_Leadsheet!$E$75)</f>
        <v>0</v>
      </c>
      <c r="BI70" s="335">
        <f>IF(OR($C131&gt;BI$7,$C131+$E131-2&lt;BI$7),0,($D131-SUM($F131:BH131)-SUM($F70:BH70))*SAP_Leadsheet!$E$75)</f>
        <v>0</v>
      </c>
      <c r="BJ70" s="335">
        <f>IF(OR($C131&gt;BJ$7,$C131+$E131-2&lt;BJ$7),0,($D131-SUM($F131:BI131)-SUM($F70:BI70))*SAP_Leadsheet!$E$75)</f>
        <v>0</v>
      </c>
      <c r="BK70" s="335">
        <f>IF(OR($C131&gt;BK$7,$C131+$E131-2&lt;BK$7),0,($D131-SUM($F131:BJ131)-SUM($F70:BJ70))*SAP_Leadsheet!$E$75)</f>
        <v>0</v>
      </c>
      <c r="BL70" s="335">
        <f>IF(OR($C131&gt;BL$7,$C131+$E131-2&lt;BL$7),0,($D131-SUM($F131:BK131)-SUM($F70:BK70))*SAP_Leadsheet!$E$75)</f>
        <v>0</v>
      </c>
      <c r="BM70" s="335">
        <f>IF(OR($C131&gt;BM$7,$C131+$E131-2&lt;BM$7),0,($D131-SUM($F131:BL131)-SUM($F70:BL70))*SAP_Leadsheet!$E$75)</f>
        <v>0</v>
      </c>
      <c r="BN70" s="335">
        <f>IF(OR($C131&gt;BN$7,$C131+$E131-2&lt;BN$7),0,($D131-SUM($F131:BM131)-SUM($F70:BM70))*SAP_Leadsheet!$E$75)</f>
        <v>0</v>
      </c>
      <c r="BO70" s="253"/>
      <c r="BP70" s="253"/>
      <c r="BQ70" s="253"/>
      <c r="BR70" s="253"/>
      <c r="BS70" s="253"/>
      <c r="BT70" s="253"/>
      <c r="BU70" s="253"/>
      <c r="BV70" s="253"/>
      <c r="BW70" s="253"/>
      <c r="BX70" s="253"/>
      <c r="BY70" s="253"/>
      <c r="BZ70" s="253"/>
      <c r="CA70" s="253"/>
      <c r="CB70" s="253"/>
      <c r="CC70" s="253"/>
      <c r="CD70" s="253"/>
      <c r="CE70" s="253"/>
      <c r="CF70" s="253"/>
      <c r="CG70" s="253"/>
      <c r="CH70" s="253"/>
      <c r="CI70" s="253"/>
      <c r="CJ70" s="253"/>
      <c r="CK70" s="253"/>
      <c r="CL70" s="253"/>
    </row>
    <row r="71" spans="1:90" hidden="1" outlineLevel="1" x14ac:dyDescent="0.15">
      <c r="A71" s="112"/>
      <c r="B71" s="87"/>
      <c r="C71" s="8">
        <v>37</v>
      </c>
      <c r="D71" s="332"/>
      <c r="E71" s="333"/>
      <c r="F71" s="334"/>
      <c r="G71" s="335">
        <f>IF(OR($C132&gt;G$7,$C132+$E132-2&lt;G$7),0,($D132-SUM($F132:F132)-SUM($F71:F71))*SAP_Leadsheet!$E$75)</f>
        <v>0</v>
      </c>
      <c r="H71" s="335">
        <f>IF(OR($C132&gt;H$7,$C132+$E132-2&lt;H$7),0,($D132-SUM($F132:G132)-SUM($F71:G71))*SAP_Leadsheet!$E$75)</f>
        <v>0</v>
      </c>
      <c r="I71" s="335">
        <f>IF(OR($C132&gt;I$7,$C132+$E132-2&lt;I$7),0,($D132-SUM($F132:H132)-SUM($F71:H71))*SAP_Leadsheet!$E$75)</f>
        <v>0</v>
      </c>
      <c r="J71" s="335">
        <f>IF(OR($C132&gt;J$7,$C132+$E132-2&lt;J$7),0,($D132-SUM($F132:I132)-SUM($F71:I71))*SAP_Leadsheet!$E$75)</f>
        <v>0</v>
      </c>
      <c r="K71" s="335">
        <f>IF(OR($C132&gt;K$7,$C132+$E132-2&lt;K$7),0,($D132-SUM($F132:J132)-SUM($F71:J71))*SAP_Leadsheet!$E$75)</f>
        <v>0</v>
      </c>
      <c r="L71" s="335">
        <f>IF(OR($C132&gt;L$7,$C132+$E132-2&lt;L$7),0,($D132-SUM($F132:K132)-SUM($F71:K71))*SAP_Leadsheet!$E$75)</f>
        <v>0</v>
      </c>
      <c r="M71" s="335">
        <f>IF(OR($C132&gt;M$7,$C132+$E132-2&lt;M$7),0,($D132-SUM($F132:L132)-SUM($F71:L71))*SAP_Leadsheet!$E$75)</f>
        <v>0</v>
      </c>
      <c r="N71" s="335">
        <f>IF(OR($C132&gt;N$7,$C132+$E132-2&lt;N$7),0,($D132-SUM($F132:M132)-SUM($F71:M71))*SAP_Leadsheet!$E$75)</f>
        <v>0</v>
      </c>
      <c r="O71" s="335">
        <f>IF(OR($C132&gt;O$7,$C132+$E132-2&lt;O$7),0,($D132-SUM($F132:N132)-SUM($F71:N71))*SAP_Leadsheet!$E$75)</f>
        <v>0</v>
      </c>
      <c r="P71" s="335">
        <f>IF(OR($C132&gt;P$7,$C132+$E132-2&lt;P$7),0,($D132-SUM($F132:O132)-SUM($F71:O71))*SAP_Leadsheet!$E$75)</f>
        <v>0</v>
      </c>
      <c r="Q71" s="335">
        <f>IF(OR($C132&gt;Q$7,$C132+$E132-2&lt;Q$7),0,($D132-SUM($F132:P132)-SUM($F71:P71))*SAP_Leadsheet!$E$75)</f>
        <v>0</v>
      </c>
      <c r="R71" s="335">
        <f>IF(OR($C132&gt;R$7,$C132+$E132-2&lt;R$7),0,($D132-SUM($F132:Q132)-SUM($F71:Q71))*SAP_Leadsheet!$E$75)</f>
        <v>0</v>
      </c>
      <c r="S71" s="335">
        <f>IF(OR($C132&gt;S$7,$C132+$E132-2&lt;S$7),0,($D132-SUM($F132:R132)-SUM($F71:R71))*SAP_Leadsheet!$E$75)</f>
        <v>0</v>
      </c>
      <c r="T71" s="335">
        <f>IF(OR($C132&gt;T$7,$C132+$E132-2&lt;T$7),0,($D132-SUM($F132:S132)-SUM($F71:S71))*SAP_Leadsheet!$E$75)</f>
        <v>0</v>
      </c>
      <c r="U71" s="335">
        <f>IF(OR($C132&gt;U$7,$C132+$E132-2&lt;U$7),0,($D132-SUM($F132:T132)-SUM($F71:T71))*SAP_Leadsheet!$E$75)</f>
        <v>0</v>
      </c>
      <c r="V71" s="335">
        <f>IF(OR($C132&gt;V$7,$C132+$E132-2&lt;V$7),0,($D132-SUM($F132:U132)-SUM($F71:U71))*SAP_Leadsheet!$E$75)</f>
        <v>0</v>
      </c>
      <c r="W71" s="335">
        <f>IF(OR($C132&gt;W$7,$C132+$E132-2&lt;W$7),0,($D132-SUM($F132:V132)-SUM($F71:V71))*SAP_Leadsheet!$E$75)</f>
        <v>0</v>
      </c>
      <c r="X71" s="335">
        <f>IF(OR($C132&gt;X$7,$C132+$E132-2&lt;X$7),0,($D132-SUM($F132:W132)-SUM($F71:W71))*SAP_Leadsheet!$E$75)</f>
        <v>0</v>
      </c>
      <c r="Y71" s="335">
        <f>IF(OR($C132&gt;Y$7,$C132+$E132-2&lt;Y$7),0,($D132-SUM($F132:X132)-SUM($F71:X71))*SAP_Leadsheet!$E$75)</f>
        <v>0</v>
      </c>
      <c r="Z71" s="335">
        <f>IF(OR($C132&gt;Z$7,$C132+$E132-2&lt;Z$7),0,($D132-SUM($F132:Y132)-SUM($F71:Y71))*SAP_Leadsheet!$E$75)</f>
        <v>0</v>
      </c>
      <c r="AA71" s="335">
        <f>IF(OR($C132&gt;AA$7,$C132+$E132-2&lt;AA$7),0,($D132-SUM($F132:Z132)-SUM($F71:Z71))*SAP_Leadsheet!$E$75)</f>
        <v>0</v>
      </c>
      <c r="AB71" s="335">
        <f>IF(OR($C132&gt;AB$7,$C132+$E132-2&lt;AB$7),0,($D132-SUM($F132:AA132)-SUM($F71:AA71))*SAP_Leadsheet!$E$75)</f>
        <v>0</v>
      </c>
      <c r="AC71" s="335">
        <f>IF(OR($C132&gt;AC$7,$C132+$E132-2&lt;AC$7),0,($D132-SUM($F132:AB132)-SUM($F71:AB71))*SAP_Leadsheet!$E$75)</f>
        <v>0</v>
      </c>
      <c r="AD71" s="335">
        <f>IF(OR($C132&gt;AD$7,$C132+$E132-2&lt;AD$7),0,($D132-SUM($F132:AC132)-SUM($F71:AC71))*SAP_Leadsheet!$E$75)</f>
        <v>0</v>
      </c>
      <c r="AE71" s="335">
        <f>IF(OR($C132&gt;AE$7,$C132+$E132-2&lt;AE$7),0,($D132-SUM($F132:AD132)-SUM($F71:AD71))*SAP_Leadsheet!$E$75)</f>
        <v>0</v>
      </c>
      <c r="AF71" s="335">
        <f>IF(OR($C132&gt;AF$7,$C132+$E132-2&lt;AF$7),0,($D132-SUM($F132:AE132)-SUM($F71:AE71))*SAP_Leadsheet!$E$75)</f>
        <v>0</v>
      </c>
      <c r="AG71" s="335">
        <f>IF(OR($C132&gt;AG$7,$C132+$E132-2&lt;AG$7),0,($D132-SUM($F132:AF132)-SUM($F71:AF71))*SAP_Leadsheet!$E$75)</f>
        <v>0</v>
      </c>
      <c r="AH71" s="335">
        <f>IF(OR($C132&gt;AH$7,$C132+$E132-2&lt;AH$7),0,($D132-SUM($F132:AG132)-SUM($F71:AG71))*SAP_Leadsheet!$E$75)</f>
        <v>0</v>
      </c>
      <c r="AI71" s="335">
        <f>IF(OR($C132&gt;AI$7,$C132+$E132-2&lt;AI$7),0,($D132-SUM($F132:AH132)-SUM($F71:AH71))*SAP_Leadsheet!$E$75)</f>
        <v>0</v>
      </c>
      <c r="AJ71" s="335">
        <f>IF(OR($C132&gt;AJ$7,$C132+$E132-2&lt;AJ$7),0,($D132-SUM($F132:AI132)-SUM($F71:AI71))*SAP_Leadsheet!$E$75)</f>
        <v>0</v>
      </c>
      <c r="AK71" s="335">
        <f>IF(OR($C132&gt;AK$7,$C132+$E132-2&lt;AK$7),0,($D132-SUM($F132:AJ132)-SUM($F71:AJ71))*SAP_Leadsheet!$E$75)</f>
        <v>0</v>
      </c>
      <c r="AL71" s="335">
        <f>IF(OR($C132&gt;AL$7,$C132+$E132-2&lt;AL$7),0,($D132-SUM($F132:AK132)-SUM($F71:AK71))*SAP_Leadsheet!$E$75)</f>
        <v>0</v>
      </c>
      <c r="AM71" s="335">
        <f>IF(OR($C132&gt;AM$7,$C132+$E132-2&lt;AM$7),0,($D132-SUM($F132:AL132)-SUM($F71:AL71))*SAP_Leadsheet!$E$75)</f>
        <v>0</v>
      </c>
      <c r="AN71" s="335">
        <f>IF(OR($C132&gt;AN$7,$C132+$E132-2&lt;AN$7),0,($D132-SUM($F132:AM132)-SUM($F71:AM71))*SAP_Leadsheet!$E$75)</f>
        <v>0</v>
      </c>
      <c r="AO71" s="335">
        <f>IF(OR($C132&gt;AO$7,$C132+$E132-2&lt;AO$7),0,($D132-SUM($F132:AN132)-SUM($F71:AN71))*SAP_Leadsheet!$E$75)</f>
        <v>0</v>
      </c>
      <c r="AP71" s="335">
        <f>IF(OR($C132&gt;AP$7,$C132+$E132-2&lt;AP$7),0,($D132-SUM($F132:AO132)-SUM($F71:AO71))*SAP_Leadsheet!$E$75)</f>
        <v>0</v>
      </c>
      <c r="AQ71" s="335">
        <f>IF(OR($C132&gt;AQ$7,$C132+$E132-2&lt;AQ$7),0,($D132-SUM($F132:AP132)-SUM($F71:AP71))*SAP_Leadsheet!$E$75)</f>
        <v>0</v>
      </c>
      <c r="AR71" s="335">
        <f>IF(OR($C132&gt;AR$7,$C132+$E132-2&lt;AR$7),0,($D132-SUM($F132:AQ132)-SUM($F71:AQ71))*SAP_Leadsheet!$E$75)</f>
        <v>0</v>
      </c>
      <c r="AS71" s="335">
        <f>IF(OR($C132&gt;AS$7,$C132+$E132-2&lt;AS$7),0,($D132-SUM($F132:AR132)-SUM($F71:AR71))*SAP_Leadsheet!$E$75)</f>
        <v>0</v>
      </c>
      <c r="AT71" s="335">
        <f>IF(OR($C132&gt;AT$7,$C132+$E132-2&lt;AT$7),0,($D132-SUM($F132:AS132)-SUM($F71:AS71))*SAP_Leadsheet!$E$75)</f>
        <v>0</v>
      </c>
      <c r="AU71" s="335">
        <f>IF(OR($C132&gt;AU$7,$C132+$E132-2&lt;AU$7),0,($D132-SUM($F132:AT132)-SUM($F71:AT71))*SAP_Leadsheet!$E$75)</f>
        <v>0</v>
      </c>
      <c r="AV71" s="335">
        <f>IF(OR($C132&gt;AV$7,$C132+$E132-2&lt;AV$7),0,($D132-SUM($F132:AU132)-SUM($F71:AU71))*SAP_Leadsheet!$E$75)</f>
        <v>0</v>
      </c>
      <c r="AW71" s="335">
        <f>IF(OR($C132&gt;AW$7,$C132+$E132-2&lt;AW$7),0,($D132-SUM($F132:AV132)-SUM($F71:AV71))*SAP_Leadsheet!$E$75)</f>
        <v>0</v>
      </c>
      <c r="AX71" s="335">
        <f>IF(OR($C132&gt;AX$7,$C132+$E132-2&lt;AX$7),0,($D132-SUM($F132:AW132)-SUM($F71:AW71))*SAP_Leadsheet!$E$75)</f>
        <v>0</v>
      </c>
      <c r="AY71" s="335">
        <f>IF(OR($C132&gt;AY$7,$C132+$E132-2&lt;AY$7),0,($D132-SUM($F132:AX132)-SUM($F71:AX71))*SAP_Leadsheet!$E$75)</f>
        <v>0</v>
      </c>
      <c r="AZ71" s="335">
        <f>IF(OR($C132&gt;AZ$7,$C132+$E132-2&lt;AZ$7),0,($D132-SUM($F132:AY132)-SUM($F71:AY71))*SAP_Leadsheet!$E$75)</f>
        <v>0</v>
      </c>
      <c r="BA71" s="335">
        <f>IF(OR($C132&gt;BA$7,$C132+$E132-2&lt;BA$7),0,($D132-SUM($F132:AZ132)-SUM($F71:AZ71))*SAP_Leadsheet!$E$75)</f>
        <v>0</v>
      </c>
      <c r="BB71" s="335">
        <f>IF(OR($C132&gt;BB$7,$C132+$E132-2&lt;BB$7),0,($D132-SUM($F132:BA132)-SUM($F71:BA71))*SAP_Leadsheet!$E$75)</f>
        <v>0</v>
      </c>
      <c r="BC71" s="335">
        <f>IF(OR($C132&gt;BC$7,$C132+$E132-2&lt;BC$7),0,($D132-SUM($F132:BB132)-SUM($F71:BB71))*SAP_Leadsheet!$E$75)</f>
        <v>0</v>
      </c>
      <c r="BD71" s="335">
        <f>IF(OR($C132&gt;BD$7,$C132+$E132-2&lt;BD$7),0,($D132-SUM($F132:BC132)-SUM($F71:BC71))*SAP_Leadsheet!$E$75)</f>
        <v>0</v>
      </c>
      <c r="BE71" s="335">
        <f>IF(OR($C132&gt;BE$7,$C132+$E132-2&lt;BE$7),0,($D132-SUM($F132:BD132)-SUM($F71:BD71))*SAP_Leadsheet!$E$75)</f>
        <v>0</v>
      </c>
      <c r="BF71" s="335">
        <f>IF(OR($C132&gt;BF$7,$C132+$E132-2&lt;BF$7),0,($D132-SUM($F132:BE132)-SUM($F71:BE71))*SAP_Leadsheet!$E$75)</f>
        <v>0</v>
      </c>
      <c r="BG71" s="335">
        <f>IF(OR($C132&gt;BG$7,$C132+$E132-2&lt;BG$7),0,($D132-SUM($F132:BF132)-SUM($F71:BF71))*SAP_Leadsheet!$E$75)</f>
        <v>0</v>
      </c>
      <c r="BH71" s="335">
        <f>IF(OR($C132&gt;BH$7,$C132+$E132-2&lt;BH$7),0,($D132-SUM($F132:BG132)-SUM($F71:BG71))*SAP_Leadsheet!$E$75)</f>
        <v>0</v>
      </c>
      <c r="BI71" s="335">
        <f>IF(OR($C132&gt;BI$7,$C132+$E132-2&lt;BI$7),0,($D132-SUM($F132:BH132)-SUM($F71:BH71))*SAP_Leadsheet!$E$75)</f>
        <v>0</v>
      </c>
      <c r="BJ71" s="335">
        <f>IF(OR($C132&gt;BJ$7,$C132+$E132-2&lt;BJ$7),0,($D132-SUM($F132:BI132)-SUM($F71:BI71))*SAP_Leadsheet!$E$75)</f>
        <v>0</v>
      </c>
      <c r="BK71" s="335">
        <f>IF(OR($C132&gt;BK$7,$C132+$E132-2&lt;BK$7),0,($D132-SUM($F132:BJ132)-SUM($F71:BJ71))*SAP_Leadsheet!$E$75)</f>
        <v>0</v>
      </c>
      <c r="BL71" s="335">
        <f>IF(OR($C132&gt;BL$7,$C132+$E132-2&lt;BL$7),0,($D132-SUM($F132:BK132)-SUM($F71:BK71))*SAP_Leadsheet!$E$75)</f>
        <v>0</v>
      </c>
      <c r="BM71" s="335">
        <f>IF(OR($C132&gt;BM$7,$C132+$E132-2&lt;BM$7),0,($D132-SUM($F132:BL132)-SUM($F71:BL71))*SAP_Leadsheet!$E$75)</f>
        <v>0</v>
      </c>
      <c r="BN71" s="335">
        <f>IF(OR($C132&gt;BN$7,$C132+$E132-2&lt;BN$7),0,($D132-SUM($F132:BM132)-SUM($F71:BM71))*SAP_Leadsheet!$E$75)</f>
        <v>0</v>
      </c>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row>
    <row r="72" spans="1:90" hidden="1" outlineLevel="1" x14ac:dyDescent="0.15">
      <c r="A72" s="112"/>
      <c r="B72" s="87"/>
      <c r="C72" s="8">
        <v>38</v>
      </c>
      <c r="D72" s="332"/>
      <c r="E72" s="333"/>
      <c r="F72" s="334"/>
      <c r="G72" s="335">
        <f>IF(OR($C133&gt;G$7,$C133+$E133-2&lt;G$7),0,($D133-SUM($F133:F133)-SUM($F72:F72))*SAP_Leadsheet!$E$75)</f>
        <v>0</v>
      </c>
      <c r="H72" s="335">
        <f>IF(OR($C133&gt;H$7,$C133+$E133-2&lt;H$7),0,($D133-SUM($F133:G133)-SUM($F72:G72))*SAP_Leadsheet!$E$75)</f>
        <v>0</v>
      </c>
      <c r="I72" s="335">
        <f>IF(OR($C133&gt;I$7,$C133+$E133-2&lt;I$7),0,($D133-SUM($F133:H133)-SUM($F72:H72))*SAP_Leadsheet!$E$75)</f>
        <v>0</v>
      </c>
      <c r="J72" s="335">
        <f>IF(OR($C133&gt;J$7,$C133+$E133-2&lt;J$7),0,($D133-SUM($F133:I133)-SUM($F72:I72))*SAP_Leadsheet!$E$75)</f>
        <v>0</v>
      </c>
      <c r="K72" s="335">
        <f>IF(OR($C133&gt;K$7,$C133+$E133-2&lt;K$7),0,($D133-SUM($F133:J133)-SUM($F72:J72))*SAP_Leadsheet!$E$75)</f>
        <v>0</v>
      </c>
      <c r="L72" s="335">
        <f>IF(OR($C133&gt;L$7,$C133+$E133-2&lt;L$7),0,($D133-SUM($F133:K133)-SUM($F72:K72))*SAP_Leadsheet!$E$75)</f>
        <v>0</v>
      </c>
      <c r="M72" s="335">
        <f>IF(OR($C133&gt;M$7,$C133+$E133-2&lt;M$7),0,($D133-SUM($F133:L133)-SUM($F72:L72))*SAP_Leadsheet!$E$75)</f>
        <v>0</v>
      </c>
      <c r="N72" s="335">
        <f>IF(OR($C133&gt;N$7,$C133+$E133-2&lt;N$7),0,($D133-SUM($F133:M133)-SUM($F72:M72))*SAP_Leadsheet!$E$75)</f>
        <v>0</v>
      </c>
      <c r="O72" s="335">
        <f>IF(OR($C133&gt;O$7,$C133+$E133-2&lt;O$7),0,($D133-SUM($F133:N133)-SUM($F72:N72))*SAP_Leadsheet!$E$75)</f>
        <v>0</v>
      </c>
      <c r="P72" s="335">
        <f>IF(OR($C133&gt;P$7,$C133+$E133-2&lt;P$7),0,($D133-SUM($F133:O133)-SUM($F72:O72))*SAP_Leadsheet!$E$75)</f>
        <v>0</v>
      </c>
      <c r="Q72" s="335">
        <f>IF(OR($C133&gt;Q$7,$C133+$E133-2&lt;Q$7),0,($D133-SUM($F133:P133)-SUM($F72:P72))*SAP_Leadsheet!$E$75)</f>
        <v>0</v>
      </c>
      <c r="R72" s="335">
        <f>IF(OR($C133&gt;R$7,$C133+$E133-2&lt;R$7),0,($D133-SUM($F133:Q133)-SUM($F72:Q72))*SAP_Leadsheet!$E$75)</f>
        <v>0</v>
      </c>
      <c r="S72" s="335">
        <f>IF(OR($C133&gt;S$7,$C133+$E133-2&lt;S$7),0,($D133-SUM($F133:R133)-SUM($F72:R72))*SAP_Leadsheet!$E$75)</f>
        <v>0</v>
      </c>
      <c r="T72" s="335">
        <f>IF(OR($C133&gt;T$7,$C133+$E133-2&lt;T$7),0,($D133-SUM($F133:S133)-SUM($F72:S72))*SAP_Leadsheet!$E$75)</f>
        <v>0</v>
      </c>
      <c r="U72" s="335">
        <f>IF(OR($C133&gt;U$7,$C133+$E133-2&lt;U$7),0,($D133-SUM($F133:T133)-SUM($F72:T72))*SAP_Leadsheet!$E$75)</f>
        <v>0</v>
      </c>
      <c r="V72" s="335">
        <f>IF(OR($C133&gt;V$7,$C133+$E133-2&lt;V$7),0,($D133-SUM($F133:U133)-SUM($F72:U72))*SAP_Leadsheet!$E$75)</f>
        <v>0</v>
      </c>
      <c r="W72" s="335">
        <f>IF(OR($C133&gt;W$7,$C133+$E133-2&lt;W$7),0,($D133-SUM($F133:V133)-SUM($F72:V72))*SAP_Leadsheet!$E$75)</f>
        <v>0</v>
      </c>
      <c r="X72" s="335">
        <f>IF(OR($C133&gt;X$7,$C133+$E133-2&lt;X$7),0,($D133-SUM($F133:W133)-SUM($F72:W72))*SAP_Leadsheet!$E$75)</f>
        <v>0</v>
      </c>
      <c r="Y72" s="335">
        <f>IF(OR($C133&gt;Y$7,$C133+$E133-2&lt;Y$7),0,($D133-SUM($F133:X133)-SUM($F72:X72))*SAP_Leadsheet!$E$75)</f>
        <v>0</v>
      </c>
      <c r="Z72" s="335">
        <f>IF(OR($C133&gt;Z$7,$C133+$E133-2&lt;Z$7),0,($D133-SUM($F133:Y133)-SUM($F72:Y72))*SAP_Leadsheet!$E$75)</f>
        <v>0</v>
      </c>
      <c r="AA72" s="335">
        <f>IF(OR($C133&gt;AA$7,$C133+$E133-2&lt;AA$7),0,($D133-SUM($F133:Z133)-SUM($F72:Z72))*SAP_Leadsheet!$E$75)</f>
        <v>0</v>
      </c>
      <c r="AB72" s="335">
        <f>IF(OR($C133&gt;AB$7,$C133+$E133-2&lt;AB$7),0,($D133-SUM($F133:AA133)-SUM($F72:AA72))*SAP_Leadsheet!$E$75)</f>
        <v>0</v>
      </c>
      <c r="AC72" s="335">
        <f>IF(OR($C133&gt;AC$7,$C133+$E133-2&lt;AC$7),0,($D133-SUM($F133:AB133)-SUM($F72:AB72))*SAP_Leadsheet!$E$75)</f>
        <v>0</v>
      </c>
      <c r="AD72" s="335">
        <f>IF(OR($C133&gt;AD$7,$C133+$E133-2&lt;AD$7),0,($D133-SUM($F133:AC133)-SUM($F72:AC72))*SAP_Leadsheet!$E$75)</f>
        <v>0</v>
      </c>
      <c r="AE72" s="335">
        <f>IF(OR($C133&gt;AE$7,$C133+$E133-2&lt;AE$7),0,($D133-SUM($F133:AD133)-SUM($F72:AD72))*SAP_Leadsheet!$E$75)</f>
        <v>0</v>
      </c>
      <c r="AF72" s="335">
        <f>IF(OR($C133&gt;AF$7,$C133+$E133-2&lt;AF$7),0,($D133-SUM($F133:AE133)-SUM($F72:AE72))*SAP_Leadsheet!$E$75)</f>
        <v>0</v>
      </c>
      <c r="AG72" s="335">
        <f>IF(OR($C133&gt;AG$7,$C133+$E133-2&lt;AG$7),0,($D133-SUM($F133:AF133)-SUM($F72:AF72))*SAP_Leadsheet!$E$75)</f>
        <v>0</v>
      </c>
      <c r="AH72" s="335">
        <f>IF(OR($C133&gt;AH$7,$C133+$E133-2&lt;AH$7),0,($D133-SUM($F133:AG133)-SUM($F72:AG72))*SAP_Leadsheet!$E$75)</f>
        <v>0</v>
      </c>
      <c r="AI72" s="335">
        <f>IF(OR($C133&gt;AI$7,$C133+$E133-2&lt;AI$7),0,($D133-SUM($F133:AH133)-SUM($F72:AH72))*SAP_Leadsheet!$E$75)</f>
        <v>0</v>
      </c>
      <c r="AJ72" s="335">
        <f>IF(OR($C133&gt;AJ$7,$C133+$E133-2&lt;AJ$7),0,($D133-SUM($F133:AI133)-SUM($F72:AI72))*SAP_Leadsheet!$E$75)</f>
        <v>0</v>
      </c>
      <c r="AK72" s="335">
        <f>IF(OR($C133&gt;AK$7,$C133+$E133-2&lt;AK$7),0,($D133-SUM($F133:AJ133)-SUM($F72:AJ72))*SAP_Leadsheet!$E$75)</f>
        <v>0</v>
      </c>
      <c r="AL72" s="335">
        <f>IF(OR($C133&gt;AL$7,$C133+$E133-2&lt;AL$7),0,($D133-SUM($F133:AK133)-SUM($F72:AK72))*SAP_Leadsheet!$E$75)</f>
        <v>0</v>
      </c>
      <c r="AM72" s="335">
        <f>IF(OR($C133&gt;AM$7,$C133+$E133-2&lt;AM$7),0,($D133-SUM($F133:AL133)-SUM($F72:AL72))*SAP_Leadsheet!$E$75)</f>
        <v>0</v>
      </c>
      <c r="AN72" s="335">
        <f>IF(OR($C133&gt;AN$7,$C133+$E133-2&lt;AN$7),0,($D133-SUM($F133:AM133)-SUM($F72:AM72))*SAP_Leadsheet!$E$75)</f>
        <v>0</v>
      </c>
      <c r="AO72" s="335">
        <f>IF(OR($C133&gt;AO$7,$C133+$E133-2&lt;AO$7),0,($D133-SUM($F133:AN133)-SUM($F72:AN72))*SAP_Leadsheet!$E$75)</f>
        <v>0</v>
      </c>
      <c r="AP72" s="335">
        <f>IF(OR($C133&gt;AP$7,$C133+$E133-2&lt;AP$7),0,($D133-SUM($F133:AO133)-SUM($F72:AO72))*SAP_Leadsheet!$E$75)</f>
        <v>0</v>
      </c>
      <c r="AQ72" s="335">
        <f>IF(OR($C133&gt;AQ$7,$C133+$E133-2&lt;AQ$7),0,($D133-SUM($F133:AP133)-SUM($F72:AP72))*SAP_Leadsheet!$E$75)</f>
        <v>0</v>
      </c>
      <c r="AR72" s="335">
        <f>IF(OR($C133&gt;AR$7,$C133+$E133-2&lt;AR$7),0,($D133-SUM($F133:AQ133)-SUM($F72:AQ72))*SAP_Leadsheet!$E$75)</f>
        <v>0</v>
      </c>
      <c r="AS72" s="335">
        <f>IF(OR($C133&gt;AS$7,$C133+$E133-2&lt;AS$7),0,($D133-SUM($F133:AR133)-SUM($F72:AR72))*SAP_Leadsheet!$E$75)</f>
        <v>0</v>
      </c>
      <c r="AT72" s="335">
        <f>IF(OR($C133&gt;AT$7,$C133+$E133-2&lt;AT$7),0,($D133-SUM($F133:AS133)-SUM($F72:AS72))*SAP_Leadsheet!$E$75)</f>
        <v>0</v>
      </c>
      <c r="AU72" s="335">
        <f>IF(OR($C133&gt;AU$7,$C133+$E133-2&lt;AU$7),0,($D133-SUM($F133:AT133)-SUM($F72:AT72))*SAP_Leadsheet!$E$75)</f>
        <v>0</v>
      </c>
      <c r="AV72" s="335">
        <f>IF(OR($C133&gt;AV$7,$C133+$E133-2&lt;AV$7),0,($D133-SUM($F133:AU133)-SUM($F72:AU72))*SAP_Leadsheet!$E$75)</f>
        <v>0</v>
      </c>
      <c r="AW72" s="335">
        <f>IF(OR($C133&gt;AW$7,$C133+$E133-2&lt;AW$7),0,($D133-SUM($F133:AV133)-SUM($F72:AV72))*SAP_Leadsheet!$E$75)</f>
        <v>0</v>
      </c>
      <c r="AX72" s="335">
        <f>IF(OR($C133&gt;AX$7,$C133+$E133-2&lt;AX$7),0,($D133-SUM($F133:AW133)-SUM($F72:AW72))*SAP_Leadsheet!$E$75)</f>
        <v>0</v>
      </c>
      <c r="AY72" s="335">
        <f>IF(OR($C133&gt;AY$7,$C133+$E133-2&lt;AY$7),0,($D133-SUM($F133:AX133)-SUM($F72:AX72))*SAP_Leadsheet!$E$75)</f>
        <v>0</v>
      </c>
      <c r="AZ72" s="335">
        <f>IF(OR($C133&gt;AZ$7,$C133+$E133-2&lt;AZ$7),0,($D133-SUM($F133:AY133)-SUM($F72:AY72))*SAP_Leadsheet!$E$75)</f>
        <v>0</v>
      </c>
      <c r="BA72" s="335">
        <f>IF(OR($C133&gt;BA$7,$C133+$E133-2&lt;BA$7),0,($D133-SUM($F133:AZ133)-SUM($F72:AZ72))*SAP_Leadsheet!$E$75)</f>
        <v>0</v>
      </c>
      <c r="BB72" s="335">
        <f>IF(OR($C133&gt;BB$7,$C133+$E133-2&lt;BB$7),0,($D133-SUM($F133:BA133)-SUM($F72:BA72))*SAP_Leadsheet!$E$75)</f>
        <v>0</v>
      </c>
      <c r="BC72" s="335">
        <f>IF(OR($C133&gt;BC$7,$C133+$E133-2&lt;BC$7),0,($D133-SUM($F133:BB133)-SUM($F72:BB72))*SAP_Leadsheet!$E$75)</f>
        <v>0</v>
      </c>
      <c r="BD72" s="335">
        <f>IF(OR($C133&gt;BD$7,$C133+$E133-2&lt;BD$7),0,($D133-SUM($F133:BC133)-SUM($F72:BC72))*SAP_Leadsheet!$E$75)</f>
        <v>0</v>
      </c>
      <c r="BE72" s="335">
        <f>IF(OR($C133&gt;BE$7,$C133+$E133-2&lt;BE$7),0,($D133-SUM($F133:BD133)-SUM($F72:BD72))*SAP_Leadsheet!$E$75)</f>
        <v>0</v>
      </c>
      <c r="BF72" s="335">
        <f>IF(OR($C133&gt;BF$7,$C133+$E133-2&lt;BF$7),0,($D133-SUM($F133:BE133)-SUM($F72:BE72))*SAP_Leadsheet!$E$75)</f>
        <v>0</v>
      </c>
      <c r="BG72" s="335">
        <f>IF(OR($C133&gt;BG$7,$C133+$E133-2&lt;BG$7),0,($D133-SUM($F133:BF133)-SUM($F72:BF72))*SAP_Leadsheet!$E$75)</f>
        <v>0</v>
      </c>
      <c r="BH72" s="335">
        <f>IF(OR($C133&gt;BH$7,$C133+$E133-2&lt;BH$7),0,($D133-SUM($F133:BG133)-SUM($F72:BG72))*SAP_Leadsheet!$E$75)</f>
        <v>0</v>
      </c>
      <c r="BI72" s="335">
        <f>IF(OR($C133&gt;BI$7,$C133+$E133-2&lt;BI$7),0,($D133-SUM($F133:BH133)-SUM($F72:BH72))*SAP_Leadsheet!$E$75)</f>
        <v>0</v>
      </c>
      <c r="BJ72" s="335">
        <f>IF(OR($C133&gt;BJ$7,$C133+$E133-2&lt;BJ$7),0,($D133-SUM($F133:BI133)-SUM($F72:BI72))*SAP_Leadsheet!$E$75)</f>
        <v>0</v>
      </c>
      <c r="BK72" s="335">
        <f>IF(OR($C133&gt;BK$7,$C133+$E133-2&lt;BK$7),0,($D133-SUM($F133:BJ133)-SUM($F72:BJ72))*SAP_Leadsheet!$E$75)</f>
        <v>0</v>
      </c>
      <c r="BL72" s="335">
        <f>IF(OR($C133&gt;BL$7,$C133+$E133-2&lt;BL$7),0,($D133-SUM($F133:BK133)-SUM($F72:BK72))*SAP_Leadsheet!$E$75)</f>
        <v>0</v>
      </c>
      <c r="BM72" s="335">
        <f>IF(OR($C133&gt;BM$7,$C133+$E133-2&lt;BM$7),0,($D133-SUM($F133:BL133)-SUM($F72:BL72))*SAP_Leadsheet!$E$75)</f>
        <v>0</v>
      </c>
      <c r="BN72" s="335">
        <f>IF(OR($C133&gt;BN$7,$C133+$E133-2&lt;BN$7),0,($D133-SUM($F133:BM133)-SUM($F72:BM72))*SAP_Leadsheet!$E$75)</f>
        <v>0</v>
      </c>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row>
    <row r="73" spans="1:90" hidden="1" outlineLevel="1" x14ac:dyDescent="0.15">
      <c r="A73" s="112"/>
      <c r="B73" s="87"/>
      <c r="C73" s="8">
        <v>39</v>
      </c>
      <c r="D73" s="332"/>
      <c r="E73" s="333"/>
      <c r="F73" s="334"/>
      <c r="G73" s="335">
        <f>IF(OR($C134&gt;G$7,$C134+$E134-2&lt;G$7),0,($D134-SUM($F134:F134)-SUM($F73:F73))*SAP_Leadsheet!$E$75)</f>
        <v>0</v>
      </c>
      <c r="H73" s="335">
        <f>IF(OR($C134&gt;H$7,$C134+$E134-2&lt;H$7),0,($D134-SUM($F134:G134)-SUM($F73:G73))*SAP_Leadsheet!$E$75)</f>
        <v>0</v>
      </c>
      <c r="I73" s="335">
        <f>IF(OR($C134&gt;I$7,$C134+$E134-2&lt;I$7),0,($D134-SUM($F134:H134)-SUM($F73:H73))*SAP_Leadsheet!$E$75)</f>
        <v>0</v>
      </c>
      <c r="J73" s="335">
        <f>IF(OR($C134&gt;J$7,$C134+$E134-2&lt;J$7),0,($D134-SUM($F134:I134)-SUM($F73:I73))*SAP_Leadsheet!$E$75)</f>
        <v>0</v>
      </c>
      <c r="K73" s="335">
        <f>IF(OR($C134&gt;K$7,$C134+$E134-2&lt;K$7),0,($D134-SUM($F134:J134)-SUM($F73:J73))*SAP_Leadsheet!$E$75)</f>
        <v>0</v>
      </c>
      <c r="L73" s="335">
        <f>IF(OR($C134&gt;L$7,$C134+$E134-2&lt;L$7),0,($D134-SUM($F134:K134)-SUM($F73:K73))*SAP_Leadsheet!$E$75)</f>
        <v>0</v>
      </c>
      <c r="M73" s="335">
        <f>IF(OR($C134&gt;M$7,$C134+$E134-2&lt;M$7),0,($D134-SUM($F134:L134)-SUM($F73:L73))*SAP_Leadsheet!$E$75)</f>
        <v>0</v>
      </c>
      <c r="N73" s="335">
        <f>IF(OR($C134&gt;N$7,$C134+$E134-2&lt;N$7),0,($D134-SUM($F134:M134)-SUM($F73:M73))*SAP_Leadsheet!$E$75)</f>
        <v>0</v>
      </c>
      <c r="O73" s="335">
        <f>IF(OR($C134&gt;O$7,$C134+$E134-2&lt;O$7),0,($D134-SUM($F134:N134)-SUM($F73:N73))*SAP_Leadsheet!$E$75)</f>
        <v>0</v>
      </c>
      <c r="P73" s="335">
        <f>IF(OR($C134&gt;P$7,$C134+$E134-2&lt;P$7),0,($D134-SUM($F134:O134)-SUM($F73:O73))*SAP_Leadsheet!$E$75)</f>
        <v>0</v>
      </c>
      <c r="Q73" s="335">
        <f>IF(OR($C134&gt;Q$7,$C134+$E134-2&lt;Q$7),0,($D134-SUM($F134:P134)-SUM($F73:P73))*SAP_Leadsheet!$E$75)</f>
        <v>0</v>
      </c>
      <c r="R73" s="335">
        <f>IF(OR($C134&gt;R$7,$C134+$E134-2&lt;R$7),0,($D134-SUM($F134:Q134)-SUM($F73:Q73))*SAP_Leadsheet!$E$75)</f>
        <v>0</v>
      </c>
      <c r="S73" s="335">
        <f>IF(OR($C134&gt;S$7,$C134+$E134-2&lt;S$7),0,($D134-SUM($F134:R134)-SUM($F73:R73))*SAP_Leadsheet!$E$75)</f>
        <v>0</v>
      </c>
      <c r="T73" s="335">
        <f>IF(OR($C134&gt;T$7,$C134+$E134-2&lt;T$7),0,($D134-SUM($F134:S134)-SUM($F73:S73))*SAP_Leadsheet!$E$75)</f>
        <v>0</v>
      </c>
      <c r="U73" s="335">
        <f>IF(OR($C134&gt;U$7,$C134+$E134-2&lt;U$7),0,($D134-SUM($F134:T134)-SUM($F73:T73))*SAP_Leadsheet!$E$75)</f>
        <v>0</v>
      </c>
      <c r="V73" s="335">
        <f>IF(OR($C134&gt;V$7,$C134+$E134-2&lt;V$7),0,($D134-SUM($F134:U134)-SUM($F73:U73))*SAP_Leadsheet!$E$75)</f>
        <v>0</v>
      </c>
      <c r="W73" s="335">
        <f>IF(OR($C134&gt;W$7,$C134+$E134-2&lt;W$7),0,($D134-SUM($F134:V134)-SUM($F73:V73))*SAP_Leadsheet!$E$75)</f>
        <v>0</v>
      </c>
      <c r="X73" s="335">
        <f>IF(OR($C134&gt;X$7,$C134+$E134-2&lt;X$7),0,($D134-SUM($F134:W134)-SUM($F73:W73))*SAP_Leadsheet!$E$75)</f>
        <v>0</v>
      </c>
      <c r="Y73" s="335">
        <f>IF(OR($C134&gt;Y$7,$C134+$E134-2&lt;Y$7),0,($D134-SUM($F134:X134)-SUM($F73:X73))*SAP_Leadsheet!$E$75)</f>
        <v>0</v>
      </c>
      <c r="Z73" s="335">
        <f>IF(OR($C134&gt;Z$7,$C134+$E134-2&lt;Z$7),0,($D134-SUM($F134:Y134)-SUM($F73:Y73))*SAP_Leadsheet!$E$75)</f>
        <v>0</v>
      </c>
      <c r="AA73" s="335">
        <f>IF(OR($C134&gt;AA$7,$C134+$E134-2&lt;AA$7),0,($D134-SUM($F134:Z134)-SUM($F73:Z73))*SAP_Leadsheet!$E$75)</f>
        <v>0</v>
      </c>
      <c r="AB73" s="335">
        <f>IF(OR($C134&gt;AB$7,$C134+$E134-2&lt;AB$7),0,($D134-SUM($F134:AA134)-SUM($F73:AA73))*SAP_Leadsheet!$E$75)</f>
        <v>0</v>
      </c>
      <c r="AC73" s="335">
        <f>IF(OR($C134&gt;AC$7,$C134+$E134-2&lt;AC$7),0,($D134-SUM($F134:AB134)-SUM($F73:AB73))*SAP_Leadsheet!$E$75)</f>
        <v>0</v>
      </c>
      <c r="AD73" s="335">
        <f>IF(OR($C134&gt;AD$7,$C134+$E134-2&lt;AD$7),0,($D134-SUM($F134:AC134)-SUM($F73:AC73))*SAP_Leadsheet!$E$75)</f>
        <v>0</v>
      </c>
      <c r="AE73" s="335">
        <f>IF(OR($C134&gt;AE$7,$C134+$E134-2&lt;AE$7),0,($D134-SUM($F134:AD134)-SUM($F73:AD73))*SAP_Leadsheet!$E$75)</f>
        <v>0</v>
      </c>
      <c r="AF73" s="335">
        <f>IF(OR($C134&gt;AF$7,$C134+$E134-2&lt;AF$7),0,($D134-SUM($F134:AE134)-SUM($F73:AE73))*SAP_Leadsheet!$E$75)</f>
        <v>0</v>
      </c>
      <c r="AG73" s="335">
        <f>IF(OR($C134&gt;AG$7,$C134+$E134-2&lt;AG$7),0,($D134-SUM($F134:AF134)-SUM($F73:AF73))*SAP_Leadsheet!$E$75)</f>
        <v>0</v>
      </c>
      <c r="AH73" s="335">
        <f>IF(OR($C134&gt;AH$7,$C134+$E134-2&lt;AH$7),0,($D134-SUM($F134:AG134)-SUM($F73:AG73))*SAP_Leadsheet!$E$75)</f>
        <v>0</v>
      </c>
      <c r="AI73" s="335">
        <f>IF(OR($C134&gt;AI$7,$C134+$E134-2&lt;AI$7),0,($D134-SUM($F134:AH134)-SUM($F73:AH73))*SAP_Leadsheet!$E$75)</f>
        <v>0</v>
      </c>
      <c r="AJ73" s="335">
        <f>IF(OR($C134&gt;AJ$7,$C134+$E134-2&lt;AJ$7),0,($D134-SUM($F134:AI134)-SUM($F73:AI73))*SAP_Leadsheet!$E$75)</f>
        <v>0</v>
      </c>
      <c r="AK73" s="335">
        <f>IF(OR($C134&gt;AK$7,$C134+$E134-2&lt;AK$7),0,($D134-SUM($F134:AJ134)-SUM($F73:AJ73))*SAP_Leadsheet!$E$75)</f>
        <v>0</v>
      </c>
      <c r="AL73" s="335">
        <f>IF(OR($C134&gt;AL$7,$C134+$E134-2&lt;AL$7),0,($D134-SUM($F134:AK134)-SUM($F73:AK73))*SAP_Leadsheet!$E$75)</f>
        <v>0</v>
      </c>
      <c r="AM73" s="335">
        <f>IF(OR($C134&gt;AM$7,$C134+$E134-2&lt;AM$7),0,($D134-SUM($F134:AL134)-SUM($F73:AL73))*SAP_Leadsheet!$E$75)</f>
        <v>0</v>
      </c>
      <c r="AN73" s="335">
        <f>IF(OR($C134&gt;AN$7,$C134+$E134-2&lt;AN$7),0,($D134-SUM($F134:AM134)-SUM($F73:AM73))*SAP_Leadsheet!$E$75)</f>
        <v>0</v>
      </c>
      <c r="AO73" s="335">
        <f>IF(OR($C134&gt;AO$7,$C134+$E134-2&lt;AO$7),0,($D134-SUM($F134:AN134)-SUM($F73:AN73))*SAP_Leadsheet!$E$75)</f>
        <v>0</v>
      </c>
      <c r="AP73" s="335">
        <f>IF(OR($C134&gt;AP$7,$C134+$E134-2&lt;AP$7),0,($D134-SUM($F134:AO134)-SUM($F73:AO73))*SAP_Leadsheet!$E$75)</f>
        <v>0</v>
      </c>
      <c r="AQ73" s="335">
        <f>IF(OR($C134&gt;AQ$7,$C134+$E134-2&lt;AQ$7),0,($D134-SUM($F134:AP134)-SUM($F73:AP73))*SAP_Leadsheet!$E$75)</f>
        <v>0</v>
      </c>
      <c r="AR73" s="335">
        <f>IF(OR($C134&gt;AR$7,$C134+$E134-2&lt;AR$7),0,($D134-SUM($F134:AQ134)-SUM($F73:AQ73))*SAP_Leadsheet!$E$75)</f>
        <v>0</v>
      </c>
      <c r="AS73" s="335">
        <f>IF(OR($C134&gt;AS$7,$C134+$E134-2&lt;AS$7),0,($D134-SUM($F134:AR134)-SUM($F73:AR73))*SAP_Leadsheet!$E$75)</f>
        <v>0</v>
      </c>
      <c r="AT73" s="335">
        <f>IF(OR($C134&gt;AT$7,$C134+$E134-2&lt;AT$7),0,($D134-SUM($F134:AS134)-SUM($F73:AS73))*SAP_Leadsheet!$E$75)</f>
        <v>0</v>
      </c>
      <c r="AU73" s="335">
        <f>IF(OR($C134&gt;AU$7,$C134+$E134-2&lt;AU$7),0,($D134-SUM($F134:AT134)-SUM($F73:AT73))*SAP_Leadsheet!$E$75)</f>
        <v>0</v>
      </c>
      <c r="AV73" s="335">
        <f>IF(OR($C134&gt;AV$7,$C134+$E134-2&lt;AV$7),0,($D134-SUM($F134:AU134)-SUM($F73:AU73))*SAP_Leadsheet!$E$75)</f>
        <v>0</v>
      </c>
      <c r="AW73" s="335">
        <f>IF(OR($C134&gt;AW$7,$C134+$E134-2&lt;AW$7),0,($D134-SUM($F134:AV134)-SUM($F73:AV73))*SAP_Leadsheet!$E$75)</f>
        <v>0</v>
      </c>
      <c r="AX73" s="335">
        <f>IF(OR($C134&gt;AX$7,$C134+$E134-2&lt;AX$7),0,($D134-SUM($F134:AW134)-SUM($F73:AW73))*SAP_Leadsheet!$E$75)</f>
        <v>0</v>
      </c>
      <c r="AY73" s="335">
        <f>IF(OR($C134&gt;AY$7,$C134+$E134-2&lt;AY$7),0,($D134-SUM($F134:AX134)-SUM($F73:AX73))*SAP_Leadsheet!$E$75)</f>
        <v>0</v>
      </c>
      <c r="AZ73" s="335">
        <f>IF(OR($C134&gt;AZ$7,$C134+$E134-2&lt;AZ$7),0,($D134-SUM($F134:AY134)-SUM($F73:AY73))*SAP_Leadsheet!$E$75)</f>
        <v>0</v>
      </c>
      <c r="BA73" s="335">
        <f>IF(OR($C134&gt;BA$7,$C134+$E134-2&lt;BA$7),0,($D134-SUM($F134:AZ134)-SUM($F73:AZ73))*SAP_Leadsheet!$E$75)</f>
        <v>0</v>
      </c>
      <c r="BB73" s="335">
        <f>IF(OR($C134&gt;BB$7,$C134+$E134-2&lt;BB$7),0,($D134-SUM($F134:BA134)-SUM($F73:BA73))*SAP_Leadsheet!$E$75)</f>
        <v>0</v>
      </c>
      <c r="BC73" s="335">
        <f>IF(OR($C134&gt;BC$7,$C134+$E134-2&lt;BC$7),0,($D134-SUM($F134:BB134)-SUM($F73:BB73))*SAP_Leadsheet!$E$75)</f>
        <v>0</v>
      </c>
      <c r="BD73" s="335">
        <f>IF(OR($C134&gt;BD$7,$C134+$E134-2&lt;BD$7),0,($D134-SUM($F134:BC134)-SUM($F73:BC73))*SAP_Leadsheet!$E$75)</f>
        <v>0</v>
      </c>
      <c r="BE73" s="335">
        <f>IF(OR($C134&gt;BE$7,$C134+$E134-2&lt;BE$7),0,($D134-SUM($F134:BD134)-SUM($F73:BD73))*SAP_Leadsheet!$E$75)</f>
        <v>0</v>
      </c>
      <c r="BF73" s="335">
        <f>IF(OR($C134&gt;BF$7,$C134+$E134-2&lt;BF$7),0,($D134-SUM($F134:BE134)-SUM($F73:BE73))*SAP_Leadsheet!$E$75)</f>
        <v>0</v>
      </c>
      <c r="BG73" s="335">
        <f>IF(OR($C134&gt;BG$7,$C134+$E134-2&lt;BG$7),0,($D134-SUM($F134:BF134)-SUM($F73:BF73))*SAP_Leadsheet!$E$75)</f>
        <v>0</v>
      </c>
      <c r="BH73" s="335">
        <f>IF(OR($C134&gt;BH$7,$C134+$E134-2&lt;BH$7),0,($D134-SUM($F134:BG134)-SUM($F73:BG73))*SAP_Leadsheet!$E$75)</f>
        <v>0</v>
      </c>
      <c r="BI73" s="335">
        <f>IF(OR($C134&gt;BI$7,$C134+$E134-2&lt;BI$7),0,($D134-SUM($F134:BH134)-SUM($F73:BH73))*SAP_Leadsheet!$E$75)</f>
        <v>0</v>
      </c>
      <c r="BJ73" s="335">
        <f>IF(OR($C134&gt;BJ$7,$C134+$E134-2&lt;BJ$7),0,($D134-SUM($F134:BI134)-SUM($F73:BI73))*SAP_Leadsheet!$E$75)</f>
        <v>0</v>
      </c>
      <c r="BK73" s="335">
        <f>IF(OR($C134&gt;BK$7,$C134+$E134-2&lt;BK$7),0,($D134-SUM($F134:BJ134)-SUM($F73:BJ73))*SAP_Leadsheet!$E$75)</f>
        <v>0</v>
      </c>
      <c r="BL73" s="335">
        <f>IF(OR($C134&gt;BL$7,$C134+$E134-2&lt;BL$7),0,($D134-SUM($F134:BK134)-SUM($F73:BK73))*SAP_Leadsheet!$E$75)</f>
        <v>0</v>
      </c>
      <c r="BM73" s="335">
        <f>IF(OR($C134&gt;BM$7,$C134+$E134-2&lt;BM$7),0,($D134-SUM($F134:BL134)-SUM($F73:BL73))*SAP_Leadsheet!$E$75)</f>
        <v>0</v>
      </c>
      <c r="BN73" s="335">
        <f>IF(OR($C134&gt;BN$7,$C134+$E134-2&lt;BN$7),0,($D134-SUM($F134:BM134)-SUM($F73:BM73))*SAP_Leadsheet!$E$75)</f>
        <v>0</v>
      </c>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row>
    <row r="74" spans="1:90" hidden="1" outlineLevel="1" x14ac:dyDescent="0.15">
      <c r="A74" s="112"/>
      <c r="B74" s="87"/>
      <c r="C74" s="8">
        <v>40</v>
      </c>
      <c r="D74" s="332"/>
      <c r="E74" s="333"/>
      <c r="F74" s="334"/>
      <c r="G74" s="335">
        <f>IF(OR($C135&gt;G$7,$C135+$E135-2&lt;G$7),0,($D135-SUM($F135:F135)-SUM($F74:F74))*SAP_Leadsheet!$E$75)</f>
        <v>0</v>
      </c>
      <c r="H74" s="335">
        <f>IF(OR($C135&gt;H$7,$C135+$E135-2&lt;H$7),0,($D135-SUM($F135:G135)-SUM($F74:G74))*SAP_Leadsheet!$E$75)</f>
        <v>0</v>
      </c>
      <c r="I74" s="335">
        <f>IF(OR($C135&gt;I$7,$C135+$E135-2&lt;I$7),0,($D135-SUM($F135:H135)-SUM($F74:H74))*SAP_Leadsheet!$E$75)</f>
        <v>0</v>
      </c>
      <c r="J74" s="335">
        <f>IF(OR($C135&gt;J$7,$C135+$E135-2&lt;J$7),0,($D135-SUM($F135:I135)-SUM($F74:I74))*SAP_Leadsheet!$E$75)</f>
        <v>0</v>
      </c>
      <c r="K74" s="335">
        <f>IF(OR($C135&gt;K$7,$C135+$E135-2&lt;K$7),0,($D135-SUM($F135:J135)-SUM($F74:J74))*SAP_Leadsheet!$E$75)</f>
        <v>0</v>
      </c>
      <c r="L74" s="335">
        <f>IF(OR($C135&gt;L$7,$C135+$E135-2&lt;L$7),0,($D135-SUM($F135:K135)-SUM($F74:K74))*SAP_Leadsheet!$E$75)</f>
        <v>0</v>
      </c>
      <c r="M74" s="335">
        <f>IF(OR($C135&gt;M$7,$C135+$E135-2&lt;M$7),0,($D135-SUM($F135:L135)-SUM($F74:L74))*SAP_Leadsheet!$E$75)</f>
        <v>0</v>
      </c>
      <c r="N74" s="335">
        <f>IF(OR($C135&gt;N$7,$C135+$E135-2&lt;N$7),0,($D135-SUM($F135:M135)-SUM($F74:M74))*SAP_Leadsheet!$E$75)</f>
        <v>0</v>
      </c>
      <c r="O74" s="335">
        <f>IF(OR($C135&gt;O$7,$C135+$E135-2&lt;O$7),0,($D135-SUM($F135:N135)-SUM($F74:N74))*SAP_Leadsheet!$E$75)</f>
        <v>0</v>
      </c>
      <c r="P74" s="335">
        <f>IF(OR($C135&gt;P$7,$C135+$E135-2&lt;P$7),0,($D135-SUM($F135:O135)-SUM($F74:O74))*SAP_Leadsheet!$E$75)</f>
        <v>0</v>
      </c>
      <c r="Q74" s="335">
        <f>IF(OR($C135&gt;Q$7,$C135+$E135-2&lt;Q$7),0,($D135-SUM($F135:P135)-SUM($F74:P74))*SAP_Leadsheet!$E$75)</f>
        <v>0</v>
      </c>
      <c r="R74" s="335">
        <f>IF(OR($C135&gt;R$7,$C135+$E135-2&lt;R$7),0,($D135-SUM($F135:Q135)-SUM($F74:Q74))*SAP_Leadsheet!$E$75)</f>
        <v>0</v>
      </c>
      <c r="S74" s="335">
        <f>IF(OR($C135&gt;S$7,$C135+$E135-2&lt;S$7),0,($D135-SUM($F135:R135)-SUM($F74:R74))*SAP_Leadsheet!$E$75)</f>
        <v>0</v>
      </c>
      <c r="T74" s="335">
        <f>IF(OR($C135&gt;T$7,$C135+$E135-2&lt;T$7),0,($D135-SUM($F135:S135)-SUM($F74:S74))*SAP_Leadsheet!$E$75)</f>
        <v>0</v>
      </c>
      <c r="U74" s="335">
        <f>IF(OR($C135&gt;U$7,$C135+$E135-2&lt;U$7),0,($D135-SUM($F135:T135)-SUM($F74:T74))*SAP_Leadsheet!$E$75)</f>
        <v>0</v>
      </c>
      <c r="V74" s="335">
        <f>IF(OR($C135&gt;V$7,$C135+$E135-2&lt;V$7),0,($D135-SUM($F135:U135)-SUM($F74:U74))*SAP_Leadsheet!$E$75)</f>
        <v>0</v>
      </c>
      <c r="W74" s="335">
        <f>IF(OR($C135&gt;W$7,$C135+$E135-2&lt;W$7),0,($D135-SUM($F135:V135)-SUM($F74:V74))*SAP_Leadsheet!$E$75)</f>
        <v>0</v>
      </c>
      <c r="X74" s="335">
        <f>IF(OR($C135&gt;X$7,$C135+$E135-2&lt;X$7),0,($D135-SUM($F135:W135)-SUM($F74:W74))*SAP_Leadsheet!$E$75)</f>
        <v>0</v>
      </c>
      <c r="Y74" s="335">
        <f>IF(OR($C135&gt;Y$7,$C135+$E135-2&lt;Y$7),0,($D135-SUM($F135:X135)-SUM($F74:X74))*SAP_Leadsheet!$E$75)</f>
        <v>0</v>
      </c>
      <c r="Z74" s="335">
        <f>IF(OR($C135&gt;Z$7,$C135+$E135-2&lt;Z$7),0,($D135-SUM($F135:Y135)-SUM($F74:Y74))*SAP_Leadsheet!$E$75)</f>
        <v>0</v>
      </c>
      <c r="AA74" s="335">
        <f>IF(OR($C135&gt;AA$7,$C135+$E135-2&lt;AA$7),0,($D135-SUM($F135:Z135)-SUM($F74:Z74))*SAP_Leadsheet!$E$75)</f>
        <v>0</v>
      </c>
      <c r="AB74" s="335">
        <f>IF(OR($C135&gt;AB$7,$C135+$E135-2&lt;AB$7),0,($D135-SUM($F135:AA135)-SUM($F74:AA74))*SAP_Leadsheet!$E$75)</f>
        <v>0</v>
      </c>
      <c r="AC74" s="335">
        <f>IF(OR($C135&gt;AC$7,$C135+$E135-2&lt;AC$7),0,($D135-SUM($F135:AB135)-SUM($F74:AB74))*SAP_Leadsheet!$E$75)</f>
        <v>0</v>
      </c>
      <c r="AD74" s="335">
        <f>IF(OR($C135&gt;AD$7,$C135+$E135-2&lt;AD$7),0,($D135-SUM($F135:AC135)-SUM($F74:AC74))*SAP_Leadsheet!$E$75)</f>
        <v>0</v>
      </c>
      <c r="AE74" s="335">
        <f>IF(OR($C135&gt;AE$7,$C135+$E135-2&lt;AE$7),0,($D135-SUM($F135:AD135)-SUM($F74:AD74))*SAP_Leadsheet!$E$75)</f>
        <v>0</v>
      </c>
      <c r="AF74" s="335">
        <f>IF(OR($C135&gt;AF$7,$C135+$E135-2&lt;AF$7),0,($D135-SUM($F135:AE135)-SUM($F74:AE74))*SAP_Leadsheet!$E$75)</f>
        <v>0</v>
      </c>
      <c r="AG74" s="335">
        <f>IF(OR($C135&gt;AG$7,$C135+$E135-2&lt;AG$7),0,($D135-SUM($F135:AF135)-SUM($F74:AF74))*SAP_Leadsheet!$E$75)</f>
        <v>0</v>
      </c>
      <c r="AH74" s="335">
        <f>IF(OR($C135&gt;AH$7,$C135+$E135-2&lt;AH$7),0,($D135-SUM($F135:AG135)-SUM($F74:AG74))*SAP_Leadsheet!$E$75)</f>
        <v>0</v>
      </c>
      <c r="AI74" s="335">
        <f>IF(OR($C135&gt;AI$7,$C135+$E135-2&lt;AI$7),0,($D135-SUM($F135:AH135)-SUM($F74:AH74))*SAP_Leadsheet!$E$75)</f>
        <v>0</v>
      </c>
      <c r="AJ74" s="335">
        <f>IF(OR($C135&gt;AJ$7,$C135+$E135-2&lt;AJ$7),0,($D135-SUM($F135:AI135)-SUM($F74:AI74))*SAP_Leadsheet!$E$75)</f>
        <v>0</v>
      </c>
      <c r="AK74" s="335">
        <f>IF(OR($C135&gt;AK$7,$C135+$E135-2&lt;AK$7),0,($D135-SUM($F135:AJ135)-SUM($F74:AJ74))*SAP_Leadsheet!$E$75)</f>
        <v>0</v>
      </c>
      <c r="AL74" s="335">
        <f>IF(OR($C135&gt;AL$7,$C135+$E135-2&lt;AL$7),0,($D135-SUM($F135:AK135)-SUM($F74:AK74))*SAP_Leadsheet!$E$75)</f>
        <v>0</v>
      </c>
      <c r="AM74" s="335">
        <f>IF(OR($C135&gt;AM$7,$C135+$E135-2&lt;AM$7),0,($D135-SUM($F135:AL135)-SUM($F74:AL74))*SAP_Leadsheet!$E$75)</f>
        <v>0</v>
      </c>
      <c r="AN74" s="335">
        <f>IF(OR($C135&gt;AN$7,$C135+$E135-2&lt;AN$7),0,($D135-SUM($F135:AM135)-SUM($F74:AM74))*SAP_Leadsheet!$E$75)</f>
        <v>0</v>
      </c>
      <c r="AO74" s="335">
        <f>IF(OR($C135&gt;AO$7,$C135+$E135-2&lt;AO$7),0,($D135-SUM($F135:AN135)-SUM($F74:AN74))*SAP_Leadsheet!$E$75)</f>
        <v>0</v>
      </c>
      <c r="AP74" s="335">
        <f>IF(OR($C135&gt;AP$7,$C135+$E135-2&lt;AP$7),0,($D135-SUM($F135:AO135)-SUM($F74:AO74))*SAP_Leadsheet!$E$75)</f>
        <v>0</v>
      </c>
      <c r="AQ74" s="335">
        <f>IF(OR($C135&gt;AQ$7,$C135+$E135-2&lt;AQ$7),0,($D135-SUM($F135:AP135)-SUM($F74:AP74))*SAP_Leadsheet!$E$75)</f>
        <v>0</v>
      </c>
      <c r="AR74" s="335">
        <f>IF(OR($C135&gt;AR$7,$C135+$E135-2&lt;AR$7),0,($D135-SUM($F135:AQ135)-SUM($F74:AQ74))*SAP_Leadsheet!$E$75)</f>
        <v>0</v>
      </c>
      <c r="AS74" s="335">
        <f>IF(OR($C135&gt;AS$7,$C135+$E135-2&lt;AS$7),0,($D135-SUM($F135:AR135)-SUM($F74:AR74))*SAP_Leadsheet!$E$75)</f>
        <v>0</v>
      </c>
      <c r="AT74" s="335">
        <f>IF(OR($C135&gt;AT$7,$C135+$E135-2&lt;AT$7),0,($D135-SUM($F135:AS135)-SUM($F74:AS74))*SAP_Leadsheet!$E$75)</f>
        <v>0</v>
      </c>
      <c r="AU74" s="335">
        <f>IF(OR($C135&gt;AU$7,$C135+$E135-2&lt;AU$7),0,($D135-SUM($F135:AT135)-SUM($F74:AT74))*SAP_Leadsheet!$E$75)</f>
        <v>0</v>
      </c>
      <c r="AV74" s="335">
        <f>IF(OR($C135&gt;AV$7,$C135+$E135-2&lt;AV$7),0,($D135-SUM($F135:AU135)-SUM($F74:AU74))*SAP_Leadsheet!$E$75)</f>
        <v>0</v>
      </c>
      <c r="AW74" s="335">
        <f>IF(OR($C135&gt;AW$7,$C135+$E135-2&lt;AW$7),0,($D135-SUM($F135:AV135)-SUM($F74:AV74))*SAP_Leadsheet!$E$75)</f>
        <v>0</v>
      </c>
      <c r="AX74" s="335">
        <f>IF(OR($C135&gt;AX$7,$C135+$E135-2&lt;AX$7),0,($D135-SUM($F135:AW135)-SUM($F74:AW74))*SAP_Leadsheet!$E$75)</f>
        <v>0</v>
      </c>
      <c r="AY74" s="335">
        <f>IF(OR($C135&gt;AY$7,$C135+$E135-2&lt;AY$7),0,($D135-SUM($F135:AX135)-SUM($F74:AX74))*SAP_Leadsheet!$E$75)</f>
        <v>0</v>
      </c>
      <c r="AZ74" s="335">
        <f>IF(OR($C135&gt;AZ$7,$C135+$E135-2&lt;AZ$7),0,($D135-SUM($F135:AY135)-SUM($F74:AY74))*SAP_Leadsheet!$E$75)</f>
        <v>0</v>
      </c>
      <c r="BA74" s="335">
        <f>IF(OR($C135&gt;BA$7,$C135+$E135-2&lt;BA$7),0,($D135-SUM($F135:AZ135)-SUM($F74:AZ74))*SAP_Leadsheet!$E$75)</f>
        <v>0</v>
      </c>
      <c r="BB74" s="335">
        <f>IF(OR($C135&gt;BB$7,$C135+$E135-2&lt;BB$7),0,($D135-SUM($F135:BA135)-SUM($F74:BA74))*SAP_Leadsheet!$E$75)</f>
        <v>0</v>
      </c>
      <c r="BC74" s="335">
        <f>IF(OR($C135&gt;BC$7,$C135+$E135-2&lt;BC$7),0,($D135-SUM($F135:BB135)-SUM($F74:BB74))*SAP_Leadsheet!$E$75)</f>
        <v>0</v>
      </c>
      <c r="BD74" s="335">
        <f>IF(OR($C135&gt;BD$7,$C135+$E135-2&lt;BD$7),0,($D135-SUM($F135:BC135)-SUM($F74:BC74))*SAP_Leadsheet!$E$75)</f>
        <v>0</v>
      </c>
      <c r="BE74" s="335">
        <f>IF(OR($C135&gt;BE$7,$C135+$E135-2&lt;BE$7),0,($D135-SUM($F135:BD135)-SUM($F74:BD74))*SAP_Leadsheet!$E$75)</f>
        <v>0</v>
      </c>
      <c r="BF74" s="335">
        <f>IF(OR($C135&gt;BF$7,$C135+$E135-2&lt;BF$7),0,($D135-SUM($F135:BE135)-SUM($F74:BE74))*SAP_Leadsheet!$E$75)</f>
        <v>0</v>
      </c>
      <c r="BG74" s="335">
        <f>IF(OR($C135&gt;BG$7,$C135+$E135-2&lt;BG$7),0,($D135-SUM($F135:BF135)-SUM($F74:BF74))*SAP_Leadsheet!$E$75)</f>
        <v>0</v>
      </c>
      <c r="BH74" s="335">
        <f>IF(OR($C135&gt;BH$7,$C135+$E135-2&lt;BH$7),0,($D135-SUM($F135:BG135)-SUM($F74:BG74))*SAP_Leadsheet!$E$75)</f>
        <v>0</v>
      </c>
      <c r="BI74" s="335">
        <f>IF(OR($C135&gt;BI$7,$C135+$E135-2&lt;BI$7),0,($D135-SUM($F135:BH135)-SUM($F74:BH74))*SAP_Leadsheet!$E$75)</f>
        <v>0</v>
      </c>
      <c r="BJ74" s="335">
        <f>IF(OR($C135&gt;BJ$7,$C135+$E135-2&lt;BJ$7),0,($D135-SUM($F135:BI135)-SUM($F74:BI74))*SAP_Leadsheet!$E$75)</f>
        <v>0</v>
      </c>
      <c r="BK74" s="335">
        <f>IF(OR($C135&gt;BK$7,$C135+$E135-2&lt;BK$7),0,($D135-SUM($F135:BJ135)-SUM($F74:BJ74))*SAP_Leadsheet!$E$75)</f>
        <v>0</v>
      </c>
      <c r="BL74" s="335">
        <f>IF(OR($C135&gt;BL$7,$C135+$E135-2&lt;BL$7),0,($D135-SUM($F135:BK135)-SUM($F74:BK74))*SAP_Leadsheet!$E$75)</f>
        <v>0</v>
      </c>
      <c r="BM74" s="335">
        <f>IF(OR($C135&gt;BM$7,$C135+$E135-2&lt;BM$7),0,($D135-SUM($F135:BL135)-SUM($F74:BL74))*SAP_Leadsheet!$E$75)</f>
        <v>0</v>
      </c>
      <c r="BN74" s="335">
        <f>IF(OR($C135&gt;BN$7,$C135+$E135-2&lt;BN$7),0,($D135-SUM($F135:BM135)-SUM($F74:BM74))*SAP_Leadsheet!$E$75)</f>
        <v>0</v>
      </c>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row>
    <row r="75" spans="1:90" hidden="1" outlineLevel="1" x14ac:dyDescent="0.15">
      <c r="A75" s="112"/>
      <c r="B75" s="87"/>
      <c r="C75" s="8">
        <v>41</v>
      </c>
      <c r="D75" s="332"/>
      <c r="E75" s="333"/>
      <c r="F75" s="334"/>
      <c r="G75" s="335">
        <f>IF(OR($C136&gt;G$7,$C136+$E136-2&lt;G$7),0,($D136-SUM($F136:F136)-SUM($F75:F75))*SAP_Leadsheet!$E$75)</f>
        <v>0</v>
      </c>
      <c r="H75" s="335">
        <f>IF(OR($C136&gt;H$7,$C136+$E136-2&lt;H$7),0,($D136-SUM($F136:G136)-SUM($F75:G75))*SAP_Leadsheet!$E$75)</f>
        <v>0</v>
      </c>
      <c r="I75" s="335">
        <f>IF(OR($C136&gt;I$7,$C136+$E136-2&lt;I$7),0,($D136-SUM($F136:H136)-SUM($F75:H75))*SAP_Leadsheet!$E$75)</f>
        <v>0</v>
      </c>
      <c r="J75" s="335">
        <f>IF(OR($C136&gt;J$7,$C136+$E136-2&lt;J$7),0,($D136-SUM($F136:I136)-SUM($F75:I75))*SAP_Leadsheet!$E$75)</f>
        <v>0</v>
      </c>
      <c r="K75" s="335">
        <f>IF(OR($C136&gt;K$7,$C136+$E136-2&lt;K$7),0,($D136-SUM($F136:J136)-SUM($F75:J75))*SAP_Leadsheet!$E$75)</f>
        <v>0</v>
      </c>
      <c r="L75" s="335">
        <f>IF(OR($C136&gt;L$7,$C136+$E136-2&lt;L$7),0,($D136-SUM($F136:K136)-SUM($F75:K75))*SAP_Leadsheet!$E$75)</f>
        <v>0</v>
      </c>
      <c r="M75" s="335">
        <f>IF(OR($C136&gt;M$7,$C136+$E136-2&lt;M$7),0,($D136-SUM($F136:L136)-SUM($F75:L75))*SAP_Leadsheet!$E$75)</f>
        <v>0</v>
      </c>
      <c r="N75" s="335">
        <f>IF(OR($C136&gt;N$7,$C136+$E136-2&lt;N$7),0,($D136-SUM($F136:M136)-SUM($F75:M75))*SAP_Leadsheet!$E$75)</f>
        <v>0</v>
      </c>
      <c r="O75" s="335">
        <f>IF(OR($C136&gt;O$7,$C136+$E136-2&lt;O$7),0,($D136-SUM($F136:N136)-SUM($F75:N75))*SAP_Leadsheet!$E$75)</f>
        <v>0</v>
      </c>
      <c r="P75" s="335">
        <f>IF(OR($C136&gt;P$7,$C136+$E136-2&lt;P$7),0,($D136-SUM($F136:O136)-SUM($F75:O75))*SAP_Leadsheet!$E$75)</f>
        <v>0</v>
      </c>
      <c r="Q75" s="335">
        <f>IF(OR($C136&gt;Q$7,$C136+$E136-2&lt;Q$7),0,($D136-SUM($F136:P136)-SUM($F75:P75))*SAP_Leadsheet!$E$75)</f>
        <v>0</v>
      </c>
      <c r="R75" s="335">
        <f>IF(OR($C136&gt;R$7,$C136+$E136-2&lt;R$7),0,($D136-SUM($F136:Q136)-SUM($F75:Q75))*SAP_Leadsheet!$E$75)</f>
        <v>0</v>
      </c>
      <c r="S75" s="335">
        <f>IF(OR($C136&gt;S$7,$C136+$E136-2&lt;S$7),0,($D136-SUM($F136:R136)-SUM($F75:R75))*SAP_Leadsheet!$E$75)</f>
        <v>0</v>
      </c>
      <c r="T75" s="335">
        <f>IF(OR($C136&gt;T$7,$C136+$E136-2&lt;T$7),0,($D136-SUM($F136:S136)-SUM($F75:S75))*SAP_Leadsheet!$E$75)</f>
        <v>0</v>
      </c>
      <c r="U75" s="335">
        <f>IF(OR($C136&gt;U$7,$C136+$E136-2&lt;U$7),0,($D136-SUM($F136:T136)-SUM($F75:T75))*SAP_Leadsheet!$E$75)</f>
        <v>0</v>
      </c>
      <c r="V75" s="335">
        <f>IF(OR($C136&gt;V$7,$C136+$E136-2&lt;V$7),0,($D136-SUM($F136:U136)-SUM($F75:U75))*SAP_Leadsheet!$E$75)</f>
        <v>0</v>
      </c>
      <c r="W75" s="335">
        <f>IF(OR($C136&gt;W$7,$C136+$E136-2&lt;W$7),0,($D136-SUM($F136:V136)-SUM($F75:V75))*SAP_Leadsheet!$E$75)</f>
        <v>0</v>
      </c>
      <c r="X75" s="335">
        <f>IF(OR($C136&gt;X$7,$C136+$E136-2&lt;X$7),0,($D136-SUM($F136:W136)-SUM($F75:W75))*SAP_Leadsheet!$E$75)</f>
        <v>0</v>
      </c>
      <c r="Y75" s="335">
        <f>IF(OR($C136&gt;Y$7,$C136+$E136-2&lt;Y$7),0,($D136-SUM($F136:X136)-SUM($F75:X75))*SAP_Leadsheet!$E$75)</f>
        <v>0</v>
      </c>
      <c r="Z75" s="335">
        <f>IF(OR($C136&gt;Z$7,$C136+$E136-2&lt;Z$7),0,($D136-SUM($F136:Y136)-SUM($F75:Y75))*SAP_Leadsheet!$E$75)</f>
        <v>0</v>
      </c>
      <c r="AA75" s="335">
        <f>IF(OR($C136&gt;AA$7,$C136+$E136-2&lt;AA$7),0,($D136-SUM($F136:Z136)-SUM($F75:Z75))*SAP_Leadsheet!$E$75)</f>
        <v>0</v>
      </c>
      <c r="AB75" s="335">
        <f>IF(OR($C136&gt;AB$7,$C136+$E136-2&lt;AB$7),0,($D136-SUM($F136:AA136)-SUM($F75:AA75))*SAP_Leadsheet!$E$75)</f>
        <v>0</v>
      </c>
      <c r="AC75" s="335">
        <f>IF(OR($C136&gt;AC$7,$C136+$E136-2&lt;AC$7),0,($D136-SUM($F136:AB136)-SUM($F75:AB75))*SAP_Leadsheet!$E$75)</f>
        <v>0</v>
      </c>
      <c r="AD75" s="335">
        <f>IF(OR($C136&gt;AD$7,$C136+$E136-2&lt;AD$7),0,($D136-SUM($F136:AC136)-SUM($F75:AC75))*SAP_Leadsheet!$E$75)</f>
        <v>0</v>
      </c>
      <c r="AE75" s="335">
        <f>IF(OR($C136&gt;AE$7,$C136+$E136-2&lt;AE$7),0,($D136-SUM($F136:AD136)-SUM($F75:AD75))*SAP_Leadsheet!$E$75)</f>
        <v>0</v>
      </c>
      <c r="AF75" s="335">
        <f>IF(OR($C136&gt;AF$7,$C136+$E136-2&lt;AF$7),0,($D136-SUM($F136:AE136)-SUM($F75:AE75))*SAP_Leadsheet!$E$75)</f>
        <v>0</v>
      </c>
      <c r="AG75" s="335">
        <f>IF(OR($C136&gt;AG$7,$C136+$E136-2&lt;AG$7),0,($D136-SUM($F136:AF136)-SUM($F75:AF75))*SAP_Leadsheet!$E$75)</f>
        <v>0</v>
      </c>
      <c r="AH75" s="335">
        <f>IF(OR($C136&gt;AH$7,$C136+$E136-2&lt;AH$7),0,($D136-SUM($F136:AG136)-SUM($F75:AG75))*SAP_Leadsheet!$E$75)</f>
        <v>0</v>
      </c>
      <c r="AI75" s="335">
        <f>IF(OR($C136&gt;AI$7,$C136+$E136-2&lt;AI$7),0,($D136-SUM($F136:AH136)-SUM($F75:AH75))*SAP_Leadsheet!$E$75)</f>
        <v>0</v>
      </c>
      <c r="AJ75" s="335">
        <f>IF(OR($C136&gt;AJ$7,$C136+$E136-2&lt;AJ$7),0,($D136-SUM($F136:AI136)-SUM($F75:AI75))*SAP_Leadsheet!$E$75)</f>
        <v>0</v>
      </c>
      <c r="AK75" s="335">
        <f>IF(OR($C136&gt;AK$7,$C136+$E136-2&lt;AK$7),0,($D136-SUM($F136:AJ136)-SUM($F75:AJ75))*SAP_Leadsheet!$E$75)</f>
        <v>0</v>
      </c>
      <c r="AL75" s="335">
        <f>IF(OR($C136&gt;AL$7,$C136+$E136-2&lt;AL$7),0,($D136-SUM($F136:AK136)-SUM($F75:AK75))*SAP_Leadsheet!$E$75)</f>
        <v>0</v>
      </c>
      <c r="AM75" s="335">
        <f>IF(OR($C136&gt;AM$7,$C136+$E136-2&lt;AM$7),0,($D136-SUM($F136:AL136)-SUM($F75:AL75))*SAP_Leadsheet!$E$75)</f>
        <v>0</v>
      </c>
      <c r="AN75" s="335">
        <f>IF(OR($C136&gt;AN$7,$C136+$E136-2&lt;AN$7),0,($D136-SUM($F136:AM136)-SUM($F75:AM75))*SAP_Leadsheet!$E$75)</f>
        <v>0</v>
      </c>
      <c r="AO75" s="335">
        <f>IF(OR($C136&gt;AO$7,$C136+$E136-2&lt;AO$7),0,($D136-SUM($F136:AN136)-SUM($F75:AN75))*SAP_Leadsheet!$E$75)</f>
        <v>0</v>
      </c>
      <c r="AP75" s="335">
        <f>IF(OR($C136&gt;AP$7,$C136+$E136-2&lt;AP$7),0,($D136-SUM($F136:AO136)-SUM($F75:AO75))*SAP_Leadsheet!$E$75)</f>
        <v>0</v>
      </c>
      <c r="AQ75" s="335">
        <f>IF(OR($C136&gt;AQ$7,$C136+$E136-2&lt;AQ$7),0,($D136-SUM($F136:AP136)-SUM($F75:AP75))*SAP_Leadsheet!$E$75)</f>
        <v>0</v>
      </c>
      <c r="AR75" s="335">
        <f>IF(OR($C136&gt;AR$7,$C136+$E136-2&lt;AR$7),0,($D136-SUM($F136:AQ136)-SUM($F75:AQ75))*SAP_Leadsheet!$E$75)</f>
        <v>0</v>
      </c>
      <c r="AS75" s="335">
        <f>IF(OR($C136&gt;AS$7,$C136+$E136-2&lt;AS$7),0,($D136-SUM($F136:AR136)-SUM($F75:AR75))*SAP_Leadsheet!$E$75)</f>
        <v>0</v>
      </c>
      <c r="AT75" s="335">
        <f>IF(OR($C136&gt;AT$7,$C136+$E136-2&lt;AT$7),0,($D136-SUM($F136:AS136)-SUM($F75:AS75))*SAP_Leadsheet!$E$75)</f>
        <v>0</v>
      </c>
      <c r="AU75" s="335">
        <f>IF(OR($C136&gt;AU$7,$C136+$E136-2&lt;AU$7),0,($D136-SUM($F136:AT136)-SUM($F75:AT75))*SAP_Leadsheet!$E$75)</f>
        <v>0</v>
      </c>
      <c r="AV75" s="335">
        <f>IF(OR($C136&gt;AV$7,$C136+$E136-2&lt;AV$7),0,($D136-SUM($F136:AU136)-SUM($F75:AU75))*SAP_Leadsheet!$E$75)</f>
        <v>0</v>
      </c>
      <c r="AW75" s="335">
        <f>IF(OR($C136&gt;AW$7,$C136+$E136-2&lt;AW$7),0,($D136-SUM($F136:AV136)-SUM($F75:AV75))*SAP_Leadsheet!$E$75)</f>
        <v>0</v>
      </c>
      <c r="AX75" s="335">
        <f>IF(OR($C136&gt;AX$7,$C136+$E136-2&lt;AX$7),0,($D136-SUM($F136:AW136)-SUM($F75:AW75))*SAP_Leadsheet!$E$75)</f>
        <v>0</v>
      </c>
      <c r="AY75" s="335">
        <f>IF(OR($C136&gt;AY$7,$C136+$E136-2&lt;AY$7),0,($D136-SUM($F136:AX136)-SUM($F75:AX75))*SAP_Leadsheet!$E$75)</f>
        <v>0</v>
      </c>
      <c r="AZ75" s="335">
        <f>IF(OR($C136&gt;AZ$7,$C136+$E136-2&lt;AZ$7),0,($D136-SUM($F136:AY136)-SUM($F75:AY75))*SAP_Leadsheet!$E$75)</f>
        <v>0</v>
      </c>
      <c r="BA75" s="335">
        <f>IF(OR($C136&gt;BA$7,$C136+$E136-2&lt;BA$7),0,($D136-SUM($F136:AZ136)-SUM($F75:AZ75))*SAP_Leadsheet!$E$75)</f>
        <v>0</v>
      </c>
      <c r="BB75" s="335">
        <f>IF(OR($C136&gt;BB$7,$C136+$E136-2&lt;BB$7),0,($D136-SUM($F136:BA136)-SUM($F75:BA75))*SAP_Leadsheet!$E$75)</f>
        <v>0</v>
      </c>
      <c r="BC75" s="335">
        <f>IF(OR($C136&gt;BC$7,$C136+$E136-2&lt;BC$7),0,($D136-SUM($F136:BB136)-SUM($F75:BB75))*SAP_Leadsheet!$E$75)</f>
        <v>0</v>
      </c>
      <c r="BD75" s="335">
        <f>IF(OR($C136&gt;BD$7,$C136+$E136-2&lt;BD$7),0,($D136-SUM($F136:BC136)-SUM($F75:BC75))*SAP_Leadsheet!$E$75)</f>
        <v>0</v>
      </c>
      <c r="BE75" s="335">
        <f>IF(OR($C136&gt;BE$7,$C136+$E136-2&lt;BE$7),0,($D136-SUM($F136:BD136)-SUM($F75:BD75))*SAP_Leadsheet!$E$75)</f>
        <v>0</v>
      </c>
      <c r="BF75" s="335">
        <f>IF(OR($C136&gt;BF$7,$C136+$E136-2&lt;BF$7),0,($D136-SUM($F136:BE136)-SUM($F75:BE75))*SAP_Leadsheet!$E$75)</f>
        <v>0</v>
      </c>
      <c r="BG75" s="335">
        <f>IF(OR($C136&gt;BG$7,$C136+$E136-2&lt;BG$7),0,($D136-SUM($F136:BF136)-SUM($F75:BF75))*SAP_Leadsheet!$E$75)</f>
        <v>0</v>
      </c>
      <c r="BH75" s="335">
        <f>IF(OR($C136&gt;BH$7,$C136+$E136-2&lt;BH$7),0,($D136-SUM($F136:BG136)-SUM($F75:BG75))*SAP_Leadsheet!$E$75)</f>
        <v>0</v>
      </c>
      <c r="BI75" s="335">
        <f>IF(OR($C136&gt;BI$7,$C136+$E136-2&lt;BI$7),0,($D136-SUM($F136:BH136)-SUM($F75:BH75))*SAP_Leadsheet!$E$75)</f>
        <v>0</v>
      </c>
      <c r="BJ75" s="335">
        <f>IF(OR($C136&gt;BJ$7,$C136+$E136-2&lt;BJ$7),0,($D136-SUM($F136:BI136)-SUM($F75:BI75))*SAP_Leadsheet!$E$75)</f>
        <v>0</v>
      </c>
      <c r="BK75" s="335">
        <f>IF(OR($C136&gt;BK$7,$C136+$E136-2&lt;BK$7),0,($D136-SUM($F136:BJ136)-SUM($F75:BJ75))*SAP_Leadsheet!$E$75)</f>
        <v>0</v>
      </c>
      <c r="BL75" s="335">
        <f>IF(OR($C136&gt;BL$7,$C136+$E136-2&lt;BL$7),0,($D136-SUM($F136:BK136)-SUM($F75:BK75))*SAP_Leadsheet!$E$75)</f>
        <v>0</v>
      </c>
      <c r="BM75" s="335">
        <f>IF(OR($C136&gt;BM$7,$C136+$E136-2&lt;BM$7),0,($D136-SUM($F136:BL136)-SUM($F75:BL75))*SAP_Leadsheet!$E$75)</f>
        <v>0</v>
      </c>
      <c r="BN75" s="335">
        <f>IF(OR($C136&gt;BN$7,$C136+$E136-2&lt;BN$7),0,($D136-SUM($F136:BM136)-SUM($F75:BM75))*SAP_Leadsheet!$E$75)</f>
        <v>0</v>
      </c>
      <c r="BO75" s="253"/>
      <c r="BP75" s="253"/>
      <c r="BQ75" s="253"/>
      <c r="BR75" s="253"/>
      <c r="BS75" s="253"/>
      <c r="BT75" s="253"/>
      <c r="BU75" s="253"/>
      <c r="BV75" s="253"/>
      <c r="BW75" s="253"/>
      <c r="BX75" s="253"/>
      <c r="BY75" s="253"/>
      <c r="BZ75" s="253"/>
      <c r="CA75" s="253"/>
      <c r="CB75" s="253"/>
      <c r="CC75" s="253"/>
      <c r="CD75" s="253"/>
      <c r="CE75" s="253"/>
      <c r="CF75" s="253"/>
      <c r="CG75" s="253"/>
      <c r="CH75" s="253"/>
      <c r="CI75" s="253"/>
      <c r="CJ75" s="253"/>
      <c r="CK75" s="253"/>
      <c r="CL75" s="253"/>
    </row>
    <row r="76" spans="1:90" hidden="1" outlineLevel="1" x14ac:dyDescent="0.15">
      <c r="A76" s="112"/>
      <c r="B76" s="87"/>
      <c r="C76" s="8">
        <v>42</v>
      </c>
      <c r="D76" s="332"/>
      <c r="E76" s="333"/>
      <c r="F76" s="334"/>
      <c r="G76" s="335">
        <f>IF(OR($C137&gt;G$7,$C137+$E137-2&lt;G$7),0,($D137-SUM($F137:F137)-SUM($F76:F76))*SAP_Leadsheet!$E$75)</f>
        <v>0</v>
      </c>
      <c r="H76" s="335">
        <f>IF(OR($C137&gt;H$7,$C137+$E137-2&lt;H$7),0,($D137-SUM($F137:G137)-SUM($F76:G76))*SAP_Leadsheet!$E$75)</f>
        <v>0</v>
      </c>
      <c r="I76" s="335">
        <f>IF(OR($C137&gt;I$7,$C137+$E137-2&lt;I$7),0,($D137-SUM($F137:H137)-SUM($F76:H76))*SAP_Leadsheet!$E$75)</f>
        <v>0</v>
      </c>
      <c r="J76" s="335">
        <f>IF(OR($C137&gt;J$7,$C137+$E137-2&lt;J$7),0,($D137-SUM($F137:I137)-SUM($F76:I76))*SAP_Leadsheet!$E$75)</f>
        <v>0</v>
      </c>
      <c r="K76" s="335">
        <f>IF(OR($C137&gt;K$7,$C137+$E137-2&lt;K$7),0,($D137-SUM($F137:J137)-SUM($F76:J76))*SAP_Leadsheet!$E$75)</f>
        <v>0</v>
      </c>
      <c r="L76" s="335">
        <f>IF(OR($C137&gt;L$7,$C137+$E137-2&lt;L$7),0,($D137-SUM($F137:K137)-SUM($F76:K76))*SAP_Leadsheet!$E$75)</f>
        <v>0</v>
      </c>
      <c r="M76" s="335">
        <f>IF(OR($C137&gt;M$7,$C137+$E137-2&lt;M$7),0,($D137-SUM($F137:L137)-SUM($F76:L76))*SAP_Leadsheet!$E$75)</f>
        <v>0</v>
      </c>
      <c r="N76" s="335">
        <f>IF(OR($C137&gt;N$7,$C137+$E137-2&lt;N$7),0,($D137-SUM($F137:M137)-SUM($F76:M76))*SAP_Leadsheet!$E$75)</f>
        <v>0</v>
      </c>
      <c r="O76" s="335">
        <f>IF(OR($C137&gt;O$7,$C137+$E137-2&lt;O$7),0,($D137-SUM($F137:N137)-SUM($F76:N76))*SAP_Leadsheet!$E$75)</f>
        <v>0</v>
      </c>
      <c r="P76" s="335">
        <f>IF(OR($C137&gt;P$7,$C137+$E137-2&lt;P$7),0,($D137-SUM($F137:O137)-SUM($F76:O76))*SAP_Leadsheet!$E$75)</f>
        <v>0</v>
      </c>
      <c r="Q76" s="335">
        <f>IF(OR($C137&gt;Q$7,$C137+$E137-2&lt;Q$7),0,($D137-SUM($F137:P137)-SUM($F76:P76))*SAP_Leadsheet!$E$75)</f>
        <v>0</v>
      </c>
      <c r="R76" s="335">
        <f>IF(OR($C137&gt;R$7,$C137+$E137-2&lt;R$7),0,($D137-SUM($F137:Q137)-SUM($F76:Q76))*SAP_Leadsheet!$E$75)</f>
        <v>0</v>
      </c>
      <c r="S76" s="335">
        <f>IF(OR($C137&gt;S$7,$C137+$E137-2&lt;S$7),0,($D137-SUM($F137:R137)-SUM($F76:R76))*SAP_Leadsheet!$E$75)</f>
        <v>0</v>
      </c>
      <c r="T76" s="335">
        <f>IF(OR($C137&gt;T$7,$C137+$E137-2&lt;T$7),0,($D137-SUM($F137:S137)-SUM($F76:S76))*SAP_Leadsheet!$E$75)</f>
        <v>0</v>
      </c>
      <c r="U76" s="335">
        <f>IF(OR($C137&gt;U$7,$C137+$E137-2&lt;U$7),0,($D137-SUM($F137:T137)-SUM($F76:T76))*SAP_Leadsheet!$E$75)</f>
        <v>0</v>
      </c>
      <c r="V76" s="335">
        <f>IF(OR($C137&gt;V$7,$C137+$E137-2&lt;V$7),0,($D137-SUM($F137:U137)-SUM($F76:U76))*SAP_Leadsheet!$E$75)</f>
        <v>0</v>
      </c>
      <c r="W76" s="335">
        <f>IF(OR($C137&gt;W$7,$C137+$E137-2&lt;W$7),0,($D137-SUM($F137:V137)-SUM($F76:V76))*SAP_Leadsheet!$E$75)</f>
        <v>0</v>
      </c>
      <c r="X76" s="335">
        <f>IF(OR($C137&gt;X$7,$C137+$E137-2&lt;X$7),0,($D137-SUM($F137:W137)-SUM($F76:W76))*SAP_Leadsheet!$E$75)</f>
        <v>0</v>
      </c>
      <c r="Y76" s="335">
        <f>IF(OR($C137&gt;Y$7,$C137+$E137-2&lt;Y$7),0,($D137-SUM($F137:X137)-SUM($F76:X76))*SAP_Leadsheet!$E$75)</f>
        <v>0</v>
      </c>
      <c r="Z76" s="335">
        <f>IF(OR($C137&gt;Z$7,$C137+$E137-2&lt;Z$7),0,($D137-SUM($F137:Y137)-SUM($F76:Y76))*SAP_Leadsheet!$E$75)</f>
        <v>0</v>
      </c>
      <c r="AA76" s="335">
        <f>IF(OR($C137&gt;AA$7,$C137+$E137-2&lt;AA$7),0,($D137-SUM($F137:Z137)-SUM($F76:Z76))*SAP_Leadsheet!$E$75)</f>
        <v>0</v>
      </c>
      <c r="AB76" s="335">
        <f>IF(OR($C137&gt;AB$7,$C137+$E137-2&lt;AB$7),0,($D137-SUM($F137:AA137)-SUM($F76:AA76))*SAP_Leadsheet!$E$75)</f>
        <v>0</v>
      </c>
      <c r="AC76" s="335">
        <f>IF(OR($C137&gt;AC$7,$C137+$E137-2&lt;AC$7),0,($D137-SUM($F137:AB137)-SUM($F76:AB76))*SAP_Leadsheet!$E$75)</f>
        <v>0</v>
      </c>
      <c r="AD76" s="335">
        <f>IF(OR($C137&gt;AD$7,$C137+$E137-2&lt;AD$7),0,($D137-SUM($F137:AC137)-SUM($F76:AC76))*SAP_Leadsheet!$E$75)</f>
        <v>0</v>
      </c>
      <c r="AE76" s="335">
        <f>IF(OR($C137&gt;AE$7,$C137+$E137-2&lt;AE$7),0,($D137-SUM($F137:AD137)-SUM($F76:AD76))*SAP_Leadsheet!$E$75)</f>
        <v>0</v>
      </c>
      <c r="AF76" s="335">
        <f>IF(OR($C137&gt;AF$7,$C137+$E137-2&lt;AF$7),0,($D137-SUM($F137:AE137)-SUM($F76:AE76))*SAP_Leadsheet!$E$75)</f>
        <v>0</v>
      </c>
      <c r="AG76" s="335">
        <f>IF(OR($C137&gt;AG$7,$C137+$E137-2&lt;AG$7),0,($D137-SUM($F137:AF137)-SUM($F76:AF76))*SAP_Leadsheet!$E$75)</f>
        <v>0</v>
      </c>
      <c r="AH76" s="335">
        <f>IF(OR($C137&gt;AH$7,$C137+$E137-2&lt;AH$7),0,($D137-SUM($F137:AG137)-SUM($F76:AG76))*SAP_Leadsheet!$E$75)</f>
        <v>0</v>
      </c>
      <c r="AI76" s="335">
        <f>IF(OR($C137&gt;AI$7,$C137+$E137-2&lt;AI$7),0,($D137-SUM($F137:AH137)-SUM($F76:AH76))*SAP_Leadsheet!$E$75)</f>
        <v>0</v>
      </c>
      <c r="AJ76" s="335">
        <f>IF(OR($C137&gt;AJ$7,$C137+$E137-2&lt;AJ$7),0,($D137-SUM($F137:AI137)-SUM($F76:AI76))*SAP_Leadsheet!$E$75)</f>
        <v>0</v>
      </c>
      <c r="AK76" s="335">
        <f>IF(OR($C137&gt;AK$7,$C137+$E137-2&lt;AK$7),0,($D137-SUM($F137:AJ137)-SUM($F76:AJ76))*SAP_Leadsheet!$E$75)</f>
        <v>0</v>
      </c>
      <c r="AL76" s="335">
        <f>IF(OR($C137&gt;AL$7,$C137+$E137-2&lt;AL$7),0,($D137-SUM($F137:AK137)-SUM($F76:AK76))*SAP_Leadsheet!$E$75)</f>
        <v>0</v>
      </c>
      <c r="AM76" s="335">
        <f>IF(OR($C137&gt;AM$7,$C137+$E137-2&lt;AM$7),0,($D137-SUM($F137:AL137)-SUM($F76:AL76))*SAP_Leadsheet!$E$75)</f>
        <v>0</v>
      </c>
      <c r="AN76" s="335">
        <f>IF(OR($C137&gt;AN$7,$C137+$E137-2&lt;AN$7),0,($D137-SUM($F137:AM137)-SUM($F76:AM76))*SAP_Leadsheet!$E$75)</f>
        <v>0</v>
      </c>
      <c r="AO76" s="335">
        <f>IF(OR($C137&gt;AO$7,$C137+$E137-2&lt;AO$7),0,($D137-SUM($F137:AN137)-SUM($F76:AN76))*SAP_Leadsheet!$E$75)</f>
        <v>0</v>
      </c>
      <c r="AP76" s="335">
        <f>IF(OR($C137&gt;AP$7,$C137+$E137-2&lt;AP$7),0,($D137-SUM($F137:AO137)-SUM($F76:AO76))*SAP_Leadsheet!$E$75)</f>
        <v>0</v>
      </c>
      <c r="AQ76" s="335">
        <f>IF(OR($C137&gt;AQ$7,$C137+$E137-2&lt;AQ$7),0,($D137-SUM($F137:AP137)-SUM($F76:AP76))*SAP_Leadsheet!$E$75)</f>
        <v>0</v>
      </c>
      <c r="AR76" s="335">
        <f>IF(OR($C137&gt;AR$7,$C137+$E137-2&lt;AR$7),0,($D137-SUM($F137:AQ137)-SUM($F76:AQ76))*SAP_Leadsheet!$E$75)</f>
        <v>0</v>
      </c>
      <c r="AS76" s="335">
        <f>IF(OR($C137&gt;AS$7,$C137+$E137-2&lt;AS$7),0,($D137-SUM($F137:AR137)-SUM($F76:AR76))*SAP_Leadsheet!$E$75)</f>
        <v>0</v>
      </c>
      <c r="AT76" s="335">
        <f>IF(OR($C137&gt;AT$7,$C137+$E137-2&lt;AT$7),0,($D137-SUM($F137:AS137)-SUM($F76:AS76))*SAP_Leadsheet!$E$75)</f>
        <v>0</v>
      </c>
      <c r="AU76" s="335">
        <f>IF(OR($C137&gt;AU$7,$C137+$E137-2&lt;AU$7),0,($D137-SUM($F137:AT137)-SUM($F76:AT76))*SAP_Leadsheet!$E$75)</f>
        <v>0</v>
      </c>
      <c r="AV76" s="335">
        <f>IF(OR($C137&gt;AV$7,$C137+$E137-2&lt;AV$7),0,($D137-SUM($F137:AU137)-SUM($F76:AU76))*SAP_Leadsheet!$E$75)</f>
        <v>0</v>
      </c>
      <c r="AW76" s="335">
        <f>IF(OR($C137&gt;AW$7,$C137+$E137-2&lt;AW$7),0,($D137-SUM($F137:AV137)-SUM($F76:AV76))*SAP_Leadsheet!$E$75)</f>
        <v>0</v>
      </c>
      <c r="AX76" s="335">
        <f>IF(OR($C137&gt;AX$7,$C137+$E137-2&lt;AX$7),0,($D137-SUM($F137:AW137)-SUM($F76:AW76))*SAP_Leadsheet!$E$75)</f>
        <v>0</v>
      </c>
      <c r="AY76" s="335">
        <f>IF(OR($C137&gt;AY$7,$C137+$E137-2&lt;AY$7),0,($D137-SUM($F137:AX137)-SUM($F76:AX76))*SAP_Leadsheet!$E$75)</f>
        <v>0</v>
      </c>
      <c r="AZ76" s="335">
        <f>IF(OR($C137&gt;AZ$7,$C137+$E137-2&lt;AZ$7),0,($D137-SUM($F137:AY137)-SUM($F76:AY76))*SAP_Leadsheet!$E$75)</f>
        <v>0</v>
      </c>
      <c r="BA76" s="335">
        <f>IF(OR($C137&gt;BA$7,$C137+$E137-2&lt;BA$7),0,($D137-SUM($F137:AZ137)-SUM($F76:AZ76))*SAP_Leadsheet!$E$75)</f>
        <v>0</v>
      </c>
      <c r="BB76" s="335">
        <f>IF(OR($C137&gt;BB$7,$C137+$E137-2&lt;BB$7),0,($D137-SUM($F137:BA137)-SUM($F76:BA76))*SAP_Leadsheet!$E$75)</f>
        <v>0</v>
      </c>
      <c r="BC76" s="335">
        <f>IF(OR($C137&gt;BC$7,$C137+$E137-2&lt;BC$7),0,($D137-SUM($F137:BB137)-SUM($F76:BB76))*SAP_Leadsheet!$E$75)</f>
        <v>0</v>
      </c>
      <c r="BD76" s="335">
        <f>IF(OR($C137&gt;BD$7,$C137+$E137-2&lt;BD$7),0,($D137-SUM($F137:BC137)-SUM($F76:BC76))*SAP_Leadsheet!$E$75)</f>
        <v>0</v>
      </c>
      <c r="BE76" s="335">
        <f>IF(OR($C137&gt;BE$7,$C137+$E137-2&lt;BE$7),0,($D137-SUM($F137:BD137)-SUM($F76:BD76))*SAP_Leadsheet!$E$75)</f>
        <v>0</v>
      </c>
      <c r="BF76" s="335">
        <f>IF(OR($C137&gt;BF$7,$C137+$E137-2&lt;BF$7),0,($D137-SUM($F137:BE137)-SUM($F76:BE76))*SAP_Leadsheet!$E$75)</f>
        <v>0</v>
      </c>
      <c r="BG76" s="335">
        <f>IF(OR($C137&gt;BG$7,$C137+$E137-2&lt;BG$7),0,($D137-SUM($F137:BF137)-SUM($F76:BF76))*SAP_Leadsheet!$E$75)</f>
        <v>0</v>
      </c>
      <c r="BH76" s="335">
        <f>IF(OR($C137&gt;BH$7,$C137+$E137-2&lt;BH$7),0,($D137-SUM($F137:BG137)-SUM($F76:BG76))*SAP_Leadsheet!$E$75)</f>
        <v>0</v>
      </c>
      <c r="BI76" s="335">
        <f>IF(OR($C137&gt;BI$7,$C137+$E137-2&lt;BI$7),0,($D137-SUM($F137:BH137)-SUM($F76:BH76))*SAP_Leadsheet!$E$75)</f>
        <v>0</v>
      </c>
      <c r="BJ76" s="335">
        <f>IF(OR($C137&gt;BJ$7,$C137+$E137-2&lt;BJ$7),0,($D137-SUM($F137:BI137)-SUM($F76:BI76))*SAP_Leadsheet!$E$75)</f>
        <v>0</v>
      </c>
      <c r="BK76" s="335">
        <f>IF(OR($C137&gt;BK$7,$C137+$E137-2&lt;BK$7),0,($D137-SUM($F137:BJ137)-SUM($F76:BJ76))*SAP_Leadsheet!$E$75)</f>
        <v>0</v>
      </c>
      <c r="BL76" s="335">
        <f>IF(OR($C137&gt;BL$7,$C137+$E137-2&lt;BL$7),0,($D137-SUM($F137:BK137)-SUM($F76:BK76))*SAP_Leadsheet!$E$75)</f>
        <v>0</v>
      </c>
      <c r="BM76" s="335">
        <f>IF(OR($C137&gt;BM$7,$C137+$E137-2&lt;BM$7),0,($D137-SUM($F137:BL137)-SUM($F76:BL76))*SAP_Leadsheet!$E$75)</f>
        <v>0</v>
      </c>
      <c r="BN76" s="335">
        <f>IF(OR($C137&gt;BN$7,$C137+$E137-2&lt;BN$7),0,($D137-SUM($F137:BM137)-SUM($F76:BM76))*SAP_Leadsheet!$E$75)</f>
        <v>0</v>
      </c>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row>
    <row r="77" spans="1:90" hidden="1" outlineLevel="1" x14ac:dyDescent="0.15">
      <c r="A77" s="112"/>
      <c r="B77" s="87"/>
      <c r="C77" s="8">
        <v>43</v>
      </c>
      <c r="D77" s="332"/>
      <c r="E77" s="333"/>
      <c r="F77" s="334"/>
      <c r="G77" s="335">
        <f>IF(OR($C138&gt;G$7,$C138+$E138-2&lt;G$7),0,($D138-SUM($F138:F138)-SUM($F77:F77))*SAP_Leadsheet!$E$75)</f>
        <v>0</v>
      </c>
      <c r="H77" s="335">
        <f>IF(OR($C138&gt;H$7,$C138+$E138-2&lt;H$7),0,($D138-SUM($F138:G138)-SUM($F77:G77))*SAP_Leadsheet!$E$75)</f>
        <v>0</v>
      </c>
      <c r="I77" s="335">
        <f>IF(OR($C138&gt;I$7,$C138+$E138-2&lt;I$7),0,($D138-SUM($F138:H138)-SUM($F77:H77))*SAP_Leadsheet!$E$75)</f>
        <v>0</v>
      </c>
      <c r="J77" s="335">
        <f>IF(OR($C138&gt;J$7,$C138+$E138-2&lt;J$7),0,($D138-SUM($F138:I138)-SUM($F77:I77))*SAP_Leadsheet!$E$75)</f>
        <v>0</v>
      </c>
      <c r="K77" s="335">
        <f>IF(OR($C138&gt;K$7,$C138+$E138-2&lt;K$7),0,($D138-SUM($F138:J138)-SUM($F77:J77))*SAP_Leadsheet!$E$75)</f>
        <v>0</v>
      </c>
      <c r="L77" s="335">
        <f>IF(OR($C138&gt;L$7,$C138+$E138-2&lt;L$7),0,($D138-SUM($F138:K138)-SUM($F77:K77))*SAP_Leadsheet!$E$75)</f>
        <v>0</v>
      </c>
      <c r="M77" s="335">
        <f>IF(OR($C138&gt;M$7,$C138+$E138-2&lt;M$7),0,($D138-SUM($F138:L138)-SUM($F77:L77))*SAP_Leadsheet!$E$75)</f>
        <v>0</v>
      </c>
      <c r="N77" s="335">
        <f>IF(OR($C138&gt;N$7,$C138+$E138-2&lt;N$7),0,($D138-SUM($F138:M138)-SUM($F77:M77))*SAP_Leadsheet!$E$75)</f>
        <v>0</v>
      </c>
      <c r="O77" s="335">
        <f>IF(OR($C138&gt;O$7,$C138+$E138-2&lt;O$7),0,($D138-SUM($F138:N138)-SUM($F77:N77))*SAP_Leadsheet!$E$75)</f>
        <v>0</v>
      </c>
      <c r="P77" s="335">
        <f>IF(OR($C138&gt;P$7,$C138+$E138-2&lt;P$7),0,($D138-SUM($F138:O138)-SUM($F77:O77))*SAP_Leadsheet!$E$75)</f>
        <v>0</v>
      </c>
      <c r="Q77" s="335">
        <f>IF(OR($C138&gt;Q$7,$C138+$E138-2&lt;Q$7),0,($D138-SUM($F138:P138)-SUM($F77:P77))*SAP_Leadsheet!$E$75)</f>
        <v>0</v>
      </c>
      <c r="R77" s="335">
        <f>IF(OR($C138&gt;R$7,$C138+$E138-2&lt;R$7),0,($D138-SUM($F138:Q138)-SUM($F77:Q77))*SAP_Leadsheet!$E$75)</f>
        <v>0</v>
      </c>
      <c r="S77" s="335">
        <f>IF(OR($C138&gt;S$7,$C138+$E138-2&lt;S$7),0,($D138-SUM($F138:R138)-SUM($F77:R77))*SAP_Leadsheet!$E$75)</f>
        <v>0</v>
      </c>
      <c r="T77" s="335">
        <f>IF(OR($C138&gt;T$7,$C138+$E138-2&lt;T$7),0,($D138-SUM($F138:S138)-SUM($F77:S77))*SAP_Leadsheet!$E$75)</f>
        <v>0</v>
      </c>
      <c r="U77" s="335">
        <f>IF(OR($C138&gt;U$7,$C138+$E138-2&lt;U$7),0,($D138-SUM($F138:T138)-SUM($F77:T77))*SAP_Leadsheet!$E$75)</f>
        <v>0</v>
      </c>
      <c r="V77" s="335">
        <f>IF(OR($C138&gt;V$7,$C138+$E138-2&lt;V$7),0,($D138-SUM($F138:U138)-SUM($F77:U77))*SAP_Leadsheet!$E$75)</f>
        <v>0</v>
      </c>
      <c r="W77" s="335">
        <f>IF(OR($C138&gt;W$7,$C138+$E138-2&lt;W$7),0,($D138-SUM($F138:V138)-SUM($F77:V77))*SAP_Leadsheet!$E$75)</f>
        <v>0</v>
      </c>
      <c r="X77" s="335">
        <f>IF(OR($C138&gt;X$7,$C138+$E138-2&lt;X$7),0,($D138-SUM($F138:W138)-SUM($F77:W77))*SAP_Leadsheet!$E$75)</f>
        <v>0</v>
      </c>
      <c r="Y77" s="335">
        <f>IF(OR($C138&gt;Y$7,$C138+$E138-2&lt;Y$7),0,($D138-SUM($F138:X138)-SUM($F77:X77))*SAP_Leadsheet!$E$75)</f>
        <v>0</v>
      </c>
      <c r="Z77" s="335">
        <f>IF(OR($C138&gt;Z$7,$C138+$E138-2&lt;Z$7),0,($D138-SUM($F138:Y138)-SUM($F77:Y77))*SAP_Leadsheet!$E$75)</f>
        <v>0</v>
      </c>
      <c r="AA77" s="335">
        <f>IF(OR($C138&gt;AA$7,$C138+$E138-2&lt;AA$7),0,($D138-SUM($F138:Z138)-SUM($F77:Z77))*SAP_Leadsheet!$E$75)</f>
        <v>0</v>
      </c>
      <c r="AB77" s="335">
        <f>IF(OR($C138&gt;AB$7,$C138+$E138-2&lt;AB$7),0,($D138-SUM($F138:AA138)-SUM($F77:AA77))*SAP_Leadsheet!$E$75)</f>
        <v>0</v>
      </c>
      <c r="AC77" s="335">
        <f>IF(OR($C138&gt;AC$7,$C138+$E138-2&lt;AC$7),0,($D138-SUM($F138:AB138)-SUM($F77:AB77))*SAP_Leadsheet!$E$75)</f>
        <v>0</v>
      </c>
      <c r="AD77" s="335">
        <f>IF(OR($C138&gt;AD$7,$C138+$E138-2&lt;AD$7),0,($D138-SUM($F138:AC138)-SUM($F77:AC77))*SAP_Leadsheet!$E$75)</f>
        <v>0</v>
      </c>
      <c r="AE77" s="335">
        <f>IF(OR($C138&gt;AE$7,$C138+$E138-2&lt;AE$7),0,($D138-SUM($F138:AD138)-SUM($F77:AD77))*SAP_Leadsheet!$E$75)</f>
        <v>0</v>
      </c>
      <c r="AF77" s="335">
        <f>IF(OR($C138&gt;AF$7,$C138+$E138-2&lt;AF$7),0,($D138-SUM($F138:AE138)-SUM($F77:AE77))*SAP_Leadsheet!$E$75)</f>
        <v>0</v>
      </c>
      <c r="AG77" s="335">
        <f>IF(OR($C138&gt;AG$7,$C138+$E138-2&lt;AG$7),0,($D138-SUM($F138:AF138)-SUM($F77:AF77))*SAP_Leadsheet!$E$75)</f>
        <v>0</v>
      </c>
      <c r="AH77" s="335">
        <f>IF(OR($C138&gt;AH$7,$C138+$E138-2&lt;AH$7),0,($D138-SUM($F138:AG138)-SUM($F77:AG77))*SAP_Leadsheet!$E$75)</f>
        <v>0</v>
      </c>
      <c r="AI77" s="335">
        <f>IF(OR($C138&gt;AI$7,$C138+$E138-2&lt;AI$7),0,($D138-SUM($F138:AH138)-SUM($F77:AH77))*SAP_Leadsheet!$E$75)</f>
        <v>0</v>
      </c>
      <c r="AJ77" s="335">
        <f>IF(OR($C138&gt;AJ$7,$C138+$E138-2&lt;AJ$7),0,($D138-SUM($F138:AI138)-SUM($F77:AI77))*SAP_Leadsheet!$E$75)</f>
        <v>0</v>
      </c>
      <c r="AK77" s="335">
        <f>IF(OR($C138&gt;AK$7,$C138+$E138-2&lt;AK$7),0,($D138-SUM($F138:AJ138)-SUM($F77:AJ77))*SAP_Leadsheet!$E$75)</f>
        <v>0</v>
      </c>
      <c r="AL77" s="335">
        <f>IF(OR($C138&gt;AL$7,$C138+$E138-2&lt;AL$7),0,($D138-SUM($F138:AK138)-SUM($F77:AK77))*SAP_Leadsheet!$E$75)</f>
        <v>0</v>
      </c>
      <c r="AM77" s="335">
        <f>IF(OR($C138&gt;AM$7,$C138+$E138-2&lt;AM$7),0,($D138-SUM($F138:AL138)-SUM($F77:AL77))*SAP_Leadsheet!$E$75)</f>
        <v>0</v>
      </c>
      <c r="AN77" s="335">
        <f>IF(OR($C138&gt;AN$7,$C138+$E138-2&lt;AN$7),0,($D138-SUM($F138:AM138)-SUM($F77:AM77))*SAP_Leadsheet!$E$75)</f>
        <v>0</v>
      </c>
      <c r="AO77" s="335">
        <f>IF(OR($C138&gt;AO$7,$C138+$E138-2&lt;AO$7),0,($D138-SUM($F138:AN138)-SUM($F77:AN77))*SAP_Leadsheet!$E$75)</f>
        <v>0</v>
      </c>
      <c r="AP77" s="335">
        <f>IF(OR($C138&gt;AP$7,$C138+$E138-2&lt;AP$7),0,($D138-SUM($F138:AO138)-SUM($F77:AO77))*SAP_Leadsheet!$E$75)</f>
        <v>0</v>
      </c>
      <c r="AQ77" s="335">
        <f>IF(OR($C138&gt;AQ$7,$C138+$E138-2&lt;AQ$7),0,($D138-SUM($F138:AP138)-SUM($F77:AP77))*SAP_Leadsheet!$E$75)</f>
        <v>0</v>
      </c>
      <c r="AR77" s="335">
        <f>IF(OR($C138&gt;AR$7,$C138+$E138-2&lt;AR$7),0,($D138-SUM($F138:AQ138)-SUM($F77:AQ77))*SAP_Leadsheet!$E$75)</f>
        <v>0</v>
      </c>
      <c r="AS77" s="335">
        <f>IF(OR($C138&gt;AS$7,$C138+$E138-2&lt;AS$7),0,($D138-SUM($F138:AR138)-SUM($F77:AR77))*SAP_Leadsheet!$E$75)</f>
        <v>0</v>
      </c>
      <c r="AT77" s="335">
        <f>IF(OR($C138&gt;AT$7,$C138+$E138-2&lt;AT$7),0,($D138-SUM($F138:AS138)-SUM($F77:AS77))*SAP_Leadsheet!$E$75)</f>
        <v>0</v>
      </c>
      <c r="AU77" s="335">
        <f>IF(OR($C138&gt;AU$7,$C138+$E138-2&lt;AU$7),0,($D138-SUM($F138:AT138)-SUM($F77:AT77))*SAP_Leadsheet!$E$75)</f>
        <v>0</v>
      </c>
      <c r="AV77" s="335">
        <f>IF(OR($C138&gt;AV$7,$C138+$E138-2&lt;AV$7),0,($D138-SUM($F138:AU138)-SUM($F77:AU77))*SAP_Leadsheet!$E$75)</f>
        <v>0</v>
      </c>
      <c r="AW77" s="335">
        <f>IF(OR($C138&gt;AW$7,$C138+$E138-2&lt;AW$7),0,($D138-SUM($F138:AV138)-SUM($F77:AV77))*SAP_Leadsheet!$E$75)</f>
        <v>0</v>
      </c>
      <c r="AX77" s="335">
        <f>IF(OR($C138&gt;AX$7,$C138+$E138-2&lt;AX$7),0,($D138-SUM($F138:AW138)-SUM($F77:AW77))*SAP_Leadsheet!$E$75)</f>
        <v>0</v>
      </c>
      <c r="AY77" s="335">
        <f>IF(OR($C138&gt;AY$7,$C138+$E138-2&lt;AY$7),0,($D138-SUM($F138:AX138)-SUM($F77:AX77))*SAP_Leadsheet!$E$75)</f>
        <v>0</v>
      </c>
      <c r="AZ77" s="335">
        <f>IF(OR($C138&gt;AZ$7,$C138+$E138-2&lt;AZ$7),0,($D138-SUM($F138:AY138)-SUM($F77:AY77))*SAP_Leadsheet!$E$75)</f>
        <v>0</v>
      </c>
      <c r="BA77" s="335">
        <f>IF(OR($C138&gt;BA$7,$C138+$E138-2&lt;BA$7),0,($D138-SUM($F138:AZ138)-SUM($F77:AZ77))*SAP_Leadsheet!$E$75)</f>
        <v>0</v>
      </c>
      <c r="BB77" s="335">
        <f>IF(OR($C138&gt;BB$7,$C138+$E138-2&lt;BB$7),0,($D138-SUM($F138:BA138)-SUM($F77:BA77))*SAP_Leadsheet!$E$75)</f>
        <v>0</v>
      </c>
      <c r="BC77" s="335">
        <f>IF(OR($C138&gt;BC$7,$C138+$E138-2&lt;BC$7),0,($D138-SUM($F138:BB138)-SUM($F77:BB77))*SAP_Leadsheet!$E$75)</f>
        <v>0</v>
      </c>
      <c r="BD77" s="335">
        <f>IF(OR($C138&gt;BD$7,$C138+$E138-2&lt;BD$7),0,($D138-SUM($F138:BC138)-SUM($F77:BC77))*SAP_Leadsheet!$E$75)</f>
        <v>0</v>
      </c>
      <c r="BE77" s="335">
        <f>IF(OR($C138&gt;BE$7,$C138+$E138-2&lt;BE$7),0,($D138-SUM($F138:BD138)-SUM($F77:BD77))*SAP_Leadsheet!$E$75)</f>
        <v>0</v>
      </c>
      <c r="BF77" s="335">
        <f>IF(OR($C138&gt;BF$7,$C138+$E138-2&lt;BF$7),0,($D138-SUM($F138:BE138)-SUM($F77:BE77))*SAP_Leadsheet!$E$75)</f>
        <v>0</v>
      </c>
      <c r="BG77" s="335">
        <f>IF(OR($C138&gt;BG$7,$C138+$E138-2&lt;BG$7),0,($D138-SUM($F138:BF138)-SUM($F77:BF77))*SAP_Leadsheet!$E$75)</f>
        <v>0</v>
      </c>
      <c r="BH77" s="335">
        <f>IF(OR($C138&gt;BH$7,$C138+$E138-2&lt;BH$7),0,($D138-SUM($F138:BG138)-SUM($F77:BG77))*SAP_Leadsheet!$E$75)</f>
        <v>0</v>
      </c>
      <c r="BI77" s="335">
        <f>IF(OR($C138&gt;BI$7,$C138+$E138-2&lt;BI$7),0,($D138-SUM($F138:BH138)-SUM($F77:BH77))*SAP_Leadsheet!$E$75)</f>
        <v>0</v>
      </c>
      <c r="BJ77" s="335">
        <f>IF(OR($C138&gt;BJ$7,$C138+$E138-2&lt;BJ$7),0,($D138-SUM($F138:BI138)-SUM($F77:BI77))*SAP_Leadsheet!$E$75)</f>
        <v>0</v>
      </c>
      <c r="BK77" s="335">
        <f>IF(OR($C138&gt;BK$7,$C138+$E138-2&lt;BK$7),0,($D138-SUM($F138:BJ138)-SUM($F77:BJ77))*SAP_Leadsheet!$E$75)</f>
        <v>0</v>
      </c>
      <c r="BL77" s="335">
        <f>IF(OR($C138&gt;BL$7,$C138+$E138-2&lt;BL$7),0,($D138-SUM($F138:BK138)-SUM($F77:BK77))*SAP_Leadsheet!$E$75)</f>
        <v>0</v>
      </c>
      <c r="BM77" s="335">
        <f>IF(OR($C138&gt;BM$7,$C138+$E138-2&lt;BM$7),0,($D138-SUM($F138:BL138)-SUM($F77:BL77))*SAP_Leadsheet!$E$75)</f>
        <v>0</v>
      </c>
      <c r="BN77" s="335">
        <f>IF(OR($C138&gt;BN$7,$C138+$E138-2&lt;BN$7),0,($D138-SUM($F138:BM138)-SUM($F77:BM77))*SAP_Leadsheet!$E$75)</f>
        <v>0</v>
      </c>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row>
    <row r="78" spans="1:90" hidden="1" outlineLevel="1" x14ac:dyDescent="0.15">
      <c r="A78" s="112"/>
      <c r="B78" s="87"/>
      <c r="C78" s="8">
        <v>44</v>
      </c>
      <c r="D78" s="332"/>
      <c r="E78" s="333"/>
      <c r="F78" s="334"/>
      <c r="G78" s="335">
        <f>IF(OR($C139&gt;G$7,$C139+$E139-2&lt;G$7),0,($D139-SUM($F139:F139)-SUM($F78:F78))*SAP_Leadsheet!$E$75)</f>
        <v>0</v>
      </c>
      <c r="H78" s="335">
        <f>IF(OR($C139&gt;H$7,$C139+$E139-2&lt;H$7),0,($D139-SUM($F139:G139)-SUM($F78:G78))*SAP_Leadsheet!$E$75)</f>
        <v>0</v>
      </c>
      <c r="I78" s="335">
        <f>IF(OR($C139&gt;I$7,$C139+$E139-2&lt;I$7),0,($D139-SUM($F139:H139)-SUM($F78:H78))*SAP_Leadsheet!$E$75)</f>
        <v>0</v>
      </c>
      <c r="J78" s="335">
        <f>IF(OR($C139&gt;J$7,$C139+$E139-2&lt;J$7),0,($D139-SUM($F139:I139)-SUM($F78:I78))*SAP_Leadsheet!$E$75)</f>
        <v>0</v>
      </c>
      <c r="K78" s="335">
        <f>IF(OR($C139&gt;K$7,$C139+$E139-2&lt;K$7),0,($D139-SUM($F139:J139)-SUM($F78:J78))*SAP_Leadsheet!$E$75)</f>
        <v>0</v>
      </c>
      <c r="L78" s="335">
        <f>IF(OR($C139&gt;L$7,$C139+$E139-2&lt;L$7),0,($D139-SUM($F139:K139)-SUM($F78:K78))*SAP_Leadsheet!$E$75)</f>
        <v>0</v>
      </c>
      <c r="M78" s="335">
        <f>IF(OR($C139&gt;M$7,$C139+$E139-2&lt;M$7),0,($D139-SUM($F139:L139)-SUM($F78:L78))*SAP_Leadsheet!$E$75)</f>
        <v>0</v>
      </c>
      <c r="N78" s="335">
        <f>IF(OR($C139&gt;N$7,$C139+$E139-2&lt;N$7),0,($D139-SUM($F139:M139)-SUM($F78:M78))*SAP_Leadsheet!$E$75)</f>
        <v>0</v>
      </c>
      <c r="O78" s="335">
        <f>IF(OR($C139&gt;O$7,$C139+$E139-2&lt;O$7),0,($D139-SUM($F139:N139)-SUM($F78:N78))*SAP_Leadsheet!$E$75)</f>
        <v>0</v>
      </c>
      <c r="P78" s="335">
        <f>IF(OR($C139&gt;P$7,$C139+$E139-2&lt;P$7),0,($D139-SUM($F139:O139)-SUM($F78:O78))*SAP_Leadsheet!$E$75)</f>
        <v>0</v>
      </c>
      <c r="Q78" s="335">
        <f>IF(OR($C139&gt;Q$7,$C139+$E139-2&lt;Q$7),0,($D139-SUM($F139:P139)-SUM($F78:P78))*SAP_Leadsheet!$E$75)</f>
        <v>0</v>
      </c>
      <c r="R78" s="335">
        <f>IF(OR($C139&gt;R$7,$C139+$E139-2&lt;R$7),0,($D139-SUM($F139:Q139)-SUM($F78:Q78))*SAP_Leadsheet!$E$75)</f>
        <v>0</v>
      </c>
      <c r="S78" s="335">
        <f>IF(OR($C139&gt;S$7,$C139+$E139-2&lt;S$7),0,($D139-SUM($F139:R139)-SUM($F78:R78))*SAP_Leadsheet!$E$75)</f>
        <v>0</v>
      </c>
      <c r="T78" s="335">
        <f>IF(OR($C139&gt;T$7,$C139+$E139-2&lt;T$7),0,($D139-SUM($F139:S139)-SUM($F78:S78))*SAP_Leadsheet!$E$75)</f>
        <v>0</v>
      </c>
      <c r="U78" s="335">
        <f>IF(OR($C139&gt;U$7,$C139+$E139-2&lt;U$7),0,($D139-SUM($F139:T139)-SUM($F78:T78))*SAP_Leadsheet!$E$75)</f>
        <v>0</v>
      </c>
      <c r="V78" s="335">
        <f>IF(OR($C139&gt;V$7,$C139+$E139-2&lt;V$7),0,($D139-SUM($F139:U139)-SUM($F78:U78))*SAP_Leadsheet!$E$75)</f>
        <v>0</v>
      </c>
      <c r="W78" s="335">
        <f>IF(OR($C139&gt;W$7,$C139+$E139-2&lt;W$7),0,($D139-SUM($F139:V139)-SUM($F78:V78))*SAP_Leadsheet!$E$75)</f>
        <v>0</v>
      </c>
      <c r="X78" s="335">
        <f>IF(OR($C139&gt;X$7,$C139+$E139-2&lt;X$7),0,($D139-SUM($F139:W139)-SUM($F78:W78))*SAP_Leadsheet!$E$75)</f>
        <v>0</v>
      </c>
      <c r="Y78" s="335">
        <f>IF(OR($C139&gt;Y$7,$C139+$E139-2&lt;Y$7),0,($D139-SUM($F139:X139)-SUM($F78:X78))*SAP_Leadsheet!$E$75)</f>
        <v>0</v>
      </c>
      <c r="Z78" s="335">
        <f>IF(OR($C139&gt;Z$7,$C139+$E139-2&lt;Z$7),0,($D139-SUM($F139:Y139)-SUM($F78:Y78))*SAP_Leadsheet!$E$75)</f>
        <v>0</v>
      </c>
      <c r="AA78" s="335">
        <f>IF(OR($C139&gt;AA$7,$C139+$E139-2&lt;AA$7),0,($D139-SUM($F139:Z139)-SUM($F78:Z78))*SAP_Leadsheet!$E$75)</f>
        <v>0</v>
      </c>
      <c r="AB78" s="335">
        <f>IF(OR($C139&gt;AB$7,$C139+$E139-2&lt;AB$7),0,($D139-SUM($F139:AA139)-SUM($F78:AA78))*SAP_Leadsheet!$E$75)</f>
        <v>0</v>
      </c>
      <c r="AC78" s="335">
        <f>IF(OR($C139&gt;AC$7,$C139+$E139-2&lt;AC$7),0,($D139-SUM($F139:AB139)-SUM($F78:AB78))*SAP_Leadsheet!$E$75)</f>
        <v>0</v>
      </c>
      <c r="AD78" s="335">
        <f>IF(OR($C139&gt;AD$7,$C139+$E139-2&lt;AD$7),0,($D139-SUM($F139:AC139)-SUM($F78:AC78))*SAP_Leadsheet!$E$75)</f>
        <v>0</v>
      </c>
      <c r="AE78" s="335">
        <f>IF(OR($C139&gt;AE$7,$C139+$E139-2&lt;AE$7),0,($D139-SUM($F139:AD139)-SUM($F78:AD78))*SAP_Leadsheet!$E$75)</f>
        <v>0</v>
      </c>
      <c r="AF78" s="335">
        <f>IF(OR($C139&gt;AF$7,$C139+$E139-2&lt;AF$7),0,($D139-SUM($F139:AE139)-SUM($F78:AE78))*SAP_Leadsheet!$E$75)</f>
        <v>0</v>
      </c>
      <c r="AG78" s="335">
        <f>IF(OR($C139&gt;AG$7,$C139+$E139-2&lt;AG$7),0,($D139-SUM($F139:AF139)-SUM($F78:AF78))*SAP_Leadsheet!$E$75)</f>
        <v>0</v>
      </c>
      <c r="AH78" s="335">
        <f>IF(OR($C139&gt;AH$7,$C139+$E139-2&lt;AH$7),0,($D139-SUM($F139:AG139)-SUM($F78:AG78))*SAP_Leadsheet!$E$75)</f>
        <v>0</v>
      </c>
      <c r="AI78" s="335">
        <f>IF(OR($C139&gt;AI$7,$C139+$E139-2&lt;AI$7),0,($D139-SUM($F139:AH139)-SUM($F78:AH78))*SAP_Leadsheet!$E$75)</f>
        <v>0</v>
      </c>
      <c r="AJ78" s="335">
        <f>IF(OR($C139&gt;AJ$7,$C139+$E139-2&lt;AJ$7),0,($D139-SUM($F139:AI139)-SUM($F78:AI78))*SAP_Leadsheet!$E$75)</f>
        <v>0</v>
      </c>
      <c r="AK78" s="335">
        <f>IF(OR($C139&gt;AK$7,$C139+$E139-2&lt;AK$7),0,($D139-SUM($F139:AJ139)-SUM($F78:AJ78))*SAP_Leadsheet!$E$75)</f>
        <v>0</v>
      </c>
      <c r="AL78" s="335">
        <f>IF(OR($C139&gt;AL$7,$C139+$E139-2&lt;AL$7),0,($D139-SUM($F139:AK139)-SUM($F78:AK78))*SAP_Leadsheet!$E$75)</f>
        <v>0</v>
      </c>
      <c r="AM78" s="335">
        <f>IF(OR($C139&gt;AM$7,$C139+$E139-2&lt;AM$7),0,($D139-SUM($F139:AL139)-SUM($F78:AL78))*SAP_Leadsheet!$E$75)</f>
        <v>0</v>
      </c>
      <c r="AN78" s="335">
        <f>IF(OR($C139&gt;AN$7,$C139+$E139-2&lt;AN$7),0,($D139-SUM($F139:AM139)-SUM($F78:AM78))*SAP_Leadsheet!$E$75)</f>
        <v>0</v>
      </c>
      <c r="AO78" s="335">
        <f>IF(OR($C139&gt;AO$7,$C139+$E139-2&lt;AO$7),0,($D139-SUM($F139:AN139)-SUM($F78:AN78))*SAP_Leadsheet!$E$75)</f>
        <v>0</v>
      </c>
      <c r="AP78" s="335">
        <f>IF(OR($C139&gt;AP$7,$C139+$E139-2&lt;AP$7),0,($D139-SUM($F139:AO139)-SUM($F78:AO78))*SAP_Leadsheet!$E$75)</f>
        <v>0</v>
      </c>
      <c r="AQ78" s="335">
        <f>IF(OR($C139&gt;AQ$7,$C139+$E139-2&lt;AQ$7),0,($D139-SUM($F139:AP139)-SUM($F78:AP78))*SAP_Leadsheet!$E$75)</f>
        <v>0</v>
      </c>
      <c r="AR78" s="335">
        <f>IF(OR($C139&gt;AR$7,$C139+$E139-2&lt;AR$7),0,($D139-SUM($F139:AQ139)-SUM($F78:AQ78))*SAP_Leadsheet!$E$75)</f>
        <v>0</v>
      </c>
      <c r="AS78" s="335">
        <f>IF(OR($C139&gt;AS$7,$C139+$E139-2&lt;AS$7),0,($D139-SUM($F139:AR139)-SUM($F78:AR78))*SAP_Leadsheet!$E$75)</f>
        <v>0</v>
      </c>
      <c r="AT78" s="335">
        <f>IF(OR($C139&gt;AT$7,$C139+$E139-2&lt;AT$7),0,($D139-SUM($F139:AS139)-SUM($F78:AS78))*SAP_Leadsheet!$E$75)</f>
        <v>0</v>
      </c>
      <c r="AU78" s="335">
        <f>IF(OR($C139&gt;AU$7,$C139+$E139-2&lt;AU$7),0,($D139-SUM($F139:AT139)-SUM($F78:AT78))*SAP_Leadsheet!$E$75)</f>
        <v>0</v>
      </c>
      <c r="AV78" s="335">
        <f>IF(OR($C139&gt;AV$7,$C139+$E139-2&lt;AV$7),0,($D139-SUM($F139:AU139)-SUM($F78:AU78))*SAP_Leadsheet!$E$75)</f>
        <v>0</v>
      </c>
      <c r="AW78" s="335">
        <f>IF(OR($C139&gt;AW$7,$C139+$E139-2&lt;AW$7),0,($D139-SUM($F139:AV139)-SUM($F78:AV78))*SAP_Leadsheet!$E$75)</f>
        <v>0</v>
      </c>
      <c r="AX78" s="335">
        <f>IF(OR($C139&gt;AX$7,$C139+$E139-2&lt;AX$7),0,($D139-SUM($F139:AW139)-SUM($F78:AW78))*SAP_Leadsheet!$E$75)</f>
        <v>0</v>
      </c>
      <c r="AY78" s="335">
        <f>IF(OR($C139&gt;AY$7,$C139+$E139-2&lt;AY$7),0,($D139-SUM($F139:AX139)-SUM($F78:AX78))*SAP_Leadsheet!$E$75)</f>
        <v>0</v>
      </c>
      <c r="AZ78" s="335">
        <f>IF(OR($C139&gt;AZ$7,$C139+$E139-2&lt;AZ$7),0,($D139-SUM($F139:AY139)-SUM($F78:AY78))*SAP_Leadsheet!$E$75)</f>
        <v>0</v>
      </c>
      <c r="BA78" s="335">
        <f>IF(OR($C139&gt;BA$7,$C139+$E139-2&lt;BA$7),0,($D139-SUM($F139:AZ139)-SUM($F78:AZ78))*SAP_Leadsheet!$E$75)</f>
        <v>0</v>
      </c>
      <c r="BB78" s="335">
        <f>IF(OR($C139&gt;BB$7,$C139+$E139-2&lt;BB$7),0,($D139-SUM($F139:BA139)-SUM($F78:BA78))*SAP_Leadsheet!$E$75)</f>
        <v>0</v>
      </c>
      <c r="BC78" s="335">
        <f>IF(OR($C139&gt;BC$7,$C139+$E139-2&lt;BC$7),0,($D139-SUM($F139:BB139)-SUM($F78:BB78))*SAP_Leadsheet!$E$75)</f>
        <v>0</v>
      </c>
      <c r="BD78" s="335">
        <f>IF(OR($C139&gt;BD$7,$C139+$E139-2&lt;BD$7),0,($D139-SUM($F139:BC139)-SUM($F78:BC78))*SAP_Leadsheet!$E$75)</f>
        <v>0</v>
      </c>
      <c r="BE78" s="335">
        <f>IF(OR($C139&gt;BE$7,$C139+$E139-2&lt;BE$7),0,($D139-SUM($F139:BD139)-SUM($F78:BD78))*SAP_Leadsheet!$E$75)</f>
        <v>0</v>
      </c>
      <c r="BF78" s="335">
        <f>IF(OR($C139&gt;BF$7,$C139+$E139-2&lt;BF$7),0,($D139-SUM($F139:BE139)-SUM($F78:BE78))*SAP_Leadsheet!$E$75)</f>
        <v>0</v>
      </c>
      <c r="BG78" s="335">
        <f>IF(OR($C139&gt;BG$7,$C139+$E139-2&lt;BG$7),0,($D139-SUM($F139:BF139)-SUM($F78:BF78))*SAP_Leadsheet!$E$75)</f>
        <v>0</v>
      </c>
      <c r="BH78" s="335">
        <f>IF(OR($C139&gt;BH$7,$C139+$E139-2&lt;BH$7),0,($D139-SUM($F139:BG139)-SUM($F78:BG78))*SAP_Leadsheet!$E$75)</f>
        <v>0</v>
      </c>
      <c r="BI78" s="335">
        <f>IF(OR($C139&gt;BI$7,$C139+$E139-2&lt;BI$7),0,($D139-SUM($F139:BH139)-SUM($F78:BH78))*SAP_Leadsheet!$E$75)</f>
        <v>0</v>
      </c>
      <c r="BJ78" s="335">
        <f>IF(OR($C139&gt;BJ$7,$C139+$E139-2&lt;BJ$7),0,($D139-SUM($F139:BI139)-SUM($F78:BI78))*SAP_Leadsheet!$E$75)</f>
        <v>0</v>
      </c>
      <c r="BK78" s="335">
        <f>IF(OR($C139&gt;BK$7,$C139+$E139-2&lt;BK$7),0,($D139-SUM($F139:BJ139)-SUM($F78:BJ78))*SAP_Leadsheet!$E$75)</f>
        <v>0</v>
      </c>
      <c r="BL78" s="335">
        <f>IF(OR($C139&gt;BL$7,$C139+$E139-2&lt;BL$7),0,($D139-SUM($F139:BK139)-SUM($F78:BK78))*SAP_Leadsheet!$E$75)</f>
        <v>0</v>
      </c>
      <c r="BM78" s="335">
        <f>IF(OR($C139&gt;BM$7,$C139+$E139-2&lt;BM$7),0,($D139-SUM($F139:BL139)-SUM($F78:BL78))*SAP_Leadsheet!$E$75)</f>
        <v>0</v>
      </c>
      <c r="BN78" s="335">
        <f>IF(OR($C139&gt;BN$7,$C139+$E139-2&lt;BN$7),0,($D139-SUM($F139:BM139)-SUM($F78:BM78))*SAP_Leadsheet!$E$75)</f>
        <v>0</v>
      </c>
      <c r="BO78" s="253"/>
      <c r="BP78" s="253"/>
      <c r="BQ78" s="253"/>
      <c r="BR78" s="253"/>
      <c r="BS78" s="253"/>
      <c r="BT78" s="253"/>
      <c r="BU78" s="253"/>
      <c r="BV78" s="253"/>
      <c r="BW78" s="253"/>
      <c r="BX78" s="253"/>
      <c r="BY78" s="253"/>
      <c r="BZ78" s="253"/>
      <c r="CA78" s="253"/>
      <c r="CB78" s="253"/>
      <c r="CC78" s="253"/>
      <c r="CD78" s="253"/>
      <c r="CE78" s="253"/>
      <c r="CF78" s="253"/>
      <c r="CG78" s="253"/>
      <c r="CH78" s="253"/>
      <c r="CI78" s="253"/>
      <c r="CJ78" s="253"/>
      <c r="CK78" s="253"/>
      <c r="CL78" s="253"/>
    </row>
    <row r="79" spans="1:90" hidden="1" outlineLevel="1" x14ac:dyDescent="0.15">
      <c r="A79" s="112"/>
      <c r="B79" s="87"/>
      <c r="C79" s="8">
        <v>45</v>
      </c>
      <c r="D79" s="332"/>
      <c r="E79" s="333"/>
      <c r="F79" s="334"/>
      <c r="G79" s="335">
        <f>IF(OR($C140&gt;G$7,$C140+$E140-2&lt;G$7),0,($D140-SUM($F140:F140)-SUM($F79:F79))*SAP_Leadsheet!$E$75)</f>
        <v>0</v>
      </c>
      <c r="H79" s="335">
        <f>IF(OR($C140&gt;H$7,$C140+$E140-2&lt;H$7),0,($D140-SUM($F140:G140)-SUM($F79:G79))*SAP_Leadsheet!$E$75)</f>
        <v>0</v>
      </c>
      <c r="I79" s="335">
        <f>IF(OR($C140&gt;I$7,$C140+$E140-2&lt;I$7),0,($D140-SUM($F140:H140)-SUM($F79:H79))*SAP_Leadsheet!$E$75)</f>
        <v>0</v>
      </c>
      <c r="J79" s="335">
        <f>IF(OR($C140&gt;J$7,$C140+$E140-2&lt;J$7),0,($D140-SUM($F140:I140)-SUM($F79:I79))*SAP_Leadsheet!$E$75)</f>
        <v>0</v>
      </c>
      <c r="K79" s="335">
        <f>IF(OR($C140&gt;K$7,$C140+$E140-2&lt;K$7),0,($D140-SUM($F140:J140)-SUM($F79:J79))*SAP_Leadsheet!$E$75)</f>
        <v>0</v>
      </c>
      <c r="L79" s="335">
        <f>IF(OR($C140&gt;L$7,$C140+$E140-2&lt;L$7),0,($D140-SUM($F140:K140)-SUM($F79:K79))*SAP_Leadsheet!$E$75)</f>
        <v>0</v>
      </c>
      <c r="M79" s="335">
        <f>IF(OR($C140&gt;M$7,$C140+$E140-2&lt;M$7),0,($D140-SUM($F140:L140)-SUM($F79:L79))*SAP_Leadsheet!$E$75)</f>
        <v>0</v>
      </c>
      <c r="N79" s="335">
        <f>IF(OR($C140&gt;N$7,$C140+$E140-2&lt;N$7),0,($D140-SUM($F140:M140)-SUM($F79:M79))*SAP_Leadsheet!$E$75)</f>
        <v>0</v>
      </c>
      <c r="O79" s="335">
        <f>IF(OR($C140&gt;O$7,$C140+$E140-2&lt;O$7),0,($D140-SUM($F140:N140)-SUM($F79:N79))*SAP_Leadsheet!$E$75)</f>
        <v>0</v>
      </c>
      <c r="P79" s="335">
        <f>IF(OR($C140&gt;P$7,$C140+$E140-2&lt;P$7),0,($D140-SUM($F140:O140)-SUM($F79:O79))*SAP_Leadsheet!$E$75)</f>
        <v>0</v>
      </c>
      <c r="Q79" s="335">
        <f>IF(OR($C140&gt;Q$7,$C140+$E140-2&lt;Q$7),0,($D140-SUM($F140:P140)-SUM($F79:P79))*SAP_Leadsheet!$E$75)</f>
        <v>0</v>
      </c>
      <c r="R79" s="335">
        <f>IF(OR($C140&gt;R$7,$C140+$E140-2&lt;R$7),0,($D140-SUM($F140:Q140)-SUM($F79:Q79))*SAP_Leadsheet!$E$75)</f>
        <v>0</v>
      </c>
      <c r="S79" s="335">
        <f>IF(OR($C140&gt;S$7,$C140+$E140-2&lt;S$7),0,($D140-SUM($F140:R140)-SUM($F79:R79))*SAP_Leadsheet!$E$75)</f>
        <v>0</v>
      </c>
      <c r="T79" s="335">
        <f>IF(OR($C140&gt;T$7,$C140+$E140-2&lt;T$7),0,($D140-SUM($F140:S140)-SUM($F79:S79))*SAP_Leadsheet!$E$75)</f>
        <v>0</v>
      </c>
      <c r="U79" s="335">
        <f>IF(OR($C140&gt;U$7,$C140+$E140-2&lt;U$7),0,($D140-SUM($F140:T140)-SUM($F79:T79))*SAP_Leadsheet!$E$75)</f>
        <v>0</v>
      </c>
      <c r="V79" s="335">
        <f>IF(OR($C140&gt;V$7,$C140+$E140-2&lt;V$7),0,($D140-SUM($F140:U140)-SUM($F79:U79))*SAP_Leadsheet!$E$75)</f>
        <v>0</v>
      </c>
      <c r="W79" s="335">
        <f>IF(OR($C140&gt;W$7,$C140+$E140-2&lt;W$7),0,($D140-SUM($F140:V140)-SUM($F79:V79))*SAP_Leadsheet!$E$75)</f>
        <v>0</v>
      </c>
      <c r="X79" s="335">
        <f>IF(OR($C140&gt;X$7,$C140+$E140-2&lt;X$7),0,($D140-SUM($F140:W140)-SUM($F79:W79))*SAP_Leadsheet!$E$75)</f>
        <v>0</v>
      </c>
      <c r="Y79" s="335">
        <f>IF(OR($C140&gt;Y$7,$C140+$E140-2&lt;Y$7),0,($D140-SUM($F140:X140)-SUM($F79:X79))*SAP_Leadsheet!$E$75)</f>
        <v>0</v>
      </c>
      <c r="Z79" s="335">
        <f>IF(OR($C140&gt;Z$7,$C140+$E140-2&lt;Z$7),0,($D140-SUM($F140:Y140)-SUM($F79:Y79))*SAP_Leadsheet!$E$75)</f>
        <v>0</v>
      </c>
      <c r="AA79" s="335">
        <f>IF(OR($C140&gt;AA$7,$C140+$E140-2&lt;AA$7),0,($D140-SUM($F140:Z140)-SUM($F79:Z79))*SAP_Leadsheet!$E$75)</f>
        <v>0</v>
      </c>
      <c r="AB79" s="335">
        <f>IF(OR($C140&gt;AB$7,$C140+$E140-2&lt;AB$7),0,($D140-SUM($F140:AA140)-SUM($F79:AA79))*SAP_Leadsheet!$E$75)</f>
        <v>0</v>
      </c>
      <c r="AC79" s="335">
        <f>IF(OR($C140&gt;AC$7,$C140+$E140-2&lt;AC$7),0,($D140-SUM($F140:AB140)-SUM($F79:AB79))*SAP_Leadsheet!$E$75)</f>
        <v>0</v>
      </c>
      <c r="AD79" s="335">
        <f>IF(OR($C140&gt;AD$7,$C140+$E140-2&lt;AD$7),0,($D140-SUM($F140:AC140)-SUM($F79:AC79))*SAP_Leadsheet!$E$75)</f>
        <v>0</v>
      </c>
      <c r="AE79" s="335">
        <f>IF(OR($C140&gt;AE$7,$C140+$E140-2&lt;AE$7),0,($D140-SUM($F140:AD140)-SUM($F79:AD79))*SAP_Leadsheet!$E$75)</f>
        <v>0</v>
      </c>
      <c r="AF79" s="335">
        <f>IF(OR($C140&gt;AF$7,$C140+$E140-2&lt;AF$7),0,($D140-SUM($F140:AE140)-SUM($F79:AE79))*SAP_Leadsheet!$E$75)</f>
        <v>0</v>
      </c>
      <c r="AG79" s="335">
        <f>IF(OR($C140&gt;AG$7,$C140+$E140-2&lt;AG$7),0,($D140-SUM($F140:AF140)-SUM($F79:AF79))*SAP_Leadsheet!$E$75)</f>
        <v>0</v>
      </c>
      <c r="AH79" s="335">
        <f>IF(OR($C140&gt;AH$7,$C140+$E140-2&lt;AH$7),0,($D140-SUM($F140:AG140)-SUM($F79:AG79))*SAP_Leadsheet!$E$75)</f>
        <v>0</v>
      </c>
      <c r="AI79" s="335">
        <f>IF(OR($C140&gt;AI$7,$C140+$E140-2&lt;AI$7),0,($D140-SUM($F140:AH140)-SUM($F79:AH79))*SAP_Leadsheet!$E$75)</f>
        <v>0</v>
      </c>
      <c r="AJ79" s="335">
        <f>IF(OR($C140&gt;AJ$7,$C140+$E140-2&lt;AJ$7),0,($D140-SUM($F140:AI140)-SUM($F79:AI79))*SAP_Leadsheet!$E$75)</f>
        <v>0</v>
      </c>
      <c r="AK79" s="335">
        <f>IF(OR($C140&gt;AK$7,$C140+$E140-2&lt;AK$7),0,($D140-SUM($F140:AJ140)-SUM($F79:AJ79))*SAP_Leadsheet!$E$75)</f>
        <v>0</v>
      </c>
      <c r="AL79" s="335">
        <f>IF(OR($C140&gt;AL$7,$C140+$E140-2&lt;AL$7),0,($D140-SUM($F140:AK140)-SUM($F79:AK79))*SAP_Leadsheet!$E$75)</f>
        <v>0</v>
      </c>
      <c r="AM79" s="335">
        <f>IF(OR($C140&gt;AM$7,$C140+$E140-2&lt;AM$7),0,($D140-SUM($F140:AL140)-SUM($F79:AL79))*SAP_Leadsheet!$E$75)</f>
        <v>0</v>
      </c>
      <c r="AN79" s="335">
        <f>IF(OR($C140&gt;AN$7,$C140+$E140-2&lt;AN$7),0,($D140-SUM($F140:AM140)-SUM($F79:AM79))*SAP_Leadsheet!$E$75)</f>
        <v>0</v>
      </c>
      <c r="AO79" s="335">
        <f>IF(OR($C140&gt;AO$7,$C140+$E140-2&lt;AO$7),0,($D140-SUM($F140:AN140)-SUM($F79:AN79))*SAP_Leadsheet!$E$75)</f>
        <v>0</v>
      </c>
      <c r="AP79" s="335">
        <f>IF(OR($C140&gt;AP$7,$C140+$E140-2&lt;AP$7),0,($D140-SUM($F140:AO140)-SUM($F79:AO79))*SAP_Leadsheet!$E$75)</f>
        <v>0</v>
      </c>
      <c r="AQ79" s="335">
        <f>IF(OR($C140&gt;AQ$7,$C140+$E140-2&lt;AQ$7),0,($D140-SUM($F140:AP140)-SUM($F79:AP79))*SAP_Leadsheet!$E$75)</f>
        <v>0</v>
      </c>
      <c r="AR79" s="335">
        <f>IF(OR($C140&gt;AR$7,$C140+$E140-2&lt;AR$7),0,($D140-SUM($F140:AQ140)-SUM($F79:AQ79))*SAP_Leadsheet!$E$75)</f>
        <v>0</v>
      </c>
      <c r="AS79" s="335">
        <f>IF(OR($C140&gt;AS$7,$C140+$E140-2&lt;AS$7),0,($D140-SUM($F140:AR140)-SUM($F79:AR79))*SAP_Leadsheet!$E$75)</f>
        <v>0</v>
      </c>
      <c r="AT79" s="335">
        <f>IF(OR($C140&gt;AT$7,$C140+$E140-2&lt;AT$7),0,($D140-SUM($F140:AS140)-SUM($F79:AS79))*SAP_Leadsheet!$E$75)</f>
        <v>0</v>
      </c>
      <c r="AU79" s="335">
        <f>IF(OR($C140&gt;AU$7,$C140+$E140-2&lt;AU$7),0,($D140-SUM($F140:AT140)-SUM($F79:AT79))*SAP_Leadsheet!$E$75)</f>
        <v>0</v>
      </c>
      <c r="AV79" s="335">
        <f>IF(OR($C140&gt;AV$7,$C140+$E140-2&lt;AV$7),0,($D140-SUM($F140:AU140)-SUM($F79:AU79))*SAP_Leadsheet!$E$75)</f>
        <v>0</v>
      </c>
      <c r="AW79" s="335">
        <f>IF(OR($C140&gt;AW$7,$C140+$E140-2&lt;AW$7),0,($D140-SUM($F140:AV140)-SUM($F79:AV79))*SAP_Leadsheet!$E$75)</f>
        <v>0</v>
      </c>
      <c r="AX79" s="335">
        <f>IF(OR($C140&gt;AX$7,$C140+$E140-2&lt;AX$7),0,($D140-SUM($F140:AW140)-SUM($F79:AW79))*SAP_Leadsheet!$E$75)</f>
        <v>0</v>
      </c>
      <c r="AY79" s="335">
        <f>IF(OR($C140&gt;AY$7,$C140+$E140-2&lt;AY$7),0,($D140-SUM($F140:AX140)-SUM($F79:AX79))*SAP_Leadsheet!$E$75)</f>
        <v>0</v>
      </c>
      <c r="AZ79" s="335">
        <f>IF(OR($C140&gt;AZ$7,$C140+$E140-2&lt;AZ$7),0,($D140-SUM($F140:AY140)-SUM($F79:AY79))*SAP_Leadsheet!$E$75)</f>
        <v>0</v>
      </c>
      <c r="BA79" s="335">
        <f>IF(OR($C140&gt;BA$7,$C140+$E140-2&lt;BA$7),0,($D140-SUM($F140:AZ140)-SUM($F79:AZ79))*SAP_Leadsheet!$E$75)</f>
        <v>0</v>
      </c>
      <c r="BB79" s="335">
        <f>IF(OR($C140&gt;BB$7,$C140+$E140-2&lt;BB$7),0,($D140-SUM($F140:BA140)-SUM($F79:BA79))*SAP_Leadsheet!$E$75)</f>
        <v>0</v>
      </c>
      <c r="BC79" s="335">
        <f>IF(OR($C140&gt;BC$7,$C140+$E140-2&lt;BC$7),0,($D140-SUM($F140:BB140)-SUM($F79:BB79))*SAP_Leadsheet!$E$75)</f>
        <v>0</v>
      </c>
      <c r="BD79" s="335">
        <f>IF(OR($C140&gt;BD$7,$C140+$E140-2&lt;BD$7),0,($D140-SUM($F140:BC140)-SUM($F79:BC79))*SAP_Leadsheet!$E$75)</f>
        <v>0</v>
      </c>
      <c r="BE79" s="335">
        <f>IF(OR($C140&gt;BE$7,$C140+$E140-2&lt;BE$7),0,($D140-SUM($F140:BD140)-SUM($F79:BD79))*SAP_Leadsheet!$E$75)</f>
        <v>0</v>
      </c>
      <c r="BF79" s="335">
        <f>IF(OR($C140&gt;BF$7,$C140+$E140-2&lt;BF$7),0,($D140-SUM($F140:BE140)-SUM($F79:BE79))*SAP_Leadsheet!$E$75)</f>
        <v>0</v>
      </c>
      <c r="BG79" s="335">
        <f>IF(OR($C140&gt;BG$7,$C140+$E140-2&lt;BG$7),0,($D140-SUM($F140:BF140)-SUM($F79:BF79))*SAP_Leadsheet!$E$75)</f>
        <v>0</v>
      </c>
      <c r="BH79" s="335">
        <f>IF(OR($C140&gt;BH$7,$C140+$E140-2&lt;BH$7),0,($D140-SUM($F140:BG140)-SUM($F79:BG79))*SAP_Leadsheet!$E$75)</f>
        <v>0</v>
      </c>
      <c r="BI79" s="335">
        <f>IF(OR($C140&gt;BI$7,$C140+$E140-2&lt;BI$7),0,($D140-SUM($F140:BH140)-SUM($F79:BH79))*SAP_Leadsheet!$E$75)</f>
        <v>0</v>
      </c>
      <c r="BJ79" s="335">
        <f>IF(OR($C140&gt;BJ$7,$C140+$E140-2&lt;BJ$7),0,($D140-SUM($F140:BI140)-SUM($F79:BI79))*SAP_Leadsheet!$E$75)</f>
        <v>0</v>
      </c>
      <c r="BK79" s="335">
        <f>IF(OR($C140&gt;BK$7,$C140+$E140-2&lt;BK$7),0,($D140-SUM($F140:BJ140)-SUM($F79:BJ79))*SAP_Leadsheet!$E$75)</f>
        <v>0</v>
      </c>
      <c r="BL79" s="335">
        <f>IF(OR($C140&gt;BL$7,$C140+$E140-2&lt;BL$7),0,($D140-SUM($F140:BK140)-SUM($F79:BK79))*SAP_Leadsheet!$E$75)</f>
        <v>0</v>
      </c>
      <c r="BM79" s="335">
        <f>IF(OR($C140&gt;BM$7,$C140+$E140-2&lt;BM$7),0,($D140-SUM($F140:BL140)-SUM($F79:BL79))*SAP_Leadsheet!$E$75)</f>
        <v>0</v>
      </c>
      <c r="BN79" s="335">
        <f>IF(OR($C140&gt;BN$7,$C140+$E140-2&lt;BN$7),0,($D140-SUM($F140:BM140)-SUM($F79:BM79))*SAP_Leadsheet!$E$75)</f>
        <v>0</v>
      </c>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row>
    <row r="80" spans="1:90" hidden="1" outlineLevel="1" x14ac:dyDescent="0.15">
      <c r="A80" s="112"/>
      <c r="B80" s="87"/>
      <c r="C80" s="8">
        <v>46</v>
      </c>
      <c r="D80" s="332"/>
      <c r="E80" s="333"/>
      <c r="F80" s="334"/>
      <c r="G80" s="335">
        <f>IF(OR($C141&gt;G$7,$C141+$E141-2&lt;G$7),0,($D141-SUM($F141:F141)-SUM($F80:F80))*SAP_Leadsheet!$E$75)</f>
        <v>0</v>
      </c>
      <c r="H80" s="335">
        <f>IF(OR($C141&gt;H$7,$C141+$E141-2&lt;H$7),0,($D141-SUM($F141:G141)-SUM($F80:G80))*SAP_Leadsheet!$E$75)</f>
        <v>0</v>
      </c>
      <c r="I80" s="335">
        <f>IF(OR($C141&gt;I$7,$C141+$E141-2&lt;I$7),0,($D141-SUM($F141:H141)-SUM($F80:H80))*SAP_Leadsheet!$E$75)</f>
        <v>0</v>
      </c>
      <c r="J80" s="335">
        <f>IF(OR($C141&gt;J$7,$C141+$E141-2&lt;J$7),0,($D141-SUM($F141:I141)-SUM($F80:I80))*SAP_Leadsheet!$E$75)</f>
        <v>0</v>
      </c>
      <c r="K80" s="335">
        <f>IF(OR($C141&gt;K$7,$C141+$E141-2&lt;K$7),0,($D141-SUM($F141:J141)-SUM($F80:J80))*SAP_Leadsheet!$E$75)</f>
        <v>0</v>
      </c>
      <c r="L80" s="335">
        <f>IF(OR($C141&gt;L$7,$C141+$E141-2&lt;L$7),0,($D141-SUM($F141:K141)-SUM($F80:K80))*SAP_Leadsheet!$E$75)</f>
        <v>0</v>
      </c>
      <c r="M80" s="335">
        <f>IF(OR($C141&gt;M$7,$C141+$E141-2&lt;M$7),0,($D141-SUM($F141:L141)-SUM($F80:L80))*SAP_Leadsheet!$E$75)</f>
        <v>0</v>
      </c>
      <c r="N80" s="335">
        <f>IF(OR($C141&gt;N$7,$C141+$E141-2&lt;N$7),0,($D141-SUM($F141:M141)-SUM($F80:M80))*SAP_Leadsheet!$E$75)</f>
        <v>0</v>
      </c>
      <c r="O80" s="335">
        <f>IF(OR($C141&gt;O$7,$C141+$E141-2&lt;O$7),0,($D141-SUM($F141:N141)-SUM($F80:N80))*SAP_Leadsheet!$E$75)</f>
        <v>0</v>
      </c>
      <c r="P80" s="335">
        <f>IF(OR($C141&gt;P$7,$C141+$E141-2&lt;P$7),0,($D141-SUM($F141:O141)-SUM($F80:O80))*SAP_Leadsheet!$E$75)</f>
        <v>0</v>
      </c>
      <c r="Q80" s="335">
        <f>IF(OR($C141&gt;Q$7,$C141+$E141-2&lt;Q$7),0,($D141-SUM($F141:P141)-SUM($F80:P80))*SAP_Leadsheet!$E$75)</f>
        <v>0</v>
      </c>
      <c r="R80" s="335">
        <f>IF(OR($C141&gt;R$7,$C141+$E141-2&lt;R$7),0,($D141-SUM($F141:Q141)-SUM($F80:Q80))*SAP_Leadsheet!$E$75)</f>
        <v>0</v>
      </c>
      <c r="S80" s="335">
        <f>IF(OR($C141&gt;S$7,$C141+$E141-2&lt;S$7),0,($D141-SUM($F141:R141)-SUM($F80:R80))*SAP_Leadsheet!$E$75)</f>
        <v>0</v>
      </c>
      <c r="T80" s="335">
        <f>IF(OR($C141&gt;T$7,$C141+$E141-2&lt;T$7),0,($D141-SUM($F141:S141)-SUM($F80:S80))*SAP_Leadsheet!$E$75)</f>
        <v>0</v>
      </c>
      <c r="U80" s="335">
        <f>IF(OR($C141&gt;U$7,$C141+$E141-2&lt;U$7),0,($D141-SUM($F141:T141)-SUM($F80:T80))*SAP_Leadsheet!$E$75)</f>
        <v>0</v>
      </c>
      <c r="V80" s="335">
        <f>IF(OR($C141&gt;V$7,$C141+$E141-2&lt;V$7),0,($D141-SUM($F141:U141)-SUM($F80:U80))*SAP_Leadsheet!$E$75)</f>
        <v>0</v>
      </c>
      <c r="W80" s="335">
        <f>IF(OR($C141&gt;W$7,$C141+$E141-2&lt;W$7),0,($D141-SUM($F141:V141)-SUM($F80:V80))*SAP_Leadsheet!$E$75)</f>
        <v>0</v>
      </c>
      <c r="X80" s="335">
        <f>IF(OR($C141&gt;X$7,$C141+$E141-2&lt;X$7),0,($D141-SUM($F141:W141)-SUM($F80:W80))*SAP_Leadsheet!$E$75)</f>
        <v>0</v>
      </c>
      <c r="Y80" s="335">
        <f>IF(OR($C141&gt;Y$7,$C141+$E141-2&lt;Y$7),0,($D141-SUM($F141:X141)-SUM($F80:X80))*SAP_Leadsheet!$E$75)</f>
        <v>0</v>
      </c>
      <c r="Z80" s="335">
        <f>IF(OR($C141&gt;Z$7,$C141+$E141-2&lt;Z$7),0,($D141-SUM($F141:Y141)-SUM($F80:Y80))*SAP_Leadsheet!$E$75)</f>
        <v>0</v>
      </c>
      <c r="AA80" s="335">
        <f>IF(OR($C141&gt;AA$7,$C141+$E141-2&lt;AA$7),0,($D141-SUM($F141:Z141)-SUM($F80:Z80))*SAP_Leadsheet!$E$75)</f>
        <v>0</v>
      </c>
      <c r="AB80" s="335">
        <f>IF(OR($C141&gt;AB$7,$C141+$E141-2&lt;AB$7),0,($D141-SUM($F141:AA141)-SUM($F80:AA80))*SAP_Leadsheet!$E$75)</f>
        <v>0</v>
      </c>
      <c r="AC80" s="335">
        <f>IF(OR($C141&gt;AC$7,$C141+$E141-2&lt;AC$7),0,($D141-SUM($F141:AB141)-SUM($F80:AB80))*SAP_Leadsheet!$E$75)</f>
        <v>0</v>
      </c>
      <c r="AD80" s="335">
        <f>IF(OR($C141&gt;AD$7,$C141+$E141-2&lt;AD$7),0,($D141-SUM($F141:AC141)-SUM($F80:AC80))*SAP_Leadsheet!$E$75)</f>
        <v>0</v>
      </c>
      <c r="AE80" s="335">
        <f>IF(OR($C141&gt;AE$7,$C141+$E141-2&lt;AE$7),0,($D141-SUM($F141:AD141)-SUM($F80:AD80))*SAP_Leadsheet!$E$75)</f>
        <v>0</v>
      </c>
      <c r="AF80" s="335">
        <f>IF(OR($C141&gt;AF$7,$C141+$E141-2&lt;AF$7),0,($D141-SUM($F141:AE141)-SUM($F80:AE80))*SAP_Leadsheet!$E$75)</f>
        <v>0</v>
      </c>
      <c r="AG80" s="335">
        <f>IF(OR($C141&gt;AG$7,$C141+$E141-2&lt;AG$7),0,($D141-SUM($F141:AF141)-SUM($F80:AF80))*SAP_Leadsheet!$E$75)</f>
        <v>0</v>
      </c>
      <c r="AH80" s="335">
        <f>IF(OR($C141&gt;AH$7,$C141+$E141-2&lt;AH$7),0,($D141-SUM($F141:AG141)-SUM($F80:AG80))*SAP_Leadsheet!$E$75)</f>
        <v>0</v>
      </c>
      <c r="AI80" s="335">
        <f>IF(OR($C141&gt;AI$7,$C141+$E141-2&lt;AI$7),0,($D141-SUM($F141:AH141)-SUM($F80:AH80))*SAP_Leadsheet!$E$75)</f>
        <v>0</v>
      </c>
      <c r="AJ80" s="335">
        <f>IF(OR($C141&gt;AJ$7,$C141+$E141-2&lt;AJ$7),0,($D141-SUM($F141:AI141)-SUM($F80:AI80))*SAP_Leadsheet!$E$75)</f>
        <v>0</v>
      </c>
      <c r="AK80" s="335">
        <f>IF(OR($C141&gt;AK$7,$C141+$E141-2&lt;AK$7),0,($D141-SUM($F141:AJ141)-SUM($F80:AJ80))*SAP_Leadsheet!$E$75)</f>
        <v>0</v>
      </c>
      <c r="AL80" s="335">
        <f>IF(OR($C141&gt;AL$7,$C141+$E141-2&lt;AL$7),0,($D141-SUM($F141:AK141)-SUM($F80:AK80))*SAP_Leadsheet!$E$75)</f>
        <v>0</v>
      </c>
      <c r="AM80" s="335">
        <f>IF(OR($C141&gt;AM$7,$C141+$E141-2&lt;AM$7),0,($D141-SUM($F141:AL141)-SUM($F80:AL80))*SAP_Leadsheet!$E$75)</f>
        <v>0</v>
      </c>
      <c r="AN80" s="335">
        <f>IF(OR($C141&gt;AN$7,$C141+$E141-2&lt;AN$7),0,($D141-SUM($F141:AM141)-SUM($F80:AM80))*SAP_Leadsheet!$E$75)</f>
        <v>0</v>
      </c>
      <c r="AO80" s="335">
        <f>IF(OR($C141&gt;AO$7,$C141+$E141-2&lt;AO$7),0,($D141-SUM($F141:AN141)-SUM($F80:AN80))*SAP_Leadsheet!$E$75)</f>
        <v>0</v>
      </c>
      <c r="AP80" s="335">
        <f>IF(OR($C141&gt;AP$7,$C141+$E141-2&lt;AP$7),0,($D141-SUM($F141:AO141)-SUM($F80:AO80))*SAP_Leadsheet!$E$75)</f>
        <v>0</v>
      </c>
      <c r="AQ80" s="335">
        <f>IF(OR($C141&gt;AQ$7,$C141+$E141-2&lt;AQ$7),0,($D141-SUM($F141:AP141)-SUM($F80:AP80))*SAP_Leadsheet!$E$75)</f>
        <v>0</v>
      </c>
      <c r="AR80" s="335">
        <f>IF(OR($C141&gt;AR$7,$C141+$E141-2&lt;AR$7),0,($D141-SUM($F141:AQ141)-SUM($F80:AQ80))*SAP_Leadsheet!$E$75)</f>
        <v>0</v>
      </c>
      <c r="AS80" s="335">
        <f>IF(OR($C141&gt;AS$7,$C141+$E141-2&lt;AS$7),0,($D141-SUM($F141:AR141)-SUM($F80:AR80))*SAP_Leadsheet!$E$75)</f>
        <v>0</v>
      </c>
      <c r="AT80" s="335">
        <f>IF(OR($C141&gt;AT$7,$C141+$E141-2&lt;AT$7),0,($D141-SUM($F141:AS141)-SUM($F80:AS80))*SAP_Leadsheet!$E$75)</f>
        <v>0</v>
      </c>
      <c r="AU80" s="335">
        <f>IF(OR($C141&gt;AU$7,$C141+$E141-2&lt;AU$7),0,($D141-SUM($F141:AT141)-SUM($F80:AT80))*SAP_Leadsheet!$E$75)</f>
        <v>0</v>
      </c>
      <c r="AV80" s="335">
        <f>IF(OR($C141&gt;AV$7,$C141+$E141-2&lt;AV$7),0,($D141-SUM($F141:AU141)-SUM($F80:AU80))*SAP_Leadsheet!$E$75)</f>
        <v>0</v>
      </c>
      <c r="AW80" s="335">
        <f>IF(OR($C141&gt;AW$7,$C141+$E141-2&lt;AW$7),0,($D141-SUM($F141:AV141)-SUM($F80:AV80))*SAP_Leadsheet!$E$75)</f>
        <v>0</v>
      </c>
      <c r="AX80" s="335">
        <f>IF(OR($C141&gt;AX$7,$C141+$E141-2&lt;AX$7),0,($D141-SUM($F141:AW141)-SUM($F80:AW80))*SAP_Leadsheet!$E$75)</f>
        <v>0</v>
      </c>
      <c r="AY80" s="335">
        <f>IF(OR($C141&gt;AY$7,$C141+$E141-2&lt;AY$7),0,($D141-SUM($F141:AX141)-SUM($F80:AX80))*SAP_Leadsheet!$E$75)</f>
        <v>0</v>
      </c>
      <c r="AZ80" s="335">
        <f>IF(OR($C141&gt;AZ$7,$C141+$E141-2&lt;AZ$7),0,($D141-SUM($F141:AY141)-SUM($F80:AY80))*SAP_Leadsheet!$E$75)</f>
        <v>0</v>
      </c>
      <c r="BA80" s="335">
        <f>IF(OR($C141&gt;BA$7,$C141+$E141-2&lt;BA$7),0,($D141-SUM($F141:AZ141)-SUM($F80:AZ80))*SAP_Leadsheet!$E$75)</f>
        <v>0</v>
      </c>
      <c r="BB80" s="335">
        <f>IF(OR($C141&gt;BB$7,$C141+$E141-2&lt;BB$7),0,($D141-SUM($F141:BA141)-SUM($F80:BA80))*SAP_Leadsheet!$E$75)</f>
        <v>0</v>
      </c>
      <c r="BC80" s="335">
        <f>IF(OR($C141&gt;BC$7,$C141+$E141-2&lt;BC$7),0,($D141-SUM($F141:BB141)-SUM($F80:BB80))*SAP_Leadsheet!$E$75)</f>
        <v>0</v>
      </c>
      <c r="BD80" s="335">
        <f>IF(OR($C141&gt;BD$7,$C141+$E141-2&lt;BD$7),0,($D141-SUM($F141:BC141)-SUM($F80:BC80))*SAP_Leadsheet!$E$75)</f>
        <v>0</v>
      </c>
      <c r="BE80" s="335">
        <f>IF(OR($C141&gt;BE$7,$C141+$E141-2&lt;BE$7),0,($D141-SUM($F141:BD141)-SUM($F80:BD80))*SAP_Leadsheet!$E$75)</f>
        <v>0</v>
      </c>
      <c r="BF80" s="335">
        <f>IF(OR($C141&gt;BF$7,$C141+$E141-2&lt;BF$7),0,($D141-SUM($F141:BE141)-SUM($F80:BE80))*SAP_Leadsheet!$E$75)</f>
        <v>0</v>
      </c>
      <c r="BG80" s="335">
        <f>IF(OR($C141&gt;BG$7,$C141+$E141-2&lt;BG$7),0,($D141-SUM($F141:BF141)-SUM($F80:BF80))*SAP_Leadsheet!$E$75)</f>
        <v>0</v>
      </c>
      <c r="BH80" s="335">
        <f>IF(OR($C141&gt;BH$7,$C141+$E141-2&lt;BH$7),0,($D141-SUM($F141:BG141)-SUM($F80:BG80))*SAP_Leadsheet!$E$75)</f>
        <v>0</v>
      </c>
      <c r="BI80" s="335">
        <f>IF(OR($C141&gt;BI$7,$C141+$E141-2&lt;BI$7),0,($D141-SUM($F141:BH141)-SUM($F80:BH80))*SAP_Leadsheet!$E$75)</f>
        <v>0</v>
      </c>
      <c r="BJ80" s="335">
        <f>IF(OR($C141&gt;BJ$7,$C141+$E141-2&lt;BJ$7),0,($D141-SUM($F141:BI141)-SUM($F80:BI80))*SAP_Leadsheet!$E$75)</f>
        <v>0</v>
      </c>
      <c r="BK80" s="335">
        <f>IF(OR($C141&gt;BK$7,$C141+$E141-2&lt;BK$7),0,($D141-SUM($F141:BJ141)-SUM($F80:BJ80))*SAP_Leadsheet!$E$75)</f>
        <v>0</v>
      </c>
      <c r="BL80" s="335">
        <f>IF(OR($C141&gt;BL$7,$C141+$E141-2&lt;BL$7),0,($D141-SUM($F141:BK141)-SUM($F80:BK80))*SAP_Leadsheet!$E$75)</f>
        <v>0</v>
      </c>
      <c r="BM80" s="335">
        <f>IF(OR($C141&gt;BM$7,$C141+$E141-2&lt;BM$7),0,($D141-SUM($F141:BL141)-SUM($F80:BL80))*SAP_Leadsheet!$E$75)</f>
        <v>0</v>
      </c>
      <c r="BN80" s="335">
        <f>IF(OR($C141&gt;BN$7,$C141+$E141-2&lt;BN$7),0,($D141-SUM($F141:BM141)-SUM($F80:BM80))*SAP_Leadsheet!$E$75)</f>
        <v>0</v>
      </c>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row>
    <row r="81" spans="1:90" hidden="1" outlineLevel="1" x14ac:dyDescent="0.15">
      <c r="A81" s="112"/>
      <c r="B81" s="87"/>
      <c r="C81" s="8">
        <v>47</v>
      </c>
      <c r="D81" s="332"/>
      <c r="E81" s="333"/>
      <c r="F81" s="334"/>
      <c r="G81" s="335">
        <f>IF(OR($C142&gt;G$7,$C142+$E142-2&lt;G$7),0,($D142-SUM($F142:F142)-SUM($F81:F81))*SAP_Leadsheet!$E$75)</f>
        <v>0</v>
      </c>
      <c r="H81" s="335">
        <f>IF(OR($C142&gt;H$7,$C142+$E142-2&lt;H$7),0,($D142-SUM($F142:G142)-SUM($F81:G81))*SAP_Leadsheet!$E$75)</f>
        <v>0</v>
      </c>
      <c r="I81" s="335">
        <f>IF(OR($C142&gt;I$7,$C142+$E142-2&lt;I$7),0,($D142-SUM($F142:H142)-SUM($F81:H81))*SAP_Leadsheet!$E$75)</f>
        <v>0</v>
      </c>
      <c r="J81" s="335">
        <f>IF(OR($C142&gt;J$7,$C142+$E142-2&lt;J$7),0,($D142-SUM($F142:I142)-SUM($F81:I81))*SAP_Leadsheet!$E$75)</f>
        <v>0</v>
      </c>
      <c r="K81" s="335">
        <f>IF(OR($C142&gt;K$7,$C142+$E142-2&lt;K$7),0,($D142-SUM($F142:J142)-SUM($F81:J81))*SAP_Leadsheet!$E$75)</f>
        <v>0</v>
      </c>
      <c r="L81" s="335">
        <f>IF(OR($C142&gt;L$7,$C142+$E142-2&lt;L$7),0,($D142-SUM($F142:K142)-SUM($F81:K81))*SAP_Leadsheet!$E$75)</f>
        <v>0</v>
      </c>
      <c r="M81" s="335">
        <f>IF(OR($C142&gt;M$7,$C142+$E142-2&lt;M$7),0,($D142-SUM($F142:L142)-SUM($F81:L81))*SAP_Leadsheet!$E$75)</f>
        <v>0</v>
      </c>
      <c r="N81" s="335">
        <f>IF(OR($C142&gt;N$7,$C142+$E142-2&lt;N$7),0,($D142-SUM($F142:M142)-SUM($F81:M81))*SAP_Leadsheet!$E$75)</f>
        <v>0</v>
      </c>
      <c r="O81" s="335">
        <f>IF(OR($C142&gt;O$7,$C142+$E142-2&lt;O$7),0,($D142-SUM($F142:N142)-SUM($F81:N81))*SAP_Leadsheet!$E$75)</f>
        <v>0</v>
      </c>
      <c r="P81" s="335">
        <f>IF(OR($C142&gt;P$7,$C142+$E142-2&lt;P$7),0,($D142-SUM($F142:O142)-SUM($F81:O81))*SAP_Leadsheet!$E$75)</f>
        <v>0</v>
      </c>
      <c r="Q81" s="335">
        <f>IF(OR($C142&gt;Q$7,$C142+$E142-2&lt;Q$7),0,($D142-SUM($F142:P142)-SUM($F81:P81))*SAP_Leadsheet!$E$75)</f>
        <v>0</v>
      </c>
      <c r="R81" s="335">
        <f>IF(OR($C142&gt;R$7,$C142+$E142-2&lt;R$7),0,($D142-SUM($F142:Q142)-SUM($F81:Q81))*SAP_Leadsheet!$E$75)</f>
        <v>0</v>
      </c>
      <c r="S81" s="335">
        <f>IF(OR($C142&gt;S$7,$C142+$E142-2&lt;S$7),0,($D142-SUM($F142:R142)-SUM($F81:R81))*SAP_Leadsheet!$E$75)</f>
        <v>0</v>
      </c>
      <c r="T81" s="335">
        <f>IF(OR($C142&gt;T$7,$C142+$E142-2&lt;T$7),0,($D142-SUM($F142:S142)-SUM($F81:S81))*SAP_Leadsheet!$E$75)</f>
        <v>0</v>
      </c>
      <c r="U81" s="335">
        <f>IF(OR($C142&gt;U$7,$C142+$E142-2&lt;U$7),0,($D142-SUM($F142:T142)-SUM($F81:T81))*SAP_Leadsheet!$E$75)</f>
        <v>0</v>
      </c>
      <c r="V81" s="335">
        <f>IF(OR($C142&gt;V$7,$C142+$E142-2&lt;V$7),0,($D142-SUM($F142:U142)-SUM($F81:U81))*SAP_Leadsheet!$E$75)</f>
        <v>0</v>
      </c>
      <c r="W81" s="335">
        <f>IF(OR($C142&gt;W$7,$C142+$E142-2&lt;W$7),0,($D142-SUM($F142:V142)-SUM($F81:V81))*SAP_Leadsheet!$E$75)</f>
        <v>0</v>
      </c>
      <c r="X81" s="335">
        <f>IF(OR($C142&gt;X$7,$C142+$E142-2&lt;X$7),0,($D142-SUM($F142:W142)-SUM($F81:W81))*SAP_Leadsheet!$E$75)</f>
        <v>0</v>
      </c>
      <c r="Y81" s="335">
        <f>IF(OR($C142&gt;Y$7,$C142+$E142-2&lt;Y$7),0,($D142-SUM($F142:X142)-SUM($F81:X81))*SAP_Leadsheet!$E$75)</f>
        <v>0</v>
      </c>
      <c r="Z81" s="335">
        <f>IF(OR($C142&gt;Z$7,$C142+$E142-2&lt;Z$7),0,($D142-SUM($F142:Y142)-SUM($F81:Y81))*SAP_Leadsheet!$E$75)</f>
        <v>0</v>
      </c>
      <c r="AA81" s="335">
        <f>IF(OR($C142&gt;AA$7,$C142+$E142-2&lt;AA$7),0,($D142-SUM($F142:Z142)-SUM($F81:Z81))*SAP_Leadsheet!$E$75)</f>
        <v>0</v>
      </c>
      <c r="AB81" s="335">
        <f>IF(OR($C142&gt;AB$7,$C142+$E142-2&lt;AB$7),0,($D142-SUM($F142:AA142)-SUM($F81:AA81))*SAP_Leadsheet!$E$75)</f>
        <v>0</v>
      </c>
      <c r="AC81" s="335">
        <f>IF(OR($C142&gt;AC$7,$C142+$E142-2&lt;AC$7),0,($D142-SUM($F142:AB142)-SUM($F81:AB81))*SAP_Leadsheet!$E$75)</f>
        <v>0</v>
      </c>
      <c r="AD81" s="335">
        <f>IF(OR($C142&gt;AD$7,$C142+$E142-2&lt;AD$7),0,($D142-SUM($F142:AC142)-SUM($F81:AC81))*SAP_Leadsheet!$E$75)</f>
        <v>0</v>
      </c>
      <c r="AE81" s="335">
        <f>IF(OR($C142&gt;AE$7,$C142+$E142-2&lt;AE$7),0,($D142-SUM($F142:AD142)-SUM($F81:AD81))*SAP_Leadsheet!$E$75)</f>
        <v>0</v>
      </c>
      <c r="AF81" s="335">
        <f>IF(OR($C142&gt;AF$7,$C142+$E142-2&lt;AF$7),0,($D142-SUM($F142:AE142)-SUM($F81:AE81))*SAP_Leadsheet!$E$75)</f>
        <v>0</v>
      </c>
      <c r="AG81" s="335">
        <f>IF(OR($C142&gt;AG$7,$C142+$E142-2&lt;AG$7),0,($D142-SUM($F142:AF142)-SUM($F81:AF81))*SAP_Leadsheet!$E$75)</f>
        <v>0</v>
      </c>
      <c r="AH81" s="335">
        <f>IF(OR($C142&gt;AH$7,$C142+$E142-2&lt;AH$7),0,($D142-SUM($F142:AG142)-SUM($F81:AG81))*SAP_Leadsheet!$E$75)</f>
        <v>0</v>
      </c>
      <c r="AI81" s="335">
        <f>IF(OR($C142&gt;AI$7,$C142+$E142-2&lt;AI$7),0,($D142-SUM($F142:AH142)-SUM($F81:AH81))*SAP_Leadsheet!$E$75)</f>
        <v>0</v>
      </c>
      <c r="AJ81" s="335">
        <f>IF(OR($C142&gt;AJ$7,$C142+$E142-2&lt;AJ$7),0,($D142-SUM($F142:AI142)-SUM($F81:AI81))*SAP_Leadsheet!$E$75)</f>
        <v>0</v>
      </c>
      <c r="AK81" s="335">
        <f>IF(OR($C142&gt;AK$7,$C142+$E142-2&lt;AK$7),0,($D142-SUM($F142:AJ142)-SUM($F81:AJ81))*SAP_Leadsheet!$E$75)</f>
        <v>0</v>
      </c>
      <c r="AL81" s="335">
        <f>IF(OR($C142&gt;AL$7,$C142+$E142-2&lt;AL$7),0,($D142-SUM($F142:AK142)-SUM($F81:AK81))*SAP_Leadsheet!$E$75)</f>
        <v>0</v>
      </c>
      <c r="AM81" s="335">
        <f>IF(OR($C142&gt;AM$7,$C142+$E142-2&lt;AM$7),0,($D142-SUM($F142:AL142)-SUM($F81:AL81))*SAP_Leadsheet!$E$75)</f>
        <v>0</v>
      </c>
      <c r="AN81" s="335">
        <f>IF(OR($C142&gt;AN$7,$C142+$E142-2&lt;AN$7),0,($D142-SUM($F142:AM142)-SUM($F81:AM81))*SAP_Leadsheet!$E$75)</f>
        <v>0</v>
      </c>
      <c r="AO81" s="335">
        <f>IF(OR($C142&gt;AO$7,$C142+$E142-2&lt;AO$7),0,($D142-SUM($F142:AN142)-SUM($F81:AN81))*SAP_Leadsheet!$E$75)</f>
        <v>0</v>
      </c>
      <c r="AP81" s="335">
        <f>IF(OR($C142&gt;AP$7,$C142+$E142-2&lt;AP$7),0,($D142-SUM($F142:AO142)-SUM($F81:AO81))*SAP_Leadsheet!$E$75)</f>
        <v>0</v>
      </c>
      <c r="AQ81" s="335">
        <f>IF(OR($C142&gt;AQ$7,$C142+$E142-2&lt;AQ$7),0,($D142-SUM($F142:AP142)-SUM($F81:AP81))*SAP_Leadsheet!$E$75)</f>
        <v>0</v>
      </c>
      <c r="AR81" s="335">
        <f>IF(OR($C142&gt;AR$7,$C142+$E142-2&lt;AR$7),0,($D142-SUM($F142:AQ142)-SUM($F81:AQ81))*SAP_Leadsheet!$E$75)</f>
        <v>0</v>
      </c>
      <c r="AS81" s="335">
        <f>IF(OR($C142&gt;AS$7,$C142+$E142-2&lt;AS$7),0,($D142-SUM($F142:AR142)-SUM($F81:AR81))*SAP_Leadsheet!$E$75)</f>
        <v>0</v>
      </c>
      <c r="AT81" s="335">
        <f>IF(OR($C142&gt;AT$7,$C142+$E142-2&lt;AT$7),0,($D142-SUM($F142:AS142)-SUM($F81:AS81))*SAP_Leadsheet!$E$75)</f>
        <v>0</v>
      </c>
      <c r="AU81" s="335">
        <f>IF(OR($C142&gt;AU$7,$C142+$E142-2&lt;AU$7),0,($D142-SUM($F142:AT142)-SUM($F81:AT81))*SAP_Leadsheet!$E$75)</f>
        <v>0</v>
      </c>
      <c r="AV81" s="335">
        <f>IF(OR($C142&gt;AV$7,$C142+$E142-2&lt;AV$7),0,($D142-SUM($F142:AU142)-SUM($F81:AU81))*SAP_Leadsheet!$E$75)</f>
        <v>0</v>
      </c>
      <c r="AW81" s="335">
        <f>IF(OR($C142&gt;AW$7,$C142+$E142-2&lt;AW$7),0,($D142-SUM($F142:AV142)-SUM($F81:AV81))*SAP_Leadsheet!$E$75)</f>
        <v>0</v>
      </c>
      <c r="AX81" s="335">
        <f>IF(OR($C142&gt;AX$7,$C142+$E142-2&lt;AX$7),0,($D142-SUM($F142:AW142)-SUM($F81:AW81))*SAP_Leadsheet!$E$75)</f>
        <v>0</v>
      </c>
      <c r="AY81" s="335">
        <f>IF(OR($C142&gt;AY$7,$C142+$E142-2&lt;AY$7),0,($D142-SUM($F142:AX142)-SUM($F81:AX81))*SAP_Leadsheet!$E$75)</f>
        <v>0</v>
      </c>
      <c r="AZ81" s="335">
        <f>IF(OR($C142&gt;AZ$7,$C142+$E142-2&lt;AZ$7),0,($D142-SUM($F142:AY142)-SUM($F81:AY81))*SAP_Leadsheet!$E$75)</f>
        <v>0</v>
      </c>
      <c r="BA81" s="335">
        <f>IF(OR($C142&gt;BA$7,$C142+$E142-2&lt;BA$7),0,($D142-SUM($F142:AZ142)-SUM($F81:AZ81))*SAP_Leadsheet!$E$75)</f>
        <v>0</v>
      </c>
      <c r="BB81" s="335">
        <f>IF(OR($C142&gt;BB$7,$C142+$E142-2&lt;BB$7),0,($D142-SUM($F142:BA142)-SUM($F81:BA81))*SAP_Leadsheet!$E$75)</f>
        <v>0</v>
      </c>
      <c r="BC81" s="335">
        <f>IF(OR($C142&gt;BC$7,$C142+$E142-2&lt;BC$7),0,($D142-SUM($F142:BB142)-SUM($F81:BB81))*SAP_Leadsheet!$E$75)</f>
        <v>0</v>
      </c>
      <c r="BD81" s="335">
        <f>IF(OR($C142&gt;BD$7,$C142+$E142-2&lt;BD$7),0,($D142-SUM($F142:BC142)-SUM($F81:BC81))*SAP_Leadsheet!$E$75)</f>
        <v>0</v>
      </c>
      <c r="BE81" s="335">
        <f>IF(OR($C142&gt;BE$7,$C142+$E142-2&lt;BE$7),0,($D142-SUM($F142:BD142)-SUM($F81:BD81))*SAP_Leadsheet!$E$75)</f>
        <v>0</v>
      </c>
      <c r="BF81" s="335">
        <f>IF(OR($C142&gt;BF$7,$C142+$E142-2&lt;BF$7),0,($D142-SUM($F142:BE142)-SUM($F81:BE81))*SAP_Leadsheet!$E$75)</f>
        <v>0</v>
      </c>
      <c r="BG81" s="335">
        <f>IF(OR($C142&gt;BG$7,$C142+$E142-2&lt;BG$7),0,($D142-SUM($F142:BF142)-SUM($F81:BF81))*SAP_Leadsheet!$E$75)</f>
        <v>0</v>
      </c>
      <c r="BH81" s="335">
        <f>IF(OR($C142&gt;BH$7,$C142+$E142-2&lt;BH$7),0,($D142-SUM($F142:BG142)-SUM($F81:BG81))*SAP_Leadsheet!$E$75)</f>
        <v>0</v>
      </c>
      <c r="BI81" s="335">
        <f>IF(OR($C142&gt;BI$7,$C142+$E142-2&lt;BI$7),0,($D142-SUM($F142:BH142)-SUM($F81:BH81))*SAP_Leadsheet!$E$75)</f>
        <v>0</v>
      </c>
      <c r="BJ81" s="335">
        <f>IF(OR($C142&gt;BJ$7,$C142+$E142-2&lt;BJ$7),0,($D142-SUM($F142:BI142)-SUM($F81:BI81))*SAP_Leadsheet!$E$75)</f>
        <v>0</v>
      </c>
      <c r="BK81" s="335">
        <f>IF(OR($C142&gt;BK$7,$C142+$E142-2&lt;BK$7),0,($D142-SUM($F142:BJ142)-SUM($F81:BJ81))*SAP_Leadsheet!$E$75)</f>
        <v>0</v>
      </c>
      <c r="BL81" s="335">
        <f>IF(OR($C142&gt;BL$7,$C142+$E142-2&lt;BL$7),0,($D142-SUM($F142:BK142)-SUM($F81:BK81))*SAP_Leadsheet!$E$75)</f>
        <v>0</v>
      </c>
      <c r="BM81" s="335">
        <f>IF(OR($C142&gt;BM$7,$C142+$E142-2&lt;BM$7),0,($D142-SUM($F142:BL142)-SUM($F81:BL81))*SAP_Leadsheet!$E$75)</f>
        <v>0</v>
      </c>
      <c r="BN81" s="335">
        <f>IF(OR($C142&gt;BN$7,$C142+$E142-2&lt;BN$7),0,($D142-SUM($F142:BM142)-SUM($F81:BM81))*SAP_Leadsheet!$E$75)</f>
        <v>0</v>
      </c>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row>
    <row r="82" spans="1:90" hidden="1" outlineLevel="1" x14ac:dyDescent="0.15">
      <c r="A82" s="112"/>
      <c r="B82" s="87"/>
      <c r="C82" s="8">
        <v>48</v>
      </c>
      <c r="D82" s="332"/>
      <c r="E82" s="333"/>
      <c r="F82" s="334"/>
      <c r="G82" s="335">
        <f>IF(OR($C143&gt;G$7,$C143+$E143-2&lt;G$7),0,($D143-SUM($F143:F143)-SUM($F82:F82))*SAP_Leadsheet!$E$75)</f>
        <v>0</v>
      </c>
      <c r="H82" s="335">
        <f>IF(OR($C143&gt;H$7,$C143+$E143-2&lt;H$7),0,($D143-SUM($F143:G143)-SUM($F82:G82))*SAP_Leadsheet!$E$75)</f>
        <v>0</v>
      </c>
      <c r="I82" s="335">
        <f>IF(OR($C143&gt;I$7,$C143+$E143-2&lt;I$7),0,($D143-SUM($F143:H143)-SUM($F82:H82))*SAP_Leadsheet!$E$75)</f>
        <v>0</v>
      </c>
      <c r="J82" s="335">
        <f>IF(OR($C143&gt;J$7,$C143+$E143-2&lt;J$7),0,($D143-SUM($F143:I143)-SUM($F82:I82))*SAP_Leadsheet!$E$75)</f>
        <v>0</v>
      </c>
      <c r="K82" s="335">
        <f>IF(OR($C143&gt;K$7,$C143+$E143-2&lt;K$7),0,($D143-SUM($F143:J143)-SUM($F82:J82))*SAP_Leadsheet!$E$75)</f>
        <v>0</v>
      </c>
      <c r="L82" s="335">
        <f>IF(OR($C143&gt;L$7,$C143+$E143-2&lt;L$7),0,($D143-SUM($F143:K143)-SUM($F82:K82))*SAP_Leadsheet!$E$75)</f>
        <v>0</v>
      </c>
      <c r="M82" s="335">
        <f>IF(OR($C143&gt;M$7,$C143+$E143-2&lt;M$7),0,($D143-SUM($F143:L143)-SUM($F82:L82))*SAP_Leadsheet!$E$75)</f>
        <v>0</v>
      </c>
      <c r="N82" s="335">
        <f>IF(OR($C143&gt;N$7,$C143+$E143-2&lt;N$7),0,($D143-SUM($F143:M143)-SUM($F82:M82))*SAP_Leadsheet!$E$75)</f>
        <v>0</v>
      </c>
      <c r="O82" s="335">
        <f>IF(OR($C143&gt;O$7,$C143+$E143-2&lt;O$7),0,($D143-SUM($F143:N143)-SUM($F82:N82))*SAP_Leadsheet!$E$75)</f>
        <v>0</v>
      </c>
      <c r="P82" s="335">
        <f>IF(OR($C143&gt;P$7,$C143+$E143-2&lt;P$7),0,($D143-SUM($F143:O143)-SUM($F82:O82))*SAP_Leadsheet!$E$75)</f>
        <v>0</v>
      </c>
      <c r="Q82" s="335">
        <f>IF(OR($C143&gt;Q$7,$C143+$E143-2&lt;Q$7),0,($D143-SUM($F143:P143)-SUM($F82:P82))*SAP_Leadsheet!$E$75)</f>
        <v>0</v>
      </c>
      <c r="R82" s="335">
        <f>IF(OR($C143&gt;R$7,$C143+$E143-2&lt;R$7),0,($D143-SUM($F143:Q143)-SUM($F82:Q82))*SAP_Leadsheet!$E$75)</f>
        <v>0</v>
      </c>
      <c r="S82" s="335">
        <f>IF(OR($C143&gt;S$7,$C143+$E143-2&lt;S$7),0,($D143-SUM($F143:R143)-SUM($F82:R82))*SAP_Leadsheet!$E$75)</f>
        <v>0</v>
      </c>
      <c r="T82" s="335">
        <f>IF(OR($C143&gt;T$7,$C143+$E143-2&lt;T$7),0,($D143-SUM($F143:S143)-SUM($F82:S82))*SAP_Leadsheet!$E$75)</f>
        <v>0</v>
      </c>
      <c r="U82" s="335">
        <f>IF(OR($C143&gt;U$7,$C143+$E143-2&lt;U$7),0,($D143-SUM($F143:T143)-SUM($F82:T82))*SAP_Leadsheet!$E$75)</f>
        <v>0</v>
      </c>
      <c r="V82" s="335">
        <f>IF(OR($C143&gt;V$7,$C143+$E143-2&lt;V$7),0,($D143-SUM($F143:U143)-SUM($F82:U82))*SAP_Leadsheet!$E$75)</f>
        <v>0</v>
      </c>
      <c r="W82" s="335">
        <f>IF(OR($C143&gt;W$7,$C143+$E143-2&lt;W$7),0,($D143-SUM($F143:V143)-SUM($F82:V82))*SAP_Leadsheet!$E$75)</f>
        <v>0</v>
      </c>
      <c r="X82" s="335">
        <f>IF(OR($C143&gt;X$7,$C143+$E143-2&lt;X$7),0,($D143-SUM($F143:W143)-SUM($F82:W82))*SAP_Leadsheet!$E$75)</f>
        <v>0</v>
      </c>
      <c r="Y82" s="335">
        <f>IF(OR($C143&gt;Y$7,$C143+$E143-2&lt;Y$7),0,($D143-SUM($F143:X143)-SUM($F82:X82))*SAP_Leadsheet!$E$75)</f>
        <v>0</v>
      </c>
      <c r="Z82" s="335">
        <f>IF(OR($C143&gt;Z$7,$C143+$E143-2&lt;Z$7),0,($D143-SUM($F143:Y143)-SUM($F82:Y82))*SAP_Leadsheet!$E$75)</f>
        <v>0</v>
      </c>
      <c r="AA82" s="335">
        <f>IF(OR($C143&gt;AA$7,$C143+$E143-2&lt;AA$7),0,($D143-SUM($F143:Z143)-SUM($F82:Z82))*SAP_Leadsheet!$E$75)</f>
        <v>0</v>
      </c>
      <c r="AB82" s="335">
        <f>IF(OR($C143&gt;AB$7,$C143+$E143-2&lt;AB$7),0,($D143-SUM($F143:AA143)-SUM($F82:AA82))*SAP_Leadsheet!$E$75)</f>
        <v>0</v>
      </c>
      <c r="AC82" s="335">
        <f>IF(OR($C143&gt;AC$7,$C143+$E143-2&lt;AC$7),0,($D143-SUM($F143:AB143)-SUM($F82:AB82))*SAP_Leadsheet!$E$75)</f>
        <v>0</v>
      </c>
      <c r="AD82" s="335">
        <f>IF(OR($C143&gt;AD$7,$C143+$E143-2&lt;AD$7),0,($D143-SUM($F143:AC143)-SUM($F82:AC82))*SAP_Leadsheet!$E$75)</f>
        <v>0</v>
      </c>
      <c r="AE82" s="335">
        <f>IF(OR($C143&gt;AE$7,$C143+$E143-2&lt;AE$7),0,($D143-SUM($F143:AD143)-SUM($F82:AD82))*SAP_Leadsheet!$E$75)</f>
        <v>0</v>
      </c>
      <c r="AF82" s="335">
        <f>IF(OR($C143&gt;AF$7,$C143+$E143-2&lt;AF$7),0,($D143-SUM($F143:AE143)-SUM($F82:AE82))*SAP_Leadsheet!$E$75)</f>
        <v>0</v>
      </c>
      <c r="AG82" s="335">
        <f>IF(OR($C143&gt;AG$7,$C143+$E143-2&lt;AG$7),0,($D143-SUM($F143:AF143)-SUM($F82:AF82))*SAP_Leadsheet!$E$75)</f>
        <v>0</v>
      </c>
      <c r="AH82" s="335">
        <f>IF(OR($C143&gt;AH$7,$C143+$E143-2&lt;AH$7),0,($D143-SUM($F143:AG143)-SUM($F82:AG82))*SAP_Leadsheet!$E$75)</f>
        <v>0</v>
      </c>
      <c r="AI82" s="335">
        <f>IF(OR($C143&gt;AI$7,$C143+$E143-2&lt;AI$7),0,($D143-SUM($F143:AH143)-SUM($F82:AH82))*SAP_Leadsheet!$E$75)</f>
        <v>0</v>
      </c>
      <c r="AJ82" s="335">
        <f>IF(OR($C143&gt;AJ$7,$C143+$E143-2&lt;AJ$7),0,($D143-SUM($F143:AI143)-SUM($F82:AI82))*SAP_Leadsheet!$E$75)</f>
        <v>0</v>
      </c>
      <c r="AK82" s="335">
        <f>IF(OR($C143&gt;AK$7,$C143+$E143-2&lt;AK$7),0,($D143-SUM($F143:AJ143)-SUM($F82:AJ82))*SAP_Leadsheet!$E$75)</f>
        <v>0</v>
      </c>
      <c r="AL82" s="335">
        <f>IF(OR($C143&gt;AL$7,$C143+$E143-2&lt;AL$7),0,($D143-SUM($F143:AK143)-SUM($F82:AK82))*SAP_Leadsheet!$E$75)</f>
        <v>0</v>
      </c>
      <c r="AM82" s="335">
        <f>IF(OR($C143&gt;AM$7,$C143+$E143-2&lt;AM$7),0,($D143-SUM($F143:AL143)-SUM($F82:AL82))*SAP_Leadsheet!$E$75)</f>
        <v>0</v>
      </c>
      <c r="AN82" s="335">
        <f>IF(OR($C143&gt;AN$7,$C143+$E143-2&lt;AN$7),0,($D143-SUM($F143:AM143)-SUM($F82:AM82))*SAP_Leadsheet!$E$75)</f>
        <v>0</v>
      </c>
      <c r="AO82" s="335">
        <f>IF(OR($C143&gt;AO$7,$C143+$E143-2&lt;AO$7),0,($D143-SUM($F143:AN143)-SUM($F82:AN82))*SAP_Leadsheet!$E$75)</f>
        <v>0</v>
      </c>
      <c r="AP82" s="335">
        <f>IF(OR($C143&gt;AP$7,$C143+$E143-2&lt;AP$7),0,($D143-SUM($F143:AO143)-SUM($F82:AO82))*SAP_Leadsheet!$E$75)</f>
        <v>0</v>
      </c>
      <c r="AQ82" s="335">
        <f>IF(OR($C143&gt;AQ$7,$C143+$E143-2&lt;AQ$7),0,($D143-SUM($F143:AP143)-SUM($F82:AP82))*SAP_Leadsheet!$E$75)</f>
        <v>0</v>
      </c>
      <c r="AR82" s="335">
        <f>IF(OR($C143&gt;AR$7,$C143+$E143-2&lt;AR$7),0,($D143-SUM($F143:AQ143)-SUM($F82:AQ82))*SAP_Leadsheet!$E$75)</f>
        <v>0</v>
      </c>
      <c r="AS82" s="335">
        <f>IF(OR($C143&gt;AS$7,$C143+$E143-2&lt;AS$7),0,($D143-SUM($F143:AR143)-SUM($F82:AR82))*SAP_Leadsheet!$E$75)</f>
        <v>0</v>
      </c>
      <c r="AT82" s="335">
        <f>IF(OR($C143&gt;AT$7,$C143+$E143-2&lt;AT$7),0,($D143-SUM($F143:AS143)-SUM($F82:AS82))*SAP_Leadsheet!$E$75)</f>
        <v>0</v>
      </c>
      <c r="AU82" s="335">
        <f>IF(OR($C143&gt;AU$7,$C143+$E143-2&lt;AU$7),0,($D143-SUM($F143:AT143)-SUM($F82:AT82))*SAP_Leadsheet!$E$75)</f>
        <v>0</v>
      </c>
      <c r="AV82" s="335">
        <f>IF(OR($C143&gt;AV$7,$C143+$E143-2&lt;AV$7),0,($D143-SUM($F143:AU143)-SUM($F82:AU82))*SAP_Leadsheet!$E$75)</f>
        <v>0</v>
      </c>
      <c r="AW82" s="335">
        <f>IF(OR($C143&gt;AW$7,$C143+$E143-2&lt;AW$7),0,($D143-SUM($F143:AV143)-SUM($F82:AV82))*SAP_Leadsheet!$E$75)</f>
        <v>0</v>
      </c>
      <c r="AX82" s="335">
        <f>IF(OR($C143&gt;AX$7,$C143+$E143-2&lt;AX$7),0,($D143-SUM($F143:AW143)-SUM($F82:AW82))*SAP_Leadsheet!$E$75)</f>
        <v>0</v>
      </c>
      <c r="AY82" s="335">
        <f>IF(OR($C143&gt;AY$7,$C143+$E143-2&lt;AY$7),0,($D143-SUM($F143:AX143)-SUM($F82:AX82))*SAP_Leadsheet!$E$75)</f>
        <v>0</v>
      </c>
      <c r="AZ82" s="335">
        <f>IF(OR($C143&gt;AZ$7,$C143+$E143-2&lt;AZ$7),0,($D143-SUM($F143:AY143)-SUM($F82:AY82))*SAP_Leadsheet!$E$75)</f>
        <v>0</v>
      </c>
      <c r="BA82" s="335">
        <f>IF(OR($C143&gt;BA$7,$C143+$E143-2&lt;BA$7),0,($D143-SUM($F143:AZ143)-SUM($F82:AZ82))*SAP_Leadsheet!$E$75)</f>
        <v>0</v>
      </c>
      <c r="BB82" s="335">
        <f>IF(OR($C143&gt;BB$7,$C143+$E143-2&lt;BB$7),0,($D143-SUM($F143:BA143)-SUM($F82:BA82))*SAP_Leadsheet!$E$75)</f>
        <v>0</v>
      </c>
      <c r="BC82" s="335">
        <f>IF(OR($C143&gt;BC$7,$C143+$E143-2&lt;BC$7),0,($D143-SUM($F143:BB143)-SUM($F82:BB82))*SAP_Leadsheet!$E$75)</f>
        <v>0</v>
      </c>
      <c r="BD82" s="335">
        <f>IF(OR($C143&gt;BD$7,$C143+$E143-2&lt;BD$7),0,($D143-SUM($F143:BC143)-SUM($F82:BC82))*SAP_Leadsheet!$E$75)</f>
        <v>0</v>
      </c>
      <c r="BE82" s="335">
        <f>IF(OR($C143&gt;BE$7,$C143+$E143-2&lt;BE$7),0,($D143-SUM($F143:BD143)-SUM($F82:BD82))*SAP_Leadsheet!$E$75)</f>
        <v>0</v>
      </c>
      <c r="BF82" s="335">
        <f>IF(OR($C143&gt;BF$7,$C143+$E143-2&lt;BF$7),0,($D143-SUM($F143:BE143)-SUM($F82:BE82))*SAP_Leadsheet!$E$75)</f>
        <v>0</v>
      </c>
      <c r="BG82" s="335">
        <f>IF(OR($C143&gt;BG$7,$C143+$E143-2&lt;BG$7),0,($D143-SUM($F143:BF143)-SUM($F82:BF82))*SAP_Leadsheet!$E$75)</f>
        <v>0</v>
      </c>
      <c r="BH82" s="335">
        <f>IF(OR($C143&gt;BH$7,$C143+$E143-2&lt;BH$7),0,($D143-SUM($F143:BG143)-SUM($F82:BG82))*SAP_Leadsheet!$E$75)</f>
        <v>0</v>
      </c>
      <c r="BI82" s="335">
        <f>IF(OR($C143&gt;BI$7,$C143+$E143-2&lt;BI$7),0,($D143-SUM($F143:BH143)-SUM($F82:BH82))*SAP_Leadsheet!$E$75)</f>
        <v>0</v>
      </c>
      <c r="BJ82" s="335">
        <f>IF(OR($C143&gt;BJ$7,$C143+$E143-2&lt;BJ$7),0,($D143-SUM($F143:BI143)-SUM($F82:BI82))*SAP_Leadsheet!$E$75)</f>
        <v>0</v>
      </c>
      <c r="BK82" s="335">
        <f>IF(OR($C143&gt;BK$7,$C143+$E143-2&lt;BK$7),0,($D143-SUM($F143:BJ143)-SUM($F82:BJ82))*SAP_Leadsheet!$E$75)</f>
        <v>0</v>
      </c>
      <c r="BL82" s="335">
        <f>IF(OR($C143&gt;BL$7,$C143+$E143-2&lt;BL$7),0,($D143-SUM($F143:BK143)-SUM($F82:BK82))*SAP_Leadsheet!$E$75)</f>
        <v>0</v>
      </c>
      <c r="BM82" s="335">
        <f>IF(OR($C143&gt;BM$7,$C143+$E143-2&lt;BM$7),0,($D143-SUM($F143:BL143)-SUM($F82:BL82))*SAP_Leadsheet!$E$75)</f>
        <v>0</v>
      </c>
      <c r="BN82" s="335">
        <f>IF(OR($C143&gt;BN$7,$C143+$E143-2&lt;BN$7),0,($D143-SUM($F143:BM143)-SUM($F82:BM82))*SAP_Leadsheet!$E$75)</f>
        <v>0</v>
      </c>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row>
    <row r="83" spans="1:90" hidden="1" outlineLevel="1" x14ac:dyDescent="0.15">
      <c r="A83" s="112"/>
      <c r="B83" s="87"/>
      <c r="C83" s="8">
        <v>49</v>
      </c>
      <c r="D83" s="332"/>
      <c r="E83" s="333"/>
      <c r="F83" s="334"/>
      <c r="G83" s="335">
        <f>IF(OR($C144&gt;G$7,$C144+$E144-2&lt;G$7),0,($D144-SUM($F144:F144)-SUM($F83:F83))*SAP_Leadsheet!$E$75)</f>
        <v>0</v>
      </c>
      <c r="H83" s="335">
        <f>IF(OR($C144&gt;H$7,$C144+$E144-2&lt;H$7),0,($D144-SUM($F144:G144)-SUM($F83:G83))*SAP_Leadsheet!$E$75)</f>
        <v>0</v>
      </c>
      <c r="I83" s="335">
        <f>IF(OR($C144&gt;I$7,$C144+$E144-2&lt;I$7),0,($D144-SUM($F144:H144)-SUM($F83:H83))*SAP_Leadsheet!$E$75)</f>
        <v>0</v>
      </c>
      <c r="J83" s="335">
        <f>IF(OR($C144&gt;J$7,$C144+$E144-2&lt;J$7),0,($D144-SUM($F144:I144)-SUM($F83:I83))*SAP_Leadsheet!$E$75)</f>
        <v>0</v>
      </c>
      <c r="K83" s="335">
        <f>IF(OR($C144&gt;K$7,$C144+$E144-2&lt;K$7),0,($D144-SUM($F144:J144)-SUM($F83:J83))*SAP_Leadsheet!$E$75)</f>
        <v>0</v>
      </c>
      <c r="L83" s="335">
        <f>IF(OR($C144&gt;L$7,$C144+$E144-2&lt;L$7),0,($D144-SUM($F144:K144)-SUM($F83:K83))*SAP_Leadsheet!$E$75)</f>
        <v>0</v>
      </c>
      <c r="M83" s="335">
        <f>IF(OR($C144&gt;M$7,$C144+$E144-2&lt;M$7),0,($D144-SUM($F144:L144)-SUM($F83:L83))*SAP_Leadsheet!$E$75)</f>
        <v>0</v>
      </c>
      <c r="N83" s="335">
        <f>IF(OR($C144&gt;N$7,$C144+$E144-2&lt;N$7),0,($D144-SUM($F144:M144)-SUM($F83:M83))*SAP_Leadsheet!$E$75)</f>
        <v>0</v>
      </c>
      <c r="O83" s="335">
        <f>IF(OR($C144&gt;O$7,$C144+$E144-2&lt;O$7),0,($D144-SUM($F144:N144)-SUM($F83:N83))*SAP_Leadsheet!$E$75)</f>
        <v>0</v>
      </c>
      <c r="P83" s="335">
        <f>IF(OR($C144&gt;P$7,$C144+$E144-2&lt;P$7),0,($D144-SUM($F144:O144)-SUM($F83:O83))*SAP_Leadsheet!$E$75)</f>
        <v>0</v>
      </c>
      <c r="Q83" s="335">
        <f>IF(OR($C144&gt;Q$7,$C144+$E144-2&lt;Q$7),0,($D144-SUM($F144:P144)-SUM($F83:P83))*SAP_Leadsheet!$E$75)</f>
        <v>0</v>
      </c>
      <c r="R83" s="335">
        <f>IF(OR($C144&gt;R$7,$C144+$E144-2&lt;R$7),0,($D144-SUM($F144:Q144)-SUM($F83:Q83))*SAP_Leadsheet!$E$75)</f>
        <v>0</v>
      </c>
      <c r="S83" s="335">
        <f>IF(OR($C144&gt;S$7,$C144+$E144-2&lt;S$7),0,($D144-SUM($F144:R144)-SUM($F83:R83))*SAP_Leadsheet!$E$75)</f>
        <v>0</v>
      </c>
      <c r="T83" s="335">
        <f>IF(OR($C144&gt;T$7,$C144+$E144-2&lt;T$7),0,($D144-SUM($F144:S144)-SUM($F83:S83))*SAP_Leadsheet!$E$75)</f>
        <v>0</v>
      </c>
      <c r="U83" s="335">
        <f>IF(OR($C144&gt;U$7,$C144+$E144-2&lt;U$7),0,($D144-SUM($F144:T144)-SUM($F83:T83))*SAP_Leadsheet!$E$75)</f>
        <v>0</v>
      </c>
      <c r="V83" s="335">
        <f>IF(OR($C144&gt;V$7,$C144+$E144-2&lt;V$7),0,($D144-SUM($F144:U144)-SUM($F83:U83))*SAP_Leadsheet!$E$75)</f>
        <v>0</v>
      </c>
      <c r="W83" s="335">
        <f>IF(OR($C144&gt;W$7,$C144+$E144-2&lt;W$7),0,($D144-SUM($F144:V144)-SUM($F83:V83))*SAP_Leadsheet!$E$75)</f>
        <v>0</v>
      </c>
      <c r="X83" s="335">
        <f>IF(OR($C144&gt;X$7,$C144+$E144-2&lt;X$7),0,($D144-SUM($F144:W144)-SUM($F83:W83))*SAP_Leadsheet!$E$75)</f>
        <v>0</v>
      </c>
      <c r="Y83" s="335">
        <f>IF(OR($C144&gt;Y$7,$C144+$E144-2&lt;Y$7),0,($D144-SUM($F144:X144)-SUM($F83:X83))*SAP_Leadsheet!$E$75)</f>
        <v>0</v>
      </c>
      <c r="Z83" s="335">
        <f>IF(OR($C144&gt;Z$7,$C144+$E144-2&lt;Z$7),0,($D144-SUM($F144:Y144)-SUM($F83:Y83))*SAP_Leadsheet!$E$75)</f>
        <v>0</v>
      </c>
      <c r="AA83" s="335">
        <f>IF(OR($C144&gt;AA$7,$C144+$E144-2&lt;AA$7),0,($D144-SUM($F144:Z144)-SUM($F83:Z83))*SAP_Leadsheet!$E$75)</f>
        <v>0</v>
      </c>
      <c r="AB83" s="335">
        <f>IF(OR($C144&gt;AB$7,$C144+$E144-2&lt;AB$7),0,($D144-SUM($F144:AA144)-SUM($F83:AA83))*SAP_Leadsheet!$E$75)</f>
        <v>0</v>
      </c>
      <c r="AC83" s="335">
        <f>IF(OR($C144&gt;AC$7,$C144+$E144-2&lt;AC$7),0,($D144-SUM($F144:AB144)-SUM($F83:AB83))*SAP_Leadsheet!$E$75)</f>
        <v>0</v>
      </c>
      <c r="AD83" s="335">
        <f>IF(OR($C144&gt;AD$7,$C144+$E144-2&lt;AD$7),0,($D144-SUM($F144:AC144)-SUM($F83:AC83))*SAP_Leadsheet!$E$75)</f>
        <v>0</v>
      </c>
      <c r="AE83" s="335">
        <f>IF(OR($C144&gt;AE$7,$C144+$E144-2&lt;AE$7),0,($D144-SUM($F144:AD144)-SUM($F83:AD83))*SAP_Leadsheet!$E$75)</f>
        <v>0</v>
      </c>
      <c r="AF83" s="335">
        <f>IF(OR($C144&gt;AF$7,$C144+$E144-2&lt;AF$7),0,($D144-SUM($F144:AE144)-SUM($F83:AE83))*SAP_Leadsheet!$E$75)</f>
        <v>0</v>
      </c>
      <c r="AG83" s="335">
        <f>IF(OR($C144&gt;AG$7,$C144+$E144-2&lt;AG$7),0,($D144-SUM($F144:AF144)-SUM($F83:AF83))*SAP_Leadsheet!$E$75)</f>
        <v>0</v>
      </c>
      <c r="AH83" s="335">
        <f>IF(OR($C144&gt;AH$7,$C144+$E144-2&lt;AH$7),0,($D144-SUM($F144:AG144)-SUM($F83:AG83))*SAP_Leadsheet!$E$75)</f>
        <v>0</v>
      </c>
      <c r="AI83" s="335">
        <f>IF(OR($C144&gt;AI$7,$C144+$E144-2&lt;AI$7),0,($D144-SUM($F144:AH144)-SUM($F83:AH83))*SAP_Leadsheet!$E$75)</f>
        <v>0</v>
      </c>
      <c r="AJ83" s="335">
        <f>IF(OR($C144&gt;AJ$7,$C144+$E144-2&lt;AJ$7),0,($D144-SUM($F144:AI144)-SUM($F83:AI83))*SAP_Leadsheet!$E$75)</f>
        <v>0</v>
      </c>
      <c r="AK83" s="335">
        <f>IF(OR($C144&gt;AK$7,$C144+$E144-2&lt;AK$7),0,($D144-SUM($F144:AJ144)-SUM($F83:AJ83))*SAP_Leadsheet!$E$75)</f>
        <v>0</v>
      </c>
      <c r="AL83" s="335">
        <f>IF(OR($C144&gt;AL$7,$C144+$E144-2&lt;AL$7),0,($D144-SUM($F144:AK144)-SUM($F83:AK83))*SAP_Leadsheet!$E$75)</f>
        <v>0</v>
      </c>
      <c r="AM83" s="335">
        <f>IF(OR($C144&gt;AM$7,$C144+$E144-2&lt;AM$7),0,($D144-SUM($F144:AL144)-SUM($F83:AL83))*SAP_Leadsheet!$E$75)</f>
        <v>0</v>
      </c>
      <c r="AN83" s="335">
        <f>IF(OR($C144&gt;AN$7,$C144+$E144-2&lt;AN$7),0,($D144-SUM($F144:AM144)-SUM($F83:AM83))*SAP_Leadsheet!$E$75)</f>
        <v>0</v>
      </c>
      <c r="AO83" s="335">
        <f>IF(OR($C144&gt;AO$7,$C144+$E144-2&lt;AO$7),0,($D144-SUM($F144:AN144)-SUM($F83:AN83))*SAP_Leadsheet!$E$75)</f>
        <v>0</v>
      </c>
      <c r="AP83" s="335">
        <f>IF(OR($C144&gt;AP$7,$C144+$E144-2&lt;AP$7),0,($D144-SUM($F144:AO144)-SUM($F83:AO83))*SAP_Leadsheet!$E$75)</f>
        <v>0</v>
      </c>
      <c r="AQ83" s="335">
        <f>IF(OR($C144&gt;AQ$7,$C144+$E144-2&lt;AQ$7),0,($D144-SUM($F144:AP144)-SUM($F83:AP83))*SAP_Leadsheet!$E$75)</f>
        <v>0</v>
      </c>
      <c r="AR83" s="335">
        <f>IF(OR($C144&gt;AR$7,$C144+$E144-2&lt;AR$7),0,($D144-SUM($F144:AQ144)-SUM($F83:AQ83))*SAP_Leadsheet!$E$75)</f>
        <v>0</v>
      </c>
      <c r="AS83" s="335">
        <f>IF(OR($C144&gt;AS$7,$C144+$E144-2&lt;AS$7),0,($D144-SUM($F144:AR144)-SUM($F83:AR83))*SAP_Leadsheet!$E$75)</f>
        <v>0</v>
      </c>
      <c r="AT83" s="335">
        <f>IF(OR($C144&gt;AT$7,$C144+$E144-2&lt;AT$7),0,($D144-SUM($F144:AS144)-SUM($F83:AS83))*SAP_Leadsheet!$E$75)</f>
        <v>0</v>
      </c>
      <c r="AU83" s="335">
        <f>IF(OR($C144&gt;AU$7,$C144+$E144-2&lt;AU$7),0,($D144-SUM($F144:AT144)-SUM($F83:AT83))*SAP_Leadsheet!$E$75)</f>
        <v>0</v>
      </c>
      <c r="AV83" s="335">
        <f>IF(OR($C144&gt;AV$7,$C144+$E144-2&lt;AV$7),0,($D144-SUM($F144:AU144)-SUM($F83:AU83))*SAP_Leadsheet!$E$75)</f>
        <v>0</v>
      </c>
      <c r="AW83" s="335">
        <f>IF(OR($C144&gt;AW$7,$C144+$E144-2&lt;AW$7),0,($D144-SUM($F144:AV144)-SUM($F83:AV83))*SAP_Leadsheet!$E$75)</f>
        <v>0</v>
      </c>
      <c r="AX83" s="335">
        <f>IF(OR($C144&gt;AX$7,$C144+$E144-2&lt;AX$7),0,($D144-SUM($F144:AW144)-SUM($F83:AW83))*SAP_Leadsheet!$E$75)</f>
        <v>0</v>
      </c>
      <c r="AY83" s="335">
        <f>IF(OR($C144&gt;AY$7,$C144+$E144-2&lt;AY$7),0,($D144-SUM($F144:AX144)-SUM($F83:AX83))*SAP_Leadsheet!$E$75)</f>
        <v>0</v>
      </c>
      <c r="AZ83" s="335">
        <f>IF(OR($C144&gt;AZ$7,$C144+$E144-2&lt;AZ$7),0,($D144-SUM($F144:AY144)-SUM($F83:AY83))*SAP_Leadsheet!$E$75)</f>
        <v>0</v>
      </c>
      <c r="BA83" s="335">
        <f>IF(OR($C144&gt;BA$7,$C144+$E144-2&lt;BA$7),0,($D144-SUM($F144:AZ144)-SUM($F83:AZ83))*SAP_Leadsheet!$E$75)</f>
        <v>0</v>
      </c>
      <c r="BB83" s="335">
        <f>IF(OR($C144&gt;BB$7,$C144+$E144-2&lt;BB$7),0,($D144-SUM($F144:BA144)-SUM($F83:BA83))*SAP_Leadsheet!$E$75)</f>
        <v>0</v>
      </c>
      <c r="BC83" s="335">
        <f>IF(OR($C144&gt;BC$7,$C144+$E144-2&lt;BC$7),0,($D144-SUM($F144:BB144)-SUM($F83:BB83))*SAP_Leadsheet!$E$75)</f>
        <v>0</v>
      </c>
      <c r="BD83" s="335">
        <f>IF(OR($C144&gt;BD$7,$C144+$E144-2&lt;BD$7),0,($D144-SUM($F144:BC144)-SUM($F83:BC83))*SAP_Leadsheet!$E$75)</f>
        <v>0</v>
      </c>
      <c r="BE83" s="335">
        <f>IF(OR($C144&gt;BE$7,$C144+$E144-2&lt;BE$7),0,($D144-SUM($F144:BD144)-SUM($F83:BD83))*SAP_Leadsheet!$E$75)</f>
        <v>0</v>
      </c>
      <c r="BF83" s="335">
        <f>IF(OR($C144&gt;BF$7,$C144+$E144-2&lt;BF$7),0,($D144-SUM($F144:BE144)-SUM($F83:BE83))*SAP_Leadsheet!$E$75)</f>
        <v>0</v>
      </c>
      <c r="BG83" s="335">
        <f>IF(OR($C144&gt;BG$7,$C144+$E144-2&lt;BG$7),0,($D144-SUM($F144:BF144)-SUM($F83:BF83))*SAP_Leadsheet!$E$75)</f>
        <v>0</v>
      </c>
      <c r="BH83" s="335">
        <f>IF(OR($C144&gt;BH$7,$C144+$E144-2&lt;BH$7),0,($D144-SUM($F144:BG144)-SUM($F83:BG83))*SAP_Leadsheet!$E$75)</f>
        <v>0</v>
      </c>
      <c r="BI83" s="335">
        <f>IF(OR($C144&gt;BI$7,$C144+$E144-2&lt;BI$7),0,($D144-SUM($F144:BH144)-SUM($F83:BH83))*SAP_Leadsheet!$E$75)</f>
        <v>0</v>
      </c>
      <c r="BJ83" s="335">
        <f>IF(OR($C144&gt;BJ$7,$C144+$E144-2&lt;BJ$7),0,($D144-SUM($F144:BI144)-SUM($F83:BI83))*SAP_Leadsheet!$E$75)</f>
        <v>0</v>
      </c>
      <c r="BK83" s="335">
        <f>IF(OR($C144&gt;BK$7,$C144+$E144-2&lt;BK$7),0,($D144-SUM($F144:BJ144)-SUM($F83:BJ83))*SAP_Leadsheet!$E$75)</f>
        <v>0</v>
      </c>
      <c r="BL83" s="335">
        <f>IF(OR($C144&gt;BL$7,$C144+$E144-2&lt;BL$7),0,($D144-SUM($F144:BK144)-SUM($F83:BK83))*SAP_Leadsheet!$E$75)</f>
        <v>0</v>
      </c>
      <c r="BM83" s="335">
        <f>IF(OR($C144&gt;BM$7,$C144+$E144-2&lt;BM$7),0,($D144-SUM($F144:BL144)-SUM($F83:BL83))*SAP_Leadsheet!$E$75)</f>
        <v>0</v>
      </c>
      <c r="BN83" s="335">
        <f>IF(OR($C144&gt;BN$7,$C144+$E144-2&lt;BN$7),0,($D144-SUM($F144:BM144)-SUM($F83:BM83))*SAP_Leadsheet!$E$75)</f>
        <v>0</v>
      </c>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row>
    <row r="84" spans="1:90" hidden="1" outlineLevel="1" x14ac:dyDescent="0.15">
      <c r="A84" s="112"/>
      <c r="B84" s="87"/>
      <c r="C84" s="8">
        <v>50</v>
      </c>
      <c r="D84" s="332"/>
      <c r="E84" s="333"/>
      <c r="F84" s="334"/>
      <c r="G84" s="335">
        <f>IF(OR($C145&gt;G$7,$C145+$E145-2&lt;G$7),0,($D145-SUM($F145:F145)-SUM($F84:F84))*SAP_Leadsheet!$E$75)</f>
        <v>0</v>
      </c>
      <c r="H84" s="335">
        <f>IF(OR($C145&gt;H$7,$C145+$E145-2&lt;H$7),0,($D145-SUM($F145:G145)-SUM($F84:G84))*SAP_Leadsheet!$E$75)</f>
        <v>0</v>
      </c>
      <c r="I84" s="335">
        <f>IF(OR($C145&gt;I$7,$C145+$E145-2&lt;I$7),0,($D145-SUM($F145:H145)-SUM($F84:H84))*SAP_Leadsheet!$E$75)</f>
        <v>0</v>
      </c>
      <c r="J84" s="335">
        <f>IF(OR($C145&gt;J$7,$C145+$E145-2&lt;J$7),0,($D145-SUM($F145:I145)-SUM($F84:I84))*SAP_Leadsheet!$E$75)</f>
        <v>0</v>
      </c>
      <c r="K84" s="335">
        <f>IF(OR($C145&gt;K$7,$C145+$E145-2&lt;K$7),0,($D145-SUM($F145:J145)-SUM($F84:J84))*SAP_Leadsheet!$E$75)</f>
        <v>0</v>
      </c>
      <c r="L84" s="335">
        <f>IF(OR($C145&gt;L$7,$C145+$E145-2&lt;L$7),0,($D145-SUM($F145:K145)-SUM($F84:K84))*SAP_Leadsheet!$E$75)</f>
        <v>0</v>
      </c>
      <c r="M84" s="335">
        <f>IF(OR($C145&gt;M$7,$C145+$E145-2&lt;M$7),0,($D145-SUM($F145:L145)-SUM($F84:L84))*SAP_Leadsheet!$E$75)</f>
        <v>0</v>
      </c>
      <c r="N84" s="335">
        <f>IF(OR($C145&gt;N$7,$C145+$E145-2&lt;N$7),0,($D145-SUM($F145:M145)-SUM($F84:M84))*SAP_Leadsheet!$E$75)</f>
        <v>0</v>
      </c>
      <c r="O84" s="335">
        <f>IF(OR($C145&gt;O$7,$C145+$E145-2&lt;O$7),0,($D145-SUM($F145:N145)-SUM($F84:N84))*SAP_Leadsheet!$E$75)</f>
        <v>0</v>
      </c>
      <c r="P84" s="335">
        <f>IF(OR($C145&gt;P$7,$C145+$E145-2&lt;P$7),0,($D145-SUM($F145:O145)-SUM($F84:O84))*SAP_Leadsheet!$E$75)</f>
        <v>0</v>
      </c>
      <c r="Q84" s="335">
        <f>IF(OR($C145&gt;Q$7,$C145+$E145-2&lt;Q$7),0,($D145-SUM($F145:P145)-SUM($F84:P84))*SAP_Leadsheet!$E$75)</f>
        <v>0</v>
      </c>
      <c r="R84" s="335">
        <f>IF(OR($C145&gt;R$7,$C145+$E145-2&lt;R$7),0,($D145-SUM($F145:Q145)-SUM($F84:Q84))*SAP_Leadsheet!$E$75)</f>
        <v>0</v>
      </c>
      <c r="S84" s="335">
        <f>IF(OR($C145&gt;S$7,$C145+$E145-2&lt;S$7),0,($D145-SUM($F145:R145)-SUM($F84:R84))*SAP_Leadsheet!$E$75)</f>
        <v>0</v>
      </c>
      <c r="T84" s="335">
        <f>IF(OR($C145&gt;T$7,$C145+$E145-2&lt;T$7),0,($D145-SUM($F145:S145)-SUM($F84:S84))*SAP_Leadsheet!$E$75)</f>
        <v>0</v>
      </c>
      <c r="U84" s="335">
        <f>IF(OR($C145&gt;U$7,$C145+$E145-2&lt;U$7),0,($D145-SUM($F145:T145)-SUM($F84:T84))*SAP_Leadsheet!$E$75)</f>
        <v>0</v>
      </c>
      <c r="V84" s="335">
        <f>IF(OR($C145&gt;V$7,$C145+$E145-2&lt;V$7),0,($D145-SUM($F145:U145)-SUM($F84:U84))*SAP_Leadsheet!$E$75)</f>
        <v>0</v>
      </c>
      <c r="W84" s="335">
        <f>IF(OR($C145&gt;W$7,$C145+$E145-2&lt;W$7),0,($D145-SUM($F145:V145)-SUM($F84:V84))*SAP_Leadsheet!$E$75)</f>
        <v>0</v>
      </c>
      <c r="X84" s="335">
        <f>IF(OR($C145&gt;X$7,$C145+$E145-2&lt;X$7),0,($D145-SUM($F145:W145)-SUM($F84:W84))*SAP_Leadsheet!$E$75)</f>
        <v>0</v>
      </c>
      <c r="Y84" s="335">
        <f>IF(OR($C145&gt;Y$7,$C145+$E145-2&lt;Y$7),0,($D145-SUM($F145:X145)-SUM($F84:X84))*SAP_Leadsheet!$E$75)</f>
        <v>0</v>
      </c>
      <c r="Z84" s="335">
        <f>IF(OR($C145&gt;Z$7,$C145+$E145-2&lt;Z$7),0,($D145-SUM($F145:Y145)-SUM($F84:Y84))*SAP_Leadsheet!$E$75)</f>
        <v>0</v>
      </c>
      <c r="AA84" s="335">
        <f>IF(OR($C145&gt;AA$7,$C145+$E145-2&lt;AA$7),0,($D145-SUM($F145:Z145)-SUM($F84:Z84))*SAP_Leadsheet!$E$75)</f>
        <v>0</v>
      </c>
      <c r="AB84" s="335">
        <f>IF(OR($C145&gt;AB$7,$C145+$E145-2&lt;AB$7),0,($D145-SUM($F145:AA145)-SUM($F84:AA84))*SAP_Leadsheet!$E$75)</f>
        <v>0</v>
      </c>
      <c r="AC84" s="335">
        <f>IF(OR($C145&gt;AC$7,$C145+$E145-2&lt;AC$7),0,($D145-SUM($F145:AB145)-SUM($F84:AB84))*SAP_Leadsheet!$E$75)</f>
        <v>0</v>
      </c>
      <c r="AD84" s="335">
        <f>IF(OR($C145&gt;AD$7,$C145+$E145-2&lt;AD$7),0,($D145-SUM($F145:AC145)-SUM($F84:AC84))*SAP_Leadsheet!$E$75)</f>
        <v>0</v>
      </c>
      <c r="AE84" s="335">
        <f>IF(OR($C145&gt;AE$7,$C145+$E145-2&lt;AE$7),0,($D145-SUM($F145:AD145)-SUM($F84:AD84))*SAP_Leadsheet!$E$75)</f>
        <v>0</v>
      </c>
      <c r="AF84" s="335">
        <f>IF(OR($C145&gt;AF$7,$C145+$E145-2&lt;AF$7),0,($D145-SUM($F145:AE145)-SUM($F84:AE84))*SAP_Leadsheet!$E$75)</f>
        <v>0</v>
      </c>
      <c r="AG84" s="335">
        <f>IF(OR($C145&gt;AG$7,$C145+$E145-2&lt;AG$7),0,($D145-SUM($F145:AF145)-SUM($F84:AF84))*SAP_Leadsheet!$E$75)</f>
        <v>0</v>
      </c>
      <c r="AH84" s="335">
        <f>IF(OR($C145&gt;AH$7,$C145+$E145-2&lt;AH$7),0,($D145-SUM($F145:AG145)-SUM($F84:AG84))*SAP_Leadsheet!$E$75)</f>
        <v>0</v>
      </c>
      <c r="AI84" s="335">
        <f>IF(OR($C145&gt;AI$7,$C145+$E145-2&lt;AI$7),0,($D145-SUM($F145:AH145)-SUM($F84:AH84))*SAP_Leadsheet!$E$75)</f>
        <v>0</v>
      </c>
      <c r="AJ84" s="335">
        <f>IF(OR($C145&gt;AJ$7,$C145+$E145-2&lt;AJ$7),0,($D145-SUM($F145:AI145)-SUM($F84:AI84))*SAP_Leadsheet!$E$75)</f>
        <v>0</v>
      </c>
      <c r="AK84" s="335">
        <f>IF(OR($C145&gt;AK$7,$C145+$E145-2&lt;AK$7),0,($D145-SUM($F145:AJ145)-SUM($F84:AJ84))*SAP_Leadsheet!$E$75)</f>
        <v>0</v>
      </c>
      <c r="AL84" s="335">
        <f>IF(OR($C145&gt;AL$7,$C145+$E145-2&lt;AL$7),0,($D145-SUM($F145:AK145)-SUM($F84:AK84))*SAP_Leadsheet!$E$75)</f>
        <v>0</v>
      </c>
      <c r="AM84" s="335">
        <f>IF(OR($C145&gt;AM$7,$C145+$E145-2&lt;AM$7),0,($D145-SUM($F145:AL145)-SUM($F84:AL84))*SAP_Leadsheet!$E$75)</f>
        <v>0</v>
      </c>
      <c r="AN84" s="335">
        <f>IF(OR($C145&gt;AN$7,$C145+$E145-2&lt;AN$7),0,($D145-SUM($F145:AM145)-SUM($F84:AM84))*SAP_Leadsheet!$E$75)</f>
        <v>0</v>
      </c>
      <c r="AO84" s="335">
        <f>IF(OR($C145&gt;AO$7,$C145+$E145-2&lt;AO$7),0,($D145-SUM($F145:AN145)-SUM($F84:AN84))*SAP_Leadsheet!$E$75)</f>
        <v>0</v>
      </c>
      <c r="AP84" s="335">
        <f>IF(OR($C145&gt;AP$7,$C145+$E145-2&lt;AP$7),0,($D145-SUM($F145:AO145)-SUM($F84:AO84))*SAP_Leadsheet!$E$75)</f>
        <v>0</v>
      </c>
      <c r="AQ84" s="335">
        <f>IF(OR($C145&gt;AQ$7,$C145+$E145-2&lt;AQ$7),0,($D145-SUM($F145:AP145)-SUM($F84:AP84))*SAP_Leadsheet!$E$75)</f>
        <v>0</v>
      </c>
      <c r="AR84" s="335">
        <f>IF(OR($C145&gt;AR$7,$C145+$E145-2&lt;AR$7),0,($D145-SUM($F145:AQ145)-SUM($F84:AQ84))*SAP_Leadsheet!$E$75)</f>
        <v>0</v>
      </c>
      <c r="AS84" s="335">
        <f>IF(OR($C145&gt;AS$7,$C145+$E145-2&lt;AS$7),0,($D145-SUM($F145:AR145)-SUM($F84:AR84))*SAP_Leadsheet!$E$75)</f>
        <v>0</v>
      </c>
      <c r="AT84" s="335">
        <f>IF(OR($C145&gt;AT$7,$C145+$E145-2&lt;AT$7),0,($D145-SUM($F145:AS145)-SUM($F84:AS84))*SAP_Leadsheet!$E$75)</f>
        <v>0</v>
      </c>
      <c r="AU84" s="335">
        <f>IF(OR($C145&gt;AU$7,$C145+$E145-2&lt;AU$7),0,($D145-SUM($F145:AT145)-SUM($F84:AT84))*SAP_Leadsheet!$E$75)</f>
        <v>0</v>
      </c>
      <c r="AV84" s="335">
        <f>IF(OR($C145&gt;AV$7,$C145+$E145-2&lt;AV$7),0,($D145-SUM($F145:AU145)-SUM($F84:AU84))*SAP_Leadsheet!$E$75)</f>
        <v>0</v>
      </c>
      <c r="AW84" s="335">
        <f>IF(OR($C145&gt;AW$7,$C145+$E145-2&lt;AW$7),0,($D145-SUM($F145:AV145)-SUM($F84:AV84))*SAP_Leadsheet!$E$75)</f>
        <v>0</v>
      </c>
      <c r="AX84" s="335">
        <f>IF(OR($C145&gt;AX$7,$C145+$E145-2&lt;AX$7),0,($D145-SUM($F145:AW145)-SUM($F84:AW84))*SAP_Leadsheet!$E$75)</f>
        <v>0</v>
      </c>
      <c r="AY84" s="335">
        <f>IF(OR($C145&gt;AY$7,$C145+$E145-2&lt;AY$7),0,($D145-SUM($F145:AX145)-SUM($F84:AX84))*SAP_Leadsheet!$E$75)</f>
        <v>0</v>
      </c>
      <c r="AZ84" s="335">
        <f>IF(OR($C145&gt;AZ$7,$C145+$E145-2&lt;AZ$7),0,($D145-SUM($F145:AY145)-SUM($F84:AY84))*SAP_Leadsheet!$E$75)</f>
        <v>0</v>
      </c>
      <c r="BA84" s="335">
        <f>IF(OR($C145&gt;BA$7,$C145+$E145-2&lt;BA$7),0,($D145-SUM($F145:AZ145)-SUM($F84:AZ84))*SAP_Leadsheet!$E$75)</f>
        <v>0</v>
      </c>
      <c r="BB84" s="335">
        <f>IF(OR($C145&gt;BB$7,$C145+$E145-2&lt;BB$7),0,($D145-SUM($F145:BA145)-SUM($F84:BA84))*SAP_Leadsheet!$E$75)</f>
        <v>0</v>
      </c>
      <c r="BC84" s="335">
        <f>IF(OR($C145&gt;BC$7,$C145+$E145-2&lt;BC$7),0,($D145-SUM($F145:BB145)-SUM($F84:BB84))*SAP_Leadsheet!$E$75)</f>
        <v>0</v>
      </c>
      <c r="BD84" s="335">
        <f>IF(OR($C145&gt;BD$7,$C145+$E145-2&lt;BD$7),0,($D145-SUM($F145:BC145)-SUM($F84:BC84))*SAP_Leadsheet!$E$75)</f>
        <v>0</v>
      </c>
      <c r="BE84" s="335">
        <f>IF(OR($C145&gt;BE$7,$C145+$E145-2&lt;BE$7),0,($D145-SUM($F145:BD145)-SUM($F84:BD84))*SAP_Leadsheet!$E$75)</f>
        <v>0</v>
      </c>
      <c r="BF84" s="335">
        <f>IF(OR($C145&gt;BF$7,$C145+$E145-2&lt;BF$7),0,($D145-SUM($F145:BE145)-SUM($F84:BE84))*SAP_Leadsheet!$E$75)</f>
        <v>0</v>
      </c>
      <c r="BG84" s="335">
        <f>IF(OR($C145&gt;BG$7,$C145+$E145-2&lt;BG$7),0,($D145-SUM($F145:BF145)-SUM($F84:BF84))*SAP_Leadsheet!$E$75)</f>
        <v>0</v>
      </c>
      <c r="BH84" s="335">
        <f>IF(OR($C145&gt;BH$7,$C145+$E145-2&lt;BH$7),0,($D145-SUM($F145:BG145)-SUM($F84:BG84))*SAP_Leadsheet!$E$75)</f>
        <v>0</v>
      </c>
      <c r="BI84" s="335">
        <f>IF(OR($C145&gt;BI$7,$C145+$E145-2&lt;BI$7),0,($D145-SUM($F145:BH145)-SUM($F84:BH84))*SAP_Leadsheet!$E$75)</f>
        <v>0</v>
      </c>
      <c r="BJ84" s="335">
        <f>IF(OR($C145&gt;BJ$7,$C145+$E145-2&lt;BJ$7),0,($D145-SUM($F145:BI145)-SUM($F84:BI84))*SAP_Leadsheet!$E$75)</f>
        <v>0</v>
      </c>
      <c r="BK84" s="335">
        <f>IF(OR($C145&gt;BK$7,$C145+$E145-2&lt;BK$7),0,($D145-SUM($F145:BJ145)-SUM($F84:BJ84))*SAP_Leadsheet!$E$75)</f>
        <v>0</v>
      </c>
      <c r="BL84" s="335">
        <f>IF(OR($C145&gt;BL$7,$C145+$E145-2&lt;BL$7),0,($D145-SUM($F145:BK145)-SUM($F84:BK84))*SAP_Leadsheet!$E$75)</f>
        <v>0</v>
      </c>
      <c r="BM84" s="335">
        <f>IF(OR($C145&gt;BM$7,$C145+$E145-2&lt;BM$7),0,($D145-SUM($F145:BL145)-SUM($F84:BL84))*SAP_Leadsheet!$E$75)</f>
        <v>0</v>
      </c>
      <c r="BN84" s="335">
        <f>IF(OR($C145&gt;BN$7,$C145+$E145-2&lt;BN$7),0,($D145-SUM($F145:BM145)-SUM($F84:BM84))*SAP_Leadsheet!$E$75)</f>
        <v>0</v>
      </c>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row>
    <row r="85" spans="1:90" hidden="1" outlineLevel="1" x14ac:dyDescent="0.15">
      <c r="A85" s="112"/>
      <c r="B85" s="87"/>
      <c r="C85" s="8">
        <v>51</v>
      </c>
      <c r="D85" s="332"/>
      <c r="E85" s="333"/>
      <c r="F85" s="334"/>
      <c r="G85" s="335">
        <f>IF(OR($C146&gt;G$7,$C146+$E146-2&lt;G$7),0,($D146-SUM($F146:F146)-SUM($F85:F85))*SAP_Leadsheet!$E$75)</f>
        <v>0</v>
      </c>
      <c r="H85" s="335">
        <f>IF(OR($C146&gt;H$7,$C146+$E146-2&lt;H$7),0,($D146-SUM($F146:G146)-SUM($F85:G85))*SAP_Leadsheet!$E$75)</f>
        <v>0</v>
      </c>
      <c r="I85" s="335">
        <f>IF(OR($C146&gt;I$7,$C146+$E146-2&lt;I$7),0,($D146-SUM($F146:H146)-SUM($F85:H85))*SAP_Leadsheet!$E$75)</f>
        <v>0</v>
      </c>
      <c r="J85" s="335">
        <f>IF(OR($C146&gt;J$7,$C146+$E146-2&lt;J$7),0,($D146-SUM($F146:I146)-SUM($F85:I85))*SAP_Leadsheet!$E$75)</f>
        <v>0</v>
      </c>
      <c r="K85" s="335">
        <f>IF(OR($C146&gt;K$7,$C146+$E146-2&lt;K$7),0,($D146-SUM($F146:J146)-SUM($F85:J85))*SAP_Leadsheet!$E$75)</f>
        <v>0</v>
      </c>
      <c r="L85" s="335">
        <f>IF(OR($C146&gt;L$7,$C146+$E146-2&lt;L$7),0,($D146-SUM($F146:K146)-SUM($F85:K85))*SAP_Leadsheet!$E$75)</f>
        <v>0</v>
      </c>
      <c r="M85" s="335">
        <f>IF(OR($C146&gt;M$7,$C146+$E146-2&lt;M$7),0,($D146-SUM($F146:L146)-SUM($F85:L85))*SAP_Leadsheet!$E$75)</f>
        <v>0</v>
      </c>
      <c r="N85" s="335">
        <f>IF(OR($C146&gt;N$7,$C146+$E146-2&lt;N$7),0,($D146-SUM($F146:M146)-SUM($F85:M85))*SAP_Leadsheet!$E$75)</f>
        <v>0</v>
      </c>
      <c r="O85" s="335">
        <f>IF(OR($C146&gt;O$7,$C146+$E146-2&lt;O$7),0,($D146-SUM($F146:N146)-SUM($F85:N85))*SAP_Leadsheet!$E$75)</f>
        <v>0</v>
      </c>
      <c r="P85" s="335">
        <f>IF(OR($C146&gt;P$7,$C146+$E146-2&lt;P$7),0,($D146-SUM($F146:O146)-SUM($F85:O85))*SAP_Leadsheet!$E$75)</f>
        <v>0</v>
      </c>
      <c r="Q85" s="335">
        <f>IF(OR($C146&gt;Q$7,$C146+$E146-2&lt;Q$7),0,($D146-SUM($F146:P146)-SUM($F85:P85))*SAP_Leadsheet!$E$75)</f>
        <v>0</v>
      </c>
      <c r="R85" s="335">
        <f>IF(OR($C146&gt;R$7,$C146+$E146-2&lt;R$7),0,($D146-SUM($F146:Q146)-SUM($F85:Q85))*SAP_Leadsheet!$E$75)</f>
        <v>0</v>
      </c>
      <c r="S85" s="335">
        <f>IF(OR($C146&gt;S$7,$C146+$E146-2&lt;S$7),0,($D146-SUM($F146:R146)-SUM($F85:R85))*SAP_Leadsheet!$E$75)</f>
        <v>0</v>
      </c>
      <c r="T85" s="335">
        <f>IF(OR($C146&gt;T$7,$C146+$E146-2&lt;T$7),0,($D146-SUM($F146:S146)-SUM($F85:S85))*SAP_Leadsheet!$E$75)</f>
        <v>0</v>
      </c>
      <c r="U85" s="335">
        <f>IF(OR($C146&gt;U$7,$C146+$E146-2&lt;U$7),0,($D146-SUM($F146:T146)-SUM($F85:T85))*SAP_Leadsheet!$E$75)</f>
        <v>0</v>
      </c>
      <c r="V85" s="335">
        <f>IF(OR($C146&gt;V$7,$C146+$E146-2&lt;V$7),0,($D146-SUM($F146:U146)-SUM($F85:U85))*SAP_Leadsheet!$E$75)</f>
        <v>0</v>
      </c>
      <c r="W85" s="335">
        <f>IF(OR($C146&gt;W$7,$C146+$E146-2&lt;W$7),0,($D146-SUM($F146:V146)-SUM($F85:V85))*SAP_Leadsheet!$E$75)</f>
        <v>0</v>
      </c>
      <c r="X85" s="335">
        <f>IF(OR($C146&gt;X$7,$C146+$E146-2&lt;X$7),0,($D146-SUM($F146:W146)-SUM($F85:W85))*SAP_Leadsheet!$E$75)</f>
        <v>0</v>
      </c>
      <c r="Y85" s="335">
        <f>IF(OR($C146&gt;Y$7,$C146+$E146-2&lt;Y$7),0,($D146-SUM($F146:X146)-SUM($F85:X85))*SAP_Leadsheet!$E$75)</f>
        <v>0</v>
      </c>
      <c r="Z85" s="335">
        <f>IF(OR($C146&gt;Z$7,$C146+$E146-2&lt;Z$7),0,($D146-SUM($F146:Y146)-SUM($F85:Y85))*SAP_Leadsheet!$E$75)</f>
        <v>0</v>
      </c>
      <c r="AA85" s="335">
        <f>IF(OR($C146&gt;AA$7,$C146+$E146-2&lt;AA$7),0,($D146-SUM($F146:Z146)-SUM($F85:Z85))*SAP_Leadsheet!$E$75)</f>
        <v>0</v>
      </c>
      <c r="AB85" s="335">
        <f>IF(OR($C146&gt;AB$7,$C146+$E146-2&lt;AB$7),0,($D146-SUM($F146:AA146)-SUM($F85:AA85))*SAP_Leadsheet!$E$75)</f>
        <v>0</v>
      </c>
      <c r="AC85" s="335">
        <f>IF(OR($C146&gt;AC$7,$C146+$E146-2&lt;AC$7),0,($D146-SUM($F146:AB146)-SUM($F85:AB85))*SAP_Leadsheet!$E$75)</f>
        <v>0</v>
      </c>
      <c r="AD85" s="335">
        <f>IF(OR($C146&gt;AD$7,$C146+$E146-2&lt;AD$7),0,($D146-SUM($F146:AC146)-SUM($F85:AC85))*SAP_Leadsheet!$E$75)</f>
        <v>0</v>
      </c>
      <c r="AE85" s="335">
        <f>IF(OR($C146&gt;AE$7,$C146+$E146-2&lt;AE$7),0,($D146-SUM($F146:AD146)-SUM($F85:AD85))*SAP_Leadsheet!$E$75)</f>
        <v>0</v>
      </c>
      <c r="AF85" s="335">
        <f>IF(OR($C146&gt;AF$7,$C146+$E146-2&lt;AF$7),0,($D146-SUM($F146:AE146)-SUM($F85:AE85))*SAP_Leadsheet!$E$75)</f>
        <v>0</v>
      </c>
      <c r="AG85" s="335">
        <f>IF(OR($C146&gt;AG$7,$C146+$E146-2&lt;AG$7),0,($D146-SUM($F146:AF146)-SUM($F85:AF85))*SAP_Leadsheet!$E$75)</f>
        <v>0</v>
      </c>
      <c r="AH85" s="335">
        <f>IF(OR($C146&gt;AH$7,$C146+$E146-2&lt;AH$7),0,($D146-SUM($F146:AG146)-SUM($F85:AG85))*SAP_Leadsheet!$E$75)</f>
        <v>0</v>
      </c>
      <c r="AI85" s="335">
        <f>IF(OR($C146&gt;AI$7,$C146+$E146-2&lt;AI$7),0,($D146-SUM($F146:AH146)-SUM($F85:AH85))*SAP_Leadsheet!$E$75)</f>
        <v>0</v>
      </c>
      <c r="AJ85" s="335">
        <f>IF(OR($C146&gt;AJ$7,$C146+$E146-2&lt;AJ$7),0,($D146-SUM($F146:AI146)-SUM($F85:AI85))*SAP_Leadsheet!$E$75)</f>
        <v>0</v>
      </c>
      <c r="AK85" s="335">
        <f>IF(OR($C146&gt;AK$7,$C146+$E146-2&lt;AK$7),0,($D146-SUM($F146:AJ146)-SUM($F85:AJ85))*SAP_Leadsheet!$E$75)</f>
        <v>0</v>
      </c>
      <c r="AL85" s="335">
        <f>IF(OR($C146&gt;AL$7,$C146+$E146-2&lt;AL$7),0,($D146-SUM($F146:AK146)-SUM($F85:AK85))*SAP_Leadsheet!$E$75)</f>
        <v>0</v>
      </c>
      <c r="AM85" s="335">
        <f>IF(OR($C146&gt;AM$7,$C146+$E146-2&lt;AM$7),0,($D146-SUM($F146:AL146)-SUM($F85:AL85))*SAP_Leadsheet!$E$75)</f>
        <v>0</v>
      </c>
      <c r="AN85" s="335">
        <f>IF(OR($C146&gt;AN$7,$C146+$E146-2&lt;AN$7),0,($D146-SUM($F146:AM146)-SUM($F85:AM85))*SAP_Leadsheet!$E$75)</f>
        <v>0</v>
      </c>
      <c r="AO85" s="335">
        <f>IF(OR($C146&gt;AO$7,$C146+$E146-2&lt;AO$7),0,($D146-SUM($F146:AN146)-SUM($F85:AN85))*SAP_Leadsheet!$E$75)</f>
        <v>0</v>
      </c>
      <c r="AP85" s="335">
        <f>IF(OR($C146&gt;AP$7,$C146+$E146-2&lt;AP$7),0,($D146-SUM($F146:AO146)-SUM($F85:AO85))*SAP_Leadsheet!$E$75)</f>
        <v>0</v>
      </c>
      <c r="AQ85" s="335">
        <f>IF(OR($C146&gt;AQ$7,$C146+$E146-2&lt;AQ$7),0,($D146-SUM($F146:AP146)-SUM($F85:AP85))*SAP_Leadsheet!$E$75)</f>
        <v>0</v>
      </c>
      <c r="AR85" s="335">
        <f>IF(OR($C146&gt;AR$7,$C146+$E146-2&lt;AR$7),0,($D146-SUM($F146:AQ146)-SUM($F85:AQ85))*SAP_Leadsheet!$E$75)</f>
        <v>0</v>
      </c>
      <c r="AS85" s="335">
        <f>IF(OR($C146&gt;AS$7,$C146+$E146-2&lt;AS$7),0,($D146-SUM($F146:AR146)-SUM($F85:AR85))*SAP_Leadsheet!$E$75)</f>
        <v>0</v>
      </c>
      <c r="AT85" s="335">
        <f>IF(OR($C146&gt;AT$7,$C146+$E146-2&lt;AT$7),0,($D146-SUM($F146:AS146)-SUM($F85:AS85))*SAP_Leadsheet!$E$75)</f>
        <v>0</v>
      </c>
      <c r="AU85" s="335">
        <f>IF(OR($C146&gt;AU$7,$C146+$E146-2&lt;AU$7),0,($D146-SUM($F146:AT146)-SUM($F85:AT85))*SAP_Leadsheet!$E$75)</f>
        <v>0</v>
      </c>
      <c r="AV85" s="335">
        <f>IF(OR($C146&gt;AV$7,$C146+$E146-2&lt;AV$7),0,($D146-SUM($F146:AU146)-SUM($F85:AU85))*SAP_Leadsheet!$E$75)</f>
        <v>0</v>
      </c>
      <c r="AW85" s="335">
        <f>IF(OR($C146&gt;AW$7,$C146+$E146-2&lt;AW$7),0,($D146-SUM($F146:AV146)-SUM($F85:AV85))*SAP_Leadsheet!$E$75)</f>
        <v>0</v>
      </c>
      <c r="AX85" s="335">
        <f>IF(OR($C146&gt;AX$7,$C146+$E146-2&lt;AX$7),0,($D146-SUM($F146:AW146)-SUM($F85:AW85))*SAP_Leadsheet!$E$75)</f>
        <v>0</v>
      </c>
      <c r="AY85" s="335">
        <f>IF(OR($C146&gt;AY$7,$C146+$E146-2&lt;AY$7),0,($D146-SUM($F146:AX146)-SUM($F85:AX85))*SAP_Leadsheet!$E$75)</f>
        <v>0</v>
      </c>
      <c r="AZ85" s="335">
        <f>IF(OR($C146&gt;AZ$7,$C146+$E146-2&lt;AZ$7),0,($D146-SUM($F146:AY146)-SUM($F85:AY85))*SAP_Leadsheet!$E$75)</f>
        <v>0</v>
      </c>
      <c r="BA85" s="335">
        <f>IF(OR($C146&gt;BA$7,$C146+$E146-2&lt;BA$7),0,($D146-SUM($F146:AZ146)-SUM($F85:AZ85))*SAP_Leadsheet!$E$75)</f>
        <v>0</v>
      </c>
      <c r="BB85" s="335">
        <f>IF(OR($C146&gt;BB$7,$C146+$E146-2&lt;BB$7),0,($D146-SUM($F146:BA146)-SUM($F85:BA85))*SAP_Leadsheet!$E$75)</f>
        <v>0</v>
      </c>
      <c r="BC85" s="335">
        <f>IF(OR($C146&gt;BC$7,$C146+$E146-2&lt;BC$7),0,($D146-SUM($F146:BB146)-SUM($F85:BB85))*SAP_Leadsheet!$E$75)</f>
        <v>0</v>
      </c>
      <c r="BD85" s="335">
        <f>IF(OR($C146&gt;BD$7,$C146+$E146-2&lt;BD$7),0,($D146-SUM($F146:BC146)-SUM($F85:BC85))*SAP_Leadsheet!$E$75)</f>
        <v>0</v>
      </c>
      <c r="BE85" s="335">
        <f>IF(OR($C146&gt;BE$7,$C146+$E146-2&lt;BE$7),0,($D146-SUM($F146:BD146)-SUM($F85:BD85))*SAP_Leadsheet!$E$75)</f>
        <v>0</v>
      </c>
      <c r="BF85" s="335">
        <f>IF(OR($C146&gt;BF$7,$C146+$E146-2&lt;BF$7),0,($D146-SUM($F146:BE146)-SUM($F85:BE85))*SAP_Leadsheet!$E$75)</f>
        <v>0</v>
      </c>
      <c r="BG85" s="335">
        <f>IF(OR($C146&gt;BG$7,$C146+$E146-2&lt;BG$7),0,($D146-SUM($F146:BF146)-SUM($F85:BF85))*SAP_Leadsheet!$E$75)</f>
        <v>0</v>
      </c>
      <c r="BH85" s="335">
        <f>IF(OR($C146&gt;BH$7,$C146+$E146-2&lt;BH$7),0,($D146-SUM($F146:BG146)-SUM($F85:BG85))*SAP_Leadsheet!$E$75)</f>
        <v>0</v>
      </c>
      <c r="BI85" s="335">
        <f>IF(OR($C146&gt;BI$7,$C146+$E146-2&lt;BI$7),0,($D146-SUM($F146:BH146)-SUM($F85:BH85))*SAP_Leadsheet!$E$75)</f>
        <v>0</v>
      </c>
      <c r="BJ85" s="335">
        <f>IF(OR($C146&gt;BJ$7,$C146+$E146-2&lt;BJ$7),0,($D146-SUM($F146:BI146)-SUM($F85:BI85))*SAP_Leadsheet!$E$75)</f>
        <v>0</v>
      </c>
      <c r="BK85" s="335">
        <f>IF(OR($C146&gt;BK$7,$C146+$E146-2&lt;BK$7),0,($D146-SUM($F146:BJ146)-SUM($F85:BJ85))*SAP_Leadsheet!$E$75)</f>
        <v>0</v>
      </c>
      <c r="BL85" s="335">
        <f>IF(OR($C146&gt;BL$7,$C146+$E146-2&lt;BL$7),0,($D146-SUM($F146:BK146)-SUM($F85:BK85))*SAP_Leadsheet!$E$75)</f>
        <v>0</v>
      </c>
      <c r="BM85" s="335">
        <f>IF(OR($C146&gt;BM$7,$C146+$E146-2&lt;BM$7),0,($D146-SUM($F146:BL146)-SUM($F85:BL85))*SAP_Leadsheet!$E$75)</f>
        <v>0</v>
      </c>
      <c r="BN85" s="335">
        <f>IF(OR($C146&gt;BN$7,$C146+$E146-2&lt;BN$7),0,($D146-SUM($F146:BM146)-SUM($F85:BM85))*SAP_Leadsheet!$E$75)</f>
        <v>0</v>
      </c>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row>
    <row r="86" spans="1:90" hidden="1" outlineLevel="1" x14ac:dyDescent="0.15">
      <c r="A86" s="112"/>
      <c r="B86" s="87"/>
      <c r="C86" s="8">
        <v>52</v>
      </c>
      <c r="D86" s="332"/>
      <c r="E86" s="333"/>
      <c r="F86" s="334"/>
      <c r="G86" s="335">
        <f>IF(OR($C147&gt;G$7,$C147+$E147-2&lt;G$7),0,($D147-SUM($F147:F147)-SUM($F86:F86))*SAP_Leadsheet!$E$75)</f>
        <v>0</v>
      </c>
      <c r="H86" s="335">
        <f>IF(OR($C147&gt;H$7,$C147+$E147-2&lt;H$7),0,($D147-SUM($F147:G147)-SUM($F86:G86))*SAP_Leadsheet!$E$75)</f>
        <v>0</v>
      </c>
      <c r="I86" s="335">
        <f>IF(OR($C147&gt;I$7,$C147+$E147-2&lt;I$7),0,($D147-SUM($F147:H147)-SUM($F86:H86))*SAP_Leadsheet!$E$75)</f>
        <v>0</v>
      </c>
      <c r="J86" s="335">
        <f>IF(OR($C147&gt;J$7,$C147+$E147-2&lt;J$7),0,($D147-SUM($F147:I147)-SUM($F86:I86))*SAP_Leadsheet!$E$75)</f>
        <v>0</v>
      </c>
      <c r="K86" s="335">
        <f>IF(OR($C147&gt;K$7,$C147+$E147-2&lt;K$7),0,($D147-SUM($F147:J147)-SUM($F86:J86))*SAP_Leadsheet!$E$75)</f>
        <v>0</v>
      </c>
      <c r="L86" s="335">
        <f>IF(OR($C147&gt;L$7,$C147+$E147-2&lt;L$7),0,($D147-SUM($F147:K147)-SUM($F86:K86))*SAP_Leadsheet!$E$75)</f>
        <v>0</v>
      </c>
      <c r="M86" s="335">
        <f>IF(OR($C147&gt;M$7,$C147+$E147-2&lt;M$7),0,($D147-SUM($F147:L147)-SUM($F86:L86))*SAP_Leadsheet!$E$75)</f>
        <v>0</v>
      </c>
      <c r="N86" s="335">
        <f>IF(OR($C147&gt;N$7,$C147+$E147-2&lt;N$7),0,($D147-SUM($F147:M147)-SUM($F86:M86))*SAP_Leadsheet!$E$75)</f>
        <v>0</v>
      </c>
      <c r="O86" s="335">
        <f>IF(OR($C147&gt;O$7,$C147+$E147-2&lt;O$7),0,($D147-SUM($F147:N147)-SUM($F86:N86))*SAP_Leadsheet!$E$75)</f>
        <v>0</v>
      </c>
      <c r="P86" s="335">
        <f>IF(OR($C147&gt;P$7,$C147+$E147-2&lt;P$7),0,($D147-SUM($F147:O147)-SUM($F86:O86))*SAP_Leadsheet!$E$75)</f>
        <v>0</v>
      </c>
      <c r="Q86" s="335">
        <f>IF(OR($C147&gt;Q$7,$C147+$E147-2&lt;Q$7),0,($D147-SUM($F147:P147)-SUM($F86:P86))*SAP_Leadsheet!$E$75)</f>
        <v>0</v>
      </c>
      <c r="R86" s="335">
        <f>IF(OR($C147&gt;R$7,$C147+$E147-2&lt;R$7),0,($D147-SUM($F147:Q147)-SUM($F86:Q86))*SAP_Leadsheet!$E$75)</f>
        <v>0</v>
      </c>
      <c r="S86" s="335">
        <f>IF(OR($C147&gt;S$7,$C147+$E147-2&lt;S$7),0,($D147-SUM($F147:R147)-SUM($F86:R86))*SAP_Leadsheet!$E$75)</f>
        <v>0</v>
      </c>
      <c r="T86" s="335">
        <f>IF(OR($C147&gt;T$7,$C147+$E147-2&lt;T$7),0,($D147-SUM($F147:S147)-SUM($F86:S86))*SAP_Leadsheet!$E$75)</f>
        <v>0</v>
      </c>
      <c r="U86" s="335">
        <f>IF(OR($C147&gt;U$7,$C147+$E147-2&lt;U$7),0,($D147-SUM($F147:T147)-SUM($F86:T86))*SAP_Leadsheet!$E$75)</f>
        <v>0</v>
      </c>
      <c r="V86" s="335">
        <f>IF(OR($C147&gt;V$7,$C147+$E147-2&lt;V$7),0,($D147-SUM($F147:U147)-SUM($F86:U86))*SAP_Leadsheet!$E$75)</f>
        <v>0</v>
      </c>
      <c r="W86" s="335">
        <f>IF(OR($C147&gt;W$7,$C147+$E147-2&lt;W$7),0,($D147-SUM($F147:V147)-SUM($F86:V86))*SAP_Leadsheet!$E$75)</f>
        <v>0</v>
      </c>
      <c r="X86" s="335">
        <f>IF(OR($C147&gt;X$7,$C147+$E147-2&lt;X$7),0,($D147-SUM($F147:W147)-SUM($F86:W86))*SAP_Leadsheet!$E$75)</f>
        <v>0</v>
      </c>
      <c r="Y86" s="335">
        <f>IF(OR($C147&gt;Y$7,$C147+$E147-2&lt;Y$7),0,($D147-SUM($F147:X147)-SUM($F86:X86))*SAP_Leadsheet!$E$75)</f>
        <v>0</v>
      </c>
      <c r="Z86" s="335">
        <f>IF(OR($C147&gt;Z$7,$C147+$E147-2&lt;Z$7),0,($D147-SUM($F147:Y147)-SUM($F86:Y86))*SAP_Leadsheet!$E$75)</f>
        <v>0</v>
      </c>
      <c r="AA86" s="335">
        <f>IF(OR($C147&gt;AA$7,$C147+$E147-2&lt;AA$7),0,($D147-SUM($F147:Z147)-SUM($F86:Z86))*SAP_Leadsheet!$E$75)</f>
        <v>0</v>
      </c>
      <c r="AB86" s="335">
        <f>IF(OR($C147&gt;AB$7,$C147+$E147-2&lt;AB$7),0,($D147-SUM($F147:AA147)-SUM($F86:AA86))*SAP_Leadsheet!$E$75)</f>
        <v>0</v>
      </c>
      <c r="AC86" s="335">
        <f>IF(OR($C147&gt;AC$7,$C147+$E147-2&lt;AC$7),0,($D147-SUM($F147:AB147)-SUM($F86:AB86))*SAP_Leadsheet!$E$75)</f>
        <v>0</v>
      </c>
      <c r="AD86" s="335">
        <f>IF(OR($C147&gt;AD$7,$C147+$E147-2&lt;AD$7),0,($D147-SUM($F147:AC147)-SUM($F86:AC86))*SAP_Leadsheet!$E$75)</f>
        <v>0</v>
      </c>
      <c r="AE86" s="335">
        <f>IF(OR($C147&gt;AE$7,$C147+$E147-2&lt;AE$7),0,($D147-SUM($F147:AD147)-SUM($F86:AD86))*SAP_Leadsheet!$E$75)</f>
        <v>0</v>
      </c>
      <c r="AF86" s="335">
        <f>IF(OR($C147&gt;AF$7,$C147+$E147-2&lt;AF$7),0,($D147-SUM($F147:AE147)-SUM($F86:AE86))*SAP_Leadsheet!$E$75)</f>
        <v>0</v>
      </c>
      <c r="AG86" s="335">
        <f>IF(OR($C147&gt;AG$7,$C147+$E147-2&lt;AG$7),0,($D147-SUM($F147:AF147)-SUM($F86:AF86))*SAP_Leadsheet!$E$75)</f>
        <v>0</v>
      </c>
      <c r="AH86" s="335">
        <f>IF(OR($C147&gt;AH$7,$C147+$E147-2&lt;AH$7),0,($D147-SUM($F147:AG147)-SUM($F86:AG86))*SAP_Leadsheet!$E$75)</f>
        <v>0</v>
      </c>
      <c r="AI86" s="335">
        <f>IF(OR($C147&gt;AI$7,$C147+$E147-2&lt;AI$7),0,($D147-SUM($F147:AH147)-SUM($F86:AH86))*SAP_Leadsheet!$E$75)</f>
        <v>0</v>
      </c>
      <c r="AJ86" s="335">
        <f>IF(OR($C147&gt;AJ$7,$C147+$E147-2&lt;AJ$7),0,($D147-SUM($F147:AI147)-SUM($F86:AI86))*SAP_Leadsheet!$E$75)</f>
        <v>0</v>
      </c>
      <c r="AK86" s="335">
        <f>IF(OR($C147&gt;AK$7,$C147+$E147-2&lt;AK$7),0,($D147-SUM($F147:AJ147)-SUM($F86:AJ86))*SAP_Leadsheet!$E$75)</f>
        <v>0</v>
      </c>
      <c r="AL86" s="335">
        <f>IF(OR($C147&gt;AL$7,$C147+$E147-2&lt;AL$7),0,($D147-SUM($F147:AK147)-SUM($F86:AK86))*SAP_Leadsheet!$E$75)</f>
        <v>0</v>
      </c>
      <c r="AM86" s="335">
        <f>IF(OR($C147&gt;AM$7,$C147+$E147-2&lt;AM$7),0,($D147-SUM($F147:AL147)-SUM($F86:AL86))*SAP_Leadsheet!$E$75)</f>
        <v>0</v>
      </c>
      <c r="AN86" s="335">
        <f>IF(OR($C147&gt;AN$7,$C147+$E147-2&lt;AN$7),0,($D147-SUM($F147:AM147)-SUM($F86:AM86))*SAP_Leadsheet!$E$75)</f>
        <v>0</v>
      </c>
      <c r="AO86" s="335">
        <f>IF(OR($C147&gt;AO$7,$C147+$E147-2&lt;AO$7),0,($D147-SUM($F147:AN147)-SUM($F86:AN86))*SAP_Leadsheet!$E$75)</f>
        <v>0</v>
      </c>
      <c r="AP86" s="335">
        <f>IF(OR($C147&gt;AP$7,$C147+$E147-2&lt;AP$7),0,($D147-SUM($F147:AO147)-SUM($F86:AO86))*SAP_Leadsheet!$E$75)</f>
        <v>0</v>
      </c>
      <c r="AQ86" s="335">
        <f>IF(OR($C147&gt;AQ$7,$C147+$E147-2&lt;AQ$7),0,($D147-SUM($F147:AP147)-SUM($F86:AP86))*SAP_Leadsheet!$E$75)</f>
        <v>0</v>
      </c>
      <c r="AR86" s="335">
        <f>IF(OR($C147&gt;AR$7,$C147+$E147-2&lt;AR$7),0,($D147-SUM($F147:AQ147)-SUM($F86:AQ86))*SAP_Leadsheet!$E$75)</f>
        <v>0</v>
      </c>
      <c r="AS86" s="335">
        <f>IF(OR($C147&gt;AS$7,$C147+$E147-2&lt;AS$7),0,($D147-SUM($F147:AR147)-SUM($F86:AR86))*SAP_Leadsheet!$E$75)</f>
        <v>0</v>
      </c>
      <c r="AT86" s="335">
        <f>IF(OR($C147&gt;AT$7,$C147+$E147-2&lt;AT$7),0,($D147-SUM($F147:AS147)-SUM($F86:AS86))*SAP_Leadsheet!$E$75)</f>
        <v>0</v>
      </c>
      <c r="AU86" s="335">
        <f>IF(OR($C147&gt;AU$7,$C147+$E147-2&lt;AU$7),0,($D147-SUM($F147:AT147)-SUM($F86:AT86))*SAP_Leadsheet!$E$75)</f>
        <v>0</v>
      </c>
      <c r="AV86" s="335">
        <f>IF(OR($C147&gt;AV$7,$C147+$E147-2&lt;AV$7),0,($D147-SUM($F147:AU147)-SUM($F86:AU86))*SAP_Leadsheet!$E$75)</f>
        <v>0</v>
      </c>
      <c r="AW86" s="335">
        <f>IF(OR($C147&gt;AW$7,$C147+$E147-2&lt;AW$7),0,($D147-SUM($F147:AV147)-SUM($F86:AV86))*SAP_Leadsheet!$E$75)</f>
        <v>0</v>
      </c>
      <c r="AX86" s="335">
        <f>IF(OR($C147&gt;AX$7,$C147+$E147-2&lt;AX$7),0,($D147-SUM($F147:AW147)-SUM($F86:AW86))*SAP_Leadsheet!$E$75)</f>
        <v>0</v>
      </c>
      <c r="AY86" s="335">
        <f>IF(OR($C147&gt;AY$7,$C147+$E147-2&lt;AY$7),0,($D147-SUM($F147:AX147)-SUM($F86:AX86))*SAP_Leadsheet!$E$75)</f>
        <v>0</v>
      </c>
      <c r="AZ86" s="335">
        <f>IF(OR($C147&gt;AZ$7,$C147+$E147-2&lt;AZ$7),0,($D147-SUM($F147:AY147)-SUM($F86:AY86))*SAP_Leadsheet!$E$75)</f>
        <v>0</v>
      </c>
      <c r="BA86" s="335">
        <f>IF(OR($C147&gt;BA$7,$C147+$E147-2&lt;BA$7),0,($D147-SUM($F147:AZ147)-SUM($F86:AZ86))*SAP_Leadsheet!$E$75)</f>
        <v>0</v>
      </c>
      <c r="BB86" s="335">
        <f>IF(OR($C147&gt;BB$7,$C147+$E147-2&lt;BB$7),0,($D147-SUM($F147:BA147)-SUM($F86:BA86))*SAP_Leadsheet!$E$75)</f>
        <v>0</v>
      </c>
      <c r="BC86" s="335">
        <f>IF(OR($C147&gt;BC$7,$C147+$E147-2&lt;BC$7),0,($D147-SUM($F147:BB147)-SUM($F86:BB86))*SAP_Leadsheet!$E$75)</f>
        <v>0</v>
      </c>
      <c r="BD86" s="335">
        <f>IF(OR($C147&gt;BD$7,$C147+$E147-2&lt;BD$7),0,($D147-SUM($F147:BC147)-SUM($F86:BC86))*SAP_Leadsheet!$E$75)</f>
        <v>0</v>
      </c>
      <c r="BE86" s="335">
        <f>IF(OR($C147&gt;BE$7,$C147+$E147-2&lt;BE$7),0,($D147-SUM($F147:BD147)-SUM($F86:BD86))*SAP_Leadsheet!$E$75)</f>
        <v>0</v>
      </c>
      <c r="BF86" s="335">
        <f>IF(OR($C147&gt;BF$7,$C147+$E147-2&lt;BF$7),0,($D147-SUM($F147:BE147)-SUM($F86:BE86))*SAP_Leadsheet!$E$75)</f>
        <v>0</v>
      </c>
      <c r="BG86" s="335">
        <f>IF(OR($C147&gt;BG$7,$C147+$E147-2&lt;BG$7),0,($D147-SUM($F147:BF147)-SUM($F86:BF86))*SAP_Leadsheet!$E$75)</f>
        <v>0</v>
      </c>
      <c r="BH86" s="335">
        <f>IF(OR($C147&gt;BH$7,$C147+$E147-2&lt;BH$7),0,($D147-SUM($F147:BG147)-SUM($F86:BG86))*SAP_Leadsheet!$E$75)</f>
        <v>0</v>
      </c>
      <c r="BI86" s="335">
        <f>IF(OR($C147&gt;BI$7,$C147+$E147-2&lt;BI$7),0,($D147-SUM($F147:BH147)-SUM($F86:BH86))*SAP_Leadsheet!$E$75)</f>
        <v>0</v>
      </c>
      <c r="BJ86" s="335">
        <f>IF(OR($C147&gt;BJ$7,$C147+$E147-2&lt;BJ$7),0,($D147-SUM($F147:BI147)-SUM($F86:BI86))*SAP_Leadsheet!$E$75)</f>
        <v>0</v>
      </c>
      <c r="BK86" s="335">
        <f>IF(OR($C147&gt;BK$7,$C147+$E147-2&lt;BK$7),0,($D147-SUM($F147:BJ147)-SUM($F86:BJ86))*SAP_Leadsheet!$E$75)</f>
        <v>0</v>
      </c>
      <c r="BL86" s="335">
        <f>IF(OR($C147&gt;BL$7,$C147+$E147-2&lt;BL$7),0,($D147-SUM($F147:BK147)-SUM($F86:BK86))*SAP_Leadsheet!$E$75)</f>
        <v>0</v>
      </c>
      <c r="BM86" s="335">
        <f>IF(OR($C147&gt;BM$7,$C147+$E147-2&lt;BM$7),0,($D147-SUM($F147:BL147)-SUM($F86:BL86))*SAP_Leadsheet!$E$75)</f>
        <v>0</v>
      </c>
      <c r="BN86" s="335">
        <f>IF(OR($C147&gt;BN$7,$C147+$E147-2&lt;BN$7),0,($D147-SUM($F147:BM147)-SUM($F86:BM86))*SAP_Leadsheet!$E$75)</f>
        <v>0</v>
      </c>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row>
    <row r="87" spans="1:90" hidden="1" outlineLevel="1" x14ac:dyDescent="0.15">
      <c r="A87" s="112"/>
      <c r="B87" s="87"/>
      <c r="C87" s="8">
        <v>53</v>
      </c>
      <c r="D87" s="332"/>
      <c r="E87" s="333"/>
      <c r="F87" s="334"/>
      <c r="G87" s="335">
        <f>IF(OR($C148&gt;G$7,$C148+$E148-2&lt;G$7),0,($D148-SUM($F148:F148)-SUM($F87:F87))*SAP_Leadsheet!$E$75)</f>
        <v>0</v>
      </c>
      <c r="H87" s="335">
        <f>IF(OR($C148&gt;H$7,$C148+$E148-2&lt;H$7),0,($D148-SUM($F148:G148)-SUM($F87:G87))*SAP_Leadsheet!$E$75)</f>
        <v>0</v>
      </c>
      <c r="I87" s="335">
        <f>IF(OR($C148&gt;I$7,$C148+$E148-2&lt;I$7),0,($D148-SUM($F148:H148)-SUM($F87:H87))*SAP_Leadsheet!$E$75)</f>
        <v>0</v>
      </c>
      <c r="J87" s="335">
        <f>IF(OR($C148&gt;J$7,$C148+$E148-2&lt;J$7),0,($D148-SUM($F148:I148)-SUM($F87:I87))*SAP_Leadsheet!$E$75)</f>
        <v>0</v>
      </c>
      <c r="K87" s="335">
        <f>IF(OR($C148&gt;K$7,$C148+$E148-2&lt;K$7),0,($D148-SUM($F148:J148)-SUM($F87:J87))*SAP_Leadsheet!$E$75)</f>
        <v>0</v>
      </c>
      <c r="L87" s="335">
        <f>IF(OR($C148&gt;L$7,$C148+$E148-2&lt;L$7),0,($D148-SUM($F148:K148)-SUM($F87:K87))*SAP_Leadsheet!$E$75)</f>
        <v>0</v>
      </c>
      <c r="M87" s="335">
        <f>IF(OR($C148&gt;M$7,$C148+$E148-2&lt;M$7),0,($D148-SUM($F148:L148)-SUM($F87:L87))*SAP_Leadsheet!$E$75)</f>
        <v>0</v>
      </c>
      <c r="N87" s="335">
        <f>IF(OR($C148&gt;N$7,$C148+$E148-2&lt;N$7),0,($D148-SUM($F148:M148)-SUM($F87:M87))*SAP_Leadsheet!$E$75)</f>
        <v>0</v>
      </c>
      <c r="O87" s="335">
        <f>IF(OR($C148&gt;O$7,$C148+$E148-2&lt;O$7),0,($D148-SUM($F148:N148)-SUM($F87:N87))*SAP_Leadsheet!$E$75)</f>
        <v>0</v>
      </c>
      <c r="P87" s="335">
        <f>IF(OR($C148&gt;P$7,$C148+$E148-2&lt;P$7),0,($D148-SUM($F148:O148)-SUM($F87:O87))*SAP_Leadsheet!$E$75)</f>
        <v>0</v>
      </c>
      <c r="Q87" s="335">
        <f>IF(OR($C148&gt;Q$7,$C148+$E148-2&lt;Q$7),0,($D148-SUM($F148:P148)-SUM($F87:P87))*SAP_Leadsheet!$E$75)</f>
        <v>0</v>
      </c>
      <c r="R87" s="335">
        <f>IF(OR($C148&gt;R$7,$C148+$E148-2&lt;R$7),0,($D148-SUM($F148:Q148)-SUM($F87:Q87))*SAP_Leadsheet!$E$75)</f>
        <v>0</v>
      </c>
      <c r="S87" s="335">
        <f>IF(OR($C148&gt;S$7,$C148+$E148-2&lt;S$7),0,($D148-SUM($F148:R148)-SUM($F87:R87))*SAP_Leadsheet!$E$75)</f>
        <v>0</v>
      </c>
      <c r="T87" s="335">
        <f>IF(OR($C148&gt;T$7,$C148+$E148-2&lt;T$7),0,($D148-SUM($F148:S148)-SUM($F87:S87))*SAP_Leadsheet!$E$75)</f>
        <v>0</v>
      </c>
      <c r="U87" s="335">
        <f>IF(OR($C148&gt;U$7,$C148+$E148-2&lt;U$7),0,($D148-SUM($F148:T148)-SUM($F87:T87))*SAP_Leadsheet!$E$75)</f>
        <v>0</v>
      </c>
      <c r="V87" s="335">
        <f>IF(OR($C148&gt;V$7,$C148+$E148-2&lt;V$7),0,($D148-SUM($F148:U148)-SUM($F87:U87))*SAP_Leadsheet!$E$75)</f>
        <v>0</v>
      </c>
      <c r="W87" s="335">
        <f>IF(OR($C148&gt;W$7,$C148+$E148-2&lt;W$7),0,($D148-SUM($F148:V148)-SUM($F87:V87))*SAP_Leadsheet!$E$75)</f>
        <v>0</v>
      </c>
      <c r="X87" s="335">
        <f>IF(OR($C148&gt;X$7,$C148+$E148-2&lt;X$7),0,($D148-SUM($F148:W148)-SUM($F87:W87))*SAP_Leadsheet!$E$75)</f>
        <v>0</v>
      </c>
      <c r="Y87" s="335">
        <f>IF(OR($C148&gt;Y$7,$C148+$E148-2&lt;Y$7),0,($D148-SUM($F148:X148)-SUM($F87:X87))*SAP_Leadsheet!$E$75)</f>
        <v>0</v>
      </c>
      <c r="Z87" s="335">
        <f>IF(OR($C148&gt;Z$7,$C148+$E148-2&lt;Z$7),0,($D148-SUM($F148:Y148)-SUM($F87:Y87))*SAP_Leadsheet!$E$75)</f>
        <v>0</v>
      </c>
      <c r="AA87" s="335">
        <f>IF(OR($C148&gt;AA$7,$C148+$E148-2&lt;AA$7),0,($D148-SUM($F148:Z148)-SUM($F87:Z87))*SAP_Leadsheet!$E$75)</f>
        <v>0</v>
      </c>
      <c r="AB87" s="335">
        <f>IF(OR($C148&gt;AB$7,$C148+$E148-2&lt;AB$7),0,($D148-SUM($F148:AA148)-SUM($F87:AA87))*SAP_Leadsheet!$E$75)</f>
        <v>0</v>
      </c>
      <c r="AC87" s="335">
        <f>IF(OR($C148&gt;AC$7,$C148+$E148-2&lt;AC$7),0,($D148-SUM($F148:AB148)-SUM($F87:AB87))*SAP_Leadsheet!$E$75)</f>
        <v>0</v>
      </c>
      <c r="AD87" s="335">
        <f>IF(OR($C148&gt;AD$7,$C148+$E148-2&lt;AD$7),0,($D148-SUM($F148:AC148)-SUM($F87:AC87))*SAP_Leadsheet!$E$75)</f>
        <v>0</v>
      </c>
      <c r="AE87" s="335">
        <f>IF(OR($C148&gt;AE$7,$C148+$E148-2&lt;AE$7),0,($D148-SUM($F148:AD148)-SUM($F87:AD87))*SAP_Leadsheet!$E$75)</f>
        <v>0</v>
      </c>
      <c r="AF87" s="335">
        <f>IF(OR($C148&gt;AF$7,$C148+$E148-2&lt;AF$7),0,($D148-SUM($F148:AE148)-SUM($F87:AE87))*SAP_Leadsheet!$E$75)</f>
        <v>0</v>
      </c>
      <c r="AG87" s="335">
        <f>IF(OR($C148&gt;AG$7,$C148+$E148-2&lt;AG$7),0,($D148-SUM($F148:AF148)-SUM($F87:AF87))*SAP_Leadsheet!$E$75)</f>
        <v>0</v>
      </c>
      <c r="AH87" s="335">
        <f>IF(OR($C148&gt;AH$7,$C148+$E148-2&lt;AH$7),0,($D148-SUM($F148:AG148)-SUM($F87:AG87))*SAP_Leadsheet!$E$75)</f>
        <v>0</v>
      </c>
      <c r="AI87" s="335">
        <f>IF(OR($C148&gt;AI$7,$C148+$E148-2&lt;AI$7),0,($D148-SUM($F148:AH148)-SUM($F87:AH87))*SAP_Leadsheet!$E$75)</f>
        <v>0</v>
      </c>
      <c r="AJ87" s="335">
        <f>IF(OR($C148&gt;AJ$7,$C148+$E148-2&lt;AJ$7),0,($D148-SUM($F148:AI148)-SUM($F87:AI87))*SAP_Leadsheet!$E$75)</f>
        <v>0</v>
      </c>
      <c r="AK87" s="335">
        <f>IF(OR($C148&gt;AK$7,$C148+$E148-2&lt;AK$7),0,($D148-SUM($F148:AJ148)-SUM($F87:AJ87))*SAP_Leadsheet!$E$75)</f>
        <v>0</v>
      </c>
      <c r="AL87" s="335">
        <f>IF(OR($C148&gt;AL$7,$C148+$E148-2&lt;AL$7),0,($D148-SUM($F148:AK148)-SUM($F87:AK87))*SAP_Leadsheet!$E$75)</f>
        <v>0</v>
      </c>
      <c r="AM87" s="335">
        <f>IF(OR($C148&gt;AM$7,$C148+$E148-2&lt;AM$7),0,($D148-SUM($F148:AL148)-SUM($F87:AL87))*SAP_Leadsheet!$E$75)</f>
        <v>0</v>
      </c>
      <c r="AN87" s="335">
        <f>IF(OR($C148&gt;AN$7,$C148+$E148-2&lt;AN$7),0,($D148-SUM($F148:AM148)-SUM($F87:AM87))*SAP_Leadsheet!$E$75)</f>
        <v>0</v>
      </c>
      <c r="AO87" s="335">
        <f>IF(OR($C148&gt;AO$7,$C148+$E148-2&lt;AO$7),0,($D148-SUM($F148:AN148)-SUM($F87:AN87))*SAP_Leadsheet!$E$75)</f>
        <v>0</v>
      </c>
      <c r="AP87" s="335">
        <f>IF(OR($C148&gt;AP$7,$C148+$E148-2&lt;AP$7),0,($D148-SUM($F148:AO148)-SUM($F87:AO87))*SAP_Leadsheet!$E$75)</f>
        <v>0</v>
      </c>
      <c r="AQ87" s="335">
        <f>IF(OR($C148&gt;AQ$7,$C148+$E148-2&lt;AQ$7),0,($D148-SUM($F148:AP148)-SUM($F87:AP87))*SAP_Leadsheet!$E$75)</f>
        <v>0</v>
      </c>
      <c r="AR87" s="335">
        <f>IF(OR($C148&gt;AR$7,$C148+$E148-2&lt;AR$7),0,($D148-SUM($F148:AQ148)-SUM($F87:AQ87))*SAP_Leadsheet!$E$75)</f>
        <v>0</v>
      </c>
      <c r="AS87" s="335">
        <f>IF(OR($C148&gt;AS$7,$C148+$E148-2&lt;AS$7),0,($D148-SUM($F148:AR148)-SUM($F87:AR87))*SAP_Leadsheet!$E$75)</f>
        <v>0</v>
      </c>
      <c r="AT87" s="335">
        <f>IF(OR($C148&gt;AT$7,$C148+$E148-2&lt;AT$7),0,($D148-SUM($F148:AS148)-SUM($F87:AS87))*SAP_Leadsheet!$E$75)</f>
        <v>0</v>
      </c>
      <c r="AU87" s="335">
        <f>IF(OR($C148&gt;AU$7,$C148+$E148-2&lt;AU$7),0,($D148-SUM($F148:AT148)-SUM($F87:AT87))*SAP_Leadsheet!$E$75)</f>
        <v>0</v>
      </c>
      <c r="AV87" s="335">
        <f>IF(OR($C148&gt;AV$7,$C148+$E148-2&lt;AV$7),0,($D148-SUM($F148:AU148)-SUM($F87:AU87))*SAP_Leadsheet!$E$75)</f>
        <v>0</v>
      </c>
      <c r="AW87" s="335">
        <f>IF(OR($C148&gt;AW$7,$C148+$E148-2&lt;AW$7),0,($D148-SUM($F148:AV148)-SUM($F87:AV87))*SAP_Leadsheet!$E$75)</f>
        <v>0</v>
      </c>
      <c r="AX87" s="335">
        <f>IF(OR($C148&gt;AX$7,$C148+$E148-2&lt;AX$7),0,($D148-SUM($F148:AW148)-SUM($F87:AW87))*SAP_Leadsheet!$E$75)</f>
        <v>0</v>
      </c>
      <c r="AY87" s="335">
        <f>IF(OR($C148&gt;AY$7,$C148+$E148-2&lt;AY$7),0,($D148-SUM($F148:AX148)-SUM($F87:AX87))*SAP_Leadsheet!$E$75)</f>
        <v>0</v>
      </c>
      <c r="AZ87" s="335">
        <f>IF(OR($C148&gt;AZ$7,$C148+$E148-2&lt;AZ$7),0,($D148-SUM($F148:AY148)-SUM($F87:AY87))*SAP_Leadsheet!$E$75)</f>
        <v>0</v>
      </c>
      <c r="BA87" s="335">
        <f>IF(OR($C148&gt;BA$7,$C148+$E148-2&lt;BA$7),0,($D148-SUM($F148:AZ148)-SUM($F87:AZ87))*SAP_Leadsheet!$E$75)</f>
        <v>0</v>
      </c>
      <c r="BB87" s="335">
        <f>IF(OR($C148&gt;BB$7,$C148+$E148-2&lt;BB$7),0,($D148-SUM($F148:BA148)-SUM($F87:BA87))*SAP_Leadsheet!$E$75)</f>
        <v>0</v>
      </c>
      <c r="BC87" s="335">
        <f>IF(OR($C148&gt;BC$7,$C148+$E148-2&lt;BC$7),0,($D148-SUM($F148:BB148)-SUM($F87:BB87))*SAP_Leadsheet!$E$75)</f>
        <v>0</v>
      </c>
      <c r="BD87" s="335">
        <f>IF(OR($C148&gt;BD$7,$C148+$E148-2&lt;BD$7),0,($D148-SUM($F148:BC148)-SUM($F87:BC87))*SAP_Leadsheet!$E$75)</f>
        <v>0</v>
      </c>
      <c r="BE87" s="335">
        <f>IF(OR($C148&gt;BE$7,$C148+$E148-2&lt;BE$7),0,($D148-SUM($F148:BD148)-SUM($F87:BD87))*SAP_Leadsheet!$E$75)</f>
        <v>0</v>
      </c>
      <c r="BF87" s="335">
        <f>IF(OR($C148&gt;BF$7,$C148+$E148-2&lt;BF$7),0,($D148-SUM($F148:BE148)-SUM($F87:BE87))*SAP_Leadsheet!$E$75)</f>
        <v>0</v>
      </c>
      <c r="BG87" s="335">
        <f>IF(OR($C148&gt;BG$7,$C148+$E148-2&lt;BG$7),0,($D148-SUM($F148:BF148)-SUM($F87:BF87))*SAP_Leadsheet!$E$75)</f>
        <v>0</v>
      </c>
      <c r="BH87" s="335">
        <f>IF(OR($C148&gt;BH$7,$C148+$E148-2&lt;BH$7),0,($D148-SUM($F148:BG148)-SUM($F87:BG87))*SAP_Leadsheet!$E$75)</f>
        <v>0</v>
      </c>
      <c r="BI87" s="335">
        <f>IF(OR($C148&gt;BI$7,$C148+$E148-2&lt;BI$7),0,($D148-SUM($F148:BH148)-SUM($F87:BH87))*SAP_Leadsheet!$E$75)</f>
        <v>0</v>
      </c>
      <c r="BJ87" s="335">
        <f>IF(OR($C148&gt;BJ$7,$C148+$E148-2&lt;BJ$7),0,($D148-SUM($F148:BI148)-SUM($F87:BI87))*SAP_Leadsheet!$E$75)</f>
        <v>0</v>
      </c>
      <c r="BK87" s="335">
        <f>IF(OR($C148&gt;BK$7,$C148+$E148-2&lt;BK$7),0,($D148-SUM($F148:BJ148)-SUM($F87:BJ87))*SAP_Leadsheet!$E$75)</f>
        <v>0</v>
      </c>
      <c r="BL87" s="335">
        <f>IF(OR($C148&gt;BL$7,$C148+$E148-2&lt;BL$7),0,($D148-SUM($F148:BK148)-SUM($F87:BK87))*SAP_Leadsheet!$E$75)</f>
        <v>0</v>
      </c>
      <c r="BM87" s="335">
        <f>IF(OR($C148&gt;BM$7,$C148+$E148-2&lt;BM$7),0,($D148-SUM($F148:BL148)-SUM($F87:BL87))*SAP_Leadsheet!$E$75)</f>
        <v>0</v>
      </c>
      <c r="BN87" s="335">
        <f>IF(OR($C148&gt;BN$7,$C148+$E148-2&lt;BN$7),0,($D148-SUM($F148:BM148)-SUM($F87:BM87))*SAP_Leadsheet!$E$75)</f>
        <v>0</v>
      </c>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row>
    <row r="88" spans="1:90" hidden="1" outlineLevel="1" x14ac:dyDescent="0.15">
      <c r="A88" s="112"/>
      <c r="B88" s="87"/>
      <c r="C88" s="8">
        <v>54</v>
      </c>
      <c r="D88" s="332"/>
      <c r="E88" s="333"/>
      <c r="F88" s="334"/>
      <c r="G88" s="335">
        <f>IF(OR($C149&gt;G$7,$C149+$E149-2&lt;G$7),0,($D149-SUM($F149:F149)-SUM($F88:F88))*SAP_Leadsheet!$E$75)</f>
        <v>0</v>
      </c>
      <c r="H88" s="335">
        <f>IF(OR($C149&gt;H$7,$C149+$E149-2&lt;H$7),0,($D149-SUM($F149:G149)-SUM($F88:G88))*SAP_Leadsheet!$E$75)</f>
        <v>0</v>
      </c>
      <c r="I88" s="335">
        <f>IF(OR($C149&gt;I$7,$C149+$E149-2&lt;I$7),0,($D149-SUM($F149:H149)-SUM($F88:H88))*SAP_Leadsheet!$E$75)</f>
        <v>0</v>
      </c>
      <c r="J88" s="335">
        <f>IF(OR($C149&gt;J$7,$C149+$E149-2&lt;J$7),0,($D149-SUM($F149:I149)-SUM($F88:I88))*SAP_Leadsheet!$E$75)</f>
        <v>0</v>
      </c>
      <c r="K88" s="335">
        <f>IF(OR($C149&gt;K$7,$C149+$E149-2&lt;K$7),0,($D149-SUM($F149:J149)-SUM($F88:J88))*SAP_Leadsheet!$E$75)</f>
        <v>0</v>
      </c>
      <c r="L88" s="335">
        <f>IF(OR($C149&gt;L$7,$C149+$E149-2&lt;L$7),0,($D149-SUM($F149:K149)-SUM($F88:K88))*SAP_Leadsheet!$E$75)</f>
        <v>0</v>
      </c>
      <c r="M88" s="335">
        <f>IF(OR($C149&gt;M$7,$C149+$E149-2&lt;M$7),0,($D149-SUM($F149:L149)-SUM($F88:L88))*SAP_Leadsheet!$E$75)</f>
        <v>0</v>
      </c>
      <c r="N88" s="335">
        <f>IF(OR($C149&gt;N$7,$C149+$E149-2&lt;N$7),0,($D149-SUM($F149:M149)-SUM($F88:M88))*SAP_Leadsheet!$E$75)</f>
        <v>0</v>
      </c>
      <c r="O88" s="335">
        <f>IF(OR($C149&gt;O$7,$C149+$E149-2&lt;O$7),0,($D149-SUM($F149:N149)-SUM($F88:N88))*SAP_Leadsheet!$E$75)</f>
        <v>0</v>
      </c>
      <c r="P88" s="335">
        <f>IF(OR($C149&gt;P$7,$C149+$E149-2&lt;P$7),0,($D149-SUM($F149:O149)-SUM($F88:O88))*SAP_Leadsheet!$E$75)</f>
        <v>0</v>
      </c>
      <c r="Q88" s="335">
        <f>IF(OR($C149&gt;Q$7,$C149+$E149-2&lt;Q$7),0,($D149-SUM($F149:P149)-SUM($F88:P88))*SAP_Leadsheet!$E$75)</f>
        <v>0</v>
      </c>
      <c r="R88" s="335">
        <f>IF(OR($C149&gt;R$7,$C149+$E149-2&lt;R$7),0,($D149-SUM($F149:Q149)-SUM($F88:Q88))*SAP_Leadsheet!$E$75)</f>
        <v>0</v>
      </c>
      <c r="S88" s="335">
        <f>IF(OR($C149&gt;S$7,$C149+$E149-2&lt;S$7),0,($D149-SUM($F149:R149)-SUM($F88:R88))*SAP_Leadsheet!$E$75)</f>
        <v>0</v>
      </c>
      <c r="T88" s="335">
        <f>IF(OR($C149&gt;T$7,$C149+$E149-2&lt;T$7),0,($D149-SUM($F149:S149)-SUM($F88:S88))*SAP_Leadsheet!$E$75)</f>
        <v>0</v>
      </c>
      <c r="U88" s="335">
        <f>IF(OR($C149&gt;U$7,$C149+$E149-2&lt;U$7),0,($D149-SUM($F149:T149)-SUM($F88:T88))*SAP_Leadsheet!$E$75)</f>
        <v>0</v>
      </c>
      <c r="V88" s="335">
        <f>IF(OR($C149&gt;V$7,$C149+$E149-2&lt;V$7),0,($D149-SUM($F149:U149)-SUM($F88:U88))*SAP_Leadsheet!$E$75)</f>
        <v>0</v>
      </c>
      <c r="W88" s="335">
        <f>IF(OR($C149&gt;W$7,$C149+$E149-2&lt;W$7),0,($D149-SUM($F149:V149)-SUM($F88:V88))*SAP_Leadsheet!$E$75)</f>
        <v>0</v>
      </c>
      <c r="X88" s="335">
        <f>IF(OR($C149&gt;X$7,$C149+$E149-2&lt;X$7),0,($D149-SUM($F149:W149)-SUM($F88:W88))*SAP_Leadsheet!$E$75)</f>
        <v>0</v>
      </c>
      <c r="Y88" s="335">
        <f>IF(OR($C149&gt;Y$7,$C149+$E149-2&lt;Y$7),0,($D149-SUM($F149:X149)-SUM($F88:X88))*SAP_Leadsheet!$E$75)</f>
        <v>0</v>
      </c>
      <c r="Z88" s="335">
        <f>IF(OR($C149&gt;Z$7,$C149+$E149-2&lt;Z$7),0,($D149-SUM($F149:Y149)-SUM($F88:Y88))*SAP_Leadsheet!$E$75)</f>
        <v>0</v>
      </c>
      <c r="AA88" s="335">
        <f>IF(OR($C149&gt;AA$7,$C149+$E149-2&lt;AA$7),0,($D149-SUM($F149:Z149)-SUM($F88:Z88))*SAP_Leadsheet!$E$75)</f>
        <v>0</v>
      </c>
      <c r="AB88" s="335">
        <f>IF(OR($C149&gt;AB$7,$C149+$E149-2&lt;AB$7),0,($D149-SUM($F149:AA149)-SUM($F88:AA88))*SAP_Leadsheet!$E$75)</f>
        <v>0</v>
      </c>
      <c r="AC88" s="335">
        <f>IF(OR($C149&gt;AC$7,$C149+$E149-2&lt;AC$7),0,($D149-SUM($F149:AB149)-SUM($F88:AB88))*SAP_Leadsheet!$E$75)</f>
        <v>0</v>
      </c>
      <c r="AD88" s="335">
        <f>IF(OR($C149&gt;AD$7,$C149+$E149-2&lt;AD$7),0,($D149-SUM($F149:AC149)-SUM($F88:AC88))*SAP_Leadsheet!$E$75)</f>
        <v>0</v>
      </c>
      <c r="AE88" s="335">
        <f>IF(OR($C149&gt;AE$7,$C149+$E149-2&lt;AE$7),0,($D149-SUM($F149:AD149)-SUM($F88:AD88))*SAP_Leadsheet!$E$75)</f>
        <v>0</v>
      </c>
      <c r="AF88" s="335">
        <f>IF(OR($C149&gt;AF$7,$C149+$E149-2&lt;AF$7),0,($D149-SUM($F149:AE149)-SUM($F88:AE88))*SAP_Leadsheet!$E$75)</f>
        <v>0</v>
      </c>
      <c r="AG88" s="335">
        <f>IF(OR($C149&gt;AG$7,$C149+$E149-2&lt;AG$7),0,($D149-SUM($F149:AF149)-SUM($F88:AF88))*SAP_Leadsheet!$E$75)</f>
        <v>0</v>
      </c>
      <c r="AH88" s="335">
        <f>IF(OR($C149&gt;AH$7,$C149+$E149-2&lt;AH$7),0,($D149-SUM($F149:AG149)-SUM($F88:AG88))*SAP_Leadsheet!$E$75)</f>
        <v>0</v>
      </c>
      <c r="AI88" s="335">
        <f>IF(OR($C149&gt;AI$7,$C149+$E149-2&lt;AI$7),0,($D149-SUM($F149:AH149)-SUM($F88:AH88))*SAP_Leadsheet!$E$75)</f>
        <v>0</v>
      </c>
      <c r="AJ88" s="335">
        <f>IF(OR($C149&gt;AJ$7,$C149+$E149-2&lt;AJ$7),0,($D149-SUM($F149:AI149)-SUM($F88:AI88))*SAP_Leadsheet!$E$75)</f>
        <v>0</v>
      </c>
      <c r="AK88" s="335">
        <f>IF(OR($C149&gt;AK$7,$C149+$E149-2&lt;AK$7),0,($D149-SUM($F149:AJ149)-SUM($F88:AJ88))*SAP_Leadsheet!$E$75)</f>
        <v>0</v>
      </c>
      <c r="AL88" s="335">
        <f>IF(OR($C149&gt;AL$7,$C149+$E149-2&lt;AL$7),0,($D149-SUM($F149:AK149)-SUM($F88:AK88))*SAP_Leadsheet!$E$75)</f>
        <v>0</v>
      </c>
      <c r="AM88" s="335">
        <f>IF(OR($C149&gt;AM$7,$C149+$E149-2&lt;AM$7),0,($D149-SUM($F149:AL149)-SUM($F88:AL88))*SAP_Leadsheet!$E$75)</f>
        <v>0</v>
      </c>
      <c r="AN88" s="335">
        <f>IF(OR($C149&gt;AN$7,$C149+$E149-2&lt;AN$7),0,($D149-SUM($F149:AM149)-SUM($F88:AM88))*SAP_Leadsheet!$E$75)</f>
        <v>0</v>
      </c>
      <c r="AO88" s="335">
        <f>IF(OR($C149&gt;AO$7,$C149+$E149-2&lt;AO$7),0,($D149-SUM($F149:AN149)-SUM($F88:AN88))*SAP_Leadsheet!$E$75)</f>
        <v>0</v>
      </c>
      <c r="AP88" s="335">
        <f>IF(OR($C149&gt;AP$7,$C149+$E149-2&lt;AP$7),0,($D149-SUM($F149:AO149)-SUM($F88:AO88))*SAP_Leadsheet!$E$75)</f>
        <v>0</v>
      </c>
      <c r="AQ88" s="335">
        <f>IF(OR($C149&gt;AQ$7,$C149+$E149-2&lt;AQ$7),0,($D149-SUM($F149:AP149)-SUM($F88:AP88))*SAP_Leadsheet!$E$75)</f>
        <v>0</v>
      </c>
      <c r="AR88" s="335">
        <f>IF(OR($C149&gt;AR$7,$C149+$E149-2&lt;AR$7),0,($D149-SUM($F149:AQ149)-SUM($F88:AQ88))*SAP_Leadsheet!$E$75)</f>
        <v>0</v>
      </c>
      <c r="AS88" s="335">
        <f>IF(OR($C149&gt;AS$7,$C149+$E149-2&lt;AS$7),0,($D149-SUM($F149:AR149)-SUM($F88:AR88))*SAP_Leadsheet!$E$75)</f>
        <v>0</v>
      </c>
      <c r="AT88" s="335">
        <f>IF(OR($C149&gt;AT$7,$C149+$E149-2&lt;AT$7),0,($D149-SUM($F149:AS149)-SUM($F88:AS88))*SAP_Leadsheet!$E$75)</f>
        <v>0</v>
      </c>
      <c r="AU88" s="335">
        <f>IF(OR($C149&gt;AU$7,$C149+$E149-2&lt;AU$7),0,($D149-SUM($F149:AT149)-SUM($F88:AT88))*SAP_Leadsheet!$E$75)</f>
        <v>0</v>
      </c>
      <c r="AV88" s="335">
        <f>IF(OR($C149&gt;AV$7,$C149+$E149-2&lt;AV$7),0,($D149-SUM($F149:AU149)-SUM($F88:AU88))*SAP_Leadsheet!$E$75)</f>
        <v>0</v>
      </c>
      <c r="AW88" s="335">
        <f>IF(OR($C149&gt;AW$7,$C149+$E149-2&lt;AW$7),0,($D149-SUM($F149:AV149)-SUM($F88:AV88))*SAP_Leadsheet!$E$75)</f>
        <v>0</v>
      </c>
      <c r="AX88" s="335">
        <f>IF(OR($C149&gt;AX$7,$C149+$E149-2&lt;AX$7),0,($D149-SUM($F149:AW149)-SUM($F88:AW88))*SAP_Leadsheet!$E$75)</f>
        <v>0</v>
      </c>
      <c r="AY88" s="335">
        <f>IF(OR($C149&gt;AY$7,$C149+$E149-2&lt;AY$7),0,($D149-SUM($F149:AX149)-SUM($F88:AX88))*SAP_Leadsheet!$E$75)</f>
        <v>0</v>
      </c>
      <c r="AZ88" s="335">
        <f>IF(OR($C149&gt;AZ$7,$C149+$E149-2&lt;AZ$7),0,($D149-SUM($F149:AY149)-SUM($F88:AY88))*SAP_Leadsheet!$E$75)</f>
        <v>0</v>
      </c>
      <c r="BA88" s="335">
        <f>IF(OR($C149&gt;BA$7,$C149+$E149-2&lt;BA$7),0,($D149-SUM($F149:AZ149)-SUM($F88:AZ88))*SAP_Leadsheet!$E$75)</f>
        <v>0</v>
      </c>
      <c r="BB88" s="335">
        <f>IF(OR($C149&gt;BB$7,$C149+$E149-2&lt;BB$7),0,($D149-SUM($F149:BA149)-SUM($F88:BA88))*SAP_Leadsheet!$E$75)</f>
        <v>0</v>
      </c>
      <c r="BC88" s="335">
        <f>IF(OR($C149&gt;BC$7,$C149+$E149-2&lt;BC$7),0,($D149-SUM($F149:BB149)-SUM($F88:BB88))*SAP_Leadsheet!$E$75)</f>
        <v>0</v>
      </c>
      <c r="BD88" s="335">
        <f>IF(OR($C149&gt;BD$7,$C149+$E149-2&lt;BD$7),0,($D149-SUM($F149:BC149)-SUM($F88:BC88))*SAP_Leadsheet!$E$75)</f>
        <v>0</v>
      </c>
      <c r="BE88" s="335">
        <f>IF(OR($C149&gt;BE$7,$C149+$E149-2&lt;BE$7),0,($D149-SUM($F149:BD149)-SUM($F88:BD88))*SAP_Leadsheet!$E$75)</f>
        <v>0</v>
      </c>
      <c r="BF88" s="335">
        <f>IF(OR($C149&gt;BF$7,$C149+$E149-2&lt;BF$7),0,($D149-SUM($F149:BE149)-SUM($F88:BE88))*SAP_Leadsheet!$E$75)</f>
        <v>0</v>
      </c>
      <c r="BG88" s="335">
        <f>IF(OR($C149&gt;BG$7,$C149+$E149-2&lt;BG$7),0,($D149-SUM($F149:BF149)-SUM($F88:BF88))*SAP_Leadsheet!$E$75)</f>
        <v>0</v>
      </c>
      <c r="BH88" s="335">
        <f>IF(OR($C149&gt;BH$7,$C149+$E149-2&lt;BH$7),0,($D149-SUM($F149:BG149)-SUM($F88:BG88))*SAP_Leadsheet!$E$75)</f>
        <v>0</v>
      </c>
      <c r="BI88" s="335">
        <f>IF(OR($C149&gt;BI$7,$C149+$E149-2&lt;BI$7),0,($D149-SUM($F149:BH149)-SUM($F88:BH88))*SAP_Leadsheet!$E$75)</f>
        <v>0</v>
      </c>
      <c r="BJ88" s="335">
        <f>IF(OR($C149&gt;BJ$7,$C149+$E149-2&lt;BJ$7),0,($D149-SUM($F149:BI149)-SUM($F88:BI88))*SAP_Leadsheet!$E$75)</f>
        <v>0</v>
      </c>
      <c r="BK88" s="335">
        <f>IF(OR($C149&gt;BK$7,$C149+$E149-2&lt;BK$7),0,($D149-SUM($F149:BJ149)-SUM($F88:BJ88))*SAP_Leadsheet!$E$75)</f>
        <v>0</v>
      </c>
      <c r="BL88" s="335">
        <f>IF(OR($C149&gt;BL$7,$C149+$E149-2&lt;BL$7),0,($D149-SUM($F149:BK149)-SUM($F88:BK88))*SAP_Leadsheet!$E$75)</f>
        <v>0</v>
      </c>
      <c r="BM88" s="335">
        <f>IF(OR($C149&gt;BM$7,$C149+$E149-2&lt;BM$7),0,($D149-SUM($F149:BL149)-SUM($F88:BL88))*SAP_Leadsheet!$E$75)</f>
        <v>0</v>
      </c>
      <c r="BN88" s="335">
        <f>IF(OR($C149&gt;BN$7,$C149+$E149-2&lt;BN$7),0,($D149-SUM($F149:BM149)-SUM($F88:BM88))*SAP_Leadsheet!$E$75)</f>
        <v>0</v>
      </c>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row>
    <row r="89" spans="1:90" hidden="1" outlineLevel="1" x14ac:dyDescent="0.15">
      <c r="A89" s="112"/>
      <c r="B89" s="87"/>
      <c r="C89" s="8">
        <v>55</v>
      </c>
      <c r="D89" s="332"/>
      <c r="E89" s="333"/>
      <c r="F89" s="334"/>
      <c r="G89" s="335">
        <f>IF(OR($C150&gt;G$7,$C150+$E150-2&lt;G$7),0,($D150-SUM($F150:F150)-SUM($F89:F89))*SAP_Leadsheet!$E$75)</f>
        <v>0</v>
      </c>
      <c r="H89" s="335">
        <f>IF(OR($C150&gt;H$7,$C150+$E150-2&lt;H$7),0,($D150-SUM($F150:G150)-SUM($F89:G89))*SAP_Leadsheet!$E$75)</f>
        <v>0</v>
      </c>
      <c r="I89" s="335">
        <f>IF(OR($C150&gt;I$7,$C150+$E150-2&lt;I$7),0,($D150-SUM($F150:H150)-SUM($F89:H89))*SAP_Leadsheet!$E$75)</f>
        <v>0</v>
      </c>
      <c r="J89" s="335">
        <f>IF(OR($C150&gt;J$7,$C150+$E150-2&lt;J$7),0,($D150-SUM($F150:I150)-SUM($F89:I89))*SAP_Leadsheet!$E$75)</f>
        <v>0</v>
      </c>
      <c r="K89" s="335">
        <f>IF(OR($C150&gt;K$7,$C150+$E150-2&lt;K$7),0,($D150-SUM($F150:J150)-SUM($F89:J89))*SAP_Leadsheet!$E$75)</f>
        <v>0</v>
      </c>
      <c r="L89" s="335">
        <f>IF(OR($C150&gt;L$7,$C150+$E150-2&lt;L$7),0,($D150-SUM($F150:K150)-SUM($F89:K89))*SAP_Leadsheet!$E$75)</f>
        <v>0</v>
      </c>
      <c r="M89" s="335">
        <f>IF(OR($C150&gt;M$7,$C150+$E150-2&lt;M$7),0,($D150-SUM($F150:L150)-SUM($F89:L89))*SAP_Leadsheet!$E$75)</f>
        <v>0</v>
      </c>
      <c r="N89" s="335">
        <f>IF(OR($C150&gt;N$7,$C150+$E150-2&lt;N$7),0,($D150-SUM($F150:M150)-SUM($F89:M89))*SAP_Leadsheet!$E$75)</f>
        <v>0</v>
      </c>
      <c r="O89" s="335">
        <f>IF(OR($C150&gt;O$7,$C150+$E150-2&lt;O$7),0,($D150-SUM($F150:N150)-SUM($F89:N89))*SAP_Leadsheet!$E$75)</f>
        <v>0</v>
      </c>
      <c r="P89" s="335">
        <f>IF(OR($C150&gt;P$7,$C150+$E150-2&lt;P$7),0,($D150-SUM($F150:O150)-SUM($F89:O89))*SAP_Leadsheet!$E$75)</f>
        <v>0</v>
      </c>
      <c r="Q89" s="335">
        <f>IF(OR($C150&gt;Q$7,$C150+$E150-2&lt;Q$7),0,($D150-SUM($F150:P150)-SUM($F89:P89))*SAP_Leadsheet!$E$75)</f>
        <v>0</v>
      </c>
      <c r="R89" s="335">
        <f>IF(OR($C150&gt;R$7,$C150+$E150-2&lt;R$7),0,($D150-SUM($F150:Q150)-SUM($F89:Q89))*SAP_Leadsheet!$E$75)</f>
        <v>0</v>
      </c>
      <c r="S89" s="335">
        <f>IF(OR($C150&gt;S$7,$C150+$E150-2&lt;S$7),0,($D150-SUM($F150:R150)-SUM($F89:R89))*SAP_Leadsheet!$E$75)</f>
        <v>0</v>
      </c>
      <c r="T89" s="335">
        <f>IF(OR($C150&gt;T$7,$C150+$E150-2&lt;T$7),0,($D150-SUM($F150:S150)-SUM($F89:S89))*SAP_Leadsheet!$E$75)</f>
        <v>0</v>
      </c>
      <c r="U89" s="335">
        <f>IF(OR($C150&gt;U$7,$C150+$E150-2&lt;U$7),0,($D150-SUM($F150:T150)-SUM($F89:T89))*SAP_Leadsheet!$E$75)</f>
        <v>0</v>
      </c>
      <c r="V89" s="335">
        <f>IF(OR($C150&gt;V$7,$C150+$E150-2&lt;V$7),0,($D150-SUM($F150:U150)-SUM($F89:U89))*SAP_Leadsheet!$E$75)</f>
        <v>0</v>
      </c>
      <c r="W89" s="335">
        <f>IF(OR($C150&gt;W$7,$C150+$E150-2&lt;W$7),0,($D150-SUM($F150:V150)-SUM($F89:V89))*SAP_Leadsheet!$E$75)</f>
        <v>0</v>
      </c>
      <c r="X89" s="335">
        <f>IF(OR($C150&gt;X$7,$C150+$E150-2&lt;X$7),0,($D150-SUM($F150:W150)-SUM($F89:W89))*SAP_Leadsheet!$E$75)</f>
        <v>0</v>
      </c>
      <c r="Y89" s="335">
        <f>IF(OR($C150&gt;Y$7,$C150+$E150-2&lt;Y$7),0,($D150-SUM($F150:X150)-SUM($F89:X89))*SAP_Leadsheet!$E$75)</f>
        <v>0</v>
      </c>
      <c r="Z89" s="335">
        <f>IF(OR($C150&gt;Z$7,$C150+$E150-2&lt;Z$7),0,($D150-SUM($F150:Y150)-SUM($F89:Y89))*SAP_Leadsheet!$E$75)</f>
        <v>0</v>
      </c>
      <c r="AA89" s="335">
        <f>IF(OR($C150&gt;AA$7,$C150+$E150-2&lt;AA$7),0,($D150-SUM($F150:Z150)-SUM($F89:Z89))*SAP_Leadsheet!$E$75)</f>
        <v>0</v>
      </c>
      <c r="AB89" s="335">
        <f>IF(OR($C150&gt;AB$7,$C150+$E150-2&lt;AB$7),0,($D150-SUM($F150:AA150)-SUM($F89:AA89))*SAP_Leadsheet!$E$75)</f>
        <v>0</v>
      </c>
      <c r="AC89" s="335">
        <f>IF(OR($C150&gt;AC$7,$C150+$E150-2&lt;AC$7),0,($D150-SUM($F150:AB150)-SUM($F89:AB89))*SAP_Leadsheet!$E$75)</f>
        <v>0</v>
      </c>
      <c r="AD89" s="335">
        <f>IF(OR($C150&gt;AD$7,$C150+$E150-2&lt;AD$7),0,($D150-SUM($F150:AC150)-SUM($F89:AC89))*SAP_Leadsheet!$E$75)</f>
        <v>0</v>
      </c>
      <c r="AE89" s="335">
        <f>IF(OR($C150&gt;AE$7,$C150+$E150-2&lt;AE$7),0,($D150-SUM($F150:AD150)-SUM($F89:AD89))*SAP_Leadsheet!$E$75)</f>
        <v>0</v>
      </c>
      <c r="AF89" s="335">
        <f>IF(OR($C150&gt;AF$7,$C150+$E150-2&lt;AF$7),0,($D150-SUM($F150:AE150)-SUM($F89:AE89))*SAP_Leadsheet!$E$75)</f>
        <v>0</v>
      </c>
      <c r="AG89" s="335">
        <f>IF(OR($C150&gt;AG$7,$C150+$E150-2&lt;AG$7),0,($D150-SUM($F150:AF150)-SUM($F89:AF89))*SAP_Leadsheet!$E$75)</f>
        <v>0</v>
      </c>
      <c r="AH89" s="335">
        <f>IF(OR($C150&gt;AH$7,$C150+$E150-2&lt;AH$7),0,($D150-SUM($F150:AG150)-SUM($F89:AG89))*SAP_Leadsheet!$E$75)</f>
        <v>0</v>
      </c>
      <c r="AI89" s="335">
        <f>IF(OR($C150&gt;AI$7,$C150+$E150-2&lt;AI$7),0,($D150-SUM($F150:AH150)-SUM($F89:AH89))*SAP_Leadsheet!$E$75)</f>
        <v>0</v>
      </c>
      <c r="AJ89" s="335">
        <f>IF(OR($C150&gt;AJ$7,$C150+$E150-2&lt;AJ$7),0,($D150-SUM($F150:AI150)-SUM($F89:AI89))*SAP_Leadsheet!$E$75)</f>
        <v>0</v>
      </c>
      <c r="AK89" s="335">
        <f>IF(OR($C150&gt;AK$7,$C150+$E150-2&lt;AK$7),0,($D150-SUM($F150:AJ150)-SUM($F89:AJ89))*SAP_Leadsheet!$E$75)</f>
        <v>0</v>
      </c>
      <c r="AL89" s="335">
        <f>IF(OR($C150&gt;AL$7,$C150+$E150-2&lt;AL$7),0,($D150-SUM($F150:AK150)-SUM($F89:AK89))*SAP_Leadsheet!$E$75)</f>
        <v>0</v>
      </c>
      <c r="AM89" s="335">
        <f>IF(OR($C150&gt;AM$7,$C150+$E150-2&lt;AM$7),0,($D150-SUM($F150:AL150)-SUM($F89:AL89))*SAP_Leadsheet!$E$75)</f>
        <v>0</v>
      </c>
      <c r="AN89" s="335">
        <f>IF(OR($C150&gt;AN$7,$C150+$E150-2&lt;AN$7),0,($D150-SUM($F150:AM150)-SUM($F89:AM89))*SAP_Leadsheet!$E$75)</f>
        <v>0</v>
      </c>
      <c r="AO89" s="335">
        <f>IF(OR($C150&gt;AO$7,$C150+$E150-2&lt;AO$7),0,($D150-SUM($F150:AN150)-SUM($F89:AN89))*SAP_Leadsheet!$E$75)</f>
        <v>0</v>
      </c>
      <c r="AP89" s="335">
        <f>IF(OR($C150&gt;AP$7,$C150+$E150-2&lt;AP$7),0,($D150-SUM($F150:AO150)-SUM($F89:AO89))*SAP_Leadsheet!$E$75)</f>
        <v>0</v>
      </c>
      <c r="AQ89" s="335">
        <f>IF(OR($C150&gt;AQ$7,$C150+$E150-2&lt;AQ$7),0,($D150-SUM($F150:AP150)-SUM($F89:AP89))*SAP_Leadsheet!$E$75)</f>
        <v>0</v>
      </c>
      <c r="AR89" s="335">
        <f>IF(OR($C150&gt;AR$7,$C150+$E150-2&lt;AR$7),0,($D150-SUM($F150:AQ150)-SUM($F89:AQ89))*SAP_Leadsheet!$E$75)</f>
        <v>0</v>
      </c>
      <c r="AS89" s="335">
        <f>IF(OR($C150&gt;AS$7,$C150+$E150-2&lt;AS$7),0,($D150-SUM($F150:AR150)-SUM($F89:AR89))*SAP_Leadsheet!$E$75)</f>
        <v>0</v>
      </c>
      <c r="AT89" s="335">
        <f>IF(OR($C150&gt;AT$7,$C150+$E150-2&lt;AT$7),0,($D150-SUM($F150:AS150)-SUM($F89:AS89))*SAP_Leadsheet!$E$75)</f>
        <v>0</v>
      </c>
      <c r="AU89" s="335">
        <f>IF(OR($C150&gt;AU$7,$C150+$E150-2&lt;AU$7),0,($D150-SUM($F150:AT150)-SUM($F89:AT89))*SAP_Leadsheet!$E$75)</f>
        <v>0</v>
      </c>
      <c r="AV89" s="335">
        <f>IF(OR($C150&gt;AV$7,$C150+$E150-2&lt;AV$7),0,($D150-SUM($F150:AU150)-SUM($F89:AU89))*SAP_Leadsheet!$E$75)</f>
        <v>0</v>
      </c>
      <c r="AW89" s="335">
        <f>IF(OR($C150&gt;AW$7,$C150+$E150-2&lt;AW$7),0,($D150-SUM($F150:AV150)-SUM($F89:AV89))*SAP_Leadsheet!$E$75)</f>
        <v>0</v>
      </c>
      <c r="AX89" s="335">
        <f>IF(OR($C150&gt;AX$7,$C150+$E150-2&lt;AX$7),0,($D150-SUM($F150:AW150)-SUM($F89:AW89))*SAP_Leadsheet!$E$75)</f>
        <v>0</v>
      </c>
      <c r="AY89" s="335">
        <f>IF(OR($C150&gt;AY$7,$C150+$E150-2&lt;AY$7),0,($D150-SUM($F150:AX150)-SUM($F89:AX89))*SAP_Leadsheet!$E$75)</f>
        <v>0</v>
      </c>
      <c r="AZ89" s="335">
        <f>IF(OR($C150&gt;AZ$7,$C150+$E150-2&lt;AZ$7),0,($D150-SUM($F150:AY150)-SUM($F89:AY89))*SAP_Leadsheet!$E$75)</f>
        <v>0</v>
      </c>
      <c r="BA89" s="335">
        <f>IF(OR($C150&gt;BA$7,$C150+$E150-2&lt;BA$7),0,($D150-SUM($F150:AZ150)-SUM($F89:AZ89))*SAP_Leadsheet!$E$75)</f>
        <v>0</v>
      </c>
      <c r="BB89" s="335">
        <f>IF(OR($C150&gt;BB$7,$C150+$E150-2&lt;BB$7),0,($D150-SUM($F150:BA150)-SUM($F89:BA89))*SAP_Leadsheet!$E$75)</f>
        <v>0</v>
      </c>
      <c r="BC89" s="335">
        <f>IF(OR($C150&gt;BC$7,$C150+$E150-2&lt;BC$7),0,($D150-SUM($F150:BB150)-SUM($F89:BB89))*SAP_Leadsheet!$E$75)</f>
        <v>0</v>
      </c>
      <c r="BD89" s="335">
        <f>IF(OR($C150&gt;BD$7,$C150+$E150-2&lt;BD$7),0,($D150-SUM($F150:BC150)-SUM($F89:BC89))*SAP_Leadsheet!$E$75)</f>
        <v>0</v>
      </c>
      <c r="BE89" s="335">
        <f>IF(OR($C150&gt;BE$7,$C150+$E150-2&lt;BE$7),0,($D150-SUM($F150:BD150)-SUM($F89:BD89))*SAP_Leadsheet!$E$75)</f>
        <v>0</v>
      </c>
      <c r="BF89" s="335">
        <f>IF(OR($C150&gt;BF$7,$C150+$E150-2&lt;BF$7),0,($D150-SUM($F150:BE150)-SUM($F89:BE89))*SAP_Leadsheet!$E$75)</f>
        <v>0</v>
      </c>
      <c r="BG89" s="335">
        <f>IF(OR($C150&gt;BG$7,$C150+$E150-2&lt;BG$7),0,($D150-SUM($F150:BF150)-SUM($F89:BF89))*SAP_Leadsheet!$E$75)</f>
        <v>0</v>
      </c>
      <c r="BH89" s="335">
        <f>IF(OR($C150&gt;BH$7,$C150+$E150-2&lt;BH$7),0,($D150-SUM($F150:BG150)-SUM($F89:BG89))*SAP_Leadsheet!$E$75)</f>
        <v>0</v>
      </c>
      <c r="BI89" s="335">
        <f>IF(OR($C150&gt;BI$7,$C150+$E150-2&lt;BI$7),0,($D150-SUM($F150:BH150)-SUM($F89:BH89))*SAP_Leadsheet!$E$75)</f>
        <v>0</v>
      </c>
      <c r="BJ89" s="335">
        <f>IF(OR($C150&gt;BJ$7,$C150+$E150-2&lt;BJ$7),0,($D150-SUM($F150:BI150)-SUM($F89:BI89))*SAP_Leadsheet!$E$75)</f>
        <v>0</v>
      </c>
      <c r="BK89" s="335">
        <f>IF(OR($C150&gt;BK$7,$C150+$E150-2&lt;BK$7),0,($D150-SUM($F150:BJ150)-SUM($F89:BJ89))*SAP_Leadsheet!$E$75)</f>
        <v>0</v>
      </c>
      <c r="BL89" s="335">
        <f>IF(OR($C150&gt;BL$7,$C150+$E150-2&lt;BL$7),0,($D150-SUM($F150:BK150)-SUM($F89:BK89))*SAP_Leadsheet!$E$75)</f>
        <v>0</v>
      </c>
      <c r="BM89" s="335">
        <f>IF(OR($C150&gt;BM$7,$C150+$E150-2&lt;BM$7),0,($D150-SUM($F150:BL150)-SUM($F89:BL89))*SAP_Leadsheet!$E$75)</f>
        <v>0</v>
      </c>
      <c r="BN89" s="335">
        <f>IF(OR($C150&gt;BN$7,$C150+$E150-2&lt;BN$7),0,($D150-SUM($F150:BM150)-SUM($F89:BM89))*SAP_Leadsheet!$E$75)</f>
        <v>0</v>
      </c>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row>
    <row r="90" spans="1:90" hidden="1" outlineLevel="1" x14ac:dyDescent="0.15">
      <c r="A90" s="112"/>
      <c r="B90" s="87"/>
      <c r="C90" s="8">
        <v>56</v>
      </c>
      <c r="D90" s="332"/>
      <c r="E90" s="333"/>
      <c r="F90" s="334"/>
      <c r="G90" s="335">
        <f>IF(OR($C151&gt;G$7,$C151+$E151-2&lt;G$7),0,($D151-SUM($F151:F151)-SUM($F90:F90))*SAP_Leadsheet!$E$75)</f>
        <v>0</v>
      </c>
      <c r="H90" s="335">
        <f>IF(OR($C151&gt;H$7,$C151+$E151-2&lt;H$7),0,($D151-SUM($F151:G151)-SUM($F90:G90))*SAP_Leadsheet!$E$75)</f>
        <v>0</v>
      </c>
      <c r="I90" s="335">
        <f>IF(OR($C151&gt;I$7,$C151+$E151-2&lt;I$7),0,($D151-SUM($F151:H151)-SUM($F90:H90))*SAP_Leadsheet!$E$75)</f>
        <v>0</v>
      </c>
      <c r="J90" s="335">
        <f>IF(OR($C151&gt;J$7,$C151+$E151-2&lt;J$7),0,($D151-SUM($F151:I151)-SUM($F90:I90))*SAP_Leadsheet!$E$75)</f>
        <v>0</v>
      </c>
      <c r="K90" s="335">
        <f>IF(OR($C151&gt;K$7,$C151+$E151-2&lt;K$7),0,($D151-SUM($F151:J151)-SUM($F90:J90))*SAP_Leadsheet!$E$75)</f>
        <v>0</v>
      </c>
      <c r="L90" s="335">
        <f>IF(OR($C151&gt;L$7,$C151+$E151-2&lt;L$7),0,($D151-SUM($F151:K151)-SUM($F90:K90))*SAP_Leadsheet!$E$75)</f>
        <v>0</v>
      </c>
      <c r="M90" s="335">
        <f>IF(OR($C151&gt;M$7,$C151+$E151-2&lt;M$7),0,($D151-SUM($F151:L151)-SUM($F90:L90))*SAP_Leadsheet!$E$75)</f>
        <v>0</v>
      </c>
      <c r="N90" s="335">
        <f>IF(OR($C151&gt;N$7,$C151+$E151-2&lt;N$7),0,($D151-SUM($F151:M151)-SUM($F90:M90))*SAP_Leadsheet!$E$75)</f>
        <v>0</v>
      </c>
      <c r="O90" s="335">
        <f>IF(OR($C151&gt;O$7,$C151+$E151-2&lt;O$7),0,($D151-SUM($F151:N151)-SUM($F90:N90))*SAP_Leadsheet!$E$75)</f>
        <v>0</v>
      </c>
      <c r="P90" s="335">
        <f>IF(OR($C151&gt;P$7,$C151+$E151-2&lt;P$7),0,($D151-SUM($F151:O151)-SUM($F90:O90))*SAP_Leadsheet!$E$75)</f>
        <v>0</v>
      </c>
      <c r="Q90" s="335">
        <f>IF(OR($C151&gt;Q$7,$C151+$E151-2&lt;Q$7),0,($D151-SUM($F151:P151)-SUM($F90:P90))*SAP_Leadsheet!$E$75)</f>
        <v>0</v>
      </c>
      <c r="R90" s="335">
        <f>IF(OR($C151&gt;R$7,$C151+$E151-2&lt;R$7),0,($D151-SUM($F151:Q151)-SUM($F90:Q90))*SAP_Leadsheet!$E$75)</f>
        <v>0</v>
      </c>
      <c r="S90" s="335">
        <f>IF(OR($C151&gt;S$7,$C151+$E151-2&lt;S$7),0,($D151-SUM($F151:R151)-SUM($F90:R90))*SAP_Leadsheet!$E$75)</f>
        <v>0</v>
      </c>
      <c r="T90" s="335">
        <f>IF(OR($C151&gt;T$7,$C151+$E151-2&lt;T$7),0,($D151-SUM($F151:S151)-SUM($F90:S90))*SAP_Leadsheet!$E$75)</f>
        <v>0</v>
      </c>
      <c r="U90" s="335">
        <f>IF(OR($C151&gt;U$7,$C151+$E151-2&lt;U$7),0,($D151-SUM($F151:T151)-SUM($F90:T90))*SAP_Leadsheet!$E$75)</f>
        <v>0</v>
      </c>
      <c r="V90" s="335">
        <f>IF(OR($C151&gt;V$7,$C151+$E151-2&lt;V$7),0,($D151-SUM($F151:U151)-SUM($F90:U90))*SAP_Leadsheet!$E$75)</f>
        <v>0</v>
      </c>
      <c r="W90" s="335">
        <f>IF(OR($C151&gt;W$7,$C151+$E151-2&lt;W$7),0,($D151-SUM($F151:V151)-SUM($F90:V90))*SAP_Leadsheet!$E$75)</f>
        <v>0</v>
      </c>
      <c r="X90" s="335">
        <f>IF(OR($C151&gt;X$7,$C151+$E151-2&lt;X$7),0,($D151-SUM($F151:W151)-SUM($F90:W90))*SAP_Leadsheet!$E$75)</f>
        <v>0</v>
      </c>
      <c r="Y90" s="335">
        <f>IF(OR($C151&gt;Y$7,$C151+$E151-2&lt;Y$7),0,($D151-SUM($F151:X151)-SUM($F90:X90))*SAP_Leadsheet!$E$75)</f>
        <v>0</v>
      </c>
      <c r="Z90" s="335">
        <f>IF(OR($C151&gt;Z$7,$C151+$E151-2&lt;Z$7),0,($D151-SUM($F151:Y151)-SUM($F90:Y90))*SAP_Leadsheet!$E$75)</f>
        <v>0</v>
      </c>
      <c r="AA90" s="335">
        <f>IF(OR($C151&gt;AA$7,$C151+$E151-2&lt;AA$7),0,($D151-SUM($F151:Z151)-SUM($F90:Z90))*SAP_Leadsheet!$E$75)</f>
        <v>0</v>
      </c>
      <c r="AB90" s="335">
        <f>IF(OR($C151&gt;AB$7,$C151+$E151-2&lt;AB$7),0,($D151-SUM($F151:AA151)-SUM($F90:AA90))*SAP_Leadsheet!$E$75)</f>
        <v>0</v>
      </c>
      <c r="AC90" s="335">
        <f>IF(OR($C151&gt;AC$7,$C151+$E151-2&lt;AC$7),0,($D151-SUM($F151:AB151)-SUM($F90:AB90))*SAP_Leadsheet!$E$75)</f>
        <v>0</v>
      </c>
      <c r="AD90" s="335">
        <f>IF(OR($C151&gt;AD$7,$C151+$E151-2&lt;AD$7),0,($D151-SUM($F151:AC151)-SUM($F90:AC90))*SAP_Leadsheet!$E$75)</f>
        <v>0</v>
      </c>
      <c r="AE90" s="335">
        <f>IF(OR($C151&gt;AE$7,$C151+$E151-2&lt;AE$7),0,($D151-SUM($F151:AD151)-SUM($F90:AD90))*SAP_Leadsheet!$E$75)</f>
        <v>0</v>
      </c>
      <c r="AF90" s="335">
        <f>IF(OR($C151&gt;AF$7,$C151+$E151-2&lt;AF$7),0,($D151-SUM($F151:AE151)-SUM($F90:AE90))*SAP_Leadsheet!$E$75)</f>
        <v>0</v>
      </c>
      <c r="AG90" s="335">
        <f>IF(OR($C151&gt;AG$7,$C151+$E151-2&lt;AG$7),0,($D151-SUM($F151:AF151)-SUM($F90:AF90))*SAP_Leadsheet!$E$75)</f>
        <v>0</v>
      </c>
      <c r="AH90" s="335">
        <f>IF(OR($C151&gt;AH$7,$C151+$E151-2&lt;AH$7),0,($D151-SUM($F151:AG151)-SUM($F90:AG90))*SAP_Leadsheet!$E$75)</f>
        <v>0</v>
      </c>
      <c r="AI90" s="335">
        <f>IF(OR($C151&gt;AI$7,$C151+$E151-2&lt;AI$7),0,($D151-SUM($F151:AH151)-SUM($F90:AH90))*SAP_Leadsheet!$E$75)</f>
        <v>0</v>
      </c>
      <c r="AJ90" s="335">
        <f>IF(OR($C151&gt;AJ$7,$C151+$E151-2&lt;AJ$7),0,($D151-SUM($F151:AI151)-SUM($F90:AI90))*SAP_Leadsheet!$E$75)</f>
        <v>0</v>
      </c>
      <c r="AK90" s="335">
        <f>IF(OR($C151&gt;AK$7,$C151+$E151-2&lt;AK$7),0,($D151-SUM($F151:AJ151)-SUM($F90:AJ90))*SAP_Leadsheet!$E$75)</f>
        <v>0</v>
      </c>
      <c r="AL90" s="335">
        <f>IF(OR($C151&gt;AL$7,$C151+$E151-2&lt;AL$7),0,($D151-SUM($F151:AK151)-SUM($F90:AK90))*SAP_Leadsheet!$E$75)</f>
        <v>0</v>
      </c>
      <c r="AM90" s="335">
        <f>IF(OR($C151&gt;AM$7,$C151+$E151-2&lt;AM$7),0,($D151-SUM($F151:AL151)-SUM($F90:AL90))*SAP_Leadsheet!$E$75)</f>
        <v>0</v>
      </c>
      <c r="AN90" s="335">
        <f>IF(OR($C151&gt;AN$7,$C151+$E151-2&lt;AN$7),0,($D151-SUM($F151:AM151)-SUM($F90:AM90))*SAP_Leadsheet!$E$75)</f>
        <v>0</v>
      </c>
      <c r="AO90" s="335">
        <f>IF(OR($C151&gt;AO$7,$C151+$E151-2&lt;AO$7),0,($D151-SUM($F151:AN151)-SUM($F90:AN90))*SAP_Leadsheet!$E$75)</f>
        <v>0</v>
      </c>
      <c r="AP90" s="335">
        <f>IF(OR($C151&gt;AP$7,$C151+$E151-2&lt;AP$7),0,($D151-SUM($F151:AO151)-SUM($F90:AO90))*SAP_Leadsheet!$E$75)</f>
        <v>0</v>
      </c>
      <c r="AQ90" s="335">
        <f>IF(OR($C151&gt;AQ$7,$C151+$E151-2&lt;AQ$7),0,($D151-SUM($F151:AP151)-SUM($F90:AP90))*SAP_Leadsheet!$E$75)</f>
        <v>0</v>
      </c>
      <c r="AR90" s="335">
        <f>IF(OR($C151&gt;AR$7,$C151+$E151-2&lt;AR$7),0,($D151-SUM($F151:AQ151)-SUM($F90:AQ90))*SAP_Leadsheet!$E$75)</f>
        <v>0</v>
      </c>
      <c r="AS90" s="335">
        <f>IF(OR($C151&gt;AS$7,$C151+$E151-2&lt;AS$7),0,($D151-SUM($F151:AR151)-SUM($F90:AR90))*SAP_Leadsheet!$E$75)</f>
        <v>0</v>
      </c>
      <c r="AT90" s="335">
        <f>IF(OR($C151&gt;AT$7,$C151+$E151-2&lt;AT$7),0,($D151-SUM($F151:AS151)-SUM($F90:AS90))*SAP_Leadsheet!$E$75)</f>
        <v>0</v>
      </c>
      <c r="AU90" s="335">
        <f>IF(OR($C151&gt;AU$7,$C151+$E151-2&lt;AU$7),0,($D151-SUM($F151:AT151)-SUM($F90:AT90))*SAP_Leadsheet!$E$75)</f>
        <v>0</v>
      </c>
      <c r="AV90" s="335">
        <f>IF(OR($C151&gt;AV$7,$C151+$E151-2&lt;AV$7),0,($D151-SUM($F151:AU151)-SUM($F90:AU90))*SAP_Leadsheet!$E$75)</f>
        <v>0</v>
      </c>
      <c r="AW90" s="335">
        <f>IF(OR($C151&gt;AW$7,$C151+$E151-2&lt;AW$7),0,($D151-SUM($F151:AV151)-SUM($F90:AV90))*SAP_Leadsheet!$E$75)</f>
        <v>0</v>
      </c>
      <c r="AX90" s="335">
        <f>IF(OR($C151&gt;AX$7,$C151+$E151-2&lt;AX$7),0,($D151-SUM($F151:AW151)-SUM($F90:AW90))*SAP_Leadsheet!$E$75)</f>
        <v>0</v>
      </c>
      <c r="AY90" s="335">
        <f>IF(OR($C151&gt;AY$7,$C151+$E151-2&lt;AY$7),0,($D151-SUM($F151:AX151)-SUM($F90:AX90))*SAP_Leadsheet!$E$75)</f>
        <v>0</v>
      </c>
      <c r="AZ90" s="335">
        <f>IF(OR($C151&gt;AZ$7,$C151+$E151-2&lt;AZ$7),0,($D151-SUM($F151:AY151)-SUM($F90:AY90))*SAP_Leadsheet!$E$75)</f>
        <v>0</v>
      </c>
      <c r="BA90" s="335">
        <f>IF(OR($C151&gt;BA$7,$C151+$E151-2&lt;BA$7),0,($D151-SUM($F151:AZ151)-SUM($F90:AZ90))*SAP_Leadsheet!$E$75)</f>
        <v>0</v>
      </c>
      <c r="BB90" s="335">
        <f>IF(OR($C151&gt;BB$7,$C151+$E151-2&lt;BB$7),0,($D151-SUM($F151:BA151)-SUM($F90:BA90))*SAP_Leadsheet!$E$75)</f>
        <v>0</v>
      </c>
      <c r="BC90" s="335">
        <f>IF(OR($C151&gt;BC$7,$C151+$E151-2&lt;BC$7),0,($D151-SUM($F151:BB151)-SUM($F90:BB90))*SAP_Leadsheet!$E$75)</f>
        <v>0</v>
      </c>
      <c r="BD90" s="335">
        <f>IF(OR($C151&gt;BD$7,$C151+$E151-2&lt;BD$7),0,($D151-SUM($F151:BC151)-SUM($F90:BC90))*SAP_Leadsheet!$E$75)</f>
        <v>0</v>
      </c>
      <c r="BE90" s="335">
        <f>IF(OR($C151&gt;BE$7,$C151+$E151-2&lt;BE$7),0,($D151-SUM($F151:BD151)-SUM($F90:BD90))*SAP_Leadsheet!$E$75)</f>
        <v>0</v>
      </c>
      <c r="BF90" s="335">
        <f>IF(OR($C151&gt;BF$7,$C151+$E151-2&lt;BF$7),0,($D151-SUM($F151:BE151)-SUM($F90:BE90))*SAP_Leadsheet!$E$75)</f>
        <v>0</v>
      </c>
      <c r="BG90" s="335">
        <f>IF(OR($C151&gt;BG$7,$C151+$E151-2&lt;BG$7),0,($D151-SUM($F151:BF151)-SUM($F90:BF90))*SAP_Leadsheet!$E$75)</f>
        <v>0</v>
      </c>
      <c r="BH90" s="335">
        <f>IF(OR($C151&gt;BH$7,$C151+$E151-2&lt;BH$7),0,($D151-SUM($F151:BG151)-SUM($F90:BG90))*SAP_Leadsheet!$E$75)</f>
        <v>0</v>
      </c>
      <c r="BI90" s="335">
        <f>IF(OR($C151&gt;BI$7,$C151+$E151-2&lt;BI$7),0,($D151-SUM($F151:BH151)-SUM($F90:BH90))*SAP_Leadsheet!$E$75)</f>
        <v>0</v>
      </c>
      <c r="BJ90" s="335">
        <f>IF(OR($C151&gt;BJ$7,$C151+$E151-2&lt;BJ$7),0,($D151-SUM($F151:BI151)-SUM($F90:BI90))*SAP_Leadsheet!$E$75)</f>
        <v>0</v>
      </c>
      <c r="BK90" s="335">
        <f>IF(OR($C151&gt;BK$7,$C151+$E151-2&lt;BK$7),0,($D151-SUM($F151:BJ151)-SUM($F90:BJ90))*SAP_Leadsheet!$E$75)</f>
        <v>0</v>
      </c>
      <c r="BL90" s="335">
        <f>IF(OR($C151&gt;BL$7,$C151+$E151-2&lt;BL$7),0,($D151-SUM($F151:BK151)-SUM($F90:BK90))*SAP_Leadsheet!$E$75)</f>
        <v>0</v>
      </c>
      <c r="BM90" s="335">
        <f>IF(OR($C151&gt;BM$7,$C151+$E151-2&lt;BM$7),0,($D151-SUM($F151:BL151)-SUM($F90:BL90))*SAP_Leadsheet!$E$75)</f>
        <v>0</v>
      </c>
      <c r="BN90" s="335">
        <f>IF(OR($C151&gt;BN$7,$C151+$E151-2&lt;BN$7),0,($D151-SUM($F151:BM151)-SUM($F90:BM90))*SAP_Leadsheet!$E$75)</f>
        <v>0</v>
      </c>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row>
    <row r="91" spans="1:90" hidden="1" outlineLevel="1" x14ac:dyDescent="0.15">
      <c r="A91" s="112"/>
      <c r="B91" s="87"/>
      <c r="C91" s="8">
        <v>57</v>
      </c>
      <c r="D91" s="332"/>
      <c r="E91" s="333"/>
      <c r="F91" s="334"/>
      <c r="G91" s="335">
        <f>IF(OR($C152&gt;G$7,$C152+$E152-2&lt;G$7),0,($D152-SUM($F152:F152)-SUM($F91:F91))*SAP_Leadsheet!$E$75)</f>
        <v>0</v>
      </c>
      <c r="H91" s="335">
        <f>IF(OR($C152&gt;H$7,$C152+$E152-2&lt;H$7),0,($D152-SUM($F152:G152)-SUM($F91:G91))*SAP_Leadsheet!$E$75)</f>
        <v>0</v>
      </c>
      <c r="I91" s="335">
        <f>IF(OR($C152&gt;I$7,$C152+$E152-2&lt;I$7),0,($D152-SUM($F152:H152)-SUM($F91:H91))*SAP_Leadsheet!$E$75)</f>
        <v>0</v>
      </c>
      <c r="J91" s="335">
        <f>IF(OR($C152&gt;J$7,$C152+$E152-2&lt;J$7),0,($D152-SUM($F152:I152)-SUM($F91:I91))*SAP_Leadsheet!$E$75)</f>
        <v>0</v>
      </c>
      <c r="K91" s="335">
        <f>IF(OR($C152&gt;K$7,$C152+$E152-2&lt;K$7),0,($D152-SUM($F152:J152)-SUM($F91:J91))*SAP_Leadsheet!$E$75)</f>
        <v>0</v>
      </c>
      <c r="L91" s="335">
        <f>IF(OR($C152&gt;L$7,$C152+$E152-2&lt;L$7),0,($D152-SUM($F152:K152)-SUM($F91:K91))*SAP_Leadsheet!$E$75)</f>
        <v>0</v>
      </c>
      <c r="M91" s="335">
        <f>IF(OR($C152&gt;M$7,$C152+$E152-2&lt;M$7),0,($D152-SUM($F152:L152)-SUM($F91:L91))*SAP_Leadsheet!$E$75)</f>
        <v>0</v>
      </c>
      <c r="N91" s="335">
        <f>IF(OR($C152&gt;N$7,$C152+$E152-2&lt;N$7),0,($D152-SUM($F152:M152)-SUM($F91:M91))*SAP_Leadsheet!$E$75)</f>
        <v>0</v>
      </c>
      <c r="O91" s="335">
        <f>IF(OR($C152&gt;O$7,$C152+$E152-2&lt;O$7),0,($D152-SUM($F152:N152)-SUM($F91:N91))*SAP_Leadsheet!$E$75)</f>
        <v>0</v>
      </c>
      <c r="P91" s="335">
        <f>IF(OR($C152&gt;P$7,$C152+$E152-2&lt;P$7),0,($D152-SUM($F152:O152)-SUM($F91:O91))*SAP_Leadsheet!$E$75)</f>
        <v>0</v>
      </c>
      <c r="Q91" s="335">
        <f>IF(OR($C152&gt;Q$7,$C152+$E152-2&lt;Q$7),0,($D152-SUM($F152:P152)-SUM($F91:P91))*SAP_Leadsheet!$E$75)</f>
        <v>0</v>
      </c>
      <c r="R91" s="335">
        <f>IF(OR($C152&gt;R$7,$C152+$E152-2&lt;R$7),0,($D152-SUM($F152:Q152)-SUM($F91:Q91))*SAP_Leadsheet!$E$75)</f>
        <v>0</v>
      </c>
      <c r="S91" s="335">
        <f>IF(OR($C152&gt;S$7,$C152+$E152-2&lt;S$7),0,($D152-SUM($F152:R152)-SUM($F91:R91))*SAP_Leadsheet!$E$75)</f>
        <v>0</v>
      </c>
      <c r="T91" s="335">
        <f>IF(OR($C152&gt;T$7,$C152+$E152-2&lt;T$7),0,($D152-SUM($F152:S152)-SUM($F91:S91))*SAP_Leadsheet!$E$75)</f>
        <v>0</v>
      </c>
      <c r="U91" s="335">
        <f>IF(OR($C152&gt;U$7,$C152+$E152-2&lt;U$7),0,($D152-SUM($F152:T152)-SUM($F91:T91))*SAP_Leadsheet!$E$75)</f>
        <v>0</v>
      </c>
      <c r="V91" s="335">
        <f>IF(OR($C152&gt;V$7,$C152+$E152-2&lt;V$7),0,($D152-SUM($F152:U152)-SUM($F91:U91))*SAP_Leadsheet!$E$75)</f>
        <v>0</v>
      </c>
      <c r="W91" s="335">
        <f>IF(OR($C152&gt;W$7,$C152+$E152-2&lt;W$7),0,($D152-SUM($F152:V152)-SUM($F91:V91))*SAP_Leadsheet!$E$75)</f>
        <v>0</v>
      </c>
      <c r="X91" s="335">
        <f>IF(OR($C152&gt;X$7,$C152+$E152-2&lt;X$7),0,($D152-SUM($F152:W152)-SUM($F91:W91))*SAP_Leadsheet!$E$75)</f>
        <v>0</v>
      </c>
      <c r="Y91" s="335">
        <f>IF(OR($C152&gt;Y$7,$C152+$E152-2&lt;Y$7),0,($D152-SUM($F152:X152)-SUM($F91:X91))*SAP_Leadsheet!$E$75)</f>
        <v>0</v>
      </c>
      <c r="Z91" s="335">
        <f>IF(OR($C152&gt;Z$7,$C152+$E152-2&lt;Z$7),0,($D152-SUM($F152:Y152)-SUM($F91:Y91))*SAP_Leadsheet!$E$75)</f>
        <v>0</v>
      </c>
      <c r="AA91" s="335">
        <f>IF(OR($C152&gt;AA$7,$C152+$E152-2&lt;AA$7),0,($D152-SUM($F152:Z152)-SUM($F91:Z91))*SAP_Leadsheet!$E$75)</f>
        <v>0</v>
      </c>
      <c r="AB91" s="335">
        <f>IF(OR($C152&gt;AB$7,$C152+$E152-2&lt;AB$7),0,($D152-SUM($F152:AA152)-SUM($F91:AA91))*SAP_Leadsheet!$E$75)</f>
        <v>0</v>
      </c>
      <c r="AC91" s="335">
        <f>IF(OR($C152&gt;AC$7,$C152+$E152-2&lt;AC$7),0,($D152-SUM($F152:AB152)-SUM($F91:AB91))*SAP_Leadsheet!$E$75)</f>
        <v>0</v>
      </c>
      <c r="AD91" s="335">
        <f>IF(OR($C152&gt;AD$7,$C152+$E152-2&lt;AD$7),0,($D152-SUM($F152:AC152)-SUM($F91:AC91))*SAP_Leadsheet!$E$75)</f>
        <v>0</v>
      </c>
      <c r="AE91" s="335">
        <f>IF(OR($C152&gt;AE$7,$C152+$E152-2&lt;AE$7),0,($D152-SUM($F152:AD152)-SUM($F91:AD91))*SAP_Leadsheet!$E$75)</f>
        <v>0</v>
      </c>
      <c r="AF91" s="335">
        <f>IF(OR($C152&gt;AF$7,$C152+$E152-2&lt;AF$7),0,($D152-SUM($F152:AE152)-SUM($F91:AE91))*SAP_Leadsheet!$E$75)</f>
        <v>0</v>
      </c>
      <c r="AG91" s="335">
        <f>IF(OR($C152&gt;AG$7,$C152+$E152-2&lt;AG$7),0,($D152-SUM($F152:AF152)-SUM($F91:AF91))*SAP_Leadsheet!$E$75)</f>
        <v>0</v>
      </c>
      <c r="AH91" s="335">
        <f>IF(OR($C152&gt;AH$7,$C152+$E152-2&lt;AH$7),0,($D152-SUM($F152:AG152)-SUM($F91:AG91))*SAP_Leadsheet!$E$75)</f>
        <v>0</v>
      </c>
      <c r="AI91" s="335">
        <f>IF(OR($C152&gt;AI$7,$C152+$E152-2&lt;AI$7),0,($D152-SUM($F152:AH152)-SUM($F91:AH91))*SAP_Leadsheet!$E$75)</f>
        <v>0</v>
      </c>
      <c r="AJ91" s="335">
        <f>IF(OR($C152&gt;AJ$7,$C152+$E152-2&lt;AJ$7),0,($D152-SUM($F152:AI152)-SUM($F91:AI91))*SAP_Leadsheet!$E$75)</f>
        <v>0</v>
      </c>
      <c r="AK91" s="335">
        <f>IF(OR($C152&gt;AK$7,$C152+$E152-2&lt;AK$7),0,($D152-SUM($F152:AJ152)-SUM($F91:AJ91))*SAP_Leadsheet!$E$75)</f>
        <v>0</v>
      </c>
      <c r="AL91" s="335">
        <f>IF(OR($C152&gt;AL$7,$C152+$E152-2&lt;AL$7),0,($D152-SUM($F152:AK152)-SUM($F91:AK91))*SAP_Leadsheet!$E$75)</f>
        <v>0</v>
      </c>
      <c r="AM91" s="335">
        <f>IF(OR($C152&gt;AM$7,$C152+$E152-2&lt;AM$7),0,($D152-SUM($F152:AL152)-SUM($F91:AL91))*SAP_Leadsheet!$E$75)</f>
        <v>0</v>
      </c>
      <c r="AN91" s="335">
        <f>IF(OR($C152&gt;AN$7,$C152+$E152-2&lt;AN$7),0,($D152-SUM($F152:AM152)-SUM($F91:AM91))*SAP_Leadsheet!$E$75)</f>
        <v>0</v>
      </c>
      <c r="AO91" s="335">
        <f>IF(OR($C152&gt;AO$7,$C152+$E152-2&lt;AO$7),0,($D152-SUM($F152:AN152)-SUM($F91:AN91))*SAP_Leadsheet!$E$75)</f>
        <v>0</v>
      </c>
      <c r="AP91" s="335">
        <f>IF(OR($C152&gt;AP$7,$C152+$E152-2&lt;AP$7),0,($D152-SUM($F152:AO152)-SUM($F91:AO91))*SAP_Leadsheet!$E$75)</f>
        <v>0</v>
      </c>
      <c r="AQ91" s="335">
        <f>IF(OR($C152&gt;AQ$7,$C152+$E152-2&lt;AQ$7),0,($D152-SUM($F152:AP152)-SUM($F91:AP91))*SAP_Leadsheet!$E$75)</f>
        <v>0</v>
      </c>
      <c r="AR91" s="335">
        <f>IF(OR($C152&gt;AR$7,$C152+$E152-2&lt;AR$7),0,($D152-SUM($F152:AQ152)-SUM($F91:AQ91))*SAP_Leadsheet!$E$75)</f>
        <v>0</v>
      </c>
      <c r="AS91" s="335">
        <f>IF(OR($C152&gt;AS$7,$C152+$E152-2&lt;AS$7),0,($D152-SUM($F152:AR152)-SUM($F91:AR91))*SAP_Leadsheet!$E$75)</f>
        <v>0</v>
      </c>
      <c r="AT91" s="335">
        <f>IF(OR($C152&gt;AT$7,$C152+$E152-2&lt;AT$7),0,($D152-SUM($F152:AS152)-SUM($F91:AS91))*SAP_Leadsheet!$E$75)</f>
        <v>0</v>
      </c>
      <c r="AU91" s="335">
        <f>IF(OR($C152&gt;AU$7,$C152+$E152-2&lt;AU$7),0,($D152-SUM($F152:AT152)-SUM($F91:AT91))*SAP_Leadsheet!$E$75)</f>
        <v>0</v>
      </c>
      <c r="AV91" s="335">
        <f>IF(OR($C152&gt;AV$7,$C152+$E152-2&lt;AV$7),0,($D152-SUM($F152:AU152)-SUM($F91:AU91))*SAP_Leadsheet!$E$75)</f>
        <v>0</v>
      </c>
      <c r="AW91" s="335">
        <f>IF(OR($C152&gt;AW$7,$C152+$E152-2&lt;AW$7),0,($D152-SUM($F152:AV152)-SUM($F91:AV91))*SAP_Leadsheet!$E$75)</f>
        <v>0</v>
      </c>
      <c r="AX91" s="335">
        <f>IF(OR($C152&gt;AX$7,$C152+$E152-2&lt;AX$7),0,($D152-SUM($F152:AW152)-SUM($F91:AW91))*SAP_Leadsheet!$E$75)</f>
        <v>0</v>
      </c>
      <c r="AY91" s="335">
        <f>IF(OR($C152&gt;AY$7,$C152+$E152-2&lt;AY$7),0,($D152-SUM($F152:AX152)-SUM($F91:AX91))*SAP_Leadsheet!$E$75)</f>
        <v>0</v>
      </c>
      <c r="AZ91" s="335">
        <f>IF(OR($C152&gt;AZ$7,$C152+$E152-2&lt;AZ$7),0,($D152-SUM($F152:AY152)-SUM($F91:AY91))*SAP_Leadsheet!$E$75)</f>
        <v>0</v>
      </c>
      <c r="BA91" s="335">
        <f>IF(OR($C152&gt;BA$7,$C152+$E152-2&lt;BA$7),0,($D152-SUM($F152:AZ152)-SUM($F91:AZ91))*SAP_Leadsheet!$E$75)</f>
        <v>0</v>
      </c>
      <c r="BB91" s="335">
        <f>IF(OR($C152&gt;BB$7,$C152+$E152-2&lt;BB$7),0,($D152-SUM($F152:BA152)-SUM($F91:BA91))*SAP_Leadsheet!$E$75)</f>
        <v>0</v>
      </c>
      <c r="BC91" s="335">
        <f>IF(OR($C152&gt;BC$7,$C152+$E152-2&lt;BC$7),0,($D152-SUM($F152:BB152)-SUM($F91:BB91))*SAP_Leadsheet!$E$75)</f>
        <v>0</v>
      </c>
      <c r="BD91" s="335">
        <f>IF(OR($C152&gt;BD$7,$C152+$E152-2&lt;BD$7),0,($D152-SUM($F152:BC152)-SUM($F91:BC91))*SAP_Leadsheet!$E$75)</f>
        <v>0</v>
      </c>
      <c r="BE91" s="335">
        <f>IF(OR($C152&gt;BE$7,$C152+$E152-2&lt;BE$7),0,($D152-SUM($F152:BD152)-SUM($F91:BD91))*SAP_Leadsheet!$E$75)</f>
        <v>0</v>
      </c>
      <c r="BF91" s="335">
        <f>IF(OR($C152&gt;BF$7,$C152+$E152-2&lt;BF$7),0,($D152-SUM($F152:BE152)-SUM($F91:BE91))*SAP_Leadsheet!$E$75)</f>
        <v>0</v>
      </c>
      <c r="BG91" s="335">
        <f>IF(OR($C152&gt;BG$7,$C152+$E152-2&lt;BG$7),0,($D152-SUM($F152:BF152)-SUM($F91:BF91))*SAP_Leadsheet!$E$75)</f>
        <v>0</v>
      </c>
      <c r="BH91" s="335">
        <f>IF(OR($C152&gt;BH$7,$C152+$E152-2&lt;BH$7),0,($D152-SUM($F152:BG152)-SUM($F91:BG91))*SAP_Leadsheet!$E$75)</f>
        <v>0</v>
      </c>
      <c r="BI91" s="335">
        <f>IF(OR($C152&gt;BI$7,$C152+$E152-2&lt;BI$7),0,($D152-SUM($F152:BH152)-SUM($F91:BH91))*SAP_Leadsheet!$E$75)</f>
        <v>0</v>
      </c>
      <c r="BJ91" s="335">
        <f>IF(OR($C152&gt;BJ$7,$C152+$E152-2&lt;BJ$7),0,($D152-SUM($F152:BI152)-SUM($F91:BI91))*SAP_Leadsheet!$E$75)</f>
        <v>0</v>
      </c>
      <c r="BK91" s="335">
        <f>IF(OR($C152&gt;BK$7,$C152+$E152-2&lt;BK$7),0,($D152-SUM($F152:BJ152)-SUM($F91:BJ91))*SAP_Leadsheet!$E$75)</f>
        <v>0</v>
      </c>
      <c r="BL91" s="335">
        <f>IF(OR($C152&gt;BL$7,$C152+$E152-2&lt;BL$7),0,($D152-SUM($F152:BK152)-SUM($F91:BK91))*SAP_Leadsheet!$E$75)</f>
        <v>0</v>
      </c>
      <c r="BM91" s="335">
        <f>IF(OR($C152&gt;BM$7,$C152+$E152-2&lt;BM$7),0,($D152-SUM($F152:BL152)-SUM($F91:BL91))*SAP_Leadsheet!$E$75)</f>
        <v>0</v>
      </c>
      <c r="BN91" s="335">
        <f>IF(OR($C152&gt;BN$7,$C152+$E152-2&lt;BN$7),0,($D152-SUM($F152:BM152)-SUM($F91:BM91))*SAP_Leadsheet!$E$75)</f>
        <v>0</v>
      </c>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row>
    <row r="92" spans="1:90" hidden="1" outlineLevel="1" x14ac:dyDescent="0.15">
      <c r="A92" s="112"/>
      <c r="B92" s="87"/>
      <c r="C92" s="8">
        <v>58</v>
      </c>
      <c r="D92" s="332"/>
      <c r="E92" s="333"/>
      <c r="F92" s="334"/>
      <c r="G92" s="335">
        <f>IF(OR($C153&gt;G$7,$C153+$E153-2&lt;G$7),0,($D153-SUM($F153:F153)-SUM($F92:F92))*SAP_Leadsheet!$E$75)</f>
        <v>0</v>
      </c>
      <c r="H92" s="335">
        <f>IF(OR($C153&gt;H$7,$C153+$E153-2&lt;H$7),0,($D153-SUM($F153:G153)-SUM($F92:G92))*SAP_Leadsheet!$E$75)</f>
        <v>0</v>
      </c>
      <c r="I92" s="335">
        <f>IF(OR($C153&gt;I$7,$C153+$E153-2&lt;I$7),0,($D153-SUM($F153:H153)-SUM($F92:H92))*SAP_Leadsheet!$E$75)</f>
        <v>0</v>
      </c>
      <c r="J92" s="335">
        <f>IF(OR($C153&gt;J$7,$C153+$E153-2&lt;J$7),0,($D153-SUM($F153:I153)-SUM($F92:I92))*SAP_Leadsheet!$E$75)</f>
        <v>0</v>
      </c>
      <c r="K92" s="335">
        <f>IF(OR($C153&gt;K$7,$C153+$E153-2&lt;K$7),0,($D153-SUM($F153:J153)-SUM($F92:J92))*SAP_Leadsheet!$E$75)</f>
        <v>0</v>
      </c>
      <c r="L92" s="335">
        <f>IF(OR($C153&gt;L$7,$C153+$E153-2&lt;L$7),0,($D153-SUM($F153:K153)-SUM($F92:K92))*SAP_Leadsheet!$E$75)</f>
        <v>0</v>
      </c>
      <c r="M92" s="335">
        <f>IF(OR($C153&gt;M$7,$C153+$E153-2&lt;M$7),0,($D153-SUM($F153:L153)-SUM($F92:L92))*SAP_Leadsheet!$E$75)</f>
        <v>0</v>
      </c>
      <c r="N92" s="335">
        <f>IF(OR($C153&gt;N$7,$C153+$E153-2&lt;N$7),0,($D153-SUM($F153:M153)-SUM($F92:M92))*SAP_Leadsheet!$E$75)</f>
        <v>0</v>
      </c>
      <c r="O92" s="335">
        <f>IF(OR($C153&gt;O$7,$C153+$E153-2&lt;O$7),0,($D153-SUM($F153:N153)-SUM($F92:N92))*SAP_Leadsheet!$E$75)</f>
        <v>0</v>
      </c>
      <c r="P92" s="335">
        <f>IF(OR($C153&gt;P$7,$C153+$E153-2&lt;P$7),0,($D153-SUM($F153:O153)-SUM($F92:O92))*SAP_Leadsheet!$E$75)</f>
        <v>0</v>
      </c>
      <c r="Q92" s="335">
        <f>IF(OR($C153&gt;Q$7,$C153+$E153-2&lt;Q$7),0,($D153-SUM($F153:P153)-SUM($F92:P92))*SAP_Leadsheet!$E$75)</f>
        <v>0</v>
      </c>
      <c r="R92" s="335">
        <f>IF(OR($C153&gt;R$7,$C153+$E153-2&lt;R$7),0,($D153-SUM($F153:Q153)-SUM($F92:Q92))*SAP_Leadsheet!$E$75)</f>
        <v>0</v>
      </c>
      <c r="S92" s="335">
        <f>IF(OR($C153&gt;S$7,$C153+$E153-2&lt;S$7),0,($D153-SUM($F153:R153)-SUM($F92:R92))*SAP_Leadsheet!$E$75)</f>
        <v>0</v>
      </c>
      <c r="T92" s="335">
        <f>IF(OR($C153&gt;T$7,$C153+$E153-2&lt;T$7),0,($D153-SUM($F153:S153)-SUM($F92:S92))*SAP_Leadsheet!$E$75)</f>
        <v>0</v>
      </c>
      <c r="U92" s="335">
        <f>IF(OR($C153&gt;U$7,$C153+$E153-2&lt;U$7),0,($D153-SUM($F153:T153)-SUM($F92:T92))*SAP_Leadsheet!$E$75)</f>
        <v>0</v>
      </c>
      <c r="V92" s="335">
        <f>IF(OR($C153&gt;V$7,$C153+$E153-2&lt;V$7),0,($D153-SUM($F153:U153)-SUM($F92:U92))*SAP_Leadsheet!$E$75)</f>
        <v>0</v>
      </c>
      <c r="W92" s="335">
        <f>IF(OR($C153&gt;W$7,$C153+$E153-2&lt;W$7),0,($D153-SUM($F153:V153)-SUM($F92:V92))*SAP_Leadsheet!$E$75)</f>
        <v>0</v>
      </c>
      <c r="X92" s="335">
        <f>IF(OR($C153&gt;X$7,$C153+$E153-2&lt;X$7),0,($D153-SUM($F153:W153)-SUM($F92:W92))*SAP_Leadsheet!$E$75)</f>
        <v>0</v>
      </c>
      <c r="Y92" s="335">
        <f>IF(OR($C153&gt;Y$7,$C153+$E153-2&lt;Y$7),0,($D153-SUM($F153:X153)-SUM($F92:X92))*SAP_Leadsheet!$E$75)</f>
        <v>0</v>
      </c>
      <c r="Z92" s="335">
        <f>IF(OR($C153&gt;Z$7,$C153+$E153-2&lt;Z$7),0,($D153-SUM($F153:Y153)-SUM($F92:Y92))*SAP_Leadsheet!$E$75)</f>
        <v>0</v>
      </c>
      <c r="AA92" s="335">
        <f>IF(OR($C153&gt;AA$7,$C153+$E153-2&lt;AA$7),0,($D153-SUM($F153:Z153)-SUM($F92:Z92))*SAP_Leadsheet!$E$75)</f>
        <v>0</v>
      </c>
      <c r="AB92" s="335">
        <f>IF(OR($C153&gt;AB$7,$C153+$E153-2&lt;AB$7),0,($D153-SUM($F153:AA153)-SUM($F92:AA92))*SAP_Leadsheet!$E$75)</f>
        <v>0</v>
      </c>
      <c r="AC92" s="335">
        <f>IF(OR($C153&gt;AC$7,$C153+$E153-2&lt;AC$7),0,($D153-SUM($F153:AB153)-SUM($F92:AB92))*SAP_Leadsheet!$E$75)</f>
        <v>0</v>
      </c>
      <c r="AD92" s="335">
        <f>IF(OR($C153&gt;AD$7,$C153+$E153-2&lt;AD$7),0,($D153-SUM($F153:AC153)-SUM($F92:AC92))*SAP_Leadsheet!$E$75)</f>
        <v>0</v>
      </c>
      <c r="AE92" s="335">
        <f>IF(OR($C153&gt;AE$7,$C153+$E153-2&lt;AE$7),0,($D153-SUM($F153:AD153)-SUM($F92:AD92))*SAP_Leadsheet!$E$75)</f>
        <v>0</v>
      </c>
      <c r="AF92" s="335">
        <f>IF(OR($C153&gt;AF$7,$C153+$E153-2&lt;AF$7),0,($D153-SUM($F153:AE153)-SUM($F92:AE92))*SAP_Leadsheet!$E$75)</f>
        <v>0</v>
      </c>
      <c r="AG92" s="335">
        <f>IF(OR($C153&gt;AG$7,$C153+$E153-2&lt;AG$7),0,($D153-SUM($F153:AF153)-SUM($F92:AF92))*SAP_Leadsheet!$E$75)</f>
        <v>0</v>
      </c>
      <c r="AH92" s="335">
        <f>IF(OR($C153&gt;AH$7,$C153+$E153-2&lt;AH$7),0,($D153-SUM($F153:AG153)-SUM($F92:AG92))*SAP_Leadsheet!$E$75)</f>
        <v>0</v>
      </c>
      <c r="AI92" s="335">
        <f>IF(OR($C153&gt;AI$7,$C153+$E153-2&lt;AI$7),0,($D153-SUM($F153:AH153)-SUM($F92:AH92))*SAP_Leadsheet!$E$75)</f>
        <v>0</v>
      </c>
      <c r="AJ92" s="335">
        <f>IF(OR($C153&gt;AJ$7,$C153+$E153-2&lt;AJ$7),0,($D153-SUM($F153:AI153)-SUM($F92:AI92))*SAP_Leadsheet!$E$75)</f>
        <v>0</v>
      </c>
      <c r="AK92" s="335">
        <f>IF(OR($C153&gt;AK$7,$C153+$E153-2&lt;AK$7),0,($D153-SUM($F153:AJ153)-SUM($F92:AJ92))*SAP_Leadsheet!$E$75)</f>
        <v>0</v>
      </c>
      <c r="AL92" s="335">
        <f>IF(OR($C153&gt;AL$7,$C153+$E153-2&lt;AL$7),0,($D153-SUM($F153:AK153)-SUM($F92:AK92))*SAP_Leadsheet!$E$75)</f>
        <v>0</v>
      </c>
      <c r="AM92" s="335">
        <f>IF(OR($C153&gt;AM$7,$C153+$E153-2&lt;AM$7),0,($D153-SUM($F153:AL153)-SUM($F92:AL92))*SAP_Leadsheet!$E$75)</f>
        <v>0</v>
      </c>
      <c r="AN92" s="335">
        <f>IF(OR($C153&gt;AN$7,$C153+$E153-2&lt;AN$7),0,($D153-SUM($F153:AM153)-SUM($F92:AM92))*SAP_Leadsheet!$E$75)</f>
        <v>0</v>
      </c>
      <c r="AO92" s="335">
        <f>IF(OR($C153&gt;AO$7,$C153+$E153-2&lt;AO$7),0,($D153-SUM($F153:AN153)-SUM($F92:AN92))*SAP_Leadsheet!$E$75)</f>
        <v>0</v>
      </c>
      <c r="AP92" s="335">
        <f>IF(OR($C153&gt;AP$7,$C153+$E153-2&lt;AP$7),0,($D153-SUM($F153:AO153)-SUM($F92:AO92))*SAP_Leadsheet!$E$75)</f>
        <v>0</v>
      </c>
      <c r="AQ92" s="335">
        <f>IF(OR($C153&gt;AQ$7,$C153+$E153-2&lt;AQ$7),0,($D153-SUM($F153:AP153)-SUM($F92:AP92))*SAP_Leadsheet!$E$75)</f>
        <v>0</v>
      </c>
      <c r="AR92" s="335">
        <f>IF(OR($C153&gt;AR$7,$C153+$E153-2&lt;AR$7),0,($D153-SUM($F153:AQ153)-SUM($F92:AQ92))*SAP_Leadsheet!$E$75)</f>
        <v>0</v>
      </c>
      <c r="AS92" s="335">
        <f>IF(OR($C153&gt;AS$7,$C153+$E153-2&lt;AS$7),0,($D153-SUM($F153:AR153)-SUM($F92:AR92))*SAP_Leadsheet!$E$75)</f>
        <v>0</v>
      </c>
      <c r="AT92" s="335">
        <f>IF(OR($C153&gt;AT$7,$C153+$E153-2&lt;AT$7),0,($D153-SUM($F153:AS153)-SUM($F92:AS92))*SAP_Leadsheet!$E$75)</f>
        <v>0</v>
      </c>
      <c r="AU92" s="335">
        <f>IF(OR($C153&gt;AU$7,$C153+$E153-2&lt;AU$7),0,($D153-SUM($F153:AT153)-SUM($F92:AT92))*SAP_Leadsheet!$E$75)</f>
        <v>0</v>
      </c>
      <c r="AV92" s="335">
        <f>IF(OR($C153&gt;AV$7,$C153+$E153-2&lt;AV$7),0,($D153-SUM($F153:AU153)-SUM($F92:AU92))*SAP_Leadsheet!$E$75)</f>
        <v>0</v>
      </c>
      <c r="AW92" s="335">
        <f>IF(OR($C153&gt;AW$7,$C153+$E153-2&lt;AW$7),0,($D153-SUM($F153:AV153)-SUM($F92:AV92))*SAP_Leadsheet!$E$75)</f>
        <v>0</v>
      </c>
      <c r="AX92" s="335">
        <f>IF(OR($C153&gt;AX$7,$C153+$E153-2&lt;AX$7),0,($D153-SUM($F153:AW153)-SUM($F92:AW92))*SAP_Leadsheet!$E$75)</f>
        <v>0</v>
      </c>
      <c r="AY92" s="335">
        <f>IF(OR($C153&gt;AY$7,$C153+$E153-2&lt;AY$7),0,($D153-SUM($F153:AX153)-SUM($F92:AX92))*SAP_Leadsheet!$E$75)</f>
        <v>0</v>
      </c>
      <c r="AZ92" s="335">
        <f>IF(OR($C153&gt;AZ$7,$C153+$E153-2&lt;AZ$7),0,($D153-SUM($F153:AY153)-SUM($F92:AY92))*SAP_Leadsheet!$E$75)</f>
        <v>0</v>
      </c>
      <c r="BA92" s="335">
        <f>IF(OR($C153&gt;BA$7,$C153+$E153-2&lt;BA$7),0,($D153-SUM($F153:AZ153)-SUM($F92:AZ92))*SAP_Leadsheet!$E$75)</f>
        <v>0</v>
      </c>
      <c r="BB92" s="335">
        <f>IF(OR($C153&gt;BB$7,$C153+$E153-2&lt;BB$7),0,($D153-SUM($F153:BA153)-SUM($F92:BA92))*SAP_Leadsheet!$E$75)</f>
        <v>0</v>
      </c>
      <c r="BC92" s="335">
        <f>IF(OR($C153&gt;BC$7,$C153+$E153-2&lt;BC$7),0,($D153-SUM($F153:BB153)-SUM($F92:BB92))*SAP_Leadsheet!$E$75)</f>
        <v>0</v>
      </c>
      <c r="BD92" s="335">
        <f>IF(OR($C153&gt;BD$7,$C153+$E153-2&lt;BD$7),0,($D153-SUM($F153:BC153)-SUM($F92:BC92))*SAP_Leadsheet!$E$75)</f>
        <v>0</v>
      </c>
      <c r="BE92" s="335">
        <f>IF(OR($C153&gt;BE$7,$C153+$E153-2&lt;BE$7),0,($D153-SUM($F153:BD153)-SUM($F92:BD92))*SAP_Leadsheet!$E$75)</f>
        <v>0</v>
      </c>
      <c r="BF92" s="335">
        <f>IF(OR($C153&gt;BF$7,$C153+$E153-2&lt;BF$7),0,($D153-SUM($F153:BE153)-SUM($F92:BE92))*SAP_Leadsheet!$E$75)</f>
        <v>0</v>
      </c>
      <c r="BG92" s="335">
        <f>IF(OR($C153&gt;BG$7,$C153+$E153-2&lt;BG$7),0,($D153-SUM($F153:BF153)-SUM($F92:BF92))*SAP_Leadsheet!$E$75)</f>
        <v>0</v>
      </c>
      <c r="BH92" s="335">
        <f>IF(OR($C153&gt;BH$7,$C153+$E153-2&lt;BH$7),0,($D153-SUM($F153:BG153)-SUM($F92:BG92))*SAP_Leadsheet!$E$75)</f>
        <v>0</v>
      </c>
      <c r="BI92" s="335">
        <f>IF(OR($C153&gt;BI$7,$C153+$E153-2&lt;BI$7),0,($D153-SUM($F153:BH153)-SUM($F92:BH92))*SAP_Leadsheet!$E$75)</f>
        <v>0</v>
      </c>
      <c r="BJ92" s="335">
        <f>IF(OR($C153&gt;BJ$7,$C153+$E153-2&lt;BJ$7),0,($D153-SUM($F153:BI153)-SUM($F92:BI92))*SAP_Leadsheet!$E$75)</f>
        <v>0</v>
      </c>
      <c r="BK92" s="335">
        <f>IF(OR($C153&gt;BK$7,$C153+$E153-2&lt;BK$7),0,($D153-SUM($F153:BJ153)-SUM($F92:BJ92))*SAP_Leadsheet!$E$75)</f>
        <v>0</v>
      </c>
      <c r="BL92" s="335">
        <f>IF(OR($C153&gt;BL$7,$C153+$E153-2&lt;BL$7),0,($D153-SUM($F153:BK153)-SUM($F92:BK92))*SAP_Leadsheet!$E$75)</f>
        <v>0</v>
      </c>
      <c r="BM92" s="335">
        <f>IF(OR($C153&gt;BM$7,$C153+$E153-2&lt;BM$7),0,($D153-SUM($F153:BL153)-SUM($F92:BL92))*SAP_Leadsheet!$E$75)</f>
        <v>0</v>
      </c>
      <c r="BN92" s="335">
        <f>IF(OR($C153&gt;BN$7,$C153+$E153-2&lt;BN$7),0,($D153-SUM($F153:BM153)-SUM($F92:BM92))*SAP_Leadsheet!$E$75)</f>
        <v>0</v>
      </c>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row>
    <row r="93" spans="1:90" hidden="1" outlineLevel="1" x14ac:dyDescent="0.15">
      <c r="A93" s="112"/>
      <c r="B93" s="87"/>
      <c r="C93" s="8">
        <v>59</v>
      </c>
      <c r="D93" s="332"/>
      <c r="E93" s="333"/>
      <c r="F93" s="334"/>
      <c r="G93" s="335">
        <f>IF(OR($C154&gt;G$7,$C154+$E154-2&lt;G$7),0,($D154-SUM($F154:F154)-SUM($F93:F93))*SAP_Leadsheet!$E$75)</f>
        <v>0</v>
      </c>
      <c r="H93" s="335">
        <f>IF(OR($C154&gt;H$7,$C154+$E154-2&lt;H$7),0,($D154-SUM($F154:G154)-SUM($F93:G93))*SAP_Leadsheet!$E$75)</f>
        <v>0</v>
      </c>
      <c r="I93" s="335">
        <f>IF(OR($C154&gt;I$7,$C154+$E154-2&lt;I$7),0,($D154-SUM($F154:H154)-SUM($F93:H93))*SAP_Leadsheet!$E$75)</f>
        <v>0</v>
      </c>
      <c r="J93" s="335">
        <f>IF(OR($C154&gt;J$7,$C154+$E154-2&lt;J$7),0,($D154-SUM($F154:I154)-SUM($F93:I93))*SAP_Leadsheet!$E$75)</f>
        <v>0</v>
      </c>
      <c r="K93" s="335">
        <f>IF(OR($C154&gt;K$7,$C154+$E154-2&lt;K$7),0,($D154-SUM($F154:J154)-SUM($F93:J93))*SAP_Leadsheet!$E$75)</f>
        <v>0</v>
      </c>
      <c r="L93" s="335">
        <f>IF(OR($C154&gt;L$7,$C154+$E154-2&lt;L$7),0,($D154-SUM($F154:K154)-SUM($F93:K93))*SAP_Leadsheet!$E$75)</f>
        <v>0</v>
      </c>
      <c r="M93" s="335">
        <f>IF(OR($C154&gt;M$7,$C154+$E154-2&lt;M$7),0,($D154-SUM($F154:L154)-SUM($F93:L93))*SAP_Leadsheet!$E$75)</f>
        <v>0</v>
      </c>
      <c r="N93" s="335">
        <f>IF(OR($C154&gt;N$7,$C154+$E154-2&lt;N$7),0,($D154-SUM($F154:M154)-SUM($F93:M93))*SAP_Leadsheet!$E$75)</f>
        <v>0</v>
      </c>
      <c r="O93" s="335">
        <f>IF(OR($C154&gt;O$7,$C154+$E154-2&lt;O$7),0,($D154-SUM($F154:N154)-SUM($F93:N93))*SAP_Leadsheet!$E$75)</f>
        <v>0</v>
      </c>
      <c r="P93" s="335">
        <f>IF(OR($C154&gt;P$7,$C154+$E154-2&lt;P$7),0,($D154-SUM($F154:O154)-SUM($F93:O93))*SAP_Leadsheet!$E$75)</f>
        <v>0</v>
      </c>
      <c r="Q93" s="335">
        <f>IF(OR($C154&gt;Q$7,$C154+$E154-2&lt;Q$7),0,($D154-SUM($F154:P154)-SUM($F93:P93))*SAP_Leadsheet!$E$75)</f>
        <v>0</v>
      </c>
      <c r="R93" s="335">
        <f>IF(OR($C154&gt;R$7,$C154+$E154-2&lt;R$7),0,($D154-SUM($F154:Q154)-SUM($F93:Q93))*SAP_Leadsheet!$E$75)</f>
        <v>0</v>
      </c>
      <c r="S93" s="335">
        <f>IF(OR($C154&gt;S$7,$C154+$E154-2&lt;S$7),0,($D154-SUM($F154:R154)-SUM($F93:R93))*SAP_Leadsheet!$E$75)</f>
        <v>0</v>
      </c>
      <c r="T93" s="335">
        <f>IF(OR($C154&gt;T$7,$C154+$E154-2&lt;T$7),0,($D154-SUM($F154:S154)-SUM($F93:S93))*SAP_Leadsheet!$E$75)</f>
        <v>0</v>
      </c>
      <c r="U93" s="335">
        <f>IF(OR($C154&gt;U$7,$C154+$E154-2&lt;U$7),0,($D154-SUM($F154:T154)-SUM($F93:T93))*SAP_Leadsheet!$E$75)</f>
        <v>0</v>
      </c>
      <c r="V93" s="335">
        <f>IF(OR($C154&gt;V$7,$C154+$E154-2&lt;V$7),0,($D154-SUM($F154:U154)-SUM($F93:U93))*SAP_Leadsheet!$E$75)</f>
        <v>0</v>
      </c>
      <c r="W93" s="335">
        <f>IF(OR($C154&gt;W$7,$C154+$E154-2&lt;W$7),0,($D154-SUM($F154:V154)-SUM($F93:V93))*SAP_Leadsheet!$E$75)</f>
        <v>0</v>
      </c>
      <c r="X93" s="335">
        <f>IF(OR($C154&gt;X$7,$C154+$E154-2&lt;X$7),0,($D154-SUM($F154:W154)-SUM($F93:W93))*SAP_Leadsheet!$E$75)</f>
        <v>0</v>
      </c>
      <c r="Y93" s="335">
        <f>IF(OR($C154&gt;Y$7,$C154+$E154-2&lt;Y$7),0,($D154-SUM($F154:X154)-SUM($F93:X93))*SAP_Leadsheet!$E$75)</f>
        <v>0</v>
      </c>
      <c r="Z93" s="335">
        <f>IF(OR($C154&gt;Z$7,$C154+$E154-2&lt;Z$7),0,($D154-SUM($F154:Y154)-SUM($F93:Y93))*SAP_Leadsheet!$E$75)</f>
        <v>0</v>
      </c>
      <c r="AA93" s="335">
        <f>IF(OR($C154&gt;AA$7,$C154+$E154-2&lt;AA$7),0,($D154-SUM($F154:Z154)-SUM($F93:Z93))*SAP_Leadsheet!$E$75)</f>
        <v>0</v>
      </c>
      <c r="AB93" s="335">
        <f>IF(OR($C154&gt;AB$7,$C154+$E154-2&lt;AB$7),0,($D154-SUM($F154:AA154)-SUM($F93:AA93))*SAP_Leadsheet!$E$75)</f>
        <v>0</v>
      </c>
      <c r="AC93" s="335">
        <f>IF(OR($C154&gt;AC$7,$C154+$E154-2&lt;AC$7),0,($D154-SUM($F154:AB154)-SUM($F93:AB93))*SAP_Leadsheet!$E$75)</f>
        <v>0</v>
      </c>
      <c r="AD93" s="335">
        <f>IF(OR($C154&gt;AD$7,$C154+$E154-2&lt;AD$7),0,($D154-SUM($F154:AC154)-SUM($F93:AC93))*SAP_Leadsheet!$E$75)</f>
        <v>0</v>
      </c>
      <c r="AE93" s="335">
        <f>IF(OR($C154&gt;AE$7,$C154+$E154-2&lt;AE$7),0,($D154-SUM($F154:AD154)-SUM($F93:AD93))*SAP_Leadsheet!$E$75)</f>
        <v>0</v>
      </c>
      <c r="AF93" s="335">
        <f>IF(OR($C154&gt;AF$7,$C154+$E154-2&lt;AF$7),0,($D154-SUM($F154:AE154)-SUM($F93:AE93))*SAP_Leadsheet!$E$75)</f>
        <v>0</v>
      </c>
      <c r="AG93" s="335">
        <f>IF(OR($C154&gt;AG$7,$C154+$E154-2&lt;AG$7),0,($D154-SUM($F154:AF154)-SUM($F93:AF93))*SAP_Leadsheet!$E$75)</f>
        <v>0</v>
      </c>
      <c r="AH93" s="335">
        <f>IF(OR($C154&gt;AH$7,$C154+$E154-2&lt;AH$7),0,($D154-SUM($F154:AG154)-SUM($F93:AG93))*SAP_Leadsheet!$E$75)</f>
        <v>0</v>
      </c>
      <c r="AI93" s="335">
        <f>IF(OR($C154&gt;AI$7,$C154+$E154-2&lt;AI$7),0,($D154-SUM($F154:AH154)-SUM($F93:AH93))*SAP_Leadsheet!$E$75)</f>
        <v>0</v>
      </c>
      <c r="AJ93" s="335">
        <f>IF(OR($C154&gt;AJ$7,$C154+$E154-2&lt;AJ$7),0,($D154-SUM($F154:AI154)-SUM($F93:AI93))*SAP_Leadsheet!$E$75)</f>
        <v>0</v>
      </c>
      <c r="AK93" s="335">
        <f>IF(OR($C154&gt;AK$7,$C154+$E154-2&lt;AK$7),0,($D154-SUM($F154:AJ154)-SUM($F93:AJ93))*SAP_Leadsheet!$E$75)</f>
        <v>0</v>
      </c>
      <c r="AL93" s="335">
        <f>IF(OR($C154&gt;AL$7,$C154+$E154-2&lt;AL$7),0,($D154-SUM($F154:AK154)-SUM($F93:AK93))*SAP_Leadsheet!$E$75)</f>
        <v>0</v>
      </c>
      <c r="AM93" s="335">
        <f>IF(OR($C154&gt;AM$7,$C154+$E154-2&lt;AM$7),0,($D154-SUM($F154:AL154)-SUM($F93:AL93))*SAP_Leadsheet!$E$75)</f>
        <v>0</v>
      </c>
      <c r="AN93" s="335">
        <f>IF(OR($C154&gt;AN$7,$C154+$E154-2&lt;AN$7),0,($D154-SUM($F154:AM154)-SUM($F93:AM93))*SAP_Leadsheet!$E$75)</f>
        <v>0</v>
      </c>
      <c r="AO93" s="335">
        <f>IF(OR($C154&gt;AO$7,$C154+$E154-2&lt;AO$7),0,($D154-SUM($F154:AN154)-SUM($F93:AN93))*SAP_Leadsheet!$E$75)</f>
        <v>0</v>
      </c>
      <c r="AP93" s="335">
        <f>IF(OR($C154&gt;AP$7,$C154+$E154-2&lt;AP$7),0,($D154-SUM($F154:AO154)-SUM($F93:AO93))*SAP_Leadsheet!$E$75)</f>
        <v>0</v>
      </c>
      <c r="AQ93" s="335">
        <f>IF(OR($C154&gt;AQ$7,$C154+$E154-2&lt;AQ$7),0,($D154-SUM($F154:AP154)-SUM($F93:AP93))*SAP_Leadsheet!$E$75)</f>
        <v>0</v>
      </c>
      <c r="AR93" s="335">
        <f>IF(OR($C154&gt;AR$7,$C154+$E154-2&lt;AR$7),0,($D154-SUM($F154:AQ154)-SUM($F93:AQ93))*SAP_Leadsheet!$E$75)</f>
        <v>0</v>
      </c>
      <c r="AS93" s="335">
        <f>IF(OR($C154&gt;AS$7,$C154+$E154-2&lt;AS$7),0,($D154-SUM($F154:AR154)-SUM($F93:AR93))*SAP_Leadsheet!$E$75)</f>
        <v>0</v>
      </c>
      <c r="AT93" s="335">
        <f>IF(OR($C154&gt;AT$7,$C154+$E154-2&lt;AT$7),0,($D154-SUM($F154:AS154)-SUM($F93:AS93))*SAP_Leadsheet!$E$75)</f>
        <v>0</v>
      </c>
      <c r="AU93" s="335">
        <f>IF(OR($C154&gt;AU$7,$C154+$E154-2&lt;AU$7),0,($D154-SUM($F154:AT154)-SUM($F93:AT93))*SAP_Leadsheet!$E$75)</f>
        <v>0</v>
      </c>
      <c r="AV93" s="335">
        <f>IF(OR($C154&gt;AV$7,$C154+$E154-2&lt;AV$7),0,($D154-SUM($F154:AU154)-SUM($F93:AU93))*SAP_Leadsheet!$E$75)</f>
        <v>0</v>
      </c>
      <c r="AW93" s="335">
        <f>IF(OR($C154&gt;AW$7,$C154+$E154-2&lt;AW$7),0,($D154-SUM($F154:AV154)-SUM($F93:AV93))*SAP_Leadsheet!$E$75)</f>
        <v>0</v>
      </c>
      <c r="AX93" s="335">
        <f>IF(OR($C154&gt;AX$7,$C154+$E154-2&lt;AX$7),0,($D154-SUM($F154:AW154)-SUM($F93:AW93))*SAP_Leadsheet!$E$75)</f>
        <v>0</v>
      </c>
      <c r="AY93" s="335">
        <f>IF(OR($C154&gt;AY$7,$C154+$E154-2&lt;AY$7),0,($D154-SUM($F154:AX154)-SUM($F93:AX93))*SAP_Leadsheet!$E$75)</f>
        <v>0</v>
      </c>
      <c r="AZ93" s="335">
        <f>IF(OR($C154&gt;AZ$7,$C154+$E154-2&lt;AZ$7),0,($D154-SUM($F154:AY154)-SUM($F93:AY93))*SAP_Leadsheet!$E$75)</f>
        <v>0</v>
      </c>
      <c r="BA93" s="335">
        <f>IF(OR($C154&gt;BA$7,$C154+$E154-2&lt;BA$7),0,($D154-SUM($F154:AZ154)-SUM($F93:AZ93))*SAP_Leadsheet!$E$75)</f>
        <v>0</v>
      </c>
      <c r="BB93" s="335">
        <f>IF(OR($C154&gt;BB$7,$C154+$E154-2&lt;BB$7),0,($D154-SUM($F154:BA154)-SUM($F93:BA93))*SAP_Leadsheet!$E$75)</f>
        <v>0</v>
      </c>
      <c r="BC93" s="335">
        <f>IF(OR($C154&gt;BC$7,$C154+$E154-2&lt;BC$7),0,($D154-SUM($F154:BB154)-SUM($F93:BB93))*SAP_Leadsheet!$E$75)</f>
        <v>0</v>
      </c>
      <c r="BD93" s="335">
        <f>IF(OR($C154&gt;BD$7,$C154+$E154-2&lt;BD$7),0,($D154-SUM($F154:BC154)-SUM($F93:BC93))*SAP_Leadsheet!$E$75)</f>
        <v>0</v>
      </c>
      <c r="BE93" s="335">
        <f>IF(OR($C154&gt;BE$7,$C154+$E154-2&lt;BE$7),0,($D154-SUM($F154:BD154)-SUM($F93:BD93))*SAP_Leadsheet!$E$75)</f>
        <v>0</v>
      </c>
      <c r="BF93" s="335">
        <f>IF(OR($C154&gt;BF$7,$C154+$E154-2&lt;BF$7),0,($D154-SUM($F154:BE154)-SUM($F93:BE93))*SAP_Leadsheet!$E$75)</f>
        <v>0</v>
      </c>
      <c r="BG93" s="335">
        <f>IF(OR($C154&gt;BG$7,$C154+$E154-2&lt;BG$7),0,($D154-SUM($F154:BF154)-SUM($F93:BF93))*SAP_Leadsheet!$E$75)</f>
        <v>0</v>
      </c>
      <c r="BH93" s="335">
        <f>IF(OR($C154&gt;BH$7,$C154+$E154-2&lt;BH$7),0,($D154-SUM($F154:BG154)-SUM($F93:BG93))*SAP_Leadsheet!$E$75)</f>
        <v>0</v>
      </c>
      <c r="BI93" s="335">
        <f>IF(OR($C154&gt;BI$7,$C154+$E154-2&lt;BI$7),0,($D154-SUM($F154:BH154)-SUM($F93:BH93))*SAP_Leadsheet!$E$75)</f>
        <v>0</v>
      </c>
      <c r="BJ93" s="335">
        <f>IF(OR($C154&gt;BJ$7,$C154+$E154-2&lt;BJ$7),0,($D154-SUM($F154:BI154)-SUM($F93:BI93))*SAP_Leadsheet!$E$75)</f>
        <v>0</v>
      </c>
      <c r="BK93" s="335">
        <f>IF(OR($C154&gt;BK$7,$C154+$E154-2&lt;BK$7),0,($D154-SUM($F154:BJ154)-SUM($F93:BJ93))*SAP_Leadsheet!$E$75)</f>
        <v>0</v>
      </c>
      <c r="BL93" s="335">
        <f>IF(OR($C154&gt;BL$7,$C154+$E154-2&lt;BL$7),0,($D154-SUM($F154:BK154)-SUM($F93:BK93))*SAP_Leadsheet!$E$75)</f>
        <v>0</v>
      </c>
      <c r="BM93" s="335">
        <f>IF(OR($C154&gt;BM$7,$C154+$E154-2&lt;BM$7),0,($D154-SUM($F154:BL154)-SUM($F93:BL93))*SAP_Leadsheet!$E$75)</f>
        <v>0</v>
      </c>
      <c r="BN93" s="335">
        <f>IF(OR($C154&gt;BN$7,$C154+$E154-2&lt;BN$7),0,($D154-SUM($F154:BM154)-SUM($F93:BM93))*SAP_Leadsheet!$E$75)</f>
        <v>0</v>
      </c>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row>
    <row r="94" spans="1:90" hidden="1" outlineLevel="1" x14ac:dyDescent="0.15">
      <c r="A94" s="112"/>
      <c r="B94" s="87"/>
      <c r="C94" s="8">
        <v>60</v>
      </c>
      <c r="D94" s="332"/>
      <c r="E94" s="333"/>
      <c r="F94" s="334"/>
      <c r="G94" s="335">
        <f>IF(OR($C155&gt;G$7,$C155+$E155-2&lt;G$7),0,($D155-SUM($F155:F155)-SUM($F94:F94))*SAP_Leadsheet!$E$75)</f>
        <v>0</v>
      </c>
      <c r="H94" s="335">
        <f>IF(OR($C155&gt;H$7,$C155+$E155-2&lt;H$7),0,($D155-SUM($F155:G155)-SUM($F94:G94))*SAP_Leadsheet!$E$75)</f>
        <v>0</v>
      </c>
      <c r="I94" s="335">
        <f>IF(OR($C155&gt;I$7,$C155+$E155-2&lt;I$7),0,($D155-SUM($F155:H155)-SUM($F94:H94))*SAP_Leadsheet!$E$75)</f>
        <v>0</v>
      </c>
      <c r="J94" s="335">
        <f>IF(OR($C155&gt;J$7,$C155+$E155-2&lt;J$7),0,($D155-SUM($F155:I155)-SUM($F94:I94))*SAP_Leadsheet!$E$75)</f>
        <v>0</v>
      </c>
      <c r="K94" s="335">
        <f>IF(OR($C155&gt;K$7,$C155+$E155-2&lt;K$7),0,($D155-SUM($F155:J155)-SUM($F94:J94))*SAP_Leadsheet!$E$75)</f>
        <v>0</v>
      </c>
      <c r="L94" s="335">
        <f>IF(OR($C155&gt;L$7,$C155+$E155-2&lt;L$7),0,($D155-SUM($F155:K155)-SUM($F94:K94))*SAP_Leadsheet!$E$75)</f>
        <v>0</v>
      </c>
      <c r="M94" s="335">
        <f>IF(OR($C155&gt;M$7,$C155+$E155-2&lt;M$7),0,($D155-SUM($F155:L155)-SUM($F94:L94))*SAP_Leadsheet!$E$75)</f>
        <v>0</v>
      </c>
      <c r="N94" s="335">
        <f>IF(OR($C155&gt;N$7,$C155+$E155-2&lt;N$7),0,($D155-SUM($F155:M155)-SUM($F94:M94))*SAP_Leadsheet!$E$75)</f>
        <v>0</v>
      </c>
      <c r="O94" s="335">
        <f>IF(OR($C155&gt;O$7,$C155+$E155-2&lt;O$7),0,($D155-SUM($F155:N155)-SUM($F94:N94))*SAP_Leadsheet!$E$75)</f>
        <v>0</v>
      </c>
      <c r="P94" s="335">
        <f>IF(OR($C155&gt;P$7,$C155+$E155-2&lt;P$7),0,($D155-SUM($F155:O155)-SUM($F94:O94))*SAP_Leadsheet!$E$75)</f>
        <v>0</v>
      </c>
      <c r="Q94" s="335">
        <f>IF(OR($C155&gt;Q$7,$C155+$E155-2&lt;Q$7),0,($D155-SUM($F155:P155)-SUM($F94:P94))*SAP_Leadsheet!$E$75)</f>
        <v>0</v>
      </c>
      <c r="R94" s="335">
        <f>IF(OR($C155&gt;R$7,$C155+$E155-2&lt;R$7),0,($D155-SUM($F155:Q155)-SUM($F94:Q94))*SAP_Leadsheet!$E$75)</f>
        <v>0</v>
      </c>
      <c r="S94" s="335">
        <f>IF(OR($C155&gt;S$7,$C155+$E155-2&lt;S$7),0,($D155-SUM($F155:R155)-SUM($F94:R94))*SAP_Leadsheet!$E$75)</f>
        <v>0</v>
      </c>
      <c r="T94" s="335">
        <f>IF(OR($C155&gt;T$7,$C155+$E155-2&lt;T$7),0,($D155-SUM($F155:S155)-SUM($F94:S94))*SAP_Leadsheet!$E$75)</f>
        <v>0</v>
      </c>
      <c r="U94" s="335">
        <f>IF(OR($C155&gt;U$7,$C155+$E155-2&lt;U$7),0,($D155-SUM($F155:T155)-SUM($F94:T94))*SAP_Leadsheet!$E$75)</f>
        <v>0</v>
      </c>
      <c r="V94" s="335">
        <f>IF(OR($C155&gt;V$7,$C155+$E155-2&lt;V$7),0,($D155-SUM($F155:U155)-SUM($F94:U94))*SAP_Leadsheet!$E$75)</f>
        <v>0</v>
      </c>
      <c r="W94" s="335">
        <f>IF(OR($C155&gt;W$7,$C155+$E155-2&lt;W$7),0,($D155-SUM($F155:V155)-SUM($F94:V94))*SAP_Leadsheet!$E$75)</f>
        <v>0</v>
      </c>
      <c r="X94" s="335">
        <f>IF(OR($C155&gt;X$7,$C155+$E155-2&lt;X$7),0,($D155-SUM($F155:W155)-SUM($F94:W94))*SAP_Leadsheet!$E$75)</f>
        <v>0</v>
      </c>
      <c r="Y94" s="335">
        <f>IF(OR($C155&gt;Y$7,$C155+$E155-2&lt;Y$7),0,($D155-SUM($F155:X155)-SUM($F94:X94))*SAP_Leadsheet!$E$75)</f>
        <v>0</v>
      </c>
      <c r="Z94" s="335">
        <f>IF(OR($C155&gt;Z$7,$C155+$E155-2&lt;Z$7),0,($D155-SUM($F155:Y155)-SUM($F94:Y94))*SAP_Leadsheet!$E$75)</f>
        <v>0</v>
      </c>
      <c r="AA94" s="335">
        <f>IF(OR($C155&gt;AA$7,$C155+$E155-2&lt;AA$7),0,($D155-SUM($F155:Z155)-SUM($F94:Z94))*SAP_Leadsheet!$E$75)</f>
        <v>0</v>
      </c>
      <c r="AB94" s="335">
        <f>IF(OR($C155&gt;AB$7,$C155+$E155-2&lt;AB$7),0,($D155-SUM($F155:AA155)-SUM($F94:AA94))*SAP_Leadsheet!$E$75)</f>
        <v>0</v>
      </c>
      <c r="AC94" s="335">
        <f>IF(OR($C155&gt;AC$7,$C155+$E155-2&lt;AC$7),0,($D155-SUM($F155:AB155)-SUM($F94:AB94))*SAP_Leadsheet!$E$75)</f>
        <v>0</v>
      </c>
      <c r="AD94" s="335">
        <f>IF(OR($C155&gt;AD$7,$C155+$E155-2&lt;AD$7),0,($D155-SUM($F155:AC155)-SUM($F94:AC94))*SAP_Leadsheet!$E$75)</f>
        <v>0</v>
      </c>
      <c r="AE94" s="335">
        <f>IF(OR($C155&gt;AE$7,$C155+$E155-2&lt;AE$7),0,($D155-SUM($F155:AD155)-SUM($F94:AD94))*SAP_Leadsheet!$E$75)</f>
        <v>0</v>
      </c>
      <c r="AF94" s="335">
        <f>IF(OR($C155&gt;AF$7,$C155+$E155-2&lt;AF$7),0,($D155-SUM($F155:AE155)-SUM($F94:AE94))*SAP_Leadsheet!$E$75)</f>
        <v>0</v>
      </c>
      <c r="AG94" s="335">
        <f>IF(OR($C155&gt;AG$7,$C155+$E155-2&lt;AG$7),0,($D155-SUM($F155:AF155)-SUM($F94:AF94))*SAP_Leadsheet!$E$75)</f>
        <v>0</v>
      </c>
      <c r="AH94" s="335">
        <f>IF(OR($C155&gt;AH$7,$C155+$E155-2&lt;AH$7),0,($D155-SUM($F155:AG155)-SUM($F94:AG94))*SAP_Leadsheet!$E$75)</f>
        <v>0</v>
      </c>
      <c r="AI94" s="335">
        <f>IF(OR($C155&gt;AI$7,$C155+$E155-2&lt;AI$7),0,($D155-SUM($F155:AH155)-SUM($F94:AH94))*SAP_Leadsheet!$E$75)</f>
        <v>0</v>
      </c>
      <c r="AJ94" s="335">
        <f>IF(OR($C155&gt;AJ$7,$C155+$E155-2&lt;AJ$7),0,($D155-SUM($F155:AI155)-SUM($F94:AI94))*SAP_Leadsheet!$E$75)</f>
        <v>0</v>
      </c>
      <c r="AK94" s="335">
        <f>IF(OR($C155&gt;AK$7,$C155+$E155-2&lt;AK$7),0,($D155-SUM($F155:AJ155)-SUM($F94:AJ94))*SAP_Leadsheet!$E$75)</f>
        <v>0</v>
      </c>
      <c r="AL94" s="335">
        <f>IF(OR($C155&gt;AL$7,$C155+$E155-2&lt;AL$7),0,($D155-SUM($F155:AK155)-SUM($F94:AK94))*SAP_Leadsheet!$E$75)</f>
        <v>0</v>
      </c>
      <c r="AM94" s="335">
        <f>IF(OR($C155&gt;AM$7,$C155+$E155-2&lt;AM$7),0,($D155-SUM($F155:AL155)-SUM($F94:AL94))*SAP_Leadsheet!$E$75)</f>
        <v>0</v>
      </c>
      <c r="AN94" s="335">
        <f>IF(OR($C155&gt;AN$7,$C155+$E155-2&lt;AN$7),0,($D155-SUM($F155:AM155)-SUM($F94:AM94))*SAP_Leadsheet!$E$75)</f>
        <v>0</v>
      </c>
      <c r="AO94" s="335">
        <f>IF(OR($C155&gt;AO$7,$C155+$E155-2&lt;AO$7),0,($D155-SUM($F155:AN155)-SUM($F94:AN94))*SAP_Leadsheet!$E$75)</f>
        <v>0</v>
      </c>
      <c r="AP94" s="335">
        <f>IF(OR($C155&gt;AP$7,$C155+$E155-2&lt;AP$7),0,($D155-SUM($F155:AO155)-SUM($F94:AO94))*SAP_Leadsheet!$E$75)</f>
        <v>0</v>
      </c>
      <c r="AQ94" s="335">
        <f>IF(OR($C155&gt;AQ$7,$C155+$E155-2&lt;AQ$7),0,($D155-SUM($F155:AP155)-SUM($F94:AP94))*SAP_Leadsheet!$E$75)</f>
        <v>0</v>
      </c>
      <c r="AR94" s="335">
        <f>IF(OR($C155&gt;AR$7,$C155+$E155-2&lt;AR$7),0,($D155-SUM($F155:AQ155)-SUM($F94:AQ94))*SAP_Leadsheet!$E$75)</f>
        <v>0</v>
      </c>
      <c r="AS94" s="335">
        <f>IF(OR($C155&gt;AS$7,$C155+$E155-2&lt;AS$7),0,($D155-SUM($F155:AR155)-SUM($F94:AR94))*SAP_Leadsheet!$E$75)</f>
        <v>0</v>
      </c>
      <c r="AT94" s="335">
        <f>IF(OR($C155&gt;AT$7,$C155+$E155-2&lt;AT$7),0,($D155-SUM($F155:AS155)-SUM($F94:AS94))*SAP_Leadsheet!$E$75)</f>
        <v>0</v>
      </c>
      <c r="AU94" s="335">
        <f>IF(OR($C155&gt;AU$7,$C155+$E155-2&lt;AU$7),0,($D155-SUM($F155:AT155)-SUM($F94:AT94))*SAP_Leadsheet!$E$75)</f>
        <v>0</v>
      </c>
      <c r="AV94" s="335">
        <f>IF(OR($C155&gt;AV$7,$C155+$E155-2&lt;AV$7),0,($D155-SUM($F155:AU155)-SUM($F94:AU94))*SAP_Leadsheet!$E$75)</f>
        <v>0</v>
      </c>
      <c r="AW94" s="335">
        <f>IF(OR($C155&gt;AW$7,$C155+$E155-2&lt;AW$7),0,($D155-SUM($F155:AV155)-SUM($F94:AV94))*SAP_Leadsheet!$E$75)</f>
        <v>0</v>
      </c>
      <c r="AX94" s="335">
        <f>IF(OR($C155&gt;AX$7,$C155+$E155-2&lt;AX$7),0,($D155-SUM($F155:AW155)-SUM($F94:AW94))*SAP_Leadsheet!$E$75)</f>
        <v>0</v>
      </c>
      <c r="AY94" s="335">
        <f>IF(OR($C155&gt;AY$7,$C155+$E155-2&lt;AY$7),0,($D155-SUM($F155:AX155)-SUM($F94:AX94))*SAP_Leadsheet!$E$75)</f>
        <v>0</v>
      </c>
      <c r="AZ94" s="335">
        <f>IF(OR($C155&gt;AZ$7,$C155+$E155-2&lt;AZ$7),0,($D155-SUM($F155:AY155)-SUM($F94:AY94))*SAP_Leadsheet!$E$75)</f>
        <v>0</v>
      </c>
      <c r="BA94" s="335">
        <f>IF(OR($C155&gt;BA$7,$C155+$E155-2&lt;BA$7),0,($D155-SUM($F155:AZ155)-SUM($F94:AZ94))*SAP_Leadsheet!$E$75)</f>
        <v>0</v>
      </c>
      <c r="BB94" s="335">
        <f>IF(OR($C155&gt;BB$7,$C155+$E155-2&lt;BB$7),0,($D155-SUM($F155:BA155)-SUM($F94:BA94))*SAP_Leadsheet!$E$75)</f>
        <v>0</v>
      </c>
      <c r="BC94" s="335">
        <f>IF(OR($C155&gt;BC$7,$C155+$E155-2&lt;BC$7),0,($D155-SUM($F155:BB155)-SUM($F94:BB94))*SAP_Leadsheet!$E$75)</f>
        <v>0</v>
      </c>
      <c r="BD94" s="335">
        <f>IF(OR($C155&gt;BD$7,$C155+$E155-2&lt;BD$7),0,($D155-SUM($F155:BC155)-SUM($F94:BC94))*SAP_Leadsheet!$E$75)</f>
        <v>0</v>
      </c>
      <c r="BE94" s="335">
        <f>IF(OR($C155&gt;BE$7,$C155+$E155-2&lt;BE$7),0,($D155-SUM($F155:BD155)-SUM($F94:BD94))*SAP_Leadsheet!$E$75)</f>
        <v>0</v>
      </c>
      <c r="BF94" s="335">
        <f>IF(OR($C155&gt;BF$7,$C155+$E155-2&lt;BF$7),0,($D155-SUM($F155:BE155)-SUM($F94:BE94))*SAP_Leadsheet!$E$75)</f>
        <v>0</v>
      </c>
      <c r="BG94" s="335">
        <f>IF(OR($C155&gt;BG$7,$C155+$E155-2&lt;BG$7),0,($D155-SUM($F155:BF155)-SUM($F94:BF94))*SAP_Leadsheet!$E$75)</f>
        <v>0</v>
      </c>
      <c r="BH94" s="335">
        <f>IF(OR($C155&gt;BH$7,$C155+$E155-2&lt;BH$7),0,($D155-SUM($F155:BG155)-SUM($F94:BG94))*SAP_Leadsheet!$E$75)</f>
        <v>0</v>
      </c>
      <c r="BI94" s="335">
        <f>IF(OR($C155&gt;BI$7,$C155+$E155-2&lt;BI$7),0,($D155-SUM($F155:BH155)-SUM($F94:BH94))*SAP_Leadsheet!$E$75)</f>
        <v>0</v>
      </c>
      <c r="BJ94" s="335">
        <f>IF(OR($C155&gt;BJ$7,$C155+$E155-2&lt;BJ$7),0,($D155-SUM($F155:BI155)-SUM($F94:BI94))*SAP_Leadsheet!$E$75)</f>
        <v>0</v>
      </c>
      <c r="BK94" s="335">
        <f>IF(OR($C155&gt;BK$7,$C155+$E155-2&lt;BK$7),0,($D155-SUM($F155:BJ155)-SUM($F94:BJ94))*SAP_Leadsheet!$E$75)</f>
        <v>0</v>
      </c>
      <c r="BL94" s="335">
        <f>IF(OR($C155&gt;BL$7,$C155+$E155-2&lt;BL$7),0,($D155-SUM($F155:BK155)-SUM($F94:BK94))*SAP_Leadsheet!$E$75)</f>
        <v>0</v>
      </c>
      <c r="BM94" s="335">
        <f>IF(OR($C155&gt;BM$7,$C155+$E155-2&lt;BM$7),0,($D155-SUM($F155:BL155)-SUM($F94:BL94))*SAP_Leadsheet!$E$75)</f>
        <v>0</v>
      </c>
      <c r="BN94" s="335">
        <f>IF(OR($C155&gt;BN$7,$C155+$E155-2&lt;BN$7),0,($D155-SUM($F155:BM155)-SUM($F94:BM94))*SAP_Leadsheet!$E$75)</f>
        <v>0</v>
      </c>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row>
    <row r="95" spans="1:90" collapsed="1" x14ac:dyDescent="0.15">
      <c r="A95" s="112"/>
      <c r="B95" s="87"/>
      <c r="D95" s="332" t="s">
        <v>470</v>
      </c>
      <c r="E95" s="333"/>
      <c r="F95" s="334" t="s">
        <v>466</v>
      </c>
      <c r="G95" s="335">
        <f>-SUM(G96:G155)</f>
        <v>0</v>
      </c>
      <c r="H95" s="335">
        <f t="shared" ref="H95:BN95" si="18">-SUM(H96:H155)</f>
        <v>0</v>
      </c>
      <c r="I95" s="335">
        <f t="shared" si="18"/>
        <v>0</v>
      </c>
      <c r="J95" s="335">
        <f t="shared" si="18"/>
        <v>0</v>
      </c>
      <c r="K95" s="335">
        <f t="shared" si="18"/>
        <v>0</v>
      </c>
      <c r="L95" s="335">
        <f t="shared" si="18"/>
        <v>0</v>
      </c>
      <c r="M95" s="335">
        <f t="shared" si="18"/>
        <v>0</v>
      </c>
      <c r="N95" s="335">
        <f>-SUM(N96:N155)</f>
        <v>0</v>
      </c>
      <c r="O95" s="335">
        <f t="shared" si="18"/>
        <v>0</v>
      </c>
      <c r="P95" s="335">
        <f t="shared" si="18"/>
        <v>0</v>
      </c>
      <c r="Q95" s="335">
        <f t="shared" si="18"/>
        <v>0</v>
      </c>
      <c r="R95" s="335">
        <f t="shared" si="18"/>
        <v>0</v>
      </c>
      <c r="S95" s="335">
        <f t="shared" si="18"/>
        <v>0</v>
      </c>
      <c r="T95" s="335">
        <f t="shared" si="18"/>
        <v>0</v>
      </c>
      <c r="U95" s="335">
        <f t="shared" si="18"/>
        <v>0</v>
      </c>
      <c r="V95" s="335">
        <f t="shared" si="18"/>
        <v>0</v>
      </c>
      <c r="W95" s="335">
        <f t="shared" si="18"/>
        <v>0</v>
      </c>
      <c r="X95" s="335">
        <f t="shared" si="18"/>
        <v>0</v>
      </c>
      <c r="Y95" s="335">
        <f t="shared" si="18"/>
        <v>0</v>
      </c>
      <c r="Z95" s="335">
        <f t="shared" si="18"/>
        <v>0</v>
      </c>
      <c r="AA95" s="335">
        <f t="shared" si="18"/>
        <v>0</v>
      </c>
      <c r="AB95" s="335">
        <f t="shared" si="18"/>
        <v>0</v>
      </c>
      <c r="AC95" s="335">
        <f t="shared" si="18"/>
        <v>0</v>
      </c>
      <c r="AD95" s="335">
        <f t="shared" si="18"/>
        <v>0</v>
      </c>
      <c r="AE95" s="335">
        <f t="shared" si="18"/>
        <v>0</v>
      </c>
      <c r="AF95" s="335">
        <f t="shared" si="18"/>
        <v>0</v>
      </c>
      <c r="AG95" s="335">
        <f t="shared" si="18"/>
        <v>0</v>
      </c>
      <c r="AH95" s="335">
        <f t="shared" si="18"/>
        <v>0</v>
      </c>
      <c r="AI95" s="335">
        <f t="shared" si="18"/>
        <v>0</v>
      </c>
      <c r="AJ95" s="335">
        <f t="shared" si="18"/>
        <v>0</v>
      </c>
      <c r="AK95" s="335">
        <f t="shared" si="18"/>
        <v>0</v>
      </c>
      <c r="AL95" s="335">
        <f t="shared" si="18"/>
        <v>0</v>
      </c>
      <c r="AM95" s="335">
        <f t="shared" si="18"/>
        <v>0</v>
      </c>
      <c r="AN95" s="335">
        <f t="shared" si="18"/>
        <v>0</v>
      </c>
      <c r="AO95" s="335">
        <f t="shared" si="18"/>
        <v>0</v>
      </c>
      <c r="AP95" s="335">
        <f t="shared" si="18"/>
        <v>0</v>
      </c>
      <c r="AQ95" s="335">
        <f t="shared" si="18"/>
        <v>0</v>
      </c>
      <c r="AR95" s="335">
        <f t="shared" si="18"/>
        <v>0</v>
      </c>
      <c r="AS95" s="335">
        <f t="shared" si="18"/>
        <v>0</v>
      </c>
      <c r="AT95" s="335">
        <f t="shared" si="18"/>
        <v>0</v>
      </c>
      <c r="AU95" s="335">
        <f t="shared" si="18"/>
        <v>0</v>
      </c>
      <c r="AV95" s="335">
        <f t="shared" si="18"/>
        <v>0</v>
      </c>
      <c r="AW95" s="335">
        <f t="shared" si="18"/>
        <v>0</v>
      </c>
      <c r="AX95" s="335">
        <f t="shared" si="18"/>
        <v>0</v>
      </c>
      <c r="AY95" s="335">
        <f t="shared" si="18"/>
        <v>0</v>
      </c>
      <c r="AZ95" s="335">
        <f t="shared" si="18"/>
        <v>0</v>
      </c>
      <c r="BA95" s="335">
        <f t="shared" si="18"/>
        <v>0</v>
      </c>
      <c r="BB95" s="335">
        <f t="shared" si="18"/>
        <v>0</v>
      </c>
      <c r="BC95" s="335">
        <f t="shared" si="18"/>
        <v>0</v>
      </c>
      <c r="BD95" s="335">
        <f t="shared" si="18"/>
        <v>0</v>
      </c>
      <c r="BE95" s="335">
        <f t="shared" si="18"/>
        <v>0</v>
      </c>
      <c r="BF95" s="335">
        <f t="shared" si="18"/>
        <v>0</v>
      </c>
      <c r="BG95" s="335">
        <f t="shared" si="18"/>
        <v>0</v>
      </c>
      <c r="BH95" s="335">
        <f t="shared" si="18"/>
        <v>0</v>
      </c>
      <c r="BI95" s="335">
        <f t="shared" si="18"/>
        <v>0</v>
      </c>
      <c r="BJ95" s="335">
        <f t="shared" si="18"/>
        <v>0</v>
      </c>
      <c r="BK95" s="335">
        <f t="shared" si="18"/>
        <v>0</v>
      </c>
      <c r="BL95" s="335">
        <f t="shared" si="18"/>
        <v>0</v>
      </c>
      <c r="BM95" s="335">
        <f t="shared" si="18"/>
        <v>0</v>
      </c>
      <c r="BN95" s="335">
        <f t="shared" si="18"/>
        <v>0</v>
      </c>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row>
    <row r="96" spans="1:90" hidden="1" outlineLevel="1" x14ac:dyDescent="0.15">
      <c r="A96" s="112"/>
      <c r="B96" s="336"/>
      <c r="C96" s="8" cm="1">
        <f t="array" ref="C96:C155">TRANSPOSE(G$7:BN$7)</f>
        <v>1</v>
      </c>
      <c r="D96" s="337" cm="1">
        <f t="array" ref="D96:D155">TRANSPOSE(G32:BN32)</f>
        <v>0</v>
      </c>
      <c r="E96" s="8">
        <f>SAP_Leadsheet!E71</f>
        <v>0</v>
      </c>
      <c r="F96" s="338"/>
      <c r="G96" s="339">
        <f>IF(OR($C96&gt;G$7,$C96+$E96-1&lt;G$7),0,($D96-SUM($F96:F96)-SUM($F35:F35))/($E96+$C96-G$7))</f>
        <v>0</v>
      </c>
      <c r="H96" s="339">
        <f>IF(OR($C96&gt;H$7,$C96+$E96-1&lt;H$7),0,($D96-SUM($F96:G96)-SUM($F35:G35))/($E96+$C96-H$7))</f>
        <v>0</v>
      </c>
      <c r="I96" s="339">
        <f>IF(OR($C96&gt;I$7,$C96+$E96-1&lt;I$7),0,($D96-SUM($F96:H96)-SUM($F35:H35))/($E96+$C96-I$7))</f>
        <v>0</v>
      </c>
      <c r="J96" s="339">
        <f>IF(OR($C96&gt;J$7,$C96+$E96-1&lt;J$7),0,($D96-SUM($F96:I96)-SUM($F35:I35))/($E96+$C96-J$7))</f>
        <v>0</v>
      </c>
      <c r="K96" s="339">
        <f>IF(OR($C96&gt;K$7,$C96+$E96-1&lt;K$7),0,($D96-SUM($F96:J96)-SUM($F35:J35))/($E96+$C96-K$7))</f>
        <v>0</v>
      </c>
      <c r="L96" s="339">
        <f>IF(OR($C96&gt;L$7,$C96+$E96-1&lt;L$7),0,($D96-SUM($F96:K96)-SUM($F35:K35))/($E96+$C96-L$7))</f>
        <v>0</v>
      </c>
      <c r="M96" s="339">
        <f>IF(OR($C96&gt;M$7,$C96+$E96-1&lt;M$7),0,($D96-SUM($F96:L96)-SUM($F35:L35))/($E96+$C96-M$7))</f>
        <v>0</v>
      </c>
      <c r="N96" s="339">
        <f>IF(OR($C96&gt;N$7,$C96+$E96-1&lt;N$7),0,($D96-SUM($F96:M96)-SUM($F35:M35))/($E96+$C96-N$7))</f>
        <v>0</v>
      </c>
      <c r="O96" s="339">
        <f>IF(OR($C96&gt;O$7,$C96+$E96-1&lt;O$7),0,($D96-SUM($F96:N96)-SUM($F35:N35))/($E96+$C96-O$7))</f>
        <v>0</v>
      </c>
      <c r="P96" s="339">
        <f>IF(OR($C96&gt;P$7,$C96+$E96-1&lt;P$7),0,($D96-SUM($F96:O96)-SUM($F35:O35))/($E96+$C96-P$7))</f>
        <v>0</v>
      </c>
      <c r="Q96" s="339">
        <f>IF(OR($C96&gt;Q$7,$C96+$E96-1&lt;Q$7),0,($D96-SUM($F96:P96)-SUM($F35:P35))/($E96+$C96-Q$7))</f>
        <v>0</v>
      </c>
      <c r="R96" s="339">
        <f>IF(OR($C96&gt;R$7,$C96+$E96-1&lt;R$7),0,($D96-SUM($F96:Q96)-SUM($F35:Q35))/($E96+$C96-R$7))</f>
        <v>0</v>
      </c>
      <c r="S96" s="339">
        <f>IF(OR($C96&gt;S$7,$C96+$E96-1&lt;S$7),0,($D96-SUM($F96:R96)-SUM($F35:R35))/($E96+$C96-S$7))</f>
        <v>0</v>
      </c>
      <c r="T96" s="339">
        <f>IF(OR($C96&gt;T$7,$C96+$E96-1&lt;T$7),0,($D96-SUM($F96:S96)-SUM($F35:S35))/($E96+$C96-T$7))</f>
        <v>0</v>
      </c>
      <c r="U96" s="339">
        <f>IF(OR($C96&gt;U$7,$C96+$E96-1&lt;U$7),0,($D96-SUM($F96:T96)-SUM($F35:T35))/($E96+$C96-U$7))</f>
        <v>0</v>
      </c>
      <c r="V96" s="339">
        <f>IF(OR($C96&gt;V$7,$C96+$E96-1&lt;V$7),0,($D96-SUM($F96:U96)-SUM($F35:U35))/($E96+$C96-V$7))</f>
        <v>0</v>
      </c>
      <c r="W96" s="339">
        <f>IF(OR($C96&gt;W$7,$C96+$E96-1&lt;W$7),0,($D96-SUM($F96:V96)-SUM($F35:V35))/($E96+$C96-W$7))</f>
        <v>0</v>
      </c>
      <c r="X96" s="339">
        <f>IF(OR($C96&gt;X$7,$C96+$E96-1&lt;X$7),0,($D96-SUM($F96:W96)-SUM($F35:W35))/($E96+$C96-X$7))</f>
        <v>0</v>
      </c>
      <c r="Y96" s="339">
        <f>IF(OR($C96&gt;Y$7,$C96+$E96-1&lt;Y$7),0,($D96-SUM($F96:X96)-SUM($F35:X35))/($E96+$C96-Y$7))</f>
        <v>0</v>
      </c>
      <c r="Z96" s="339">
        <f>IF(OR($C96&gt;Z$7,$C96+$E96-1&lt;Z$7),0,($D96-SUM($F96:Y96)-SUM($F35:Y35))/($E96+$C96-Z$7))</f>
        <v>0</v>
      </c>
      <c r="AA96" s="339">
        <f>IF(OR($C96&gt;AA$7,$C96+$E96-1&lt;AA$7),0,($D96-SUM($F96:Z96)-SUM($F35:Z35))/($E96+$C96-AA$7))</f>
        <v>0</v>
      </c>
      <c r="AB96" s="339">
        <f>IF(OR($C96&gt;AB$7,$C96+$E96-1&lt;AB$7),0,($D96-SUM($F96:AA96)-SUM($F35:AA35))/($E96+$C96-AB$7))</f>
        <v>0</v>
      </c>
      <c r="AC96" s="339">
        <f>IF(OR($C96&gt;AC$7,$C96+$E96-1&lt;AC$7),0,($D96-SUM($F96:AB96)-SUM($F35:AB35))/($E96+$C96-AC$7))</f>
        <v>0</v>
      </c>
      <c r="AD96" s="339">
        <f>IF(OR($C96&gt;AD$7,$C96+$E96-1&lt;AD$7),0,($D96-SUM($F96:AC96)-SUM($F35:AC35))/($E96+$C96-AD$7))</f>
        <v>0</v>
      </c>
      <c r="AE96" s="339">
        <f>IF(OR($C96&gt;AE$7,$C96+$E96-1&lt;AE$7),0,($D96-SUM($F96:AD96)-SUM($F35:AD35))/($E96+$C96-AE$7))</f>
        <v>0</v>
      </c>
      <c r="AF96" s="339">
        <f>IF(OR($C96&gt;AF$7,$C96+$E96-1&lt;AF$7),0,($D96-SUM($F96:AE96)-SUM($F35:AE35))/($E96+$C96-AF$7))</f>
        <v>0</v>
      </c>
      <c r="AG96" s="339">
        <f>IF(OR($C96&gt;AG$7,$C96+$E96-1&lt;AG$7),0,($D96-SUM($F96:AF96)-SUM($F35:AF35))/($E96+$C96-AG$7))</f>
        <v>0</v>
      </c>
      <c r="AH96" s="339">
        <f>IF(OR($C96&gt;AH$7,$C96+$E96-1&lt;AH$7),0,($D96-SUM($F96:AG96)-SUM($F35:AG35))/($E96+$C96-AH$7))</f>
        <v>0</v>
      </c>
      <c r="AI96" s="339">
        <f>IF(OR($C96&gt;AI$7,$C96+$E96-1&lt;AI$7),0,($D96-SUM($F96:AH96)-SUM($F35:AH35))/($E96+$C96-AI$7))</f>
        <v>0</v>
      </c>
      <c r="AJ96" s="339">
        <f>IF(OR($C96&gt;AJ$7,$C96+$E96-1&lt;AJ$7),0,($D96-SUM($F96:AI96)-SUM($F35:AI35))/($E96+$C96-AJ$7))</f>
        <v>0</v>
      </c>
      <c r="AK96" s="339">
        <f>IF(OR($C96&gt;AK$7,$C96+$E96-1&lt;AK$7),0,($D96-SUM($F96:AJ96)-SUM($F35:AJ35))/($E96+$C96-AK$7))</f>
        <v>0</v>
      </c>
      <c r="AL96" s="339">
        <f>IF(OR($C96&gt;AL$7,$C96+$E96-1&lt;AL$7),0,($D96-SUM($F96:AK96)-SUM($F35:AK35))/($E96+$C96-AL$7))</f>
        <v>0</v>
      </c>
      <c r="AM96" s="339">
        <f>IF(OR($C96&gt;AM$7,$C96+$E96-1&lt;AM$7),0,($D96-SUM($F96:AL96)-SUM($F35:AL35))/($E96+$C96-AM$7))</f>
        <v>0</v>
      </c>
      <c r="AN96" s="339">
        <f>IF(OR($C96&gt;AN$7,$C96+$E96-1&lt;AN$7),0,($D96-SUM($F96:AM96)-SUM($F35:AM35))/($E96+$C96-AN$7))</f>
        <v>0</v>
      </c>
      <c r="AO96" s="339">
        <f>IF(OR($C96&gt;AO$7,$C96+$E96-1&lt;AO$7),0,($D96-SUM($F96:AN96)-SUM($F35:AN35))/($E96+$C96-AO$7))</f>
        <v>0</v>
      </c>
      <c r="AP96" s="339">
        <f>IF(OR($C96&gt;AP$7,$C96+$E96-1&lt;AP$7),0,($D96-SUM($F96:AO96)-SUM($F35:AO35))/($E96+$C96-AP$7))</f>
        <v>0</v>
      </c>
      <c r="AQ96" s="339">
        <f>IF(OR($C96&gt;AQ$7,$C96+$E96-1&lt;AQ$7),0,($D96-SUM($F96:AP96)-SUM($F35:AP35))/($E96+$C96-AQ$7))</f>
        <v>0</v>
      </c>
      <c r="AR96" s="339">
        <f>IF(OR($C96&gt;AR$7,$C96+$E96-1&lt;AR$7),0,($D96-SUM($F96:AQ96)-SUM($F35:AQ35))/($E96+$C96-AR$7))</f>
        <v>0</v>
      </c>
      <c r="AS96" s="339">
        <f>IF(OR($C96&gt;AS$7,$C96+$E96-1&lt;AS$7),0,($D96-SUM($F96:AR96)-SUM($F35:AR35))/($E96+$C96-AS$7))</f>
        <v>0</v>
      </c>
      <c r="AT96" s="339">
        <f>IF(OR($C96&gt;AT$7,$C96+$E96-1&lt;AT$7),0,($D96-SUM($F96:AS96)-SUM($F35:AS35))/($E96+$C96-AT$7))</f>
        <v>0</v>
      </c>
      <c r="AU96" s="339">
        <f>IF(OR($C96&gt;AU$7,$C96+$E96-1&lt;AU$7),0,($D96-SUM($F96:AT96)-SUM($F35:AT35))/($E96+$C96-AU$7))</f>
        <v>0</v>
      </c>
      <c r="AV96" s="339">
        <f>IF(OR($C96&gt;AV$7,$C96+$E96-1&lt;AV$7),0,($D96-SUM($F96:AU96)-SUM($F35:AU35))/($E96+$C96-AV$7))</f>
        <v>0</v>
      </c>
      <c r="AW96" s="339">
        <f>IF(OR($C96&gt;AW$7,$C96+$E96-1&lt;AW$7),0,($D96-SUM($F96:AV96)-SUM($F35:AV35))/($E96+$C96-AW$7))</f>
        <v>0</v>
      </c>
      <c r="AX96" s="339">
        <f>IF(OR($C96&gt;AX$7,$C96+$E96-1&lt;AX$7),0,($D96-SUM($F96:AW96)-SUM($F35:AW35))/($E96+$C96-AX$7))</f>
        <v>0</v>
      </c>
      <c r="AY96" s="339">
        <f>IF(OR($C96&gt;AY$7,$C96+$E96-1&lt;AY$7),0,($D96-SUM($F96:AX96)-SUM($F35:AX35))/($E96+$C96-AY$7))</f>
        <v>0</v>
      </c>
      <c r="AZ96" s="339">
        <f>IF(OR($C96&gt;AZ$7,$C96+$E96-1&lt;AZ$7),0,($D96-SUM($F96:AY96)-SUM($F35:AY35))/($E96+$C96-AZ$7))</f>
        <v>0</v>
      </c>
      <c r="BA96" s="339">
        <f>IF(OR($C96&gt;BA$7,$C96+$E96-1&lt;BA$7),0,($D96-SUM($F96:AZ96)-SUM($F35:AZ35))/($E96+$C96-BA$7))</f>
        <v>0</v>
      </c>
      <c r="BB96" s="339">
        <f>IF(OR($C96&gt;BB$7,$C96+$E96-1&lt;BB$7),0,($D96-SUM($F96:BA96)-SUM($F35:BA35))/($E96+$C96-BB$7))</f>
        <v>0</v>
      </c>
      <c r="BC96" s="339">
        <f>IF(OR($C96&gt;BC$7,$C96+$E96-1&lt;BC$7),0,($D96-SUM($F96:BB96)-SUM($F35:BB35))/($E96+$C96-BC$7))</f>
        <v>0</v>
      </c>
      <c r="BD96" s="339">
        <f>IF(OR($C96&gt;BD$7,$C96+$E96-1&lt;BD$7),0,($D96-SUM($F96:BC96)-SUM($F35:BC35))/($E96+$C96-BD$7))</f>
        <v>0</v>
      </c>
      <c r="BE96" s="339">
        <f>IF(OR($C96&gt;BE$7,$C96+$E96-1&lt;BE$7),0,($D96-SUM($F96:BD96)-SUM($F35:BD35))/($E96+$C96-BE$7))</f>
        <v>0</v>
      </c>
      <c r="BF96" s="339">
        <f>IF(OR($C96&gt;BF$7,$C96+$E96-1&lt;BF$7),0,($D96-SUM($F96:BE96)-SUM($F35:BE35))/($E96+$C96-BF$7))</f>
        <v>0</v>
      </c>
      <c r="BG96" s="339">
        <f>IF(OR($C96&gt;BG$7,$C96+$E96-1&lt;BG$7),0,($D96-SUM($F96:BF96)-SUM($F35:BF35))/($E96+$C96-BG$7))</f>
        <v>0</v>
      </c>
      <c r="BH96" s="339">
        <f>IF(OR($C96&gt;BH$7,$C96+$E96-1&lt;BH$7),0,($D96-SUM($F96:BG96)-SUM($F35:BG35))/($E96+$C96-BH$7))</f>
        <v>0</v>
      </c>
      <c r="BI96" s="339">
        <f>IF(OR($C96&gt;BI$7,$C96+$E96-1&lt;BI$7),0,($D96-SUM($F96:BH96)-SUM($F35:BH35))/($E96+$C96-BI$7))</f>
        <v>0</v>
      </c>
      <c r="BJ96" s="339">
        <f>IF(OR($C96&gt;BJ$7,$C96+$E96-1&lt;BJ$7),0,($D96-SUM($F96:BI96)-SUM($F35:BI35))/($E96+$C96-BJ$7))</f>
        <v>0</v>
      </c>
      <c r="BK96" s="339">
        <f>IF(OR($C96&gt;BK$7,$C96+$E96-1&lt;BK$7),0,($D96-SUM($F96:BJ96)-SUM($F35:BJ35))/($E96+$C96-BK$7))</f>
        <v>0</v>
      </c>
      <c r="BL96" s="339">
        <f>IF(OR($C96&gt;BL$7,$C96+$E96-1&lt;BL$7),0,($D96-SUM($F96:BK96)-SUM($F35:BK35))/($E96+$C96-BL$7))</f>
        <v>0</v>
      </c>
      <c r="BM96" s="339">
        <f>IF(OR($C96&gt;BM$7,$C96+$E96-1&lt;BM$7),0,($D96-SUM($F96:BL96)-SUM($F35:BL35))/($E96+$C96-BM$7))</f>
        <v>0</v>
      </c>
      <c r="BN96" s="339">
        <f>IF(OR($C96&gt;BN$7,$C96+$E96-1&lt;BN$7),0,($D96-SUM($F96:BM96)-SUM($F35:BM35))/($E96+$C96-BN$7))</f>
        <v>0</v>
      </c>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row>
    <row r="97" spans="1:90" hidden="1" outlineLevel="1" x14ac:dyDescent="0.15">
      <c r="A97" s="112"/>
      <c r="B97" s="336"/>
      <c r="C97" s="8">
        <v>2</v>
      </c>
      <c r="D97" s="337">
        <v>0</v>
      </c>
      <c r="E97" s="8">
        <f>E96</f>
        <v>0</v>
      </c>
      <c r="F97" s="338"/>
      <c r="G97" s="339">
        <f>IF(OR($C97&gt;G$7,$C97+$E97-1&lt;G$7),0,($D97-SUM($F97:F97)-SUM($F36:F36))/($E97+$C97-G$7))</f>
        <v>0</v>
      </c>
      <c r="H97" s="339">
        <f>IF(OR($C97&gt;H$7,$C97+$E97-1&lt;H$7),0,($D97-SUM($F97:G97)-SUM($F36:G36))/($E97+$C97-H$7))</f>
        <v>0</v>
      </c>
      <c r="I97" s="339">
        <f>IF(OR($C97&gt;I$7,$C97+$E97-1&lt;I$7),0,($D97-SUM($F97:H97)-SUM($F36:H36))/($E97+$C97-I$7))</f>
        <v>0</v>
      </c>
      <c r="J97" s="339">
        <f>IF(OR($C97&gt;J$7,$C97+$E97-1&lt;J$7),0,($D97-SUM($F97:I97)-SUM($F36:I36))/($E97+$C97-J$7))</f>
        <v>0</v>
      </c>
      <c r="K97" s="339">
        <f>IF(OR($C97&gt;K$7,$C97+$E97-1&lt;K$7),0,($D97-SUM($F97:J97)-SUM($F36:J36))/($E97+$C97-K$7))</f>
        <v>0</v>
      </c>
      <c r="L97" s="339">
        <f>IF(OR($C97&gt;L$7,$C97+$E97-1&lt;L$7),0,($D97-SUM($F97:K97)-SUM($F36:K36))/($E97+$C97-L$7))</f>
        <v>0</v>
      </c>
      <c r="M97" s="339">
        <f>IF(OR($C97&gt;M$7,$C97+$E97-1&lt;M$7),0,($D97-SUM($F97:L97)-SUM($F36:L36))/($E97+$C97-M$7))</f>
        <v>0</v>
      </c>
      <c r="N97" s="339">
        <f>IF(OR($C97&gt;N$7,$C97+$E97-1&lt;N$7),0,($D97-SUM($F97:M97)-SUM($F36:M36))/($E97+$C97-N$7))</f>
        <v>0</v>
      </c>
      <c r="O97" s="339">
        <f>IF(OR($C97&gt;O$7,$C97+$E97-1&lt;O$7),0,($D97-SUM($F97:N97)-SUM($F36:N36))/($E97+$C97-O$7))</f>
        <v>0</v>
      </c>
      <c r="P97" s="339">
        <f>IF(OR($C97&gt;P$7,$C97+$E97-1&lt;P$7),0,($D97-SUM($F97:O97)-SUM($F36:O36))/($E97+$C97-P$7))</f>
        <v>0</v>
      </c>
      <c r="Q97" s="339">
        <f>IF(OR($C97&gt;Q$7,$C97+$E97-1&lt;Q$7),0,($D97-SUM($F97:P97)-SUM($F36:P36))/($E97+$C97-Q$7))</f>
        <v>0</v>
      </c>
      <c r="R97" s="339">
        <f>IF(OR($C97&gt;R$7,$C97+$E97-1&lt;R$7),0,($D97-SUM($F97:Q97)-SUM($F36:Q36))/($E97+$C97-R$7))</f>
        <v>0</v>
      </c>
      <c r="S97" s="339">
        <f>IF(OR($C97&gt;S$7,$C97+$E97-1&lt;S$7),0,($D97-SUM($F97:R97)-SUM($F36:R36))/($E97+$C97-S$7))</f>
        <v>0</v>
      </c>
      <c r="T97" s="339">
        <f>IF(OR($C97&gt;T$7,$C97+$E97-1&lt;T$7),0,($D97-SUM($F97:S97)-SUM($F36:S36))/($E97+$C97-T$7))</f>
        <v>0</v>
      </c>
      <c r="U97" s="339">
        <f>IF(OR($C97&gt;U$7,$C97+$E97-1&lt;U$7),0,($D97-SUM($F97:T97)-SUM($F36:T36))/($E97+$C97-U$7))</f>
        <v>0</v>
      </c>
      <c r="V97" s="339">
        <f>IF(OR($C97&gt;V$7,$C97+$E97-1&lt;V$7),0,($D97-SUM($F97:U97)-SUM($F36:U36))/($E97+$C97-V$7))</f>
        <v>0</v>
      </c>
      <c r="W97" s="339">
        <f>IF(OR($C97&gt;W$7,$C97+$E97-1&lt;W$7),0,($D97-SUM($F97:V97)-SUM($F36:V36))/($E97+$C97-W$7))</f>
        <v>0</v>
      </c>
      <c r="X97" s="339">
        <f>IF(OR($C97&gt;X$7,$C97+$E97-1&lt;X$7),0,($D97-SUM($F97:W97)-SUM($F36:W36))/($E97+$C97-X$7))</f>
        <v>0</v>
      </c>
      <c r="Y97" s="339">
        <f>IF(OR($C97&gt;Y$7,$C97+$E97-1&lt;Y$7),0,($D97-SUM($F97:X97)-SUM($F36:X36))/($E97+$C97-Y$7))</f>
        <v>0</v>
      </c>
      <c r="Z97" s="339">
        <f>IF(OR($C97&gt;Z$7,$C97+$E97-1&lt;Z$7),0,($D97-SUM($F97:Y97)-SUM($F36:Y36))/($E97+$C97-Z$7))</f>
        <v>0</v>
      </c>
      <c r="AA97" s="339">
        <f>IF(OR($C97&gt;AA$7,$C97+$E97-1&lt;AA$7),0,($D97-SUM($F97:Z97)-SUM($F36:Z36))/($E97+$C97-AA$7))</f>
        <v>0</v>
      </c>
      <c r="AB97" s="339">
        <f>IF(OR($C97&gt;AB$7,$C97+$E97-1&lt;AB$7),0,($D97-SUM($F97:AA97)-SUM($F36:AA36))/($E97+$C97-AB$7))</f>
        <v>0</v>
      </c>
      <c r="AC97" s="339">
        <f>IF(OR($C97&gt;AC$7,$C97+$E97-1&lt;AC$7),0,($D97-SUM($F97:AB97)-SUM($F36:AB36))/($E97+$C97-AC$7))</f>
        <v>0</v>
      </c>
      <c r="AD97" s="339">
        <f>IF(OR($C97&gt;AD$7,$C97+$E97-1&lt;AD$7),0,($D97-SUM($F97:AC97)-SUM($F36:AC36))/($E97+$C97-AD$7))</f>
        <v>0</v>
      </c>
      <c r="AE97" s="339">
        <f>IF(OR($C97&gt;AE$7,$C97+$E97-1&lt;AE$7),0,($D97-SUM($F97:AD97)-SUM($F36:AD36))/($E97+$C97-AE$7))</f>
        <v>0</v>
      </c>
      <c r="AF97" s="339">
        <f>IF(OR($C97&gt;AF$7,$C97+$E97-1&lt;AF$7),0,($D97-SUM($F97:AE97)-SUM($F36:AE36))/($E97+$C97-AF$7))</f>
        <v>0</v>
      </c>
      <c r="AG97" s="339">
        <f>IF(OR($C97&gt;AG$7,$C97+$E97-1&lt;AG$7),0,($D97-SUM($F97:AF97)-SUM($F36:AF36))/($E97+$C97-AG$7))</f>
        <v>0</v>
      </c>
      <c r="AH97" s="339">
        <f>IF(OR($C97&gt;AH$7,$C97+$E97-1&lt;AH$7),0,($D97-SUM($F97:AG97)-SUM($F36:AG36))/($E97+$C97-AH$7))</f>
        <v>0</v>
      </c>
      <c r="AI97" s="339">
        <f>IF(OR($C97&gt;AI$7,$C97+$E97-1&lt;AI$7),0,($D97-SUM($F97:AH97)-SUM($F36:AH36))/($E97+$C97-AI$7))</f>
        <v>0</v>
      </c>
      <c r="AJ97" s="339">
        <f>IF(OR($C97&gt;AJ$7,$C97+$E97-1&lt;AJ$7),0,($D97-SUM($F97:AI97)-SUM($F36:AI36))/($E97+$C97-AJ$7))</f>
        <v>0</v>
      </c>
      <c r="AK97" s="339">
        <f>IF(OR($C97&gt;AK$7,$C97+$E97-1&lt;AK$7),0,($D97-SUM($F97:AJ97)-SUM($F36:AJ36))/($E97+$C97-AK$7))</f>
        <v>0</v>
      </c>
      <c r="AL97" s="339">
        <f>IF(OR($C97&gt;AL$7,$C97+$E97-1&lt;AL$7),0,($D97-SUM($F97:AK97)-SUM($F36:AK36))/($E97+$C97-AL$7))</f>
        <v>0</v>
      </c>
      <c r="AM97" s="339">
        <f>IF(OR($C97&gt;AM$7,$C97+$E97-1&lt;AM$7),0,($D97-SUM($F97:AL97)-SUM($F36:AL36))/($E97+$C97-AM$7))</f>
        <v>0</v>
      </c>
      <c r="AN97" s="339">
        <f>IF(OR($C97&gt;AN$7,$C97+$E97-1&lt;AN$7),0,($D97-SUM($F97:AM97)-SUM($F36:AM36))/($E97+$C97-AN$7))</f>
        <v>0</v>
      </c>
      <c r="AO97" s="339">
        <f>IF(OR($C97&gt;AO$7,$C97+$E97-1&lt;AO$7),0,($D97-SUM($F97:AN97)-SUM($F36:AN36))/($E97+$C97-AO$7))</f>
        <v>0</v>
      </c>
      <c r="AP97" s="339">
        <f>IF(OR($C97&gt;AP$7,$C97+$E97-1&lt;AP$7),0,($D97-SUM($F97:AO97)-SUM($F36:AO36))/($E97+$C97-AP$7))</f>
        <v>0</v>
      </c>
      <c r="AQ97" s="339">
        <f>IF(OR($C97&gt;AQ$7,$C97+$E97-1&lt;AQ$7),0,($D97-SUM($F97:AP97)-SUM($F36:AP36))/($E97+$C97-AQ$7))</f>
        <v>0</v>
      </c>
      <c r="AR97" s="339">
        <f>IF(OR($C97&gt;AR$7,$C97+$E97-1&lt;AR$7),0,($D97-SUM($F97:AQ97)-SUM($F36:AQ36))/($E97+$C97-AR$7))</f>
        <v>0</v>
      </c>
      <c r="AS97" s="339">
        <f>IF(OR($C97&gt;AS$7,$C97+$E97-1&lt;AS$7),0,($D97-SUM($F97:AR97)-SUM($F36:AR36))/($E97+$C97-AS$7))</f>
        <v>0</v>
      </c>
      <c r="AT97" s="339">
        <f>IF(OR($C97&gt;AT$7,$C97+$E97-1&lt;AT$7),0,($D97-SUM($F97:AS97)-SUM($F36:AS36))/($E97+$C97-AT$7))</f>
        <v>0</v>
      </c>
      <c r="AU97" s="339">
        <f>IF(OR($C97&gt;AU$7,$C97+$E97-1&lt;AU$7),0,($D97-SUM($F97:AT97)-SUM($F36:AT36))/($E97+$C97-AU$7))</f>
        <v>0</v>
      </c>
      <c r="AV97" s="339">
        <f>IF(OR($C97&gt;AV$7,$C97+$E97-1&lt;AV$7),0,($D97-SUM($F97:AU97)-SUM($F36:AU36))/($E97+$C97-AV$7))</f>
        <v>0</v>
      </c>
      <c r="AW97" s="339">
        <f>IF(OR($C97&gt;AW$7,$C97+$E97-1&lt;AW$7),0,($D97-SUM($F97:AV97)-SUM($F36:AV36))/($E97+$C97-AW$7))</f>
        <v>0</v>
      </c>
      <c r="AX97" s="339">
        <f>IF(OR($C97&gt;AX$7,$C97+$E97-1&lt;AX$7),0,($D97-SUM($F97:AW97)-SUM($F36:AW36))/($E97+$C97-AX$7))</f>
        <v>0</v>
      </c>
      <c r="AY97" s="339">
        <f>IF(OR($C97&gt;AY$7,$C97+$E97-1&lt;AY$7),0,($D97-SUM($F97:AX97)-SUM($F36:AX36))/($E97+$C97-AY$7))</f>
        <v>0</v>
      </c>
      <c r="AZ97" s="339">
        <f>IF(OR($C97&gt;AZ$7,$C97+$E97-1&lt;AZ$7),0,($D97-SUM($F97:AY97)-SUM($F36:AY36))/($E97+$C97-AZ$7))</f>
        <v>0</v>
      </c>
      <c r="BA97" s="339">
        <f>IF(OR($C97&gt;BA$7,$C97+$E97-1&lt;BA$7),0,($D97-SUM($F97:AZ97)-SUM($F36:AZ36))/($E97+$C97-BA$7))</f>
        <v>0</v>
      </c>
      <c r="BB97" s="339">
        <f>IF(OR($C97&gt;BB$7,$C97+$E97-1&lt;BB$7),0,($D97-SUM($F97:BA97)-SUM($F36:BA36))/($E97+$C97-BB$7))</f>
        <v>0</v>
      </c>
      <c r="BC97" s="339">
        <f>IF(OR($C97&gt;BC$7,$C97+$E97-1&lt;BC$7),0,($D97-SUM($F97:BB97)-SUM($F36:BB36))/($E97+$C97-BC$7))</f>
        <v>0</v>
      </c>
      <c r="BD97" s="339">
        <f>IF(OR($C97&gt;BD$7,$C97+$E97-1&lt;BD$7),0,($D97-SUM($F97:BC97)-SUM($F36:BC36))/($E97+$C97-BD$7))</f>
        <v>0</v>
      </c>
      <c r="BE97" s="339">
        <f>IF(OR($C97&gt;BE$7,$C97+$E97-1&lt;BE$7),0,($D97-SUM($F97:BD97)-SUM($F36:BD36))/($E97+$C97-BE$7))</f>
        <v>0</v>
      </c>
      <c r="BF97" s="339">
        <f>IF(OR($C97&gt;BF$7,$C97+$E97-1&lt;BF$7),0,($D97-SUM($F97:BE97)-SUM($F36:BE36))/($E97+$C97-BF$7))</f>
        <v>0</v>
      </c>
      <c r="BG97" s="339">
        <f>IF(OR($C97&gt;BG$7,$C97+$E97-1&lt;BG$7),0,($D97-SUM($F97:BF97)-SUM($F36:BF36))/($E97+$C97-BG$7))</f>
        <v>0</v>
      </c>
      <c r="BH97" s="339">
        <f>IF(OR($C97&gt;BH$7,$C97+$E97-1&lt;BH$7),0,($D97-SUM($F97:BG97)-SUM($F36:BG36))/($E97+$C97-BH$7))</f>
        <v>0</v>
      </c>
      <c r="BI97" s="339">
        <f>IF(OR($C97&gt;BI$7,$C97+$E97-1&lt;BI$7),0,($D97-SUM($F97:BH97)-SUM($F36:BH36))/($E97+$C97-BI$7))</f>
        <v>0</v>
      </c>
      <c r="BJ97" s="339">
        <f>IF(OR($C97&gt;BJ$7,$C97+$E97-1&lt;BJ$7),0,($D97-SUM($F97:BI97)-SUM($F36:BI36))/($E97+$C97-BJ$7))</f>
        <v>0</v>
      </c>
      <c r="BK97" s="339">
        <f>IF(OR($C97&gt;BK$7,$C97+$E97-1&lt;BK$7),0,($D97-SUM($F97:BJ97)-SUM($F36:BJ36))/($E97+$C97-BK$7))</f>
        <v>0</v>
      </c>
      <c r="BL97" s="339">
        <f>IF(OR($C97&gt;BL$7,$C97+$E97-1&lt;BL$7),0,($D97-SUM($F97:BK97)-SUM($F36:BK36))/($E97+$C97-BL$7))</f>
        <v>0</v>
      </c>
      <c r="BM97" s="339">
        <f>IF(OR($C97&gt;BM$7,$C97+$E97-1&lt;BM$7),0,($D97-SUM($F97:BL97)-SUM($F36:BL36))/($E97+$C97-BM$7))</f>
        <v>0</v>
      </c>
      <c r="BN97" s="339">
        <f>IF(OR($C97&gt;BN$7,$C97+$E97-1&lt;BN$7),0,($D97-SUM($F97:BM97)-SUM($F36:BM36))/($E97+$C97-BN$7))</f>
        <v>0</v>
      </c>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row>
    <row r="98" spans="1:90" hidden="1" outlineLevel="1" x14ac:dyDescent="0.15">
      <c r="A98" s="112"/>
      <c r="B98" s="336"/>
      <c r="C98" s="8">
        <v>3</v>
      </c>
      <c r="D98" s="337">
        <v>0</v>
      </c>
      <c r="E98" s="8">
        <f t="shared" ref="E98:E155" si="19">E97</f>
        <v>0</v>
      </c>
      <c r="F98" s="338"/>
      <c r="G98" s="339">
        <f>IF(OR($C98&gt;G$7,$C98+$E98-1&lt;G$7),0,($D98-SUM($F98:F98)-SUM($F37:F37))/($E98+$C98-G$7))</f>
        <v>0</v>
      </c>
      <c r="H98" s="339">
        <f>IF(OR($C98&gt;H$7,$C98+$E98-1&lt;H$7),0,($D98-SUM($F98:G98)-SUM($F37:G37))/($E98+$C98-H$7))</f>
        <v>0</v>
      </c>
      <c r="I98" s="339">
        <f>IF(OR($C98&gt;I$7,$C98+$E98-1&lt;I$7),0,($D98-SUM($F98:H98)-SUM($F37:H37))/($E98+$C98-I$7))</f>
        <v>0</v>
      </c>
      <c r="J98" s="339">
        <f>IF(OR($C98&gt;J$7,$C98+$E98-1&lt;J$7),0,($D98-SUM($F98:I98)-SUM($F37:I37))/($E98+$C98-J$7))</f>
        <v>0</v>
      </c>
      <c r="K98" s="339">
        <f>IF(OR($C98&gt;K$7,$C98+$E98-1&lt;K$7),0,($D98-SUM($F98:J98)-SUM($F37:J37))/($E98+$C98-K$7))</f>
        <v>0</v>
      </c>
      <c r="L98" s="339">
        <f>IF(OR($C98&gt;L$7,$C98+$E98-1&lt;L$7),0,($D98-SUM($F98:K98)-SUM($F37:K37))/($E98+$C98-L$7))</f>
        <v>0</v>
      </c>
      <c r="M98" s="339">
        <f>IF(OR($C98&gt;M$7,$C98+$E98-1&lt;M$7),0,($D98-SUM($F98:L98)-SUM($F37:L37))/($E98+$C98-M$7))</f>
        <v>0</v>
      </c>
      <c r="N98" s="339">
        <f>IF(OR($C98&gt;N$7,$C98+$E98-1&lt;N$7),0,($D98-SUM($F98:M98)-SUM($F37:M37))/($E98+$C98-N$7))</f>
        <v>0</v>
      </c>
      <c r="O98" s="339">
        <f>IF(OR($C98&gt;O$7,$C98+$E98-1&lt;O$7),0,($D98-SUM($F98:N98)-SUM($F37:N37))/($E98+$C98-O$7))</f>
        <v>0</v>
      </c>
      <c r="P98" s="339">
        <f>IF(OR($C98&gt;P$7,$C98+$E98-1&lt;P$7),0,($D98-SUM($F98:O98)-SUM($F37:O37))/($E98+$C98-P$7))</f>
        <v>0</v>
      </c>
      <c r="Q98" s="339">
        <f>IF(OR($C98&gt;Q$7,$C98+$E98-1&lt;Q$7),0,($D98-SUM($F98:P98)-SUM($F37:P37))/($E98+$C98-Q$7))</f>
        <v>0</v>
      </c>
      <c r="R98" s="339">
        <f>IF(OR($C98&gt;R$7,$C98+$E98-1&lt;R$7),0,($D98-SUM($F98:Q98)-SUM($F37:Q37))/($E98+$C98-R$7))</f>
        <v>0</v>
      </c>
      <c r="S98" s="339">
        <f>IF(OR($C98&gt;S$7,$C98+$E98-1&lt;S$7),0,($D98-SUM($F98:R98)-SUM($F37:R37))/($E98+$C98-S$7))</f>
        <v>0</v>
      </c>
      <c r="T98" s="339">
        <f>IF(OR($C98&gt;T$7,$C98+$E98-1&lt;T$7),0,($D98-SUM($F98:S98)-SUM($F37:S37))/($E98+$C98-T$7))</f>
        <v>0</v>
      </c>
      <c r="U98" s="339">
        <f>IF(OR($C98&gt;U$7,$C98+$E98-1&lt;U$7),0,($D98-SUM($F98:T98)-SUM($F37:T37))/($E98+$C98-U$7))</f>
        <v>0</v>
      </c>
      <c r="V98" s="339">
        <f>IF(OR($C98&gt;V$7,$C98+$E98-1&lt;V$7),0,($D98-SUM($F98:U98)-SUM($F37:U37))/($E98+$C98-V$7))</f>
        <v>0</v>
      </c>
      <c r="W98" s="339">
        <f>IF(OR($C98&gt;W$7,$C98+$E98-1&lt;W$7),0,($D98-SUM($F98:V98)-SUM($F37:V37))/($E98+$C98-W$7))</f>
        <v>0</v>
      </c>
      <c r="X98" s="339">
        <f>IF(OR($C98&gt;X$7,$C98+$E98-1&lt;X$7),0,($D98-SUM($F98:W98)-SUM($F37:W37))/($E98+$C98-X$7))</f>
        <v>0</v>
      </c>
      <c r="Y98" s="339">
        <f>IF(OR($C98&gt;Y$7,$C98+$E98-1&lt;Y$7),0,($D98-SUM($F98:X98)-SUM($F37:X37))/($E98+$C98-Y$7))</f>
        <v>0</v>
      </c>
      <c r="Z98" s="339">
        <f>IF(OR($C98&gt;Z$7,$C98+$E98-1&lt;Z$7),0,($D98-SUM($F98:Y98)-SUM($F37:Y37))/($E98+$C98-Z$7))</f>
        <v>0</v>
      </c>
      <c r="AA98" s="339">
        <f>IF(OR($C98&gt;AA$7,$C98+$E98-1&lt;AA$7),0,($D98-SUM($F98:Z98)-SUM($F37:Z37))/($E98+$C98-AA$7))</f>
        <v>0</v>
      </c>
      <c r="AB98" s="339">
        <f>IF(OR($C98&gt;AB$7,$C98+$E98-1&lt;AB$7),0,($D98-SUM($F98:AA98)-SUM($F37:AA37))/($E98+$C98-AB$7))</f>
        <v>0</v>
      </c>
      <c r="AC98" s="339">
        <f>IF(OR($C98&gt;AC$7,$C98+$E98-1&lt;AC$7),0,($D98-SUM($F98:AB98)-SUM($F37:AB37))/($E98+$C98-AC$7))</f>
        <v>0</v>
      </c>
      <c r="AD98" s="339">
        <f>IF(OR($C98&gt;AD$7,$C98+$E98-1&lt;AD$7),0,($D98-SUM($F98:AC98)-SUM($F37:AC37))/($E98+$C98-AD$7))</f>
        <v>0</v>
      </c>
      <c r="AE98" s="339">
        <f>IF(OR($C98&gt;AE$7,$C98+$E98-1&lt;AE$7),0,($D98-SUM($F98:AD98)-SUM($F37:AD37))/($E98+$C98-AE$7))</f>
        <v>0</v>
      </c>
      <c r="AF98" s="339">
        <f>IF(OR($C98&gt;AF$7,$C98+$E98-1&lt;AF$7),0,($D98-SUM($F98:AE98)-SUM($F37:AE37))/($E98+$C98-AF$7))</f>
        <v>0</v>
      </c>
      <c r="AG98" s="339">
        <f>IF(OR($C98&gt;AG$7,$C98+$E98-1&lt;AG$7),0,($D98-SUM($F98:AF98)-SUM($F37:AF37))/($E98+$C98-AG$7))</f>
        <v>0</v>
      </c>
      <c r="AH98" s="339">
        <f>IF(OR($C98&gt;AH$7,$C98+$E98-1&lt;AH$7),0,($D98-SUM($F98:AG98)-SUM($F37:AG37))/($E98+$C98-AH$7))</f>
        <v>0</v>
      </c>
      <c r="AI98" s="339">
        <f>IF(OR($C98&gt;AI$7,$C98+$E98-1&lt;AI$7),0,($D98-SUM($F98:AH98)-SUM($F37:AH37))/($E98+$C98-AI$7))</f>
        <v>0</v>
      </c>
      <c r="AJ98" s="339">
        <f>IF(OR($C98&gt;AJ$7,$C98+$E98-1&lt;AJ$7),0,($D98-SUM($F98:AI98)-SUM($F37:AI37))/($E98+$C98-AJ$7))</f>
        <v>0</v>
      </c>
      <c r="AK98" s="339">
        <f>IF(OR($C98&gt;AK$7,$C98+$E98-1&lt;AK$7),0,($D98-SUM($F98:AJ98)-SUM($F37:AJ37))/($E98+$C98-AK$7))</f>
        <v>0</v>
      </c>
      <c r="AL98" s="339">
        <f>IF(OR($C98&gt;AL$7,$C98+$E98-1&lt;AL$7),0,($D98-SUM($F98:AK98)-SUM($F37:AK37))/($E98+$C98-AL$7))</f>
        <v>0</v>
      </c>
      <c r="AM98" s="339">
        <f>IF(OR($C98&gt;AM$7,$C98+$E98-1&lt;AM$7),0,($D98-SUM($F98:AL98)-SUM($F37:AL37))/($E98+$C98-AM$7))</f>
        <v>0</v>
      </c>
      <c r="AN98" s="339">
        <f>IF(OR($C98&gt;AN$7,$C98+$E98-1&lt;AN$7),0,($D98-SUM($F98:AM98)-SUM($F37:AM37))/($E98+$C98-AN$7))</f>
        <v>0</v>
      </c>
      <c r="AO98" s="339">
        <f>IF(OR($C98&gt;AO$7,$C98+$E98-1&lt;AO$7),0,($D98-SUM($F98:AN98)-SUM($F37:AN37))/($E98+$C98-AO$7))</f>
        <v>0</v>
      </c>
      <c r="AP98" s="339">
        <f>IF(OR($C98&gt;AP$7,$C98+$E98-1&lt;AP$7),0,($D98-SUM($F98:AO98)-SUM($F37:AO37))/($E98+$C98-AP$7))</f>
        <v>0</v>
      </c>
      <c r="AQ98" s="339">
        <f>IF(OR($C98&gt;AQ$7,$C98+$E98-1&lt;AQ$7),0,($D98-SUM($F98:AP98)-SUM($F37:AP37))/($E98+$C98-AQ$7))</f>
        <v>0</v>
      </c>
      <c r="AR98" s="339">
        <f>IF(OR($C98&gt;AR$7,$C98+$E98-1&lt;AR$7),0,($D98-SUM($F98:AQ98)-SUM($F37:AQ37))/($E98+$C98-AR$7))</f>
        <v>0</v>
      </c>
      <c r="AS98" s="339">
        <f>IF(OR($C98&gt;AS$7,$C98+$E98-1&lt;AS$7),0,($D98-SUM($F98:AR98)-SUM($F37:AR37))/($E98+$C98-AS$7))</f>
        <v>0</v>
      </c>
      <c r="AT98" s="339">
        <f>IF(OR($C98&gt;AT$7,$C98+$E98-1&lt;AT$7),0,($D98-SUM($F98:AS98)-SUM($F37:AS37))/($E98+$C98-AT$7))</f>
        <v>0</v>
      </c>
      <c r="AU98" s="339">
        <f>IF(OR($C98&gt;AU$7,$C98+$E98-1&lt;AU$7),0,($D98-SUM($F98:AT98)-SUM($F37:AT37))/($E98+$C98-AU$7))</f>
        <v>0</v>
      </c>
      <c r="AV98" s="339">
        <f>IF(OR($C98&gt;AV$7,$C98+$E98-1&lt;AV$7),0,($D98-SUM($F98:AU98)-SUM($F37:AU37))/($E98+$C98-AV$7))</f>
        <v>0</v>
      </c>
      <c r="AW98" s="339">
        <f>IF(OR($C98&gt;AW$7,$C98+$E98-1&lt;AW$7),0,($D98-SUM($F98:AV98)-SUM($F37:AV37))/($E98+$C98-AW$7))</f>
        <v>0</v>
      </c>
      <c r="AX98" s="339">
        <f>IF(OR($C98&gt;AX$7,$C98+$E98-1&lt;AX$7),0,($D98-SUM($F98:AW98)-SUM($F37:AW37))/($E98+$C98-AX$7))</f>
        <v>0</v>
      </c>
      <c r="AY98" s="339">
        <f>IF(OR($C98&gt;AY$7,$C98+$E98-1&lt;AY$7),0,($D98-SUM($F98:AX98)-SUM($F37:AX37))/($E98+$C98-AY$7))</f>
        <v>0</v>
      </c>
      <c r="AZ98" s="339">
        <f>IF(OR($C98&gt;AZ$7,$C98+$E98-1&lt;AZ$7),0,($D98-SUM($F98:AY98)-SUM($F37:AY37))/($E98+$C98-AZ$7))</f>
        <v>0</v>
      </c>
      <c r="BA98" s="339">
        <f>IF(OR($C98&gt;BA$7,$C98+$E98-1&lt;BA$7),0,($D98-SUM($F98:AZ98)-SUM($F37:AZ37))/($E98+$C98-BA$7))</f>
        <v>0</v>
      </c>
      <c r="BB98" s="339">
        <f>IF(OR($C98&gt;BB$7,$C98+$E98-1&lt;BB$7),0,($D98-SUM($F98:BA98)-SUM($F37:BA37))/($E98+$C98-BB$7))</f>
        <v>0</v>
      </c>
      <c r="BC98" s="339">
        <f>IF(OR($C98&gt;BC$7,$C98+$E98-1&lt;BC$7),0,($D98-SUM($F98:BB98)-SUM($F37:BB37))/($E98+$C98-BC$7))</f>
        <v>0</v>
      </c>
      <c r="BD98" s="339">
        <f>IF(OR($C98&gt;BD$7,$C98+$E98-1&lt;BD$7),0,($D98-SUM($F98:BC98)-SUM($F37:BC37))/($E98+$C98-BD$7))</f>
        <v>0</v>
      </c>
      <c r="BE98" s="339">
        <f>IF(OR($C98&gt;BE$7,$C98+$E98-1&lt;BE$7),0,($D98-SUM($F98:BD98)-SUM($F37:BD37))/($E98+$C98-BE$7))</f>
        <v>0</v>
      </c>
      <c r="BF98" s="339">
        <f>IF(OR($C98&gt;BF$7,$C98+$E98-1&lt;BF$7),0,($D98-SUM($F98:BE98)-SUM($F37:BE37))/($E98+$C98-BF$7))</f>
        <v>0</v>
      </c>
      <c r="BG98" s="339">
        <f>IF(OR($C98&gt;BG$7,$C98+$E98-1&lt;BG$7),0,($D98-SUM($F98:BF98)-SUM($F37:BF37))/($E98+$C98-BG$7))</f>
        <v>0</v>
      </c>
      <c r="BH98" s="339">
        <f>IF(OR($C98&gt;BH$7,$C98+$E98-1&lt;BH$7),0,($D98-SUM($F98:BG98)-SUM($F37:BG37))/($E98+$C98-BH$7))</f>
        <v>0</v>
      </c>
      <c r="BI98" s="339">
        <f>IF(OR($C98&gt;BI$7,$C98+$E98-1&lt;BI$7),0,($D98-SUM($F98:BH98)-SUM($F37:BH37))/($E98+$C98-BI$7))</f>
        <v>0</v>
      </c>
      <c r="BJ98" s="339">
        <f>IF(OR($C98&gt;BJ$7,$C98+$E98-1&lt;BJ$7),0,($D98-SUM($F98:BI98)-SUM($F37:BI37))/($E98+$C98-BJ$7))</f>
        <v>0</v>
      </c>
      <c r="BK98" s="339">
        <f>IF(OR($C98&gt;BK$7,$C98+$E98-1&lt;BK$7),0,($D98-SUM($F98:BJ98)-SUM($F37:BJ37))/($E98+$C98-BK$7))</f>
        <v>0</v>
      </c>
      <c r="BL98" s="339">
        <f>IF(OR($C98&gt;BL$7,$C98+$E98-1&lt;BL$7),0,($D98-SUM($F98:BK98)-SUM($F37:BK37))/($E98+$C98-BL$7))</f>
        <v>0</v>
      </c>
      <c r="BM98" s="339">
        <f>IF(OR($C98&gt;BM$7,$C98+$E98-1&lt;BM$7),0,($D98-SUM($F98:BL98)-SUM($F37:BL37))/($E98+$C98-BM$7))</f>
        <v>0</v>
      </c>
      <c r="BN98" s="339">
        <f>IF(OR($C98&gt;BN$7,$C98+$E98-1&lt;BN$7),0,($D98-SUM($F98:BM98)-SUM($F37:BM37))/($E98+$C98-BN$7))</f>
        <v>0</v>
      </c>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row>
    <row r="99" spans="1:90" hidden="1" outlineLevel="1" x14ac:dyDescent="0.15">
      <c r="A99" s="112"/>
      <c r="B99" s="336"/>
      <c r="C99" s="8">
        <v>4</v>
      </c>
      <c r="D99" s="337">
        <v>0</v>
      </c>
      <c r="E99" s="8">
        <f t="shared" si="19"/>
        <v>0</v>
      </c>
      <c r="F99" s="338"/>
      <c r="G99" s="339">
        <f>IF(OR($C99&gt;G$7,$C99+$E99-1&lt;G$7),0,($D99-SUM($F99:F99)-SUM($F38:F38))/($E99+$C99-G$7))</f>
        <v>0</v>
      </c>
      <c r="H99" s="339">
        <f>IF(OR($C99&gt;H$7,$C99+$E99-1&lt;H$7),0,($D99-SUM($F99:G99)-SUM($F38:G38))/($E99+$C99-H$7))</f>
        <v>0</v>
      </c>
      <c r="I99" s="339">
        <f>IF(OR($C99&gt;I$7,$C99+$E99-1&lt;I$7),0,($D99-SUM($F99:H99)-SUM($F38:H38))/($E99+$C99-I$7))</f>
        <v>0</v>
      </c>
      <c r="J99" s="339">
        <f>IF(OR($C99&gt;J$7,$C99+$E99-1&lt;J$7),0,($D99-SUM($F99:I99)-SUM($F38:I38))/($E99+$C99-J$7))</f>
        <v>0</v>
      </c>
      <c r="K99" s="339">
        <f>IF(OR($C99&gt;K$7,$C99+$E99-1&lt;K$7),0,($D99-SUM($F99:J99)-SUM($F38:J38))/($E99+$C99-K$7))</f>
        <v>0</v>
      </c>
      <c r="L99" s="339">
        <f>IF(OR($C99&gt;L$7,$C99+$E99-1&lt;L$7),0,($D99-SUM($F99:K99)-SUM($F38:K38))/($E99+$C99-L$7))</f>
        <v>0</v>
      </c>
      <c r="M99" s="339">
        <f>IF(OR($C99&gt;M$7,$C99+$E99-1&lt;M$7),0,($D99-SUM($F99:L99)-SUM($F38:L38))/($E99+$C99-M$7))</f>
        <v>0</v>
      </c>
      <c r="N99" s="339">
        <f>IF(OR($C99&gt;N$7,$C99+$E99-1&lt;N$7),0,($D99-SUM($F99:M99)-SUM($F38:M38))/($E99+$C99-N$7))</f>
        <v>0</v>
      </c>
      <c r="O99" s="339">
        <f>IF(OR($C99&gt;O$7,$C99+$E99-1&lt;O$7),0,($D99-SUM($F99:N99)-SUM($F38:N38))/($E99+$C99-O$7))</f>
        <v>0</v>
      </c>
      <c r="P99" s="339">
        <f>IF(OR($C99&gt;P$7,$C99+$E99-1&lt;P$7),0,($D99-SUM($F99:O99)-SUM($F38:O38))/($E99+$C99-P$7))</f>
        <v>0</v>
      </c>
      <c r="Q99" s="339">
        <f>IF(OR($C99&gt;Q$7,$C99+$E99-1&lt;Q$7),0,($D99-SUM($F99:P99)-SUM($F38:P38))/($E99+$C99-Q$7))</f>
        <v>0</v>
      </c>
      <c r="R99" s="339">
        <f>IF(OR($C99&gt;R$7,$C99+$E99-1&lt;R$7),0,($D99-SUM($F99:Q99)-SUM($F38:Q38))/($E99+$C99-R$7))</f>
        <v>0</v>
      </c>
      <c r="S99" s="339">
        <f>IF(OR($C99&gt;S$7,$C99+$E99-1&lt;S$7),0,($D99-SUM($F99:R99)-SUM($F38:R38))/($E99+$C99-S$7))</f>
        <v>0</v>
      </c>
      <c r="T99" s="339">
        <f>IF(OR($C99&gt;T$7,$C99+$E99-1&lt;T$7),0,($D99-SUM($F99:S99)-SUM($F38:S38))/($E99+$C99-T$7))</f>
        <v>0</v>
      </c>
      <c r="U99" s="339">
        <f>IF(OR($C99&gt;U$7,$C99+$E99-1&lt;U$7),0,($D99-SUM($F99:T99)-SUM($F38:T38))/($E99+$C99-U$7))</f>
        <v>0</v>
      </c>
      <c r="V99" s="339">
        <f>IF(OR($C99&gt;V$7,$C99+$E99-1&lt;V$7),0,($D99-SUM($F99:U99)-SUM($F38:U38))/($E99+$C99-V$7))</f>
        <v>0</v>
      </c>
      <c r="W99" s="339">
        <f>IF(OR($C99&gt;W$7,$C99+$E99-1&lt;W$7),0,($D99-SUM($F99:V99)-SUM($F38:V38))/($E99+$C99-W$7))</f>
        <v>0</v>
      </c>
      <c r="X99" s="339">
        <f>IF(OR($C99&gt;X$7,$C99+$E99-1&lt;X$7),0,($D99-SUM($F99:W99)-SUM($F38:W38))/($E99+$C99-X$7))</f>
        <v>0</v>
      </c>
      <c r="Y99" s="339">
        <f>IF(OR($C99&gt;Y$7,$C99+$E99-1&lt;Y$7),0,($D99-SUM($F99:X99)-SUM($F38:X38))/($E99+$C99-Y$7))</f>
        <v>0</v>
      </c>
      <c r="Z99" s="339">
        <f>IF(OR($C99&gt;Z$7,$C99+$E99-1&lt;Z$7),0,($D99-SUM($F99:Y99)-SUM($F38:Y38))/($E99+$C99-Z$7))</f>
        <v>0</v>
      </c>
      <c r="AA99" s="339">
        <f>IF(OR($C99&gt;AA$7,$C99+$E99-1&lt;AA$7),0,($D99-SUM($F99:Z99)-SUM($F38:Z38))/($E99+$C99-AA$7))</f>
        <v>0</v>
      </c>
      <c r="AB99" s="339">
        <f>IF(OR($C99&gt;AB$7,$C99+$E99-1&lt;AB$7),0,($D99-SUM($F99:AA99)-SUM($F38:AA38))/($E99+$C99-AB$7))</f>
        <v>0</v>
      </c>
      <c r="AC99" s="339">
        <f>IF(OR($C99&gt;AC$7,$C99+$E99-1&lt;AC$7),0,($D99-SUM($F99:AB99)-SUM($F38:AB38))/($E99+$C99-AC$7))</f>
        <v>0</v>
      </c>
      <c r="AD99" s="339">
        <f>IF(OR($C99&gt;AD$7,$C99+$E99-1&lt;AD$7),0,($D99-SUM($F99:AC99)-SUM($F38:AC38))/($E99+$C99-AD$7))</f>
        <v>0</v>
      </c>
      <c r="AE99" s="339">
        <f>IF(OR($C99&gt;AE$7,$C99+$E99-1&lt;AE$7),0,($D99-SUM($F99:AD99)-SUM($F38:AD38))/($E99+$C99-AE$7))</f>
        <v>0</v>
      </c>
      <c r="AF99" s="339">
        <f>IF(OR($C99&gt;AF$7,$C99+$E99-1&lt;AF$7),0,($D99-SUM($F99:AE99)-SUM($F38:AE38))/($E99+$C99-AF$7))</f>
        <v>0</v>
      </c>
      <c r="AG99" s="339">
        <f>IF(OR($C99&gt;AG$7,$C99+$E99-1&lt;AG$7),0,($D99-SUM($F99:AF99)-SUM($F38:AF38))/($E99+$C99-AG$7))</f>
        <v>0</v>
      </c>
      <c r="AH99" s="339">
        <f>IF(OR($C99&gt;AH$7,$C99+$E99-1&lt;AH$7),0,($D99-SUM($F99:AG99)-SUM($F38:AG38))/($E99+$C99-AH$7))</f>
        <v>0</v>
      </c>
      <c r="AI99" s="339">
        <f>IF(OR($C99&gt;AI$7,$C99+$E99-1&lt;AI$7),0,($D99-SUM($F99:AH99)-SUM($F38:AH38))/($E99+$C99-AI$7))</f>
        <v>0</v>
      </c>
      <c r="AJ99" s="339">
        <f>IF(OR($C99&gt;AJ$7,$C99+$E99-1&lt;AJ$7),0,($D99-SUM($F99:AI99)-SUM($F38:AI38))/($E99+$C99-AJ$7))</f>
        <v>0</v>
      </c>
      <c r="AK99" s="339">
        <f>IF(OR($C99&gt;AK$7,$C99+$E99-1&lt;AK$7),0,($D99-SUM($F99:AJ99)-SUM($F38:AJ38))/($E99+$C99-AK$7))</f>
        <v>0</v>
      </c>
      <c r="AL99" s="339">
        <f>IF(OR($C99&gt;AL$7,$C99+$E99-1&lt;AL$7),0,($D99-SUM($F99:AK99)-SUM($F38:AK38))/($E99+$C99-AL$7))</f>
        <v>0</v>
      </c>
      <c r="AM99" s="339">
        <f>IF(OR($C99&gt;AM$7,$C99+$E99-1&lt;AM$7),0,($D99-SUM($F99:AL99)-SUM($F38:AL38))/($E99+$C99-AM$7))</f>
        <v>0</v>
      </c>
      <c r="AN99" s="339">
        <f>IF(OR($C99&gt;AN$7,$C99+$E99-1&lt;AN$7),0,($D99-SUM($F99:AM99)-SUM($F38:AM38))/($E99+$C99-AN$7))</f>
        <v>0</v>
      </c>
      <c r="AO99" s="339">
        <f>IF(OR($C99&gt;AO$7,$C99+$E99-1&lt;AO$7),0,($D99-SUM($F99:AN99)-SUM($F38:AN38))/($E99+$C99-AO$7))</f>
        <v>0</v>
      </c>
      <c r="AP99" s="339">
        <f>IF(OR($C99&gt;AP$7,$C99+$E99-1&lt;AP$7),0,($D99-SUM($F99:AO99)-SUM($F38:AO38))/($E99+$C99-AP$7))</f>
        <v>0</v>
      </c>
      <c r="AQ99" s="339">
        <f>IF(OR($C99&gt;AQ$7,$C99+$E99-1&lt;AQ$7),0,($D99-SUM($F99:AP99)-SUM($F38:AP38))/($E99+$C99-AQ$7))</f>
        <v>0</v>
      </c>
      <c r="AR99" s="339">
        <f>IF(OR($C99&gt;AR$7,$C99+$E99-1&lt;AR$7),0,($D99-SUM($F99:AQ99)-SUM($F38:AQ38))/($E99+$C99-AR$7))</f>
        <v>0</v>
      </c>
      <c r="AS99" s="339">
        <f>IF(OR($C99&gt;AS$7,$C99+$E99-1&lt;AS$7),0,($D99-SUM($F99:AR99)-SUM($F38:AR38))/($E99+$C99-AS$7))</f>
        <v>0</v>
      </c>
      <c r="AT99" s="339">
        <f>IF(OR($C99&gt;AT$7,$C99+$E99-1&lt;AT$7),0,($D99-SUM($F99:AS99)-SUM($F38:AS38))/($E99+$C99-AT$7))</f>
        <v>0</v>
      </c>
      <c r="AU99" s="339">
        <f>IF(OR($C99&gt;AU$7,$C99+$E99-1&lt;AU$7),0,($D99-SUM($F99:AT99)-SUM($F38:AT38))/($E99+$C99-AU$7))</f>
        <v>0</v>
      </c>
      <c r="AV99" s="339">
        <f>IF(OR($C99&gt;AV$7,$C99+$E99-1&lt;AV$7),0,($D99-SUM($F99:AU99)-SUM($F38:AU38))/($E99+$C99-AV$7))</f>
        <v>0</v>
      </c>
      <c r="AW99" s="339">
        <f>IF(OR($C99&gt;AW$7,$C99+$E99-1&lt;AW$7),0,($D99-SUM($F99:AV99)-SUM($F38:AV38))/($E99+$C99-AW$7))</f>
        <v>0</v>
      </c>
      <c r="AX99" s="339">
        <f>IF(OR($C99&gt;AX$7,$C99+$E99-1&lt;AX$7),0,($D99-SUM($F99:AW99)-SUM($F38:AW38))/($E99+$C99-AX$7))</f>
        <v>0</v>
      </c>
      <c r="AY99" s="339">
        <f>IF(OR($C99&gt;AY$7,$C99+$E99-1&lt;AY$7),0,($D99-SUM($F99:AX99)-SUM($F38:AX38))/($E99+$C99-AY$7))</f>
        <v>0</v>
      </c>
      <c r="AZ99" s="339">
        <f>IF(OR($C99&gt;AZ$7,$C99+$E99-1&lt;AZ$7),0,($D99-SUM($F99:AY99)-SUM($F38:AY38))/($E99+$C99-AZ$7))</f>
        <v>0</v>
      </c>
      <c r="BA99" s="339">
        <f>IF(OR($C99&gt;BA$7,$C99+$E99-1&lt;BA$7),0,($D99-SUM($F99:AZ99)-SUM($F38:AZ38))/($E99+$C99-BA$7))</f>
        <v>0</v>
      </c>
      <c r="BB99" s="339">
        <f>IF(OR($C99&gt;BB$7,$C99+$E99-1&lt;BB$7),0,($D99-SUM($F99:BA99)-SUM($F38:BA38))/($E99+$C99-BB$7))</f>
        <v>0</v>
      </c>
      <c r="BC99" s="339">
        <f>IF(OR($C99&gt;BC$7,$C99+$E99-1&lt;BC$7),0,($D99-SUM($F99:BB99)-SUM($F38:BB38))/($E99+$C99-BC$7))</f>
        <v>0</v>
      </c>
      <c r="BD99" s="339">
        <f>IF(OR($C99&gt;BD$7,$C99+$E99-1&lt;BD$7),0,($D99-SUM($F99:BC99)-SUM($F38:BC38))/($E99+$C99-BD$7))</f>
        <v>0</v>
      </c>
      <c r="BE99" s="339">
        <f>IF(OR($C99&gt;BE$7,$C99+$E99-1&lt;BE$7),0,($D99-SUM($F99:BD99)-SUM($F38:BD38))/($E99+$C99-BE$7))</f>
        <v>0</v>
      </c>
      <c r="BF99" s="339">
        <f>IF(OR($C99&gt;BF$7,$C99+$E99-1&lt;BF$7),0,($D99-SUM($F99:BE99)-SUM($F38:BE38))/($E99+$C99-BF$7))</f>
        <v>0</v>
      </c>
      <c r="BG99" s="339">
        <f>IF(OR($C99&gt;BG$7,$C99+$E99-1&lt;BG$7),0,($D99-SUM($F99:BF99)-SUM($F38:BF38))/($E99+$C99-BG$7))</f>
        <v>0</v>
      </c>
      <c r="BH99" s="339">
        <f>IF(OR($C99&gt;BH$7,$C99+$E99-1&lt;BH$7),0,($D99-SUM($F99:BG99)-SUM($F38:BG38))/($E99+$C99-BH$7))</f>
        <v>0</v>
      </c>
      <c r="BI99" s="339">
        <f>IF(OR($C99&gt;BI$7,$C99+$E99-1&lt;BI$7),0,($D99-SUM($F99:BH99)-SUM($F38:BH38))/($E99+$C99-BI$7))</f>
        <v>0</v>
      </c>
      <c r="BJ99" s="339">
        <f>IF(OR($C99&gt;BJ$7,$C99+$E99-1&lt;BJ$7),0,($D99-SUM($F99:BI99)-SUM($F38:BI38))/($E99+$C99-BJ$7))</f>
        <v>0</v>
      </c>
      <c r="BK99" s="339">
        <f>IF(OR($C99&gt;BK$7,$C99+$E99-1&lt;BK$7),0,($D99-SUM($F99:BJ99)-SUM($F38:BJ38))/($E99+$C99-BK$7))</f>
        <v>0</v>
      </c>
      <c r="BL99" s="339">
        <f>IF(OR($C99&gt;BL$7,$C99+$E99-1&lt;BL$7),0,($D99-SUM($F99:BK99)-SUM($F38:BK38))/($E99+$C99-BL$7))</f>
        <v>0</v>
      </c>
      <c r="BM99" s="339">
        <f>IF(OR($C99&gt;BM$7,$C99+$E99-1&lt;BM$7),0,($D99-SUM($F99:BL99)-SUM($F38:BL38))/($E99+$C99-BM$7))</f>
        <v>0</v>
      </c>
      <c r="BN99" s="339">
        <f>IF(OR($C99&gt;BN$7,$C99+$E99-1&lt;BN$7),0,($D99-SUM($F99:BM99)-SUM($F38:BM38))/($E99+$C99-BN$7))</f>
        <v>0</v>
      </c>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row>
    <row r="100" spans="1:90" hidden="1" outlineLevel="1" x14ac:dyDescent="0.15">
      <c r="A100" s="112"/>
      <c r="B100" s="336"/>
      <c r="C100" s="8">
        <v>5</v>
      </c>
      <c r="D100" s="337">
        <v>0</v>
      </c>
      <c r="E100" s="8">
        <f t="shared" si="19"/>
        <v>0</v>
      </c>
      <c r="F100" s="338"/>
      <c r="G100" s="339">
        <f>IF(OR($C100&gt;G$7,$C100+$E100-1&lt;G$7),0,($D100-SUM($F100:F100)-SUM($F39:F39))/($E100+$C100-G$7))</f>
        <v>0</v>
      </c>
      <c r="H100" s="339">
        <f>IF(OR($C100&gt;H$7,$C100+$E100-1&lt;H$7),0,($D100-SUM($F100:G100)-SUM($F39:G39))/($E100+$C100-H$7))</f>
        <v>0</v>
      </c>
      <c r="I100" s="339">
        <f>IF(OR($C100&gt;I$7,$C100+$E100-1&lt;I$7),0,($D100-SUM($F100:H100)-SUM($F39:H39))/($E100+$C100-I$7))</f>
        <v>0</v>
      </c>
      <c r="J100" s="339">
        <f>IF(OR($C100&gt;J$7,$C100+$E100-1&lt;J$7),0,($D100-SUM($F100:I100)-SUM($F39:I39))/($E100+$C100-J$7))</f>
        <v>0</v>
      </c>
      <c r="K100" s="339">
        <f>IF(OR($C100&gt;K$7,$C100+$E100-1&lt;K$7),0,($D100-SUM($F100:J100)-SUM($F39:J39))/($E100+$C100-K$7))</f>
        <v>0</v>
      </c>
      <c r="L100" s="339">
        <f>IF(OR($C100&gt;L$7,$C100+$E100-1&lt;L$7),0,($D100-SUM($F100:K100)-SUM($F39:K39))/($E100+$C100-L$7))</f>
        <v>0</v>
      </c>
      <c r="M100" s="339">
        <f>IF(OR($C100&gt;M$7,$C100+$E100-1&lt;M$7),0,($D100-SUM($F100:L100)-SUM($F39:L39))/($E100+$C100-M$7))</f>
        <v>0</v>
      </c>
      <c r="N100" s="339">
        <f>IF(OR($C100&gt;N$7,$C100+$E100-1&lt;N$7),0,($D100-SUM($F100:M100)-SUM($F39:M39))/($E100+$C100-N$7))</f>
        <v>0</v>
      </c>
      <c r="O100" s="339">
        <f>IF(OR($C100&gt;O$7,$C100+$E100-1&lt;O$7),0,($D100-SUM($F100:N100)-SUM($F39:N39))/($E100+$C100-O$7))</f>
        <v>0</v>
      </c>
      <c r="P100" s="339">
        <f>IF(OR($C100&gt;P$7,$C100+$E100-1&lt;P$7),0,($D100-SUM($F100:O100)-SUM($F39:O39))/($E100+$C100-P$7))</f>
        <v>0</v>
      </c>
      <c r="Q100" s="339">
        <f>IF(OR($C100&gt;Q$7,$C100+$E100-1&lt;Q$7),0,($D100-SUM($F100:P100)-SUM($F39:P39))/($E100+$C100-Q$7))</f>
        <v>0</v>
      </c>
      <c r="R100" s="339">
        <f>IF(OR($C100&gt;R$7,$C100+$E100-1&lt;R$7),0,($D100-SUM($F100:Q100)-SUM($F39:Q39))/($E100+$C100-R$7))</f>
        <v>0</v>
      </c>
      <c r="S100" s="339">
        <f>IF(OR($C100&gt;S$7,$C100+$E100-1&lt;S$7),0,($D100-SUM($F100:R100)-SUM($F39:R39))/($E100+$C100-S$7))</f>
        <v>0</v>
      </c>
      <c r="T100" s="339">
        <f>IF(OR($C100&gt;T$7,$C100+$E100-1&lt;T$7),0,($D100-SUM($F100:S100)-SUM($F39:S39))/($E100+$C100-T$7))</f>
        <v>0</v>
      </c>
      <c r="U100" s="339">
        <f>IF(OR($C100&gt;U$7,$C100+$E100-1&lt;U$7),0,($D100-SUM($F100:T100)-SUM($F39:T39))/($E100+$C100-U$7))</f>
        <v>0</v>
      </c>
      <c r="V100" s="339">
        <f>IF(OR($C100&gt;V$7,$C100+$E100-1&lt;V$7),0,($D100-SUM($F100:U100)-SUM($F39:U39))/($E100+$C100-V$7))</f>
        <v>0</v>
      </c>
      <c r="W100" s="339">
        <f>IF(OR($C100&gt;W$7,$C100+$E100-1&lt;W$7),0,($D100-SUM($F100:V100)-SUM($F39:V39))/($E100+$C100-W$7))</f>
        <v>0</v>
      </c>
      <c r="X100" s="339">
        <f>IF(OR($C100&gt;X$7,$C100+$E100-1&lt;X$7),0,($D100-SUM($F100:W100)-SUM($F39:W39))/($E100+$C100-X$7))</f>
        <v>0</v>
      </c>
      <c r="Y100" s="339">
        <f>IF(OR($C100&gt;Y$7,$C100+$E100-1&lt;Y$7),0,($D100-SUM($F100:X100)-SUM($F39:X39))/($E100+$C100-Y$7))</f>
        <v>0</v>
      </c>
      <c r="Z100" s="339">
        <f>IF(OR($C100&gt;Z$7,$C100+$E100-1&lt;Z$7),0,($D100-SUM($F100:Y100)-SUM($F39:Y39))/($E100+$C100-Z$7))</f>
        <v>0</v>
      </c>
      <c r="AA100" s="339">
        <f>IF(OR($C100&gt;AA$7,$C100+$E100-1&lt;AA$7),0,($D100-SUM($F100:Z100)-SUM($F39:Z39))/($E100+$C100-AA$7))</f>
        <v>0</v>
      </c>
      <c r="AB100" s="339">
        <f>IF(OR($C100&gt;AB$7,$C100+$E100-1&lt;AB$7),0,($D100-SUM($F100:AA100)-SUM($F39:AA39))/($E100+$C100-AB$7))</f>
        <v>0</v>
      </c>
      <c r="AC100" s="339">
        <f>IF(OR($C100&gt;AC$7,$C100+$E100-1&lt;AC$7),0,($D100-SUM($F100:AB100)-SUM($F39:AB39))/($E100+$C100-AC$7))</f>
        <v>0</v>
      </c>
      <c r="AD100" s="339">
        <f>IF(OR($C100&gt;AD$7,$C100+$E100-1&lt;AD$7),0,($D100-SUM($F100:AC100)-SUM($F39:AC39))/($E100+$C100-AD$7))</f>
        <v>0</v>
      </c>
      <c r="AE100" s="339">
        <f>IF(OR($C100&gt;AE$7,$C100+$E100-1&lt;AE$7),0,($D100-SUM($F100:AD100)-SUM($F39:AD39))/($E100+$C100-AE$7))</f>
        <v>0</v>
      </c>
      <c r="AF100" s="339">
        <f>IF(OR($C100&gt;AF$7,$C100+$E100-1&lt;AF$7),0,($D100-SUM($F100:AE100)-SUM($F39:AE39))/($E100+$C100-AF$7))</f>
        <v>0</v>
      </c>
      <c r="AG100" s="339">
        <f>IF(OR($C100&gt;AG$7,$C100+$E100-1&lt;AG$7),0,($D100-SUM($F100:AF100)-SUM($F39:AF39))/($E100+$C100-AG$7))</f>
        <v>0</v>
      </c>
      <c r="AH100" s="339">
        <f>IF(OR($C100&gt;AH$7,$C100+$E100-1&lt;AH$7),0,($D100-SUM($F100:AG100)-SUM($F39:AG39))/($E100+$C100-AH$7))</f>
        <v>0</v>
      </c>
      <c r="AI100" s="339">
        <f>IF(OR($C100&gt;AI$7,$C100+$E100-1&lt;AI$7),0,($D100-SUM($F100:AH100)-SUM($F39:AH39))/($E100+$C100-AI$7))</f>
        <v>0</v>
      </c>
      <c r="AJ100" s="339">
        <f>IF(OR($C100&gt;AJ$7,$C100+$E100-1&lt;AJ$7),0,($D100-SUM($F100:AI100)-SUM($F39:AI39))/($E100+$C100-AJ$7))</f>
        <v>0</v>
      </c>
      <c r="AK100" s="339">
        <f>IF(OR($C100&gt;AK$7,$C100+$E100-1&lt;AK$7),0,($D100-SUM($F100:AJ100)-SUM($F39:AJ39))/($E100+$C100-AK$7))</f>
        <v>0</v>
      </c>
      <c r="AL100" s="339">
        <f>IF(OR($C100&gt;AL$7,$C100+$E100-1&lt;AL$7),0,($D100-SUM($F100:AK100)-SUM($F39:AK39))/($E100+$C100-AL$7))</f>
        <v>0</v>
      </c>
      <c r="AM100" s="339">
        <f>IF(OR($C100&gt;AM$7,$C100+$E100-1&lt;AM$7),0,($D100-SUM($F100:AL100)-SUM($F39:AL39))/($E100+$C100-AM$7))</f>
        <v>0</v>
      </c>
      <c r="AN100" s="339">
        <f>IF(OR($C100&gt;AN$7,$C100+$E100-1&lt;AN$7),0,($D100-SUM($F100:AM100)-SUM($F39:AM39))/($E100+$C100-AN$7))</f>
        <v>0</v>
      </c>
      <c r="AO100" s="339">
        <f>IF(OR($C100&gt;AO$7,$C100+$E100-1&lt;AO$7),0,($D100-SUM($F100:AN100)-SUM($F39:AN39))/($E100+$C100-AO$7))</f>
        <v>0</v>
      </c>
      <c r="AP100" s="339">
        <f>IF(OR($C100&gt;AP$7,$C100+$E100-1&lt;AP$7),0,($D100-SUM($F100:AO100)-SUM($F39:AO39))/($E100+$C100-AP$7))</f>
        <v>0</v>
      </c>
      <c r="AQ100" s="339">
        <f>IF(OR($C100&gt;AQ$7,$C100+$E100-1&lt;AQ$7),0,($D100-SUM($F100:AP100)-SUM($F39:AP39))/($E100+$C100-AQ$7))</f>
        <v>0</v>
      </c>
      <c r="AR100" s="339">
        <f>IF(OR($C100&gt;AR$7,$C100+$E100-1&lt;AR$7),0,($D100-SUM($F100:AQ100)-SUM($F39:AQ39))/($E100+$C100-AR$7))</f>
        <v>0</v>
      </c>
      <c r="AS100" s="339">
        <f>IF(OR($C100&gt;AS$7,$C100+$E100-1&lt;AS$7),0,($D100-SUM($F100:AR100)-SUM($F39:AR39))/($E100+$C100-AS$7))</f>
        <v>0</v>
      </c>
      <c r="AT100" s="339">
        <f>IF(OR($C100&gt;AT$7,$C100+$E100-1&lt;AT$7),0,($D100-SUM($F100:AS100)-SUM($F39:AS39))/($E100+$C100-AT$7))</f>
        <v>0</v>
      </c>
      <c r="AU100" s="339">
        <f>IF(OR($C100&gt;AU$7,$C100+$E100-1&lt;AU$7),0,($D100-SUM($F100:AT100)-SUM($F39:AT39))/($E100+$C100-AU$7))</f>
        <v>0</v>
      </c>
      <c r="AV100" s="339">
        <f>IF(OR($C100&gt;AV$7,$C100+$E100-1&lt;AV$7),0,($D100-SUM($F100:AU100)-SUM($F39:AU39))/($E100+$C100-AV$7))</f>
        <v>0</v>
      </c>
      <c r="AW100" s="339">
        <f>IF(OR($C100&gt;AW$7,$C100+$E100-1&lt;AW$7),0,($D100-SUM($F100:AV100)-SUM($F39:AV39))/($E100+$C100-AW$7))</f>
        <v>0</v>
      </c>
      <c r="AX100" s="339">
        <f>IF(OR($C100&gt;AX$7,$C100+$E100-1&lt;AX$7),0,($D100-SUM($F100:AW100)-SUM($F39:AW39))/($E100+$C100-AX$7))</f>
        <v>0</v>
      </c>
      <c r="AY100" s="339">
        <f>IF(OR($C100&gt;AY$7,$C100+$E100-1&lt;AY$7),0,($D100-SUM($F100:AX100)-SUM($F39:AX39))/($E100+$C100-AY$7))</f>
        <v>0</v>
      </c>
      <c r="AZ100" s="339">
        <f>IF(OR($C100&gt;AZ$7,$C100+$E100-1&lt;AZ$7),0,($D100-SUM($F100:AY100)-SUM($F39:AY39))/($E100+$C100-AZ$7))</f>
        <v>0</v>
      </c>
      <c r="BA100" s="339">
        <f>IF(OR($C100&gt;BA$7,$C100+$E100-1&lt;BA$7),0,($D100-SUM($F100:AZ100)-SUM($F39:AZ39))/($E100+$C100-BA$7))</f>
        <v>0</v>
      </c>
      <c r="BB100" s="339">
        <f>IF(OR($C100&gt;BB$7,$C100+$E100-1&lt;BB$7),0,($D100-SUM($F100:BA100)-SUM($F39:BA39))/($E100+$C100-BB$7))</f>
        <v>0</v>
      </c>
      <c r="BC100" s="339">
        <f>IF(OR($C100&gt;BC$7,$C100+$E100-1&lt;BC$7),0,($D100-SUM($F100:BB100)-SUM($F39:BB39))/($E100+$C100-BC$7))</f>
        <v>0</v>
      </c>
      <c r="BD100" s="339">
        <f>IF(OR($C100&gt;BD$7,$C100+$E100-1&lt;BD$7),0,($D100-SUM($F100:BC100)-SUM($F39:BC39))/($E100+$C100-BD$7))</f>
        <v>0</v>
      </c>
      <c r="BE100" s="339">
        <f>IF(OR($C100&gt;BE$7,$C100+$E100-1&lt;BE$7),0,($D100-SUM($F100:BD100)-SUM($F39:BD39))/($E100+$C100-BE$7))</f>
        <v>0</v>
      </c>
      <c r="BF100" s="339">
        <f>IF(OR($C100&gt;BF$7,$C100+$E100-1&lt;BF$7),0,($D100-SUM($F100:BE100)-SUM($F39:BE39))/($E100+$C100-BF$7))</f>
        <v>0</v>
      </c>
      <c r="BG100" s="339">
        <f>IF(OR($C100&gt;BG$7,$C100+$E100-1&lt;BG$7),0,($D100-SUM($F100:BF100)-SUM($F39:BF39))/($E100+$C100-BG$7))</f>
        <v>0</v>
      </c>
      <c r="BH100" s="339">
        <f>IF(OR($C100&gt;BH$7,$C100+$E100-1&lt;BH$7),0,($D100-SUM($F100:BG100)-SUM($F39:BG39))/($E100+$C100-BH$7))</f>
        <v>0</v>
      </c>
      <c r="BI100" s="339">
        <f>IF(OR($C100&gt;BI$7,$C100+$E100-1&lt;BI$7),0,($D100-SUM($F100:BH100)-SUM($F39:BH39))/($E100+$C100-BI$7))</f>
        <v>0</v>
      </c>
      <c r="BJ100" s="339">
        <f>IF(OR($C100&gt;BJ$7,$C100+$E100-1&lt;BJ$7),0,($D100-SUM($F100:BI100)-SUM($F39:BI39))/($E100+$C100-BJ$7))</f>
        <v>0</v>
      </c>
      <c r="BK100" s="339">
        <f>IF(OR($C100&gt;BK$7,$C100+$E100-1&lt;BK$7),0,($D100-SUM($F100:BJ100)-SUM($F39:BJ39))/($E100+$C100-BK$7))</f>
        <v>0</v>
      </c>
      <c r="BL100" s="339">
        <f>IF(OR($C100&gt;BL$7,$C100+$E100-1&lt;BL$7),0,($D100-SUM($F100:BK100)-SUM($F39:BK39))/($E100+$C100-BL$7))</f>
        <v>0</v>
      </c>
      <c r="BM100" s="339">
        <f>IF(OR($C100&gt;BM$7,$C100+$E100-1&lt;BM$7),0,($D100-SUM($F100:BL100)-SUM($F39:BL39))/($E100+$C100-BM$7))</f>
        <v>0</v>
      </c>
      <c r="BN100" s="339">
        <f>IF(OR($C100&gt;BN$7,$C100+$E100-1&lt;BN$7),0,($D100-SUM($F100:BM100)-SUM($F39:BM39))/($E100+$C100-BN$7))</f>
        <v>0</v>
      </c>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row>
    <row r="101" spans="1:90" hidden="1" outlineLevel="1" x14ac:dyDescent="0.15">
      <c r="A101" s="112"/>
      <c r="B101" s="336"/>
      <c r="C101" s="8">
        <v>6</v>
      </c>
      <c r="D101" s="337">
        <v>0</v>
      </c>
      <c r="E101" s="8">
        <f t="shared" si="19"/>
        <v>0</v>
      </c>
      <c r="F101" s="338"/>
      <c r="G101" s="339">
        <f>IF(OR($C101&gt;G$7,$C101+$E101-1&lt;G$7),0,($D101-SUM($F101:F101)-SUM($F40:F40))/($E101+$C101-G$7))</f>
        <v>0</v>
      </c>
      <c r="H101" s="339">
        <f>IF(OR($C101&gt;H$7,$C101+$E101-1&lt;H$7),0,($D101-SUM($F101:G101)-SUM($F40:G40))/($E101+$C101-H$7))</f>
        <v>0</v>
      </c>
      <c r="I101" s="339">
        <f>IF(OR($C101&gt;I$7,$C101+$E101-1&lt;I$7),0,($D101-SUM($F101:H101)-SUM($F40:H40))/($E101+$C101-I$7))</f>
        <v>0</v>
      </c>
      <c r="J101" s="339">
        <f>IF(OR($C101&gt;J$7,$C101+$E101-1&lt;J$7),0,($D101-SUM($F101:I101)-SUM($F40:I40))/($E101+$C101-J$7))</f>
        <v>0</v>
      </c>
      <c r="K101" s="339">
        <f>IF(OR($C101&gt;K$7,$C101+$E101-1&lt;K$7),0,($D101-SUM($F101:J101)-SUM($F40:J40))/($E101+$C101-K$7))</f>
        <v>0</v>
      </c>
      <c r="L101" s="339">
        <f>IF(OR($C101&gt;L$7,$C101+$E101-1&lt;L$7),0,($D101-SUM($F101:K101)-SUM($F40:K40))/($E101+$C101-L$7))</f>
        <v>0</v>
      </c>
      <c r="M101" s="339">
        <f>IF(OR($C101&gt;M$7,$C101+$E101-1&lt;M$7),0,($D101-SUM($F101:L101)-SUM($F40:L40))/($E101+$C101-M$7))</f>
        <v>0</v>
      </c>
      <c r="N101" s="339">
        <f>IF(OR($C101&gt;N$7,$C101+$E101-1&lt;N$7),0,($D101-SUM($F101:M101)-SUM($F40:M40))/($E101+$C101-N$7))</f>
        <v>0</v>
      </c>
      <c r="O101" s="339">
        <f>IF(OR($C101&gt;O$7,$C101+$E101-1&lt;O$7),0,($D101-SUM($F101:N101)-SUM($F40:N40))/($E101+$C101-O$7))</f>
        <v>0</v>
      </c>
      <c r="P101" s="339">
        <f>IF(OR($C101&gt;P$7,$C101+$E101-1&lt;P$7),0,($D101-SUM($F101:O101)-SUM($F40:O40))/($E101+$C101-P$7))</f>
        <v>0</v>
      </c>
      <c r="Q101" s="339">
        <f>IF(OR($C101&gt;Q$7,$C101+$E101-1&lt;Q$7),0,($D101-SUM($F101:P101)-SUM($F40:P40))/($E101+$C101-Q$7))</f>
        <v>0</v>
      </c>
      <c r="R101" s="339">
        <f>IF(OR($C101&gt;R$7,$C101+$E101-1&lt;R$7),0,($D101-SUM($F101:Q101)-SUM($F40:Q40))/($E101+$C101-R$7))</f>
        <v>0</v>
      </c>
      <c r="S101" s="339">
        <f>IF(OR($C101&gt;S$7,$C101+$E101-1&lt;S$7),0,($D101-SUM($F101:R101)-SUM($F40:R40))/($E101+$C101-S$7))</f>
        <v>0</v>
      </c>
      <c r="T101" s="339">
        <f>IF(OR($C101&gt;T$7,$C101+$E101-1&lt;T$7),0,($D101-SUM($F101:S101)-SUM($F40:S40))/($E101+$C101-T$7))</f>
        <v>0</v>
      </c>
      <c r="U101" s="339">
        <f>IF(OR($C101&gt;U$7,$C101+$E101-1&lt;U$7),0,($D101-SUM($F101:T101)-SUM($F40:T40))/($E101+$C101-U$7))</f>
        <v>0</v>
      </c>
      <c r="V101" s="339">
        <f>IF(OR($C101&gt;V$7,$C101+$E101-1&lt;V$7),0,($D101-SUM($F101:U101)-SUM($F40:U40))/($E101+$C101-V$7))</f>
        <v>0</v>
      </c>
      <c r="W101" s="339">
        <f>IF(OR($C101&gt;W$7,$C101+$E101-1&lt;W$7),0,($D101-SUM($F101:V101)-SUM($F40:V40))/($E101+$C101-W$7))</f>
        <v>0</v>
      </c>
      <c r="X101" s="339">
        <f>IF(OR($C101&gt;X$7,$C101+$E101-1&lt;X$7),0,($D101-SUM($F101:W101)-SUM($F40:W40))/($E101+$C101-X$7))</f>
        <v>0</v>
      </c>
      <c r="Y101" s="339">
        <f>IF(OR($C101&gt;Y$7,$C101+$E101-1&lt;Y$7),0,($D101-SUM($F101:X101)-SUM($F40:X40))/($E101+$C101-Y$7))</f>
        <v>0</v>
      </c>
      <c r="Z101" s="339">
        <f>IF(OR($C101&gt;Z$7,$C101+$E101-1&lt;Z$7),0,($D101-SUM($F101:Y101)-SUM($F40:Y40))/($E101+$C101-Z$7))</f>
        <v>0</v>
      </c>
      <c r="AA101" s="339">
        <f>IF(OR($C101&gt;AA$7,$C101+$E101-1&lt;AA$7),0,($D101-SUM($F101:Z101)-SUM($F40:Z40))/($E101+$C101-AA$7))</f>
        <v>0</v>
      </c>
      <c r="AB101" s="339">
        <f>IF(OR($C101&gt;AB$7,$C101+$E101-1&lt;AB$7),0,($D101-SUM($F101:AA101)-SUM($F40:AA40))/($E101+$C101-AB$7))</f>
        <v>0</v>
      </c>
      <c r="AC101" s="339">
        <f>IF(OR($C101&gt;AC$7,$C101+$E101-1&lt;AC$7),0,($D101-SUM($F101:AB101)-SUM($F40:AB40))/($E101+$C101-AC$7))</f>
        <v>0</v>
      </c>
      <c r="AD101" s="339">
        <f>IF(OR($C101&gt;AD$7,$C101+$E101-1&lt;AD$7),0,($D101-SUM($F101:AC101)-SUM($F40:AC40))/($E101+$C101-AD$7))</f>
        <v>0</v>
      </c>
      <c r="AE101" s="339">
        <f>IF(OR($C101&gt;AE$7,$C101+$E101-1&lt;AE$7),0,($D101-SUM($F101:AD101)-SUM($F40:AD40))/($E101+$C101-AE$7))</f>
        <v>0</v>
      </c>
      <c r="AF101" s="339">
        <f>IF(OR($C101&gt;AF$7,$C101+$E101-1&lt;AF$7),0,($D101-SUM($F101:AE101)-SUM($F40:AE40))/($E101+$C101-AF$7))</f>
        <v>0</v>
      </c>
      <c r="AG101" s="339">
        <f>IF(OR($C101&gt;AG$7,$C101+$E101-1&lt;AG$7),0,($D101-SUM($F101:AF101)-SUM($F40:AF40))/($E101+$C101-AG$7))</f>
        <v>0</v>
      </c>
      <c r="AH101" s="339">
        <f>IF(OR($C101&gt;AH$7,$C101+$E101-1&lt;AH$7),0,($D101-SUM($F101:AG101)-SUM($F40:AG40))/($E101+$C101-AH$7))</f>
        <v>0</v>
      </c>
      <c r="AI101" s="339">
        <f>IF(OR($C101&gt;AI$7,$C101+$E101-1&lt;AI$7),0,($D101-SUM($F101:AH101)-SUM($F40:AH40))/($E101+$C101-AI$7))</f>
        <v>0</v>
      </c>
      <c r="AJ101" s="339">
        <f>IF(OR($C101&gt;AJ$7,$C101+$E101-1&lt;AJ$7),0,($D101-SUM($F101:AI101)-SUM($F40:AI40))/($E101+$C101-AJ$7))</f>
        <v>0</v>
      </c>
      <c r="AK101" s="339">
        <f>IF(OR($C101&gt;AK$7,$C101+$E101-1&lt;AK$7),0,($D101-SUM($F101:AJ101)-SUM($F40:AJ40))/($E101+$C101-AK$7))</f>
        <v>0</v>
      </c>
      <c r="AL101" s="339">
        <f>IF(OR($C101&gt;AL$7,$C101+$E101-1&lt;AL$7),0,($D101-SUM($F101:AK101)-SUM($F40:AK40))/($E101+$C101-AL$7))</f>
        <v>0</v>
      </c>
      <c r="AM101" s="339">
        <f>IF(OR($C101&gt;AM$7,$C101+$E101-1&lt;AM$7),0,($D101-SUM($F101:AL101)-SUM($F40:AL40))/($E101+$C101-AM$7))</f>
        <v>0</v>
      </c>
      <c r="AN101" s="339">
        <f>IF(OR($C101&gt;AN$7,$C101+$E101-1&lt;AN$7),0,($D101-SUM($F101:AM101)-SUM($F40:AM40))/($E101+$C101-AN$7))</f>
        <v>0</v>
      </c>
      <c r="AO101" s="339">
        <f>IF(OR($C101&gt;AO$7,$C101+$E101-1&lt;AO$7),0,($D101-SUM($F101:AN101)-SUM($F40:AN40))/($E101+$C101-AO$7))</f>
        <v>0</v>
      </c>
      <c r="AP101" s="339">
        <f>IF(OR($C101&gt;AP$7,$C101+$E101-1&lt;AP$7),0,($D101-SUM($F101:AO101)-SUM($F40:AO40))/($E101+$C101-AP$7))</f>
        <v>0</v>
      </c>
      <c r="AQ101" s="339">
        <f>IF(OR($C101&gt;AQ$7,$C101+$E101-1&lt;AQ$7),0,($D101-SUM($F101:AP101)-SUM($F40:AP40))/($E101+$C101-AQ$7))</f>
        <v>0</v>
      </c>
      <c r="AR101" s="339">
        <f>IF(OR($C101&gt;AR$7,$C101+$E101-1&lt;AR$7),0,($D101-SUM($F101:AQ101)-SUM($F40:AQ40))/($E101+$C101-AR$7))</f>
        <v>0</v>
      </c>
      <c r="AS101" s="339">
        <f>IF(OR($C101&gt;AS$7,$C101+$E101-1&lt;AS$7),0,($D101-SUM($F101:AR101)-SUM($F40:AR40))/($E101+$C101-AS$7))</f>
        <v>0</v>
      </c>
      <c r="AT101" s="339">
        <f>IF(OR($C101&gt;AT$7,$C101+$E101-1&lt;AT$7),0,($D101-SUM($F101:AS101)-SUM($F40:AS40))/($E101+$C101-AT$7))</f>
        <v>0</v>
      </c>
      <c r="AU101" s="339">
        <f>IF(OR($C101&gt;AU$7,$C101+$E101-1&lt;AU$7),0,($D101-SUM($F101:AT101)-SUM($F40:AT40))/($E101+$C101-AU$7))</f>
        <v>0</v>
      </c>
      <c r="AV101" s="339">
        <f>IF(OR($C101&gt;AV$7,$C101+$E101-1&lt;AV$7),0,($D101-SUM($F101:AU101)-SUM($F40:AU40))/($E101+$C101-AV$7))</f>
        <v>0</v>
      </c>
      <c r="AW101" s="339">
        <f>IF(OR($C101&gt;AW$7,$C101+$E101-1&lt;AW$7),0,($D101-SUM($F101:AV101)-SUM($F40:AV40))/($E101+$C101-AW$7))</f>
        <v>0</v>
      </c>
      <c r="AX101" s="339">
        <f>IF(OR($C101&gt;AX$7,$C101+$E101-1&lt;AX$7),0,($D101-SUM($F101:AW101)-SUM($F40:AW40))/($E101+$C101-AX$7))</f>
        <v>0</v>
      </c>
      <c r="AY101" s="339">
        <f>IF(OR($C101&gt;AY$7,$C101+$E101-1&lt;AY$7),0,($D101-SUM($F101:AX101)-SUM($F40:AX40))/($E101+$C101-AY$7))</f>
        <v>0</v>
      </c>
      <c r="AZ101" s="339">
        <f>IF(OR($C101&gt;AZ$7,$C101+$E101-1&lt;AZ$7),0,($D101-SUM($F101:AY101)-SUM($F40:AY40))/($E101+$C101-AZ$7))</f>
        <v>0</v>
      </c>
      <c r="BA101" s="339">
        <f>IF(OR($C101&gt;BA$7,$C101+$E101-1&lt;BA$7),0,($D101-SUM($F101:AZ101)-SUM($F40:AZ40))/($E101+$C101-BA$7))</f>
        <v>0</v>
      </c>
      <c r="BB101" s="339">
        <f>IF(OR($C101&gt;BB$7,$C101+$E101-1&lt;BB$7),0,($D101-SUM($F101:BA101)-SUM($F40:BA40))/($E101+$C101-BB$7))</f>
        <v>0</v>
      </c>
      <c r="BC101" s="339">
        <f>IF(OR($C101&gt;BC$7,$C101+$E101-1&lt;BC$7),0,($D101-SUM($F101:BB101)-SUM($F40:BB40))/($E101+$C101-BC$7))</f>
        <v>0</v>
      </c>
      <c r="BD101" s="339">
        <f>IF(OR($C101&gt;BD$7,$C101+$E101-1&lt;BD$7),0,($D101-SUM($F101:BC101)-SUM($F40:BC40))/($E101+$C101-BD$7))</f>
        <v>0</v>
      </c>
      <c r="BE101" s="339">
        <f>IF(OR($C101&gt;BE$7,$C101+$E101-1&lt;BE$7),0,($D101-SUM($F101:BD101)-SUM($F40:BD40))/($E101+$C101-BE$7))</f>
        <v>0</v>
      </c>
      <c r="BF101" s="339">
        <f>IF(OR($C101&gt;BF$7,$C101+$E101-1&lt;BF$7),0,($D101-SUM($F101:BE101)-SUM($F40:BE40))/($E101+$C101-BF$7))</f>
        <v>0</v>
      </c>
      <c r="BG101" s="339">
        <f>IF(OR($C101&gt;BG$7,$C101+$E101-1&lt;BG$7),0,($D101-SUM($F101:BF101)-SUM($F40:BF40))/($E101+$C101-BG$7))</f>
        <v>0</v>
      </c>
      <c r="BH101" s="339">
        <f>IF(OR($C101&gt;BH$7,$C101+$E101-1&lt;BH$7),0,($D101-SUM($F101:BG101)-SUM($F40:BG40))/($E101+$C101-BH$7))</f>
        <v>0</v>
      </c>
      <c r="BI101" s="339">
        <f>IF(OR($C101&gt;BI$7,$C101+$E101-1&lt;BI$7),0,($D101-SUM($F101:BH101)-SUM($F40:BH40))/($E101+$C101-BI$7))</f>
        <v>0</v>
      </c>
      <c r="BJ101" s="339">
        <f>IF(OR($C101&gt;BJ$7,$C101+$E101-1&lt;BJ$7),0,($D101-SUM($F101:BI101)-SUM($F40:BI40))/($E101+$C101-BJ$7))</f>
        <v>0</v>
      </c>
      <c r="BK101" s="339">
        <f>IF(OR($C101&gt;BK$7,$C101+$E101-1&lt;BK$7),0,($D101-SUM($F101:BJ101)-SUM($F40:BJ40))/($E101+$C101-BK$7))</f>
        <v>0</v>
      </c>
      <c r="BL101" s="339">
        <f>IF(OR($C101&gt;BL$7,$C101+$E101-1&lt;BL$7),0,($D101-SUM($F101:BK101)-SUM($F40:BK40))/($E101+$C101-BL$7))</f>
        <v>0</v>
      </c>
      <c r="BM101" s="339">
        <f>IF(OR($C101&gt;BM$7,$C101+$E101-1&lt;BM$7),0,($D101-SUM($F101:BL101)-SUM($F40:BL40))/($E101+$C101-BM$7))</f>
        <v>0</v>
      </c>
      <c r="BN101" s="339">
        <f>IF(OR($C101&gt;BN$7,$C101+$E101-1&lt;BN$7),0,($D101-SUM($F101:BM101)-SUM($F40:BM40))/($E101+$C101-BN$7))</f>
        <v>0</v>
      </c>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row>
    <row r="102" spans="1:90" hidden="1" outlineLevel="1" x14ac:dyDescent="0.15">
      <c r="A102" s="112"/>
      <c r="B102" s="336"/>
      <c r="C102" s="8">
        <v>7</v>
      </c>
      <c r="D102" s="337">
        <v>0</v>
      </c>
      <c r="E102" s="8">
        <f t="shared" si="19"/>
        <v>0</v>
      </c>
      <c r="F102" s="338"/>
      <c r="G102" s="339">
        <f>IF(OR($C102&gt;G$7,$C102+$E102-1&lt;G$7),0,($D102-SUM($F102:F102)-SUM($F41:F41))/($E102+$C102-G$7))</f>
        <v>0</v>
      </c>
      <c r="H102" s="339">
        <f>IF(OR($C102&gt;H$7,$C102+$E102-1&lt;H$7),0,($D102-SUM($F102:G102)-SUM($F41:G41))/($E102+$C102-H$7))</f>
        <v>0</v>
      </c>
      <c r="I102" s="339">
        <f>IF(OR($C102&gt;I$7,$C102+$E102-1&lt;I$7),0,($D102-SUM($F102:H102)-SUM($F41:H41))/($E102+$C102-I$7))</f>
        <v>0</v>
      </c>
      <c r="J102" s="339">
        <f>IF(OR($C102&gt;J$7,$C102+$E102-1&lt;J$7),0,($D102-SUM($F102:I102)-SUM($F41:I41))/($E102+$C102-J$7))</f>
        <v>0</v>
      </c>
      <c r="K102" s="339">
        <f>IF(OR($C102&gt;K$7,$C102+$E102-1&lt;K$7),0,($D102-SUM($F102:J102)-SUM($F41:J41))/($E102+$C102-K$7))</f>
        <v>0</v>
      </c>
      <c r="L102" s="339">
        <f>IF(OR($C102&gt;L$7,$C102+$E102-1&lt;L$7),0,($D102-SUM($F102:K102)-SUM($F41:K41))/($E102+$C102-L$7))</f>
        <v>0</v>
      </c>
      <c r="M102" s="339">
        <f>IF(OR($C102&gt;M$7,$C102+$E102-1&lt;M$7),0,($D102-SUM($F102:L102)-SUM($F41:L41))/($E102+$C102-M$7))</f>
        <v>0</v>
      </c>
      <c r="N102" s="339">
        <f>IF(OR($C102&gt;N$7,$C102+$E102-1&lt;N$7),0,($D102-SUM($F102:M102)-SUM($F41:M41))/($E102+$C102-N$7))</f>
        <v>0</v>
      </c>
      <c r="O102" s="339">
        <f>IF(OR($C102&gt;O$7,$C102+$E102-1&lt;O$7),0,($D102-SUM($F102:N102)-SUM($F41:N41))/($E102+$C102-O$7))</f>
        <v>0</v>
      </c>
      <c r="P102" s="339">
        <f>IF(OR($C102&gt;P$7,$C102+$E102-1&lt;P$7),0,($D102-SUM($F102:O102)-SUM($F41:O41))/($E102+$C102-P$7))</f>
        <v>0</v>
      </c>
      <c r="Q102" s="339">
        <f>IF(OR($C102&gt;Q$7,$C102+$E102-1&lt;Q$7),0,($D102-SUM($F102:P102)-SUM($F41:P41))/($E102+$C102-Q$7))</f>
        <v>0</v>
      </c>
      <c r="R102" s="339">
        <f>IF(OR($C102&gt;R$7,$C102+$E102-1&lt;R$7),0,($D102-SUM($F102:Q102)-SUM($F41:Q41))/($E102+$C102-R$7))</f>
        <v>0</v>
      </c>
      <c r="S102" s="339">
        <f>IF(OR($C102&gt;S$7,$C102+$E102-1&lt;S$7),0,($D102-SUM($F102:R102)-SUM($F41:R41))/($E102+$C102-S$7))</f>
        <v>0</v>
      </c>
      <c r="T102" s="339">
        <f>IF(OR($C102&gt;T$7,$C102+$E102-1&lt;T$7),0,($D102-SUM($F102:S102)-SUM($F41:S41))/($E102+$C102-T$7))</f>
        <v>0</v>
      </c>
      <c r="U102" s="339">
        <f>IF(OR($C102&gt;U$7,$C102+$E102-1&lt;U$7),0,($D102-SUM($F102:T102)-SUM($F41:T41))/($E102+$C102-U$7))</f>
        <v>0</v>
      </c>
      <c r="V102" s="339">
        <f>IF(OR($C102&gt;V$7,$C102+$E102-1&lt;V$7),0,($D102-SUM($F102:U102)-SUM($F41:U41))/($E102+$C102-V$7))</f>
        <v>0</v>
      </c>
      <c r="W102" s="339">
        <f>IF(OR($C102&gt;W$7,$C102+$E102-1&lt;W$7),0,($D102-SUM($F102:V102)-SUM($F41:V41))/($E102+$C102-W$7))</f>
        <v>0</v>
      </c>
      <c r="X102" s="339">
        <f>IF(OR($C102&gt;X$7,$C102+$E102-1&lt;X$7),0,($D102-SUM($F102:W102)-SUM($F41:W41))/($E102+$C102-X$7))</f>
        <v>0</v>
      </c>
      <c r="Y102" s="339">
        <f>IF(OR($C102&gt;Y$7,$C102+$E102-1&lt;Y$7),0,($D102-SUM($F102:X102)-SUM($F41:X41))/($E102+$C102-Y$7))</f>
        <v>0</v>
      </c>
      <c r="Z102" s="339">
        <f>IF(OR($C102&gt;Z$7,$C102+$E102-1&lt;Z$7),0,($D102-SUM($F102:Y102)-SUM($F41:Y41))/($E102+$C102-Z$7))</f>
        <v>0</v>
      </c>
      <c r="AA102" s="339">
        <f>IF(OR($C102&gt;AA$7,$C102+$E102-1&lt;AA$7),0,($D102-SUM($F102:Z102)-SUM($F41:Z41))/($E102+$C102-AA$7))</f>
        <v>0</v>
      </c>
      <c r="AB102" s="339">
        <f>IF(OR($C102&gt;AB$7,$C102+$E102-1&lt;AB$7),0,($D102-SUM($F102:AA102)-SUM($F41:AA41))/($E102+$C102-AB$7))</f>
        <v>0</v>
      </c>
      <c r="AC102" s="339">
        <f>IF(OR($C102&gt;AC$7,$C102+$E102-1&lt;AC$7),0,($D102-SUM($F102:AB102)-SUM($F41:AB41))/($E102+$C102-AC$7))</f>
        <v>0</v>
      </c>
      <c r="AD102" s="339">
        <f>IF(OR($C102&gt;AD$7,$C102+$E102-1&lt;AD$7),0,($D102-SUM($F102:AC102)-SUM($F41:AC41))/($E102+$C102-AD$7))</f>
        <v>0</v>
      </c>
      <c r="AE102" s="339">
        <f>IF(OR($C102&gt;AE$7,$C102+$E102-1&lt;AE$7),0,($D102-SUM($F102:AD102)-SUM($F41:AD41))/($E102+$C102-AE$7))</f>
        <v>0</v>
      </c>
      <c r="AF102" s="339">
        <f>IF(OR($C102&gt;AF$7,$C102+$E102-1&lt;AF$7),0,($D102-SUM($F102:AE102)-SUM($F41:AE41))/($E102+$C102-AF$7))</f>
        <v>0</v>
      </c>
      <c r="AG102" s="339">
        <f>IF(OR($C102&gt;AG$7,$C102+$E102-1&lt;AG$7),0,($D102-SUM($F102:AF102)-SUM($F41:AF41))/($E102+$C102-AG$7))</f>
        <v>0</v>
      </c>
      <c r="AH102" s="339">
        <f>IF(OR($C102&gt;AH$7,$C102+$E102-1&lt;AH$7),0,($D102-SUM($F102:AG102)-SUM($F41:AG41))/($E102+$C102-AH$7))</f>
        <v>0</v>
      </c>
      <c r="AI102" s="339">
        <f>IF(OR($C102&gt;AI$7,$C102+$E102-1&lt;AI$7),0,($D102-SUM($F102:AH102)-SUM($F41:AH41))/($E102+$C102-AI$7))</f>
        <v>0</v>
      </c>
      <c r="AJ102" s="339">
        <f>IF(OR($C102&gt;AJ$7,$C102+$E102-1&lt;AJ$7),0,($D102-SUM($F102:AI102)-SUM($F41:AI41))/($E102+$C102-AJ$7))</f>
        <v>0</v>
      </c>
      <c r="AK102" s="339">
        <f>IF(OR($C102&gt;AK$7,$C102+$E102-1&lt;AK$7),0,($D102-SUM($F102:AJ102)-SUM($F41:AJ41))/($E102+$C102-AK$7))</f>
        <v>0</v>
      </c>
      <c r="AL102" s="339">
        <f>IF(OR($C102&gt;AL$7,$C102+$E102-1&lt;AL$7),0,($D102-SUM($F102:AK102)-SUM($F41:AK41))/($E102+$C102-AL$7))</f>
        <v>0</v>
      </c>
      <c r="AM102" s="339">
        <f>IF(OR($C102&gt;AM$7,$C102+$E102-1&lt;AM$7),0,($D102-SUM($F102:AL102)-SUM($F41:AL41))/($E102+$C102-AM$7))</f>
        <v>0</v>
      </c>
      <c r="AN102" s="339">
        <f>IF(OR($C102&gt;AN$7,$C102+$E102-1&lt;AN$7),0,($D102-SUM($F102:AM102)-SUM($F41:AM41))/($E102+$C102-AN$7))</f>
        <v>0</v>
      </c>
      <c r="AO102" s="339">
        <f>IF(OR($C102&gt;AO$7,$C102+$E102-1&lt;AO$7),0,($D102-SUM($F102:AN102)-SUM($F41:AN41))/($E102+$C102-AO$7))</f>
        <v>0</v>
      </c>
      <c r="AP102" s="339">
        <f>IF(OR($C102&gt;AP$7,$C102+$E102-1&lt;AP$7),0,($D102-SUM($F102:AO102)-SUM($F41:AO41))/($E102+$C102-AP$7))</f>
        <v>0</v>
      </c>
      <c r="AQ102" s="339">
        <f>IF(OR($C102&gt;AQ$7,$C102+$E102-1&lt;AQ$7),0,($D102-SUM($F102:AP102)-SUM($F41:AP41))/($E102+$C102-AQ$7))</f>
        <v>0</v>
      </c>
      <c r="AR102" s="339">
        <f>IF(OR($C102&gt;AR$7,$C102+$E102-1&lt;AR$7),0,($D102-SUM($F102:AQ102)-SUM($F41:AQ41))/($E102+$C102-AR$7))</f>
        <v>0</v>
      </c>
      <c r="AS102" s="339">
        <f>IF(OR($C102&gt;AS$7,$C102+$E102-1&lt;AS$7),0,($D102-SUM($F102:AR102)-SUM($F41:AR41))/($E102+$C102-AS$7))</f>
        <v>0</v>
      </c>
      <c r="AT102" s="339">
        <f>IF(OR($C102&gt;AT$7,$C102+$E102-1&lt;AT$7),0,($D102-SUM($F102:AS102)-SUM($F41:AS41))/($E102+$C102-AT$7))</f>
        <v>0</v>
      </c>
      <c r="AU102" s="339">
        <f>IF(OR($C102&gt;AU$7,$C102+$E102-1&lt;AU$7),0,($D102-SUM($F102:AT102)-SUM($F41:AT41))/($E102+$C102-AU$7))</f>
        <v>0</v>
      </c>
      <c r="AV102" s="339">
        <f>IF(OR($C102&gt;AV$7,$C102+$E102-1&lt;AV$7),0,($D102-SUM($F102:AU102)-SUM($F41:AU41))/($E102+$C102-AV$7))</f>
        <v>0</v>
      </c>
      <c r="AW102" s="339">
        <f>IF(OR($C102&gt;AW$7,$C102+$E102-1&lt;AW$7),0,($D102-SUM($F102:AV102)-SUM($F41:AV41))/($E102+$C102-AW$7))</f>
        <v>0</v>
      </c>
      <c r="AX102" s="339">
        <f>IF(OR($C102&gt;AX$7,$C102+$E102-1&lt;AX$7),0,($D102-SUM($F102:AW102)-SUM($F41:AW41))/($E102+$C102-AX$7))</f>
        <v>0</v>
      </c>
      <c r="AY102" s="339">
        <f>IF(OR($C102&gt;AY$7,$C102+$E102-1&lt;AY$7),0,($D102-SUM($F102:AX102)-SUM($F41:AX41))/($E102+$C102-AY$7))</f>
        <v>0</v>
      </c>
      <c r="AZ102" s="339">
        <f>IF(OR($C102&gt;AZ$7,$C102+$E102-1&lt;AZ$7),0,($D102-SUM($F102:AY102)-SUM($F41:AY41))/($E102+$C102-AZ$7))</f>
        <v>0</v>
      </c>
      <c r="BA102" s="339">
        <f>IF(OR($C102&gt;BA$7,$C102+$E102-1&lt;BA$7),0,($D102-SUM($F102:AZ102)-SUM($F41:AZ41))/($E102+$C102-BA$7))</f>
        <v>0</v>
      </c>
      <c r="BB102" s="339">
        <f>IF(OR($C102&gt;BB$7,$C102+$E102-1&lt;BB$7),0,($D102-SUM($F102:BA102)-SUM($F41:BA41))/($E102+$C102-BB$7))</f>
        <v>0</v>
      </c>
      <c r="BC102" s="339">
        <f>IF(OR($C102&gt;BC$7,$C102+$E102-1&lt;BC$7),0,($D102-SUM($F102:BB102)-SUM($F41:BB41))/($E102+$C102-BC$7))</f>
        <v>0</v>
      </c>
      <c r="BD102" s="339">
        <f>IF(OR($C102&gt;BD$7,$C102+$E102-1&lt;BD$7),0,($D102-SUM($F102:BC102)-SUM($F41:BC41))/($E102+$C102-BD$7))</f>
        <v>0</v>
      </c>
      <c r="BE102" s="339">
        <f>IF(OR($C102&gt;BE$7,$C102+$E102-1&lt;BE$7),0,($D102-SUM($F102:BD102)-SUM($F41:BD41))/($E102+$C102-BE$7))</f>
        <v>0</v>
      </c>
      <c r="BF102" s="339">
        <f>IF(OR($C102&gt;BF$7,$C102+$E102-1&lt;BF$7),0,($D102-SUM($F102:BE102)-SUM($F41:BE41))/($E102+$C102-BF$7))</f>
        <v>0</v>
      </c>
      <c r="BG102" s="339">
        <f>IF(OR($C102&gt;BG$7,$C102+$E102-1&lt;BG$7),0,($D102-SUM($F102:BF102)-SUM($F41:BF41))/($E102+$C102-BG$7))</f>
        <v>0</v>
      </c>
      <c r="BH102" s="339">
        <f>IF(OR($C102&gt;BH$7,$C102+$E102-1&lt;BH$7),0,($D102-SUM($F102:BG102)-SUM($F41:BG41))/($E102+$C102-BH$7))</f>
        <v>0</v>
      </c>
      <c r="BI102" s="339">
        <f>IF(OR($C102&gt;BI$7,$C102+$E102-1&lt;BI$7),0,($D102-SUM($F102:BH102)-SUM($F41:BH41))/($E102+$C102-BI$7))</f>
        <v>0</v>
      </c>
      <c r="BJ102" s="339">
        <f>IF(OR($C102&gt;BJ$7,$C102+$E102-1&lt;BJ$7),0,($D102-SUM($F102:BI102)-SUM($F41:BI41))/($E102+$C102-BJ$7))</f>
        <v>0</v>
      </c>
      <c r="BK102" s="339">
        <f>IF(OR($C102&gt;BK$7,$C102+$E102-1&lt;BK$7),0,($D102-SUM($F102:BJ102)-SUM($F41:BJ41))/($E102+$C102-BK$7))</f>
        <v>0</v>
      </c>
      <c r="BL102" s="339">
        <f>IF(OR($C102&gt;BL$7,$C102+$E102-1&lt;BL$7),0,($D102-SUM($F102:BK102)-SUM($F41:BK41))/($E102+$C102-BL$7))</f>
        <v>0</v>
      </c>
      <c r="BM102" s="339">
        <f>IF(OR($C102&gt;BM$7,$C102+$E102-1&lt;BM$7),0,($D102-SUM($F102:BL102)-SUM($F41:BL41))/($E102+$C102-BM$7))</f>
        <v>0</v>
      </c>
      <c r="BN102" s="339">
        <f>IF(OR($C102&gt;BN$7,$C102+$E102-1&lt;BN$7),0,($D102-SUM($F102:BM102)-SUM($F41:BM41))/($E102+$C102-BN$7))</f>
        <v>0</v>
      </c>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row>
    <row r="103" spans="1:90" hidden="1" outlineLevel="1" x14ac:dyDescent="0.15">
      <c r="A103" s="112"/>
      <c r="B103" s="87"/>
      <c r="C103" s="8">
        <v>8</v>
      </c>
      <c r="D103" s="337">
        <v>0</v>
      </c>
      <c r="E103" s="8">
        <f t="shared" si="19"/>
        <v>0</v>
      </c>
      <c r="F103" s="338"/>
      <c r="G103" s="339">
        <f>IF(OR($C103&gt;G$7,$C103+$E103-1&lt;G$7),0,($D103-SUM($F103:F103)-SUM($F42:F42))/($E103+$C103-G$7))</f>
        <v>0</v>
      </c>
      <c r="H103" s="339">
        <f>IF(OR($C103&gt;H$7,$C103+$E103-1&lt;H$7),0,($D103-SUM($F103:G103)-SUM($F42:G42))/($E103+$C103-H$7))</f>
        <v>0</v>
      </c>
      <c r="I103" s="339">
        <f>IF(OR($C103&gt;I$7,$C103+$E103-1&lt;I$7),0,($D103-SUM($F103:H103)-SUM($F42:H42))/($E103+$C103-I$7))</f>
        <v>0</v>
      </c>
      <c r="J103" s="339">
        <f>IF(OR($C103&gt;J$7,$C103+$E103-1&lt;J$7),0,($D103-SUM($F103:I103)-SUM($F42:I42))/($E103+$C103-J$7))</f>
        <v>0</v>
      </c>
      <c r="K103" s="339">
        <f>IF(OR($C103&gt;K$7,$C103+$E103-1&lt;K$7),0,($D103-SUM($F103:J103)-SUM($F42:J42))/($E103+$C103-K$7))</f>
        <v>0</v>
      </c>
      <c r="L103" s="339">
        <f>IF(OR($C103&gt;L$7,$C103+$E103-1&lt;L$7),0,($D103-SUM($F103:K103)-SUM($F42:K42))/($E103+$C103-L$7))</f>
        <v>0</v>
      </c>
      <c r="M103" s="339">
        <f>IF(OR($C103&gt;M$7,$C103+$E103-1&lt;M$7),0,($D103-SUM($F103:L103)-SUM($F42:L42))/($E103+$C103-M$7))</f>
        <v>0</v>
      </c>
      <c r="N103" s="339">
        <f>IF(OR($C103&gt;N$7,$C103+$E103-1&lt;N$7),0,($D103-SUM($F103:M103)-SUM($F42:M42))/($E103+$C103-N$7))</f>
        <v>0</v>
      </c>
      <c r="O103" s="339">
        <f>IF(OR($C103&gt;O$7,$C103+$E103-1&lt;O$7),0,($D103-SUM($F103:N103)-SUM($F42:N42))/($E103+$C103-O$7))</f>
        <v>0</v>
      </c>
      <c r="P103" s="339">
        <f>IF(OR($C103&gt;P$7,$C103+$E103-1&lt;P$7),0,($D103-SUM($F103:O103)-SUM($F42:O42))/($E103+$C103-P$7))</f>
        <v>0</v>
      </c>
      <c r="Q103" s="339">
        <f>IF(OR($C103&gt;Q$7,$C103+$E103-1&lt;Q$7),0,($D103-SUM($F103:P103)-SUM($F42:P42))/($E103+$C103-Q$7))</f>
        <v>0</v>
      </c>
      <c r="R103" s="339">
        <f>IF(OR($C103&gt;R$7,$C103+$E103-1&lt;R$7),0,($D103-SUM($F103:Q103)-SUM($F42:Q42))/($E103+$C103-R$7))</f>
        <v>0</v>
      </c>
      <c r="S103" s="339">
        <f>IF(OR($C103&gt;S$7,$C103+$E103-1&lt;S$7),0,($D103-SUM($F103:R103)-SUM($F42:R42))/($E103+$C103-S$7))</f>
        <v>0</v>
      </c>
      <c r="T103" s="339">
        <f>IF(OR($C103&gt;T$7,$C103+$E103-1&lt;T$7),0,($D103-SUM($F103:S103)-SUM($F42:S42))/($E103+$C103-T$7))</f>
        <v>0</v>
      </c>
      <c r="U103" s="339">
        <f>IF(OR($C103&gt;U$7,$C103+$E103-1&lt;U$7),0,($D103-SUM($F103:T103)-SUM($F42:T42))/($E103+$C103-U$7))</f>
        <v>0</v>
      </c>
      <c r="V103" s="339">
        <f>IF(OR($C103&gt;V$7,$C103+$E103-1&lt;V$7),0,($D103-SUM($F103:U103)-SUM($F42:U42))/($E103+$C103-V$7))</f>
        <v>0</v>
      </c>
      <c r="W103" s="339">
        <f>IF(OR($C103&gt;W$7,$C103+$E103-1&lt;W$7),0,($D103-SUM($F103:V103)-SUM($F42:V42))/($E103+$C103-W$7))</f>
        <v>0</v>
      </c>
      <c r="X103" s="339">
        <f>IF(OR($C103&gt;X$7,$C103+$E103-1&lt;X$7),0,($D103-SUM($F103:W103)-SUM($F42:W42))/($E103+$C103-X$7))</f>
        <v>0</v>
      </c>
      <c r="Y103" s="339">
        <f>IF(OR($C103&gt;Y$7,$C103+$E103-1&lt;Y$7),0,($D103-SUM($F103:X103)-SUM($F42:X42))/($E103+$C103-Y$7))</f>
        <v>0</v>
      </c>
      <c r="Z103" s="339">
        <f>IF(OR($C103&gt;Z$7,$C103+$E103-1&lt;Z$7),0,($D103-SUM($F103:Y103)-SUM($F42:Y42))/($E103+$C103-Z$7))</f>
        <v>0</v>
      </c>
      <c r="AA103" s="339">
        <f>IF(OR($C103&gt;AA$7,$C103+$E103-1&lt;AA$7),0,($D103-SUM($F103:Z103)-SUM($F42:Z42))/($E103+$C103-AA$7))</f>
        <v>0</v>
      </c>
      <c r="AB103" s="339">
        <f>IF(OR($C103&gt;AB$7,$C103+$E103-1&lt;AB$7),0,($D103-SUM($F103:AA103)-SUM($F42:AA42))/($E103+$C103-AB$7))</f>
        <v>0</v>
      </c>
      <c r="AC103" s="339">
        <f>IF(OR($C103&gt;AC$7,$C103+$E103-1&lt;AC$7),0,($D103-SUM($F103:AB103)-SUM($F42:AB42))/($E103+$C103-AC$7))</f>
        <v>0</v>
      </c>
      <c r="AD103" s="339">
        <f>IF(OR($C103&gt;AD$7,$C103+$E103-1&lt;AD$7),0,($D103-SUM($F103:AC103)-SUM($F42:AC42))/($E103+$C103-AD$7))</f>
        <v>0</v>
      </c>
      <c r="AE103" s="339">
        <f>IF(OR($C103&gt;AE$7,$C103+$E103-1&lt;AE$7),0,($D103-SUM($F103:AD103)-SUM($F42:AD42))/($E103+$C103-AE$7))</f>
        <v>0</v>
      </c>
      <c r="AF103" s="339">
        <f>IF(OR($C103&gt;AF$7,$C103+$E103-1&lt;AF$7),0,($D103-SUM($F103:AE103)-SUM($F42:AE42))/($E103+$C103-AF$7))</f>
        <v>0</v>
      </c>
      <c r="AG103" s="339">
        <f>IF(OR($C103&gt;AG$7,$C103+$E103-1&lt;AG$7),0,($D103-SUM($F103:AF103)-SUM($F42:AF42))/($E103+$C103-AG$7))</f>
        <v>0</v>
      </c>
      <c r="AH103" s="339">
        <f>IF(OR($C103&gt;AH$7,$C103+$E103-1&lt;AH$7),0,($D103-SUM($F103:AG103)-SUM($F42:AG42))/($E103+$C103-AH$7))</f>
        <v>0</v>
      </c>
      <c r="AI103" s="339">
        <f>IF(OR($C103&gt;AI$7,$C103+$E103-1&lt;AI$7),0,($D103-SUM($F103:AH103)-SUM($F42:AH42))/($E103+$C103-AI$7))</f>
        <v>0</v>
      </c>
      <c r="AJ103" s="339">
        <f>IF(OR($C103&gt;AJ$7,$C103+$E103-1&lt;AJ$7),0,($D103-SUM($F103:AI103)-SUM($F42:AI42))/($E103+$C103-AJ$7))</f>
        <v>0</v>
      </c>
      <c r="AK103" s="339">
        <f>IF(OR($C103&gt;AK$7,$C103+$E103-1&lt;AK$7),0,($D103-SUM($F103:AJ103)-SUM($F42:AJ42))/($E103+$C103-AK$7))</f>
        <v>0</v>
      </c>
      <c r="AL103" s="339">
        <f>IF(OR($C103&gt;AL$7,$C103+$E103-1&lt;AL$7),0,($D103-SUM($F103:AK103)-SUM($F42:AK42))/($E103+$C103-AL$7))</f>
        <v>0</v>
      </c>
      <c r="AM103" s="339">
        <f>IF(OR($C103&gt;AM$7,$C103+$E103-1&lt;AM$7),0,($D103-SUM($F103:AL103)-SUM($F42:AL42))/($E103+$C103-AM$7))</f>
        <v>0</v>
      </c>
      <c r="AN103" s="339">
        <f>IF(OR($C103&gt;AN$7,$C103+$E103-1&lt;AN$7),0,($D103-SUM($F103:AM103)-SUM($F42:AM42))/($E103+$C103-AN$7))</f>
        <v>0</v>
      </c>
      <c r="AO103" s="339">
        <f>IF(OR($C103&gt;AO$7,$C103+$E103-1&lt;AO$7),0,($D103-SUM($F103:AN103)-SUM($F42:AN42))/($E103+$C103-AO$7))</f>
        <v>0</v>
      </c>
      <c r="AP103" s="339">
        <f>IF(OR($C103&gt;AP$7,$C103+$E103-1&lt;AP$7),0,($D103-SUM($F103:AO103)-SUM($F42:AO42))/($E103+$C103-AP$7))</f>
        <v>0</v>
      </c>
      <c r="AQ103" s="339">
        <f>IF(OR($C103&gt;AQ$7,$C103+$E103-1&lt;AQ$7),0,($D103-SUM($F103:AP103)-SUM($F42:AP42))/($E103+$C103-AQ$7))</f>
        <v>0</v>
      </c>
      <c r="AR103" s="339">
        <f>IF(OR($C103&gt;AR$7,$C103+$E103-1&lt;AR$7),0,($D103-SUM($F103:AQ103)-SUM($F42:AQ42))/($E103+$C103-AR$7))</f>
        <v>0</v>
      </c>
      <c r="AS103" s="339">
        <f>IF(OR($C103&gt;AS$7,$C103+$E103-1&lt;AS$7),0,($D103-SUM($F103:AR103)-SUM($F42:AR42))/($E103+$C103-AS$7))</f>
        <v>0</v>
      </c>
      <c r="AT103" s="339">
        <f>IF(OR($C103&gt;AT$7,$C103+$E103-1&lt;AT$7),0,($D103-SUM($F103:AS103)-SUM($F42:AS42))/($E103+$C103-AT$7))</f>
        <v>0</v>
      </c>
      <c r="AU103" s="339">
        <f>IF(OR($C103&gt;AU$7,$C103+$E103-1&lt;AU$7),0,($D103-SUM($F103:AT103)-SUM($F42:AT42))/($E103+$C103-AU$7))</f>
        <v>0</v>
      </c>
      <c r="AV103" s="339">
        <f>IF(OR($C103&gt;AV$7,$C103+$E103-1&lt;AV$7),0,($D103-SUM($F103:AU103)-SUM($F42:AU42))/($E103+$C103-AV$7))</f>
        <v>0</v>
      </c>
      <c r="AW103" s="339">
        <f>IF(OR($C103&gt;AW$7,$C103+$E103-1&lt;AW$7),0,($D103-SUM($F103:AV103)-SUM($F42:AV42))/($E103+$C103-AW$7))</f>
        <v>0</v>
      </c>
      <c r="AX103" s="339">
        <f>IF(OR($C103&gt;AX$7,$C103+$E103-1&lt;AX$7),0,($D103-SUM($F103:AW103)-SUM($F42:AW42))/($E103+$C103-AX$7))</f>
        <v>0</v>
      </c>
      <c r="AY103" s="339">
        <f>IF(OR($C103&gt;AY$7,$C103+$E103-1&lt;AY$7),0,($D103-SUM($F103:AX103)-SUM($F42:AX42))/($E103+$C103-AY$7))</f>
        <v>0</v>
      </c>
      <c r="AZ103" s="339">
        <f>IF(OR($C103&gt;AZ$7,$C103+$E103-1&lt;AZ$7),0,($D103-SUM($F103:AY103)-SUM($F42:AY42))/($E103+$C103-AZ$7))</f>
        <v>0</v>
      </c>
      <c r="BA103" s="339">
        <f>IF(OR($C103&gt;BA$7,$C103+$E103-1&lt;BA$7),0,($D103-SUM($F103:AZ103)-SUM($F42:AZ42))/($E103+$C103-BA$7))</f>
        <v>0</v>
      </c>
      <c r="BB103" s="339">
        <f>IF(OR($C103&gt;BB$7,$C103+$E103-1&lt;BB$7),0,($D103-SUM($F103:BA103)-SUM($F42:BA42))/($E103+$C103-BB$7))</f>
        <v>0</v>
      </c>
      <c r="BC103" s="339">
        <f>IF(OR($C103&gt;BC$7,$C103+$E103-1&lt;BC$7),0,($D103-SUM($F103:BB103)-SUM($F42:BB42))/($E103+$C103-BC$7))</f>
        <v>0</v>
      </c>
      <c r="BD103" s="339">
        <f>IF(OR($C103&gt;BD$7,$C103+$E103-1&lt;BD$7),0,($D103-SUM($F103:BC103)-SUM($F42:BC42))/($E103+$C103-BD$7))</f>
        <v>0</v>
      </c>
      <c r="BE103" s="339">
        <f>IF(OR($C103&gt;BE$7,$C103+$E103-1&lt;BE$7),0,($D103-SUM($F103:BD103)-SUM($F42:BD42))/($E103+$C103-BE$7))</f>
        <v>0</v>
      </c>
      <c r="BF103" s="339">
        <f>IF(OR($C103&gt;BF$7,$C103+$E103-1&lt;BF$7),0,($D103-SUM($F103:BE103)-SUM($F42:BE42))/($E103+$C103-BF$7))</f>
        <v>0</v>
      </c>
      <c r="BG103" s="339">
        <f>IF(OR($C103&gt;BG$7,$C103+$E103-1&lt;BG$7),0,($D103-SUM($F103:BF103)-SUM($F42:BF42))/($E103+$C103-BG$7))</f>
        <v>0</v>
      </c>
      <c r="BH103" s="339">
        <f>IF(OR($C103&gt;BH$7,$C103+$E103-1&lt;BH$7),0,($D103-SUM($F103:BG103)-SUM($F42:BG42))/($E103+$C103-BH$7))</f>
        <v>0</v>
      </c>
      <c r="BI103" s="339">
        <f>IF(OR($C103&gt;BI$7,$C103+$E103-1&lt;BI$7),0,($D103-SUM($F103:BH103)-SUM($F42:BH42))/($E103+$C103-BI$7))</f>
        <v>0</v>
      </c>
      <c r="BJ103" s="339">
        <f>IF(OR($C103&gt;BJ$7,$C103+$E103-1&lt;BJ$7),0,($D103-SUM($F103:BI103)-SUM($F42:BI42))/($E103+$C103-BJ$7))</f>
        <v>0</v>
      </c>
      <c r="BK103" s="339">
        <f>IF(OR($C103&gt;BK$7,$C103+$E103-1&lt;BK$7),0,($D103-SUM($F103:BJ103)-SUM($F42:BJ42))/($E103+$C103-BK$7))</f>
        <v>0</v>
      </c>
      <c r="BL103" s="339">
        <f>IF(OR($C103&gt;BL$7,$C103+$E103-1&lt;BL$7),0,($D103-SUM($F103:BK103)-SUM($F42:BK42))/($E103+$C103-BL$7))</f>
        <v>0</v>
      </c>
      <c r="BM103" s="339">
        <f>IF(OR($C103&gt;BM$7,$C103+$E103-1&lt;BM$7),0,($D103-SUM($F103:BL103)-SUM($F42:BL42))/($E103+$C103-BM$7))</f>
        <v>0</v>
      </c>
      <c r="BN103" s="339">
        <f>IF(OR($C103&gt;BN$7,$C103+$E103-1&lt;BN$7),0,($D103-SUM($F103:BM103)-SUM($F42:BM42))/($E103+$C103-BN$7))</f>
        <v>0</v>
      </c>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row>
    <row r="104" spans="1:90" hidden="1" outlineLevel="1" x14ac:dyDescent="0.15">
      <c r="A104" s="112"/>
      <c r="B104" s="87"/>
      <c r="C104" s="8">
        <v>9</v>
      </c>
      <c r="D104" s="337">
        <v>0</v>
      </c>
      <c r="E104" s="8">
        <f t="shared" si="19"/>
        <v>0</v>
      </c>
      <c r="F104" s="338"/>
      <c r="G104" s="339">
        <f>IF(OR($C104&gt;G$7,$C104+$E104-1&lt;G$7),0,($D104-SUM($F104:F104)-SUM($F43:F43))/($E104+$C104-G$7))</f>
        <v>0</v>
      </c>
      <c r="H104" s="339">
        <f>IF(OR($C104&gt;H$7,$C104+$E104-1&lt;H$7),0,($D104-SUM($F104:G104)-SUM($F43:G43))/($E104+$C104-H$7))</f>
        <v>0</v>
      </c>
      <c r="I104" s="339">
        <f>IF(OR($C104&gt;I$7,$C104+$E104-1&lt;I$7),0,($D104-SUM($F104:H104)-SUM($F43:H43))/($E104+$C104-I$7))</f>
        <v>0</v>
      </c>
      <c r="J104" s="339">
        <f>IF(OR($C104&gt;J$7,$C104+$E104-1&lt;J$7),0,($D104-SUM($F104:I104)-SUM($F43:I43))/($E104+$C104-J$7))</f>
        <v>0</v>
      </c>
      <c r="K104" s="339">
        <f>IF(OR($C104&gt;K$7,$C104+$E104-1&lt;K$7),0,($D104-SUM($F104:J104)-SUM($F43:J43))/($E104+$C104-K$7))</f>
        <v>0</v>
      </c>
      <c r="L104" s="339">
        <f>IF(OR($C104&gt;L$7,$C104+$E104-1&lt;L$7),0,($D104-SUM($F104:K104)-SUM($F43:K43))/($E104+$C104-L$7))</f>
        <v>0</v>
      </c>
      <c r="M104" s="339">
        <f>IF(OR($C104&gt;M$7,$C104+$E104-1&lt;M$7),0,($D104-SUM($F104:L104)-SUM($F43:L43))/($E104+$C104-M$7))</f>
        <v>0</v>
      </c>
      <c r="N104" s="339">
        <f>IF(OR($C104&gt;N$7,$C104+$E104-1&lt;N$7),0,($D104-SUM($F104:M104)-SUM($F43:M43))/($E104+$C104-N$7))</f>
        <v>0</v>
      </c>
      <c r="O104" s="339">
        <f>IF(OR($C104&gt;O$7,$C104+$E104-1&lt;O$7),0,($D104-SUM($F104:N104)-SUM($F43:N43))/($E104+$C104-O$7))</f>
        <v>0</v>
      </c>
      <c r="P104" s="339">
        <f>IF(OR($C104&gt;P$7,$C104+$E104-1&lt;P$7),0,($D104-SUM($F104:O104)-SUM($F43:O43))/($E104+$C104-P$7))</f>
        <v>0</v>
      </c>
      <c r="Q104" s="339">
        <f>IF(OR($C104&gt;Q$7,$C104+$E104-1&lt;Q$7),0,($D104-SUM($F104:P104)-SUM($F43:P43))/($E104+$C104-Q$7))</f>
        <v>0</v>
      </c>
      <c r="R104" s="339">
        <f>IF(OR($C104&gt;R$7,$C104+$E104-1&lt;R$7),0,($D104-SUM($F104:Q104)-SUM($F43:Q43))/($E104+$C104-R$7))</f>
        <v>0</v>
      </c>
      <c r="S104" s="339">
        <f>IF(OR($C104&gt;S$7,$C104+$E104-1&lt;S$7),0,($D104-SUM($F104:R104)-SUM($F43:R43))/($E104+$C104-S$7))</f>
        <v>0</v>
      </c>
      <c r="T104" s="339">
        <f>IF(OR($C104&gt;T$7,$C104+$E104-1&lt;T$7),0,($D104-SUM($F104:S104)-SUM($F43:S43))/($E104+$C104-T$7))</f>
        <v>0</v>
      </c>
      <c r="U104" s="339">
        <f>IF(OR($C104&gt;U$7,$C104+$E104-1&lt;U$7),0,($D104-SUM($F104:T104)-SUM($F43:T43))/($E104+$C104-U$7))</f>
        <v>0</v>
      </c>
      <c r="V104" s="339">
        <f>IF(OR($C104&gt;V$7,$C104+$E104-1&lt;V$7),0,($D104-SUM($F104:U104)-SUM($F43:U43))/($E104+$C104-V$7))</f>
        <v>0</v>
      </c>
      <c r="W104" s="339">
        <f>IF(OR($C104&gt;W$7,$C104+$E104-1&lt;W$7),0,($D104-SUM($F104:V104)-SUM($F43:V43))/($E104+$C104-W$7))</f>
        <v>0</v>
      </c>
      <c r="X104" s="339">
        <f>IF(OR($C104&gt;X$7,$C104+$E104-1&lt;X$7),0,($D104-SUM($F104:W104)-SUM($F43:W43))/($E104+$C104-X$7))</f>
        <v>0</v>
      </c>
      <c r="Y104" s="339">
        <f>IF(OR($C104&gt;Y$7,$C104+$E104-1&lt;Y$7),0,($D104-SUM($F104:X104)-SUM($F43:X43))/($E104+$C104-Y$7))</f>
        <v>0</v>
      </c>
      <c r="Z104" s="339">
        <f>IF(OR($C104&gt;Z$7,$C104+$E104-1&lt;Z$7),0,($D104-SUM($F104:Y104)-SUM($F43:Y43))/($E104+$C104-Z$7))</f>
        <v>0</v>
      </c>
      <c r="AA104" s="339">
        <f>IF(OR($C104&gt;AA$7,$C104+$E104-1&lt;AA$7),0,($D104-SUM($F104:Z104)-SUM($F43:Z43))/($E104+$C104-AA$7))</f>
        <v>0</v>
      </c>
      <c r="AB104" s="339">
        <f>IF(OR($C104&gt;AB$7,$C104+$E104-1&lt;AB$7),0,($D104-SUM($F104:AA104)-SUM($F43:AA43))/($E104+$C104-AB$7))</f>
        <v>0</v>
      </c>
      <c r="AC104" s="339">
        <f>IF(OR($C104&gt;AC$7,$C104+$E104-1&lt;AC$7),0,($D104-SUM($F104:AB104)-SUM($F43:AB43))/($E104+$C104-AC$7))</f>
        <v>0</v>
      </c>
      <c r="AD104" s="339">
        <f>IF(OR($C104&gt;AD$7,$C104+$E104-1&lt;AD$7),0,($D104-SUM($F104:AC104)-SUM($F43:AC43))/($E104+$C104-AD$7))</f>
        <v>0</v>
      </c>
      <c r="AE104" s="339">
        <f>IF(OR($C104&gt;AE$7,$C104+$E104-1&lt;AE$7),0,($D104-SUM($F104:AD104)-SUM($F43:AD43))/($E104+$C104-AE$7))</f>
        <v>0</v>
      </c>
      <c r="AF104" s="339">
        <f>IF(OR($C104&gt;AF$7,$C104+$E104-1&lt;AF$7),0,($D104-SUM($F104:AE104)-SUM($F43:AE43))/($E104+$C104-AF$7))</f>
        <v>0</v>
      </c>
      <c r="AG104" s="339">
        <f>IF(OR($C104&gt;AG$7,$C104+$E104-1&lt;AG$7),0,($D104-SUM($F104:AF104)-SUM($F43:AF43))/($E104+$C104-AG$7))</f>
        <v>0</v>
      </c>
      <c r="AH104" s="339">
        <f>IF(OR($C104&gt;AH$7,$C104+$E104-1&lt;AH$7),0,($D104-SUM($F104:AG104)-SUM($F43:AG43))/($E104+$C104-AH$7))</f>
        <v>0</v>
      </c>
      <c r="AI104" s="339">
        <f>IF(OR($C104&gt;AI$7,$C104+$E104-1&lt;AI$7),0,($D104-SUM($F104:AH104)-SUM($F43:AH43))/($E104+$C104-AI$7))</f>
        <v>0</v>
      </c>
      <c r="AJ104" s="339">
        <f>IF(OR($C104&gt;AJ$7,$C104+$E104-1&lt;AJ$7),0,($D104-SUM($F104:AI104)-SUM($F43:AI43))/($E104+$C104-AJ$7))</f>
        <v>0</v>
      </c>
      <c r="AK104" s="339">
        <f>IF(OR($C104&gt;AK$7,$C104+$E104-1&lt;AK$7),0,($D104-SUM($F104:AJ104)-SUM($F43:AJ43))/($E104+$C104-AK$7))</f>
        <v>0</v>
      </c>
      <c r="AL104" s="339">
        <f>IF(OR($C104&gt;AL$7,$C104+$E104-1&lt;AL$7),0,($D104-SUM($F104:AK104)-SUM($F43:AK43))/($E104+$C104-AL$7))</f>
        <v>0</v>
      </c>
      <c r="AM104" s="339">
        <f>IF(OR($C104&gt;AM$7,$C104+$E104-1&lt;AM$7),0,($D104-SUM($F104:AL104)-SUM($F43:AL43))/($E104+$C104-AM$7))</f>
        <v>0</v>
      </c>
      <c r="AN104" s="339">
        <f>IF(OR($C104&gt;AN$7,$C104+$E104-1&lt;AN$7),0,($D104-SUM($F104:AM104)-SUM($F43:AM43))/($E104+$C104-AN$7))</f>
        <v>0</v>
      </c>
      <c r="AO104" s="339">
        <f>IF(OR($C104&gt;AO$7,$C104+$E104-1&lt;AO$7),0,($D104-SUM($F104:AN104)-SUM($F43:AN43))/($E104+$C104-AO$7))</f>
        <v>0</v>
      </c>
      <c r="AP104" s="339">
        <f>IF(OR($C104&gt;AP$7,$C104+$E104-1&lt;AP$7),0,($D104-SUM($F104:AO104)-SUM($F43:AO43))/($E104+$C104-AP$7))</f>
        <v>0</v>
      </c>
      <c r="AQ104" s="339">
        <f>IF(OR($C104&gt;AQ$7,$C104+$E104-1&lt;AQ$7),0,($D104-SUM($F104:AP104)-SUM($F43:AP43))/($E104+$C104-AQ$7))</f>
        <v>0</v>
      </c>
      <c r="AR104" s="339">
        <f>IF(OR($C104&gt;AR$7,$C104+$E104-1&lt;AR$7),0,($D104-SUM($F104:AQ104)-SUM($F43:AQ43))/($E104+$C104-AR$7))</f>
        <v>0</v>
      </c>
      <c r="AS104" s="339">
        <f>IF(OR($C104&gt;AS$7,$C104+$E104-1&lt;AS$7),0,($D104-SUM($F104:AR104)-SUM($F43:AR43))/($E104+$C104-AS$7))</f>
        <v>0</v>
      </c>
      <c r="AT104" s="339">
        <f>IF(OR($C104&gt;AT$7,$C104+$E104-1&lt;AT$7),0,($D104-SUM($F104:AS104)-SUM($F43:AS43))/($E104+$C104-AT$7))</f>
        <v>0</v>
      </c>
      <c r="AU104" s="339">
        <f>IF(OR($C104&gt;AU$7,$C104+$E104-1&lt;AU$7),0,($D104-SUM($F104:AT104)-SUM($F43:AT43))/($E104+$C104-AU$7))</f>
        <v>0</v>
      </c>
      <c r="AV104" s="339">
        <f>IF(OR($C104&gt;AV$7,$C104+$E104-1&lt;AV$7),0,($D104-SUM($F104:AU104)-SUM($F43:AU43))/($E104+$C104-AV$7))</f>
        <v>0</v>
      </c>
      <c r="AW104" s="339">
        <f>IF(OR($C104&gt;AW$7,$C104+$E104-1&lt;AW$7),0,($D104-SUM($F104:AV104)-SUM($F43:AV43))/($E104+$C104-AW$7))</f>
        <v>0</v>
      </c>
      <c r="AX104" s="339">
        <f>IF(OR($C104&gt;AX$7,$C104+$E104-1&lt;AX$7),0,($D104-SUM($F104:AW104)-SUM($F43:AW43))/($E104+$C104-AX$7))</f>
        <v>0</v>
      </c>
      <c r="AY104" s="339">
        <f>IF(OR($C104&gt;AY$7,$C104+$E104-1&lt;AY$7),0,($D104-SUM($F104:AX104)-SUM($F43:AX43))/($E104+$C104-AY$7))</f>
        <v>0</v>
      </c>
      <c r="AZ104" s="339">
        <f>IF(OR($C104&gt;AZ$7,$C104+$E104-1&lt;AZ$7),0,($D104-SUM($F104:AY104)-SUM($F43:AY43))/($E104+$C104-AZ$7))</f>
        <v>0</v>
      </c>
      <c r="BA104" s="339">
        <f>IF(OR($C104&gt;BA$7,$C104+$E104-1&lt;BA$7),0,($D104-SUM($F104:AZ104)-SUM($F43:AZ43))/($E104+$C104-BA$7))</f>
        <v>0</v>
      </c>
      <c r="BB104" s="339">
        <f>IF(OR($C104&gt;BB$7,$C104+$E104-1&lt;BB$7),0,($D104-SUM($F104:BA104)-SUM($F43:BA43))/($E104+$C104-BB$7))</f>
        <v>0</v>
      </c>
      <c r="BC104" s="339">
        <f>IF(OR($C104&gt;BC$7,$C104+$E104-1&lt;BC$7),0,($D104-SUM($F104:BB104)-SUM($F43:BB43))/($E104+$C104-BC$7))</f>
        <v>0</v>
      </c>
      <c r="BD104" s="339">
        <f>IF(OR($C104&gt;BD$7,$C104+$E104-1&lt;BD$7),0,($D104-SUM($F104:BC104)-SUM($F43:BC43))/($E104+$C104-BD$7))</f>
        <v>0</v>
      </c>
      <c r="BE104" s="339">
        <f>IF(OR($C104&gt;BE$7,$C104+$E104-1&lt;BE$7),0,($D104-SUM($F104:BD104)-SUM($F43:BD43))/($E104+$C104-BE$7))</f>
        <v>0</v>
      </c>
      <c r="BF104" s="339">
        <f>IF(OR($C104&gt;BF$7,$C104+$E104-1&lt;BF$7),0,($D104-SUM($F104:BE104)-SUM($F43:BE43))/($E104+$C104-BF$7))</f>
        <v>0</v>
      </c>
      <c r="BG104" s="339">
        <f>IF(OR($C104&gt;BG$7,$C104+$E104-1&lt;BG$7),0,($D104-SUM($F104:BF104)-SUM($F43:BF43))/($E104+$C104-BG$7))</f>
        <v>0</v>
      </c>
      <c r="BH104" s="339">
        <f>IF(OR($C104&gt;BH$7,$C104+$E104-1&lt;BH$7),0,($D104-SUM($F104:BG104)-SUM($F43:BG43))/($E104+$C104-BH$7))</f>
        <v>0</v>
      </c>
      <c r="BI104" s="339">
        <f>IF(OR($C104&gt;BI$7,$C104+$E104-1&lt;BI$7),0,($D104-SUM($F104:BH104)-SUM($F43:BH43))/($E104+$C104-BI$7))</f>
        <v>0</v>
      </c>
      <c r="BJ104" s="339">
        <f>IF(OR($C104&gt;BJ$7,$C104+$E104-1&lt;BJ$7),0,($D104-SUM($F104:BI104)-SUM($F43:BI43))/($E104+$C104-BJ$7))</f>
        <v>0</v>
      </c>
      <c r="BK104" s="339">
        <f>IF(OR($C104&gt;BK$7,$C104+$E104-1&lt;BK$7),0,($D104-SUM($F104:BJ104)-SUM($F43:BJ43))/($E104+$C104-BK$7))</f>
        <v>0</v>
      </c>
      <c r="BL104" s="339">
        <f>IF(OR($C104&gt;BL$7,$C104+$E104-1&lt;BL$7),0,($D104-SUM($F104:BK104)-SUM($F43:BK43))/($E104+$C104-BL$7))</f>
        <v>0</v>
      </c>
      <c r="BM104" s="339">
        <f>IF(OR($C104&gt;BM$7,$C104+$E104-1&lt;BM$7),0,($D104-SUM($F104:BL104)-SUM($F43:BL43))/($E104+$C104-BM$7))</f>
        <v>0</v>
      </c>
      <c r="BN104" s="339">
        <f>IF(OR($C104&gt;BN$7,$C104+$E104-1&lt;BN$7),0,($D104-SUM($F104:BM104)-SUM($F43:BM43))/($E104+$C104-BN$7))</f>
        <v>0</v>
      </c>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row>
    <row r="105" spans="1:90" hidden="1" outlineLevel="1" x14ac:dyDescent="0.15">
      <c r="A105" s="112"/>
      <c r="B105" s="87"/>
      <c r="C105" s="8">
        <v>10</v>
      </c>
      <c r="D105" s="337">
        <v>0</v>
      </c>
      <c r="E105" s="8">
        <f t="shared" si="19"/>
        <v>0</v>
      </c>
      <c r="F105" s="338"/>
      <c r="G105" s="339">
        <f>IF(OR($C105&gt;G$7,$C105+$E105-1&lt;G$7),0,($D105-SUM($F105:F105)-SUM($F44:F44))/($E105+$C105-G$7))</f>
        <v>0</v>
      </c>
      <c r="H105" s="339">
        <f>IF(OR($C105&gt;H$7,$C105+$E105-1&lt;H$7),0,($D105-SUM($F105:G105)-SUM($F44:G44))/($E105+$C105-H$7))</f>
        <v>0</v>
      </c>
      <c r="I105" s="339">
        <f>IF(OR($C105&gt;I$7,$C105+$E105-1&lt;I$7),0,($D105-SUM($F105:H105)-SUM($F44:H44))/($E105+$C105-I$7))</f>
        <v>0</v>
      </c>
      <c r="J105" s="339">
        <f>IF(OR($C105&gt;J$7,$C105+$E105-1&lt;J$7),0,($D105-SUM($F105:I105)-SUM($F44:I44))/($E105+$C105-J$7))</f>
        <v>0</v>
      </c>
      <c r="K105" s="339">
        <f>IF(OR($C105&gt;K$7,$C105+$E105-1&lt;K$7),0,($D105-SUM($F105:J105)-SUM($F44:J44))/($E105+$C105-K$7))</f>
        <v>0</v>
      </c>
      <c r="L105" s="339">
        <f>IF(OR($C105&gt;L$7,$C105+$E105-1&lt;L$7),0,($D105-SUM($F105:K105)-SUM($F44:K44))/($E105+$C105-L$7))</f>
        <v>0</v>
      </c>
      <c r="M105" s="339">
        <f>IF(OR($C105&gt;M$7,$C105+$E105-1&lt;M$7),0,($D105-SUM($F105:L105)-SUM($F44:L44))/($E105+$C105-M$7))</f>
        <v>0</v>
      </c>
      <c r="N105" s="339">
        <f>IF(OR($C105&gt;N$7,$C105+$E105-1&lt;N$7),0,($D105-SUM($F105:M105)-SUM($F44:M44))/($E105+$C105-N$7))</f>
        <v>0</v>
      </c>
      <c r="O105" s="339">
        <f>IF(OR($C105&gt;O$7,$C105+$E105-1&lt;O$7),0,($D105-SUM($F105:N105)-SUM($F44:N44))/($E105+$C105-O$7))</f>
        <v>0</v>
      </c>
      <c r="P105" s="339">
        <f>IF(OR($C105&gt;P$7,$C105+$E105-1&lt;P$7),0,($D105-SUM($F105:O105)-SUM($F44:O44))/($E105+$C105-P$7))</f>
        <v>0</v>
      </c>
      <c r="Q105" s="339">
        <f>IF(OR($C105&gt;Q$7,$C105+$E105-1&lt;Q$7),0,($D105-SUM($F105:P105)-SUM($F44:P44))/($E105+$C105-Q$7))</f>
        <v>0</v>
      </c>
      <c r="R105" s="339">
        <f>IF(OR($C105&gt;R$7,$C105+$E105-1&lt;R$7),0,($D105-SUM($F105:Q105)-SUM($F44:Q44))/($E105+$C105-R$7))</f>
        <v>0</v>
      </c>
      <c r="S105" s="339">
        <f>IF(OR($C105&gt;S$7,$C105+$E105-1&lt;S$7),0,($D105-SUM($F105:R105)-SUM($F44:R44))/($E105+$C105-S$7))</f>
        <v>0</v>
      </c>
      <c r="T105" s="339">
        <f>IF(OR($C105&gt;T$7,$C105+$E105-1&lt;T$7),0,($D105-SUM($F105:S105)-SUM($F44:S44))/($E105+$C105-T$7))</f>
        <v>0</v>
      </c>
      <c r="U105" s="339">
        <f>IF(OR($C105&gt;U$7,$C105+$E105-1&lt;U$7),0,($D105-SUM($F105:T105)-SUM($F44:T44))/($E105+$C105-U$7))</f>
        <v>0</v>
      </c>
      <c r="V105" s="339">
        <f>IF(OR($C105&gt;V$7,$C105+$E105-1&lt;V$7),0,($D105-SUM($F105:U105)-SUM($F44:U44))/($E105+$C105-V$7))</f>
        <v>0</v>
      </c>
      <c r="W105" s="339">
        <f>IF(OR($C105&gt;W$7,$C105+$E105-1&lt;W$7),0,($D105-SUM($F105:V105)-SUM($F44:V44))/($E105+$C105-W$7))</f>
        <v>0</v>
      </c>
      <c r="X105" s="339">
        <f>IF(OR($C105&gt;X$7,$C105+$E105-1&lt;X$7),0,($D105-SUM($F105:W105)-SUM($F44:W44))/($E105+$C105-X$7))</f>
        <v>0</v>
      </c>
      <c r="Y105" s="339">
        <f>IF(OR($C105&gt;Y$7,$C105+$E105-1&lt;Y$7),0,($D105-SUM($F105:X105)-SUM($F44:X44))/($E105+$C105-Y$7))</f>
        <v>0</v>
      </c>
      <c r="Z105" s="339">
        <f>IF(OR($C105&gt;Z$7,$C105+$E105-1&lt;Z$7),0,($D105-SUM($F105:Y105)-SUM($F44:Y44))/($E105+$C105-Z$7))</f>
        <v>0</v>
      </c>
      <c r="AA105" s="339">
        <f>IF(OR($C105&gt;AA$7,$C105+$E105-1&lt;AA$7),0,($D105-SUM($F105:Z105)-SUM($F44:Z44))/($E105+$C105-AA$7))</f>
        <v>0</v>
      </c>
      <c r="AB105" s="339">
        <f>IF(OR($C105&gt;AB$7,$C105+$E105-1&lt;AB$7),0,($D105-SUM($F105:AA105)-SUM($F44:AA44))/($E105+$C105-AB$7))</f>
        <v>0</v>
      </c>
      <c r="AC105" s="339">
        <f>IF(OR($C105&gt;AC$7,$C105+$E105-1&lt;AC$7),0,($D105-SUM($F105:AB105)-SUM($F44:AB44))/($E105+$C105-AC$7))</f>
        <v>0</v>
      </c>
      <c r="AD105" s="339">
        <f>IF(OR($C105&gt;AD$7,$C105+$E105-1&lt;AD$7),0,($D105-SUM($F105:AC105)-SUM($F44:AC44))/($E105+$C105-AD$7))</f>
        <v>0</v>
      </c>
      <c r="AE105" s="339">
        <f>IF(OR($C105&gt;AE$7,$C105+$E105-1&lt;AE$7),0,($D105-SUM($F105:AD105)-SUM($F44:AD44))/($E105+$C105-AE$7))</f>
        <v>0</v>
      </c>
      <c r="AF105" s="339">
        <f>IF(OR($C105&gt;AF$7,$C105+$E105-1&lt;AF$7),0,($D105-SUM($F105:AE105)-SUM($F44:AE44))/($E105+$C105-AF$7))</f>
        <v>0</v>
      </c>
      <c r="AG105" s="339">
        <f>IF(OR($C105&gt;AG$7,$C105+$E105-1&lt;AG$7),0,($D105-SUM($F105:AF105)-SUM($F44:AF44))/($E105+$C105-AG$7))</f>
        <v>0</v>
      </c>
      <c r="AH105" s="339">
        <f>IF(OR($C105&gt;AH$7,$C105+$E105-1&lt;AH$7),0,($D105-SUM($F105:AG105)-SUM($F44:AG44))/($E105+$C105-AH$7))</f>
        <v>0</v>
      </c>
      <c r="AI105" s="339">
        <f>IF(OR($C105&gt;AI$7,$C105+$E105-1&lt;AI$7),0,($D105-SUM($F105:AH105)-SUM($F44:AH44))/($E105+$C105-AI$7))</f>
        <v>0</v>
      </c>
      <c r="AJ105" s="339">
        <f>IF(OR($C105&gt;AJ$7,$C105+$E105-1&lt;AJ$7),0,($D105-SUM($F105:AI105)-SUM($F44:AI44))/($E105+$C105-AJ$7))</f>
        <v>0</v>
      </c>
      <c r="AK105" s="339">
        <f>IF(OR($C105&gt;AK$7,$C105+$E105-1&lt;AK$7),0,($D105-SUM($F105:AJ105)-SUM($F44:AJ44))/($E105+$C105-AK$7))</f>
        <v>0</v>
      </c>
      <c r="AL105" s="339">
        <f>IF(OR($C105&gt;AL$7,$C105+$E105-1&lt;AL$7),0,($D105-SUM($F105:AK105)-SUM($F44:AK44))/($E105+$C105-AL$7))</f>
        <v>0</v>
      </c>
      <c r="AM105" s="339">
        <f>IF(OR($C105&gt;AM$7,$C105+$E105-1&lt;AM$7),0,($D105-SUM($F105:AL105)-SUM($F44:AL44))/($E105+$C105-AM$7))</f>
        <v>0</v>
      </c>
      <c r="AN105" s="339">
        <f>IF(OR($C105&gt;AN$7,$C105+$E105-1&lt;AN$7),0,($D105-SUM($F105:AM105)-SUM($F44:AM44))/($E105+$C105-AN$7))</f>
        <v>0</v>
      </c>
      <c r="AO105" s="339">
        <f>IF(OR($C105&gt;AO$7,$C105+$E105-1&lt;AO$7),0,($D105-SUM($F105:AN105)-SUM($F44:AN44))/($E105+$C105-AO$7))</f>
        <v>0</v>
      </c>
      <c r="AP105" s="339">
        <f>IF(OR($C105&gt;AP$7,$C105+$E105-1&lt;AP$7),0,($D105-SUM($F105:AO105)-SUM($F44:AO44))/($E105+$C105-AP$7))</f>
        <v>0</v>
      </c>
      <c r="AQ105" s="339">
        <f>IF(OR($C105&gt;AQ$7,$C105+$E105-1&lt;AQ$7),0,($D105-SUM($F105:AP105)-SUM($F44:AP44))/($E105+$C105-AQ$7))</f>
        <v>0</v>
      </c>
      <c r="AR105" s="339">
        <f>IF(OR($C105&gt;AR$7,$C105+$E105-1&lt;AR$7),0,($D105-SUM($F105:AQ105)-SUM($F44:AQ44))/($E105+$C105-AR$7))</f>
        <v>0</v>
      </c>
      <c r="AS105" s="339">
        <f>IF(OR($C105&gt;AS$7,$C105+$E105-1&lt;AS$7),0,($D105-SUM($F105:AR105)-SUM($F44:AR44))/($E105+$C105-AS$7))</f>
        <v>0</v>
      </c>
      <c r="AT105" s="339">
        <f>IF(OR($C105&gt;AT$7,$C105+$E105-1&lt;AT$7),0,($D105-SUM($F105:AS105)-SUM($F44:AS44))/($E105+$C105-AT$7))</f>
        <v>0</v>
      </c>
      <c r="AU105" s="339">
        <f>IF(OR($C105&gt;AU$7,$C105+$E105-1&lt;AU$7),0,($D105-SUM($F105:AT105)-SUM($F44:AT44))/($E105+$C105-AU$7))</f>
        <v>0</v>
      </c>
      <c r="AV105" s="339">
        <f>IF(OR($C105&gt;AV$7,$C105+$E105-1&lt;AV$7),0,($D105-SUM($F105:AU105)-SUM($F44:AU44))/($E105+$C105-AV$7))</f>
        <v>0</v>
      </c>
      <c r="AW105" s="339">
        <f>IF(OR($C105&gt;AW$7,$C105+$E105-1&lt;AW$7),0,($D105-SUM($F105:AV105)-SUM($F44:AV44))/($E105+$C105-AW$7))</f>
        <v>0</v>
      </c>
      <c r="AX105" s="339">
        <f>IF(OR($C105&gt;AX$7,$C105+$E105-1&lt;AX$7),0,($D105-SUM($F105:AW105)-SUM($F44:AW44))/($E105+$C105-AX$7))</f>
        <v>0</v>
      </c>
      <c r="AY105" s="339">
        <f>IF(OR($C105&gt;AY$7,$C105+$E105-1&lt;AY$7),0,($D105-SUM($F105:AX105)-SUM($F44:AX44))/($E105+$C105-AY$7))</f>
        <v>0</v>
      </c>
      <c r="AZ105" s="339">
        <f>IF(OR($C105&gt;AZ$7,$C105+$E105-1&lt;AZ$7),0,($D105-SUM($F105:AY105)-SUM($F44:AY44))/($E105+$C105-AZ$7))</f>
        <v>0</v>
      </c>
      <c r="BA105" s="339">
        <f>IF(OR($C105&gt;BA$7,$C105+$E105-1&lt;BA$7),0,($D105-SUM($F105:AZ105)-SUM($F44:AZ44))/($E105+$C105-BA$7))</f>
        <v>0</v>
      </c>
      <c r="BB105" s="339">
        <f>IF(OR($C105&gt;BB$7,$C105+$E105-1&lt;BB$7),0,($D105-SUM($F105:BA105)-SUM($F44:BA44))/($E105+$C105-BB$7))</f>
        <v>0</v>
      </c>
      <c r="BC105" s="339">
        <f>IF(OR($C105&gt;BC$7,$C105+$E105-1&lt;BC$7),0,($D105-SUM($F105:BB105)-SUM($F44:BB44))/($E105+$C105-BC$7))</f>
        <v>0</v>
      </c>
      <c r="BD105" s="339">
        <f>IF(OR($C105&gt;BD$7,$C105+$E105-1&lt;BD$7),0,($D105-SUM($F105:BC105)-SUM($F44:BC44))/($E105+$C105-BD$7))</f>
        <v>0</v>
      </c>
      <c r="BE105" s="339">
        <f>IF(OR($C105&gt;BE$7,$C105+$E105-1&lt;BE$7),0,($D105-SUM($F105:BD105)-SUM($F44:BD44))/($E105+$C105-BE$7))</f>
        <v>0</v>
      </c>
      <c r="BF105" s="339">
        <f>IF(OR($C105&gt;BF$7,$C105+$E105-1&lt;BF$7),0,($D105-SUM($F105:BE105)-SUM($F44:BE44))/($E105+$C105-BF$7))</f>
        <v>0</v>
      </c>
      <c r="BG105" s="339">
        <f>IF(OR($C105&gt;BG$7,$C105+$E105-1&lt;BG$7),0,($D105-SUM($F105:BF105)-SUM($F44:BF44))/($E105+$C105-BG$7))</f>
        <v>0</v>
      </c>
      <c r="BH105" s="339">
        <f>IF(OR($C105&gt;BH$7,$C105+$E105-1&lt;BH$7),0,($D105-SUM($F105:BG105)-SUM($F44:BG44))/($E105+$C105-BH$7))</f>
        <v>0</v>
      </c>
      <c r="BI105" s="339">
        <f>IF(OR($C105&gt;BI$7,$C105+$E105-1&lt;BI$7),0,($D105-SUM($F105:BH105)-SUM($F44:BH44))/($E105+$C105-BI$7))</f>
        <v>0</v>
      </c>
      <c r="BJ105" s="339">
        <f>IF(OR($C105&gt;BJ$7,$C105+$E105-1&lt;BJ$7),0,($D105-SUM($F105:BI105)-SUM($F44:BI44))/($E105+$C105-BJ$7))</f>
        <v>0</v>
      </c>
      <c r="BK105" s="339">
        <f>IF(OR($C105&gt;BK$7,$C105+$E105-1&lt;BK$7),0,($D105-SUM($F105:BJ105)-SUM($F44:BJ44))/($E105+$C105-BK$7))</f>
        <v>0</v>
      </c>
      <c r="BL105" s="339">
        <f>IF(OR($C105&gt;BL$7,$C105+$E105-1&lt;BL$7),0,($D105-SUM($F105:BK105)-SUM($F44:BK44))/($E105+$C105-BL$7))</f>
        <v>0</v>
      </c>
      <c r="BM105" s="339">
        <f>IF(OR($C105&gt;BM$7,$C105+$E105-1&lt;BM$7),0,($D105-SUM($F105:BL105)-SUM($F44:BL44))/($E105+$C105-BM$7))</f>
        <v>0</v>
      </c>
      <c r="BN105" s="339">
        <f>IF(OR($C105&gt;BN$7,$C105+$E105-1&lt;BN$7),0,($D105-SUM($F105:BM105)-SUM($F44:BM44))/($E105+$C105-BN$7))</f>
        <v>0</v>
      </c>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row>
    <row r="106" spans="1:90" hidden="1" outlineLevel="1" x14ac:dyDescent="0.15">
      <c r="A106" s="112"/>
      <c r="B106" s="87"/>
      <c r="C106" s="8">
        <v>11</v>
      </c>
      <c r="D106" s="337">
        <v>0</v>
      </c>
      <c r="E106" s="8">
        <f t="shared" si="19"/>
        <v>0</v>
      </c>
      <c r="F106" s="338"/>
      <c r="G106" s="339">
        <f>IF(OR($C106&gt;G$7,$C106+$E106-1&lt;G$7),0,($D106-SUM($F106:F106)-SUM($F45:F45))/($E106+$C106-G$7))</f>
        <v>0</v>
      </c>
      <c r="H106" s="339">
        <f>IF(OR($C106&gt;H$7,$C106+$E106-1&lt;H$7),0,($D106-SUM($F106:G106)-SUM($F45:G45))/($E106+$C106-H$7))</f>
        <v>0</v>
      </c>
      <c r="I106" s="339">
        <f>IF(OR($C106&gt;I$7,$C106+$E106-1&lt;I$7),0,($D106-SUM($F106:H106)-SUM($F45:H45))/($E106+$C106-I$7))</f>
        <v>0</v>
      </c>
      <c r="J106" s="339">
        <f>IF(OR($C106&gt;J$7,$C106+$E106-1&lt;J$7),0,($D106-SUM($F106:I106)-SUM($F45:I45))/($E106+$C106-J$7))</f>
        <v>0</v>
      </c>
      <c r="K106" s="339">
        <f>IF(OR($C106&gt;K$7,$C106+$E106-1&lt;K$7),0,($D106-SUM($F106:J106)-SUM($F45:J45))/($E106+$C106-K$7))</f>
        <v>0</v>
      </c>
      <c r="L106" s="339">
        <f>IF(OR($C106&gt;L$7,$C106+$E106-1&lt;L$7),0,($D106-SUM($F106:K106)-SUM($F45:K45))/($E106+$C106-L$7))</f>
        <v>0</v>
      </c>
      <c r="M106" s="339">
        <f>IF(OR($C106&gt;M$7,$C106+$E106-1&lt;M$7),0,($D106-SUM($F106:L106)-SUM($F45:L45))/($E106+$C106-M$7))</f>
        <v>0</v>
      </c>
      <c r="N106" s="339">
        <f>IF(OR($C106&gt;N$7,$C106+$E106-1&lt;N$7),0,($D106-SUM($F106:M106)-SUM($F45:M45))/($E106+$C106-N$7))</f>
        <v>0</v>
      </c>
      <c r="O106" s="339">
        <f>IF(OR($C106&gt;O$7,$C106+$E106-1&lt;O$7),0,($D106-SUM($F106:N106)-SUM($F45:N45))/($E106+$C106-O$7))</f>
        <v>0</v>
      </c>
      <c r="P106" s="339">
        <f>IF(OR($C106&gt;P$7,$C106+$E106-1&lt;P$7),0,($D106-SUM($F106:O106)-SUM($F45:O45))/($E106+$C106-P$7))</f>
        <v>0</v>
      </c>
      <c r="Q106" s="339">
        <f>IF(OR($C106&gt;Q$7,$C106+$E106-1&lt;Q$7),0,($D106-SUM($F106:P106)-SUM($F45:P45))/($E106+$C106-Q$7))</f>
        <v>0</v>
      </c>
      <c r="R106" s="339">
        <f>IF(OR($C106&gt;R$7,$C106+$E106-1&lt;R$7),0,($D106-SUM($F106:Q106)-SUM($F45:Q45))/($E106+$C106-R$7))</f>
        <v>0</v>
      </c>
      <c r="S106" s="339">
        <f>IF(OR($C106&gt;S$7,$C106+$E106-1&lt;S$7),0,($D106-SUM($F106:R106)-SUM($F45:R45))/($E106+$C106-S$7))</f>
        <v>0</v>
      </c>
      <c r="T106" s="339">
        <f>IF(OR($C106&gt;T$7,$C106+$E106-1&lt;T$7),0,($D106-SUM($F106:S106)-SUM($F45:S45))/($E106+$C106-T$7))</f>
        <v>0</v>
      </c>
      <c r="U106" s="339">
        <f>IF(OR($C106&gt;U$7,$C106+$E106-1&lt;U$7),0,($D106-SUM($F106:T106)-SUM($F45:T45))/($E106+$C106-U$7))</f>
        <v>0</v>
      </c>
      <c r="V106" s="339">
        <f>IF(OR($C106&gt;V$7,$C106+$E106-1&lt;V$7),0,($D106-SUM($F106:U106)-SUM($F45:U45))/($E106+$C106-V$7))</f>
        <v>0</v>
      </c>
      <c r="W106" s="339">
        <f>IF(OR($C106&gt;W$7,$C106+$E106-1&lt;W$7),0,($D106-SUM($F106:V106)-SUM($F45:V45))/($E106+$C106-W$7))</f>
        <v>0</v>
      </c>
      <c r="X106" s="339">
        <f>IF(OR($C106&gt;X$7,$C106+$E106-1&lt;X$7),0,($D106-SUM($F106:W106)-SUM($F45:W45))/($E106+$C106-X$7))</f>
        <v>0</v>
      </c>
      <c r="Y106" s="339">
        <f>IF(OR($C106&gt;Y$7,$C106+$E106-1&lt;Y$7),0,($D106-SUM($F106:X106)-SUM($F45:X45))/($E106+$C106-Y$7))</f>
        <v>0</v>
      </c>
      <c r="Z106" s="339">
        <f>IF(OR($C106&gt;Z$7,$C106+$E106-1&lt;Z$7),0,($D106-SUM($F106:Y106)-SUM($F45:Y45))/($E106+$C106-Z$7))</f>
        <v>0</v>
      </c>
      <c r="AA106" s="339">
        <f>IF(OR($C106&gt;AA$7,$C106+$E106-1&lt;AA$7),0,($D106-SUM($F106:Z106)-SUM($F45:Z45))/($E106+$C106-AA$7))</f>
        <v>0</v>
      </c>
      <c r="AB106" s="339">
        <f>IF(OR($C106&gt;AB$7,$C106+$E106-1&lt;AB$7),0,($D106-SUM($F106:AA106)-SUM($F45:AA45))/($E106+$C106-AB$7))</f>
        <v>0</v>
      </c>
      <c r="AC106" s="339">
        <f>IF(OR($C106&gt;AC$7,$C106+$E106-1&lt;AC$7),0,($D106-SUM($F106:AB106)-SUM($F45:AB45))/($E106+$C106-AC$7))</f>
        <v>0</v>
      </c>
      <c r="AD106" s="339">
        <f>IF(OR($C106&gt;AD$7,$C106+$E106-1&lt;AD$7),0,($D106-SUM($F106:AC106)-SUM($F45:AC45))/($E106+$C106-AD$7))</f>
        <v>0</v>
      </c>
      <c r="AE106" s="339">
        <f>IF(OR($C106&gt;AE$7,$C106+$E106-1&lt;AE$7),0,($D106-SUM($F106:AD106)-SUM($F45:AD45))/($E106+$C106-AE$7))</f>
        <v>0</v>
      </c>
      <c r="AF106" s="339">
        <f>IF(OR($C106&gt;AF$7,$C106+$E106-1&lt;AF$7),0,($D106-SUM($F106:AE106)-SUM($F45:AE45))/($E106+$C106-AF$7))</f>
        <v>0</v>
      </c>
      <c r="AG106" s="339">
        <f>IF(OR($C106&gt;AG$7,$C106+$E106-1&lt;AG$7),0,($D106-SUM($F106:AF106)-SUM($F45:AF45))/($E106+$C106-AG$7))</f>
        <v>0</v>
      </c>
      <c r="AH106" s="339">
        <f>IF(OR($C106&gt;AH$7,$C106+$E106-1&lt;AH$7),0,($D106-SUM($F106:AG106)-SUM($F45:AG45))/($E106+$C106-AH$7))</f>
        <v>0</v>
      </c>
      <c r="AI106" s="339">
        <f>IF(OR($C106&gt;AI$7,$C106+$E106-1&lt;AI$7),0,($D106-SUM($F106:AH106)-SUM($F45:AH45))/($E106+$C106-AI$7))</f>
        <v>0</v>
      </c>
      <c r="AJ106" s="339">
        <f>IF(OR($C106&gt;AJ$7,$C106+$E106-1&lt;AJ$7),0,($D106-SUM($F106:AI106)-SUM($F45:AI45))/($E106+$C106-AJ$7))</f>
        <v>0</v>
      </c>
      <c r="AK106" s="339">
        <f>IF(OR($C106&gt;AK$7,$C106+$E106-1&lt;AK$7),0,($D106-SUM($F106:AJ106)-SUM($F45:AJ45))/($E106+$C106-AK$7))</f>
        <v>0</v>
      </c>
      <c r="AL106" s="339">
        <f>IF(OR($C106&gt;AL$7,$C106+$E106-1&lt;AL$7),0,($D106-SUM($F106:AK106)-SUM($F45:AK45))/($E106+$C106-AL$7))</f>
        <v>0</v>
      </c>
      <c r="AM106" s="339">
        <f>IF(OR($C106&gt;AM$7,$C106+$E106-1&lt;AM$7),0,($D106-SUM($F106:AL106)-SUM($F45:AL45))/($E106+$C106-AM$7))</f>
        <v>0</v>
      </c>
      <c r="AN106" s="339">
        <f>IF(OR($C106&gt;AN$7,$C106+$E106-1&lt;AN$7),0,($D106-SUM($F106:AM106)-SUM($F45:AM45))/($E106+$C106-AN$7))</f>
        <v>0</v>
      </c>
      <c r="AO106" s="339">
        <f>IF(OR($C106&gt;AO$7,$C106+$E106-1&lt;AO$7),0,($D106-SUM($F106:AN106)-SUM($F45:AN45))/($E106+$C106-AO$7))</f>
        <v>0</v>
      </c>
      <c r="AP106" s="339">
        <f>IF(OR($C106&gt;AP$7,$C106+$E106-1&lt;AP$7),0,($D106-SUM($F106:AO106)-SUM($F45:AO45))/($E106+$C106-AP$7))</f>
        <v>0</v>
      </c>
      <c r="AQ106" s="339">
        <f>IF(OR($C106&gt;AQ$7,$C106+$E106-1&lt;AQ$7),0,($D106-SUM($F106:AP106)-SUM($F45:AP45))/($E106+$C106-AQ$7))</f>
        <v>0</v>
      </c>
      <c r="AR106" s="339">
        <f>IF(OR($C106&gt;AR$7,$C106+$E106-1&lt;AR$7),0,($D106-SUM($F106:AQ106)-SUM($F45:AQ45))/($E106+$C106-AR$7))</f>
        <v>0</v>
      </c>
      <c r="AS106" s="339">
        <f>IF(OR($C106&gt;AS$7,$C106+$E106-1&lt;AS$7),0,($D106-SUM($F106:AR106)-SUM($F45:AR45))/($E106+$C106-AS$7))</f>
        <v>0</v>
      </c>
      <c r="AT106" s="339">
        <f>IF(OR($C106&gt;AT$7,$C106+$E106-1&lt;AT$7),0,($D106-SUM($F106:AS106)-SUM($F45:AS45))/($E106+$C106-AT$7))</f>
        <v>0</v>
      </c>
      <c r="AU106" s="339">
        <f>IF(OR($C106&gt;AU$7,$C106+$E106-1&lt;AU$7),0,($D106-SUM($F106:AT106)-SUM($F45:AT45))/($E106+$C106-AU$7))</f>
        <v>0</v>
      </c>
      <c r="AV106" s="339">
        <f>IF(OR($C106&gt;AV$7,$C106+$E106-1&lt;AV$7),0,($D106-SUM($F106:AU106)-SUM($F45:AU45))/($E106+$C106-AV$7))</f>
        <v>0</v>
      </c>
      <c r="AW106" s="339">
        <f>IF(OR($C106&gt;AW$7,$C106+$E106-1&lt;AW$7),0,($D106-SUM($F106:AV106)-SUM($F45:AV45))/($E106+$C106-AW$7))</f>
        <v>0</v>
      </c>
      <c r="AX106" s="339">
        <f>IF(OR($C106&gt;AX$7,$C106+$E106-1&lt;AX$7),0,($D106-SUM($F106:AW106)-SUM($F45:AW45))/($E106+$C106-AX$7))</f>
        <v>0</v>
      </c>
      <c r="AY106" s="339">
        <f>IF(OR($C106&gt;AY$7,$C106+$E106-1&lt;AY$7),0,($D106-SUM($F106:AX106)-SUM($F45:AX45))/($E106+$C106-AY$7))</f>
        <v>0</v>
      </c>
      <c r="AZ106" s="339">
        <f>IF(OR($C106&gt;AZ$7,$C106+$E106-1&lt;AZ$7),0,($D106-SUM($F106:AY106)-SUM($F45:AY45))/($E106+$C106-AZ$7))</f>
        <v>0</v>
      </c>
      <c r="BA106" s="339">
        <f>IF(OR($C106&gt;BA$7,$C106+$E106-1&lt;BA$7),0,($D106-SUM($F106:AZ106)-SUM($F45:AZ45))/($E106+$C106-BA$7))</f>
        <v>0</v>
      </c>
      <c r="BB106" s="339">
        <f>IF(OR($C106&gt;BB$7,$C106+$E106-1&lt;BB$7),0,($D106-SUM($F106:BA106)-SUM($F45:BA45))/($E106+$C106-BB$7))</f>
        <v>0</v>
      </c>
      <c r="BC106" s="339">
        <f>IF(OR($C106&gt;BC$7,$C106+$E106-1&lt;BC$7),0,($D106-SUM($F106:BB106)-SUM($F45:BB45))/($E106+$C106-BC$7))</f>
        <v>0</v>
      </c>
      <c r="BD106" s="339">
        <f>IF(OR($C106&gt;BD$7,$C106+$E106-1&lt;BD$7),0,($D106-SUM($F106:BC106)-SUM($F45:BC45))/($E106+$C106-BD$7))</f>
        <v>0</v>
      </c>
      <c r="BE106" s="339">
        <f>IF(OR($C106&gt;BE$7,$C106+$E106-1&lt;BE$7),0,($D106-SUM($F106:BD106)-SUM($F45:BD45))/($E106+$C106-BE$7))</f>
        <v>0</v>
      </c>
      <c r="BF106" s="339">
        <f>IF(OR($C106&gt;BF$7,$C106+$E106-1&lt;BF$7),0,($D106-SUM($F106:BE106)-SUM($F45:BE45))/($E106+$C106-BF$7))</f>
        <v>0</v>
      </c>
      <c r="BG106" s="339">
        <f>IF(OR($C106&gt;BG$7,$C106+$E106-1&lt;BG$7),0,($D106-SUM($F106:BF106)-SUM($F45:BF45))/($E106+$C106-BG$7))</f>
        <v>0</v>
      </c>
      <c r="BH106" s="339">
        <f>IF(OR($C106&gt;BH$7,$C106+$E106-1&lt;BH$7),0,($D106-SUM($F106:BG106)-SUM($F45:BG45))/($E106+$C106-BH$7))</f>
        <v>0</v>
      </c>
      <c r="BI106" s="339">
        <f>IF(OR($C106&gt;BI$7,$C106+$E106-1&lt;BI$7),0,($D106-SUM($F106:BH106)-SUM($F45:BH45))/($E106+$C106-BI$7))</f>
        <v>0</v>
      </c>
      <c r="BJ106" s="339">
        <f>IF(OR($C106&gt;BJ$7,$C106+$E106-1&lt;BJ$7),0,($D106-SUM($F106:BI106)-SUM($F45:BI45))/($E106+$C106-BJ$7))</f>
        <v>0</v>
      </c>
      <c r="BK106" s="339">
        <f>IF(OR($C106&gt;BK$7,$C106+$E106-1&lt;BK$7),0,($D106-SUM($F106:BJ106)-SUM($F45:BJ45))/($E106+$C106-BK$7))</f>
        <v>0</v>
      </c>
      <c r="BL106" s="339">
        <f>IF(OR($C106&gt;BL$7,$C106+$E106-1&lt;BL$7),0,($D106-SUM($F106:BK106)-SUM($F45:BK45))/($E106+$C106-BL$7))</f>
        <v>0</v>
      </c>
      <c r="BM106" s="339">
        <f>IF(OR($C106&gt;BM$7,$C106+$E106-1&lt;BM$7),0,($D106-SUM($F106:BL106)-SUM($F45:BL45))/($E106+$C106-BM$7))</f>
        <v>0</v>
      </c>
      <c r="BN106" s="339">
        <f>IF(OR($C106&gt;BN$7,$C106+$E106-1&lt;BN$7),0,($D106-SUM($F106:BM106)-SUM($F45:BM45))/($E106+$C106-BN$7))</f>
        <v>0</v>
      </c>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row>
    <row r="107" spans="1:90" hidden="1" outlineLevel="1" x14ac:dyDescent="0.15">
      <c r="A107" s="112"/>
      <c r="B107" s="87"/>
      <c r="C107" s="8">
        <v>12</v>
      </c>
      <c r="D107" s="337">
        <v>0</v>
      </c>
      <c r="E107" s="8">
        <f t="shared" si="19"/>
        <v>0</v>
      </c>
      <c r="F107" s="338"/>
      <c r="G107" s="339">
        <f>IF(OR($C107&gt;G$7,$C107+$E107-1&lt;G$7),0,($D107-SUM($F107:F107)-SUM($F46:F46))/($E107+$C107-G$7))</f>
        <v>0</v>
      </c>
      <c r="H107" s="339">
        <f>IF(OR($C107&gt;H$7,$C107+$E107-1&lt;H$7),0,($D107-SUM($F107:G107)-SUM($F46:G46))/($E107+$C107-H$7))</f>
        <v>0</v>
      </c>
      <c r="I107" s="339">
        <f>IF(OR($C107&gt;I$7,$C107+$E107-1&lt;I$7),0,($D107-SUM($F107:H107)-SUM($F46:H46))/($E107+$C107-I$7))</f>
        <v>0</v>
      </c>
      <c r="J107" s="339">
        <f>IF(OR($C107&gt;J$7,$C107+$E107-1&lt;J$7),0,($D107-SUM($F107:I107)-SUM($F46:I46))/($E107+$C107-J$7))</f>
        <v>0</v>
      </c>
      <c r="K107" s="339">
        <f>IF(OR($C107&gt;K$7,$C107+$E107-1&lt;K$7),0,($D107-SUM($F107:J107)-SUM($F46:J46))/($E107+$C107-K$7))</f>
        <v>0</v>
      </c>
      <c r="L107" s="339">
        <f>IF(OR($C107&gt;L$7,$C107+$E107-1&lt;L$7),0,($D107-SUM($F107:K107)-SUM($F46:K46))/($E107+$C107-L$7))</f>
        <v>0</v>
      </c>
      <c r="M107" s="339">
        <f>IF(OR($C107&gt;M$7,$C107+$E107-1&lt;M$7),0,($D107-SUM($F107:L107)-SUM($F46:L46))/($E107+$C107-M$7))</f>
        <v>0</v>
      </c>
      <c r="N107" s="339">
        <f>IF(OR($C107&gt;N$7,$C107+$E107-1&lt;N$7),0,($D107-SUM($F107:M107)-SUM($F46:M46))/($E107+$C107-N$7))</f>
        <v>0</v>
      </c>
      <c r="O107" s="339">
        <f>IF(OR($C107&gt;O$7,$C107+$E107-1&lt;O$7),0,($D107-SUM($F107:N107)-SUM($F46:N46))/($E107+$C107-O$7))</f>
        <v>0</v>
      </c>
      <c r="P107" s="339">
        <f>IF(OR($C107&gt;P$7,$C107+$E107-1&lt;P$7),0,($D107-SUM($F107:O107)-SUM($F46:O46))/($E107+$C107-P$7))</f>
        <v>0</v>
      </c>
      <c r="Q107" s="339">
        <f>IF(OR($C107&gt;Q$7,$C107+$E107-1&lt;Q$7),0,($D107-SUM($F107:P107)-SUM($F46:P46))/($E107+$C107-Q$7))</f>
        <v>0</v>
      </c>
      <c r="R107" s="339">
        <f>IF(OR($C107&gt;R$7,$C107+$E107-1&lt;R$7),0,($D107-SUM($F107:Q107)-SUM($F46:Q46))/($E107+$C107-R$7))</f>
        <v>0</v>
      </c>
      <c r="S107" s="339">
        <f>IF(OR($C107&gt;S$7,$C107+$E107-1&lt;S$7),0,($D107-SUM($F107:R107)-SUM($F46:R46))/($E107+$C107-S$7))</f>
        <v>0</v>
      </c>
      <c r="T107" s="339">
        <f>IF(OR($C107&gt;T$7,$C107+$E107-1&lt;T$7),0,($D107-SUM($F107:S107)-SUM($F46:S46))/($E107+$C107-T$7))</f>
        <v>0</v>
      </c>
      <c r="U107" s="339">
        <f>IF(OR($C107&gt;U$7,$C107+$E107-1&lt;U$7),0,($D107-SUM($F107:T107)-SUM($F46:T46))/($E107+$C107-U$7))</f>
        <v>0</v>
      </c>
      <c r="V107" s="339">
        <f>IF(OR($C107&gt;V$7,$C107+$E107-1&lt;V$7),0,($D107-SUM($F107:U107)-SUM($F46:U46))/($E107+$C107-V$7))</f>
        <v>0</v>
      </c>
      <c r="W107" s="339">
        <f>IF(OR($C107&gt;W$7,$C107+$E107-1&lt;W$7),0,($D107-SUM($F107:V107)-SUM($F46:V46))/($E107+$C107-W$7))</f>
        <v>0</v>
      </c>
      <c r="X107" s="339">
        <f>IF(OR($C107&gt;X$7,$C107+$E107-1&lt;X$7),0,($D107-SUM($F107:W107)-SUM($F46:W46))/($E107+$C107-X$7))</f>
        <v>0</v>
      </c>
      <c r="Y107" s="339">
        <f>IF(OR($C107&gt;Y$7,$C107+$E107-1&lt;Y$7),0,($D107-SUM($F107:X107)-SUM($F46:X46))/($E107+$C107-Y$7))</f>
        <v>0</v>
      </c>
      <c r="Z107" s="339">
        <f>IF(OR($C107&gt;Z$7,$C107+$E107-1&lt;Z$7),0,($D107-SUM($F107:Y107)-SUM($F46:Y46))/($E107+$C107-Z$7))</f>
        <v>0</v>
      </c>
      <c r="AA107" s="339">
        <f>IF(OR($C107&gt;AA$7,$C107+$E107-1&lt;AA$7),0,($D107-SUM($F107:Z107)-SUM($F46:Z46))/($E107+$C107-AA$7))</f>
        <v>0</v>
      </c>
      <c r="AB107" s="339">
        <f>IF(OR($C107&gt;AB$7,$C107+$E107-1&lt;AB$7),0,($D107-SUM($F107:AA107)-SUM($F46:AA46))/($E107+$C107-AB$7))</f>
        <v>0</v>
      </c>
      <c r="AC107" s="339">
        <f>IF(OR($C107&gt;AC$7,$C107+$E107-1&lt;AC$7),0,($D107-SUM($F107:AB107)-SUM($F46:AB46))/($E107+$C107-AC$7))</f>
        <v>0</v>
      </c>
      <c r="AD107" s="339">
        <f>IF(OR($C107&gt;AD$7,$C107+$E107-1&lt;AD$7),0,($D107-SUM($F107:AC107)-SUM($F46:AC46))/($E107+$C107-AD$7))</f>
        <v>0</v>
      </c>
      <c r="AE107" s="339">
        <f>IF(OR($C107&gt;AE$7,$C107+$E107-1&lt;AE$7),0,($D107-SUM($F107:AD107)-SUM($F46:AD46))/($E107+$C107-AE$7))</f>
        <v>0</v>
      </c>
      <c r="AF107" s="339">
        <f>IF(OR($C107&gt;AF$7,$C107+$E107-1&lt;AF$7),0,($D107-SUM($F107:AE107)-SUM($F46:AE46))/($E107+$C107-AF$7))</f>
        <v>0</v>
      </c>
      <c r="AG107" s="339">
        <f>IF(OR($C107&gt;AG$7,$C107+$E107-1&lt;AG$7),0,($D107-SUM($F107:AF107)-SUM($F46:AF46))/($E107+$C107-AG$7))</f>
        <v>0</v>
      </c>
      <c r="AH107" s="339">
        <f>IF(OR($C107&gt;AH$7,$C107+$E107-1&lt;AH$7),0,($D107-SUM($F107:AG107)-SUM($F46:AG46))/($E107+$C107-AH$7))</f>
        <v>0</v>
      </c>
      <c r="AI107" s="339">
        <f>IF(OR($C107&gt;AI$7,$C107+$E107-1&lt;AI$7),0,($D107-SUM($F107:AH107)-SUM($F46:AH46))/($E107+$C107-AI$7))</f>
        <v>0</v>
      </c>
      <c r="AJ107" s="339">
        <f>IF(OR($C107&gt;AJ$7,$C107+$E107-1&lt;AJ$7),0,($D107-SUM($F107:AI107)-SUM($F46:AI46))/($E107+$C107-AJ$7))</f>
        <v>0</v>
      </c>
      <c r="AK107" s="339">
        <f>IF(OR($C107&gt;AK$7,$C107+$E107-1&lt;AK$7),0,($D107-SUM($F107:AJ107)-SUM($F46:AJ46))/($E107+$C107-AK$7))</f>
        <v>0</v>
      </c>
      <c r="AL107" s="339">
        <f>IF(OR($C107&gt;AL$7,$C107+$E107-1&lt;AL$7),0,($D107-SUM($F107:AK107)-SUM($F46:AK46))/($E107+$C107-AL$7))</f>
        <v>0</v>
      </c>
      <c r="AM107" s="339">
        <f>IF(OR($C107&gt;AM$7,$C107+$E107-1&lt;AM$7),0,($D107-SUM($F107:AL107)-SUM($F46:AL46))/($E107+$C107-AM$7))</f>
        <v>0</v>
      </c>
      <c r="AN107" s="339">
        <f>IF(OR($C107&gt;AN$7,$C107+$E107-1&lt;AN$7),0,($D107-SUM($F107:AM107)-SUM($F46:AM46))/($E107+$C107-AN$7))</f>
        <v>0</v>
      </c>
      <c r="AO107" s="339">
        <f>IF(OR($C107&gt;AO$7,$C107+$E107-1&lt;AO$7),0,($D107-SUM($F107:AN107)-SUM($F46:AN46))/($E107+$C107-AO$7))</f>
        <v>0</v>
      </c>
      <c r="AP107" s="339">
        <f>IF(OR($C107&gt;AP$7,$C107+$E107-1&lt;AP$7),0,($D107-SUM($F107:AO107)-SUM($F46:AO46))/($E107+$C107-AP$7))</f>
        <v>0</v>
      </c>
      <c r="AQ107" s="339">
        <f>IF(OR($C107&gt;AQ$7,$C107+$E107-1&lt;AQ$7),0,($D107-SUM($F107:AP107)-SUM($F46:AP46))/($E107+$C107-AQ$7))</f>
        <v>0</v>
      </c>
      <c r="AR107" s="339">
        <f>IF(OR($C107&gt;AR$7,$C107+$E107-1&lt;AR$7),0,($D107-SUM($F107:AQ107)-SUM($F46:AQ46))/($E107+$C107-AR$7))</f>
        <v>0</v>
      </c>
      <c r="AS107" s="339">
        <f>IF(OR($C107&gt;AS$7,$C107+$E107-1&lt;AS$7),0,($D107-SUM($F107:AR107)-SUM($F46:AR46))/($E107+$C107-AS$7))</f>
        <v>0</v>
      </c>
      <c r="AT107" s="339">
        <f>IF(OR($C107&gt;AT$7,$C107+$E107-1&lt;AT$7),0,($D107-SUM($F107:AS107)-SUM($F46:AS46))/($E107+$C107-AT$7))</f>
        <v>0</v>
      </c>
      <c r="AU107" s="339">
        <f>IF(OR($C107&gt;AU$7,$C107+$E107-1&lt;AU$7),0,($D107-SUM($F107:AT107)-SUM($F46:AT46))/($E107+$C107-AU$7))</f>
        <v>0</v>
      </c>
      <c r="AV107" s="339">
        <f>IF(OR($C107&gt;AV$7,$C107+$E107-1&lt;AV$7),0,($D107-SUM($F107:AU107)-SUM($F46:AU46))/($E107+$C107-AV$7))</f>
        <v>0</v>
      </c>
      <c r="AW107" s="339">
        <f>IF(OR($C107&gt;AW$7,$C107+$E107-1&lt;AW$7),0,($D107-SUM($F107:AV107)-SUM($F46:AV46))/($E107+$C107-AW$7))</f>
        <v>0</v>
      </c>
      <c r="AX107" s="339">
        <f>IF(OR($C107&gt;AX$7,$C107+$E107-1&lt;AX$7),0,($D107-SUM($F107:AW107)-SUM($F46:AW46))/($E107+$C107-AX$7))</f>
        <v>0</v>
      </c>
      <c r="AY107" s="339">
        <f>IF(OR($C107&gt;AY$7,$C107+$E107-1&lt;AY$7),0,($D107-SUM($F107:AX107)-SUM($F46:AX46))/($E107+$C107-AY$7))</f>
        <v>0</v>
      </c>
      <c r="AZ107" s="339">
        <f>IF(OR($C107&gt;AZ$7,$C107+$E107-1&lt;AZ$7),0,($D107-SUM($F107:AY107)-SUM($F46:AY46))/($E107+$C107-AZ$7))</f>
        <v>0</v>
      </c>
      <c r="BA107" s="339">
        <f>IF(OR($C107&gt;BA$7,$C107+$E107-1&lt;BA$7),0,($D107-SUM($F107:AZ107)-SUM($F46:AZ46))/($E107+$C107-BA$7))</f>
        <v>0</v>
      </c>
      <c r="BB107" s="339">
        <f>IF(OR($C107&gt;BB$7,$C107+$E107-1&lt;BB$7),0,($D107-SUM($F107:BA107)-SUM($F46:BA46))/($E107+$C107-BB$7))</f>
        <v>0</v>
      </c>
      <c r="BC107" s="339">
        <f>IF(OR($C107&gt;BC$7,$C107+$E107-1&lt;BC$7),0,($D107-SUM($F107:BB107)-SUM($F46:BB46))/($E107+$C107-BC$7))</f>
        <v>0</v>
      </c>
      <c r="BD107" s="339">
        <f>IF(OR($C107&gt;BD$7,$C107+$E107-1&lt;BD$7),0,($D107-SUM($F107:BC107)-SUM($F46:BC46))/($E107+$C107-BD$7))</f>
        <v>0</v>
      </c>
      <c r="BE107" s="339">
        <f>IF(OR($C107&gt;BE$7,$C107+$E107-1&lt;BE$7),0,($D107-SUM($F107:BD107)-SUM($F46:BD46))/($E107+$C107-BE$7))</f>
        <v>0</v>
      </c>
      <c r="BF107" s="339">
        <f>IF(OR($C107&gt;BF$7,$C107+$E107-1&lt;BF$7),0,($D107-SUM($F107:BE107)-SUM($F46:BE46))/($E107+$C107-BF$7))</f>
        <v>0</v>
      </c>
      <c r="BG107" s="339">
        <f>IF(OR($C107&gt;BG$7,$C107+$E107-1&lt;BG$7),0,($D107-SUM($F107:BF107)-SUM($F46:BF46))/($E107+$C107-BG$7))</f>
        <v>0</v>
      </c>
      <c r="BH107" s="339">
        <f>IF(OR($C107&gt;BH$7,$C107+$E107-1&lt;BH$7),0,($D107-SUM($F107:BG107)-SUM($F46:BG46))/($E107+$C107-BH$7))</f>
        <v>0</v>
      </c>
      <c r="BI107" s="339">
        <f>IF(OR($C107&gt;BI$7,$C107+$E107-1&lt;BI$7),0,($D107-SUM($F107:BH107)-SUM($F46:BH46))/($E107+$C107-BI$7))</f>
        <v>0</v>
      </c>
      <c r="BJ107" s="339">
        <f>IF(OR($C107&gt;BJ$7,$C107+$E107-1&lt;BJ$7),0,($D107-SUM($F107:BI107)-SUM($F46:BI46))/($E107+$C107-BJ$7))</f>
        <v>0</v>
      </c>
      <c r="BK107" s="339">
        <f>IF(OR($C107&gt;BK$7,$C107+$E107-1&lt;BK$7),0,($D107-SUM($F107:BJ107)-SUM($F46:BJ46))/($E107+$C107-BK$7))</f>
        <v>0</v>
      </c>
      <c r="BL107" s="339">
        <f>IF(OR($C107&gt;BL$7,$C107+$E107-1&lt;BL$7),0,($D107-SUM($F107:BK107)-SUM($F46:BK46))/($E107+$C107-BL$7))</f>
        <v>0</v>
      </c>
      <c r="BM107" s="339">
        <f>IF(OR($C107&gt;BM$7,$C107+$E107-1&lt;BM$7),0,($D107-SUM($F107:BL107)-SUM($F46:BL46))/($E107+$C107-BM$7))</f>
        <v>0</v>
      </c>
      <c r="BN107" s="339">
        <f>IF(OR($C107&gt;BN$7,$C107+$E107-1&lt;BN$7),0,($D107-SUM($F107:BM107)-SUM($F46:BM46))/($E107+$C107-BN$7))</f>
        <v>0</v>
      </c>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row>
    <row r="108" spans="1:90" hidden="1" outlineLevel="1" x14ac:dyDescent="0.15">
      <c r="A108" s="112"/>
      <c r="B108" s="87"/>
      <c r="C108" s="8">
        <v>13</v>
      </c>
      <c r="D108" s="337">
        <v>0</v>
      </c>
      <c r="E108" s="8">
        <f t="shared" si="19"/>
        <v>0</v>
      </c>
      <c r="F108" s="338"/>
      <c r="G108" s="339">
        <f>IF(OR($C108&gt;G$7,$C108+$E108-1&lt;G$7),0,($D108-SUM($F108:F108)-SUM($F47:F47))/($E108+$C108-G$7))</f>
        <v>0</v>
      </c>
      <c r="H108" s="339">
        <f>IF(OR($C108&gt;H$7,$C108+$E108-1&lt;H$7),0,($D108-SUM($F108:G108)-SUM($F47:G47))/($E108+$C108-H$7))</f>
        <v>0</v>
      </c>
      <c r="I108" s="339">
        <f>IF(OR($C108&gt;I$7,$C108+$E108-1&lt;I$7),0,($D108-SUM($F108:H108)-SUM($F47:H47))/($E108+$C108-I$7))</f>
        <v>0</v>
      </c>
      <c r="J108" s="339">
        <f>IF(OR($C108&gt;J$7,$C108+$E108-1&lt;J$7),0,($D108-SUM($F108:I108)-SUM($F47:I47))/($E108+$C108-J$7))</f>
        <v>0</v>
      </c>
      <c r="K108" s="339">
        <f>IF(OR($C108&gt;K$7,$C108+$E108-1&lt;K$7),0,($D108-SUM($F108:J108)-SUM($F47:J47))/($E108+$C108-K$7))</f>
        <v>0</v>
      </c>
      <c r="L108" s="339">
        <f>IF(OR($C108&gt;L$7,$C108+$E108-1&lt;L$7),0,($D108-SUM($F108:K108)-SUM($F47:K47))/($E108+$C108-L$7))</f>
        <v>0</v>
      </c>
      <c r="M108" s="339">
        <f>IF(OR($C108&gt;M$7,$C108+$E108-1&lt;M$7),0,($D108-SUM($F108:L108)-SUM($F47:L47))/($E108+$C108-M$7))</f>
        <v>0</v>
      </c>
      <c r="N108" s="339">
        <f>IF(OR($C108&gt;N$7,$C108+$E108-1&lt;N$7),0,($D108-SUM($F108:M108)-SUM($F47:M47))/($E108+$C108-N$7))</f>
        <v>0</v>
      </c>
      <c r="O108" s="339">
        <f>IF(OR($C108&gt;O$7,$C108+$E108-1&lt;O$7),0,($D108-SUM($F108:N108)-SUM($F47:N47))/($E108+$C108-O$7))</f>
        <v>0</v>
      </c>
      <c r="P108" s="339">
        <f>IF(OR($C108&gt;P$7,$C108+$E108-1&lt;P$7),0,($D108-SUM($F108:O108)-SUM($F47:O47))/($E108+$C108-P$7))</f>
        <v>0</v>
      </c>
      <c r="Q108" s="339">
        <f>IF(OR($C108&gt;Q$7,$C108+$E108-1&lt;Q$7),0,($D108-SUM($F108:P108)-SUM($F47:P47))/($E108+$C108-Q$7))</f>
        <v>0</v>
      </c>
      <c r="R108" s="339">
        <f>IF(OR($C108&gt;R$7,$C108+$E108-1&lt;R$7),0,($D108-SUM($F108:Q108)-SUM($F47:Q47))/($E108+$C108-R$7))</f>
        <v>0</v>
      </c>
      <c r="S108" s="339">
        <f>IF(OR($C108&gt;S$7,$C108+$E108-1&lt;S$7),0,($D108-SUM($F108:R108)-SUM($F47:R47))/($E108+$C108-S$7))</f>
        <v>0</v>
      </c>
      <c r="T108" s="339">
        <f>IF(OR($C108&gt;T$7,$C108+$E108-1&lt;T$7),0,($D108-SUM($F108:S108)-SUM($F47:S47))/($E108+$C108-T$7))</f>
        <v>0</v>
      </c>
      <c r="U108" s="339">
        <f>IF(OR($C108&gt;U$7,$C108+$E108-1&lt;U$7),0,($D108-SUM($F108:T108)-SUM($F47:T47))/($E108+$C108-U$7))</f>
        <v>0</v>
      </c>
      <c r="V108" s="339">
        <f>IF(OR($C108&gt;V$7,$C108+$E108-1&lt;V$7),0,($D108-SUM($F108:U108)-SUM($F47:U47))/($E108+$C108-V$7))</f>
        <v>0</v>
      </c>
      <c r="W108" s="339">
        <f>IF(OR($C108&gt;W$7,$C108+$E108-1&lt;W$7),0,($D108-SUM($F108:V108)-SUM($F47:V47))/($E108+$C108-W$7))</f>
        <v>0</v>
      </c>
      <c r="X108" s="339">
        <f>IF(OR($C108&gt;X$7,$C108+$E108-1&lt;X$7),0,($D108-SUM($F108:W108)-SUM($F47:W47))/($E108+$C108-X$7))</f>
        <v>0</v>
      </c>
      <c r="Y108" s="339">
        <f>IF(OR($C108&gt;Y$7,$C108+$E108-1&lt;Y$7),0,($D108-SUM($F108:X108)-SUM($F47:X47))/($E108+$C108-Y$7))</f>
        <v>0</v>
      </c>
      <c r="Z108" s="339">
        <f>IF(OR($C108&gt;Z$7,$C108+$E108-1&lt;Z$7),0,($D108-SUM($F108:Y108)-SUM($F47:Y47))/($E108+$C108-Z$7))</f>
        <v>0</v>
      </c>
      <c r="AA108" s="339">
        <f>IF(OR($C108&gt;AA$7,$C108+$E108-1&lt;AA$7),0,($D108-SUM($F108:Z108)-SUM($F47:Z47))/($E108+$C108-AA$7))</f>
        <v>0</v>
      </c>
      <c r="AB108" s="339">
        <f>IF(OR($C108&gt;AB$7,$C108+$E108-1&lt;AB$7),0,($D108-SUM($F108:AA108)-SUM($F47:AA47))/($E108+$C108-AB$7))</f>
        <v>0</v>
      </c>
      <c r="AC108" s="339">
        <f>IF(OR($C108&gt;AC$7,$C108+$E108-1&lt;AC$7),0,($D108-SUM($F108:AB108)-SUM($F47:AB47))/($E108+$C108-AC$7))</f>
        <v>0</v>
      </c>
      <c r="AD108" s="339">
        <f>IF(OR($C108&gt;AD$7,$C108+$E108-1&lt;AD$7),0,($D108-SUM($F108:AC108)-SUM($F47:AC47))/($E108+$C108-AD$7))</f>
        <v>0</v>
      </c>
      <c r="AE108" s="339">
        <f>IF(OR($C108&gt;AE$7,$C108+$E108-1&lt;AE$7),0,($D108-SUM($F108:AD108)-SUM($F47:AD47))/($E108+$C108-AE$7))</f>
        <v>0</v>
      </c>
      <c r="AF108" s="339">
        <f>IF(OR($C108&gt;AF$7,$C108+$E108-1&lt;AF$7),0,($D108-SUM($F108:AE108)-SUM($F47:AE47))/($E108+$C108-AF$7))</f>
        <v>0</v>
      </c>
      <c r="AG108" s="339">
        <f>IF(OR($C108&gt;AG$7,$C108+$E108-1&lt;AG$7),0,($D108-SUM($F108:AF108)-SUM($F47:AF47))/($E108+$C108-AG$7))</f>
        <v>0</v>
      </c>
      <c r="AH108" s="339">
        <f>IF(OR($C108&gt;AH$7,$C108+$E108-1&lt;AH$7),0,($D108-SUM($F108:AG108)-SUM($F47:AG47))/($E108+$C108-AH$7))</f>
        <v>0</v>
      </c>
      <c r="AI108" s="339">
        <f>IF(OR($C108&gt;AI$7,$C108+$E108-1&lt;AI$7),0,($D108-SUM($F108:AH108)-SUM($F47:AH47))/($E108+$C108-AI$7))</f>
        <v>0</v>
      </c>
      <c r="AJ108" s="339">
        <f>IF(OR($C108&gt;AJ$7,$C108+$E108-1&lt;AJ$7),0,($D108-SUM($F108:AI108)-SUM($F47:AI47))/($E108+$C108-AJ$7))</f>
        <v>0</v>
      </c>
      <c r="AK108" s="339">
        <f>IF(OR($C108&gt;AK$7,$C108+$E108-1&lt;AK$7),0,($D108-SUM($F108:AJ108)-SUM($F47:AJ47))/($E108+$C108-AK$7))</f>
        <v>0</v>
      </c>
      <c r="AL108" s="339">
        <f>IF(OR($C108&gt;AL$7,$C108+$E108-1&lt;AL$7),0,($D108-SUM($F108:AK108)-SUM($F47:AK47))/($E108+$C108-AL$7))</f>
        <v>0</v>
      </c>
      <c r="AM108" s="339">
        <f>IF(OR($C108&gt;AM$7,$C108+$E108-1&lt;AM$7),0,($D108-SUM($F108:AL108)-SUM($F47:AL47))/($E108+$C108-AM$7))</f>
        <v>0</v>
      </c>
      <c r="AN108" s="339">
        <f>IF(OR($C108&gt;AN$7,$C108+$E108-1&lt;AN$7),0,($D108-SUM($F108:AM108)-SUM($F47:AM47))/($E108+$C108-AN$7))</f>
        <v>0</v>
      </c>
      <c r="AO108" s="339">
        <f>IF(OR($C108&gt;AO$7,$C108+$E108-1&lt;AO$7),0,($D108-SUM($F108:AN108)-SUM($F47:AN47))/($E108+$C108-AO$7))</f>
        <v>0</v>
      </c>
      <c r="AP108" s="339">
        <f>IF(OR($C108&gt;AP$7,$C108+$E108-1&lt;AP$7),0,($D108-SUM($F108:AO108)-SUM($F47:AO47))/($E108+$C108-AP$7))</f>
        <v>0</v>
      </c>
      <c r="AQ108" s="339">
        <f>IF(OR($C108&gt;AQ$7,$C108+$E108-1&lt;AQ$7),0,($D108-SUM($F108:AP108)-SUM($F47:AP47))/($E108+$C108-AQ$7))</f>
        <v>0</v>
      </c>
      <c r="AR108" s="339">
        <f>IF(OR($C108&gt;AR$7,$C108+$E108-1&lt;AR$7),0,($D108-SUM($F108:AQ108)-SUM($F47:AQ47))/($E108+$C108-AR$7))</f>
        <v>0</v>
      </c>
      <c r="AS108" s="339">
        <f>IF(OR($C108&gt;AS$7,$C108+$E108-1&lt;AS$7),0,($D108-SUM($F108:AR108)-SUM($F47:AR47))/($E108+$C108-AS$7))</f>
        <v>0</v>
      </c>
      <c r="AT108" s="339">
        <f>IF(OR($C108&gt;AT$7,$C108+$E108-1&lt;AT$7),0,($D108-SUM($F108:AS108)-SUM($F47:AS47))/($E108+$C108-AT$7))</f>
        <v>0</v>
      </c>
      <c r="AU108" s="339">
        <f>IF(OR($C108&gt;AU$7,$C108+$E108-1&lt;AU$7),0,($D108-SUM($F108:AT108)-SUM($F47:AT47))/($E108+$C108-AU$7))</f>
        <v>0</v>
      </c>
      <c r="AV108" s="339">
        <f>IF(OR($C108&gt;AV$7,$C108+$E108-1&lt;AV$7),0,($D108-SUM($F108:AU108)-SUM($F47:AU47))/($E108+$C108-AV$7))</f>
        <v>0</v>
      </c>
      <c r="AW108" s="339">
        <f>IF(OR($C108&gt;AW$7,$C108+$E108-1&lt;AW$7),0,($D108-SUM($F108:AV108)-SUM($F47:AV47))/($E108+$C108-AW$7))</f>
        <v>0</v>
      </c>
      <c r="AX108" s="339">
        <f>IF(OR($C108&gt;AX$7,$C108+$E108-1&lt;AX$7),0,($D108-SUM($F108:AW108)-SUM($F47:AW47))/($E108+$C108-AX$7))</f>
        <v>0</v>
      </c>
      <c r="AY108" s="339">
        <f>IF(OR($C108&gt;AY$7,$C108+$E108-1&lt;AY$7),0,($D108-SUM($F108:AX108)-SUM($F47:AX47))/($E108+$C108-AY$7))</f>
        <v>0</v>
      </c>
      <c r="AZ108" s="339">
        <f>IF(OR($C108&gt;AZ$7,$C108+$E108-1&lt;AZ$7),0,($D108-SUM($F108:AY108)-SUM($F47:AY47))/($E108+$C108-AZ$7))</f>
        <v>0</v>
      </c>
      <c r="BA108" s="339">
        <f>IF(OR($C108&gt;BA$7,$C108+$E108-1&lt;BA$7),0,($D108-SUM($F108:AZ108)-SUM($F47:AZ47))/($E108+$C108-BA$7))</f>
        <v>0</v>
      </c>
      <c r="BB108" s="339">
        <f>IF(OR($C108&gt;BB$7,$C108+$E108-1&lt;BB$7),0,($D108-SUM($F108:BA108)-SUM($F47:BA47))/($E108+$C108-BB$7))</f>
        <v>0</v>
      </c>
      <c r="BC108" s="339">
        <f>IF(OR($C108&gt;BC$7,$C108+$E108-1&lt;BC$7),0,($D108-SUM($F108:BB108)-SUM($F47:BB47))/($E108+$C108-BC$7))</f>
        <v>0</v>
      </c>
      <c r="BD108" s="339">
        <f>IF(OR($C108&gt;BD$7,$C108+$E108-1&lt;BD$7),0,($D108-SUM($F108:BC108)-SUM($F47:BC47))/($E108+$C108-BD$7))</f>
        <v>0</v>
      </c>
      <c r="BE108" s="339">
        <f>IF(OR($C108&gt;BE$7,$C108+$E108-1&lt;BE$7),0,($D108-SUM($F108:BD108)-SUM($F47:BD47))/($E108+$C108-BE$7))</f>
        <v>0</v>
      </c>
      <c r="BF108" s="339">
        <f>IF(OR($C108&gt;BF$7,$C108+$E108-1&lt;BF$7),0,($D108-SUM($F108:BE108)-SUM($F47:BE47))/($E108+$C108-BF$7))</f>
        <v>0</v>
      </c>
      <c r="BG108" s="339">
        <f>IF(OR($C108&gt;BG$7,$C108+$E108-1&lt;BG$7),0,($D108-SUM($F108:BF108)-SUM($F47:BF47))/($E108+$C108-BG$7))</f>
        <v>0</v>
      </c>
      <c r="BH108" s="339">
        <f>IF(OR($C108&gt;BH$7,$C108+$E108-1&lt;BH$7),0,($D108-SUM($F108:BG108)-SUM($F47:BG47))/($E108+$C108-BH$7))</f>
        <v>0</v>
      </c>
      <c r="BI108" s="339">
        <f>IF(OR($C108&gt;BI$7,$C108+$E108-1&lt;BI$7),0,($D108-SUM($F108:BH108)-SUM($F47:BH47))/($E108+$C108-BI$7))</f>
        <v>0</v>
      </c>
      <c r="BJ108" s="339">
        <f>IF(OR($C108&gt;BJ$7,$C108+$E108-1&lt;BJ$7),0,($D108-SUM($F108:BI108)-SUM($F47:BI47))/($E108+$C108-BJ$7))</f>
        <v>0</v>
      </c>
      <c r="BK108" s="339">
        <f>IF(OR($C108&gt;BK$7,$C108+$E108-1&lt;BK$7),0,($D108-SUM($F108:BJ108)-SUM($F47:BJ47))/($E108+$C108-BK$7))</f>
        <v>0</v>
      </c>
      <c r="BL108" s="339">
        <f>IF(OR($C108&gt;BL$7,$C108+$E108-1&lt;BL$7),0,($D108-SUM($F108:BK108)-SUM($F47:BK47))/($E108+$C108-BL$7))</f>
        <v>0</v>
      </c>
      <c r="BM108" s="339">
        <f>IF(OR($C108&gt;BM$7,$C108+$E108-1&lt;BM$7),0,($D108-SUM($F108:BL108)-SUM($F47:BL47))/($E108+$C108-BM$7))</f>
        <v>0</v>
      </c>
      <c r="BN108" s="339">
        <f>IF(OR($C108&gt;BN$7,$C108+$E108-1&lt;BN$7),0,($D108-SUM($F108:BM108)-SUM($F47:BM47))/($E108+$C108-BN$7))</f>
        <v>0</v>
      </c>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row>
    <row r="109" spans="1:90" hidden="1" outlineLevel="1" x14ac:dyDescent="0.15">
      <c r="A109" s="112"/>
      <c r="B109" s="87"/>
      <c r="C109" s="8">
        <v>14</v>
      </c>
      <c r="D109" s="337">
        <v>0</v>
      </c>
      <c r="E109" s="8">
        <f t="shared" si="19"/>
        <v>0</v>
      </c>
      <c r="F109" s="338"/>
      <c r="G109" s="339">
        <f>IF(OR($C109&gt;G$7,$C109+$E109-1&lt;G$7),0,($D109-SUM($F109:F109)-SUM($F48:F48))/($E109+$C109-G$7))</f>
        <v>0</v>
      </c>
      <c r="H109" s="339">
        <f>IF(OR($C109&gt;H$7,$C109+$E109-1&lt;H$7),0,($D109-SUM($F109:G109)-SUM($F48:G48))/($E109+$C109-H$7))</f>
        <v>0</v>
      </c>
      <c r="I109" s="339">
        <f>IF(OR($C109&gt;I$7,$C109+$E109-1&lt;I$7),0,($D109-SUM($F109:H109)-SUM($F48:H48))/($E109+$C109-I$7))</f>
        <v>0</v>
      </c>
      <c r="J109" s="339">
        <f>IF(OR($C109&gt;J$7,$C109+$E109-1&lt;J$7),0,($D109-SUM($F109:I109)-SUM($F48:I48))/($E109+$C109-J$7))</f>
        <v>0</v>
      </c>
      <c r="K109" s="339">
        <f>IF(OR($C109&gt;K$7,$C109+$E109-1&lt;K$7),0,($D109-SUM($F109:J109)-SUM($F48:J48))/($E109+$C109-K$7))</f>
        <v>0</v>
      </c>
      <c r="L109" s="339">
        <f>IF(OR($C109&gt;L$7,$C109+$E109-1&lt;L$7),0,($D109-SUM($F109:K109)-SUM($F48:K48))/($E109+$C109-L$7))</f>
        <v>0</v>
      </c>
      <c r="M109" s="339">
        <f>IF(OR($C109&gt;M$7,$C109+$E109-1&lt;M$7),0,($D109-SUM($F109:L109)-SUM($F48:L48))/($E109+$C109-M$7))</f>
        <v>0</v>
      </c>
      <c r="N109" s="339">
        <f>IF(OR($C109&gt;N$7,$C109+$E109-1&lt;N$7),0,($D109-SUM($F109:M109)-SUM($F48:M48))/($E109+$C109-N$7))</f>
        <v>0</v>
      </c>
      <c r="O109" s="339">
        <f>IF(OR($C109&gt;O$7,$C109+$E109-1&lt;O$7),0,($D109-SUM($F109:N109)-SUM($F48:N48))/($E109+$C109-O$7))</f>
        <v>0</v>
      </c>
      <c r="P109" s="339">
        <f>IF(OR($C109&gt;P$7,$C109+$E109-1&lt;P$7),0,($D109-SUM($F109:O109)-SUM($F48:O48))/($E109+$C109-P$7))</f>
        <v>0</v>
      </c>
      <c r="Q109" s="339">
        <f>IF(OR($C109&gt;Q$7,$C109+$E109-1&lt;Q$7),0,($D109-SUM($F109:P109)-SUM($F48:P48))/($E109+$C109-Q$7))</f>
        <v>0</v>
      </c>
      <c r="R109" s="339">
        <f>IF(OR($C109&gt;R$7,$C109+$E109-1&lt;R$7),0,($D109-SUM($F109:Q109)-SUM($F48:Q48))/($E109+$C109-R$7))</f>
        <v>0</v>
      </c>
      <c r="S109" s="339">
        <f>IF(OR($C109&gt;S$7,$C109+$E109-1&lt;S$7),0,($D109-SUM($F109:R109)-SUM($F48:R48))/($E109+$C109-S$7))</f>
        <v>0</v>
      </c>
      <c r="T109" s="339">
        <f>IF(OR($C109&gt;T$7,$C109+$E109-1&lt;T$7),0,($D109-SUM($F109:S109)-SUM($F48:S48))/($E109+$C109-T$7))</f>
        <v>0</v>
      </c>
      <c r="U109" s="339">
        <f>IF(OR($C109&gt;U$7,$C109+$E109-1&lt;U$7),0,($D109-SUM($F109:T109)-SUM($F48:T48))/($E109+$C109-U$7))</f>
        <v>0</v>
      </c>
      <c r="V109" s="339">
        <f>IF(OR($C109&gt;V$7,$C109+$E109-1&lt;V$7),0,($D109-SUM($F109:U109)-SUM($F48:U48))/($E109+$C109-V$7))</f>
        <v>0</v>
      </c>
      <c r="W109" s="339">
        <f>IF(OR($C109&gt;W$7,$C109+$E109-1&lt;W$7),0,($D109-SUM($F109:V109)-SUM($F48:V48))/($E109+$C109-W$7))</f>
        <v>0</v>
      </c>
      <c r="X109" s="339">
        <f>IF(OR($C109&gt;X$7,$C109+$E109-1&lt;X$7),0,($D109-SUM($F109:W109)-SUM($F48:W48))/($E109+$C109-X$7))</f>
        <v>0</v>
      </c>
      <c r="Y109" s="339">
        <f>IF(OR($C109&gt;Y$7,$C109+$E109-1&lt;Y$7),0,($D109-SUM($F109:X109)-SUM($F48:X48))/($E109+$C109-Y$7))</f>
        <v>0</v>
      </c>
      <c r="Z109" s="339">
        <f>IF(OR($C109&gt;Z$7,$C109+$E109-1&lt;Z$7),0,($D109-SUM($F109:Y109)-SUM($F48:Y48))/($E109+$C109-Z$7))</f>
        <v>0</v>
      </c>
      <c r="AA109" s="339">
        <f>IF(OR($C109&gt;AA$7,$C109+$E109-1&lt;AA$7),0,($D109-SUM($F109:Z109)-SUM($F48:Z48))/($E109+$C109-AA$7))</f>
        <v>0</v>
      </c>
      <c r="AB109" s="339">
        <f>IF(OR($C109&gt;AB$7,$C109+$E109-1&lt;AB$7),0,($D109-SUM($F109:AA109)-SUM($F48:AA48))/($E109+$C109-AB$7))</f>
        <v>0</v>
      </c>
      <c r="AC109" s="339">
        <f>IF(OR($C109&gt;AC$7,$C109+$E109-1&lt;AC$7),0,($D109-SUM($F109:AB109)-SUM($F48:AB48))/($E109+$C109-AC$7))</f>
        <v>0</v>
      </c>
      <c r="AD109" s="339">
        <f>IF(OR($C109&gt;AD$7,$C109+$E109-1&lt;AD$7),0,($D109-SUM($F109:AC109)-SUM($F48:AC48))/($E109+$C109-AD$7))</f>
        <v>0</v>
      </c>
      <c r="AE109" s="339">
        <f>IF(OR($C109&gt;AE$7,$C109+$E109-1&lt;AE$7),0,($D109-SUM($F109:AD109)-SUM($F48:AD48))/($E109+$C109-AE$7))</f>
        <v>0</v>
      </c>
      <c r="AF109" s="339">
        <f>IF(OR($C109&gt;AF$7,$C109+$E109-1&lt;AF$7),0,($D109-SUM($F109:AE109)-SUM($F48:AE48))/($E109+$C109-AF$7))</f>
        <v>0</v>
      </c>
      <c r="AG109" s="339">
        <f>IF(OR($C109&gt;AG$7,$C109+$E109-1&lt;AG$7),0,($D109-SUM($F109:AF109)-SUM($F48:AF48))/($E109+$C109-AG$7))</f>
        <v>0</v>
      </c>
      <c r="AH109" s="339">
        <f>IF(OR($C109&gt;AH$7,$C109+$E109-1&lt;AH$7),0,($D109-SUM($F109:AG109)-SUM($F48:AG48))/($E109+$C109-AH$7))</f>
        <v>0</v>
      </c>
      <c r="AI109" s="339">
        <f>IF(OR($C109&gt;AI$7,$C109+$E109-1&lt;AI$7),0,($D109-SUM($F109:AH109)-SUM($F48:AH48))/($E109+$C109-AI$7))</f>
        <v>0</v>
      </c>
      <c r="AJ109" s="339">
        <f>IF(OR($C109&gt;AJ$7,$C109+$E109-1&lt;AJ$7),0,($D109-SUM($F109:AI109)-SUM($F48:AI48))/($E109+$C109-AJ$7))</f>
        <v>0</v>
      </c>
      <c r="AK109" s="339">
        <f>IF(OR($C109&gt;AK$7,$C109+$E109-1&lt;AK$7),0,($D109-SUM($F109:AJ109)-SUM($F48:AJ48))/($E109+$C109-AK$7))</f>
        <v>0</v>
      </c>
      <c r="AL109" s="339">
        <f>IF(OR($C109&gt;AL$7,$C109+$E109-1&lt;AL$7),0,($D109-SUM($F109:AK109)-SUM($F48:AK48))/($E109+$C109-AL$7))</f>
        <v>0</v>
      </c>
      <c r="AM109" s="339">
        <f>IF(OR($C109&gt;AM$7,$C109+$E109-1&lt;AM$7),0,($D109-SUM($F109:AL109)-SUM($F48:AL48))/($E109+$C109-AM$7))</f>
        <v>0</v>
      </c>
      <c r="AN109" s="339">
        <f>IF(OR($C109&gt;AN$7,$C109+$E109-1&lt;AN$7),0,($D109-SUM($F109:AM109)-SUM($F48:AM48))/($E109+$C109-AN$7))</f>
        <v>0</v>
      </c>
      <c r="AO109" s="339">
        <f>IF(OR($C109&gt;AO$7,$C109+$E109-1&lt;AO$7),0,($D109-SUM($F109:AN109)-SUM($F48:AN48))/($E109+$C109-AO$7))</f>
        <v>0</v>
      </c>
      <c r="AP109" s="339">
        <f>IF(OR($C109&gt;AP$7,$C109+$E109-1&lt;AP$7),0,($D109-SUM($F109:AO109)-SUM($F48:AO48))/($E109+$C109-AP$7))</f>
        <v>0</v>
      </c>
      <c r="AQ109" s="339">
        <f>IF(OR($C109&gt;AQ$7,$C109+$E109-1&lt;AQ$7),0,($D109-SUM($F109:AP109)-SUM($F48:AP48))/($E109+$C109-AQ$7))</f>
        <v>0</v>
      </c>
      <c r="AR109" s="339">
        <f>IF(OR($C109&gt;AR$7,$C109+$E109-1&lt;AR$7),0,($D109-SUM($F109:AQ109)-SUM($F48:AQ48))/($E109+$C109-AR$7))</f>
        <v>0</v>
      </c>
      <c r="AS109" s="339">
        <f>IF(OR($C109&gt;AS$7,$C109+$E109-1&lt;AS$7),0,($D109-SUM($F109:AR109)-SUM($F48:AR48))/($E109+$C109-AS$7))</f>
        <v>0</v>
      </c>
      <c r="AT109" s="339">
        <f>IF(OR($C109&gt;AT$7,$C109+$E109-1&lt;AT$7),0,($D109-SUM($F109:AS109)-SUM($F48:AS48))/($E109+$C109-AT$7))</f>
        <v>0</v>
      </c>
      <c r="AU109" s="339">
        <f>IF(OR($C109&gt;AU$7,$C109+$E109-1&lt;AU$7),0,($D109-SUM($F109:AT109)-SUM($F48:AT48))/($E109+$C109-AU$7))</f>
        <v>0</v>
      </c>
      <c r="AV109" s="339">
        <f>IF(OR($C109&gt;AV$7,$C109+$E109-1&lt;AV$7),0,($D109-SUM($F109:AU109)-SUM($F48:AU48))/($E109+$C109-AV$7))</f>
        <v>0</v>
      </c>
      <c r="AW109" s="339">
        <f>IF(OR($C109&gt;AW$7,$C109+$E109-1&lt;AW$7),0,($D109-SUM($F109:AV109)-SUM($F48:AV48))/($E109+$C109-AW$7))</f>
        <v>0</v>
      </c>
      <c r="AX109" s="339">
        <f>IF(OR($C109&gt;AX$7,$C109+$E109-1&lt;AX$7),0,($D109-SUM($F109:AW109)-SUM($F48:AW48))/($E109+$C109-AX$7))</f>
        <v>0</v>
      </c>
      <c r="AY109" s="339">
        <f>IF(OR($C109&gt;AY$7,$C109+$E109-1&lt;AY$7),0,($D109-SUM($F109:AX109)-SUM($F48:AX48))/($E109+$C109-AY$7))</f>
        <v>0</v>
      </c>
      <c r="AZ109" s="339">
        <f>IF(OR($C109&gt;AZ$7,$C109+$E109-1&lt;AZ$7),0,($D109-SUM($F109:AY109)-SUM($F48:AY48))/($E109+$C109-AZ$7))</f>
        <v>0</v>
      </c>
      <c r="BA109" s="339">
        <f>IF(OR($C109&gt;BA$7,$C109+$E109-1&lt;BA$7),0,($D109-SUM($F109:AZ109)-SUM($F48:AZ48))/($E109+$C109-BA$7))</f>
        <v>0</v>
      </c>
      <c r="BB109" s="339">
        <f>IF(OR($C109&gt;BB$7,$C109+$E109-1&lt;BB$7),0,($D109-SUM($F109:BA109)-SUM($F48:BA48))/($E109+$C109-BB$7))</f>
        <v>0</v>
      </c>
      <c r="BC109" s="339">
        <f>IF(OR($C109&gt;BC$7,$C109+$E109-1&lt;BC$7),0,($D109-SUM($F109:BB109)-SUM($F48:BB48))/($E109+$C109-BC$7))</f>
        <v>0</v>
      </c>
      <c r="BD109" s="339">
        <f>IF(OR($C109&gt;BD$7,$C109+$E109-1&lt;BD$7),0,($D109-SUM($F109:BC109)-SUM($F48:BC48))/($E109+$C109-BD$7))</f>
        <v>0</v>
      </c>
      <c r="BE109" s="339">
        <f>IF(OR($C109&gt;BE$7,$C109+$E109-1&lt;BE$7),0,($D109-SUM($F109:BD109)-SUM($F48:BD48))/($E109+$C109-BE$7))</f>
        <v>0</v>
      </c>
      <c r="BF109" s="339">
        <f>IF(OR($C109&gt;BF$7,$C109+$E109-1&lt;BF$7),0,($D109-SUM($F109:BE109)-SUM($F48:BE48))/($E109+$C109-BF$7))</f>
        <v>0</v>
      </c>
      <c r="BG109" s="339">
        <f>IF(OR($C109&gt;BG$7,$C109+$E109-1&lt;BG$7),0,($D109-SUM($F109:BF109)-SUM($F48:BF48))/($E109+$C109-BG$7))</f>
        <v>0</v>
      </c>
      <c r="BH109" s="339">
        <f>IF(OR($C109&gt;BH$7,$C109+$E109-1&lt;BH$7),0,($D109-SUM($F109:BG109)-SUM($F48:BG48))/($E109+$C109-BH$7))</f>
        <v>0</v>
      </c>
      <c r="BI109" s="339">
        <f>IF(OR($C109&gt;BI$7,$C109+$E109-1&lt;BI$7),0,($D109-SUM($F109:BH109)-SUM($F48:BH48))/($E109+$C109-BI$7))</f>
        <v>0</v>
      </c>
      <c r="BJ109" s="339">
        <f>IF(OR($C109&gt;BJ$7,$C109+$E109-1&lt;BJ$7),0,($D109-SUM($F109:BI109)-SUM($F48:BI48))/($E109+$C109-BJ$7))</f>
        <v>0</v>
      </c>
      <c r="BK109" s="339">
        <f>IF(OR($C109&gt;BK$7,$C109+$E109-1&lt;BK$7),0,($D109-SUM($F109:BJ109)-SUM($F48:BJ48))/($E109+$C109-BK$7))</f>
        <v>0</v>
      </c>
      <c r="BL109" s="339">
        <f>IF(OR($C109&gt;BL$7,$C109+$E109-1&lt;BL$7),0,($D109-SUM($F109:BK109)-SUM($F48:BK48))/($E109+$C109-BL$7))</f>
        <v>0</v>
      </c>
      <c r="BM109" s="339">
        <f>IF(OR($C109&gt;BM$7,$C109+$E109-1&lt;BM$7),0,($D109-SUM($F109:BL109)-SUM($F48:BL48))/($E109+$C109-BM$7))</f>
        <v>0</v>
      </c>
      <c r="BN109" s="339">
        <f>IF(OR($C109&gt;BN$7,$C109+$E109-1&lt;BN$7),0,($D109-SUM($F109:BM109)-SUM($F48:BM48))/($E109+$C109-BN$7))</f>
        <v>0</v>
      </c>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row>
    <row r="110" spans="1:90" hidden="1" outlineLevel="1" x14ac:dyDescent="0.15">
      <c r="A110" s="112"/>
      <c r="B110" s="87"/>
      <c r="C110" s="8">
        <v>15</v>
      </c>
      <c r="D110" s="337">
        <v>0</v>
      </c>
      <c r="E110" s="8">
        <f t="shared" si="19"/>
        <v>0</v>
      </c>
      <c r="F110" s="338"/>
      <c r="G110" s="339">
        <f>IF(OR($C110&gt;G$7,$C110+$E110-1&lt;G$7),0,($D110-SUM($F110:F110)-SUM($F49:F49))/($E110+$C110-G$7))</f>
        <v>0</v>
      </c>
      <c r="H110" s="339">
        <f>IF(OR($C110&gt;H$7,$C110+$E110-1&lt;H$7),0,($D110-SUM($F110:G110)-SUM($F49:G49))/($E110+$C110-H$7))</f>
        <v>0</v>
      </c>
      <c r="I110" s="339">
        <f>IF(OR($C110&gt;I$7,$C110+$E110-1&lt;I$7),0,($D110-SUM($F110:H110)-SUM($F49:H49))/($E110+$C110-I$7))</f>
        <v>0</v>
      </c>
      <c r="J110" s="339">
        <f>IF(OR($C110&gt;J$7,$C110+$E110-1&lt;J$7),0,($D110-SUM($F110:I110)-SUM($F49:I49))/($E110+$C110-J$7))</f>
        <v>0</v>
      </c>
      <c r="K110" s="339">
        <f>IF(OR($C110&gt;K$7,$C110+$E110-1&lt;K$7),0,($D110-SUM($F110:J110)-SUM($F49:J49))/($E110+$C110-K$7))</f>
        <v>0</v>
      </c>
      <c r="L110" s="339">
        <f>IF(OR($C110&gt;L$7,$C110+$E110-1&lt;L$7),0,($D110-SUM($F110:K110)-SUM($F49:K49))/($E110+$C110-L$7))</f>
        <v>0</v>
      </c>
      <c r="M110" s="339">
        <f>IF(OR($C110&gt;M$7,$C110+$E110-1&lt;M$7),0,($D110-SUM($F110:L110)-SUM($F49:L49))/($E110+$C110-M$7))</f>
        <v>0</v>
      </c>
      <c r="N110" s="339">
        <f>IF(OR($C110&gt;N$7,$C110+$E110-1&lt;N$7),0,($D110-SUM($F110:M110)-SUM($F49:M49))/($E110+$C110-N$7))</f>
        <v>0</v>
      </c>
      <c r="O110" s="339">
        <f>IF(OR($C110&gt;O$7,$C110+$E110-1&lt;O$7),0,($D110-SUM($F110:N110)-SUM($F49:N49))/($E110+$C110-O$7))</f>
        <v>0</v>
      </c>
      <c r="P110" s="339">
        <f>IF(OR($C110&gt;P$7,$C110+$E110-1&lt;P$7),0,($D110-SUM($F110:O110)-SUM($F49:O49))/($E110+$C110-P$7))</f>
        <v>0</v>
      </c>
      <c r="Q110" s="339">
        <f>IF(OR($C110&gt;Q$7,$C110+$E110-1&lt;Q$7),0,($D110-SUM($F110:P110)-SUM($F49:P49))/($E110+$C110-Q$7))</f>
        <v>0</v>
      </c>
      <c r="R110" s="339">
        <f>IF(OR($C110&gt;R$7,$C110+$E110-1&lt;R$7),0,($D110-SUM($F110:Q110)-SUM($F49:Q49))/($E110+$C110-R$7))</f>
        <v>0</v>
      </c>
      <c r="S110" s="339">
        <f>IF(OR($C110&gt;S$7,$C110+$E110-1&lt;S$7),0,($D110-SUM($F110:R110)-SUM($F49:R49))/($E110+$C110-S$7))</f>
        <v>0</v>
      </c>
      <c r="T110" s="339">
        <f>IF(OR($C110&gt;T$7,$C110+$E110-1&lt;T$7),0,($D110-SUM($F110:S110)-SUM($F49:S49))/($E110+$C110-T$7))</f>
        <v>0</v>
      </c>
      <c r="U110" s="339">
        <f>IF(OR($C110&gt;U$7,$C110+$E110-1&lt;U$7),0,($D110-SUM($F110:T110)-SUM($F49:T49))/($E110+$C110-U$7))</f>
        <v>0</v>
      </c>
      <c r="V110" s="339">
        <f>IF(OR($C110&gt;V$7,$C110+$E110-1&lt;V$7),0,($D110-SUM($F110:U110)-SUM($F49:U49))/($E110+$C110-V$7))</f>
        <v>0</v>
      </c>
      <c r="W110" s="339">
        <f>IF(OR($C110&gt;W$7,$C110+$E110-1&lt;W$7),0,($D110-SUM($F110:V110)-SUM($F49:V49))/($E110+$C110-W$7))</f>
        <v>0</v>
      </c>
      <c r="X110" s="339">
        <f>IF(OR($C110&gt;X$7,$C110+$E110-1&lt;X$7),0,($D110-SUM($F110:W110)-SUM($F49:W49))/($E110+$C110-X$7))</f>
        <v>0</v>
      </c>
      <c r="Y110" s="339">
        <f>IF(OR($C110&gt;Y$7,$C110+$E110-1&lt;Y$7),0,($D110-SUM($F110:X110)-SUM($F49:X49))/($E110+$C110-Y$7))</f>
        <v>0</v>
      </c>
      <c r="Z110" s="339">
        <f>IF(OR($C110&gt;Z$7,$C110+$E110-1&lt;Z$7),0,($D110-SUM($F110:Y110)-SUM($F49:Y49))/($E110+$C110-Z$7))</f>
        <v>0</v>
      </c>
      <c r="AA110" s="339">
        <f>IF(OR($C110&gt;AA$7,$C110+$E110-1&lt;AA$7),0,($D110-SUM($F110:Z110)-SUM($F49:Z49))/($E110+$C110-AA$7))</f>
        <v>0</v>
      </c>
      <c r="AB110" s="339">
        <f>IF(OR($C110&gt;AB$7,$C110+$E110-1&lt;AB$7),0,($D110-SUM($F110:AA110)-SUM($F49:AA49))/($E110+$C110-AB$7))</f>
        <v>0</v>
      </c>
      <c r="AC110" s="339">
        <f>IF(OR($C110&gt;AC$7,$C110+$E110-1&lt;AC$7),0,($D110-SUM($F110:AB110)-SUM($F49:AB49))/($E110+$C110-AC$7))</f>
        <v>0</v>
      </c>
      <c r="AD110" s="339">
        <f>IF(OR($C110&gt;AD$7,$C110+$E110-1&lt;AD$7),0,($D110-SUM($F110:AC110)-SUM($F49:AC49))/($E110+$C110-AD$7))</f>
        <v>0</v>
      </c>
      <c r="AE110" s="339">
        <f>IF(OR($C110&gt;AE$7,$C110+$E110-1&lt;AE$7),0,($D110-SUM($F110:AD110)-SUM($F49:AD49))/($E110+$C110-AE$7))</f>
        <v>0</v>
      </c>
      <c r="AF110" s="339">
        <f>IF(OR($C110&gt;AF$7,$C110+$E110-1&lt;AF$7),0,($D110-SUM($F110:AE110)-SUM($F49:AE49))/($E110+$C110-AF$7))</f>
        <v>0</v>
      </c>
      <c r="AG110" s="339">
        <f>IF(OR($C110&gt;AG$7,$C110+$E110-1&lt;AG$7),0,($D110-SUM($F110:AF110)-SUM($F49:AF49))/($E110+$C110-AG$7))</f>
        <v>0</v>
      </c>
      <c r="AH110" s="339">
        <f>IF(OR($C110&gt;AH$7,$C110+$E110-1&lt;AH$7),0,($D110-SUM($F110:AG110)-SUM($F49:AG49))/($E110+$C110-AH$7))</f>
        <v>0</v>
      </c>
      <c r="AI110" s="339">
        <f>IF(OR($C110&gt;AI$7,$C110+$E110-1&lt;AI$7),0,($D110-SUM($F110:AH110)-SUM($F49:AH49))/($E110+$C110-AI$7))</f>
        <v>0</v>
      </c>
      <c r="AJ110" s="339">
        <f>IF(OR($C110&gt;AJ$7,$C110+$E110-1&lt;AJ$7),0,($D110-SUM($F110:AI110)-SUM($F49:AI49))/($E110+$C110-AJ$7))</f>
        <v>0</v>
      </c>
      <c r="AK110" s="339">
        <f>IF(OR($C110&gt;AK$7,$C110+$E110-1&lt;AK$7),0,($D110-SUM($F110:AJ110)-SUM($F49:AJ49))/($E110+$C110-AK$7))</f>
        <v>0</v>
      </c>
      <c r="AL110" s="339">
        <f>IF(OR($C110&gt;AL$7,$C110+$E110-1&lt;AL$7),0,($D110-SUM($F110:AK110)-SUM($F49:AK49))/($E110+$C110-AL$7))</f>
        <v>0</v>
      </c>
      <c r="AM110" s="339">
        <f>IF(OR($C110&gt;AM$7,$C110+$E110-1&lt;AM$7),0,($D110-SUM($F110:AL110)-SUM($F49:AL49))/($E110+$C110-AM$7))</f>
        <v>0</v>
      </c>
      <c r="AN110" s="339">
        <f>IF(OR($C110&gt;AN$7,$C110+$E110-1&lt;AN$7),0,($D110-SUM($F110:AM110)-SUM($F49:AM49))/($E110+$C110-AN$7))</f>
        <v>0</v>
      </c>
      <c r="AO110" s="339">
        <f>IF(OR($C110&gt;AO$7,$C110+$E110-1&lt;AO$7),0,($D110-SUM($F110:AN110)-SUM($F49:AN49))/($E110+$C110-AO$7))</f>
        <v>0</v>
      </c>
      <c r="AP110" s="339">
        <f>IF(OR($C110&gt;AP$7,$C110+$E110-1&lt;AP$7),0,($D110-SUM($F110:AO110)-SUM($F49:AO49))/($E110+$C110-AP$7))</f>
        <v>0</v>
      </c>
      <c r="AQ110" s="339">
        <f>IF(OR($C110&gt;AQ$7,$C110+$E110-1&lt;AQ$7),0,($D110-SUM($F110:AP110)-SUM($F49:AP49))/($E110+$C110-AQ$7))</f>
        <v>0</v>
      </c>
      <c r="AR110" s="339">
        <f>IF(OR($C110&gt;AR$7,$C110+$E110-1&lt;AR$7),0,($D110-SUM($F110:AQ110)-SUM($F49:AQ49))/($E110+$C110-AR$7))</f>
        <v>0</v>
      </c>
      <c r="AS110" s="339">
        <f>IF(OR($C110&gt;AS$7,$C110+$E110-1&lt;AS$7),0,($D110-SUM($F110:AR110)-SUM($F49:AR49))/($E110+$C110-AS$7))</f>
        <v>0</v>
      </c>
      <c r="AT110" s="339">
        <f>IF(OR($C110&gt;AT$7,$C110+$E110-1&lt;AT$7),0,($D110-SUM($F110:AS110)-SUM($F49:AS49))/($E110+$C110-AT$7))</f>
        <v>0</v>
      </c>
      <c r="AU110" s="339">
        <f>IF(OR($C110&gt;AU$7,$C110+$E110-1&lt;AU$7),0,($D110-SUM($F110:AT110)-SUM($F49:AT49))/($E110+$C110-AU$7))</f>
        <v>0</v>
      </c>
      <c r="AV110" s="339">
        <f>IF(OR($C110&gt;AV$7,$C110+$E110-1&lt;AV$7),0,($D110-SUM($F110:AU110)-SUM($F49:AU49))/($E110+$C110-AV$7))</f>
        <v>0</v>
      </c>
      <c r="AW110" s="339">
        <f>IF(OR($C110&gt;AW$7,$C110+$E110-1&lt;AW$7),0,($D110-SUM($F110:AV110)-SUM($F49:AV49))/($E110+$C110-AW$7))</f>
        <v>0</v>
      </c>
      <c r="AX110" s="339">
        <f>IF(OR($C110&gt;AX$7,$C110+$E110-1&lt;AX$7),0,($D110-SUM($F110:AW110)-SUM($F49:AW49))/($E110+$C110-AX$7))</f>
        <v>0</v>
      </c>
      <c r="AY110" s="339">
        <f>IF(OR($C110&gt;AY$7,$C110+$E110-1&lt;AY$7),0,($D110-SUM($F110:AX110)-SUM($F49:AX49))/($E110+$C110-AY$7))</f>
        <v>0</v>
      </c>
      <c r="AZ110" s="339">
        <f>IF(OR($C110&gt;AZ$7,$C110+$E110-1&lt;AZ$7),0,($D110-SUM($F110:AY110)-SUM($F49:AY49))/($E110+$C110-AZ$7))</f>
        <v>0</v>
      </c>
      <c r="BA110" s="339">
        <f>IF(OR($C110&gt;BA$7,$C110+$E110-1&lt;BA$7),0,($D110-SUM($F110:AZ110)-SUM($F49:AZ49))/($E110+$C110-BA$7))</f>
        <v>0</v>
      </c>
      <c r="BB110" s="339">
        <f>IF(OR($C110&gt;BB$7,$C110+$E110-1&lt;BB$7),0,($D110-SUM($F110:BA110)-SUM($F49:BA49))/($E110+$C110-BB$7))</f>
        <v>0</v>
      </c>
      <c r="BC110" s="339">
        <f>IF(OR($C110&gt;BC$7,$C110+$E110-1&lt;BC$7),0,($D110-SUM($F110:BB110)-SUM($F49:BB49))/($E110+$C110-BC$7))</f>
        <v>0</v>
      </c>
      <c r="BD110" s="339">
        <f>IF(OR($C110&gt;BD$7,$C110+$E110-1&lt;BD$7),0,($D110-SUM($F110:BC110)-SUM($F49:BC49))/($E110+$C110-BD$7))</f>
        <v>0</v>
      </c>
      <c r="BE110" s="339">
        <f>IF(OR($C110&gt;BE$7,$C110+$E110-1&lt;BE$7),0,($D110-SUM($F110:BD110)-SUM($F49:BD49))/($E110+$C110-BE$7))</f>
        <v>0</v>
      </c>
      <c r="BF110" s="339">
        <f>IF(OR($C110&gt;BF$7,$C110+$E110-1&lt;BF$7),0,($D110-SUM($F110:BE110)-SUM($F49:BE49))/($E110+$C110-BF$7))</f>
        <v>0</v>
      </c>
      <c r="BG110" s="339">
        <f>IF(OR($C110&gt;BG$7,$C110+$E110-1&lt;BG$7),0,($D110-SUM($F110:BF110)-SUM($F49:BF49))/($E110+$C110-BG$7))</f>
        <v>0</v>
      </c>
      <c r="BH110" s="339">
        <f>IF(OR($C110&gt;BH$7,$C110+$E110-1&lt;BH$7),0,($D110-SUM($F110:BG110)-SUM($F49:BG49))/($E110+$C110-BH$7))</f>
        <v>0</v>
      </c>
      <c r="BI110" s="339">
        <f>IF(OR($C110&gt;BI$7,$C110+$E110-1&lt;BI$7),0,($D110-SUM($F110:BH110)-SUM($F49:BH49))/($E110+$C110-BI$7))</f>
        <v>0</v>
      </c>
      <c r="BJ110" s="339">
        <f>IF(OR($C110&gt;BJ$7,$C110+$E110-1&lt;BJ$7),0,($D110-SUM($F110:BI110)-SUM($F49:BI49))/($E110+$C110-BJ$7))</f>
        <v>0</v>
      </c>
      <c r="BK110" s="339">
        <f>IF(OR($C110&gt;BK$7,$C110+$E110-1&lt;BK$7),0,($D110-SUM($F110:BJ110)-SUM($F49:BJ49))/($E110+$C110-BK$7))</f>
        <v>0</v>
      </c>
      <c r="BL110" s="339">
        <f>IF(OR($C110&gt;BL$7,$C110+$E110-1&lt;BL$7),0,($D110-SUM($F110:BK110)-SUM($F49:BK49))/($E110+$C110-BL$7))</f>
        <v>0</v>
      </c>
      <c r="BM110" s="339">
        <f>IF(OR($C110&gt;BM$7,$C110+$E110-1&lt;BM$7),0,($D110-SUM($F110:BL110)-SUM($F49:BL49))/($E110+$C110-BM$7))</f>
        <v>0</v>
      </c>
      <c r="BN110" s="339">
        <f>IF(OR($C110&gt;BN$7,$C110+$E110-1&lt;BN$7),0,($D110-SUM($F110:BM110)-SUM($F49:BM49))/($E110+$C110-BN$7))</f>
        <v>0</v>
      </c>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row>
    <row r="111" spans="1:90" hidden="1" outlineLevel="1" x14ac:dyDescent="0.15">
      <c r="A111" s="112"/>
      <c r="B111" s="87"/>
      <c r="C111" s="8">
        <v>16</v>
      </c>
      <c r="D111" s="337">
        <v>0</v>
      </c>
      <c r="E111" s="8">
        <f t="shared" si="19"/>
        <v>0</v>
      </c>
      <c r="F111" s="338"/>
      <c r="G111" s="339">
        <f>IF(OR($C111&gt;G$7,$C111+$E111-1&lt;G$7),0,($D111-SUM($F111:F111)-SUM($F50:F50))/($E111+$C111-G$7))</f>
        <v>0</v>
      </c>
      <c r="H111" s="339">
        <f>IF(OR($C111&gt;H$7,$C111+$E111-1&lt;H$7),0,($D111-SUM($F111:G111)-SUM($F50:G50))/($E111+$C111-H$7))</f>
        <v>0</v>
      </c>
      <c r="I111" s="339">
        <f>IF(OR($C111&gt;I$7,$C111+$E111-1&lt;I$7),0,($D111-SUM($F111:H111)-SUM($F50:H50))/($E111+$C111-I$7))</f>
        <v>0</v>
      </c>
      <c r="J111" s="339">
        <f>IF(OR($C111&gt;J$7,$C111+$E111-1&lt;J$7),0,($D111-SUM($F111:I111)-SUM($F50:I50))/($E111+$C111-J$7))</f>
        <v>0</v>
      </c>
      <c r="K111" s="339">
        <f>IF(OR($C111&gt;K$7,$C111+$E111-1&lt;K$7),0,($D111-SUM($F111:J111)-SUM($F50:J50))/($E111+$C111-K$7))</f>
        <v>0</v>
      </c>
      <c r="L111" s="339">
        <f>IF(OR($C111&gt;L$7,$C111+$E111-1&lt;L$7),0,($D111-SUM($F111:K111)-SUM($F50:K50))/($E111+$C111-L$7))</f>
        <v>0</v>
      </c>
      <c r="M111" s="339">
        <f>IF(OR($C111&gt;M$7,$C111+$E111-1&lt;M$7),0,($D111-SUM($F111:L111)-SUM($F50:L50))/($E111+$C111-M$7))</f>
        <v>0</v>
      </c>
      <c r="N111" s="339">
        <f>IF(OR($C111&gt;N$7,$C111+$E111-1&lt;N$7),0,($D111-SUM($F111:M111)-SUM($F50:M50))/($E111+$C111-N$7))</f>
        <v>0</v>
      </c>
      <c r="O111" s="339">
        <f>IF(OR($C111&gt;O$7,$C111+$E111-1&lt;O$7),0,($D111-SUM($F111:N111)-SUM($F50:N50))/($E111+$C111-O$7))</f>
        <v>0</v>
      </c>
      <c r="P111" s="339">
        <f>IF(OR($C111&gt;P$7,$C111+$E111-1&lt;P$7),0,($D111-SUM($F111:O111)-SUM($F50:O50))/($E111+$C111-P$7))</f>
        <v>0</v>
      </c>
      <c r="Q111" s="339">
        <f>IF(OR($C111&gt;Q$7,$C111+$E111-1&lt;Q$7),0,($D111-SUM($F111:P111)-SUM($F50:P50))/($E111+$C111-Q$7))</f>
        <v>0</v>
      </c>
      <c r="R111" s="339">
        <f>IF(OR($C111&gt;R$7,$C111+$E111-1&lt;R$7),0,($D111-SUM($F111:Q111)-SUM($F50:Q50))/($E111+$C111-R$7))</f>
        <v>0</v>
      </c>
      <c r="S111" s="339">
        <f>IF(OR($C111&gt;S$7,$C111+$E111-1&lt;S$7),0,($D111-SUM($F111:R111)-SUM($F50:R50))/($E111+$C111-S$7))</f>
        <v>0</v>
      </c>
      <c r="T111" s="339">
        <f>IF(OR($C111&gt;T$7,$C111+$E111-1&lt;T$7),0,($D111-SUM($F111:S111)-SUM($F50:S50))/($E111+$C111-T$7))</f>
        <v>0</v>
      </c>
      <c r="U111" s="339">
        <f>IF(OR($C111&gt;U$7,$C111+$E111-1&lt;U$7),0,($D111-SUM($F111:T111)-SUM($F50:T50))/($E111+$C111-U$7))</f>
        <v>0</v>
      </c>
      <c r="V111" s="339">
        <f>IF(OR($C111&gt;V$7,$C111+$E111-1&lt;V$7),0,($D111-SUM($F111:U111)-SUM($F50:U50))/($E111+$C111-V$7))</f>
        <v>0</v>
      </c>
      <c r="W111" s="339">
        <f>IF(OR($C111&gt;W$7,$C111+$E111-1&lt;W$7),0,($D111-SUM($F111:V111)-SUM($F50:V50))/($E111+$C111-W$7))</f>
        <v>0</v>
      </c>
      <c r="X111" s="339">
        <f>IF(OR($C111&gt;X$7,$C111+$E111-1&lt;X$7),0,($D111-SUM($F111:W111)-SUM($F50:W50))/($E111+$C111-X$7))</f>
        <v>0</v>
      </c>
      <c r="Y111" s="339">
        <f>IF(OR($C111&gt;Y$7,$C111+$E111-1&lt;Y$7),0,($D111-SUM($F111:X111)-SUM($F50:X50))/($E111+$C111-Y$7))</f>
        <v>0</v>
      </c>
      <c r="Z111" s="339">
        <f>IF(OR($C111&gt;Z$7,$C111+$E111-1&lt;Z$7),0,($D111-SUM($F111:Y111)-SUM($F50:Y50))/($E111+$C111-Z$7))</f>
        <v>0</v>
      </c>
      <c r="AA111" s="339">
        <f>IF(OR($C111&gt;AA$7,$C111+$E111-1&lt;AA$7),0,($D111-SUM($F111:Z111)-SUM($F50:Z50))/($E111+$C111-AA$7))</f>
        <v>0</v>
      </c>
      <c r="AB111" s="339">
        <f>IF(OR($C111&gt;AB$7,$C111+$E111-1&lt;AB$7),0,($D111-SUM($F111:AA111)-SUM($F50:AA50))/($E111+$C111-AB$7))</f>
        <v>0</v>
      </c>
      <c r="AC111" s="339">
        <f>IF(OR($C111&gt;AC$7,$C111+$E111-1&lt;AC$7),0,($D111-SUM($F111:AB111)-SUM($F50:AB50))/($E111+$C111-AC$7))</f>
        <v>0</v>
      </c>
      <c r="AD111" s="339">
        <f>IF(OR($C111&gt;AD$7,$C111+$E111-1&lt;AD$7),0,($D111-SUM($F111:AC111)-SUM($F50:AC50))/($E111+$C111-AD$7))</f>
        <v>0</v>
      </c>
      <c r="AE111" s="339">
        <f>IF(OR($C111&gt;AE$7,$C111+$E111-1&lt;AE$7),0,($D111-SUM($F111:AD111)-SUM($F50:AD50))/($E111+$C111-AE$7))</f>
        <v>0</v>
      </c>
      <c r="AF111" s="339">
        <f>IF(OR($C111&gt;AF$7,$C111+$E111-1&lt;AF$7),0,($D111-SUM($F111:AE111)-SUM($F50:AE50))/($E111+$C111-AF$7))</f>
        <v>0</v>
      </c>
      <c r="AG111" s="339">
        <f>IF(OR($C111&gt;AG$7,$C111+$E111-1&lt;AG$7),0,($D111-SUM($F111:AF111)-SUM($F50:AF50))/($E111+$C111-AG$7))</f>
        <v>0</v>
      </c>
      <c r="AH111" s="339">
        <f>IF(OR($C111&gt;AH$7,$C111+$E111-1&lt;AH$7),0,($D111-SUM($F111:AG111)-SUM($F50:AG50))/($E111+$C111-AH$7))</f>
        <v>0</v>
      </c>
      <c r="AI111" s="339">
        <f>IF(OR($C111&gt;AI$7,$C111+$E111-1&lt;AI$7),0,($D111-SUM($F111:AH111)-SUM($F50:AH50))/($E111+$C111-AI$7))</f>
        <v>0</v>
      </c>
      <c r="AJ111" s="339">
        <f>IF(OR($C111&gt;AJ$7,$C111+$E111-1&lt;AJ$7),0,($D111-SUM($F111:AI111)-SUM($F50:AI50))/($E111+$C111-AJ$7))</f>
        <v>0</v>
      </c>
      <c r="AK111" s="339">
        <f>IF(OR($C111&gt;AK$7,$C111+$E111-1&lt;AK$7),0,($D111-SUM($F111:AJ111)-SUM($F50:AJ50))/($E111+$C111-AK$7))</f>
        <v>0</v>
      </c>
      <c r="AL111" s="339">
        <f>IF(OR($C111&gt;AL$7,$C111+$E111-1&lt;AL$7),0,($D111-SUM($F111:AK111)-SUM($F50:AK50))/($E111+$C111-AL$7))</f>
        <v>0</v>
      </c>
      <c r="AM111" s="339">
        <f>IF(OR($C111&gt;AM$7,$C111+$E111-1&lt;AM$7),0,($D111-SUM($F111:AL111)-SUM($F50:AL50))/($E111+$C111-AM$7))</f>
        <v>0</v>
      </c>
      <c r="AN111" s="339">
        <f>IF(OR($C111&gt;AN$7,$C111+$E111-1&lt;AN$7),0,($D111-SUM($F111:AM111)-SUM($F50:AM50))/($E111+$C111-AN$7))</f>
        <v>0</v>
      </c>
      <c r="AO111" s="339">
        <f>IF(OR($C111&gt;AO$7,$C111+$E111-1&lt;AO$7),0,($D111-SUM($F111:AN111)-SUM($F50:AN50))/($E111+$C111-AO$7))</f>
        <v>0</v>
      </c>
      <c r="AP111" s="339">
        <f>IF(OR($C111&gt;AP$7,$C111+$E111-1&lt;AP$7),0,($D111-SUM($F111:AO111)-SUM($F50:AO50))/($E111+$C111-AP$7))</f>
        <v>0</v>
      </c>
      <c r="AQ111" s="339">
        <f>IF(OR($C111&gt;AQ$7,$C111+$E111-1&lt;AQ$7),0,($D111-SUM($F111:AP111)-SUM($F50:AP50))/($E111+$C111-AQ$7))</f>
        <v>0</v>
      </c>
      <c r="AR111" s="339">
        <f>IF(OR($C111&gt;AR$7,$C111+$E111-1&lt;AR$7),0,($D111-SUM($F111:AQ111)-SUM($F50:AQ50))/($E111+$C111-AR$7))</f>
        <v>0</v>
      </c>
      <c r="AS111" s="339">
        <f>IF(OR($C111&gt;AS$7,$C111+$E111-1&lt;AS$7),0,($D111-SUM($F111:AR111)-SUM($F50:AR50))/($E111+$C111-AS$7))</f>
        <v>0</v>
      </c>
      <c r="AT111" s="339">
        <f>IF(OR($C111&gt;AT$7,$C111+$E111-1&lt;AT$7),0,($D111-SUM($F111:AS111)-SUM($F50:AS50))/($E111+$C111-AT$7))</f>
        <v>0</v>
      </c>
      <c r="AU111" s="339">
        <f>IF(OR($C111&gt;AU$7,$C111+$E111-1&lt;AU$7),0,($D111-SUM($F111:AT111)-SUM($F50:AT50))/($E111+$C111-AU$7))</f>
        <v>0</v>
      </c>
      <c r="AV111" s="339">
        <f>IF(OR($C111&gt;AV$7,$C111+$E111-1&lt;AV$7),0,($D111-SUM($F111:AU111)-SUM($F50:AU50))/($E111+$C111-AV$7))</f>
        <v>0</v>
      </c>
      <c r="AW111" s="339">
        <f>IF(OR($C111&gt;AW$7,$C111+$E111-1&lt;AW$7),0,($D111-SUM($F111:AV111)-SUM($F50:AV50))/($E111+$C111-AW$7))</f>
        <v>0</v>
      </c>
      <c r="AX111" s="339">
        <f>IF(OR($C111&gt;AX$7,$C111+$E111-1&lt;AX$7),0,($D111-SUM($F111:AW111)-SUM($F50:AW50))/($E111+$C111-AX$7))</f>
        <v>0</v>
      </c>
      <c r="AY111" s="339">
        <f>IF(OR($C111&gt;AY$7,$C111+$E111-1&lt;AY$7),0,($D111-SUM($F111:AX111)-SUM($F50:AX50))/($E111+$C111-AY$7))</f>
        <v>0</v>
      </c>
      <c r="AZ111" s="339">
        <f>IF(OR($C111&gt;AZ$7,$C111+$E111-1&lt;AZ$7),0,($D111-SUM($F111:AY111)-SUM($F50:AY50))/($E111+$C111-AZ$7))</f>
        <v>0</v>
      </c>
      <c r="BA111" s="339">
        <f>IF(OR($C111&gt;BA$7,$C111+$E111-1&lt;BA$7),0,($D111-SUM($F111:AZ111)-SUM($F50:AZ50))/($E111+$C111-BA$7))</f>
        <v>0</v>
      </c>
      <c r="BB111" s="339">
        <f>IF(OR($C111&gt;BB$7,$C111+$E111-1&lt;BB$7),0,($D111-SUM($F111:BA111)-SUM($F50:BA50))/($E111+$C111-BB$7))</f>
        <v>0</v>
      </c>
      <c r="BC111" s="339">
        <f>IF(OR($C111&gt;BC$7,$C111+$E111-1&lt;BC$7),0,($D111-SUM($F111:BB111)-SUM($F50:BB50))/($E111+$C111-BC$7))</f>
        <v>0</v>
      </c>
      <c r="BD111" s="339">
        <f>IF(OR($C111&gt;BD$7,$C111+$E111-1&lt;BD$7),0,($D111-SUM($F111:BC111)-SUM($F50:BC50))/($E111+$C111-BD$7))</f>
        <v>0</v>
      </c>
      <c r="BE111" s="339">
        <f>IF(OR($C111&gt;BE$7,$C111+$E111-1&lt;BE$7),0,($D111-SUM($F111:BD111)-SUM($F50:BD50))/($E111+$C111-BE$7))</f>
        <v>0</v>
      </c>
      <c r="BF111" s="339">
        <f>IF(OR($C111&gt;BF$7,$C111+$E111-1&lt;BF$7),0,($D111-SUM($F111:BE111)-SUM($F50:BE50))/($E111+$C111-BF$7))</f>
        <v>0</v>
      </c>
      <c r="BG111" s="339">
        <f>IF(OR($C111&gt;BG$7,$C111+$E111-1&lt;BG$7),0,($D111-SUM($F111:BF111)-SUM($F50:BF50))/($E111+$C111-BG$7))</f>
        <v>0</v>
      </c>
      <c r="BH111" s="339">
        <f>IF(OR($C111&gt;BH$7,$C111+$E111-1&lt;BH$7),0,($D111-SUM($F111:BG111)-SUM($F50:BG50))/($E111+$C111-BH$7))</f>
        <v>0</v>
      </c>
      <c r="BI111" s="339">
        <f>IF(OR($C111&gt;BI$7,$C111+$E111-1&lt;BI$7),0,($D111-SUM($F111:BH111)-SUM($F50:BH50))/($E111+$C111-BI$7))</f>
        <v>0</v>
      </c>
      <c r="BJ111" s="339">
        <f>IF(OR($C111&gt;BJ$7,$C111+$E111-1&lt;BJ$7),0,($D111-SUM($F111:BI111)-SUM($F50:BI50))/($E111+$C111-BJ$7))</f>
        <v>0</v>
      </c>
      <c r="BK111" s="339">
        <f>IF(OR($C111&gt;BK$7,$C111+$E111-1&lt;BK$7),0,($D111-SUM($F111:BJ111)-SUM($F50:BJ50))/($E111+$C111-BK$7))</f>
        <v>0</v>
      </c>
      <c r="BL111" s="339">
        <f>IF(OR($C111&gt;BL$7,$C111+$E111-1&lt;BL$7),0,($D111-SUM($F111:BK111)-SUM($F50:BK50))/($E111+$C111-BL$7))</f>
        <v>0</v>
      </c>
      <c r="BM111" s="339">
        <f>IF(OR($C111&gt;BM$7,$C111+$E111-1&lt;BM$7),0,($D111-SUM($F111:BL111)-SUM($F50:BL50))/($E111+$C111-BM$7))</f>
        <v>0</v>
      </c>
      <c r="BN111" s="339">
        <f>IF(OR($C111&gt;BN$7,$C111+$E111-1&lt;BN$7),0,($D111-SUM($F111:BM111)-SUM($F50:BM50))/($E111+$C111-BN$7))</f>
        <v>0</v>
      </c>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row>
    <row r="112" spans="1:90" hidden="1" outlineLevel="1" x14ac:dyDescent="0.15">
      <c r="A112" s="112"/>
      <c r="B112" s="87"/>
      <c r="C112" s="8">
        <v>17</v>
      </c>
      <c r="D112" s="337">
        <v>0</v>
      </c>
      <c r="E112" s="8">
        <f t="shared" si="19"/>
        <v>0</v>
      </c>
      <c r="F112" s="338"/>
      <c r="G112" s="339">
        <f>IF(OR($C112&gt;G$7,$C112+$E112-1&lt;G$7),0,($D112-SUM($F112:F112)-SUM($F51:F51))/($E112+$C112-G$7))</f>
        <v>0</v>
      </c>
      <c r="H112" s="339">
        <f>IF(OR($C112&gt;H$7,$C112+$E112-1&lt;H$7),0,($D112-SUM($F112:G112)-SUM($F51:G51))/($E112+$C112-H$7))</f>
        <v>0</v>
      </c>
      <c r="I112" s="339">
        <f>IF(OR($C112&gt;I$7,$C112+$E112-1&lt;I$7),0,($D112-SUM($F112:H112)-SUM($F51:H51))/($E112+$C112-I$7))</f>
        <v>0</v>
      </c>
      <c r="J112" s="339">
        <f>IF(OR($C112&gt;J$7,$C112+$E112-1&lt;J$7),0,($D112-SUM($F112:I112)-SUM($F51:I51))/($E112+$C112-J$7))</f>
        <v>0</v>
      </c>
      <c r="K112" s="339">
        <f>IF(OR($C112&gt;K$7,$C112+$E112-1&lt;K$7),0,($D112-SUM($F112:J112)-SUM($F51:J51))/($E112+$C112-K$7))</f>
        <v>0</v>
      </c>
      <c r="L112" s="339">
        <f>IF(OR($C112&gt;L$7,$C112+$E112-1&lt;L$7),0,($D112-SUM($F112:K112)-SUM($F51:K51))/($E112+$C112-L$7))</f>
        <v>0</v>
      </c>
      <c r="M112" s="339">
        <f>IF(OR($C112&gt;M$7,$C112+$E112-1&lt;M$7),0,($D112-SUM($F112:L112)-SUM($F51:L51))/($E112+$C112-M$7))</f>
        <v>0</v>
      </c>
      <c r="N112" s="339">
        <f>IF(OR($C112&gt;N$7,$C112+$E112-1&lt;N$7),0,($D112-SUM($F112:M112)-SUM($F51:M51))/($E112+$C112-N$7))</f>
        <v>0</v>
      </c>
      <c r="O112" s="339">
        <f>IF(OR($C112&gt;O$7,$C112+$E112-1&lt;O$7),0,($D112-SUM($F112:N112)-SUM($F51:N51))/($E112+$C112-O$7))</f>
        <v>0</v>
      </c>
      <c r="P112" s="339">
        <f>IF(OR($C112&gt;P$7,$C112+$E112-1&lt;P$7),0,($D112-SUM($F112:O112)-SUM($F51:O51))/($E112+$C112-P$7))</f>
        <v>0</v>
      </c>
      <c r="Q112" s="339">
        <f>IF(OR($C112&gt;Q$7,$C112+$E112-1&lt;Q$7),0,($D112-SUM($F112:P112)-SUM($F51:P51))/($E112+$C112-Q$7))</f>
        <v>0</v>
      </c>
      <c r="R112" s="339">
        <f>IF(OR($C112&gt;R$7,$C112+$E112-1&lt;R$7),0,($D112-SUM($F112:Q112)-SUM($F51:Q51))/($E112+$C112-R$7))</f>
        <v>0</v>
      </c>
      <c r="S112" s="339">
        <f>IF(OR($C112&gt;S$7,$C112+$E112-1&lt;S$7),0,($D112-SUM($F112:R112)-SUM($F51:R51))/($E112+$C112-S$7))</f>
        <v>0</v>
      </c>
      <c r="T112" s="339">
        <f>IF(OR($C112&gt;T$7,$C112+$E112-1&lt;T$7),0,($D112-SUM($F112:S112)-SUM($F51:S51))/($E112+$C112-T$7))</f>
        <v>0</v>
      </c>
      <c r="U112" s="339">
        <f>IF(OR($C112&gt;U$7,$C112+$E112-1&lt;U$7),0,($D112-SUM($F112:T112)-SUM($F51:T51))/($E112+$C112-U$7))</f>
        <v>0</v>
      </c>
      <c r="V112" s="339">
        <f>IF(OR($C112&gt;V$7,$C112+$E112-1&lt;V$7),0,($D112-SUM($F112:U112)-SUM($F51:U51))/($E112+$C112-V$7))</f>
        <v>0</v>
      </c>
      <c r="W112" s="339">
        <f>IF(OR($C112&gt;W$7,$C112+$E112-1&lt;W$7),0,($D112-SUM($F112:V112)-SUM($F51:V51))/($E112+$C112-W$7))</f>
        <v>0</v>
      </c>
      <c r="X112" s="339">
        <f>IF(OR($C112&gt;X$7,$C112+$E112-1&lt;X$7),0,($D112-SUM($F112:W112)-SUM($F51:W51))/($E112+$C112-X$7))</f>
        <v>0</v>
      </c>
      <c r="Y112" s="339">
        <f>IF(OR($C112&gt;Y$7,$C112+$E112-1&lt;Y$7),0,($D112-SUM($F112:X112)-SUM($F51:X51))/($E112+$C112-Y$7))</f>
        <v>0</v>
      </c>
      <c r="Z112" s="339">
        <f>IF(OR($C112&gt;Z$7,$C112+$E112-1&lt;Z$7),0,($D112-SUM($F112:Y112)-SUM($F51:Y51))/($E112+$C112-Z$7))</f>
        <v>0</v>
      </c>
      <c r="AA112" s="339">
        <f>IF(OR($C112&gt;AA$7,$C112+$E112-1&lt;AA$7),0,($D112-SUM($F112:Z112)-SUM($F51:Z51))/($E112+$C112-AA$7))</f>
        <v>0</v>
      </c>
      <c r="AB112" s="339">
        <f>IF(OR($C112&gt;AB$7,$C112+$E112-1&lt;AB$7),0,($D112-SUM($F112:AA112)-SUM($F51:AA51))/($E112+$C112-AB$7))</f>
        <v>0</v>
      </c>
      <c r="AC112" s="339">
        <f>IF(OR($C112&gt;AC$7,$C112+$E112-1&lt;AC$7),0,($D112-SUM($F112:AB112)-SUM($F51:AB51))/($E112+$C112-AC$7))</f>
        <v>0</v>
      </c>
      <c r="AD112" s="339">
        <f>IF(OR($C112&gt;AD$7,$C112+$E112-1&lt;AD$7),0,($D112-SUM($F112:AC112)-SUM($F51:AC51))/($E112+$C112-AD$7))</f>
        <v>0</v>
      </c>
      <c r="AE112" s="339">
        <f>IF(OR($C112&gt;AE$7,$C112+$E112-1&lt;AE$7),0,($D112-SUM($F112:AD112)-SUM($F51:AD51))/($E112+$C112-AE$7))</f>
        <v>0</v>
      </c>
      <c r="AF112" s="339">
        <f>IF(OR($C112&gt;AF$7,$C112+$E112-1&lt;AF$7),0,($D112-SUM($F112:AE112)-SUM($F51:AE51))/($E112+$C112-AF$7))</f>
        <v>0</v>
      </c>
      <c r="AG112" s="339">
        <f>IF(OR($C112&gt;AG$7,$C112+$E112-1&lt;AG$7),0,($D112-SUM($F112:AF112)-SUM($F51:AF51))/($E112+$C112-AG$7))</f>
        <v>0</v>
      </c>
      <c r="AH112" s="339">
        <f>IF(OR($C112&gt;AH$7,$C112+$E112-1&lt;AH$7),0,($D112-SUM($F112:AG112)-SUM($F51:AG51))/($E112+$C112-AH$7))</f>
        <v>0</v>
      </c>
      <c r="AI112" s="339">
        <f>IF(OR($C112&gt;AI$7,$C112+$E112-1&lt;AI$7),0,($D112-SUM($F112:AH112)-SUM($F51:AH51))/($E112+$C112-AI$7))</f>
        <v>0</v>
      </c>
      <c r="AJ112" s="339">
        <f>IF(OR($C112&gt;AJ$7,$C112+$E112-1&lt;AJ$7),0,($D112-SUM($F112:AI112)-SUM($F51:AI51))/($E112+$C112-AJ$7))</f>
        <v>0</v>
      </c>
      <c r="AK112" s="339">
        <f>IF(OR($C112&gt;AK$7,$C112+$E112-1&lt;AK$7),0,($D112-SUM($F112:AJ112)-SUM($F51:AJ51))/($E112+$C112-AK$7))</f>
        <v>0</v>
      </c>
      <c r="AL112" s="339">
        <f>IF(OR($C112&gt;AL$7,$C112+$E112-1&lt;AL$7),0,($D112-SUM($F112:AK112)-SUM($F51:AK51))/($E112+$C112-AL$7))</f>
        <v>0</v>
      </c>
      <c r="AM112" s="339">
        <f>IF(OR($C112&gt;AM$7,$C112+$E112-1&lt;AM$7),0,($D112-SUM($F112:AL112)-SUM($F51:AL51))/($E112+$C112-AM$7))</f>
        <v>0</v>
      </c>
      <c r="AN112" s="339">
        <f>IF(OR($C112&gt;AN$7,$C112+$E112-1&lt;AN$7),0,($D112-SUM($F112:AM112)-SUM($F51:AM51))/($E112+$C112-AN$7))</f>
        <v>0</v>
      </c>
      <c r="AO112" s="339">
        <f>IF(OR($C112&gt;AO$7,$C112+$E112-1&lt;AO$7),0,($D112-SUM($F112:AN112)-SUM($F51:AN51))/($E112+$C112-AO$7))</f>
        <v>0</v>
      </c>
      <c r="AP112" s="339">
        <f>IF(OR($C112&gt;AP$7,$C112+$E112-1&lt;AP$7),0,($D112-SUM($F112:AO112)-SUM($F51:AO51))/($E112+$C112-AP$7))</f>
        <v>0</v>
      </c>
      <c r="AQ112" s="339">
        <f>IF(OR($C112&gt;AQ$7,$C112+$E112-1&lt;AQ$7),0,($D112-SUM($F112:AP112)-SUM($F51:AP51))/($E112+$C112-AQ$7))</f>
        <v>0</v>
      </c>
      <c r="AR112" s="339">
        <f>IF(OR($C112&gt;AR$7,$C112+$E112-1&lt;AR$7),0,($D112-SUM($F112:AQ112)-SUM($F51:AQ51))/($E112+$C112-AR$7))</f>
        <v>0</v>
      </c>
      <c r="AS112" s="339">
        <f>IF(OR($C112&gt;AS$7,$C112+$E112-1&lt;AS$7),0,($D112-SUM($F112:AR112)-SUM($F51:AR51))/($E112+$C112-AS$7))</f>
        <v>0</v>
      </c>
      <c r="AT112" s="339">
        <f>IF(OR($C112&gt;AT$7,$C112+$E112-1&lt;AT$7),0,($D112-SUM($F112:AS112)-SUM($F51:AS51))/($E112+$C112-AT$7))</f>
        <v>0</v>
      </c>
      <c r="AU112" s="339">
        <f>IF(OR($C112&gt;AU$7,$C112+$E112-1&lt;AU$7),0,($D112-SUM($F112:AT112)-SUM($F51:AT51))/($E112+$C112-AU$7))</f>
        <v>0</v>
      </c>
      <c r="AV112" s="339">
        <f>IF(OR($C112&gt;AV$7,$C112+$E112-1&lt;AV$7),0,($D112-SUM($F112:AU112)-SUM($F51:AU51))/($E112+$C112-AV$7))</f>
        <v>0</v>
      </c>
      <c r="AW112" s="339">
        <f>IF(OR($C112&gt;AW$7,$C112+$E112-1&lt;AW$7),0,($D112-SUM($F112:AV112)-SUM($F51:AV51))/($E112+$C112-AW$7))</f>
        <v>0</v>
      </c>
      <c r="AX112" s="339">
        <f>IF(OR($C112&gt;AX$7,$C112+$E112-1&lt;AX$7),0,($D112-SUM($F112:AW112)-SUM($F51:AW51))/($E112+$C112-AX$7))</f>
        <v>0</v>
      </c>
      <c r="AY112" s="339">
        <f>IF(OR($C112&gt;AY$7,$C112+$E112-1&lt;AY$7),0,($D112-SUM($F112:AX112)-SUM($F51:AX51))/($E112+$C112-AY$7))</f>
        <v>0</v>
      </c>
      <c r="AZ112" s="339">
        <f>IF(OR($C112&gt;AZ$7,$C112+$E112-1&lt;AZ$7),0,($D112-SUM($F112:AY112)-SUM($F51:AY51))/($E112+$C112-AZ$7))</f>
        <v>0</v>
      </c>
      <c r="BA112" s="339">
        <f>IF(OR($C112&gt;BA$7,$C112+$E112-1&lt;BA$7),0,($D112-SUM($F112:AZ112)-SUM($F51:AZ51))/($E112+$C112-BA$7))</f>
        <v>0</v>
      </c>
      <c r="BB112" s="339">
        <f>IF(OR($C112&gt;BB$7,$C112+$E112-1&lt;BB$7),0,($D112-SUM($F112:BA112)-SUM($F51:BA51))/($E112+$C112-BB$7))</f>
        <v>0</v>
      </c>
      <c r="BC112" s="339">
        <f>IF(OR($C112&gt;BC$7,$C112+$E112-1&lt;BC$7),0,($D112-SUM($F112:BB112)-SUM($F51:BB51))/($E112+$C112-BC$7))</f>
        <v>0</v>
      </c>
      <c r="BD112" s="339">
        <f>IF(OR($C112&gt;BD$7,$C112+$E112-1&lt;BD$7),0,($D112-SUM($F112:BC112)-SUM($F51:BC51))/($E112+$C112-BD$7))</f>
        <v>0</v>
      </c>
      <c r="BE112" s="339">
        <f>IF(OR($C112&gt;BE$7,$C112+$E112-1&lt;BE$7),0,($D112-SUM($F112:BD112)-SUM($F51:BD51))/($E112+$C112-BE$7))</f>
        <v>0</v>
      </c>
      <c r="BF112" s="339">
        <f>IF(OR($C112&gt;BF$7,$C112+$E112-1&lt;BF$7),0,($D112-SUM($F112:BE112)-SUM($F51:BE51))/($E112+$C112-BF$7))</f>
        <v>0</v>
      </c>
      <c r="BG112" s="339">
        <f>IF(OR($C112&gt;BG$7,$C112+$E112-1&lt;BG$7),0,($D112-SUM($F112:BF112)-SUM($F51:BF51))/($E112+$C112-BG$7))</f>
        <v>0</v>
      </c>
      <c r="BH112" s="339">
        <f>IF(OR($C112&gt;BH$7,$C112+$E112-1&lt;BH$7),0,($D112-SUM($F112:BG112)-SUM($F51:BG51))/($E112+$C112-BH$7))</f>
        <v>0</v>
      </c>
      <c r="BI112" s="339">
        <f>IF(OR($C112&gt;BI$7,$C112+$E112-1&lt;BI$7),0,($D112-SUM($F112:BH112)-SUM($F51:BH51))/($E112+$C112-BI$7))</f>
        <v>0</v>
      </c>
      <c r="BJ112" s="339">
        <f>IF(OR($C112&gt;BJ$7,$C112+$E112-1&lt;BJ$7),0,($D112-SUM($F112:BI112)-SUM($F51:BI51))/($E112+$C112-BJ$7))</f>
        <v>0</v>
      </c>
      <c r="BK112" s="339">
        <f>IF(OR($C112&gt;BK$7,$C112+$E112-1&lt;BK$7),0,($D112-SUM($F112:BJ112)-SUM($F51:BJ51))/($E112+$C112-BK$7))</f>
        <v>0</v>
      </c>
      <c r="BL112" s="339">
        <f>IF(OR($C112&gt;BL$7,$C112+$E112-1&lt;BL$7),0,($D112-SUM($F112:BK112)-SUM($F51:BK51))/($E112+$C112-BL$7))</f>
        <v>0</v>
      </c>
      <c r="BM112" s="339">
        <f>IF(OR($C112&gt;BM$7,$C112+$E112-1&lt;BM$7),0,($D112-SUM($F112:BL112)-SUM($F51:BL51))/($E112+$C112-BM$7))</f>
        <v>0</v>
      </c>
      <c r="BN112" s="339">
        <f>IF(OR($C112&gt;BN$7,$C112+$E112-1&lt;BN$7),0,($D112-SUM($F112:BM112)-SUM($F51:BM51))/($E112+$C112-BN$7))</f>
        <v>0</v>
      </c>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row>
    <row r="113" spans="1:90" hidden="1" outlineLevel="1" x14ac:dyDescent="0.15">
      <c r="A113" s="112"/>
      <c r="B113" s="87"/>
      <c r="C113" s="8">
        <v>18</v>
      </c>
      <c r="D113" s="337">
        <v>0</v>
      </c>
      <c r="E113" s="8">
        <f t="shared" si="19"/>
        <v>0</v>
      </c>
      <c r="F113" s="338"/>
      <c r="G113" s="339">
        <f>IF(OR($C113&gt;G$7,$C113+$E113-1&lt;G$7),0,($D113-SUM($F113:F113)-SUM($F52:F52))/($E113+$C113-G$7))</f>
        <v>0</v>
      </c>
      <c r="H113" s="339">
        <f>IF(OR($C113&gt;H$7,$C113+$E113-1&lt;H$7),0,($D113-SUM($F113:G113)-SUM($F52:G52))/($E113+$C113-H$7))</f>
        <v>0</v>
      </c>
      <c r="I113" s="339">
        <f>IF(OR($C113&gt;I$7,$C113+$E113-1&lt;I$7),0,($D113-SUM($F113:H113)-SUM($F52:H52))/($E113+$C113-I$7))</f>
        <v>0</v>
      </c>
      <c r="J113" s="339">
        <f>IF(OR($C113&gt;J$7,$C113+$E113-1&lt;J$7),0,($D113-SUM($F113:I113)-SUM($F52:I52))/($E113+$C113-J$7))</f>
        <v>0</v>
      </c>
      <c r="K113" s="339">
        <f>IF(OR($C113&gt;K$7,$C113+$E113-1&lt;K$7),0,($D113-SUM($F113:J113)-SUM($F52:J52))/($E113+$C113-K$7))</f>
        <v>0</v>
      </c>
      <c r="L113" s="339">
        <f>IF(OR($C113&gt;L$7,$C113+$E113-1&lt;L$7),0,($D113-SUM($F113:K113)-SUM($F52:K52))/($E113+$C113-L$7))</f>
        <v>0</v>
      </c>
      <c r="M113" s="339">
        <f>IF(OR($C113&gt;M$7,$C113+$E113-1&lt;M$7),0,($D113-SUM($F113:L113)-SUM($F52:L52))/($E113+$C113-M$7))</f>
        <v>0</v>
      </c>
      <c r="N113" s="339">
        <f>IF(OR($C113&gt;N$7,$C113+$E113-1&lt;N$7),0,($D113-SUM($F113:M113)-SUM($F52:M52))/($E113+$C113-N$7))</f>
        <v>0</v>
      </c>
      <c r="O113" s="339">
        <f>IF(OR($C113&gt;O$7,$C113+$E113-1&lt;O$7),0,($D113-SUM($F113:N113)-SUM($F52:N52))/($E113+$C113-O$7))</f>
        <v>0</v>
      </c>
      <c r="P113" s="339">
        <f>IF(OR($C113&gt;P$7,$C113+$E113-1&lt;P$7),0,($D113-SUM($F113:O113)-SUM($F52:O52))/($E113+$C113-P$7))</f>
        <v>0</v>
      </c>
      <c r="Q113" s="339">
        <f>IF(OR($C113&gt;Q$7,$C113+$E113-1&lt;Q$7),0,($D113-SUM($F113:P113)-SUM($F52:P52))/($E113+$C113-Q$7))</f>
        <v>0</v>
      </c>
      <c r="R113" s="339">
        <f>IF(OR($C113&gt;R$7,$C113+$E113-1&lt;R$7),0,($D113-SUM($F113:Q113)-SUM($F52:Q52))/($E113+$C113-R$7))</f>
        <v>0</v>
      </c>
      <c r="S113" s="339">
        <f>IF(OR($C113&gt;S$7,$C113+$E113-1&lt;S$7),0,($D113-SUM($F113:R113)-SUM($F52:R52))/($E113+$C113-S$7))</f>
        <v>0</v>
      </c>
      <c r="T113" s="339">
        <f>IF(OR($C113&gt;T$7,$C113+$E113-1&lt;T$7),0,($D113-SUM($F113:S113)-SUM($F52:S52))/($E113+$C113-T$7))</f>
        <v>0</v>
      </c>
      <c r="U113" s="339">
        <f>IF(OR($C113&gt;U$7,$C113+$E113-1&lt;U$7),0,($D113-SUM($F113:T113)-SUM($F52:T52))/($E113+$C113-U$7))</f>
        <v>0</v>
      </c>
      <c r="V113" s="339">
        <f>IF(OR($C113&gt;V$7,$C113+$E113-1&lt;V$7),0,($D113-SUM($F113:U113)-SUM($F52:U52))/($E113+$C113-V$7))</f>
        <v>0</v>
      </c>
      <c r="W113" s="339">
        <f>IF(OR($C113&gt;W$7,$C113+$E113-1&lt;W$7),0,($D113-SUM($F113:V113)-SUM($F52:V52))/($E113+$C113-W$7))</f>
        <v>0</v>
      </c>
      <c r="X113" s="339">
        <f>IF(OR($C113&gt;X$7,$C113+$E113-1&lt;X$7),0,($D113-SUM($F113:W113)-SUM($F52:W52))/($E113+$C113-X$7))</f>
        <v>0</v>
      </c>
      <c r="Y113" s="339">
        <f>IF(OR($C113&gt;Y$7,$C113+$E113-1&lt;Y$7),0,($D113-SUM($F113:X113)-SUM($F52:X52))/($E113+$C113-Y$7))</f>
        <v>0</v>
      </c>
      <c r="Z113" s="339">
        <f>IF(OR($C113&gt;Z$7,$C113+$E113-1&lt;Z$7),0,($D113-SUM($F113:Y113)-SUM($F52:Y52))/($E113+$C113-Z$7))</f>
        <v>0</v>
      </c>
      <c r="AA113" s="339">
        <f>IF(OR($C113&gt;AA$7,$C113+$E113-1&lt;AA$7),0,($D113-SUM($F113:Z113)-SUM($F52:Z52))/($E113+$C113-AA$7))</f>
        <v>0</v>
      </c>
      <c r="AB113" s="339">
        <f>IF(OR($C113&gt;AB$7,$C113+$E113-1&lt;AB$7),0,($D113-SUM($F113:AA113)-SUM($F52:AA52))/($E113+$C113-AB$7))</f>
        <v>0</v>
      </c>
      <c r="AC113" s="339">
        <f>IF(OR($C113&gt;AC$7,$C113+$E113-1&lt;AC$7),0,($D113-SUM($F113:AB113)-SUM($F52:AB52))/($E113+$C113-AC$7))</f>
        <v>0</v>
      </c>
      <c r="AD113" s="339">
        <f>IF(OR($C113&gt;AD$7,$C113+$E113-1&lt;AD$7),0,($D113-SUM($F113:AC113)-SUM($F52:AC52))/($E113+$C113-AD$7))</f>
        <v>0</v>
      </c>
      <c r="AE113" s="339">
        <f>IF(OR($C113&gt;AE$7,$C113+$E113-1&lt;AE$7),0,($D113-SUM($F113:AD113)-SUM($F52:AD52))/($E113+$C113-AE$7))</f>
        <v>0</v>
      </c>
      <c r="AF113" s="339">
        <f>IF(OR($C113&gt;AF$7,$C113+$E113-1&lt;AF$7),0,($D113-SUM($F113:AE113)-SUM($F52:AE52))/($E113+$C113-AF$7))</f>
        <v>0</v>
      </c>
      <c r="AG113" s="339">
        <f>IF(OR($C113&gt;AG$7,$C113+$E113-1&lt;AG$7),0,($D113-SUM($F113:AF113)-SUM($F52:AF52))/($E113+$C113-AG$7))</f>
        <v>0</v>
      </c>
      <c r="AH113" s="339">
        <f>IF(OR($C113&gt;AH$7,$C113+$E113-1&lt;AH$7),0,($D113-SUM($F113:AG113)-SUM($F52:AG52))/($E113+$C113-AH$7))</f>
        <v>0</v>
      </c>
      <c r="AI113" s="339">
        <f>IF(OR($C113&gt;AI$7,$C113+$E113-1&lt;AI$7),0,($D113-SUM($F113:AH113)-SUM($F52:AH52))/($E113+$C113-AI$7))</f>
        <v>0</v>
      </c>
      <c r="AJ113" s="339">
        <f>IF(OR($C113&gt;AJ$7,$C113+$E113-1&lt;AJ$7),0,($D113-SUM($F113:AI113)-SUM($F52:AI52))/($E113+$C113-AJ$7))</f>
        <v>0</v>
      </c>
      <c r="AK113" s="339">
        <f>IF(OR($C113&gt;AK$7,$C113+$E113-1&lt;AK$7),0,($D113-SUM($F113:AJ113)-SUM($F52:AJ52))/($E113+$C113-AK$7))</f>
        <v>0</v>
      </c>
      <c r="AL113" s="339">
        <f>IF(OR($C113&gt;AL$7,$C113+$E113-1&lt;AL$7),0,($D113-SUM($F113:AK113)-SUM($F52:AK52))/($E113+$C113-AL$7))</f>
        <v>0</v>
      </c>
      <c r="AM113" s="339">
        <f>IF(OR($C113&gt;AM$7,$C113+$E113-1&lt;AM$7),0,($D113-SUM($F113:AL113)-SUM($F52:AL52))/($E113+$C113-AM$7))</f>
        <v>0</v>
      </c>
      <c r="AN113" s="339">
        <f>IF(OR($C113&gt;AN$7,$C113+$E113-1&lt;AN$7),0,($D113-SUM($F113:AM113)-SUM($F52:AM52))/($E113+$C113-AN$7))</f>
        <v>0</v>
      </c>
      <c r="AO113" s="339">
        <f>IF(OR($C113&gt;AO$7,$C113+$E113-1&lt;AO$7),0,($D113-SUM($F113:AN113)-SUM($F52:AN52))/($E113+$C113-AO$7))</f>
        <v>0</v>
      </c>
      <c r="AP113" s="339">
        <f>IF(OR($C113&gt;AP$7,$C113+$E113-1&lt;AP$7),0,($D113-SUM($F113:AO113)-SUM($F52:AO52))/($E113+$C113-AP$7))</f>
        <v>0</v>
      </c>
      <c r="AQ113" s="339">
        <f>IF(OR($C113&gt;AQ$7,$C113+$E113-1&lt;AQ$7),0,($D113-SUM($F113:AP113)-SUM($F52:AP52))/($E113+$C113-AQ$7))</f>
        <v>0</v>
      </c>
      <c r="AR113" s="339">
        <f>IF(OR($C113&gt;AR$7,$C113+$E113-1&lt;AR$7),0,($D113-SUM($F113:AQ113)-SUM($F52:AQ52))/($E113+$C113-AR$7))</f>
        <v>0</v>
      </c>
      <c r="AS113" s="339">
        <f>IF(OR($C113&gt;AS$7,$C113+$E113-1&lt;AS$7),0,($D113-SUM($F113:AR113)-SUM($F52:AR52))/($E113+$C113-AS$7))</f>
        <v>0</v>
      </c>
      <c r="AT113" s="339">
        <f>IF(OR($C113&gt;AT$7,$C113+$E113-1&lt;AT$7),0,($D113-SUM($F113:AS113)-SUM($F52:AS52))/($E113+$C113-AT$7))</f>
        <v>0</v>
      </c>
      <c r="AU113" s="339">
        <f>IF(OR($C113&gt;AU$7,$C113+$E113-1&lt;AU$7),0,($D113-SUM($F113:AT113)-SUM($F52:AT52))/($E113+$C113-AU$7))</f>
        <v>0</v>
      </c>
      <c r="AV113" s="339">
        <f>IF(OR($C113&gt;AV$7,$C113+$E113-1&lt;AV$7),0,($D113-SUM($F113:AU113)-SUM($F52:AU52))/($E113+$C113-AV$7))</f>
        <v>0</v>
      </c>
      <c r="AW113" s="339">
        <f>IF(OR($C113&gt;AW$7,$C113+$E113-1&lt;AW$7),0,($D113-SUM($F113:AV113)-SUM($F52:AV52))/($E113+$C113-AW$7))</f>
        <v>0</v>
      </c>
      <c r="AX113" s="339">
        <f>IF(OR($C113&gt;AX$7,$C113+$E113-1&lt;AX$7),0,($D113-SUM($F113:AW113)-SUM($F52:AW52))/($E113+$C113-AX$7))</f>
        <v>0</v>
      </c>
      <c r="AY113" s="339">
        <f>IF(OR($C113&gt;AY$7,$C113+$E113-1&lt;AY$7),0,($D113-SUM($F113:AX113)-SUM($F52:AX52))/($E113+$C113-AY$7))</f>
        <v>0</v>
      </c>
      <c r="AZ113" s="339">
        <f>IF(OR($C113&gt;AZ$7,$C113+$E113-1&lt;AZ$7),0,($D113-SUM($F113:AY113)-SUM($F52:AY52))/($E113+$C113-AZ$7))</f>
        <v>0</v>
      </c>
      <c r="BA113" s="339">
        <f>IF(OR($C113&gt;BA$7,$C113+$E113-1&lt;BA$7),0,($D113-SUM($F113:AZ113)-SUM($F52:AZ52))/($E113+$C113-BA$7))</f>
        <v>0</v>
      </c>
      <c r="BB113" s="339">
        <f>IF(OR($C113&gt;BB$7,$C113+$E113-1&lt;BB$7),0,($D113-SUM($F113:BA113)-SUM($F52:BA52))/($E113+$C113-BB$7))</f>
        <v>0</v>
      </c>
      <c r="BC113" s="339">
        <f>IF(OR($C113&gt;BC$7,$C113+$E113-1&lt;BC$7),0,($D113-SUM($F113:BB113)-SUM($F52:BB52))/($E113+$C113-BC$7))</f>
        <v>0</v>
      </c>
      <c r="BD113" s="339">
        <f>IF(OR($C113&gt;BD$7,$C113+$E113-1&lt;BD$7),0,($D113-SUM($F113:BC113)-SUM($F52:BC52))/($E113+$C113-BD$7))</f>
        <v>0</v>
      </c>
      <c r="BE113" s="339">
        <f>IF(OR($C113&gt;BE$7,$C113+$E113-1&lt;BE$7),0,($D113-SUM($F113:BD113)-SUM($F52:BD52))/($E113+$C113-BE$7))</f>
        <v>0</v>
      </c>
      <c r="BF113" s="339">
        <f>IF(OR($C113&gt;BF$7,$C113+$E113-1&lt;BF$7),0,($D113-SUM($F113:BE113)-SUM($F52:BE52))/($E113+$C113-BF$7))</f>
        <v>0</v>
      </c>
      <c r="BG113" s="339">
        <f>IF(OR($C113&gt;BG$7,$C113+$E113-1&lt;BG$7),0,($D113-SUM($F113:BF113)-SUM($F52:BF52))/($E113+$C113-BG$7))</f>
        <v>0</v>
      </c>
      <c r="BH113" s="339">
        <f>IF(OR($C113&gt;BH$7,$C113+$E113-1&lt;BH$7),0,($D113-SUM($F113:BG113)-SUM($F52:BG52))/($E113+$C113-BH$7))</f>
        <v>0</v>
      </c>
      <c r="BI113" s="339">
        <f>IF(OR($C113&gt;BI$7,$C113+$E113-1&lt;BI$7),0,($D113-SUM($F113:BH113)-SUM($F52:BH52))/($E113+$C113-BI$7))</f>
        <v>0</v>
      </c>
      <c r="BJ113" s="339">
        <f>IF(OR($C113&gt;BJ$7,$C113+$E113-1&lt;BJ$7),0,($D113-SUM($F113:BI113)-SUM($F52:BI52))/($E113+$C113-BJ$7))</f>
        <v>0</v>
      </c>
      <c r="BK113" s="339">
        <f>IF(OR($C113&gt;BK$7,$C113+$E113-1&lt;BK$7),0,($D113-SUM($F113:BJ113)-SUM($F52:BJ52))/($E113+$C113-BK$7))</f>
        <v>0</v>
      </c>
      <c r="BL113" s="339">
        <f>IF(OR($C113&gt;BL$7,$C113+$E113-1&lt;BL$7),0,($D113-SUM($F113:BK113)-SUM($F52:BK52))/($E113+$C113-BL$7))</f>
        <v>0</v>
      </c>
      <c r="BM113" s="339">
        <f>IF(OR($C113&gt;BM$7,$C113+$E113-1&lt;BM$7),0,($D113-SUM($F113:BL113)-SUM($F52:BL52))/($E113+$C113-BM$7))</f>
        <v>0</v>
      </c>
      <c r="BN113" s="339">
        <f>IF(OR($C113&gt;BN$7,$C113+$E113-1&lt;BN$7),0,($D113-SUM($F113:BM113)-SUM($F52:BM52))/($E113+$C113-BN$7))</f>
        <v>0</v>
      </c>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row>
    <row r="114" spans="1:90" hidden="1" outlineLevel="1" x14ac:dyDescent="0.15">
      <c r="A114" s="112"/>
      <c r="B114" s="87"/>
      <c r="C114" s="8">
        <v>19</v>
      </c>
      <c r="D114" s="337">
        <v>0</v>
      </c>
      <c r="E114" s="8">
        <f t="shared" si="19"/>
        <v>0</v>
      </c>
      <c r="F114" s="338"/>
      <c r="G114" s="339">
        <f>IF(OR($C114&gt;G$7,$C114+$E114-1&lt;G$7),0,($D114-SUM($F114:F114)-SUM($F53:F53))/($E114+$C114-G$7))</f>
        <v>0</v>
      </c>
      <c r="H114" s="339">
        <f>IF(OR($C114&gt;H$7,$C114+$E114-1&lt;H$7),0,($D114-SUM($F114:G114)-SUM($F53:G53))/($E114+$C114-H$7))</f>
        <v>0</v>
      </c>
      <c r="I114" s="339">
        <f>IF(OR($C114&gt;I$7,$C114+$E114-1&lt;I$7),0,($D114-SUM($F114:H114)-SUM($F53:H53))/($E114+$C114-I$7))</f>
        <v>0</v>
      </c>
      <c r="J114" s="339">
        <f>IF(OR($C114&gt;J$7,$C114+$E114-1&lt;J$7),0,($D114-SUM($F114:I114)-SUM($F53:I53))/($E114+$C114-J$7))</f>
        <v>0</v>
      </c>
      <c r="K114" s="339">
        <f>IF(OR($C114&gt;K$7,$C114+$E114-1&lt;K$7),0,($D114-SUM($F114:J114)-SUM($F53:J53))/($E114+$C114-K$7))</f>
        <v>0</v>
      </c>
      <c r="L114" s="339">
        <f>IF(OR($C114&gt;L$7,$C114+$E114-1&lt;L$7),0,($D114-SUM($F114:K114)-SUM($F53:K53))/($E114+$C114-L$7))</f>
        <v>0</v>
      </c>
      <c r="M114" s="339">
        <f>IF(OR($C114&gt;M$7,$C114+$E114-1&lt;M$7),0,($D114-SUM($F114:L114)-SUM($F53:L53))/($E114+$C114-M$7))</f>
        <v>0</v>
      </c>
      <c r="N114" s="339">
        <f>IF(OR($C114&gt;N$7,$C114+$E114-1&lt;N$7),0,($D114-SUM($F114:M114)-SUM($F53:M53))/($E114+$C114-N$7))</f>
        <v>0</v>
      </c>
      <c r="O114" s="339">
        <f>IF(OR($C114&gt;O$7,$C114+$E114-1&lt;O$7),0,($D114-SUM($F114:N114)-SUM($F53:N53))/($E114+$C114-O$7))</f>
        <v>0</v>
      </c>
      <c r="P114" s="339">
        <f>IF(OR($C114&gt;P$7,$C114+$E114-1&lt;P$7),0,($D114-SUM($F114:O114)-SUM($F53:O53))/($E114+$C114-P$7))</f>
        <v>0</v>
      </c>
      <c r="Q114" s="339">
        <f>IF(OR($C114&gt;Q$7,$C114+$E114-1&lt;Q$7),0,($D114-SUM($F114:P114)-SUM($F53:P53))/($E114+$C114-Q$7))</f>
        <v>0</v>
      </c>
      <c r="R114" s="339">
        <f>IF(OR($C114&gt;R$7,$C114+$E114-1&lt;R$7),0,($D114-SUM($F114:Q114)-SUM($F53:Q53))/($E114+$C114-R$7))</f>
        <v>0</v>
      </c>
      <c r="S114" s="339">
        <f>IF(OR($C114&gt;S$7,$C114+$E114-1&lt;S$7),0,($D114-SUM($F114:R114)-SUM($F53:R53))/($E114+$C114-S$7))</f>
        <v>0</v>
      </c>
      <c r="T114" s="339">
        <f>IF(OR($C114&gt;T$7,$C114+$E114-1&lt;T$7),0,($D114-SUM($F114:S114)-SUM($F53:S53))/($E114+$C114-T$7))</f>
        <v>0</v>
      </c>
      <c r="U114" s="339">
        <f>IF(OR($C114&gt;U$7,$C114+$E114-1&lt;U$7),0,($D114-SUM($F114:T114)-SUM($F53:T53))/($E114+$C114-U$7))</f>
        <v>0</v>
      </c>
      <c r="V114" s="339">
        <f>IF(OR($C114&gt;V$7,$C114+$E114-1&lt;V$7),0,($D114-SUM($F114:U114)-SUM($F53:U53))/($E114+$C114-V$7))</f>
        <v>0</v>
      </c>
      <c r="W114" s="339">
        <f>IF(OR($C114&gt;W$7,$C114+$E114-1&lt;W$7),0,($D114-SUM($F114:V114)-SUM($F53:V53))/($E114+$C114-W$7))</f>
        <v>0</v>
      </c>
      <c r="X114" s="339">
        <f>IF(OR($C114&gt;X$7,$C114+$E114-1&lt;X$7),0,($D114-SUM($F114:W114)-SUM($F53:W53))/($E114+$C114-X$7))</f>
        <v>0</v>
      </c>
      <c r="Y114" s="339">
        <f>IF(OR($C114&gt;Y$7,$C114+$E114-1&lt;Y$7),0,($D114-SUM($F114:X114)-SUM($F53:X53))/($E114+$C114-Y$7))</f>
        <v>0</v>
      </c>
      <c r="Z114" s="339">
        <f>IF(OR($C114&gt;Z$7,$C114+$E114-1&lt;Z$7),0,($D114-SUM($F114:Y114)-SUM($F53:Y53))/($E114+$C114-Z$7))</f>
        <v>0</v>
      </c>
      <c r="AA114" s="339">
        <f>IF(OR($C114&gt;AA$7,$C114+$E114-1&lt;AA$7),0,($D114-SUM($F114:Z114)-SUM($F53:Z53))/($E114+$C114-AA$7))</f>
        <v>0</v>
      </c>
      <c r="AB114" s="339">
        <f>IF(OR($C114&gt;AB$7,$C114+$E114-1&lt;AB$7),0,($D114-SUM($F114:AA114)-SUM($F53:AA53))/($E114+$C114-AB$7))</f>
        <v>0</v>
      </c>
      <c r="AC114" s="339">
        <f>IF(OR($C114&gt;AC$7,$C114+$E114-1&lt;AC$7),0,($D114-SUM($F114:AB114)-SUM($F53:AB53))/($E114+$C114-AC$7))</f>
        <v>0</v>
      </c>
      <c r="AD114" s="339">
        <f>IF(OR($C114&gt;AD$7,$C114+$E114-1&lt;AD$7),0,($D114-SUM($F114:AC114)-SUM($F53:AC53))/($E114+$C114-AD$7))</f>
        <v>0</v>
      </c>
      <c r="AE114" s="339">
        <f>IF(OR($C114&gt;AE$7,$C114+$E114-1&lt;AE$7),0,($D114-SUM($F114:AD114)-SUM($F53:AD53))/($E114+$C114-AE$7))</f>
        <v>0</v>
      </c>
      <c r="AF114" s="339">
        <f>IF(OR($C114&gt;AF$7,$C114+$E114-1&lt;AF$7),0,($D114-SUM($F114:AE114)-SUM($F53:AE53))/($E114+$C114-AF$7))</f>
        <v>0</v>
      </c>
      <c r="AG114" s="339">
        <f>IF(OR($C114&gt;AG$7,$C114+$E114-1&lt;AG$7),0,($D114-SUM($F114:AF114)-SUM($F53:AF53))/($E114+$C114-AG$7))</f>
        <v>0</v>
      </c>
      <c r="AH114" s="339">
        <f>IF(OR($C114&gt;AH$7,$C114+$E114-1&lt;AH$7),0,($D114-SUM($F114:AG114)-SUM($F53:AG53))/($E114+$C114-AH$7))</f>
        <v>0</v>
      </c>
      <c r="AI114" s="339">
        <f>IF(OR($C114&gt;AI$7,$C114+$E114-1&lt;AI$7),0,($D114-SUM($F114:AH114)-SUM($F53:AH53))/($E114+$C114-AI$7))</f>
        <v>0</v>
      </c>
      <c r="AJ114" s="339">
        <f>IF(OR($C114&gt;AJ$7,$C114+$E114-1&lt;AJ$7),0,($D114-SUM($F114:AI114)-SUM($F53:AI53))/($E114+$C114-AJ$7))</f>
        <v>0</v>
      </c>
      <c r="AK114" s="339">
        <f>IF(OR($C114&gt;AK$7,$C114+$E114-1&lt;AK$7),0,($D114-SUM($F114:AJ114)-SUM($F53:AJ53))/($E114+$C114-AK$7))</f>
        <v>0</v>
      </c>
      <c r="AL114" s="339">
        <f>IF(OR($C114&gt;AL$7,$C114+$E114-1&lt;AL$7),0,($D114-SUM($F114:AK114)-SUM($F53:AK53))/($E114+$C114-AL$7))</f>
        <v>0</v>
      </c>
      <c r="AM114" s="339">
        <f>IF(OR($C114&gt;AM$7,$C114+$E114-1&lt;AM$7),0,($D114-SUM($F114:AL114)-SUM($F53:AL53))/($E114+$C114-AM$7))</f>
        <v>0</v>
      </c>
      <c r="AN114" s="339">
        <f>IF(OR($C114&gt;AN$7,$C114+$E114-1&lt;AN$7),0,($D114-SUM($F114:AM114)-SUM($F53:AM53))/($E114+$C114-AN$7))</f>
        <v>0</v>
      </c>
      <c r="AO114" s="339">
        <f>IF(OR($C114&gt;AO$7,$C114+$E114-1&lt;AO$7),0,($D114-SUM($F114:AN114)-SUM($F53:AN53))/($E114+$C114-AO$7))</f>
        <v>0</v>
      </c>
      <c r="AP114" s="339">
        <f>IF(OR($C114&gt;AP$7,$C114+$E114-1&lt;AP$7),0,($D114-SUM($F114:AO114)-SUM($F53:AO53))/($E114+$C114-AP$7))</f>
        <v>0</v>
      </c>
      <c r="AQ114" s="339">
        <f>IF(OR($C114&gt;AQ$7,$C114+$E114-1&lt;AQ$7),0,($D114-SUM($F114:AP114)-SUM($F53:AP53))/($E114+$C114-AQ$7))</f>
        <v>0</v>
      </c>
      <c r="AR114" s="339">
        <f>IF(OR($C114&gt;AR$7,$C114+$E114-1&lt;AR$7),0,($D114-SUM($F114:AQ114)-SUM($F53:AQ53))/($E114+$C114-AR$7))</f>
        <v>0</v>
      </c>
      <c r="AS114" s="339">
        <f>IF(OR($C114&gt;AS$7,$C114+$E114-1&lt;AS$7),0,($D114-SUM($F114:AR114)-SUM($F53:AR53))/($E114+$C114-AS$7))</f>
        <v>0</v>
      </c>
      <c r="AT114" s="339">
        <f>IF(OR($C114&gt;AT$7,$C114+$E114-1&lt;AT$7),0,($D114-SUM($F114:AS114)-SUM($F53:AS53))/($E114+$C114-AT$7))</f>
        <v>0</v>
      </c>
      <c r="AU114" s="339">
        <f>IF(OR($C114&gt;AU$7,$C114+$E114-1&lt;AU$7),0,($D114-SUM($F114:AT114)-SUM($F53:AT53))/($E114+$C114-AU$7))</f>
        <v>0</v>
      </c>
      <c r="AV114" s="339">
        <f>IF(OR($C114&gt;AV$7,$C114+$E114-1&lt;AV$7),0,($D114-SUM($F114:AU114)-SUM($F53:AU53))/($E114+$C114-AV$7))</f>
        <v>0</v>
      </c>
      <c r="AW114" s="339">
        <f>IF(OR($C114&gt;AW$7,$C114+$E114-1&lt;AW$7),0,($D114-SUM($F114:AV114)-SUM($F53:AV53))/($E114+$C114-AW$7))</f>
        <v>0</v>
      </c>
      <c r="AX114" s="339">
        <f>IF(OR($C114&gt;AX$7,$C114+$E114-1&lt;AX$7),0,($D114-SUM($F114:AW114)-SUM($F53:AW53))/($E114+$C114-AX$7))</f>
        <v>0</v>
      </c>
      <c r="AY114" s="339">
        <f>IF(OR($C114&gt;AY$7,$C114+$E114-1&lt;AY$7),0,($D114-SUM($F114:AX114)-SUM($F53:AX53))/($E114+$C114-AY$7))</f>
        <v>0</v>
      </c>
      <c r="AZ114" s="339">
        <f>IF(OR($C114&gt;AZ$7,$C114+$E114-1&lt;AZ$7),0,($D114-SUM($F114:AY114)-SUM($F53:AY53))/($E114+$C114-AZ$7))</f>
        <v>0</v>
      </c>
      <c r="BA114" s="339">
        <f>IF(OR($C114&gt;BA$7,$C114+$E114-1&lt;BA$7),0,($D114-SUM($F114:AZ114)-SUM($F53:AZ53))/($E114+$C114-BA$7))</f>
        <v>0</v>
      </c>
      <c r="BB114" s="339">
        <f>IF(OR($C114&gt;BB$7,$C114+$E114-1&lt;BB$7),0,($D114-SUM($F114:BA114)-SUM($F53:BA53))/($E114+$C114-BB$7))</f>
        <v>0</v>
      </c>
      <c r="BC114" s="339">
        <f>IF(OR($C114&gt;BC$7,$C114+$E114-1&lt;BC$7),0,($D114-SUM($F114:BB114)-SUM($F53:BB53))/($E114+$C114-BC$7))</f>
        <v>0</v>
      </c>
      <c r="BD114" s="339">
        <f>IF(OR($C114&gt;BD$7,$C114+$E114-1&lt;BD$7),0,($D114-SUM($F114:BC114)-SUM($F53:BC53))/($E114+$C114-BD$7))</f>
        <v>0</v>
      </c>
      <c r="BE114" s="339">
        <f>IF(OR($C114&gt;BE$7,$C114+$E114-1&lt;BE$7),0,($D114-SUM($F114:BD114)-SUM($F53:BD53))/($E114+$C114-BE$7))</f>
        <v>0</v>
      </c>
      <c r="BF114" s="339">
        <f>IF(OR($C114&gt;BF$7,$C114+$E114-1&lt;BF$7),0,($D114-SUM($F114:BE114)-SUM($F53:BE53))/($E114+$C114-BF$7))</f>
        <v>0</v>
      </c>
      <c r="BG114" s="339">
        <f>IF(OR($C114&gt;BG$7,$C114+$E114-1&lt;BG$7),0,($D114-SUM($F114:BF114)-SUM($F53:BF53))/($E114+$C114-BG$7))</f>
        <v>0</v>
      </c>
      <c r="BH114" s="339">
        <f>IF(OR($C114&gt;BH$7,$C114+$E114-1&lt;BH$7),0,($D114-SUM($F114:BG114)-SUM($F53:BG53))/($E114+$C114-BH$7))</f>
        <v>0</v>
      </c>
      <c r="BI114" s="339">
        <f>IF(OR($C114&gt;BI$7,$C114+$E114-1&lt;BI$7),0,($D114-SUM($F114:BH114)-SUM($F53:BH53))/($E114+$C114-BI$7))</f>
        <v>0</v>
      </c>
      <c r="BJ114" s="339">
        <f>IF(OR($C114&gt;BJ$7,$C114+$E114-1&lt;BJ$7),0,($D114-SUM($F114:BI114)-SUM($F53:BI53))/($E114+$C114-BJ$7))</f>
        <v>0</v>
      </c>
      <c r="BK114" s="339">
        <f>IF(OR($C114&gt;BK$7,$C114+$E114-1&lt;BK$7),0,($D114-SUM($F114:BJ114)-SUM($F53:BJ53))/($E114+$C114-BK$7))</f>
        <v>0</v>
      </c>
      <c r="BL114" s="339">
        <f>IF(OR($C114&gt;BL$7,$C114+$E114-1&lt;BL$7),0,($D114-SUM($F114:BK114)-SUM($F53:BK53))/($E114+$C114-BL$7))</f>
        <v>0</v>
      </c>
      <c r="BM114" s="339">
        <f>IF(OR($C114&gt;BM$7,$C114+$E114-1&lt;BM$7),0,($D114-SUM($F114:BL114)-SUM($F53:BL53))/($E114+$C114-BM$7))</f>
        <v>0</v>
      </c>
      <c r="BN114" s="339">
        <f>IF(OR($C114&gt;BN$7,$C114+$E114-1&lt;BN$7),0,($D114-SUM($F114:BM114)-SUM($F53:BM53))/($E114+$C114-BN$7))</f>
        <v>0</v>
      </c>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row>
    <row r="115" spans="1:90" hidden="1" outlineLevel="1" x14ac:dyDescent="0.15">
      <c r="A115" s="112"/>
      <c r="B115" s="87"/>
      <c r="C115" s="8">
        <v>20</v>
      </c>
      <c r="D115" s="337">
        <v>0</v>
      </c>
      <c r="E115" s="8">
        <f t="shared" si="19"/>
        <v>0</v>
      </c>
      <c r="F115" s="338"/>
      <c r="G115" s="339">
        <f>IF(OR($C115&gt;G$7,$C115+$E115-1&lt;G$7),0,($D115-SUM($F115:F115)-SUM($F54:F54))/($E115+$C115-G$7))</f>
        <v>0</v>
      </c>
      <c r="H115" s="339">
        <f>IF(OR($C115&gt;H$7,$C115+$E115-1&lt;H$7),0,($D115-SUM($F115:G115)-SUM($F54:G54))/($E115+$C115-H$7))</f>
        <v>0</v>
      </c>
      <c r="I115" s="339">
        <f>IF(OR($C115&gt;I$7,$C115+$E115-1&lt;I$7),0,($D115-SUM($F115:H115)-SUM($F54:H54))/($E115+$C115-I$7))</f>
        <v>0</v>
      </c>
      <c r="J115" s="339">
        <f>IF(OR($C115&gt;J$7,$C115+$E115-1&lt;J$7),0,($D115-SUM($F115:I115)-SUM($F54:I54))/($E115+$C115-J$7))</f>
        <v>0</v>
      </c>
      <c r="K115" s="339">
        <f>IF(OR($C115&gt;K$7,$C115+$E115-1&lt;K$7),0,($D115-SUM($F115:J115)-SUM($F54:J54))/($E115+$C115-K$7))</f>
        <v>0</v>
      </c>
      <c r="L115" s="339">
        <f>IF(OR($C115&gt;L$7,$C115+$E115-1&lt;L$7),0,($D115-SUM($F115:K115)-SUM($F54:K54))/($E115+$C115-L$7))</f>
        <v>0</v>
      </c>
      <c r="M115" s="339">
        <f>IF(OR($C115&gt;M$7,$C115+$E115-1&lt;M$7),0,($D115-SUM($F115:L115)-SUM($F54:L54))/($E115+$C115-M$7))</f>
        <v>0</v>
      </c>
      <c r="N115" s="339">
        <f>IF(OR($C115&gt;N$7,$C115+$E115-1&lt;N$7),0,($D115-SUM($F115:M115)-SUM($F54:M54))/($E115+$C115-N$7))</f>
        <v>0</v>
      </c>
      <c r="O115" s="339">
        <f>IF(OR($C115&gt;O$7,$C115+$E115-1&lt;O$7),0,($D115-SUM($F115:N115)-SUM($F54:N54))/($E115+$C115-O$7))</f>
        <v>0</v>
      </c>
      <c r="P115" s="339">
        <f>IF(OR($C115&gt;P$7,$C115+$E115-1&lt;P$7),0,($D115-SUM($F115:O115)-SUM($F54:O54))/($E115+$C115-P$7))</f>
        <v>0</v>
      </c>
      <c r="Q115" s="339">
        <f>IF(OR($C115&gt;Q$7,$C115+$E115-1&lt;Q$7),0,($D115-SUM($F115:P115)-SUM($F54:P54))/($E115+$C115-Q$7))</f>
        <v>0</v>
      </c>
      <c r="R115" s="339">
        <f>IF(OR($C115&gt;R$7,$C115+$E115-1&lt;R$7),0,($D115-SUM($F115:Q115)-SUM($F54:Q54))/($E115+$C115-R$7))</f>
        <v>0</v>
      </c>
      <c r="S115" s="339">
        <f>IF(OR($C115&gt;S$7,$C115+$E115-1&lt;S$7),0,($D115-SUM($F115:R115)-SUM($F54:R54))/($E115+$C115-S$7))</f>
        <v>0</v>
      </c>
      <c r="T115" s="339">
        <f>IF(OR($C115&gt;T$7,$C115+$E115-1&lt;T$7),0,($D115-SUM($F115:S115)-SUM($F54:S54))/($E115+$C115-T$7))</f>
        <v>0</v>
      </c>
      <c r="U115" s="339">
        <f>IF(OR($C115&gt;U$7,$C115+$E115-1&lt;U$7),0,($D115-SUM($F115:T115)-SUM($F54:T54))/($E115+$C115-U$7))</f>
        <v>0</v>
      </c>
      <c r="V115" s="339">
        <f>IF(OR($C115&gt;V$7,$C115+$E115-1&lt;V$7),0,($D115-SUM($F115:U115)-SUM($F54:U54))/($E115+$C115-V$7))</f>
        <v>0</v>
      </c>
      <c r="W115" s="339">
        <f>IF(OR($C115&gt;W$7,$C115+$E115-1&lt;W$7),0,($D115-SUM($F115:V115)-SUM($F54:V54))/($E115+$C115-W$7))</f>
        <v>0</v>
      </c>
      <c r="X115" s="339">
        <f>IF(OR($C115&gt;X$7,$C115+$E115-1&lt;X$7),0,($D115-SUM($F115:W115)-SUM($F54:W54))/($E115+$C115-X$7))</f>
        <v>0</v>
      </c>
      <c r="Y115" s="339">
        <f>IF(OR($C115&gt;Y$7,$C115+$E115-1&lt;Y$7),0,($D115-SUM($F115:X115)-SUM($F54:X54))/($E115+$C115-Y$7))</f>
        <v>0</v>
      </c>
      <c r="Z115" s="339">
        <f>IF(OR($C115&gt;Z$7,$C115+$E115-1&lt;Z$7),0,($D115-SUM($F115:Y115)-SUM($F54:Y54))/($E115+$C115-Z$7))</f>
        <v>0</v>
      </c>
      <c r="AA115" s="339">
        <f>IF(OR($C115&gt;AA$7,$C115+$E115-1&lt;AA$7),0,($D115-SUM($F115:Z115)-SUM($F54:Z54))/($E115+$C115-AA$7))</f>
        <v>0</v>
      </c>
      <c r="AB115" s="339">
        <f>IF(OR($C115&gt;AB$7,$C115+$E115-1&lt;AB$7),0,($D115-SUM($F115:AA115)-SUM($F54:AA54))/($E115+$C115-AB$7))</f>
        <v>0</v>
      </c>
      <c r="AC115" s="339">
        <f>IF(OR($C115&gt;AC$7,$C115+$E115-1&lt;AC$7),0,($D115-SUM($F115:AB115)-SUM($F54:AB54))/($E115+$C115-AC$7))</f>
        <v>0</v>
      </c>
      <c r="AD115" s="339">
        <f>IF(OR($C115&gt;AD$7,$C115+$E115-1&lt;AD$7),0,($D115-SUM($F115:AC115)-SUM($F54:AC54))/($E115+$C115-AD$7))</f>
        <v>0</v>
      </c>
      <c r="AE115" s="339">
        <f>IF(OR($C115&gt;AE$7,$C115+$E115-1&lt;AE$7),0,($D115-SUM($F115:AD115)-SUM($F54:AD54))/($E115+$C115-AE$7))</f>
        <v>0</v>
      </c>
      <c r="AF115" s="339">
        <f>IF(OR($C115&gt;AF$7,$C115+$E115-1&lt;AF$7),0,($D115-SUM($F115:AE115)-SUM($F54:AE54))/($E115+$C115-AF$7))</f>
        <v>0</v>
      </c>
      <c r="AG115" s="339">
        <f>IF(OR($C115&gt;AG$7,$C115+$E115-1&lt;AG$7),0,($D115-SUM($F115:AF115)-SUM($F54:AF54))/($E115+$C115-AG$7))</f>
        <v>0</v>
      </c>
      <c r="AH115" s="339">
        <f>IF(OR($C115&gt;AH$7,$C115+$E115-1&lt;AH$7),0,($D115-SUM($F115:AG115)-SUM($F54:AG54))/($E115+$C115-AH$7))</f>
        <v>0</v>
      </c>
      <c r="AI115" s="339">
        <f>IF(OR($C115&gt;AI$7,$C115+$E115-1&lt;AI$7),0,($D115-SUM($F115:AH115)-SUM($F54:AH54))/($E115+$C115-AI$7))</f>
        <v>0</v>
      </c>
      <c r="AJ115" s="339">
        <f>IF(OR($C115&gt;AJ$7,$C115+$E115-1&lt;AJ$7),0,($D115-SUM($F115:AI115)-SUM($F54:AI54))/($E115+$C115-AJ$7))</f>
        <v>0</v>
      </c>
      <c r="AK115" s="339">
        <f>IF(OR($C115&gt;AK$7,$C115+$E115-1&lt;AK$7),0,($D115-SUM($F115:AJ115)-SUM($F54:AJ54))/($E115+$C115-AK$7))</f>
        <v>0</v>
      </c>
      <c r="AL115" s="339">
        <f>IF(OR($C115&gt;AL$7,$C115+$E115-1&lt;AL$7),0,($D115-SUM($F115:AK115)-SUM($F54:AK54))/($E115+$C115-AL$7))</f>
        <v>0</v>
      </c>
      <c r="AM115" s="339">
        <f>IF(OR($C115&gt;AM$7,$C115+$E115-1&lt;AM$7),0,($D115-SUM($F115:AL115)-SUM($F54:AL54))/($E115+$C115-AM$7))</f>
        <v>0</v>
      </c>
      <c r="AN115" s="339">
        <f>IF(OR($C115&gt;AN$7,$C115+$E115-1&lt;AN$7),0,($D115-SUM($F115:AM115)-SUM($F54:AM54))/($E115+$C115-AN$7))</f>
        <v>0</v>
      </c>
      <c r="AO115" s="339">
        <f>IF(OR($C115&gt;AO$7,$C115+$E115-1&lt;AO$7),0,($D115-SUM($F115:AN115)-SUM($F54:AN54))/($E115+$C115-AO$7))</f>
        <v>0</v>
      </c>
      <c r="AP115" s="339">
        <f>IF(OR($C115&gt;AP$7,$C115+$E115-1&lt;AP$7),0,($D115-SUM($F115:AO115)-SUM($F54:AO54))/($E115+$C115-AP$7))</f>
        <v>0</v>
      </c>
      <c r="AQ115" s="339">
        <f>IF(OR($C115&gt;AQ$7,$C115+$E115-1&lt;AQ$7),0,($D115-SUM($F115:AP115)-SUM($F54:AP54))/($E115+$C115-AQ$7))</f>
        <v>0</v>
      </c>
      <c r="AR115" s="339">
        <f>IF(OR($C115&gt;AR$7,$C115+$E115-1&lt;AR$7),0,($D115-SUM($F115:AQ115)-SUM($F54:AQ54))/($E115+$C115-AR$7))</f>
        <v>0</v>
      </c>
      <c r="AS115" s="339">
        <f>IF(OR($C115&gt;AS$7,$C115+$E115-1&lt;AS$7),0,($D115-SUM($F115:AR115)-SUM($F54:AR54))/($E115+$C115-AS$7))</f>
        <v>0</v>
      </c>
      <c r="AT115" s="339">
        <f>IF(OR($C115&gt;AT$7,$C115+$E115-1&lt;AT$7),0,($D115-SUM($F115:AS115)-SUM($F54:AS54))/($E115+$C115-AT$7))</f>
        <v>0</v>
      </c>
      <c r="AU115" s="339">
        <f>IF(OR($C115&gt;AU$7,$C115+$E115-1&lt;AU$7),0,($D115-SUM($F115:AT115)-SUM($F54:AT54))/($E115+$C115-AU$7))</f>
        <v>0</v>
      </c>
      <c r="AV115" s="339">
        <f>IF(OR($C115&gt;AV$7,$C115+$E115-1&lt;AV$7),0,($D115-SUM($F115:AU115)-SUM($F54:AU54))/($E115+$C115-AV$7))</f>
        <v>0</v>
      </c>
      <c r="AW115" s="339">
        <f>IF(OR($C115&gt;AW$7,$C115+$E115-1&lt;AW$7),0,($D115-SUM($F115:AV115)-SUM($F54:AV54))/($E115+$C115-AW$7))</f>
        <v>0</v>
      </c>
      <c r="AX115" s="339">
        <f>IF(OR($C115&gt;AX$7,$C115+$E115-1&lt;AX$7),0,($D115-SUM($F115:AW115)-SUM($F54:AW54))/($E115+$C115-AX$7))</f>
        <v>0</v>
      </c>
      <c r="AY115" s="339">
        <f>IF(OR($C115&gt;AY$7,$C115+$E115-1&lt;AY$7),0,($D115-SUM($F115:AX115)-SUM($F54:AX54))/($E115+$C115-AY$7))</f>
        <v>0</v>
      </c>
      <c r="AZ115" s="339">
        <f>IF(OR($C115&gt;AZ$7,$C115+$E115-1&lt;AZ$7),0,($D115-SUM($F115:AY115)-SUM($F54:AY54))/($E115+$C115-AZ$7))</f>
        <v>0</v>
      </c>
      <c r="BA115" s="339">
        <f>IF(OR($C115&gt;BA$7,$C115+$E115-1&lt;BA$7),0,($D115-SUM($F115:AZ115)-SUM($F54:AZ54))/($E115+$C115-BA$7))</f>
        <v>0</v>
      </c>
      <c r="BB115" s="339">
        <f>IF(OR($C115&gt;BB$7,$C115+$E115-1&lt;BB$7),0,($D115-SUM($F115:BA115)-SUM($F54:BA54))/($E115+$C115-BB$7))</f>
        <v>0</v>
      </c>
      <c r="BC115" s="339">
        <f>IF(OR($C115&gt;BC$7,$C115+$E115-1&lt;BC$7),0,($D115-SUM($F115:BB115)-SUM($F54:BB54))/($E115+$C115-BC$7))</f>
        <v>0</v>
      </c>
      <c r="BD115" s="339">
        <f>IF(OR($C115&gt;BD$7,$C115+$E115-1&lt;BD$7),0,($D115-SUM($F115:BC115)-SUM($F54:BC54))/($E115+$C115-BD$7))</f>
        <v>0</v>
      </c>
      <c r="BE115" s="339">
        <f>IF(OR($C115&gt;BE$7,$C115+$E115-1&lt;BE$7),0,($D115-SUM($F115:BD115)-SUM($F54:BD54))/($E115+$C115-BE$7))</f>
        <v>0</v>
      </c>
      <c r="BF115" s="339">
        <f>IF(OR($C115&gt;BF$7,$C115+$E115-1&lt;BF$7),0,($D115-SUM($F115:BE115)-SUM($F54:BE54))/($E115+$C115-BF$7))</f>
        <v>0</v>
      </c>
      <c r="BG115" s="339">
        <f>IF(OR($C115&gt;BG$7,$C115+$E115-1&lt;BG$7),0,($D115-SUM($F115:BF115)-SUM($F54:BF54))/($E115+$C115-BG$7))</f>
        <v>0</v>
      </c>
      <c r="BH115" s="339">
        <f>IF(OR($C115&gt;BH$7,$C115+$E115-1&lt;BH$7),0,($D115-SUM($F115:BG115)-SUM($F54:BG54))/($E115+$C115-BH$7))</f>
        <v>0</v>
      </c>
      <c r="BI115" s="339">
        <f>IF(OR($C115&gt;BI$7,$C115+$E115-1&lt;BI$7),0,($D115-SUM($F115:BH115)-SUM($F54:BH54))/($E115+$C115-BI$7))</f>
        <v>0</v>
      </c>
      <c r="BJ115" s="339">
        <f>IF(OR($C115&gt;BJ$7,$C115+$E115-1&lt;BJ$7),0,($D115-SUM($F115:BI115)-SUM($F54:BI54))/($E115+$C115-BJ$7))</f>
        <v>0</v>
      </c>
      <c r="BK115" s="339">
        <f>IF(OR($C115&gt;BK$7,$C115+$E115-1&lt;BK$7),0,($D115-SUM($F115:BJ115)-SUM($F54:BJ54))/($E115+$C115-BK$7))</f>
        <v>0</v>
      </c>
      <c r="BL115" s="339">
        <f>IF(OR($C115&gt;BL$7,$C115+$E115-1&lt;BL$7),0,($D115-SUM($F115:BK115)-SUM($F54:BK54))/($E115+$C115-BL$7))</f>
        <v>0</v>
      </c>
      <c r="BM115" s="339">
        <f>IF(OR($C115&gt;BM$7,$C115+$E115-1&lt;BM$7),0,($D115-SUM($F115:BL115)-SUM($F54:BL54))/($E115+$C115-BM$7))</f>
        <v>0</v>
      </c>
      <c r="BN115" s="339">
        <f>IF(OR($C115&gt;BN$7,$C115+$E115-1&lt;BN$7),0,($D115-SUM($F115:BM115)-SUM($F54:BM54))/($E115+$C115-BN$7))</f>
        <v>0</v>
      </c>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row>
    <row r="116" spans="1:90" hidden="1" outlineLevel="1" x14ac:dyDescent="0.15">
      <c r="A116" s="112"/>
      <c r="B116" s="87"/>
      <c r="C116" s="8">
        <v>21</v>
      </c>
      <c r="D116" s="337">
        <v>0</v>
      </c>
      <c r="E116" s="8">
        <f t="shared" si="19"/>
        <v>0</v>
      </c>
      <c r="F116" s="338"/>
      <c r="G116" s="339">
        <f>IF(OR($C116&gt;G$7,$C116+$E116-1&lt;G$7),0,($D116-SUM($F116:F116)-SUM($F55:F55))/($E116+$C116-G$7))</f>
        <v>0</v>
      </c>
      <c r="H116" s="339">
        <f>IF(OR($C116&gt;H$7,$C116+$E116-1&lt;H$7),0,($D116-SUM($F116:G116)-SUM($F55:G55))/($E116+$C116-H$7))</f>
        <v>0</v>
      </c>
      <c r="I116" s="339">
        <f>IF(OR($C116&gt;I$7,$C116+$E116-1&lt;I$7),0,($D116-SUM($F116:H116)-SUM($F55:H55))/($E116+$C116-I$7))</f>
        <v>0</v>
      </c>
      <c r="J116" s="339">
        <f>IF(OR($C116&gt;J$7,$C116+$E116-1&lt;J$7),0,($D116-SUM($F116:I116)-SUM($F55:I55))/($E116+$C116-J$7))</f>
        <v>0</v>
      </c>
      <c r="K116" s="339">
        <f>IF(OR($C116&gt;K$7,$C116+$E116-1&lt;K$7),0,($D116-SUM($F116:J116)-SUM($F55:J55))/($E116+$C116-K$7))</f>
        <v>0</v>
      </c>
      <c r="L116" s="339">
        <f>IF(OR($C116&gt;L$7,$C116+$E116-1&lt;L$7),0,($D116-SUM($F116:K116)-SUM($F55:K55))/($E116+$C116-L$7))</f>
        <v>0</v>
      </c>
      <c r="M116" s="339">
        <f>IF(OR($C116&gt;M$7,$C116+$E116-1&lt;M$7),0,($D116-SUM($F116:L116)-SUM($F55:L55))/($E116+$C116-M$7))</f>
        <v>0</v>
      </c>
      <c r="N116" s="339">
        <f>IF(OR($C116&gt;N$7,$C116+$E116-1&lt;N$7),0,($D116-SUM($F116:M116)-SUM($F55:M55))/($E116+$C116-N$7))</f>
        <v>0</v>
      </c>
      <c r="O116" s="339">
        <f>IF(OR($C116&gt;O$7,$C116+$E116-1&lt;O$7),0,($D116-SUM($F116:N116)-SUM($F55:N55))/($E116+$C116-O$7))</f>
        <v>0</v>
      </c>
      <c r="P116" s="339">
        <f>IF(OR($C116&gt;P$7,$C116+$E116-1&lt;P$7),0,($D116-SUM($F116:O116)-SUM($F55:O55))/($E116+$C116-P$7))</f>
        <v>0</v>
      </c>
      <c r="Q116" s="339">
        <f>IF(OR($C116&gt;Q$7,$C116+$E116-1&lt;Q$7),0,($D116-SUM($F116:P116)-SUM($F55:P55))/($E116+$C116-Q$7))</f>
        <v>0</v>
      </c>
      <c r="R116" s="339">
        <f>IF(OR($C116&gt;R$7,$C116+$E116-1&lt;R$7),0,($D116-SUM($F116:Q116)-SUM($F55:Q55))/($E116+$C116-R$7))</f>
        <v>0</v>
      </c>
      <c r="S116" s="339">
        <f>IF(OR($C116&gt;S$7,$C116+$E116-1&lt;S$7),0,($D116-SUM($F116:R116)-SUM($F55:R55))/($E116+$C116-S$7))</f>
        <v>0</v>
      </c>
      <c r="T116" s="339">
        <f>IF(OR($C116&gt;T$7,$C116+$E116-1&lt;T$7),0,($D116-SUM($F116:S116)-SUM($F55:S55))/($E116+$C116-T$7))</f>
        <v>0</v>
      </c>
      <c r="U116" s="339">
        <f>IF(OR($C116&gt;U$7,$C116+$E116-1&lt;U$7),0,($D116-SUM($F116:T116)-SUM($F55:T55))/($E116+$C116-U$7))</f>
        <v>0</v>
      </c>
      <c r="V116" s="339">
        <f>IF(OR($C116&gt;V$7,$C116+$E116-1&lt;V$7),0,($D116-SUM($F116:U116)-SUM($F55:U55))/($E116+$C116-V$7))</f>
        <v>0</v>
      </c>
      <c r="W116" s="339">
        <f>IF(OR($C116&gt;W$7,$C116+$E116-1&lt;W$7),0,($D116-SUM($F116:V116)-SUM($F55:V55))/($E116+$C116-W$7))</f>
        <v>0</v>
      </c>
      <c r="X116" s="339">
        <f>IF(OR($C116&gt;X$7,$C116+$E116-1&lt;X$7),0,($D116-SUM($F116:W116)-SUM($F55:W55))/($E116+$C116-X$7))</f>
        <v>0</v>
      </c>
      <c r="Y116" s="339">
        <f>IF(OR($C116&gt;Y$7,$C116+$E116-1&lt;Y$7),0,($D116-SUM($F116:X116)-SUM($F55:X55))/($E116+$C116-Y$7))</f>
        <v>0</v>
      </c>
      <c r="Z116" s="339">
        <f>IF(OR($C116&gt;Z$7,$C116+$E116-1&lt;Z$7),0,($D116-SUM($F116:Y116)-SUM($F55:Y55))/($E116+$C116-Z$7))</f>
        <v>0</v>
      </c>
      <c r="AA116" s="339">
        <f>IF(OR($C116&gt;AA$7,$C116+$E116-1&lt;AA$7),0,($D116-SUM($F116:Z116)-SUM($F55:Z55))/($E116+$C116-AA$7))</f>
        <v>0</v>
      </c>
      <c r="AB116" s="339">
        <f>IF(OR($C116&gt;AB$7,$C116+$E116-1&lt;AB$7),0,($D116-SUM($F116:AA116)-SUM($F55:AA55))/($E116+$C116-AB$7))</f>
        <v>0</v>
      </c>
      <c r="AC116" s="339">
        <f>IF(OR($C116&gt;AC$7,$C116+$E116-1&lt;AC$7),0,($D116-SUM($F116:AB116)-SUM($F55:AB55))/($E116+$C116-AC$7))</f>
        <v>0</v>
      </c>
      <c r="AD116" s="339">
        <f>IF(OR($C116&gt;AD$7,$C116+$E116-1&lt;AD$7),0,($D116-SUM($F116:AC116)-SUM($F55:AC55))/($E116+$C116-AD$7))</f>
        <v>0</v>
      </c>
      <c r="AE116" s="339">
        <f>IF(OR($C116&gt;AE$7,$C116+$E116-1&lt;AE$7),0,($D116-SUM($F116:AD116)-SUM($F55:AD55))/($E116+$C116-AE$7))</f>
        <v>0</v>
      </c>
      <c r="AF116" s="339">
        <f>IF(OR($C116&gt;AF$7,$C116+$E116-1&lt;AF$7),0,($D116-SUM($F116:AE116)-SUM($F55:AE55))/($E116+$C116-AF$7))</f>
        <v>0</v>
      </c>
      <c r="AG116" s="339">
        <f>IF(OR($C116&gt;AG$7,$C116+$E116-1&lt;AG$7),0,($D116-SUM($F116:AF116)-SUM($F55:AF55))/($E116+$C116-AG$7))</f>
        <v>0</v>
      </c>
      <c r="AH116" s="339">
        <f>IF(OR($C116&gt;AH$7,$C116+$E116-1&lt;AH$7),0,($D116-SUM($F116:AG116)-SUM($F55:AG55))/($E116+$C116-AH$7))</f>
        <v>0</v>
      </c>
      <c r="AI116" s="339">
        <f>IF(OR($C116&gt;AI$7,$C116+$E116-1&lt;AI$7),0,($D116-SUM($F116:AH116)-SUM($F55:AH55))/($E116+$C116-AI$7))</f>
        <v>0</v>
      </c>
      <c r="AJ116" s="339">
        <f>IF(OR($C116&gt;AJ$7,$C116+$E116-1&lt;AJ$7),0,($D116-SUM($F116:AI116)-SUM($F55:AI55))/($E116+$C116-AJ$7))</f>
        <v>0</v>
      </c>
      <c r="AK116" s="339">
        <f>IF(OR($C116&gt;AK$7,$C116+$E116-1&lt;AK$7),0,($D116-SUM($F116:AJ116)-SUM($F55:AJ55))/($E116+$C116-AK$7))</f>
        <v>0</v>
      </c>
      <c r="AL116" s="339">
        <f>IF(OR($C116&gt;AL$7,$C116+$E116-1&lt;AL$7),0,($D116-SUM($F116:AK116)-SUM($F55:AK55))/($E116+$C116-AL$7))</f>
        <v>0</v>
      </c>
      <c r="AM116" s="339">
        <f>IF(OR($C116&gt;AM$7,$C116+$E116-1&lt;AM$7),0,($D116-SUM($F116:AL116)-SUM($F55:AL55))/($E116+$C116-AM$7))</f>
        <v>0</v>
      </c>
      <c r="AN116" s="339">
        <f>IF(OR($C116&gt;AN$7,$C116+$E116-1&lt;AN$7),0,($D116-SUM($F116:AM116)-SUM($F55:AM55))/($E116+$C116-AN$7))</f>
        <v>0</v>
      </c>
      <c r="AO116" s="339">
        <f>IF(OR($C116&gt;AO$7,$C116+$E116-1&lt;AO$7),0,($D116-SUM($F116:AN116)-SUM($F55:AN55))/($E116+$C116-AO$7))</f>
        <v>0</v>
      </c>
      <c r="AP116" s="339">
        <f>IF(OR($C116&gt;AP$7,$C116+$E116-1&lt;AP$7),0,($D116-SUM($F116:AO116)-SUM($F55:AO55))/($E116+$C116-AP$7))</f>
        <v>0</v>
      </c>
      <c r="AQ116" s="339">
        <f>IF(OR($C116&gt;AQ$7,$C116+$E116-1&lt;AQ$7),0,($D116-SUM($F116:AP116)-SUM($F55:AP55))/($E116+$C116-AQ$7))</f>
        <v>0</v>
      </c>
      <c r="AR116" s="339">
        <f>IF(OR($C116&gt;AR$7,$C116+$E116-1&lt;AR$7),0,($D116-SUM($F116:AQ116)-SUM($F55:AQ55))/($E116+$C116-AR$7))</f>
        <v>0</v>
      </c>
      <c r="AS116" s="339">
        <f>IF(OR($C116&gt;AS$7,$C116+$E116-1&lt;AS$7),0,($D116-SUM($F116:AR116)-SUM($F55:AR55))/($E116+$C116-AS$7))</f>
        <v>0</v>
      </c>
      <c r="AT116" s="339">
        <f>IF(OR($C116&gt;AT$7,$C116+$E116-1&lt;AT$7),0,($D116-SUM($F116:AS116)-SUM($F55:AS55))/($E116+$C116-AT$7))</f>
        <v>0</v>
      </c>
      <c r="AU116" s="339">
        <f>IF(OR($C116&gt;AU$7,$C116+$E116-1&lt;AU$7),0,($D116-SUM($F116:AT116)-SUM($F55:AT55))/($E116+$C116-AU$7))</f>
        <v>0</v>
      </c>
      <c r="AV116" s="339">
        <f>IF(OR($C116&gt;AV$7,$C116+$E116-1&lt;AV$7),0,($D116-SUM($F116:AU116)-SUM($F55:AU55))/($E116+$C116-AV$7))</f>
        <v>0</v>
      </c>
      <c r="AW116" s="339">
        <f>IF(OR($C116&gt;AW$7,$C116+$E116-1&lt;AW$7),0,($D116-SUM($F116:AV116)-SUM($F55:AV55))/($E116+$C116-AW$7))</f>
        <v>0</v>
      </c>
      <c r="AX116" s="339">
        <f>IF(OR($C116&gt;AX$7,$C116+$E116-1&lt;AX$7),0,($D116-SUM($F116:AW116)-SUM($F55:AW55))/($E116+$C116-AX$7))</f>
        <v>0</v>
      </c>
      <c r="AY116" s="339">
        <f>IF(OR($C116&gt;AY$7,$C116+$E116-1&lt;AY$7),0,($D116-SUM($F116:AX116)-SUM($F55:AX55))/($E116+$C116-AY$7))</f>
        <v>0</v>
      </c>
      <c r="AZ116" s="339">
        <f>IF(OR($C116&gt;AZ$7,$C116+$E116-1&lt;AZ$7),0,($D116-SUM($F116:AY116)-SUM($F55:AY55))/($E116+$C116-AZ$7))</f>
        <v>0</v>
      </c>
      <c r="BA116" s="339">
        <f>IF(OR($C116&gt;BA$7,$C116+$E116-1&lt;BA$7),0,($D116-SUM($F116:AZ116)-SUM($F55:AZ55))/($E116+$C116-BA$7))</f>
        <v>0</v>
      </c>
      <c r="BB116" s="339">
        <f>IF(OR($C116&gt;BB$7,$C116+$E116-1&lt;BB$7),0,($D116-SUM($F116:BA116)-SUM($F55:BA55))/($E116+$C116-BB$7))</f>
        <v>0</v>
      </c>
      <c r="BC116" s="339">
        <f>IF(OR($C116&gt;BC$7,$C116+$E116-1&lt;BC$7),0,($D116-SUM($F116:BB116)-SUM($F55:BB55))/($E116+$C116-BC$7))</f>
        <v>0</v>
      </c>
      <c r="BD116" s="339">
        <f>IF(OR($C116&gt;BD$7,$C116+$E116-1&lt;BD$7),0,($D116-SUM($F116:BC116)-SUM($F55:BC55))/($E116+$C116-BD$7))</f>
        <v>0</v>
      </c>
      <c r="BE116" s="339">
        <f>IF(OR($C116&gt;BE$7,$C116+$E116-1&lt;BE$7),0,($D116-SUM($F116:BD116)-SUM($F55:BD55))/($E116+$C116-BE$7))</f>
        <v>0</v>
      </c>
      <c r="BF116" s="339">
        <f>IF(OR($C116&gt;BF$7,$C116+$E116-1&lt;BF$7),0,($D116-SUM($F116:BE116)-SUM($F55:BE55))/($E116+$C116-BF$7))</f>
        <v>0</v>
      </c>
      <c r="BG116" s="339">
        <f>IF(OR($C116&gt;BG$7,$C116+$E116-1&lt;BG$7),0,($D116-SUM($F116:BF116)-SUM($F55:BF55))/($E116+$C116-BG$7))</f>
        <v>0</v>
      </c>
      <c r="BH116" s="339">
        <f>IF(OR($C116&gt;BH$7,$C116+$E116-1&lt;BH$7),0,($D116-SUM($F116:BG116)-SUM($F55:BG55))/($E116+$C116-BH$7))</f>
        <v>0</v>
      </c>
      <c r="BI116" s="339">
        <f>IF(OR($C116&gt;BI$7,$C116+$E116-1&lt;BI$7),0,($D116-SUM($F116:BH116)-SUM($F55:BH55))/($E116+$C116-BI$7))</f>
        <v>0</v>
      </c>
      <c r="BJ116" s="339">
        <f>IF(OR($C116&gt;BJ$7,$C116+$E116-1&lt;BJ$7),0,($D116-SUM($F116:BI116)-SUM($F55:BI55))/($E116+$C116-BJ$7))</f>
        <v>0</v>
      </c>
      <c r="BK116" s="339">
        <f>IF(OR($C116&gt;BK$7,$C116+$E116-1&lt;BK$7),0,($D116-SUM($F116:BJ116)-SUM($F55:BJ55))/($E116+$C116-BK$7))</f>
        <v>0</v>
      </c>
      <c r="BL116" s="339">
        <f>IF(OR($C116&gt;BL$7,$C116+$E116-1&lt;BL$7),0,($D116-SUM($F116:BK116)-SUM($F55:BK55))/($E116+$C116-BL$7))</f>
        <v>0</v>
      </c>
      <c r="BM116" s="339">
        <f>IF(OR($C116&gt;BM$7,$C116+$E116-1&lt;BM$7),0,($D116-SUM($F116:BL116)-SUM($F55:BL55))/($E116+$C116-BM$7))</f>
        <v>0</v>
      </c>
      <c r="BN116" s="339">
        <f>IF(OR($C116&gt;BN$7,$C116+$E116-1&lt;BN$7),0,($D116-SUM($F116:BM116)-SUM($F55:BM55))/($E116+$C116-BN$7))</f>
        <v>0</v>
      </c>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row>
    <row r="117" spans="1:90" hidden="1" outlineLevel="1" x14ac:dyDescent="0.15">
      <c r="A117" s="112"/>
      <c r="B117" s="87"/>
      <c r="C117" s="8">
        <v>22</v>
      </c>
      <c r="D117" s="337">
        <v>0</v>
      </c>
      <c r="E117" s="8">
        <f t="shared" si="19"/>
        <v>0</v>
      </c>
      <c r="F117" s="338"/>
      <c r="G117" s="339">
        <f>IF(OR($C117&gt;G$7,$C117+$E117-1&lt;G$7),0,($D117-SUM($F117:F117)-SUM($F56:F56))/($E117+$C117-G$7))</f>
        <v>0</v>
      </c>
      <c r="H117" s="339">
        <f>IF(OR($C117&gt;H$7,$C117+$E117-1&lt;H$7),0,($D117-SUM($F117:G117)-SUM($F56:G56))/($E117+$C117-H$7))</f>
        <v>0</v>
      </c>
      <c r="I117" s="339">
        <f>IF(OR($C117&gt;I$7,$C117+$E117-1&lt;I$7),0,($D117-SUM($F117:H117)-SUM($F56:H56))/($E117+$C117-I$7))</f>
        <v>0</v>
      </c>
      <c r="J117" s="339">
        <f>IF(OR($C117&gt;J$7,$C117+$E117-1&lt;J$7),0,($D117-SUM($F117:I117)-SUM($F56:I56))/($E117+$C117-J$7))</f>
        <v>0</v>
      </c>
      <c r="K117" s="339">
        <f>IF(OR($C117&gt;K$7,$C117+$E117-1&lt;K$7),0,($D117-SUM($F117:J117)-SUM($F56:J56))/($E117+$C117-K$7))</f>
        <v>0</v>
      </c>
      <c r="L117" s="339">
        <f>IF(OR($C117&gt;L$7,$C117+$E117-1&lt;L$7),0,($D117-SUM($F117:K117)-SUM($F56:K56))/($E117+$C117-L$7))</f>
        <v>0</v>
      </c>
      <c r="M117" s="339">
        <f>IF(OR($C117&gt;M$7,$C117+$E117-1&lt;M$7),0,($D117-SUM($F117:L117)-SUM($F56:L56))/($E117+$C117-M$7))</f>
        <v>0</v>
      </c>
      <c r="N117" s="339">
        <f>IF(OR($C117&gt;N$7,$C117+$E117-1&lt;N$7),0,($D117-SUM($F117:M117)-SUM($F56:M56))/($E117+$C117-N$7))</f>
        <v>0</v>
      </c>
      <c r="O117" s="339">
        <f>IF(OR($C117&gt;O$7,$C117+$E117-1&lt;O$7),0,($D117-SUM($F117:N117)-SUM($F56:N56))/($E117+$C117-O$7))</f>
        <v>0</v>
      </c>
      <c r="P117" s="339">
        <f>IF(OR($C117&gt;P$7,$C117+$E117-1&lt;P$7),0,($D117-SUM($F117:O117)-SUM($F56:O56))/($E117+$C117-P$7))</f>
        <v>0</v>
      </c>
      <c r="Q117" s="339">
        <f>IF(OR($C117&gt;Q$7,$C117+$E117-1&lt;Q$7),0,($D117-SUM($F117:P117)-SUM($F56:P56))/($E117+$C117-Q$7))</f>
        <v>0</v>
      </c>
      <c r="R117" s="339">
        <f>IF(OR($C117&gt;R$7,$C117+$E117-1&lt;R$7),0,($D117-SUM($F117:Q117)-SUM($F56:Q56))/($E117+$C117-R$7))</f>
        <v>0</v>
      </c>
      <c r="S117" s="339">
        <f>IF(OR($C117&gt;S$7,$C117+$E117-1&lt;S$7),0,($D117-SUM($F117:R117)-SUM($F56:R56))/($E117+$C117-S$7))</f>
        <v>0</v>
      </c>
      <c r="T117" s="339">
        <f>IF(OR($C117&gt;T$7,$C117+$E117-1&lt;T$7),0,($D117-SUM($F117:S117)-SUM($F56:S56))/($E117+$C117-T$7))</f>
        <v>0</v>
      </c>
      <c r="U117" s="339">
        <f>IF(OR($C117&gt;U$7,$C117+$E117-1&lt;U$7),0,($D117-SUM($F117:T117)-SUM($F56:T56))/($E117+$C117-U$7))</f>
        <v>0</v>
      </c>
      <c r="V117" s="339">
        <f>IF(OR($C117&gt;V$7,$C117+$E117-1&lt;V$7),0,($D117-SUM($F117:U117)-SUM($F56:U56))/($E117+$C117-V$7))</f>
        <v>0</v>
      </c>
      <c r="W117" s="339">
        <f>IF(OR($C117&gt;W$7,$C117+$E117-1&lt;W$7),0,($D117-SUM($F117:V117)-SUM($F56:V56))/($E117+$C117-W$7))</f>
        <v>0</v>
      </c>
      <c r="X117" s="339">
        <f>IF(OR($C117&gt;X$7,$C117+$E117-1&lt;X$7),0,($D117-SUM($F117:W117)-SUM($F56:W56))/($E117+$C117-X$7))</f>
        <v>0</v>
      </c>
      <c r="Y117" s="339">
        <f>IF(OR($C117&gt;Y$7,$C117+$E117-1&lt;Y$7),0,($D117-SUM($F117:X117)-SUM($F56:X56))/($E117+$C117-Y$7))</f>
        <v>0</v>
      </c>
      <c r="Z117" s="339">
        <f>IF(OR($C117&gt;Z$7,$C117+$E117-1&lt;Z$7),0,($D117-SUM($F117:Y117)-SUM($F56:Y56))/($E117+$C117-Z$7))</f>
        <v>0</v>
      </c>
      <c r="AA117" s="339">
        <f>IF(OR($C117&gt;AA$7,$C117+$E117-1&lt;AA$7),0,($D117-SUM($F117:Z117)-SUM($F56:Z56))/($E117+$C117-AA$7))</f>
        <v>0</v>
      </c>
      <c r="AB117" s="339">
        <f>IF(OR($C117&gt;AB$7,$C117+$E117-1&lt;AB$7),0,($D117-SUM($F117:AA117)-SUM($F56:AA56))/($E117+$C117-AB$7))</f>
        <v>0</v>
      </c>
      <c r="AC117" s="339">
        <f>IF(OR($C117&gt;AC$7,$C117+$E117-1&lt;AC$7),0,($D117-SUM($F117:AB117)-SUM($F56:AB56))/($E117+$C117-AC$7))</f>
        <v>0</v>
      </c>
      <c r="AD117" s="339">
        <f>IF(OR($C117&gt;AD$7,$C117+$E117-1&lt;AD$7),0,($D117-SUM($F117:AC117)-SUM($F56:AC56))/($E117+$C117-AD$7))</f>
        <v>0</v>
      </c>
      <c r="AE117" s="339">
        <f>IF(OR($C117&gt;AE$7,$C117+$E117-1&lt;AE$7),0,($D117-SUM($F117:AD117)-SUM($F56:AD56))/($E117+$C117-AE$7))</f>
        <v>0</v>
      </c>
      <c r="AF117" s="339">
        <f>IF(OR($C117&gt;AF$7,$C117+$E117-1&lt;AF$7),0,($D117-SUM($F117:AE117)-SUM($F56:AE56))/($E117+$C117-AF$7))</f>
        <v>0</v>
      </c>
      <c r="AG117" s="339">
        <f>IF(OR($C117&gt;AG$7,$C117+$E117-1&lt;AG$7),0,($D117-SUM($F117:AF117)-SUM($F56:AF56))/($E117+$C117-AG$7))</f>
        <v>0</v>
      </c>
      <c r="AH117" s="339">
        <f>IF(OR($C117&gt;AH$7,$C117+$E117-1&lt;AH$7),0,($D117-SUM($F117:AG117)-SUM($F56:AG56))/($E117+$C117-AH$7))</f>
        <v>0</v>
      </c>
      <c r="AI117" s="339">
        <f>IF(OR($C117&gt;AI$7,$C117+$E117-1&lt;AI$7),0,($D117-SUM($F117:AH117)-SUM($F56:AH56))/($E117+$C117-AI$7))</f>
        <v>0</v>
      </c>
      <c r="AJ117" s="339">
        <f>IF(OR($C117&gt;AJ$7,$C117+$E117-1&lt;AJ$7),0,($D117-SUM($F117:AI117)-SUM($F56:AI56))/($E117+$C117-AJ$7))</f>
        <v>0</v>
      </c>
      <c r="AK117" s="339">
        <f>IF(OR($C117&gt;AK$7,$C117+$E117-1&lt;AK$7),0,($D117-SUM($F117:AJ117)-SUM($F56:AJ56))/($E117+$C117-AK$7))</f>
        <v>0</v>
      </c>
      <c r="AL117" s="339">
        <f>IF(OR($C117&gt;AL$7,$C117+$E117-1&lt;AL$7),0,($D117-SUM($F117:AK117)-SUM($F56:AK56))/($E117+$C117-AL$7))</f>
        <v>0</v>
      </c>
      <c r="AM117" s="339">
        <f>IF(OR($C117&gt;AM$7,$C117+$E117-1&lt;AM$7),0,($D117-SUM($F117:AL117)-SUM($F56:AL56))/($E117+$C117-AM$7))</f>
        <v>0</v>
      </c>
      <c r="AN117" s="339">
        <f>IF(OR($C117&gt;AN$7,$C117+$E117-1&lt;AN$7),0,($D117-SUM($F117:AM117)-SUM($F56:AM56))/($E117+$C117-AN$7))</f>
        <v>0</v>
      </c>
      <c r="AO117" s="339">
        <f>IF(OR($C117&gt;AO$7,$C117+$E117-1&lt;AO$7),0,($D117-SUM($F117:AN117)-SUM($F56:AN56))/($E117+$C117-AO$7))</f>
        <v>0</v>
      </c>
      <c r="AP117" s="339">
        <f>IF(OR($C117&gt;AP$7,$C117+$E117-1&lt;AP$7),0,($D117-SUM($F117:AO117)-SUM($F56:AO56))/($E117+$C117-AP$7))</f>
        <v>0</v>
      </c>
      <c r="AQ117" s="339">
        <f>IF(OR($C117&gt;AQ$7,$C117+$E117-1&lt;AQ$7),0,($D117-SUM($F117:AP117)-SUM($F56:AP56))/($E117+$C117-AQ$7))</f>
        <v>0</v>
      </c>
      <c r="AR117" s="339">
        <f>IF(OR($C117&gt;AR$7,$C117+$E117-1&lt;AR$7),0,($D117-SUM($F117:AQ117)-SUM($F56:AQ56))/($E117+$C117-AR$7))</f>
        <v>0</v>
      </c>
      <c r="AS117" s="339">
        <f>IF(OR($C117&gt;AS$7,$C117+$E117-1&lt;AS$7),0,($D117-SUM($F117:AR117)-SUM($F56:AR56))/($E117+$C117-AS$7))</f>
        <v>0</v>
      </c>
      <c r="AT117" s="339">
        <f>IF(OR($C117&gt;AT$7,$C117+$E117-1&lt;AT$7),0,($D117-SUM($F117:AS117)-SUM($F56:AS56))/($E117+$C117-AT$7))</f>
        <v>0</v>
      </c>
      <c r="AU117" s="339">
        <f>IF(OR($C117&gt;AU$7,$C117+$E117-1&lt;AU$7),0,($D117-SUM($F117:AT117)-SUM($F56:AT56))/($E117+$C117-AU$7))</f>
        <v>0</v>
      </c>
      <c r="AV117" s="339">
        <f>IF(OR($C117&gt;AV$7,$C117+$E117-1&lt;AV$7),0,($D117-SUM($F117:AU117)-SUM($F56:AU56))/($E117+$C117-AV$7))</f>
        <v>0</v>
      </c>
      <c r="AW117" s="339">
        <f>IF(OR($C117&gt;AW$7,$C117+$E117-1&lt;AW$7),0,($D117-SUM($F117:AV117)-SUM($F56:AV56))/($E117+$C117-AW$7))</f>
        <v>0</v>
      </c>
      <c r="AX117" s="339">
        <f>IF(OR($C117&gt;AX$7,$C117+$E117-1&lt;AX$7),0,($D117-SUM($F117:AW117)-SUM($F56:AW56))/($E117+$C117-AX$7))</f>
        <v>0</v>
      </c>
      <c r="AY117" s="339">
        <f>IF(OR($C117&gt;AY$7,$C117+$E117-1&lt;AY$7),0,($D117-SUM($F117:AX117)-SUM($F56:AX56))/($E117+$C117-AY$7))</f>
        <v>0</v>
      </c>
      <c r="AZ117" s="339">
        <f>IF(OR($C117&gt;AZ$7,$C117+$E117-1&lt;AZ$7),0,($D117-SUM($F117:AY117)-SUM($F56:AY56))/($E117+$C117-AZ$7))</f>
        <v>0</v>
      </c>
      <c r="BA117" s="339">
        <f>IF(OR($C117&gt;BA$7,$C117+$E117-1&lt;BA$7),0,($D117-SUM($F117:AZ117)-SUM($F56:AZ56))/($E117+$C117-BA$7))</f>
        <v>0</v>
      </c>
      <c r="BB117" s="339">
        <f>IF(OR($C117&gt;BB$7,$C117+$E117-1&lt;BB$7),0,($D117-SUM($F117:BA117)-SUM($F56:BA56))/($E117+$C117-BB$7))</f>
        <v>0</v>
      </c>
      <c r="BC117" s="339">
        <f>IF(OR($C117&gt;BC$7,$C117+$E117-1&lt;BC$7),0,($D117-SUM($F117:BB117)-SUM($F56:BB56))/($E117+$C117-BC$7))</f>
        <v>0</v>
      </c>
      <c r="BD117" s="339">
        <f>IF(OR($C117&gt;BD$7,$C117+$E117-1&lt;BD$7),0,($D117-SUM($F117:BC117)-SUM($F56:BC56))/($E117+$C117-BD$7))</f>
        <v>0</v>
      </c>
      <c r="BE117" s="339">
        <f>IF(OR($C117&gt;BE$7,$C117+$E117-1&lt;BE$7),0,($D117-SUM($F117:BD117)-SUM($F56:BD56))/($E117+$C117-BE$7))</f>
        <v>0</v>
      </c>
      <c r="BF117" s="339">
        <f>IF(OR($C117&gt;BF$7,$C117+$E117-1&lt;BF$7),0,($D117-SUM($F117:BE117)-SUM($F56:BE56))/($E117+$C117-BF$7))</f>
        <v>0</v>
      </c>
      <c r="BG117" s="339">
        <f>IF(OR($C117&gt;BG$7,$C117+$E117-1&lt;BG$7),0,($D117-SUM($F117:BF117)-SUM($F56:BF56))/($E117+$C117-BG$7))</f>
        <v>0</v>
      </c>
      <c r="BH117" s="339">
        <f>IF(OR($C117&gt;BH$7,$C117+$E117-1&lt;BH$7),0,($D117-SUM($F117:BG117)-SUM($F56:BG56))/($E117+$C117-BH$7))</f>
        <v>0</v>
      </c>
      <c r="BI117" s="339">
        <f>IF(OR($C117&gt;BI$7,$C117+$E117-1&lt;BI$7),0,($D117-SUM($F117:BH117)-SUM($F56:BH56))/($E117+$C117-BI$7))</f>
        <v>0</v>
      </c>
      <c r="BJ117" s="339">
        <f>IF(OR($C117&gt;BJ$7,$C117+$E117-1&lt;BJ$7),0,($D117-SUM($F117:BI117)-SUM($F56:BI56))/($E117+$C117-BJ$7))</f>
        <v>0</v>
      </c>
      <c r="BK117" s="339">
        <f>IF(OR($C117&gt;BK$7,$C117+$E117-1&lt;BK$7),0,($D117-SUM($F117:BJ117)-SUM($F56:BJ56))/($E117+$C117-BK$7))</f>
        <v>0</v>
      </c>
      <c r="BL117" s="339">
        <f>IF(OR($C117&gt;BL$7,$C117+$E117-1&lt;BL$7),0,($D117-SUM($F117:BK117)-SUM($F56:BK56))/($E117+$C117-BL$7))</f>
        <v>0</v>
      </c>
      <c r="BM117" s="339">
        <f>IF(OR($C117&gt;BM$7,$C117+$E117-1&lt;BM$7),0,($D117-SUM($F117:BL117)-SUM($F56:BL56))/($E117+$C117-BM$7))</f>
        <v>0</v>
      </c>
      <c r="BN117" s="339">
        <f>IF(OR($C117&gt;BN$7,$C117+$E117-1&lt;BN$7),0,($D117-SUM($F117:BM117)-SUM($F56:BM56))/($E117+$C117-BN$7))</f>
        <v>0</v>
      </c>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row>
    <row r="118" spans="1:90" hidden="1" outlineLevel="1" x14ac:dyDescent="0.15">
      <c r="A118" s="112"/>
      <c r="B118" s="87"/>
      <c r="C118" s="8">
        <v>23</v>
      </c>
      <c r="D118" s="337">
        <v>0</v>
      </c>
      <c r="E118" s="8">
        <f t="shared" si="19"/>
        <v>0</v>
      </c>
      <c r="F118" s="338"/>
      <c r="G118" s="339">
        <f>IF(OR($C118&gt;G$7,$C118+$E118-1&lt;G$7),0,($D118-SUM($F118:F118)-SUM($F57:F57))/($E118+$C118-G$7))</f>
        <v>0</v>
      </c>
      <c r="H118" s="339">
        <f>IF(OR($C118&gt;H$7,$C118+$E118-1&lt;H$7),0,($D118-SUM($F118:G118)-SUM($F57:G57))/($E118+$C118-H$7))</f>
        <v>0</v>
      </c>
      <c r="I118" s="339">
        <f>IF(OR($C118&gt;I$7,$C118+$E118-1&lt;I$7),0,($D118-SUM($F118:H118)-SUM($F57:H57))/($E118+$C118-I$7))</f>
        <v>0</v>
      </c>
      <c r="J118" s="339">
        <f>IF(OR($C118&gt;J$7,$C118+$E118-1&lt;J$7),0,($D118-SUM($F118:I118)-SUM($F57:I57))/($E118+$C118-J$7))</f>
        <v>0</v>
      </c>
      <c r="K118" s="339">
        <f>IF(OR($C118&gt;K$7,$C118+$E118-1&lt;K$7),0,($D118-SUM($F118:J118)-SUM($F57:J57))/($E118+$C118-K$7))</f>
        <v>0</v>
      </c>
      <c r="L118" s="339">
        <f>IF(OR($C118&gt;L$7,$C118+$E118-1&lt;L$7),0,($D118-SUM($F118:K118)-SUM($F57:K57))/($E118+$C118-L$7))</f>
        <v>0</v>
      </c>
      <c r="M118" s="339">
        <f>IF(OR($C118&gt;M$7,$C118+$E118-1&lt;M$7),0,($D118-SUM($F118:L118)-SUM($F57:L57))/($E118+$C118-M$7))</f>
        <v>0</v>
      </c>
      <c r="N118" s="339">
        <f>IF(OR($C118&gt;N$7,$C118+$E118-1&lt;N$7),0,($D118-SUM($F118:M118)-SUM($F57:M57))/($E118+$C118-N$7))</f>
        <v>0</v>
      </c>
      <c r="O118" s="339">
        <f>IF(OR($C118&gt;O$7,$C118+$E118-1&lt;O$7),0,($D118-SUM($F118:N118)-SUM($F57:N57))/($E118+$C118-O$7))</f>
        <v>0</v>
      </c>
      <c r="P118" s="339">
        <f>IF(OR($C118&gt;P$7,$C118+$E118-1&lt;P$7),0,($D118-SUM($F118:O118)-SUM($F57:O57))/($E118+$C118-P$7))</f>
        <v>0</v>
      </c>
      <c r="Q118" s="339">
        <f>IF(OR($C118&gt;Q$7,$C118+$E118-1&lt;Q$7),0,($D118-SUM($F118:P118)-SUM($F57:P57))/($E118+$C118-Q$7))</f>
        <v>0</v>
      </c>
      <c r="R118" s="339">
        <f>IF(OR($C118&gt;R$7,$C118+$E118-1&lt;R$7),0,($D118-SUM($F118:Q118)-SUM($F57:Q57))/($E118+$C118-R$7))</f>
        <v>0</v>
      </c>
      <c r="S118" s="339">
        <f>IF(OR($C118&gt;S$7,$C118+$E118-1&lt;S$7),0,($D118-SUM($F118:R118)-SUM($F57:R57))/($E118+$C118-S$7))</f>
        <v>0</v>
      </c>
      <c r="T118" s="339">
        <f>IF(OR($C118&gt;T$7,$C118+$E118-1&lt;T$7),0,($D118-SUM($F118:S118)-SUM($F57:S57))/($E118+$C118-T$7))</f>
        <v>0</v>
      </c>
      <c r="U118" s="339">
        <f>IF(OR($C118&gt;U$7,$C118+$E118-1&lt;U$7),0,($D118-SUM($F118:T118)-SUM($F57:T57))/($E118+$C118-U$7))</f>
        <v>0</v>
      </c>
      <c r="V118" s="339">
        <f>IF(OR($C118&gt;V$7,$C118+$E118-1&lt;V$7),0,($D118-SUM($F118:U118)-SUM($F57:U57))/($E118+$C118-V$7))</f>
        <v>0</v>
      </c>
      <c r="W118" s="339">
        <f>IF(OR($C118&gt;W$7,$C118+$E118-1&lt;W$7),0,($D118-SUM($F118:V118)-SUM($F57:V57))/($E118+$C118-W$7))</f>
        <v>0</v>
      </c>
      <c r="X118" s="339">
        <f>IF(OR($C118&gt;X$7,$C118+$E118-1&lt;X$7),0,($D118-SUM($F118:W118)-SUM($F57:W57))/($E118+$C118-X$7))</f>
        <v>0</v>
      </c>
      <c r="Y118" s="339">
        <f>IF(OR($C118&gt;Y$7,$C118+$E118-1&lt;Y$7),0,($D118-SUM($F118:X118)-SUM($F57:X57))/($E118+$C118-Y$7))</f>
        <v>0</v>
      </c>
      <c r="Z118" s="339">
        <f>IF(OR($C118&gt;Z$7,$C118+$E118-1&lt;Z$7),0,($D118-SUM($F118:Y118)-SUM($F57:Y57))/($E118+$C118-Z$7))</f>
        <v>0</v>
      </c>
      <c r="AA118" s="339">
        <f>IF(OR($C118&gt;AA$7,$C118+$E118-1&lt;AA$7),0,($D118-SUM($F118:Z118)-SUM($F57:Z57))/($E118+$C118-AA$7))</f>
        <v>0</v>
      </c>
      <c r="AB118" s="339">
        <f>IF(OR($C118&gt;AB$7,$C118+$E118-1&lt;AB$7),0,($D118-SUM($F118:AA118)-SUM($F57:AA57))/($E118+$C118-AB$7))</f>
        <v>0</v>
      </c>
      <c r="AC118" s="339">
        <f>IF(OR($C118&gt;AC$7,$C118+$E118-1&lt;AC$7),0,($D118-SUM($F118:AB118)-SUM($F57:AB57))/($E118+$C118-AC$7))</f>
        <v>0</v>
      </c>
      <c r="AD118" s="339">
        <f>IF(OR($C118&gt;AD$7,$C118+$E118-1&lt;AD$7),0,($D118-SUM($F118:AC118)-SUM($F57:AC57))/($E118+$C118-AD$7))</f>
        <v>0</v>
      </c>
      <c r="AE118" s="339">
        <f>IF(OR($C118&gt;AE$7,$C118+$E118-1&lt;AE$7),0,($D118-SUM($F118:AD118)-SUM($F57:AD57))/($E118+$C118-AE$7))</f>
        <v>0</v>
      </c>
      <c r="AF118" s="339">
        <f>IF(OR($C118&gt;AF$7,$C118+$E118-1&lt;AF$7),0,($D118-SUM($F118:AE118)-SUM($F57:AE57))/($E118+$C118-AF$7))</f>
        <v>0</v>
      </c>
      <c r="AG118" s="339">
        <f>IF(OR($C118&gt;AG$7,$C118+$E118-1&lt;AG$7),0,($D118-SUM($F118:AF118)-SUM($F57:AF57))/($E118+$C118-AG$7))</f>
        <v>0</v>
      </c>
      <c r="AH118" s="339">
        <f>IF(OR($C118&gt;AH$7,$C118+$E118-1&lt;AH$7),0,($D118-SUM($F118:AG118)-SUM($F57:AG57))/($E118+$C118-AH$7))</f>
        <v>0</v>
      </c>
      <c r="AI118" s="339">
        <f>IF(OR($C118&gt;AI$7,$C118+$E118-1&lt;AI$7),0,($D118-SUM($F118:AH118)-SUM($F57:AH57))/($E118+$C118-AI$7))</f>
        <v>0</v>
      </c>
      <c r="AJ118" s="339">
        <f>IF(OR($C118&gt;AJ$7,$C118+$E118-1&lt;AJ$7),0,($D118-SUM($F118:AI118)-SUM($F57:AI57))/($E118+$C118-AJ$7))</f>
        <v>0</v>
      </c>
      <c r="AK118" s="339">
        <f>IF(OR($C118&gt;AK$7,$C118+$E118-1&lt;AK$7),0,($D118-SUM($F118:AJ118)-SUM($F57:AJ57))/($E118+$C118-AK$7))</f>
        <v>0</v>
      </c>
      <c r="AL118" s="339">
        <f>IF(OR($C118&gt;AL$7,$C118+$E118-1&lt;AL$7),0,($D118-SUM($F118:AK118)-SUM($F57:AK57))/($E118+$C118-AL$7))</f>
        <v>0</v>
      </c>
      <c r="AM118" s="339">
        <f>IF(OR($C118&gt;AM$7,$C118+$E118-1&lt;AM$7),0,($D118-SUM($F118:AL118)-SUM($F57:AL57))/($E118+$C118-AM$7))</f>
        <v>0</v>
      </c>
      <c r="AN118" s="339">
        <f>IF(OR($C118&gt;AN$7,$C118+$E118-1&lt;AN$7),0,($D118-SUM($F118:AM118)-SUM($F57:AM57))/($E118+$C118-AN$7))</f>
        <v>0</v>
      </c>
      <c r="AO118" s="339">
        <f>IF(OR($C118&gt;AO$7,$C118+$E118-1&lt;AO$7),0,($D118-SUM($F118:AN118)-SUM($F57:AN57))/($E118+$C118-AO$7))</f>
        <v>0</v>
      </c>
      <c r="AP118" s="339">
        <f>IF(OR($C118&gt;AP$7,$C118+$E118-1&lt;AP$7),0,($D118-SUM($F118:AO118)-SUM($F57:AO57))/($E118+$C118-AP$7))</f>
        <v>0</v>
      </c>
      <c r="AQ118" s="339">
        <f>IF(OR($C118&gt;AQ$7,$C118+$E118-1&lt;AQ$7),0,($D118-SUM($F118:AP118)-SUM($F57:AP57))/($E118+$C118-AQ$7))</f>
        <v>0</v>
      </c>
      <c r="AR118" s="339">
        <f>IF(OR($C118&gt;AR$7,$C118+$E118-1&lt;AR$7),0,($D118-SUM($F118:AQ118)-SUM($F57:AQ57))/($E118+$C118-AR$7))</f>
        <v>0</v>
      </c>
      <c r="AS118" s="339">
        <f>IF(OR($C118&gt;AS$7,$C118+$E118-1&lt;AS$7),0,($D118-SUM($F118:AR118)-SUM($F57:AR57))/($E118+$C118-AS$7))</f>
        <v>0</v>
      </c>
      <c r="AT118" s="339">
        <f>IF(OR($C118&gt;AT$7,$C118+$E118-1&lt;AT$7),0,($D118-SUM($F118:AS118)-SUM($F57:AS57))/($E118+$C118-AT$7))</f>
        <v>0</v>
      </c>
      <c r="AU118" s="339">
        <f>IF(OR($C118&gt;AU$7,$C118+$E118-1&lt;AU$7),0,($D118-SUM($F118:AT118)-SUM($F57:AT57))/($E118+$C118-AU$7))</f>
        <v>0</v>
      </c>
      <c r="AV118" s="339">
        <f>IF(OR($C118&gt;AV$7,$C118+$E118-1&lt;AV$7),0,($D118-SUM($F118:AU118)-SUM($F57:AU57))/($E118+$C118-AV$7))</f>
        <v>0</v>
      </c>
      <c r="AW118" s="339">
        <f>IF(OR($C118&gt;AW$7,$C118+$E118-1&lt;AW$7),0,($D118-SUM($F118:AV118)-SUM($F57:AV57))/($E118+$C118-AW$7))</f>
        <v>0</v>
      </c>
      <c r="AX118" s="339">
        <f>IF(OR($C118&gt;AX$7,$C118+$E118-1&lt;AX$7),0,($D118-SUM($F118:AW118)-SUM($F57:AW57))/($E118+$C118-AX$7))</f>
        <v>0</v>
      </c>
      <c r="AY118" s="339">
        <f>IF(OR($C118&gt;AY$7,$C118+$E118-1&lt;AY$7),0,($D118-SUM($F118:AX118)-SUM($F57:AX57))/($E118+$C118-AY$7))</f>
        <v>0</v>
      </c>
      <c r="AZ118" s="339">
        <f>IF(OR($C118&gt;AZ$7,$C118+$E118-1&lt;AZ$7),0,($D118-SUM($F118:AY118)-SUM($F57:AY57))/($E118+$C118-AZ$7))</f>
        <v>0</v>
      </c>
      <c r="BA118" s="339">
        <f>IF(OR($C118&gt;BA$7,$C118+$E118-1&lt;BA$7),0,($D118-SUM($F118:AZ118)-SUM($F57:AZ57))/($E118+$C118-BA$7))</f>
        <v>0</v>
      </c>
      <c r="BB118" s="339">
        <f>IF(OR($C118&gt;BB$7,$C118+$E118-1&lt;BB$7),0,($D118-SUM($F118:BA118)-SUM($F57:BA57))/($E118+$C118-BB$7))</f>
        <v>0</v>
      </c>
      <c r="BC118" s="339">
        <f>IF(OR($C118&gt;BC$7,$C118+$E118-1&lt;BC$7),0,($D118-SUM($F118:BB118)-SUM($F57:BB57))/($E118+$C118-BC$7))</f>
        <v>0</v>
      </c>
      <c r="BD118" s="339">
        <f>IF(OR($C118&gt;BD$7,$C118+$E118-1&lt;BD$7),0,($D118-SUM($F118:BC118)-SUM($F57:BC57))/($E118+$C118-BD$7))</f>
        <v>0</v>
      </c>
      <c r="BE118" s="339">
        <f>IF(OR($C118&gt;BE$7,$C118+$E118-1&lt;BE$7),0,($D118-SUM($F118:BD118)-SUM($F57:BD57))/($E118+$C118-BE$7))</f>
        <v>0</v>
      </c>
      <c r="BF118" s="339">
        <f>IF(OR($C118&gt;BF$7,$C118+$E118-1&lt;BF$7),0,($D118-SUM($F118:BE118)-SUM($F57:BE57))/($E118+$C118-BF$7))</f>
        <v>0</v>
      </c>
      <c r="BG118" s="339">
        <f>IF(OR($C118&gt;BG$7,$C118+$E118-1&lt;BG$7),0,($D118-SUM($F118:BF118)-SUM($F57:BF57))/($E118+$C118-BG$7))</f>
        <v>0</v>
      </c>
      <c r="BH118" s="339">
        <f>IF(OR($C118&gt;BH$7,$C118+$E118-1&lt;BH$7),0,($D118-SUM($F118:BG118)-SUM($F57:BG57))/($E118+$C118-BH$7))</f>
        <v>0</v>
      </c>
      <c r="BI118" s="339">
        <f>IF(OR($C118&gt;BI$7,$C118+$E118-1&lt;BI$7),0,($D118-SUM($F118:BH118)-SUM($F57:BH57))/($E118+$C118-BI$7))</f>
        <v>0</v>
      </c>
      <c r="BJ118" s="339">
        <f>IF(OR($C118&gt;BJ$7,$C118+$E118-1&lt;BJ$7),0,($D118-SUM($F118:BI118)-SUM($F57:BI57))/($E118+$C118-BJ$7))</f>
        <v>0</v>
      </c>
      <c r="BK118" s="339">
        <f>IF(OR($C118&gt;BK$7,$C118+$E118-1&lt;BK$7),0,($D118-SUM($F118:BJ118)-SUM($F57:BJ57))/($E118+$C118-BK$7))</f>
        <v>0</v>
      </c>
      <c r="BL118" s="339">
        <f>IF(OR($C118&gt;BL$7,$C118+$E118-1&lt;BL$7),0,($D118-SUM($F118:BK118)-SUM($F57:BK57))/($E118+$C118-BL$7))</f>
        <v>0</v>
      </c>
      <c r="BM118" s="339">
        <f>IF(OR($C118&gt;BM$7,$C118+$E118-1&lt;BM$7),0,($D118-SUM($F118:BL118)-SUM($F57:BL57))/($E118+$C118-BM$7))</f>
        <v>0</v>
      </c>
      <c r="BN118" s="339">
        <f>IF(OR($C118&gt;BN$7,$C118+$E118-1&lt;BN$7),0,($D118-SUM($F118:BM118)-SUM($F57:BM57))/($E118+$C118-BN$7))</f>
        <v>0</v>
      </c>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row>
    <row r="119" spans="1:90" hidden="1" outlineLevel="1" x14ac:dyDescent="0.15">
      <c r="A119" s="112"/>
      <c r="B119" s="87"/>
      <c r="C119" s="8">
        <v>24</v>
      </c>
      <c r="D119" s="337">
        <v>0</v>
      </c>
      <c r="E119" s="8">
        <f t="shared" si="19"/>
        <v>0</v>
      </c>
      <c r="F119" s="338"/>
      <c r="G119" s="339">
        <f>IF(OR($C119&gt;G$7,$C119+$E119-1&lt;G$7),0,($D119-SUM($F119:F119)-SUM($F58:F58))/($E119+$C119-G$7))</f>
        <v>0</v>
      </c>
      <c r="H119" s="339">
        <f>IF(OR($C119&gt;H$7,$C119+$E119-1&lt;H$7),0,($D119-SUM($F119:G119)-SUM($F58:G58))/($E119+$C119-H$7))</f>
        <v>0</v>
      </c>
      <c r="I119" s="339">
        <f>IF(OR($C119&gt;I$7,$C119+$E119-1&lt;I$7),0,($D119-SUM($F119:H119)-SUM($F58:H58))/($E119+$C119-I$7))</f>
        <v>0</v>
      </c>
      <c r="J119" s="339">
        <f>IF(OR($C119&gt;J$7,$C119+$E119-1&lt;J$7),0,($D119-SUM($F119:I119)-SUM($F58:I58))/($E119+$C119-J$7))</f>
        <v>0</v>
      </c>
      <c r="K119" s="339">
        <f>IF(OR($C119&gt;K$7,$C119+$E119-1&lt;K$7),0,($D119-SUM($F119:J119)-SUM($F58:J58))/($E119+$C119-K$7))</f>
        <v>0</v>
      </c>
      <c r="L119" s="339">
        <f>IF(OR($C119&gt;L$7,$C119+$E119-1&lt;L$7),0,($D119-SUM($F119:K119)-SUM($F58:K58))/($E119+$C119-L$7))</f>
        <v>0</v>
      </c>
      <c r="M119" s="339">
        <f>IF(OR($C119&gt;M$7,$C119+$E119-1&lt;M$7),0,($D119-SUM($F119:L119)-SUM($F58:L58))/($E119+$C119-M$7))</f>
        <v>0</v>
      </c>
      <c r="N119" s="339">
        <f>IF(OR($C119&gt;N$7,$C119+$E119-1&lt;N$7),0,($D119-SUM($F119:M119)-SUM($F58:M58))/($E119+$C119-N$7))</f>
        <v>0</v>
      </c>
      <c r="O119" s="339">
        <f>IF(OR($C119&gt;O$7,$C119+$E119-1&lt;O$7),0,($D119-SUM($F119:N119)-SUM($F58:N58))/($E119+$C119-O$7))</f>
        <v>0</v>
      </c>
      <c r="P119" s="339">
        <f>IF(OR($C119&gt;P$7,$C119+$E119-1&lt;P$7),0,($D119-SUM($F119:O119)-SUM($F58:O58))/($E119+$C119-P$7))</f>
        <v>0</v>
      </c>
      <c r="Q119" s="339">
        <f>IF(OR($C119&gt;Q$7,$C119+$E119-1&lt;Q$7),0,($D119-SUM($F119:P119)-SUM($F58:P58))/($E119+$C119-Q$7))</f>
        <v>0</v>
      </c>
      <c r="R119" s="339">
        <f>IF(OR($C119&gt;R$7,$C119+$E119-1&lt;R$7),0,($D119-SUM($F119:Q119)-SUM($F58:Q58))/($E119+$C119-R$7))</f>
        <v>0</v>
      </c>
      <c r="S119" s="339">
        <f>IF(OR($C119&gt;S$7,$C119+$E119-1&lt;S$7),0,($D119-SUM($F119:R119)-SUM($F58:R58))/($E119+$C119-S$7))</f>
        <v>0</v>
      </c>
      <c r="T119" s="339">
        <f>IF(OR($C119&gt;T$7,$C119+$E119-1&lt;T$7),0,($D119-SUM($F119:S119)-SUM($F58:S58))/($E119+$C119-T$7))</f>
        <v>0</v>
      </c>
      <c r="U119" s="339">
        <f>IF(OR($C119&gt;U$7,$C119+$E119-1&lt;U$7),0,($D119-SUM($F119:T119)-SUM($F58:T58))/($E119+$C119-U$7))</f>
        <v>0</v>
      </c>
      <c r="V119" s="339">
        <f>IF(OR($C119&gt;V$7,$C119+$E119-1&lt;V$7),0,($D119-SUM($F119:U119)-SUM($F58:U58))/($E119+$C119-V$7))</f>
        <v>0</v>
      </c>
      <c r="W119" s="339">
        <f>IF(OR($C119&gt;W$7,$C119+$E119-1&lt;W$7),0,($D119-SUM($F119:V119)-SUM($F58:V58))/($E119+$C119-W$7))</f>
        <v>0</v>
      </c>
      <c r="X119" s="339">
        <f>IF(OR($C119&gt;X$7,$C119+$E119-1&lt;X$7),0,($D119-SUM($F119:W119)-SUM($F58:W58))/($E119+$C119-X$7))</f>
        <v>0</v>
      </c>
      <c r="Y119" s="339">
        <f>IF(OR($C119&gt;Y$7,$C119+$E119-1&lt;Y$7),0,($D119-SUM($F119:X119)-SUM($F58:X58))/($E119+$C119-Y$7))</f>
        <v>0</v>
      </c>
      <c r="Z119" s="339">
        <f>IF(OR($C119&gt;Z$7,$C119+$E119-1&lt;Z$7),0,($D119-SUM($F119:Y119)-SUM($F58:Y58))/($E119+$C119-Z$7))</f>
        <v>0</v>
      </c>
      <c r="AA119" s="339">
        <f>IF(OR($C119&gt;AA$7,$C119+$E119-1&lt;AA$7),0,($D119-SUM($F119:Z119)-SUM($F58:Z58))/($E119+$C119-AA$7))</f>
        <v>0</v>
      </c>
      <c r="AB119" s="339">
        <f>IF(OR($C119&gt;AB$7,$C119+$E119-1&lt;AB$7),0,($D119-SUM($F119:AA119)-SUM($F58:AA58))/($E119+$C119-AB$7))</f>
        <v>0</v>
      </c>
      <c r="AC119" s="339">
        <f>IF(OR($C119&gt;AC$7,$C119+$E119-1&lt;AC$7),0,($D119-SUM($F119:AB119)-SUM($F58:AB58))/($E119+$C119-AC$7))</f>
        <v>0</v>
      </c>
      <c r="AD119" s="339">
        <f>IF(OR($C119&gt;AD$7,$C119+$E119-1&lt;AD$7),0,($D119-SUM($F119:AC119)-SUM($F58:AC58))/($E119+$C119-AD$7))</f>
        <v>0</v>
      </c>
      <c r="AE119" s="339">
        <f>IF(OR($C119&gt;AE$7,$C119+$E119-1&lt;AE$7),0,($D119-SUM($F119:AD119)-SUM($F58:AD58))/($E119+$C119-AE$7))</f>
        <v>0</v>
      </c>
      <c r="AF119" s="339">
        <f>IF(OR($C119&gt;AF$7,$C119+$E119-1&lt;AF$7),0,($D119-SUM($F119:AE119)-SUM($F58:AE58))/($E119+$C119-AF$7))</f>
        <v>0</v>
      </c>
      <c r="AG119" s="339">
        <f>IF(OR($C119&gt;AG$7,$C119+$E119-1&lt;AG$7),0,($D119-SUM($F119:AF119)-SUM($F58:AF58))/($E119+$C119-AG$7))</f>
        <v>0</v>
      </c>
      <c r="AH119" s="339">
        <f>IF(OR($C119&gt;AH$7,$C119+$E119-1&lt;AH$7),0,($D119-SUM($F119:AG119)-SUM($F58:AG58))/($E119+$C119-AH$7))</f>
        <v>0</v>
      </c>
      <c r="AI119" s="339">
        <f>IF(OR($C119&gt;AI$7,$C119+$E119-1&lt;AI$7),0,($D119-SUM($F119:AH119)-SUM($F58:AH58))/($E119+$C119-AI$7))</f>
        <v>0</v>
      </c>
      <c r="AJ119" s="339">
        <f>IF(OR($C119&gt;AJ$7,$C119+$E119-1&lt;AJ$7),0,($D119-SUM($F119:AI119)-SUM($F58:AI58))/($E119+$C119-AJ$7))</f>
        <v>0</v>
      </c>
      <c r="AK119" s="339">
        <f>IF(OR($C119&gt;AK$7,$C119+$E119-1&lt;AK$7),0,($D119-SUM($F119:AJ119)-SUM($F58:AJ58))/($E119+$C119-AK$7))</f>
        <v>0</v>
      </c>
      <c r="AL119" s="339">
        <f>IF(OR($C119&gt;AL$7,$C119+$E119-1&lt;AL$7),0,($D119-SUM($F119:AK119)-SUM($F58:AK58))/($E119+$C119-AL$7))</f>
        <v>0</v>
      </c>
      <c r="AM119" s="339">
        <f>IF(OR($C119&gt;AM$7,$C119+$E119-1&lt;AM$7),0,($D119-SUM($F119:AL119)-SUM($F58:AL58))/($E119+$C119-AM$7))</f>
        <v>0</v>
      </c>
      <c r="AN119" s="339">
        <f>IF(OR($C119&gt;AN$7,$C119+$E119-1&lt;AN$7),0,($D119-SUM($F119:AM119)-SUM($F58:AM58))/($E119+$C119-AN$7))</f>
        <v>0</v>
      </c>
      <c r="AO119" s="339">
        <f>IF(OR($C119&gt;AO$7,$C119+$E119-1&lt;AO$7),0,($D119-SUM($F119:AN119)-SUM($F58:AN58))/($E119+$C119-AO$7))</f>
        <v>0</v>
      </c>
      <c r="AP119" s="339">
        <f>IF(OR($C119&gt;AP$7,$C119+$E119-1&lt;AP$7),0,($D119-SUM($F119:AO119)-SUM($F58:AO58))/($E119+$C119-AP$7))</f>
        <v>0</v>
      </c>
      <c r="AQ119" s="339">
        <f>IF(OR($C119&gt;AQ$7,$C119+$E119-1&lt;AQ$7),0,($D119-SUM($F119:AP119)-SUM($F58:AP58))/($E119+$C119-AQ$7))</f>
        <v>0</v>
      </c>
      <c r="AR119" s="339">
        <f>IF(OR($C119&gt;AR$7,$C119+$E119-1&lt;AR$7),0,($D119-SUM($F119:AQ119)-SUM($F58:AQ58))/($E119+$C119-AR$7))</f>
        <v>0</v>
      </c>
      <c r="AS119" s="339">
        <f>IF(OR($C119&gt;AS$7,$C119+$E119-1&lt;AS$7),0,($D119-SUM($F119:AR119)-SUM($F58:AR58))/($E119+$C119-AS$7))</f>
        <v>0</v>
      </c>
      <c r="AT119" s="339">
        <f>IF(OR($C119&gt;AT$7,$C119+$E119-1&lt;AT$7),0,($D119-SUM($F119:AS119)-SUM($F58:AS58))/($E119+$C119-AT$7))</f>
        <v>0</v>
      </c>
      <c r="AU119" s="339">
        <f>IF(OR($C119&gt;AU$7,$C119+$E119-1&lt;AU$7),0,($D119-SUM($F119:AT119)-SUM($F58:AT58))/($E119+$C119-AU$7))</f>
        <v>0</v>
      </c>
      <c r="AV119" s="339">
        <f>IF(OR($C119&gt;AV$7,$C119+$E119-1&lt;AV$7),0,($D119-SUM($F119:AU119)-SUM($F58:AU58))/($E119+$C119-AV$7))</f>
        <v>0</v>
      </c>
      <c r="AW119" s="339">
        <f>IF(OR($C119&gt;AW$7,$C119+$E119-1&lt;AW$7),0,($D119-SUM($F119:AV119)-SUM($F58:AV58))/($E119+$C119-AW$7))</f>
        <v>0</v>
      </c>
      <c r="AX119" s="339">
        <f>IF(OR($C119&gt;AX$7,$C119+$E119-1&lt;AX$7),0,($D119-SUM($F119:AW119)-SUM($F58:AW58))/($E119+$C119-AX$7))</f>
        <v>0</v>
      </c>
      <c r="AY119" s="339">
        <f>IF(OR($C119&gt;AY$7,$C119+$E119-1&lt;AY$7),0,($D119-SUM($F119:AX119)-SUM($F58:AX58))/($E119+$C119-AY$7))</f>
        <v>0</v>
      </c>
      <c r="AZ119" s="339">
        <f>IF(OR($C119&gt;AZ$7,$C119+$E119-1&lt;AZ$7),0,($D119-SUM($F119:AY119)-SUM($F58:AY58))/($E119+$C119-AZ$7))</f>
        <v>0</v>
      </c>
      <c r="BA119" s="339">
        <f>IF(OR($C119&gt;BA$7,$C119+$E119-1&lt;BA$7),0,($D119-SUM($F119:AZ119)-SUM($F58:AZ58))/($E119+$C119-BA$7))</f>
        <v>0</v>
      </c>
      <c r="BB119" s="339">
        <f>IF(OR($C119&gt;BB$7,$C119+$E119-1&lt;BB$7),0,($D119-SUM($F119:BA119)-SUM($F58:BA58))/($E119+$C119-BB$7))</f>
        <v>0</v>
      </c>
      <c r="BC119" s="339">
        <f>IF(OR($C119&gt;BC$7,$C119+$E119-1&lt;BC$7),0,($D119-SUM($F119:BB119)-SUM($F58:BB58))/($E119+$C119-BC$7))</f>
        <v>0</v>
      </c>
      <c r="BD119" s="339">
        <f>IF(OR($C119&gt;BD$7,$C119+$E119-1&lt;BD$7),0,($D119-SUM($F119:BC119)-SUM($F58:BC58))/($E119+$C119-BD$7))</f>
        <v>0</v>
      </c>
      <c r="BE119" s="339">
        <f>IF(OR($C119&gt;BE$7,$C119+$E119-1&lt;BE$7),0,($D119-SUM($F119:BD119)-SUM($F58:BD58))/($E119+$C119-BE$7))</f>
        <v>0</v>
      </c>
      <c r="BF119" s="339">
        <f>IF(OR($C119&gt;BF$7,$C119+$E119-1&lt;BF$7),0,($D119-SUM($F119:BE119)-SUM($F58:BE58))/($E119+$C119-BF$7))</f>
        <v>0</v>
      </c>
      <c r="BG119" s="339">
        <f>IF(OR($C119&gt;BG$7,$C119+$E119-1&lt;BG$7),0,($D119-SUM($F119:BF119)-SUM($F58:BF58))/($E119+$C119-BG$7))</f>
        <v>0</v>
      </c>
      <c r="BH119" s="339">
        <f>IF(OR($C119&gt;BH$7,$C119+$E119-1&lt;BH$7),0,($D119-SUM($F119:BG119)-SUM($F58:BG58))/($E119+$C119-BH$7))</f>
        <v>0</v>
      </c>
      <c r="BI119" s="339">
        <f>IF(OR($C119&gt;BI$7,$C119+$E119-1&lt;BI$7),0,($D119-SUM($F119:BH119)-SUM($F58:BH58))/($E119+$C119-BI$7))</f>
        <v>0</v>
      </c>
      <c r="BJ119" s="339">
        <f>IF(OR($C119&gt;BJ$7,$C119+$E119-1&lt;BJ$7),0,($D119-SUM($F119:BI119)-SUM($F58:BI58))/($E119+$C119-BJ$7))</f>
        <v>0</v>
      </c>
      <c r="BK119" s="339">
        <f>IF(OR($C119&gt;BK$7,$C119+$E119-1&lt;BK$7),0,($D119-SUM($F119:BJ119)-SUM($F58:BJ58))/($E119+$C119-BK$7))</f>
        <v>0</v>
      </c>
      <c r="BL119" s="339">
        <f>IF(OR($C119&gt;BL$7,$C119+$E119-1&lt;BL$7),0,($D119-SUM($F119:BK119)-SUM($F58:BK58))/($E119+$C119-BL$7))</f>
        <v>0</v>
      </c>
      <c r="BM119" s="339">
        <f>IF(OR($C119&gt;BM$7,$C119+$E119-1&lt;BM$7),0,($D119-SUM($F119:BL119)-SUM($F58:BL58))/($E119+$C119-BM$7))</f>
        <v>0</v>
      </c>
      <c r="BN119" s="339">
        <f>IF(OR($C119&gt;BN$7,$C119+$E119-1&lt;BN$7),0,($D119-SUM($F119:BM119)-SUM($F58:BM58))/($E119+$C119-BN$7))</f>
        <v>0</v>
      </c>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row>
    <row r="120" spans="1:90" hidden="1" outlineLevel="1" x14ac:dyDescent="0.15">
      <c r="A120" s="112"/>
      <c r="B120" s="87"/>
      <c r="C120" s="8">
        <v>25</v>
      </c>
      <c r="D120" s="337">
        <v>0</v>
      </c>
      <c r="E120" s="8">
        <f t="shared" si="19"/>
        <v>0</v>
      </c>
      <c r="F120" s="338"/>
      <c r="G120" s="339">
        <f>IF(OR($C120&gt;G$7,$C120+$E120-1&lt;G$7),0,($D120-SUM($F120:F120)-SUM($F59:F59))/($E120+$C120-G$7))</f>
        <v>0</v>
      </c>
      <c r="H120" s="339">
        <f>IF(OR($C120&gt;H$7,$C120+$E120-1&lt;H$7),0,($D120-SUM($F120:G120)-SUM($F59:G59))/($E120+$C120-H$7))</f>
        <v>0</v>
      </c>
      <c r="I120" s="339">
        <f>IF(OR($C120&gt;I$7,$C120+$E120-1&lt;I$7),0,($D120-SUM($F120:H120)-SUM($F59:H59))/($E120+$C120-I$7))</f>
        <v>0</v>
      </c>
      <c r="J120" s="339">
        <f>IF(OR($C120&gt;J$7,$C120+$E120-1&lt;J$7),0,($D120-SUM($F120:I120)-SUM($F59:I59))/($E120+$C120-J$7))</f>
        <v>0</v>
      </c>
      <c r="K120" s="339">
        <f>IF(OR($C120&gt;K$7,$C120+$E120-1&lt;K$7),0,($D120-SUM($F120:J120)-SUM($F59:J59))/($E120+$C120-K$7))</f>
        <v>0</v>
      </c>
      <c r="L120" s="339">
        <f>IF(OR($C120&gt;L$7,$C120+$E120-1&lt;L$7),0,($D120-SUM($F120:K120)-SUM($F59:K59))/($E120+$C120-L$7))</f>
        <v>0</v>
      </c>
      <c r="M120" s="339">
        <f>IF(OR($C120&gt;M$7,$C120+$E120-1&lt;M$7),0,($D120-SUM($F120:L120)-SUM($F59:L59))/($E120+$C120-M$7))</f>
        <v>0</v>
      </c>
      <c r="N120" s="339">
        <f>IF(OR($C120&gt;N$7,$C120+$E120-1&lt;N$7),0,($D120-SUM($F120:M120)-SUM($F59:M59))/($E120+$C120-N$7))</f>
        <v>0</v>
      </c>
      <c r="O120" s="339">
        <f>IF(OR($C120&gt;O$7,$C120+$E120-1&lt;O$7),0,($D120-SUM($F120:N120)-SUM($F59:N59))/($E120+$C120-O$7))</f>
        <v>0</v>
      </c>
      <c r="P120" s="339">
        <f>IF(OR($C120&gt;P$7,$C120+$E120-1&lt;P$7),0,($D120-SUM($F120:O120)-SUM($F59:O59))/($E120+$C120-P$7))</f>
        <v>0</v>
      </c>
      <c r="Q120" s="339">
        <f>IF(OR($C120&gt;Q$7,$C120+$E120-1&lt;Q$7),0,($D120-SUM($F120:P120)-SUM($F59:P59))/($E120+$C120-Q$7))</f>
        <v>0</v>
      </c>
      <c r="R120" s="339">
        <f>IF(OR($C120&gt;R$7,$C120+$E120-1&lt;R$7),0,($D120-SUM($F120:Q120)-SUM($F59:Q59))/($E120+$C120-R$7))</f>
        <v>0</v>
      </c>
      <c r="S120" s="339">
        <f>IF(OR($C120&gt;S$7,$C120+$E120-1&lt;S$7),0,($D120-SUM($F120:R120)-SUM($F59:R59))/($E120+$C120-S$7))</f>
        <v>0</v>
      </c>
      <c r="T120" s="339">
        <f>IF(OR($C120&gt;T$7,$C120+$E120-1&lt;T$7),0,($D120-SUM($F120:S120)-SUM($F59:S59))/($E120+$C120-T$7))</f>
        <v>0</v>
      </c>
      <c r="U120" s="339">
        <f>IF(OR($C120&gt;U$7,$C120+$E120-1&lt;U$7),0,($D120-SUM($F120:T120)-SUM($F59:T59))/($E120+$C120-U$7))</f>
        <v>0</v>
      </c>
      <c r="V120" s="339">
        <f>IF(OR($C120&gt;V$7,$C120+$E120-1&lt;V$7),0,($D120-SUM($F120:U120)-SUM($F59:U59))/($E120+$C120-V$7))</f>
        <v>0</v>
      </c>
      <c r="W120" s="339">
        <f>IF(OR($C120&gt;W$7,$C120+$E120-1&lt;W$7),0,($D120-SUM($F120:V120)-SUM($F59:V59))/($E120+$C120-W$7))</f>
        <v>0</v>
      </c>
      <c r="X120" s="339">
        <f>IF(OR($C120&gt;X$7,$C120+$E120-1&lt;X$7),0,($D120-SUM($F120:W120)-SUM($F59:W59))/($E120+$C120-X$7))</f>
        <v>0</v>
      </c>
      <c r="Y120" s="339">
        <f>IF(OR($C120&gt;Y$7,$C120+$E120-1&lt;Y$7),0,($D120-SUM($F120:X120)-SUM($F59:X59))/($E120+$C120-Y$7))</f>
        <v>0</v>
      </c>
      <c r="Z120" s="339">
        <f>IF(OR($C120&gt;Z$7,$C120+$E120-1&lt;Z$7),0,($D120-SUM($F120:Y120)-SUM($F59:Y59))/($E120+$C120-Z$7))</f>
        <v>0</v>
      </c>
      <c r="AA120" s="339">
        <f>IF(OR($C120&gt;AA$7,$C120+$E120-1&lt;AA$7),0,($D120-SUM($F120:Z120)-SUM($F59:Z59))/($E120+$C120-AA$7))</f>
        <v>0</v>
      </c>
      <c r="AB120" s="339">
        <f>IF(OR($C120&gt;AB$7,$C120+$E120-1&lt;AB$7),0,($D120-SUM($F120:AA120)-SUM($F59:AA59))/($E120+$C120-AB$7))</f>
        <v>0</v>
      </c>
      <c r="AC120" s="339">
        <f>IF(OR($C120&gt;AC$7,$C120+$E120-1&lt;AC$7),0,($D120-SUM($F120:AB120)-SUM($F59:AB59))/($E120+$C120-AC$7))</f>
        <v>0</v>
      </c>
      <c r="AD120" s="339">
        <f>IF(OR($C120&gt;AD$7,$C120+$E120-1&lt;AD$7),0,($D120-SUM($F120:AC120)-SUM($F59:AC59))/($E120+$C120-AD$7))</f>
        <v>0</v>
      </c>
      <c r="AE120" s="339">
        <f>IF(OR($C120&gt;AE$7,$C120+$E120-1&lt;AE$7),0,($D120-SUM($F120:AD120)-SUM($F59:AD59))/($E120+$C120-AE$7))</f>
        <v>0</v>
      </c>
      <c r="AF120" s="339">
        <f>IF(OR($C120&gt;AF$7,$C120+$E120-1&lt;AF$7),0,($D120-SUM($F120:AE120)-SUM($F59:AE59))/($E120+$C120-AF$7))</f>
        <v>0</v>
      </c>
      <c r="AG120" s="339">
        <f>IF(OR($C120&gt;AG$7,$C120+$E120-1&lt;AG$7),0,($D120-SUM($F120:AF120)-SUM($F59:AF59))/($E120+$C120-AG$7))</f>
        <v>0</v>
      </c>
      <c r="AH120" s="339">
        <f>IF(OR($C120&gt;AH$7,$C120+$E120-1&lt;AH$7),0,($D120-SUM($F120:AG120)-SUM($F59:AG59))/($E120+$C120-AH$7))</f>
        <v>0</v>
      </c>
      <c r="AI120" s="339">
        <f>IF(OR($C120&gt;AI$7,$C120+$E120-1&lt;AI$7),0,($D120-SUM($F120:AH120)-SUM($F59:AH59))/($E120+$C120-AI$7))</f>
        <v>0</v>
      </c>
      <c r="AJ120" s="339">
        <f>IF(OR($C120&gt;AJ$7,$C120+$E120-1&lt;AJ$7),0,($D120-SUM($F120:AI120)-SUM($F59:AI59))/($E120+$C120-AJ$7))</f>
        <v>0</v>
      </c>
      <c r="AK120" s="339">
        <f>IF(OR($C120&gt;AK$7,$C120+$E120-1&lt;AK$7),0,($D120-SUM($F120:AJ120)-SUM($F59:AJ59))/($E120+$C120-AK$7))</f>
        <v>0</v>
      </c>
      <c r="AL120" s="339">
        <f>IF(OR($C120&gt;AL$7,$C120+$E120-1&lt;AL$7),0,($D120-SUM($F120:AK120)-SUM($F59:AK59))/($E120+$C120-AL$7))</f>
        <v>0</v>
      </c>
      <c r="AM120" s="339">
        <f>IF(OR($C120&gt;AM$7,$C120+$E120-1&lt;AM$7),0,($D120-SUM($F120:AL120)-SUM($F59:AL59))/($E120+$C120-AM$7))</f>
        <v>0</v>
      </c>
      <c r="AN120" s="339">
        <f>IF(OR($C120&gt;AN$7,$C120+$E120-1&lt;AN$7),0,($D120-SUM($F120:AM120)-SUM($F59:AM59))/($E120+$C120-AN$7))</f>
        <v>0</v>
      </c>
      <c r="AO120" s="339">
        <f>IF(OR($C120&gt;AO$7,$C120+$E120-1&lt;AO$7),0,($D120-SUM($F120:AN120)-SUM($F59:AN59))/($E120+$C120-AO$7))</f>
        <v>0</v>
      </c>
      <c r="AP120" s="339">
        <f>IF(OR($C120&gt;AP$7,$C120+$E120-1&lt;AP$7),0,($D120-SUM($F120:AO120)-SUM($F59:AO59))/($E120+$C120-AP$7))</f>
        <v>0</v>
      </c>
      <c r="AQ120" s="339">
        <f>IF(OR($C120&gt;AQ$7,$C120+$E120-1&lt;AQ$7),0,($D120-SUM($F120:AP120)-SUM($F59:AP59))/($E120+$C120-AQ$7))</f>
        <v>0</v>
      </c>
      <c r="AR120" s="339">
        <f>IF(OR($C120&gt;AR$7,$C120+$E120-1&lt;AR$7),0,($D120-SUM($F120:AQ120)-SUM($F59:AQ59))/($E120+$C120-AR$7))</f>
        <v>0</v>
      </c>
      <c r="AS120" s="339">
        <f>IF(OR($C120&gt;AS$7,$C120+$E120-1&lt;AS$7),0,($D120-SUM($F120:AR120)-SUM($F59:AR59))/($E120+$C120-AS$7))</f>
        <v>0</v>
      </c>
      <c r="AT120" s="339">
        <f>IF(OR($C120&gt;AT$7,$C120+$E120-1&lt;AT$7),0,($D120-SUM($F120:AS120)-SUM($F59:AS59))/($E120+$C120-AT$7))</f>
        <v>0</v>
      </c>
      <c r="AU120" s="339">
        <f>IF(OR($C120&gt;AU$7,$C120+$E120-1&lt;AU$7),0,($D120-SUM($F120:AT120)-SUM($F59:AT59))/($E120+$C120-AU$7))</f>
        <v>0</v>
      </c>
      <c r="AV120" s="339">
        <f>IF(OR($C120&gt;AV$7,$C120+$E120-1&lt;AV$7),0,($D120-SUM($F120:AU120)-SUM($F59:AU59))/($E120+$C120-AV$7))</f>
        <v>0</v>
      </c>
      <c r="AW120" s="339">
        <f>IF(OR($C120&gt;AW$7,$C120+$E120-1&lt;AW$7),0,($D120-SUM($F120:AV120)-SUM($F59:AV59))/($E120+$C120-AW$7))</f>
        <v>0</v>
      </c>
      <c r="AX120" s="339">
        <f>IF(OR($C120&gt;AX$7,$C120+$E120-1&lt;AX$7),0,($D120-SUM($F120:AW120)-SUM($F59:AW59))/($E120+$C120-AX$7))</f>
        <v>0</v>
      </c>
      <c r="AY120" s="339">
        <f>IF(OR($C120&gt;AY$7,$C120+$E120-1&lt;AY$7),0,($D120-SUM($F120:AX120)-SUM($F59:AX59))/($E120+$C120-AY$7))</f>
        <v>0</v>
      </c>
      <c r="AZ120" s="339">
        <f>IF(OR($C120&gt;AZ$7,$C120+$E120-1&lt;AZ$7),0,($D120-SUM($F120:AY120)-SUM($F59:AY59))/($E120+$C120-AZ$7))</f>
        <v>0</v>
      </c>
      <c r="BA120" s="339">
        <f>IF(OR($C120&gt;BA$7,$C120+$E120-1&lt;BA$7),0,($D120-SUM($F120:AZ120)-SUM($F59:AZ59))/($E120+$C120-BA$7))</f>
        <v>0</v>
      </c>
      <c r="BB120" s="339">
        <f>IF(OR($C120&gt;BB$7,$C120+$E120-1&lt;BB$7),0,($D120-SUM($F120:BA120)-SUM($F59:BA59))/($E120+$C120-BB$7))</f>
        <v>0</v>
      </c>
      <c r="BC120" s="339">
        <f>IF(OR($C120&gt;BC$7,$C120+$E120-1&lt;BC$7),0,($D120-SUM($F120:BB120)-SUM($F59:BB59))/($E120+$C120-BC$7))</f>
        <v>0</v>
      </c>
      <c r="BD120" s="339">
        <f>IF(OR($C120&gt;BD$7,$C120+$E120-1&lt;BD$7),0,($D120-SUM($F120:BC120)-SUM($F59:BC59))/($E120+$C120-BD$7))</f>
        <v>0</v>
      </c>
      <c r="BE120" s="339">
        <f>IF(OR($C120&gt;BE$7,$C120+$E120-1&lt;BE$7),0,($D120-SUM($F120:BD120)-SUM($F59:BD59))/($E120+$C120-BE$7))</f>
        <v>0</v>
      </c>
      <c r="BF120" s="339">
        <f>IF(OR($C120&gt;BF$7,$C120+$E120-1&lt;BF$7),0,($D120-SUM($F120:BE120)-SUM($F59:BE59))/($E120+$C120-BF$7))</f>
        <v>0</v>
      </c>
      <c r="BG120" s="339">
        <f>IF(OR($C120&gt;BG$7,$C120+$E120-1&lt;BG$7),0,($D120-SUM($F120:BF120)-SUM($F59:BF59))/($E120+$C120-BG$7))</f>
        <v>0</v>
      </c>
      <c r="BH120" s="339">
        <f>IF(OR($C120&gt;BH$7,$C120+$E120-1&lt;BH$7),0,($D120-SUM($F120:BG120)-SUM($F59:BG59))/($E120+$C120-BH$7))</f>
        <v>0</v>
      </c>
      <c r="BI120" s="339">
        <f>IF(OR($C120&gt;BI$7,$C120+$E120-1&lt;BI$7),0,($D120-SUM($F120:BH120)-SUM($F59:BH59))/($E120+$C120-BI$7))</f>
        <v>0</v>
      </c>
      <c r="BJ120" s="339">
        <f>IF(OR($C120&gt;BJ$7,$C120+$E120-1&lt;BJ$7),0,($D120-SUM($F120:BI120)-SUM($F59:BI59))/($E120+$C120-BJ$7))</f>
        <v>0</v>
      </c>
      <c r="BK120" s="339">
        <f>IF(OR($C120&gt;BK$7,$C120+$E120-1&lt;BK$7),0,($D120-SUM($F120:BJ120)-SUM($F59:BJ59))/($E120+$C120-BK$7))</f>
        <v>0</v>
      </c>
      <c r="BL120" s="339">
        <f>IF(OR($C120&gt;BL$7,$C120+$E120-1&lt;BL$7),0,($D120-SUM($F120:BK120)-SUM($F59:BK59))/($E120+$C120-BL$7))</f>
        <v>0</v>
      </c>
      <c r="BM120" s="339">
        <f>IF(OR($C120&gt;BM$7,$C120+$E120-1&lt;BM$7),0,($D120-SUM($F120:BL120)-SUM($F59:BL59))/($E120+$C120-BM$7))</f>
        <v>0</v>
      </c>
      <c r="BN120" s="339">
        <f>IF(OR($C120&gt;BN$7,$C120+$E120-1&lt;BN$7),0,($D120-SUM($F120:BM120)-SUM($F59:BM59))/($E120+$C120-BN$7))</f>
        <v>0</v>
      </c>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row>
    <row r="121" spans="1:90" hidden="1" outlineLevel="1" x14ac:dyDescent="0.15">
      <c r="A121" s="112"/>
      <c r="B121" s="87"/>
      <c r="C121" s="8">
        <v>26</v>
      </c>
      <c r="D121" s="337">
        <v>0</v>
      </c>
      <c r="E121" s="8">
        <f t="shared" si="19"/>
        <v>0</v>
      </c>
      <c r="F121" s="338"/>
      <c r="G121" s="339">
        <f>IF(OR($C121&gt;G$7,$C121+$E121-1&lt;G$7),0,($D121-SUM($F121:F121)-SUM($F60:F60))/($E121+$C121-G$7))</f>
        <v>0</v>
      </c>
      <c r="H121" s="339">
        <f>IF(OR($C121&gt;H$7,$C121+$E121-1&lt;H$7),0,($D121-SUM($F121:G121)-SUM($F60:G60))/($E121+$C121-H$7))</f>
        <v>0</v>
      </c>
      <c r="I121" s="339">
        <f>IF(OR($C121&gt;I$7,$C121+$E121-1&lt;I$7),0,($D121-SUM($F121:H121)-SUM($F60:H60))/($E121+$C121-I$7))</f>
        <v>0</v>
      </c>
      <c r="J121" s="339">
        <f>IF(OR($C121&gt;J$7,$C121+$E121-1&lt;J$7),0,($D121-SUM($F121:I121)-SUM($F60:I60))/($E121+$C121-J$7))</f>
        <v>0</v>
      </c>
      <c r="K121" s="339">
        <f>IF(OR($C121&gt;K$7,$C121+$E121-1&lt;K$7),0,($D121-SUM($F121:J121)-SUM($F60:J60))/($E121+$C121-K$7))</f>
        <v>0</v>
      </c>
      <c r="L121" s="339">
        <f>IF(OR($C121&gt;L$7,$C121+$E121-1&lt;L$7),0,($D121-SUM($F121:K121)-SUM($F60:K60))/($E121+$C121-L$7))</f>
        <v>0</v>
      </c>
      <c r="M121" s="339">
        <f>IF(OR($C121&gt;M$7,$C121+$E121-1&lt;M$7),0,($D121-SUM($F121:L121)-SUM($F60:L60))/($E121+$C121-M$7))</f>
        <v>0</v>
      </c>
      <c r="N121" s="339">
        <f>IF(OR($C121&gt;N$7,$C121+$E121-1&lt;N$7),0,($D121-SUM($F121:M121)-SUM($F60:M60))/($E121+$C121-N$7))</f>
        <v>0</v>
      </c>
      <c r="O121" s="339">
        <f>IF(OR($C121&gt;O$7,$C121+$E121-1&lt;O$7),0,($D121-SUM($F121:N121)-SUM($F60:N60))/($E121+$C121-O$7))</f>
        <v>0</v>
      </c>
      <c r="P121" s="339">
        <f>IF(OR($C121&gt;P$7,$C121+$E121-1&lt;P$7),0,($D121-SUM($F121:O121)-SUM($F60:O60))/($E121+$C121-P$7))</f>
        <v>0</v>
      </c>
      <c r="Q121" s="339">
        <f>IF(OR($C121&gt;Q$7,$C121+$E121-1&lt;Q$7),0,($D121-SUM($F121:P121)-SUM($F60:P60))/($E121+$C121-Q$7))</f>
        <v>0</v>
      </c>
      <c r="R121" s="339">
        <f>IF(OR($C121&gt;R$7,$C121+$E121-1&lt;R$7),0,($D121-SUM($F121:Q121)-SUM($F60:Q60))/($E121+$C121-R$7))</f>
        <v>0</v>
      </c>
      <c r="S121" s="339">
        <f>IF(OR($C121&gt;S$7,$C121+$E121-1&lt;S$7),0,($D121-SUM($F121:R121)-SUM($F60:R60))/($E121+$C121-S$7))</f>
        <v>0</v>
      </c>
      <c r="T121" s="339">
        <f>IF(OR($C121&gt;T$7,$C121+$E121-1&lt;T$7),0,($D121-SUM($F121:S121)-SUM($F60:S60))/($E121+$C121-T$7))</f>
        <v>0</v>
      </c>
      <c r="U121" s="339">
        <f>IF(OR($C121&gt;U$7,$C121+$E121-1&lt;U$7),0,($D121-SUM($F121:T121)-SUM($F60:T60))/($E121+$C121-U$7))</f>
        <v>0</v>
      </c>
      <c r="V121" s="339">
        <f>IF(OR($C121&gt;V$7,$C121+$E121-1&lt;V$7),0,($D121-SUM($F121:U121)-SUM($F60:U60))/($E121+$C121-V$7))</f>
        <v>0</v>
      </c>
      <c r="W121" s="339">
        <f>IF(OR($C121&gt;W$7,$C121+$E121-1&lt;W$7),0,($D121-SUM($F121:V121)-SUM($F60:V60))/($E121+$C121-W$7))</f>
        <v>0</v>
      </c>
      <c r="X121" s="339">
        <f>IF(OR($C121&gt;X$7,$C121+$E121-1&lt;X$7),0,($D121-SUM($F121:W121)-SUM($F60:W60))/($E121+$C121-X$7))</f>
        <v>0</v>
      </c>
      <c r="Y121" s="339">
        <f>IF(OR($C121&gt;Y$7,$C121+$E121-1&lt;Y$7),0,($D121-SUM($F121:X121)-SUM($F60:X60))/($E121+$C121-Y$7))</f>
        <v>0</v>
      </c>
      <c r="Z121" s="339">
        <f>IF(OR($C121&gt;Z$7,$C121+$E121-1&lt;Z$7),0,($D121-SUM($F121:Y121)-SUM($F60:Y60))/($E121+$C121-Z$7))</f>
        <v>0</v>
      </c>
      <c r="AA121" s="339">
        <f>IF(OR($C121&gt;AA$7,$C121+$E121-1&lt;AA$7),0,($D121-SUM($F121:Z121)-SUM($F60:Z60))/($E121+$C121-AA$7))</f>
        <v>0</v>
      </c>
      <c r="AB121" s="339">
        <f>IF(OR($C121&gt;AB$7,$C121+$E121-1&lt;AB$7),0,($D121-SUM($F121:AA121)-SUM($F60:AA60))/($E121+$C121-AB$7))</f>
        <v>0</v>
      </c>
      <c r="AC121" s="339">
        <f>IF(OR($C121&gt;AC$7,$C121+$E121-1&lt;AC$7),0,($D121-SUM($F121:AB121)-SUM($F60:AB60))/($E121+$C121-AC$7))</f>
        <v>0</v>
      </c>
      <c r="AD121" s="339">
        <f>IF(OR($C121&gt;AD$7,$C121+$E121-1&lt;AD$7),0,($D121-SUM($F121:AC121)-SUM($F60:AC60))/($E121+$C121-AD$7))</f>
        <v>0</v>
      </c>
      <c r="AE121" s="339">
        <f>IF(OR($C121&gt;AE$7,$C121+$E121-1&lt;AE$7),0,($D121-SUM($F121:AD121)-SUM($F60:AD60))/($E121+$C121-AE$7))</f>
        <v>0</v>
      </c>
      <c r="AF121" s="339">
        <f>IF(OR($C121&gt;AF$7,$C121+$E121-1&lt;AF$7),0,($D121-SUM($F121:AE121)-SUM($F60:AE60))/($E121+$C121-AF$7))</f>
        <v>0</v>
      </c>
      <c r="AG121" s="339">
        <f>IF(OR($C121&gt;AG$7,$C121+$E121-1&lt;AG$7),0,($D121-SUM($F121:AF121)-SUM($F60:AF60))/($E121+$C121-AG$7))</f>
        <v>0</v>
      </c>
      <c r="AH121" s="339">
        <f>IF(OR($C121&gt;AH$7,$C121+$E121-1&lt;AH$7),0,($D121-SUM($F121:AG121)-SUM($F60:AG60))/($E121+$C121-AH$7))</f>
        <v>0</v>
      </c>
      <c r="AI121" s="339">
        <f>IF(OR($C121&gt;AI$7,$C121+$E121-1&lt;AI$7),0,($D121-SUM($F121:AH121)-SUM($F60:AH60))/($E121+$C121-AI$7))</f>
        <v>0</v>
      </c>
      <c r="AJ121" s="339">
        <f>IF(OR($C121&gt;AJ$7,$C121+$E121-1&lt;AJ$7),0,($D121-SUM($F121:AI121)-SUM($F60:AI60))/($E121+$C121-AJ$7))</f>
        <v>0</v>
      </c>
      <c r="AK121" s="339">
        <f>IF(OR($C121&gt;AK$7,$C121+$E121-1&lt;AK$7),0,($D121-SUM($F121:AJ121)-SUM($F60:AJ60))/($E121+$C121-AK$7))</f>
        <v>0</v>
      </c>
      <c r="AL121" s="339">
        <f>IF(OR($C121&gt;AL$7,$C121+$E121-1&lt;AL$7),0,($D121-SUM($F121:AK121)-SUM($F60:AK60))/($E121+$C121-AL$7))</f>
        <v>0</v>
      </c>
      <c r="AM121" s="339">
        <f>IF(OR($C121&gt;AM$7,$C121+$E121-1&lt;AM$7),0,($D121-SUM($F121:AL121)-SUM($F60:AL60))/($E121+$C121-AM$7))</f>
        <v>0</v>
      </c>
      <c r="AN121" s="339">
        <f>IF(OR($C121&gt;AN$7,$C121+$E121-1&lt;AN$7),0,($D121-SUM($F121:AM121)-SUM($F60:AM60))/($E121+$C121-AN$7))</f>
        <v>0</v>
      </c>
      <c r="AO121" s="339">
        <f>IF(OR($C121&gt;AO$7,$C121+$E121-1&lt;AO$7),0,($D121-SUM($F121:AN121)-SUM($F60:AN60))/($E121+$C121-AO$7))</f>
        <v>0</v>
      </c>
      <c r="AP121" s="339">
        <f>IF(OR($C121&gt;AP$7,$C121+$E121-1&lt;AP$7),0,($D121-SUM($F121:AO121)-SUM($F60:AO60))/($E121+$C121-AP$7))</f>
        <v>0</v>
      </c>
      <c r="AQ121" s="339">
        <f>IF(OR($C121&gt;AQ$7,$C121+$E121-1&lt;AQ$7),0,($D121-SUM($F121:AP121)-SUM($F60:AP60))/($E121+$C121-AQ$7))</f>
        <v>0</v>
      </c>
      <c r="AR121" s="339">
        <f>IF(OR($C121&gt;AR$7,$C121+$E121-1&lt;AR$7),0,($D121-SUM($F121:AQ121)-SUM($F60:AQ60))/($E121+$C121-AR$7))</f>
        <v>0</v>
      </c>
      <c r="AS121" s="339">
        <f>IF(OR($C121&gt;AS$7,$C121+$E121-1&lt;AS$7),0,($D121-SUM($F121:AR121)-SUM($F60:AR60))/($E121+$C121-AS$7))</f>
        <v>0</v>
      </c>
      <c r="AT121" s="339">
        <f>IF(OR($C121&gt;AT$7,$C121+$E121-1&lt;AT$7),0,($D121-SUM($F121:AS121)-SUM($F60:AS60))/($E121+$C121-AT$7))</f>
        <v>0</v>
      </c>
      <c r="AU121" s="339">
        <f>IF(OR($C121&gt;AU$7,$C121+$E121-1&lt;AU$7),0,($D121-SUM($F121:AT121)-SUM($F60:AT60))/($E121+$C121-AU$7))</f>
        <v>0</v>
      </c>
      <c r="AV121" s="339">
        <f>IF(OR($C121&gt;AV$7,$C121+$E121-1&lt;AV$7),0,($D121-SUM($F121:AU121)-SUM($F60:AU60))/($E121+$C121-AV$7))</f>
        <v>0</v>
      </c>
      <c r="AW121" s="339">
        <f>IF(OR($C121&gt;AW$7,$C121+$E121-1&lt;AW$7),0,($D121-SUM($F121:AV121)-SUM($F60:AV60))/($E121+$C121-AW$7))</f>
        <v>0</v>
      </c>
      <c r="AX121" s="339">
        <f>IF(OR($C121&gt;AX$7,$C121+$E121-1&lt;AX$7),0,($D121-SUM($F121:AW121)-SUM($F60:AW60))/($E121+$C121-AX$7))</f>
        <v>0</v>
      </c>
      <c r="AY121" s="339">
        <f>IF(OR($C121&gt;AY$7,$C121+$E121-1&lt;AY$7),0,($D121-SUM($F121:AX121)-SUM($F60:AX60))/($E121+$C121-AY$7))</f>
        <v>0</v>
      </c>
      <c r="AZ121" s="339">
        <f>IF(OR($C121&gt;AZ$7,$C121+$E121-1&lt;AZ$7),0,($D121-SUM($F121:AY121)-SUM($F60:AY60))/($E121+$C121-AZ$7))</f>
        <v>0</v>
      </c>
      <c r="BA121" s="339">
        <f>IF(OR($C121&gt;BA$7,$C121+$E121-1&lt;BA$7),0,($D121-SUM($F121:AZ121)-SUM($F60:AZ60))/($E121+$C121-BA$7))</f>
        <v>0</v>
      </c>
      <c r="BB121" s="339">
        <f>IF(OR($C121&gt;BB$7,$C121+$E121-1&lt;BB$7),0,($D121-SUM($F121:BA121)-SUM($F60:BA60))/($E121+$C121-BB$7))</f>
        <v>0</v>
      </c>
      <c r="BC121" s="339">
        <f>IF(OR($C121&gt;BC$7,$C121+$E121-1&lt;BC$7),0,($D121-SUM($F121:BB121)-SUM($F60:BB60))/($E121+$C121-BC$7))</f>
        <v>0</v>
      </c>
      <c r="BD121" s="339">
        <f>IF(OR($C121&gt;BD$7,$C121+$E121-1&lt;BD$7),0,($D121-SUM($F121:BC121)-SUM($F60:BC60))/($E121+$C121-BD$7))</f>
        <v>0</v>
      </c>
      <c r="BE121" s="339">
        <f>IF(OR($C121&gt;BE$7,$C121+$E121-1&lt;BE$7),0,($D121-SUM($F121:BD121)-SUM($F60:BD60))/($E121+$C121-BE$7))</f>
        <v>0</v>
      </c>
      <c r="BF121" s="339">
        <f>IF(OR($C121&gt;BF$7,$C121+$E121-1&lt;BF$7),0,($D121-SUM($F121:BE121)-SUM($F60:BE60))/($E121+$C121-BF$7))</f>
        <v>0</v>
      </c>
      <c r="BG121" s="339">
        <f>IF(OR($C121&gt;BG$7,$C121+$E121-1&lt;BG$7),0,($D121-SUM($F121:BF121)-SUM($F60:BF60))/($E121+$C121-BG$7))</f>
        <v>0</v>
      </c>
      <c r="BH121" s="339">
        <f>IF(OR($C121&gt;BH$7,$C121+$E121-1&lt;BH$7),0,($D121-SUM($F121:BG121)-SUM($F60:BG60))/($E121+$C121-BH$7))</f>
        <v>0</v>
      </c>
      <c r="BI121" s="339">
        <f>IF(OR($C121&gt;BI$7,$C121+$E121-1&lt;BI$7),0,($D121-SUM($F121:BH121)-SUM($F60:BH60))/($E121+$C121-BI$7))</f>
        <v>0</v>
      </c>
      <c r="BJ121" s="339">
        <f>IF(OR($C121&gt;BJ$7,$C121+$E121-1&lt;BJ$7),0,($D121-SUM($F121:BI121)-SUM($F60:BI60))/($E121+$C121-BJ$7))</f>
        <v>0</v>
      </c>
      <c r="BK121" s="339">
        <f>IF(OR($C121&gt;BK$7,$C121+$E121-1&lt;BK$7),0,($D121-SUM($F121:BJ121)-SUM($F60:BJ60))/($E121+$C121-BK$7))</f>
        <v>0</v>
      </c>
      <c r="BL121" s="339">
        <f>IF(OR($C121&gt;BL$7,$C121+$E121-1&lt;BL$7),0,($D121-SUM($F121:BK121)-SUM($F60:BK60))/($E121+$C121-BL$7))</f>
        <v>0</v>
      </c>
      <c r="BM121" s="339">
        <f>IF(OR($C121&gt;BM$7,$C121+$E121-1&lt;BM$7),0,($D121-SUM($F121:BL121)-SUM($F60:BL60))/($E121+$C121-BM$7))</f>
        <v>0</v>
      </c>
      <c r="BN121" s="339">
        <f>IF(OR($C121&gt;BN$7,$C121+$E121-1&lt;BN$7),0,($D121-SUM($F121:BM121)-SUM($F60:BM60))/($E121+$C121-BN$7))</f>
        <v>0</v>
      </c>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row>
    <row r="122" spans="1:90" hidden="1" outlineLevel="1" x14ac:dyDescent="0.15">
      <c r="A122" s="112"/>
      <c r="B122" s="87"/>
      <c r="C122" s="8">
        <v>27</v>
      </c>
      <c r="D122" s="337">
        <v>0</v>
      </c>
      <c r="E122" s="8">
        <f t="shared" si="19"/>
        <v>0</v>
      </c>
      <c r="F122" s="338"/>
      <c r="G122" s="339">
        <f>IF(OR($C122&gt;G$7,$C122+$E122-1&lt;G$7),0,($D122-SUM($F122:F122)-SUM($F61:F61))/($E122+$C122-G$7))</f>
        <v>0</v>
      </c>
      <c r="H122" s="339">
        <f>IF(OR($C122&gt;H$7,$C122+$E122-1&lt;H$7),0,($D122-SUM($F122:G122)-SUM($F61:G61))/($E122+$C122-H$7))</f>
        <v>0</v>
      </c>
      <c r="I122" s="339">
        <f>IF(OR($C122&gt;I$7,$C122+$E122-1&lt;I$7),0,($D122-SUM($F122:H122)-SUM($F61:H61))/($E122+$C122-I$7))</f>
        <v>0</v>
      </c>
      <c r="J122" s="339">
        <f>IF(OR($C122&gt;J$7,$C122+$E122-1&lt;J$7),0,($D122-SUM($F122:I122)-SUM($F61:I61))/($E122+$C122-J$7))</f>
        <v>0</v>
      </c>
      <c r="K122" s="339">
        <f>IF(OR($C122&gt;K$7,$C122+$E122-1&lt;K$7),0,($D122-SUM($F122:J122)-SUM($F61:J61))/($E122+$C122-K$7))</f>
        <v>0</v>
      </c>
      <c r="L122" s="339">
        <f>IF(OR($C122&gt;L$7,$C122+$E122-1&lt;L$7),0,($D122-SUM($F122:K122)-SUM($F61:K61))/($E122+$C122-L$7))</f>
        <v>0</v>
      </c>
      <c r="M122" s="339">
        <f>IF(OR($C122&gt;M$7,$C122+$E122-1&lt;M$7),0,($D122-SUM($F122:L122)-SUM($F61:L61))/($E122+$C122-M$7))</f>
        <v>0</v>
      </c>
      <c r="N122" s="339">
        <f>IF(OR($C122&gt;N$7,$C122+$E122-1&lt;N$7),0,($D122-SUM($F122:M122)-SUM($F61:M61))/($E122+$C122-N$7))</f>
        <v>0</v>
      </c>
      <c r="O122" s="339">
        <f>IF(OR($C122&gt;O$7,$C122+$E122-1&lt;O$7),0,($D122-SUM($F122:N122)-SUM($F61:N61))/($E122+$C122-O$7))</f>
        <v>0</v>
      </c>
      <c r="P122" s="339">
        <f>IF(OR($C122&gt;P$7,$C122+$E122-1&lt;P$7),0,($D122-SUM($F122:O122)-SUM($F61:O61))/($E122+$C122-P$7))</f>
        <v>0</v>
      </c>
      <c r="Q122" s="339">
        <f>IF(OR($C122&gt;Q$7,$C122+$E122-1&lt;Q$7),0,($D122-SUM($F122:P122)-SUM($F61:P61))/($E122+$C122-Q$7))</f>
        <v>0</v>
      </c>
      <c r="R122" s="339">
        <f>IF(OR($C122&gt;R$7,$C122+$E122-1&lt;R$7),0,($D122-SUM($F122:Q122)-SUM($F61:Q61))/($E122+$C122-R$7))</f>
        <v>0</v>
      </c>
      <c r="S122" s="339">
        <f>IF(OR($C122&gt;S$7,$C122+$E122-1&lt;S$7),0,($D122-SUM($F122:R122)-SUM($F61:R61))/($E122+$C122-S$7))</f>
        <v>0</v>
      </c>
      <c r="T122" s="339">
        <f>IF(OR($C122&gt;T$7,$C122+$E122-1&lt;T$7),0,($D122-SUM($F122:S122)-SUM($F61:S61))/($E122+$C122-T$7))</f>
        <v>0</v>
      </c>
      <c r="U122" s="339">
        <f>IF(OR($C122&gt;U$7,$C122+$E122-1&lt;U$7),0,($D122-SUM($F122:T122)-SUM($F61:T61))/($E122+$C122-U$7))</f>
        <v>0</v>
      </c>
      <c r="V122" s="339">
        <f>IF(OR($C122&gt;V$7,$C122+$E122-1&lt;V$7),0,($D122-SUM($F122:U122)-SUM($F61:U61))/($E122+$C122-V$7))</f>
        <v>0</v>
      </c>
      <c r="W122" s="339">
        <f>IF(OR($C122&gt;W$7,$C122+$E122-1&lt;W$7),0,($D122-SUM($F122:V122)-SUM($F61:V61))/($E122+$C122-W$7))</f>
        <v>0</v>
      </c>
      <c r="X122" s="339">
        <f>IF(OR($C122&gt;X$7,$C122+$E122-1&lt;X$7),0,($D122-SUM($F122:W122)-SUM($F61:W61))/($E122+$C122-X$7))</f>
        <v>0</v>
      </c>
      <c r="Y122" s="339">
        <f>IF(OR($C122&gt;Y$7,$C122+$E122-1&lt;Y$7),0,($D122-SUM($F122:X122)-SUM($F61:X61))/($E122+$C122-Y$7))</f>
        <v>0</v>
      </c>
      <c r="Z122" s="339">
        <f>IF(OR($C122&gt;Z$7,$C122+$E122-1&lt;Z$7),0,($D122-SUM($F122:Y122)-SUM($F61:Y61))/($E122+$C122-Z$7))</f>
        <v>0</v>
      </c>
      <c r="AA122" s="339">
        <f>IF(OR($C122&gt;AA$7,$C122+$E122-1&lt;AA$7),0,($D122-SUM($F122:Z122)-SUM($F61:Z61))/($E122+$C122-AA$7))</f>
        <v>0</v>
      </c>
      <c r="AB122" s="339">
        <f>IF(OR($C122&gt;AB$7,$C122+$E122-1&lt;AB$7),0,($D122-SUM($F122:AA122)-SUM($F61:AA61))/($E122+$C122-AB$7))</f>
        <v>0</v>
      </c>
      <c r="AC122" s="339">
        <f>IF(OR($C122&gt;AC$7,$C122+$E122-1&lt;AC$7),0,($D122-SUM($F122:AB122)-SUM($F61:AB61))/($E122+$C122-AC$7))</f>
        <v>0</v>
      </c>
      <c r="AD122" s="339">
        <f>IF(OR($C122&gt;AD$7,$C122+$E122-1&lt;AD$7),0,($D122-SUM($F122:AC122)-SUM($F61:AC61))/($E122+$C122-AD$7))</f>
        <v>0</v>
      </c>
      <c r="AE122" s="339">
        <f>IF(OR($C122&gt;AE$7,$C122+$E122-1&lt;AE$7),0,($D122-SUM($F122:AD122)-SUM($F61:AD61))/($E122+$C122-AE$7))</f>
        <v>0</v>
      </c>
      <c r="AF122" s="339">
        <f>IF(OR($C122&gt;AF$7,$C122+$E122-1&lt;AF$7),0,($D122-SUM($F122:AE122)-SUM($F61:AE61))/($E122+$C122-AF$7))</f>
        <v>0</v>
      </c>
      <c r="AG122" s="339">
        <f>IF(OR($C122&gt;AG$7,$C122+$E122-1&lt;AG$7),0,($D122-SUM($F122:AF122)-SUM($F61:AF61))/($E122+$C122-AG$7))</f>
        <v>0</v>
      </c>
      <c r="AH122" s="339">
        <f>IF(OR($C122&gt;AH$7,$C122+$E122-1&lt;AH$7),0,($D122-SUM($F122:AG122)-SUM($F61:AG61))/($E122+$C122-AH$7))</f>
        <v>0</v>
      </c>
      <c r="AI122" s="339">
        <f>IF(OR($C122&gt;AI$7,$C122+$E122-1&lt;AI$7),0,($D122-SUM($F122:AH122)-SUM($F61:AH61))/($E122+$C122-AI$7))</f>
        <v>0</v>
      </c>
      <c r="AJ122" s="339">
        <f>IF(OR($C122&gt;AJ$7,$C122+$E122-1&lt;AJ$7),0,($D122-SUM($F122:AI122)-SUM($F61:AI61))/($E122+$C122-AJ$7))</f>
        <v>0</v>
      </c>
      <c r="AK122" s="339">
        <f>IF(OR($C122&gt;AK$7,$C122+$E122-1&lt;AK$7),0,($D122-SUM($F122:AJ122)-SUM($F61:AJ61))/($E122+$C122-AK$7))</f>
        <v>0</v>
      </c>
      <c r="AL122" s="339">
        <f>IF(OR($C122&gt;AL$7,$C122+$E122-1&lt;AL$7),0,($D122-SUM($F122:AK122)-SUM($F61:AK61))/($E122+$C122-AL$7))</f>
        <v>0</v>
      </c>
      <c r="AM122" s="339">
        <f>IF(OR($C122&gt;AM$7,$C122+$E122-1&lt;AM$7),0,($D122-SUM($F122:AL122)-SUM($F61:AL61))/($E122+$C122-AM$7))</f>
        <v>0</v>
      </c>
      <c r="AN122" s="339">
        <f>IF(OR($C122&gt;AN$7,$C122+$E122-1&lt;AN$7),0,($D122-SUM($F122:AM122)-SUM($F61:AM61))/($E122+$C122-AN$7))</f>
        <v>0</v>
      </c>
      <c r="AO122" s="339">
        <f>IF(OR($C122&gt;AO$7,$C122+$E122-1&lt;AO$7),0,($D122-SUM($F122:AN122)-SUM($F61:AN61))/($E122+$C122-AO$7))</f>
        <v>0</v>
      </c>
      <c r="AP122" s="339">
        <f>IF(OR($C122&gt;AP$7,$C122+$E122-1&lt;AP$7),0,($D122-SUM($F122:AO122)-SUM($F61:AO61))/($E122+$C122-AP$7))</f>
        <v>0</v>
      </c>
      <c r="AQ122" s="339">
        <f>IF(OR($C122&gt;AQ$7,$C122+$E122-1&lt;AQ$7),0,($D122-SUM($F122:AP122)-SUM($F61:AP61))/($E122+$C122-AQ$7))</f>
        <v>0</v>
      </c>
      <c r="AR122" s="339">
        <f>IF(OR($C122&gt;AR$7,$C122+$E122-1&lt;AR$7),0,($D122-SUM($F122:AQ122)-SUM($F61:AQ61))/($E122+$C122-AR$7))</f>
        <v>0</v>
      </c>
      <c r="AS122" s="339">
        <f>IF(OR($C122&gt;AS$7,$C122+$E122-1&lt;AS$7),0,($D122-SUM($F122:AR122)-SUM($F61:AR61))/($E122+$C122-AS$7))</f>
        <v>0</v>
      </c>
      <c r="AT122" s="339">
        <f>IF(OR($C122&gt;AT$7,$C122+$E122-1&lt;AT$7),0,($D122-SUM($F122:AS122)-SUM($F61:AS61))/($E122+$C122-AT$7))</f>
        <v>0</v>
      </c>
      <c r="AU122" s="339">
        <f>IF(OR($C122&gt;AU$7,$C122+$E122-1&lt;AU$7),0,($D122-SUM($F122:AT122)-SUM($F61:AT61))/($E122+$C122-AU$7))</f>
        <v>0</v>
      </c>
      <c r="AV122" s="339">
        <f>IF(OR($C122&gt;AV$7,$C122+$E122-1&lt;AV$7),0,($D122-SUM($F122:AU122)-SUM($F61:AU61))/($E122+$C122-AV$7))</f>
        <v>0</v>
      </c>
      <c r="AW122" s="339">
        <f>IF(OR($C122&gt;AW$7,$C122+$E122-1&lt;AW$7),0,($D122-SUM($F122:AV122)-SUM($F61:AV61))/($E122+$C122-AW$7))</f>
        <v>0</v>
      </c>
      <c r="AX122" s="339">
        <f>IF(OR($C122&gt;AX$7,$C122+$E122-1&lt;AX$7),0,($D122-SUM($F122:AW122)-SUM($F61:AW61))/($E122+$C122-AX$7))</f>
        <v>0</v>
      </c>
      <c r="AY122" s="339">
        <f>IF(OR($C122&gt;AY$7,$C122+$E122-1&lt;AY$7),0,($D122-SUM($F122:AX122)-SUM($F61:AX61))/($E122+$C122-AY$7))</f>
        <v>0</v>
      </c>
      <c r="AZ122" s="339">
        <f>IF(OR($C122&gt;AZ$7,$C122+$E122-1&lt;AZ$7),0,($D122-SUM($F122:AY122)-SUM($F61:AY61))/($E122+$C122-AZ$7))</f>
        <v>0</v>
      </c>
      <c r="BA122" s="339">
        <f>IF(OR($C122&gt;BA$7,$C122+$E122-1&lt;BA$7),0,($D122-SUM($F122:AZ122)-SUM($F61:AZ61))/($E122+$C122-BA$7))</f>
        <v>0</v>
      </c>
      <c r="BB122" s="339">
        <f>IF(OR($C122&gt;BB$7,$C122+$E122-1&lt;BB$7),0,($D122-SUM($F122:BA122)-SUM($F61:BA61))/($E122+$C122-BB$7))</f>
        <v>0</v>
      </c>
      <c r="BC122" s="339">
        <f>IF(OR($C122&gt;BC$7,$C122+$E122-1&lt;BC$7),0,($D122-SUM($F122:BB122)-SUM($F61:BB61))/($E122+$C122-BC$7))</f>
        <v>0</v>
      </c>
      <c r="BD122" s="339">
        <f>IF(OR($C122&gt;BD$7,$C122+$E122-1&lt;BD$7),0,($D122-SUM($F122:BC122)-SUM($F61:BC61))/($E122+$C122-BD$7))</f>
        <v>0</v>
      </c>
      <c r="BE122" s="339">
        <f>IF(OR($C122&gt;BE$7,$C122+$E122-1&lt;BE$7),0,($D122-SUM($F122:BD122)-SUM($F61:BD61))/($E122+$C122-BE$7))</f>
        <v>0</v>
      </c>
      <c r="BF122" s="339">
        <f>IF(OR($C122&gt;BF$7,$C122+$E122-1&lt;BF$7),0,($D122-SUM($F122:BE122)-SUM($F61:BE61))/($E122+$C122-BF$7))</f>
        <v>0</v>
      </c>
      <c r="BG122" s="339">
        <f>IF(OR($C122&gt;BG$7,$C122+$E122-1&lt;BG$7),0,($D122-SUM($F122:BF122)-SUM($F61:BF61))/($E122+$C122-BG$7))</f>
        <v>0</v>
      </c>
      <c r="BH122" s="339">
        <f>IF(OR($C122&gt;BH$7,$C122+$E122-1&lt;BH$7),0,($D122-SUM($F122:BG122)-SUM($F61:BG61))/($E122+$C122-BH$7))</f>
        <v>0</v>
      </c>
      <c r="BI122" s="339">
        <f>IF(OR($C122&gt;BI$7,$C122+$E122-1&lt;BI$7),0,($D122-SUM($F122:BH122)-SUM($F61:BH61))/($E122+$C122-BI$7))</f>
        <v>0</v>
      </c>
      <c r="BJ122" s="339">
        <f>IF(OR($C122&gt;BJ$7,$C122+$E122-1&lt;BJ$7),0,($D122-SUM($F122:BI122)-SUM($F61:BI61))/($E122+$C122-BJ$7))</f>
        <v>0</v>
      </c>
      <c r="BK122" s="339">
        <f>IF(OR($C122&gt;BK$7,$C122+$E122-1&lt;BK$7),0,($D122-SUM($F122:BJ122)-SUM($F61:BJ61))/($E122+$C122-BK$7))</f>
        <v>0</v>
      </c>
      <c r="BL122" s="339">
        <f>IF(OR($C122&gt;BL$7,$C122+$E122-1&lt;BL$7),0,($D122-SUM($F122:BK122)-SUM($F61:BK61))/($E122+$C122-BL$7))</f>
        <v>0</v>
      </c>
      <c r="BM122" s="339">
        <f>IF(OR($C122&gt;BM$7,$C122+$E122-1&lt;BM$7),0,($D122-SUM($F122:BL122)-SUM($F61:BL61))/($E122+$C122-BM$7))</f>
        <v>0</v>
      </c>
      <c r="BN122" s="339">
        <f>IF(OR($C122&gt;BN$7,$C122+$E122-1&lt;BN$7),0,($D122-SUM($F122:BM122)-SUM($F61:BM61))/($E122+$C122-BN$7))</f>
        <v>0</v>
      </c>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row>
    <row r="123" spans="1:90" hidden="1" outlineLevel="1" x14ac:dyDescent="0.15">
      <c r="A123" s="112"/>
      <c r="B123" s="87"/>
      <c r="C123" s="8">
        <v>28</v>
      </c>
      <c r="D123" s="337">
        <v>0</v>
      </c>
      <c r="E123" s="8">
        <f t="shared" si="19"/>
        <v>0</v>
      </c>
      <c r="F123" s="338"/>
      <c r="G123" s="339">
        <f>IF(OR($C123&gt;G$7,$C123+$E123-1&lt;G$7),0,($D123-SUM($F123:F123)-SUM($F62:F62))/($E123+$C123-G$7))</f>
        <v>0</v>
      </c>
      <c r="H123" s="339">
        <f>IF(OR($C123&gt;H$7,$C123+$E123-1&lt;H$7),0,($D123-SUM($F123:G123)-SUM($F62:G62))/($E123+$C123-H$7))</f>
        <v>0</v>
      </c>
      <c r="I123" s="339">
        <f>IF(OR($C123&gt;I$7,$C123+$E123-1&lt;I$7),0,($D123-SUM($F123:H123)-SUM($F62:H62))/($E123+$C123-I$7))</f>
        <v>0</v>
      </c>
      <c r="J123" s="339">
        <f>IF(OR($C123&gt;J$7,$C123+$E123-1&lt;J$7),0,($D123-SUM($F123:I123)-SUM($F62:I62))/($E123+$C123-J$7))</f>
        <v>0</v>
      </c>
      <c r="K123" s="339">
        <f>IF(OR($C123&gt;K$7,$C123+$E123-1&lt;K$7),0,($D123-SUM($F123:J123)-SUM($F62:J62))/($E123+$C123-K$7))</f>
        <v>0</v>
      </c>
      <c r="L123" s="339">
        <f>IF(OR($C123&gt;L$7,$C123+$E123-1&lt;L$7),0,($D123-SUM($F123:K123)-SUM($F62:K62))/($E123+$C123-L$7))</f>
        <v>0</v>
      </c>
      <c r="M123" s="339">
        <f>IF(OR($C123&gt;M$7,$C123+$E123-1&lt;M$7),0,($D123-SUM($F123:L123)-SUM($F62:L62))/($E123+$C123-M$7))</f>
        <v>0</v>
      </c>
      <c r="N123" s="339">
        <f>IF(OR($C123&gt;N$7,$C123+$E123-1&lt;N$7),0,($D123-SUM($F123:M123)-SUM($F62:M62))/($E123+$C123-N$7))</f>
        <v>0</v>
      </c>
      <c r="O123" s="339">
        <f>IF(OR($C123&gt;O$7,$C123+$E123-1&lt;O$7),0,($D123-SUM($F123:N123)-SUM($F62:N62))/($E123+$C123-O$7))</f>
        <v>0</v>
      </c>
      <c r="P123" s="339">
        <f>IF(OR($C123&gt;P$7,$C123+$E123-1&lt;P$7),0,($D123-SUM($F123:O123)-SUM($F62:O62))/($E123+$C123-P$7))</f>
        <v>0</v>
      </c>
      <c r="Q123" s="339">
        <f>IF(OR($C123&gt;Q$7,$C123+$E123-1&lt;Q$7),0,($D123-SUM($F123:P123)-SUM($F62:P62))/($E123+$C123-Q$7))</f>
        <v>0</v>
      </c>
      <c r="R123" s="339">
        <f>IF(OR($C123&gt;R$7,$C123+$E123-1&lt;R$7),0,($D123-SUM($F123:Q123)-SUM($F62:Q62))/($E123+$C123-R$7))</f>
        <v>0</v>
      </c>
      <c r="S123" s="339">
        <f>IF(OR($C123&gt;S$7,$C123+$E123-1&lt;S$7),0,($D123-SUM($F123:R123)-SUM($F62:R62))/($E123+$C123-S$7))</f>
        <v>0</v>
      </c>
      <c r="T123" s="339">
        <f>IF(OR($C123&gt;T$7,$C123+$E123-1&lt;T$7),0,($D123-SUM($F123:S123)-SUM($F62:S62))/($E123+$C123-T$7))</f>
        <v>0</v>
      </c>
      <c r="U123" s="339">
        <f>IF(OR($C123&gt;U$7,$C123+$E123-1&lt;U$7),0,($D123-SUM($F123:T123)-SUM($F62:T62))/($E123+$C123-U$7))</f>
        <v>0</v>
      </c>
      <c r="V123" s="339">
        <f>IF(OR($C123&gt;V$7,$C123+$E123-1&lt;V$7),0,($D123-SUM($F123:U123)-SUM($F62:U62))/($E123+$C123-V$7))</f>
        <v>0</v>
      </c>
      <c r="W123" s="339">
        <f>IF(OR($C123&gt;W$7,$C123+$E123-1&lt;W$7),0,($D123-SUM($F123:V123)-SUM($F62:V62))/($E123+$C123-W$7))</f>
        <v>0</v>
      </c>
      <c r="X123" s="339">
        <f>IF(OR($C123&gt;X$7,$C123+$E123-1&lt;X$7),0,($D123-SUM($F123:W123)-SUM($F62:W62))/($E123+$C123-X$7))</f>
        <v>0</v>
      </c>
      <c r="Y123" s="339">
        <f>IF(OR($C123&gt;Y$7,$C123+$E123-1&lt;Y$7),0,($D123-SUM($F123:X123)-SUM($F62:X62))/($E123+$C123-Y$7))</f>
        <v>0</v>
      </c>
      <c r="Z123" s="339">
        <f>IF(OR($C123&gt;Z$7,$C123+$E123-1&lt;Z$7),0,($D123-SUM($F123:Y123)-SUM($F62:Y62))/($E123+$C123-Z$7))</f>
        <v>0</v>
      </c>
      <c r="AA123" s="339">
        <f>IF(OR($C123&gt;AA$7,$C123+$E123-1&lt;AA$7),0,($D123-SUM($F123:Z123)-SUM($F62:Z62))/($E123+$C123-AA$7))</f>
        <v>0</v>
      </c>
      <c r="AB123" s="339">
        <f>IF(OR($C123&gt;AB$7,$C123+$E123-1&lt;AB$7),0,($D123-SUM($F123:AA123)-SUM($F62:AA62))/($E123+$C123-AB$7))</f>
        <v>0</v>
      </c>
      <c r="AC123" s="339">
        <f>IF(OR($C123&gt;AC$7,$C123+$E123-1&lt;AC$7),0,($D123-SUM($F123:AB123)-SUM($F62:AB62))/($E123+$C123-AC$7))</f>
        <v>0</v>
      </c>
      <c r="AD123" s="339">
        <f>IF(OR($C123&gt;AD$7,$C123+$E123-1&lt;AD$7),0,($D123-SUM($F123:AC123)-SUM($F62:AC62))/($E123+$C123-AD$7))</f>
        <v>0</v>
      </c>
      <c r="AE123" s="339">
        <f>IF(OR($C123&gt;AE$7,$C123+$E123-1&lt;AE$7),0,($D123-SUM($F123:AD123)-SUM($F62:AD62))/($E123+$C123-AE$7))</f>
        <v>0</v>
      </c>
      <c r="AF123" s="339">
        <f>IF(OR($C123&gt;AF$7,$C123+$E123-1&lt;AF$7),0,($D123-SUM($F123:AE123)-SUM($F62:AE62))/($E123+$C123-AF$7))</f>
        <v>0</v>
      </c>
      <c r="AG123" s="339">
        <f>IF(OR($C123&gt;AG$7,$C123+$E123-1&lt;AG$7),0,($D123-SUM($F123:AF123)-SUM($F62:AF62))/($E123+$C123-AG$7))</f>
        <v>0</v>
      </c>
      <c r="AH123" s="339">
        <f>IF(OR($C123&gt;AH$7,$C123+$E123-1&lt;AH$7),0,($D123-SUM($F123:AG123)-SUM($F62:AG62))/($E123+$C123-AH$7))</f>
        <v>0</v>
      </c>
      <c r="AI123" s="339">
        <f>IF(OR($C123&gt;AI$7,$C123+$E123-1&lt;AI$7),0,($D123-SUM($F123:AH123)-SUM($F62:AH62))/($E123+$C123-AI$7))</f>
        <v>0</v>
      </c>
      <c r="AJ123" s="339">
        <f>IF(OR($C123&gt;AJ$7,$C123+$E123-1&lt;AJ$7),0,($D123-SUM($F123:AI123)-SUM($F62:AI62))/($E123+$C123-AJ$7))</f>
        <v>0</v>
      </c>
      <c r="AK123" s="339">
        <f>IF(OR($C123&gt;AK$7,$C123+$E123-1&lt;AK$7),0,($D123-SUM($F123:AJ123)-SUM($F62:AJ62))/($E123+$C123-AK$7))</f>
        <v>0</v>
      </c>
      <c r="AL123" s="339">
        <f>IF(OR($C123&gt;AL$7,$C123+$E123-1&lt;AL$7),0,($D123-SUM($F123:AK123)-SUM($F62:AK62))/($E123+$C123-AL$7))</f>
        <v>0</v>
      </c>
      <c r="AM123" s="339">
        <f>IF(OR($C123&gt;AM$7,$C123+$E123-1&lt;AM$7),0,($D123-SUM($F123:AL123)-SUM($F62:AL62))/($E123+$C123-AM$7))</f>
        <v>0</v>
      </c>
      <c r="AN123" s="339">
        <f>IF(OR($C123&gt;AN$7,$C123+$E123-1&lt;AN$7),0,($D123-SUM($F123:AM123)-SUM($F62:AM62))/($E123+$C123-AN$7))</f>
        <v>0</v>
      </c>
      <c r="AO123" s="339">
        <f>IF(OR($C123&gt;AO$7,$C123+$E123-1&lt;AO$7),0,($D123-SUM($F123:AN123)-SUM($F62:AN62))/($E123+$C123-AO$7))</f>
        <v>0</v>
      </c>
      <c r="AP123" s="339">
        <f>IF(OR($C123&gt;AP$7,$C123+$E123-1&lt;AP$7),0,($D123-SUM($F123:AO123)-SUM($F62:AO62))/($E123+$C123-AP$7))</f>
        <v>0</v>
      </c>
      <c r="AQ123" s="339">
        <f>IF(OR($C123&gt;AQ$7,$C123+$E123-1&lt;AQ$7),0,($D123-SUM($F123:AP123)-SUM($F62:AP62))/($E123+$C123-AQ$7))</f>
        <v>0</v>
      </c>
      <c r="AR123" s="339">
        <f>IF(OR($C123&gt;AR$7,$C123+$E123-1&lt;AR$7),0,($D123-SUM($F123:AQ123)-SUM($F62:AQ62))/($E123+$C123-AR$7))</f>
        <v>0</v>
      </c>
      <c r="AS123" s="339">
        <f>IF(OR($C123&gt;AS$7,$C123+$E123-1&lt;AS$7),0,($D123-SUM($F123:AR123)-SUM($F62:AR62))/($E123+$C123-AS$7))</f>
        <v>0</v>
      </c>
      <c r="AT123" s="339">
        <f>IF(OR($C123&gt;AT$7,$C123+$E123-1&lt;AT$7),0,($D123-SUM($F123:AS123)-SUM($F62:AS62))/($E123+$C123-AT$7))</f>
        <v>0</v>
      </c>
      <c r="AU123" s="339">
        <f>IF(OR($C123&gt;AU$7,$C123+$E123-1&lt;AU$7),0,($D123-SUM($F123:AT123)-SUM($F62:AT62))/($E123+$C123-AU$7))</f>
        <v>0</v>
      </c>
      <c r="AV123" s="339">
        <f>IF(OR($C123&gt;AV$7,$C123+$E123-1&lt;AV$7),0,($D123-SUM($F123:AU123)-SUM($F62:AU62))/($E123+$C123-AV$7))</f>
        <v>0</v>
      </c>
      <c r="AW123" s="339">
        <f>IF(OR($C123&gt;AW$7,$C123+$E123-1&lt;AW$7),0,($D123-SUM($F123:AV123)-SUM($F62:AV62))/($E123+$C123-AW$7))</f>
        <v>0</v>
      </c>
      <c r="AX123" s="339">
        <f>IF(OR($C123&gt;AX$7,$C123+$E123-1&lt;AX$7),0,($D123-SUM($F123:AW123)-SUM($F62:AW62))/($E123+$C123-AX$7))</f>
        <v>0</v>
      </c>
      <c r="AY123" s="339">
        <f>IF(OR($C123&gt;AY$7,$C123+$E123-1&lt;AY$7),0,($D123-SUM($F123:AX123)-SUM($F62:AX62))/($E123+$C123-AY$7))</f>
        <v>0</v>
      </c>
      <c r="AZ123" s="339">
        <f>IF(OR($C123&gt;AZ$7,$C123+$E123-1&lt;AZ$7),0,($D123-SUM($F123:AY123)-SUM($F62:AY62))/($E123+$C123-AZ$7))</f>
        <v>0</v>
      </c>
      <c r="BA123" s="339">
        <f>IF(OR($C123&gt;BA$7,$C123+$E123-1&lt;BA$7),0,($D123-SUM($F123:AZ123)-SUM($F62:AZ62))/($E123+$C123-BA$7))</f>
        <v>0</v>
      </c>
      <c r="BB123" s="339">
        <f>IF(OR($C123&gt;BB$7,$C123+$E123-1&lt;BB$7),0,($D123-SUM($F123:BA123)-SUM($F62:BA62))/($E123+$C123-BB$7))</f>
        <v>0</v>
      </c>
      <c r="BC123" s="339">
        <f>IF(OR($C123&gt;BC$7,$C123+$E123-1&lt;BC$7),0,($D123-SUM($F123:BB123)-SUM($F62:BB62))/($E123+$C123-BC$7))</f>
        <v>0</v>
      </c>
      <c r="BD123" s="339">
        <f>IF(OR($C123&gt;BD$7,$C123+$E123-1&lt;BD$7),0,($D123-SUM($F123:BC123)-SUM($F62:BC62))/($E123+$C123-BD$7))</f>
        <v>0</v>
      </c>
      <c r="BE123" s="339">
        <f>IF(OR($C123&gt;BE$7,$C123+$E123-1&lt;BE$7),0,($D123-SUM($F123:BD123)-SUM($F62:BD62))/($E123+$C123-BE$7))</f>
        <v>0</v>
      </c>
      <c r="BF123" s="339">
        <f>IF(OR($C123&gt;BF$7,$C123+$E123-1&lt;BF$7),0,($D123-SUM($F123:BE123)-SUM($F62:BE62))/($E123+$C123-BF$7))</f>
        <v>0</v>
      </c>
      <c r="BG123" s="339">
        <f>IF(OR($C123&gt;BG$7,$C123+$E123-1&lt;BG$7),0,($D123-SUM($F123:BF123)-SUM($F62:BF62))/($E123+$C123-BG$7))</f>
        <v>0</v>
      </c>
      <c r="BH123" s="339">
        <f>IF(OR($C123&gt;BH$7,$C123+$E123-1&lt;BH$7),0,($D123-SUM($F123:BG123)-SUM($F62:BG62))/($E123+$C123-BH$7))</f>
        <v>0</v>
      </c>
      <c r="BI123" s="339">
        <f>IF(OR($C123&gt;BI$7,$C123+$E123-1&lt;BI$7),0,($D123-SUM($F123:BH123)-SUM($F62:BH62))/($E123+$C123-BI$7))</f>
        <v>0</v>
      </c>
      <c r="BJ123" s="339">
        <f>IF(OR($C123&gt;BJ$7,$C123+$E123-1&lt;BJ$7),0,($D123-SUM($F123:BI123)-SUM($F62:BI62))/($E123+$C123-BJ$7))</f>
        <v>0</v>
      </c>
      <c r="BK123" s="339">
        <f>IF(OR($C123&gt;BK$7,$C123+$E123-1&lt;BK$7),0,($D123-SUM($F123:BJ123)-SUM($F62:BJ62))/($E123+$C123-BK$7))</f>
        <v>0</v>
      </c>
      <c r="BL123" s="339">
        <f>IF(OR($C123&gt;BL$7,$C123+$E123-1&lt;BL$7),0,($D123-SUM($F123:BK123)-SUM($F62:BK62))/($E123+$C123-BL$7))</f>
        <v>0</v>
      </c>
      <c r="BM123" s="339">
        <f>IF(OR($C123&gt;BM$7,$C123+$E123-1&lt;BM$7),0,($D123-SUM($F123:BL123)-SUM($F62:BL62))/($E123+$C123-BM$7))</f>
        <v>0</v>
      </c>
      <c r="BN123" s="339">
        <f>IF(OR($C123&gt;BN$7,$C123+$E123-1&lt;BN$7),0,($D123-SUM($F123:BM123)-SUM($F62:BM62))/($E123+$C123-BN$7))</f>
        <v>0</v>
      </c>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row>
    <row r="124" spans="1:90" hidden="1" outlineLevel="1" x14ac:dyDescent="0.15">
      <c r="A124" s="112"/>
      <c r="B124" s="87"/>
      <c r="C124" s="8">
        <v>29</v>
      </c>
      <c r="D124" s="337">
        <v>0</v>
      </c>
      <c r="E124" s="8">
        <f t="shared" si="19"/>
        <v>0</v>
      </c>
      <c r="F124" s="338"/>
      <c r="G124" s="339">
        <f>IF(OR($C124&gt;G$7,$C124+$E124-1&lt;G$7),0,($D124-SUM($F124:F124)-SUM($F63:F63))/($E124+$C124-G$7))</f>
        <v>0</v>
      </c>
      <c r="H124" s="339">
        <f>IF(OR($C124&gt;H$7,$C124+$E124-1&lt;H$7),0,($D124-SUM($F124:G124)-SUM($F63:G63))/($E124+$C124-H$7))</f>
        <v>0</v>
      </c>
      <c r="I124" s="339">
        <f>IF(OR($C124&gt;I$7,$C124+$E124-1&lt;I$7),0,($D124-SUM($F124:H124)-SUM($F63:H63))/($E124+$C124-I$7))</f>
        <v>0</v>
      </c>
      <c r="J124" s="339">
        <f>IF(OR($C124&gt;J$7,$C124+$E124-1&lt;J$7),0,($D124-SUM($F124:I124)-SUM($F63:I63))/($E124+$C124-J$7))</f>
        <v>0</v>
      </c>
      <c r="K124" s="339">
        <f>IF(OR($C124&gt;K$7,$C124+$E124-1&lt;K$7),0,($D124-SUM($F124:J124)-SUM($F63:J63))/($E124+$C124-K$7))</f>
        <v>0</v>
      </c>
      <c r="L124" s="339">
        <f>IF(OR($C124&gt;L$7,$C124+$E124-1&lt;L$7),0,($D124-SUM($F124:K124)-SUM($F63:K63))/($E124+$C124-L$7))</f>
        <v>0</v>
      </c>
      <c r="M124" s="339">
        <f>IF(OR($C124&gt;M$7,$C124+$E124-1&lt;M$7),0,($D124-SUM($F124:L124)-SUM($F63:L63))/($E124+$C124-M$7))</f>
        <v>0</v>
      </c>
      <c r="N124" s="339">
        <f>IF(OR($C124&gt;N$7,$C124+$E124-1&lt;N$7),0,($D124-SUM($F124:M124)-SUM($F63:M63))/($E124+$C124-N$7))</f>
        <v>0</v>
      </c>
      <c r="O124" s="339">
        <f>IF(OR($C124&gt;O$7,$C124+$E124-1&lt;O$7),0,($D124-SUM($F124:N124)-SUM($F63:N63))/($E124+$C124-O$7))</f>
        <v>0</v>
      </c>
      <c r="P124" s="339">
        <f>IF(OR($C124&gt;P$7,$C124+$E124-1&lt;P$7),0,($D124-SUM($F124:O124)-SUM($F63:O63))/($E124+$C124-P$7))</f>
        <v>0</v>
      </c>
      <c r="Q124" s="339">
        <f>IF(OR($C124&gt;Q$7,$C124+$E124-1&lt;Q$7),0,($D124-SUM($F124:P124)-SUM($F63:P63))/($E124+$C124-Q$7))</f>
        <v>0</v>
      </c>
      <c r="R124" s="339">
        <f>IF(OR($C124&gt;R$7,$C124+$E124-1&lt;R$7),0,($D124-SUM($F124:Q124)-SUM($F63:Q63))/($E124+$C124-R$7))</f>
        <v>0</v>
      </c>
      <c r="S124" s="339">
        <f>IF(OR($C124&gt;S$7,$C124+$E124-1&lt;S$7),0,($D124-SUM($F124:R124)-SUM($F63:R63))/($E124+$C124-S$7))</f>
        <v>0</v>
      </c>
      <c r="T124" s="339">
        <f>IF(OR($C124&gt;T$7,$C124+$E124-1&lt;T$7),0,($D124-SUM($F124:S124)-SUM($F63:S63))/($E124+$C124-T$7))</f>
        <v>0</v>
      </c>
      <c r="U124" s="339">
        <f>IF(OR($C124&gt;U$7,$C124+$E124-1&lt;U$7),0,($D124-SUM($F124:T124)-SUM($F63:T63))/($E124+$C124-U$7))</f>
        <v>0</v>
      </c>
      <c r="V124" s="339">
        <f>IF(OR($C124&gt;V$7,$C124+$E124-1&lt;V$7),0,($D124-SUM($F124:U124)-SUM($F63:U63))/($E124+$C124-V$7))</f>
        <v>0</v>
      </c>
      <c r="W124" s="339">
        <f>IF(OR($C124&gt;W$7,$C124+$E124-1&lt;W$7),0,($D124-SUM($F124:V124)-SUM($F63:V63))/($E124+$C124-W$7))</f>
        <v>0</v>
      </c>
      <c r="X124" s="339">
        <f>IF(OR($C124&gt;X$7,$C124+$E124-1&lt;X$7),0,($D124-SUM($F124:W124)-SUM($F63:W63))/($E124+$C124-X$7))</f>
        <v>0</v>
      </c>
      <c r="Y124" s="339">
        <f>IF(OR($C124&gt;Y$7,$C124+$E124-1&lt;Y$7),0,($D124-SUM($F124:X124)-SUM($F63:X63))/($E124+$C124-Y$7))</f>
        <v>0</v>
      </c>
      <c r="Z124" s="339">
        <f>IF(OR($C124&gt;Z$7,$C124+$E124-1&lt;Z$7),0,($D124-SUM($F124:Y124)-SUM($F63:Y63))/($E124+$C124-Z$7))</f>
        <v>0</v>
      </c>
      <c r="AA124" s="339">
        <f>IF(OR($C124&gt;AA$7,$C124+$E124-1&lt;AA$7),0,($D124-SUM($F124:Z124)-SUM($F63:Z63))/($E124+$C124-AA$7))</f>
        <v>0</v>
      </c>
      <c r="AB124" s="339">
        <f>IF(OR($C124&gt;AB$7,$C124+$E124-1&lt;AB$7),0,($D124-SUM($F124:AA124)-SUM($F63:AA63))/($E124+$C124-AB$7))</f>
        <v>0</v>
      </c>
      <c r="AC124" s="339">
        <f>IF(OR($C124&gt;AC$7,$C124+$E124-1&lt;AC$7),0,($D124-SUM($F124:AB124)-SUM($F63:AB63))/($E124+$C124-AC$7))</f>
        <v>0</v>
      </c>
      <c r="AD124" s="339">
        <f>IF(OR($C124&gt;AD$7,$C124+$E124-1&lt;AD$7),0,($D124-SUM($F124:AC124)-SUM($F63:AC63))/($E124+$C124-AD$7))</f>
        <v>0</v>
      </c>
      <c r="AE124" s="339">
        <f>IF(OR($C124&gt;AE$7,$C124+$E124-1&lt;AE$7),0,($D124-SUM($F124:AD124)-SUM($F63:AD63))/($E124+$C124-AE$7))</f>
        <v>0</v>
      </c>
      <c r="AF124" s="339">
        <f>IF(OR($C124&gt;AF$7,$C124+$E124-1&lt;AF$7),0,($D124-SUM($F124:AE124)-SUM($F63:AE63))/($E124+$C124-AF$7))</f>
        <v>0</v>
      </c>
      <c r="AG124" s="339">
        <f>IF(OR($C124&gt;AG$7,$C124+$E124-1&lt;AG$7),0,($D124-SUM($F124:AF124)-SUM($F63:AF63))/($E124+$C124-AG$7))</f>
        <v>0</v>
      </c>
      <c r="AH124" s="339">
        <f>IF(OR($C124&gt;AH$7,$C124+$E124-1&lt;AH$7),0,($D124-SUM($F124:AG124)-SUM($F63:AG63))/($E124+$C124-AH$7))</f>
        <v>0</v>
      </c>
      <c r="AI124" s="339">
        <f>IF(OR($C124&gt;AI$7,$C124+$E124-1&lt;AI$7),0,($D124-SUM($F124:AH124)-SUM($F63:AH63))/($E124+$C124-AI$7))</f>
        <v>0</v>
      </c>
      <c r="AJ124" s="339">
        <f>IF(OR($C124&gt;AJ$7,$C124+$E124-1&lt;AJ$7),0,($D124-SUM($F124:AI124)-SUM($F63:AI63))/($E124+$C124-AJ$7))</f>
        <v>0</v>
      </c>
      <c r="AK124" s="339">
        <f>IF(OR($C124&gt;AK$7,$C124+$E124-1&lt;AK$7),0,($D124-SUM($F124:AJ124)-SUM($F63:AJ63))/($E124+$C124-AK$7))</f>
        <v>0</v>
      </c>
      <c r="AL124" s="339">
        <f>IF(OR($C124&gt;AL$7,$C124+$E124-1&lt;AL$7),0,($D124-SUM($F124:AK124)-SUM($F63:AK63))/($E124+$C124-AL$7))</f>
        <v>0</v>
      </c>
      <c r="AM124" s="339">
        <f>IF(OR($C124&gt;AM$7,$C124+$E124-1&lt;AM$7),0,($D124-SUM($F124:AL124)-SUM($F63:AL63))/($E124+$C124-AM$7))</f>
        <v>0</v>
      </c>
      <c r="AN124" s="339">
        <f>IF(OR($C124&gt;AN$7,$C124+$E124-1&lt;AN$7),0,($D124-SUM($F124:AM124)-SUM($F63:AM63))/($E124+$C124-AN$7))</f>
        <v>0</v>
      </c>
      <c r="AO124" s="339">
        <f>IF(OR($C124&gt;AO$7,$C124+$E124-1&lt;AO$7),0,($D124-SUM($F124:AN124)-SUM($F63:AN63))/($E124+$C124-AO$7))</f>
        <v>0</v>
      </c>
      <c r="AP124" s="339">
        <f>IF(OR($C124&gt;AP$7,$C124+$E124-1&lt;AP$7),0,($D124-SUM($F124:AO124)-SUM($F63:AO63))/($E124+$C124-AP$7))</f>
        <v>0</v>
      </c>
      <c r="AQ124" s="339">
        <f>IF(OR($C124&gt;AQ$7,$C124+$E124-1&lt;AQ$7),0,($D124-SUM($F124:AP124)-SUM($F63:AP63))/($E124+$C124-AQ$7))</f>
        <v>0</v>
      </c>
      <c r="AR124" s="339">
        <f>IF(OR($C124&gt;AR$7,$C124+$E124-1&lt;AR$7),0,($D124-SUM($F124:AQ124)-SUM($F63:AQ63))/($E124+$C124-AR$7))</f>
        <v>0</v>
      </c>
      <c r="AS124" s="339">
        <f>IF(OR($C124&gt;AS$7,$C124+$E124-1&lt;AS$7),0,($D124-SUM($F124:AR124)-SUM($F63:AR63))/($E124+$C124-AS$7))</f>
        <v>0</v>
      </c>
      <c r="AT124" s="339">
        <f>IF(OR($C124&gt;AT$7,$C124+$E124-1&lt;AT$7),0,($D124-SUM($F124:AS124)-SUM($F63:AS63))/($E124+$C124-AT$7))</f>
        <v>0</v>
      </c>
      <c r="AU124" s="339">
        <f>IF(OR($C124&gt;AU$7,$C124+$E124-1&lt;AU$7),0,($D124-SUM($F124:AT124)-SUM($F63:AT63))/($E124+$C124-AU$7))</f>
        <v>0</v>
      </c>
      <c r="AV124" s="339">
        <f>IF(OR($C124&gt;AV$7,$C124+$E124-1&lt;AV$7),0,($D124-SUM($F124:AU124)-SUM($F63:AU63))/($E124+$C124-AV$7))</f>
        <v>0</v>
      </c>
      <c r="AW124" s="339">
        <f>IF(OR($C124&gt;AW$7,$C124+$E124-1&lt;AW$7),0,($D124-SUM($F124:AV124)-SUM($F63:AV63))/($E124+$C124-AW$7))</f>
        <v>0</v>
      </c>
      <c r="AX124" s="339">
        <f>IF(OR($C124&gt;AX$7,$C124+$E124-1&lt;AX$7),0,($D124-SUM($F124:AW124)-SUM($F63:AW63))/($E124+$C124-AX$7))</f>
        <v>0</v>
      </c>
      <c r="AY124" s="339">
        <f>IF(OR($C124&gt;AY$7,$C124+$E124-1&lt;AY$7),0,($D124-SUM($F124:AX124)-SUM($F63:AX63))/($E124+$C124-AY$7))</f>
        <v>0</v>
      </c>
      <c r="AZ124" s="339">
        <f>IF(OR($C124&gt;AZ$7,$C124+$E124-1&lt;AZ$7),0,($D124-SUM($F124:AY124)-SUM($F63:AY63))/($E124+$C124-AZ$7))</f>
        <v>0</v>
      </c>
      <c r="BA124" s="339">
        <f>IF(OR($C124&gt;BA$7,$C124+$E124-1&lt;BA$7),0,($D124-SUM($F124:AZ124)-SUM($F63:AZ63))/($E124+$C124-BA$7))</f>
        <v>0</v>
      </c>
      <c r="BB124" s="339">
        <f>IF(OR($C124&gt;BB$7,$C124+$E124-1&lt;BB$7),0,($D124-SUM($F124:BA124)-SUM($F63:BA63))/($E124+$C124-BB$7))</f>
        <v>0</v>
      </c>
      <c r="BC124" s="339">
        <f>IF(OR($C124&gt;BC$7,$C124+$E124-1&lt;BC$7),0,($D124-SUM($F124:BB124)-SUM($F63:BB63))/($E124+$C124-BC$7))</f>
        <v>0</v>
      </c>
      <c r="BD124" s="339">
        <f>IF(OR($C124&gt;BD$7,$C124+$E124-1&lt;BD$7),0,($D124-SUM($F124:BC124)-SUM($F63:BC63))/($E124+$C124-BD$7))</f>
        <v>0</v>
      </c>
      <c r="BE124" s="339">
        <f>IF(OR($C124&gt;BE$7,$C124+$E124-1&lt;BE$7),0,($D124-SUM($F124:BD124)-SUM($F63:BD63))/($E124+$C124-BE$7))</f>
        <v>0</v>
      </c>
      <c r="BF124" s="339">
        <f>IF(OR($C124&gt;BF$7,$C124+$E124-1&lt;BF$7),0,($D124-SUM($F124:BE124)-SUM($F63:BE63))/($E124+$C124-BF$7))</f>
        <v>0</v>
      </c>
      <c r="BG124" s="339">
        <f>IF(OR($C124&gt;BG$7,$C124+$E124-1&lt;BG$7),0,($D124-SUM($F124:BF124)-SUM($F63:BF63))/($E124+$C124-BG$7))</f>
        <v>0</v>
      </c>
      <c r="BH124" s="339">
        <f>IF(OR($C124&gt;BH$7,$C124+$E124-1&lt;BH$7),0,($D124-SUM($F124:BG124)-SUM($F63:BG63))/($E124+$C124-BH$7))</f>
        <v>0</v>
      </c>
      <c r="BI124" s="339">
        <f>IF(OR($C124&gt;BI$7,$C124+$E124-1&lt;BI$7),0,($D124-SUM($F124:BH124)-SUM($F63:BH63))/($E124+$C124-BI$7))</f>
        <v>0</v>
      </c>
      <c r="BJ124" s="339">
        <f>IF(OR($C124&gt;BJ$7,$C124+$E124-1&lt;BJ$7),0,($D124-SUM($F124:BI124)-SUM($F63:BI63))/($E124+$C124-BJ$7))</f>
        <v>0</v>
      </c>
      <c r="BK124" s="339">
        <f>IF(OR($C124&gt;BK$7,$C124+$E124-1&lt;BK$7),0,($D124-SUM($F124:BJ124)-SUM($F63:BJ63))/($E124+$C124-BK$7))</f>
        <v>0</v>
      </c>
      <c r="BL124" s="339">
        <f>IF(OR($C124&gt;BL$7,$C124+$E124-1&lt;BL$7),0,($D124-SUM($F124:BK124)-SUM($F63:BK63))/($E124+$C124-BL$7))</f>
        <v>0</v>
      </c>
      <c r="BM124" s="339">
        <f>IF(OR($C124&gt;BM$7,$C124+$E124-1&lt;BM$7),0,($D124-SUM($F124:BL124)-SUM($F63:BL63))/($E124+$C124-BM$7))</f>
        <v>0</v>
      </c>
      <c r="BN124" s="339">
        <f>IF(OR($C124&gt;BN$7,$C124+$E124-1&lt;BN$7),0,($D124-SUM($F124:BM124)-SUM($F63:BM63))/($E124+$C124-BN$7))</f>
        <v>0</v>
      </c>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row>
    <row r="125" spans="1:90" hidden="1" outlineLevel="1" x14ac:dyDescent="0.15">
      <c r="A125" s="112"/>
      <c r="B125" s="87"/>
      <c r="C125" s="8">
        <v>30</v>
      </c>
      <c r="D125" s="337">
        <v>0</v>
      </c>
      <c r="E125" s="8">
        <f t="shared" si="19"/>
        <v>0</v>
      </c>
      <c r="F125" s="338"/>
      <c r="G125" s="339">
        <f>IF(OR($C125&gt;G$7,$C125+$E125-1&lt;G$7),0,($D125-SUM($F125:F125)-SUM($F64:F64))/($E125+$C125-G$7))</f>
        <v>0</v>
      </c>
      <c r="H125" s="339">
        <f>IF(OR($C125&gt;H$7,$C125+$E125-1&lt;H$7),0,($D125-SUM($F125:G125)-SUM($F64:G64))/($E125+$C125-H$7))</f>
        <v>0</v>
      </c>
      <c r="I125" s="339">
        <f>IF(OR($C125&gt;I$7,$C125+$E125-1&lt;I$7),0,($D125-SUM($F125:H125)-SUM($F64:H64))/($E125+$C125-I$7))</f>
        <v>0</v>
      </c>
      <c r="J125" s="339">
        <f>IF(OR($C125&gt;J$7,$C125+$E125-1&lt;J$7),0,($D125-SUM($F125:I125)-SUM($F64:I64))/($E125+$C125-J$7))</f>
        <v>0</v>
      </c>
      <c r="K125" s="339">
        <f>IF(OR($C125&gt;K$7,$C125+$E125-1&lt;K$7),0,($D125-SUM($F125:J125)-SUM($F64:J64))/($E125+$C125-K$7))</f>
        <v>0</v>
      </c>
      <c r="L125" s="339">
        <f>IF(OR($C125&gt;L$7,$C125+$E125-1&lt;L$7),0,($D125-SUM($F125:K125)-SUM($F64:K64))/($E125+$C125-L$7))</f>
        <v>0</v>
      </c>
      <c r="M125" s="339">
        <f>IF(OR($C125&gt;M$7,$C125+$E125-1&lt;M$7),0,($D125-SUM($F125:L125)-SUM($F64:L64))/($E125+$C125-M$7))</f>
        <v>0</v>
      </c>
      <c r="N125" s="339">
        <f>IF(OR($C125&gt;N$7,$C125+$E125-1&lt;N$7),0,($D125-SUM($F125:M125)-SUM($F64:M64))/($E125+$C125-N$7))</f>
        <v>0</v>
      </c>
      <c r="O125" s="339">
        <f>IF(OR($C125&gt;O$7,$C125+$E125-1&lt;O$7),0,($D125-SUM($F125:N125)-SUM($F64:N64))/($E125+$C125-O$7))</f>
        <v>0</v>
      </c>
      <c r="P125" s="339">
        <f>IF(OR($C125&gt;P$7,$C125+$E125-1&lt;P$7),0,($D125-SUM($F125:O125)-SUM($F64:O64))/($E125+$C125-P$7))</f>
        <v>0</v>
      </c>
      <c r="Q125" s="339">
        <f>IF(OR($C125&gt;Q$7,$C125+$E125-1&lt;Q$7),0,($D125-SUM($F125:P125)-SUM($F64:P64))/($E125+$C125-Q$7))</f>
        <v>0</v>
      </c>
      <c r="R125" s="339">
        <f>IF(OR($C125&gt;R$7,$C125+$E125-1&lt;R$7),0,($D125-SUM($F125:Q125)-SUM($F64:Q64))/($E125+$C125-R$7))</f>
        <v>0</v>
      </c>
      <c r="S125" s="339">
        <f>IF(OR($C125&gt;S$7,$C125+$E125-1&lt;S$7),0,($D125-SUM($F125:R125)-SUM($F64:R64))/($E125+$C125-S$7))</f>
        <v>0</v>
      </c>
      <c r="T125" s="339">
        <f>IF(OR($C125&gt;T$7,$C125+$E125-1&lt;T$7),0,($D125-SUM($F125:S125)-SUM($F64:S64))/($E125+$C125-T$7))</f>
        <v>0</v>
      </c>
      <c r="U125" s="339">
        <f>IF(OR($C125&gt;U$7,$C125+$E125-1&lt;U$7),0,($D125-SUM($F125:T125)-SUM($F64:T64))/($E125+$C125-U$7))</f>
        <v>0</v>
      </c>
      <c r="V125" s="339">
        <f>IF(OR($C125&gt;V$7,$C125+$E125-1&lt;V$7),0,($D125-SUM($F125:U125)-SUM($F64:U64))/($E125+$C125-V$7))</f>
        <v>0</v>
      </c>
      <c r="W125" s="339">
        <f>IF(OR($C125&gt;W$7,$C125+$E125-1&lt;W$7),0,($D125-SUM($F125:V125)-SUM($F64:V64))/($E125+$C125-W$7))</f>
        <v>0</v>
      </c>
      <c r="X125" s="339">
        <f>IF(OR($C125&gt;X$7,$C125+$E125-1&lt;X$7),0,($D125-SUM($F125:W125)-SUM($F64:W64))/($E125+$C125-X$7))</f>
        <v>0</v>
      </c>
      <c r="Y125" s="339">
        <f>IF(OR($C125&gt;Y$7,$C125+$E125-1&lt;Y$7),0,($D125-SUM($F125:X125)-SUM($F64:X64))/($E125+$C125-Y$7))</f>
        <v>0</v>
      </c>
      <c r="Z125" s="339">
        <f>IF(OR($C125&gt;Z$7,$C125+$E125-1&lt;Z$7),0,($D125-SUM($F125:Y125)-SUM($F64:Y64))/($E125+$C125-Z$7))</f>
        <v>0</v>
      </c>
      <c r="AA125" s="339">
        <f>IF(OR($C125&gt;AA$7,$C125+$E125-1&lt;AA$7),0,($D125-SUM($F125:Z125)-SUM($F64:Z64))/($E125+$C125-AA$7))</f>
        <v>0</v>
      </c>
      <c r="AB125" s="339">
        <f>IF(OR($C125&gt;AB$7,$C125+$E125-1&lt;AB$7),0,($D125-SUM($F125:AA125)-SUM($F64:AA64))/($E125+$C125-AB$7))</f>
        <v>0</v>
      </c>
      <c r="AC125" s="339">
        <f>IF(OR($C125&gt;AC$7,$C125+$E125-1&lt;AC$7),0,($D125-SUM($F125:AB125)-SUM($F64:AB64))/($E125+$C125-AC$7))</f>
        <v>0</v>
      </c>
      <c r="AD125" s="339">
        <f>IF(OR($C125&gt;AD$7,$C125+$E125-1&lt;AD$7),0,($D125-SUM($F125:AC125)-SUM($F64:AC64))/($E125+$C125-AD$7))</f>
        <v>0</v>
      </c>
      <c r="AE125" s="339">
        <f>IF(OR($C125&gt;AE$7,$C125+$E125-1&lt;AE$7),0,($D125-SUM($F125:AD125)-SUM($F64:AD64))/($E125+$C125-AE$7))</f>
        <v>0</v>
      </c>
      <c r="AF125" s="339">
        <f>IF(OR($C125&gt;AF$7,$C125+$E125-1&lt;AF$7),0,($D125-SUM($F125:AE125)-SUM($F64:AE64))/($E125+$C125-AF$7))</f>
        <v>0</v>
      </c>
      <c r="AG125" s="339">
        <f>IF(OR($C125&gt;AG$7,$C125+$E125-1&lt;AG$7),0,($D125-SUM($F125:AF125)-SUM($F64:AF64))/($E125+$C125-AG$7))</f>
        <v>0</v>
      </c>
      <c r="AH125" s="339">
        <f>IF(OR($C125&gt;AH$7,$C125+$E125-1&lt;AH$7),0,($D125-SUM($F125:AG125)-SUM($F64:AG64))/($E125+$C125-AH$7))</f>
        <v>0</v>
      </c>
      <c r="AI125" s="339">
        <f>IF(OR($C125&gt;AI$7,$C125+$E125-1&lt;AI$7),0,($D125-SUM($F125:AH125)-SUM($F64:AH64))/($E125+$C125-AI$7))</f>
        <v>0</v>
      </c>
      <c r="AJ125" s="339">
        <f>IF(OR($C125&gt;AJ$7,$C125+$E125-1&lt;AJ$7),0,($D125-SUM($F125:AI125)-SUM($F64:AI64))/($E125+$C125-AJ$7))</f>
        <v>0</v>
      </c>
      <c r="AK125" s="339">
        <f>IF(OR($C125&gt;AK$7,$C125+$E125-1&lt;AK$7),0,($D125-SUM($F125:AJ125)-SUM($F64:AJ64))/($E125+$C125-AK$7))</f>
        <v>0</v>
      </c>
      <c r="AL125" s="339">
        <f>IF(OR($C125&gt;AL$7,$C125+$E125-1&lt;AL$7),0,($D125-SUM($F125:AK125)-SUM($F64:AK64))/($E125+$C125-AL$7))</f>
        <v>0</v>
      </c>
      <c r="AM125" s="339">
        <f>IF(OR($C125&gt;AM$7,$C125+$E125-1&lt;AM$7),0,($D125-SUM($F125:AL125)-SUM($F64:AL64))/($E125+$C125-AM$7))</f>
        <v>0</v>
      </c>
      <c r="AN125" s="339">
        <f>IF(OR($C125&gt;AN$7,$C125+$E125-1&lt;AN$7),0,($D125-SUM($F125:AM125)-SUM($F64:AM64))/($E125+$C125-AN$7))</f>
        <v>0</v>
      </c>
      <c r="AO125" s="339">
        <f>IF(OR($C125&gt;AO$7,$C125+$E125-1&lt;AO$7),0,($D125-SUM($F125:AN125)-SUM($F64:AN64))/($E125+$C125-AO$7))</f>
        <v>0</v>
      </c>
      <c r="AP125" s="339">
        <f>IF(OR($C125&gt;AP$7,$C125+$E125-1&lt;AP$7),0,($D125-SUM($F125:AO125)-SUM($F64:AO64))/($E125+$C125-AP$7))</f>
        <v>0</v>
      </c>
      <c r="AQ125" s="339">
        <f>IF(OR($C125&gt;AQ$7,$C125+$E125-1&lt;AQ$7),0,($D125-SUM($F125:AP125)-SUM($F64:AP64))/($E125+$C125-AQ$7))</f>
        <v>0</v>
      </c>
      <c r="AR125" s="339">
        <f>IF(OR($C125&gt;AR$7,$C125+$E125-1&lt;AR$7),0,($D125-SUM($F125:AQ125)-SUM($F64:AQ64))/($E125+$C125-AR$7))</f>
        <v>0</v>
      </c>
      <c r="AS125" s="339">
        <f>IF(OR($C125&gt;AS$7,$C125+$E125-1&lt;AS$7),0,($D125-SUM($F125:AR125)-SUM($F64:AR64))/($E125+$C125-AS$7))</f>
        <v>0</v>
      </c>
      <c r="AT125" s="339">
        <f>IF(OR($C125&gt;AT$7,$C125+$E125-1&lt;AT$7),0,($D125-SUM($F125:AS125)-SUM($F64:AS64))/($E125+$C125-AT$7))</f>
        <v>0</v>
      </c>
      <c r="AU125" s="339">
        <f>IF(OR($C125&gt;AU$7,$C125+$E125-1&lt;AU$7),0,($D125-SUM($F125:AT125)-SUM($F64:AT64))/($E125+$C125-AU$7))</f>
        <v>0</v>
      </c>
      <c r="AV125" s="339">
        <f>IF(OR($C125&gt;AV$7,$C125+$E125-1&lt;AV$7),0,($D125-SUM($F125:AU125)-SUM($F64:AU64))/($E125+$C125-AV$7))</f>
        <v>0</v>
      </c>
      <c r="AW125" s="339">
        <f>IF(OR($C125&gt;AW$7,$C125+$E125-1&lt;AW$7),0,($D125-SUM($F125:AV125)-SUM($F64:AV64))/($E125+$C125-AW$7))</f>
        <v>0</v>
      </c>
      <c r="AX125" s="339">
        <f>IF(OR($C125&gt;AX$7,$C125+$E125-1&lt;AX$7),0,($D125-SUM($F125:AW125)-SUM($F64:AW64))/($E125+$C125-AX$7))</f>
        <v>0</v>
      </c>
      <c r="AY125" s="339">
        <f>IF(OR($C125&gt;AY$7,$C125+$E125-1&lt;AY$7),0,($D125-SUM($F125:AX125)-SUM($F64:AX64))/($E125+$C125-AY$7))</f>
        <v>0</v>
      </c>
      <c r="AZ125" s="339">
        <f>IF(OR($C125&gt;AZ$7,$C125+$E125-1&lt;AZ$7),0,($D125-SUM($F125:AY125)-SUM($F64:AY64))/($E125+$C125-AZ$7))</f>
        <v>0</v>
      </c>
      <c r="BA125" s="339">
        <f>IF(OR($C125&gt;BA$7,$C125+$E125-1&lt;BA$7),0,($D125-SUM($F125:AZ125)-SUM($F64:AZ64))/($E125+$C125-BA$7))</f>
        <v>0</v>
      </c>
      <c r="BB125" s="339">
        <f>IF(OR($C125&gt;BB$7,$C125+$E125-1&lt;BB$7),0,($D125-SUM($F125:BA125)-SUM($F64:BA64))/($E125+$C125-BB$7))</f>
        <v>0</v>
      </c>
      <c r="BC125" s="339">
        <f>IF(OR($C125&gt;BC$7,$C125+$E125-1&lt;BC$7),0,($D125-SUM($F125:BB125)-SUM($F64:BB64))/($E125+$C125-BC$7))</f>
        <v>0</v>
      </c>
      <c r="BD125" s="339">
        <f>IF(OR($C125&gt;BD$7,$C125+$E125-1&lt;BD$7),0,($D125-SUM($F125:BC125)-SUM($F64:BC64))/($E125+$C125-BD$7))</f>
        <v>0</v>
      </c>
      <c r="BE125" s="339">
        <f>IF(OR($C125&gt;BE$7,$C125+$E125-1&lt;BE$7),0,($D125-SUM($F125:BD125)-SUM($F64:BD64))/($E125+$C125-BE$7))</f>
        <v>0</v>
      </c>
      <c r="BF125" s="339">
        <f>IF(OR($C125&gt;BF$7,$C125+$E125-1&lt;BF$7),0,($D125-SUM($F125:BE125)-SUM($F64:BE64))/($E125+$C125-BF$7))</f>
        <v>0</v>
      </c>
      <c r="BG125" s="339">
        <f>IF(OR($C125&gt;BG$7,$C125+$E125-1&lt;BG$7),0,($D125-SUM($F125:BF125)-SUM($F64:BF64))/($E125+$C125-BG$7))</f>
        <v>0</v>
      </c>
      <c r="BH125" s="339">
        <f>IF(OR($C125&gt;BH$7,$C125+$E125-1&lt;BH$7),0,($D125-SUM($F125:BG125)-SUM($F64:BG64))/($E125+$C125-BH$7))</f>
        <v>0</v>
      </c>
      <c r="BI125" s="339">
        <f>IF(OR($C125&gt;BI$7,$C125+$E125-1&lt;BI$7),0,($D125-SUM($F125:BH125)-SUM($F64:BH64))/($E125+$C125-BI$7))</f>
        <v>0</v>
      </c>
      <c r="BJ125" s="339">
        <f>IF(OR($C125&gt;BJ$7,$C125+$E125-1&lt;BJ$7),0,($D125-SUM($F125:BI125)-SUM($F64:BI64))/($E125+$C125-BJ$7))</f>
        <v>0</v>
      </c>
      <c r="BK125" s="339">
        <f>IF(OR($C125&gt;BK$7,$C125+$E125-1&lt;BK$7),0,($D125-SUM($F125:BJ125)-SUM($F64:BJ64))/($E125+$C125-BK$7))</f>
        <v>0</v>
      </c>
      <c r="BL125" s="339">
        <f>IF(OR($C125&gt;BL$7,$C125+$E125-1&lt;BL$7),0,($D125-SUM($F125:BK125)-SUM($F64:BK64))/($E125+$C125-BL$7))</f>
        <v>0</v>
      </c>
      <c r="BM125" s="339">
        <f>IF(OR($C125&gt;BM$7,$C125+$E125-1&lt;BM$7),0,($D125-SUM($F125:BL125)-SUM($F64:BL64))/($E125+$C125-BM$7))</f>
        <v>0</v>
      </c>
      <c r="BN125" s="339">
        <f>IF(OR($C125&gt;BN$7,$C125+$E125-1&lt;BN$7),0,($D125-SUM($F125:BM125)-SUM($F64:BM64))/($E125+$C125-BN$7))</f>
        <v>0</v>
      </c>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row>
    <row r="126" spans="1:90" hidden="1" outlineLevel="1" x14ac:dyDescent="0.15">
      <c r="A126" s="112"/>
      <c r="B126" s="87"/>
      <c r="C126" s="8">
        <v>31</v>
      </c>
      <c r="D126" s="337">
        <v>0</v>
      </c>
      <c r="E126" s="8">
        <f t="shared" si="19"/>
        <v>0</v>
      </c>
      <c r="F126" s="338"/>
      <c r="G126" s="339">
        <f>IF(OR($C126&gt;G$7,$C126+$E126-1&lt;G$7),0,($D126-SUM($F126:F126)-SUM($F65:F65))/($E126+$C126-G$7))</f>
        <v>0</v>
      </c>
      <c r="H126" s="339">
        <f>IF(OR($C126&gt;H$7,$C126+$E126-1&lt;H$7),0,($D126-SUM($F126:G126)-SUM($F65:G65))/($E126+$C126-H$7))</f>
        <v>0</v>
      </c>
      <c r="I126" s="339">
        <f>IF(OR($C126&gt;I$7,$C126+$E126-1&lt;I$7),0,($D126-SUM($F126:H126)-SUM($F65:H65))/($E126+$C126-I$7))</f>
        <v>0</v>
      </c>
      <c r="J126" s="339">
        <f>IF(OR($C126&gt;J$7,$C126+$E126-1&lt;J$7),0,($D126-SUM($F126:I126)-SUM($F65:I65))/($E126+$C126-J$7))</f>
        <v>0</v>
      </c>
      <c r="K126" s="339">
        <f>IF(OR($C126&gt;K$7,$C126+$E126-1&lt;K$7),0,($D126-SUM($F126:J126)-SUM($F65:J65))/($E126+$C126-K$7))</f>
        <v>0</v>
      </c>
      <c r="L126" s="339">
        <f>IF(OR($C126&gt;L$7,$C126+$E126-1&lt;L$7),0,($D126-SUM($F126:K126)-SUM($F65:K65))/($E126+$C126-L$7))</f>
        <v>0</v>
      </c>
      <c r="M126" s="339">
        <f>IF(OR($C126&gt;M$7,$C126+$E126-1&lt;M$7),0,($D126-SUM($F126:L126)-SUM($F65:L65))/($E126+$C126-M$7))</f>
        <v>0</v>
      </c>
      <c r="N126" s="339">
        <f>IF(OR($C126&gt;N$7,$C126+$E126-1&lt;N$7),0,($D126-SUM($F126:M126)-SUM($F65:M65))/($E126+$C126-N$7))</f>
        <v>0</v>
      </c>
      <c r="O126" s="339">
        <f>IF(OR($C126&gt;O$7,$C126+$E126-1&lt;O$7),0,($D126-SUM($F126:N126)-SUM($F65:N65))/($E126+$C126-O$7))</f>
        <v>0</v>
      </c>
      <c r="P126" s="339">
        <f>IF(OR($C126&gt;P$7,$C126+$E126-1&lt;P$7),0,($D126-SUM($F126:O126)-SUM($F65:O65))/($E126+$C126-P$7))</f>
        <v>0</v>
      </c>
      <c r="Q126" s="339">
        <f>IF(OR($C126&gt;Q$7,$C126+$E126-1&lt;Q$7),0,($D126-SUM($F126:P126)-SUM($F65:P65))/($E126+$C126-Q$7))</f>
        <v>0</v>
      </c>
      <c r="R126" s="339">
        <f>IF(OR($C126&gt;R$7,$C126+$E126-1&lt;R$7),0,($D126-SUM($F126:Q126)-SUM($F65:Q65))/($E126+$C126-R$7))</f>
        <v>0</v>
      </c>
      <c r="S126" s="339">
        <f>IF(OR($C126&gt;S$7,$C126+$E126-1&lt;S$7),0,($D126-SUM($F126:R126)-SUM($F65:R65))/($E126+$C126-S$7))</f>
        <v>0</v>
      </c>
      <c r="T126" s="339">
        <f>IF(OR($C126&gt;T$7,$C126+$E126-1&lt;T$7),0,($D126-SUM($F126:S126)-SUM($F65:S65))/($E126+$C126-T$7))</f>
        <v>0</v>
      </c>
      <c r="U126" s="339">
        <f>IF(OR($C126&gt;U$7,$C126+$E126-1&lt;U$7),0,($D126-SUM($F126:T126)-SUM($F65:T65))/($E126+$C126-U$7))</f>
        <v>0</v>
      </c>
      <c r="V126" s="339">
        <f>IF(OR($C126&gt;V$7,$C126+$E126-1&lt;V$7),0,($D126-SUM($F126:U126)-SUM($F65:U65))/($E126+$C126-V$7))</f>
        <v>0</v>
      </c>
      <c r="W126" s="339">
        <f>IF(OR($C126&gt;W$7,$C126+$E126-1&lt;W$7),0,($D126-SUM($F126:V126)-SUM($F65:V65))/($E126+$C126-W$7))</f>
        <v>0</v>
      </c>
      <c r="X126" s="339">
        <f>IF(OR($C126&gt;X$7,$C126+$E126-1&lt;X$7),0,($D126-SUM($F126:W126)-SUM($F65:W65))/($E126+$C126-X$7))</f>
        <v>0</v>
      </c>
      <c r="Y126" s="339">
        <f>IF(OR($C126&gt;Y$7,$C126+$E126-1&lt;Y$7),0,($D126-SUM($F126:X126)-SUM($F65:X65))/($E126+$C126-Y$7))</f>
        <v>0</v>
      </c>
      <c r="Z126" s="339">
        <f>IF(OR($C126&gt;Z$7,$C126+$E126-1&lt;Z$7),0,($D126-SUM($F126:Y126)-SUM($F65:Y65))/($E126+$C126-Z$7))</f>
        <v>0</v>
      </c>
      <c r="AA126" s="339">
        <f>IF(OR($C126&gt;AA$7,$C126+$E126-1&lt;AA$7),0,($D126-SUM($F126:Z126)-SUM($F65:Z65))/($E126+$C126-AA$7))</f>
        <v>0</v>
      </c>
      <c r="AB126" s="339">
        <f>IF(OR($C126&gt;AB$7,$C126+$E126-1&lt;AB$7),0,($D126-SUM($F126:AA126)-SUM($F65:AA65))/($E126+$C126-AB$7))</f>
        <v>0</v>
      </c>
      <c r="AC126" s="339">
        <f>IF(OR($C126&gt;AC$7,$C126+$E126-1&lt;AC$7),0,($D126-SUM($F126:AB126)-SUM($F65:AB65))/($E126+$C126-AC$7))</f>
        <v>0</v>
      </c>
      <c r="AD126" s="339">
        <f>IF(OR($C126&gt;AD$7,$C126+$E126-1&lt;AD$7),0,($D126-SUM($F126:AC126)-SUM($F65:AC65))/($E126+$C126-AD$7))</f>
        <v>0</v>
      </c>
      <c r="AE126" s="339">
        <f>IF(OR($C126&gt;AE$7,$C126+$E126-1&lt;AE$7),0,($D126-SUM($F126:AD126)-SUM($F65:AD65))/($E126+$C126-AE$7))</f>
        <v>0</v>
      </c>
      <c r="AF126" s="339">
        <f>IF(OR($C126&gt;AF$7,$C126+$E126-1&lt;AF$7),0,($D126-SUM($F126:AE126)-SUM($F65:AE65))/($E126+$C126-AF$7))</f>
        <v>0</v>
      </c>
      <c r="AG126" s="339">
        <f>IF(OR($C126&gt;AG$7,$C126+$E126-1&lt;AG$7),0,($D126-SUM($F126:AF126)-SUM($F65:AF65))/($E126+$C126-AG$7))</f>
        <v>0</v>
      </c>
      <c r="AH126" s="339">
        <f>IF(OR($C126&gt;AH$7,$C126+$E126-1&lt;AH$7),0,($D126-SUM($F126:AG126)-SUM($F65:AG65))/($E126+$C126-AH$7))</f>
        <v>0</v>
      </c>
      <c r="AI126" s="339">
        <f>IF(OR($C126&gt;AI$7,$C126+$E126-1&lt;AI$7),0,($D126-SUM($F126:AH126)-SUM($F65:AH65))/($E126+$C126-AI$7))</f>
        <v>0</v>
      </c>
      <c r="AJ126" s="339">
        <f>IF(OR($C126&gt;AJ$7,$C126+$E126-1&lt;AJ$7),0,($D126-SUM($F126:AI126)-SUM($F65:AI65))/($E126+$C126-AJ$7))</f>
        <v>0</v>
      </c>
      <c r="AK126" s="339">
        <f>IF(OR($C126&gt;AK$7,$C126+$E126-1&lt;AK$7),0,($D126-SUM($F126:AJ126)-SUM($F65:AJ65))/($E126+$C126-AK$7))</f>
        <v>0</v>
      </c>
      <c r="AL126" s="339">
        <f>IF(OR($C126&gt;AL$7,$C126+$E126-1&lt;AL$7),0,($D126-SUM($F126:AK126)-SUM($F65:AK65))/($E126+$C126-AL$7))</f>
        <v>0</v>
      </c>
      <c r="AM126" s="339">
        <f>IF(OR($C126&gt;AM$7,$C126+$E126-1&lt;AM$7),0,($D126-SUM($F126:AL126)-SUM($F65:AL65))/($E126+$C126-AM$7))</f>
        <v>0</v>
      </c>
      <c r="AN126" s="339">
        <f>IF(OR($C126&gt;AN$7,$C126+$E126-1&lt;AN$7),0,($D126-SUM($F126:AM126)-SUM($F65:AM65))/($E126+$C126-AN$7))</f>
        <v>0</v>
      </c>
      <c r="AO126" s="339">
        <f>IF(OR($C126&gt;AO$7,$C126+$E126-1&lt;AO$7),0,($D126-SUM($F126:AN126)-SUM($F65:AN65))/($E126+$C126-AO$7))</f>
        <v>0</v>
      </c>
      <c r="AP126" s="339">
        <f>IF(OR($C126&gt;AP$7,$C126+$E126-1&lt;AP$7),0,($D126-SUM($F126:AO126)-SUM($F65:AO65))/($E126+$C126-AP$7))</f>
        <v>0</v>
      </c>
      <c r="AQ126" s="339">
        <f>IF(OR($C126&gt;AQ$7,$C126+$E126-1&lt;AQ$7),0,($D126-SUM($F126:AP126)-SUM($F65:AP65))/($E126+$C126-AQ$7))</f>
        <v>0</v>
      </c>
      <c r="AR126" s="339">
        <f>IF(OR($C126&gt;AR$7,$C126+$E126-1&lt;AR$7),0,($D126-SUM($F126:AQ126)-SUM($F65:AQ65))/($E126+$C126-AR$7))</f>
        <v>0</v>
      </c>
      <c r="AS126" s="339">
        <f>IF(OR($C126&gt;AS$7,$C126+$E126-1&lt;AS$7),0,($D126-SUM($F126:AR126)-SUM($F65:AR65))/($E126+$C126-AS$7))</f>
        <v>0</v>
      </c>
      <c r="AT126" s="339">
        <f>IF(OR($C126&gt;AT$7,$C126+$E126-1&lt;AT$7),0,($D126-SUM($F126:AS126)-SUM($F65:AS65))/($E126+$C126-AT$7))</f>
        <v>0</v>
      </c>
      <c r="AU126" s="339">
        <f>IF(OR($C126&gt;AU$7,$C126+$E126-1&lt;AU$7),0,($D126-SUM($F126:AT126)-SUM($F65:AT65))/($E126+$C126-AU$7))</f>
        <v>0</v>
      </c>
      <c r="AV126" s="339">
        <f>IF(OR($C126&gt;AV$7,$C126+$E126-1&lt;AV$7),0,($D126-SUM($F126:AU126)-SUM($F65:AU65))/($E126+$C126-AV$7))</f>
        <v>0</v>
      </c>
      <c r="AW126" s="339">
        <f>IF(OR($C126&gt;AW$7,$C126+$E126-1&lt;AW$7),0,($D126-SUM($F126:AV126)-SUM($F65:AV65))/($E126+$C126-AW$7))</f>
        <v>0</v>
      </c>
      <c r="AX126" s="339">
        <f>IF(OR($C126&gt;AX$7,$C126+$E126-1&lt;AX$7),0,($D126-SUM($F126:AW126)-SUM($F65:AW65))/($E126+$C126-AX$7))</f>
        <v>0</v>
      </c>
      <c r="AY126" s="339">
        <f>IF(OR($C126&gt;AY$7,$C126+$E126-1&lt;AY$7),0,($D126-SUM($F126:AX126)-SUM($F65:AX65))/($E126+$C126-AY$7))</f>
        <v>0</v>
      </c>
      <c r="AZ126" s="339">
        <f>IF(OR($C126&gt;AZ$7,$C126+$E126-1&lt;AZ$7),0,($D126-SUM($F126:AY126)-SUM($F65:AY65))/($E126+$C126-AZ$7))</f>
        <v>0</v>
      </c>
      <c r="BA126" s="339">
        <f>IF(OR($C126&gt;BA$7,$C126+$E126-1&lt;BA$7),0,($D126-SUM($F126:AZ126)-SUM($F65:AZ65))/($E126+$C126-BA$7))</f>
        <v>0</v>
      </c>
      <c r="BB126" s="339">
        <f>IF(OR($C126&gt;BB$7,$C126+$E126-1&lt;BB$7),0,($D126-SUM($F126:BA126)-SUM($F65:BA65))/($E126+$C126-BB$7))</f>
        <v>0</v>
      </c>
      <c r="BC126" s="339">
        <f>IF(OR($C126&gt;BC$7,$C126+$E126-1&lt;BC$7),0,($D126-SUM($F126:BB126)-SUM($F65:BB65))/($E126+$C126-BC$7))</f>
        <v>0</v>
      </c>
      <c r="BD126" s="339">
        <f>IF(OR($C126&gt;BD$7,$C126+$E126-1&lt;BD$7),0,($D126-SUM($F126:BC126)-SUM($F65:BC65))/($E126+$C126-BD$7))</f>
        <v>0</v>
      </c>
      <c r="BE126" s="339">
        <f>IF(OR($C126&gt;BE$7,$C126+$E126-1&lt;BE$7),0,($D126-SUM($F126:BD126)-SUM($F65:BD65))/($E126+$C126-BE$7))</f>
        <v>0</v>
      </c>
      <c r="BF126" s="339">
        <f>IF(OR($C126&gt;BF$7,$C126+$E126-1&lt;BF$7),0,($D126-SUM($F126:BE126)-SUM($F65:BE65))/($E126+$C126-BF$7))</f>
        <v>0</v>
      </c>
      <c r="BG126" s="339">
        <f>IF(OR($C126&gt;BG$7,$C126+$E126-1&lt;BG$7),0,($D126-SUM($F126:BF126)-SUM($F65:BF65))/($E126+$C126-BG$7))</f>
        <v>0</v>
      </c>
      <c r="BH126" s="339">
        <f>IF(OR($C126&gt;BH$7,$C126+$E126-1&lt;BH$7),0,($D126-SUM($F126:BG126)-SUM($F65:BG65))/($E126+$C126-BH$7))</f>
        <v>0</v>
      </c>
      <c r="BI126" s="339">
        <f>IF(OR($C126&gt;BI$7,$C126+$E126-1&lt;BI$7),0,($D126-SUM($F126:BH126)-SUM($F65:BH65))/($E126+$C126-BI$7))</f>
        <v>0</v>
      </c>
      <c r="BJ126" s="339">
        <f>IF(OR($C126&gt;BJ$7,$C126+$E126-1&lt;BJ$7),0,($D126-SUM($F126:BI126)-SUM($F65:BI65))/($E126+$C126-BJ$7))</f>
        <v>0</v>
      </c>
      <c r="BK126" s="339">
        <f>IF(OR($C126&gt;BK$7,$C126+$E126-1&lt;BK$7),0,($D126-SUM($F126:BJ126)-SUM($F65:BJ65))/($E126+$C126-BK$7))</f>
        <v>0</v>
      </c>
      <c r="BL126" s="339">
        <f>IF(OR($C126&gt;BL$7,$C126+$E126-1&lt;BL$7),0,($D126-SUM($F126:BK126)-SUM($F65:BK65))/($E126+$C126-BL$7))</f>
        <v>0</v>
      </c>
      <c r="BM126" s="339">
        <f>IF(OR($C126&gt;BM$7,$C126+$E126-1&lt;BM$7),0,($D126-SUM($F126:BL126)-SUM($F65:BL65))/($E126+$C126-BM$7))</f>
        <v>0</v>
      </c>
      <c r="BN126" s="339">
        <f>IF(OR($C126&gt;BN$7,$C126+$E126-1&lt;BN$7),0,($D126-SUM($F126:BM126)-SUM($F65:BM65))/($E126+$C126-BN$7))</f>
        <v>0</v>
      </c>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row>
    <row r="127" spans="1:90" hidden="1" outlineLevel="1" x14ac:dyDescent="0.15">
      <c r="A127" s="112"/>
      <c r="B127" s="87"/>
      <c r="C127" s="8">
        <v>32</v>
      </c>
      <c r="D127" s="337">
        <v>0</v>
      </c>
      <c r="E127" s="8">
        <f t="shared" si="19"/>
        <v>0</v>
      </c>
      <c r="F127" s="338"/>
      <c r="G127" s="339">
        <f>IF(OR($C127&gt;G$7,$C127+$E127-1&lt;G$7),0,($D127-SUM($F127:F127)-SUM($F66:F66))/($E127+$C127-G$7))</f>
        <v>0</v>
      </c>
      <c r="H127" s="339">
        <f>IF(OR($C127&gt;H$7,$C127+$E127-1&lt;H$7),0,($D127-SUM($F127:G127)-SUM($F66:G66))/($E127+$C127-H$7))</f>
        <v>0</v>
      </c>
      <c r="I127" s="339">
        <f>IF(OR($C127&gt;I$7,$C127+$E127-1&lt;I$7),0,($D127-SUM($F127:H127)-SUM($F66:H66))/($E127+$C127-I$7))</f>
        <v>0</v>
      </c>
      <c r="J127" s="339">
        <f>IF(OR($C127&gt;J$7,$C127+$E127-1&lt;J$7),0,($D127-SUM($F127:I127)-SUM($F66:I66))/($E127+$C127-J$7))</f>
        <v>0</v>
      </c>
      <c r="K127" s="339">
        <f>IF(OR($C127&gt;K$7,$C127+$E127-1&lt;K$7),0,($D127-SUM($F127:J127)-SUM($F66:J66))/($E127+$C127-K$7))</f>
        <v>0</v>
      </c>
      <c r="L127" s="339">
        <f>IF(OR($C127&gt;L$7,$C127+$E127-1&lt;L$7),0,($D127-SUM($F127:K127)-SUM($F66:K66))/($E127+$C127-L$7))</f>
        <v>0</v>
      </c>
      <c r="M127" s="339">
        <f>IF(OR($C127&gt;M$7,$C127+$E127-1&lt;M$7),0,($D127-SUM($F127:L127)-SUM($F66:L66))/($E127+$C127-M$7))</f>
        <v>0</v>
      </c>
      <c r="N127" s="339">
        <f>IF(OR($C127&gt;N$7,$C127+$E127-1&lt;N$7),0,($D127-SUM($F127:M127)-SUM($F66:M66))/($E127+$C127-N$7))</f>
        <v>0</v>
      </c>
      <c r="O127" s="339">
        <f>IF(OR($C127&gt;O$7,$C127+$E127-1&lt;O$7),0,($D127-SUM($F127:N127)-SUM($F66:N66))/($E127+$C127-O$7))</f>
        <v>0</v>
      </c>
      <c r="P127" s="339">
        <f>IF(OR($C127&gt;P$7,$C127+$E127-1&lt;P$7),0,($D127-SUM($F127:O127)-SUM($F66:O66))/($E127+$C127-P$7))</f>
        <v>0</v>
      </c>
      <c r="Q127" s="339">
        <f>IF(OR($C127&gt;Q$7,$C127+$E127-1&lt;Q$7),0,($D127-SUM($F127:P127)-SUM($F66:P66))/($E127+$C127-Q$7))</f>
        <v>0</v>
      </c>
      <c r="R127" s="339">
        <f>IF(OR($C127&gt;R$7,$C127+$E127-1&lt;R$7),0,($D127-SUM($F127:Q127)-SUM($F66:Q66))/($E127+$C127-R$7))</f>
        <v>0</v>
      </c>
      <c r="S127" s="339">
        <f>IF(OR($C127&gt;S$7,$C127+$E127-1&lt;S$7),0,($D127-SUM($F127:R127)-SUM($F66:R66))/($E127+$C127-S$7))</f>
        <v>0</v>
      </c>
      <c r="T127" s="339">
        <f>IF(OR($C127&gt;T$7,$C127+$E127-1&lt;T$7),0,($D127-SUM($F127:S127)-SUM($F66:S66))/($E127+$C127-T$7))</f>
        <v>0</v>
      </c>
      <c r="U127" s="339">
        <f>IF(OR($C127&gt;U$7,$C127+$E127-1&lt;U$7),0,($D127-SUM($F127:T127)-SUM($F66:T66))/($E127+$C127-U$7))</f>
        <v>0</v>
      </c>
      <c r="V127" s="339">
        <f>IF(OR($C127&gt;V$7,$C127+$E127-1&lt;V$7),0,($D127-SUM($F127:U127)-SUM($F66:U66))/($E127+$C127-V$7))</f>
        <v>0</v>
      </c>
      <c r="W127" s="339">
        <f>IF(OR($C127&gt;W$7,$C127+$E127-1&lt;W$7),0,($D127-SUM($F127:V127)-SUM($F66:V66))/($E127+$C127-W$7))</f>
        <v>0</v>
      </c>
      <c r="X127" s="339">
        <f>IF(OR($C127&gt;X$7,$C127+$E127-1&lt;X$7),0,($D127-SUM($F127:W127)-SUM($F66:W66))/($E127+$C127-X$7))</f>
        <v>0</v>
      </c>
      <c r="Y127" s="339">
        <f>IF(OR($C127&gt;Y$7,$C127+$E127-1&lt;Y$7),0,($D127-SUM($F127:X127)-SUM($F66:X66))/($E127+$C127-Y$7))</f>
        <v>0</v>
      </c>
      <c r="Z127" s="339">
        <f>IF(OR($C127&gt;Z$7,$C127+$E127-1&lt;Z$7),0,($D127-SUM($F127:Y127)-SUM($F66:Y66))/($E127+$C127-Z$7))</f>
        <v>0</v>
      </c>
      <c r="AA127" s="339">
        <f>IF(OR($C127&gt;AA$7,$C127+$E127-1&lt;AA$7),0,($D127-SUM($F127:Z127)-SUM($F66:Z66))/($E127+$C127-AA$7))</f>
        <v>0</v>
      </c>
      <c r="AB127" s="339">
        <f>IF(OR($C127&gt;AB$7,$C127+$E127-1&lt;AB$7),0,($D127-SUM($F127:AA127)-SUM($F66:AA66))/($E127+$C127-AB$7))</f>
        <v>0</v>
      </c>
      <c r="AC127" s="339">
        <f>IF(OR($C127&gt;AC$7,$C127+$E127-1&lt;AC$7),0,($D127-SUM($F127:AB127)-SUM($F66:AB66))/($E127+$C127-AC$7))</f>
        <v>0</v>
      </c>
      <c r="AD127" s="339">
        <f>IF(OR($C127&gt;AD$7,$C127+$E127-1&lt;AD$7),0,($D127-SUM($F127:AC127)-SUM($F66:AC66))/($E127+$C127-AD$7))</f>
        <v>0</v>
      </c>
      <c r="AE127" s="339">
        <f>IF(OR($C127&gt;AE$7,$C127+$E127-1&lt;AE$7),0,($D127-SUM($F127:AD127)-SUM($F66:AD66))/($E127+$C127-AE$7))</f>
        <v>0</v>
      </c>
      <c r="AF127" s="339">
        <f>IF(OR($C127&gt;AF$7,$C127+$E127-1&lt;AF$7),0,($D127-SUM($F127:AE127)-SUM($F66:AE66))/($E127+$C127-AF$7))</f>
        <v>0</v>
      </c>
      <c r="AG127" s="339">
        <f>IF(OR($C127&gt;AG$7,$C127+$E127-1&lt;AG$7),0,($D127-SUM($F127:AF127)-SUM($F66:AF66))/($E127+$C127-AG$7))</f>
        <v>0</v>
      </c>
      <c r="AH127" s="339">
        <f>IF(OR($C127&gt;AH$7,$C127+$E127-1&lt;AH$7),0,($D127-SUM($F127:AG127)-SUM($F66:AG66))/($E127+$C127-AH$7))</f>
        <v>0</v>
      </c>
      <c r="AI127" s="339">
        <f>IF(OR($C127&gt;AI$7,$C127+$E127-1&lt;AI$7),0,($D127-SUM($F127:AH127)-SUM($F66:AH66))/($E127+$C127-AI$7))</f>
        <v>0</v>
      </c>
      <c r="AJ127" s="339">
        <f>IF(OR($C127&gt;AJ$7,$C127+$E127-1&lt;AJ$7),0,($D127-SUM($F127:AI127)-SUM($F66:AI66))/($E127+$C127-AJ$7))</f>
        <v>0</v>
      </c>
      <c r="AK127" s="339">
        <f>IF(OR($C127&gt;AK$7,$C127+$E127-1&lt;AK$7),0,($D127-SUM($F127:AJ127)-SUM($F66:AJ66))/($E127+$C127-AK$7))</f>
        <v>0</v>
      </c>
      <c r="AL127" s="339">
        <f>IF(OR($C127&gt;AL$7,$C127+$E127-1&lt;AL$7),0,($D127-SUM($F127:AK127)-SUM($F66:AK66))/($E127+$C127-AL$7))</f>
        <v>0</v>
      </c>
      <c r="AM127" s="339">
        <f>IF(OR($C127&gt;AM$7,$C127+$E127-1&lt;AM$7),0,($D127-SUM($F127:AL127)-SUM($F66:AL66))/($E127+$C127-AM$7))</f>
        <v>0</v>
      </c>
      <c r="AN127" s="339">
        <f>IF(OR($C127&gt;AN$7,$C127+$E127-1&lt;AN$7),0,($D127-SUM($F127:AM127)-SUM($F66:AM66))/($E127+$C127-AN$7))</f>
        <v>0</v>
      </c>
      <c r="AO127" s="339">
        <f>IF(OR($C127&gt;AO$7,$C127+$E127-1&lt;AO$7),0,($D127-SUM($F127:AN127)-SUM($F66:AN66))/($E127+$C127-AO$7))</f>
        <v>0</v>
      </c>
      <c r="AP127" s="339">
        <f>IF(OR($C127&gt;AP$7,$C127+$E127-1&lt;AP$7),0,($D127-SUM($F127:AO127)-SUM($F66:AO66))/($E127+$C127-AP$7))</f>
        <v>0</v>
      </c>
      <c r="AQ127" s="339">
        <f>IF(OR($C127&gt;AQ$7,$C127+$E127-1&lt;AQ$7),0,($D127-SUM($F127:AP127)-SUM($F66:AP66))/($E127+$C127-AQ$7))</f>
        <v>0</v>
      </c>
      <c r="AR127" s="339">
        <f>IF(OR($C127&gt;AR$7,$C127+$E127-1&lt;AR$7),0,($D127-SUM($F127:AQ127)-SUM($F66:AQ66))/($E127+$C127-AR$7))</f>
        <v>0</v>
      </c>
      <c r="AS127" s="339">
        <f>IF(OR($C127&gt;AS$7,$C127+$E127-1&lt;AS$7),0,($D127-SUM($F127:AR127)-SUM($F66:AR66))/($E127+$C127-AS$7))</f>
        <v>0</v>
      </c>
      <c r="AT127" s="339">
        <f>IF(OR($C127&gt;AT$7,$C127+$E127-1&lt;AT$7),0,($D127-SUM($F127:AS127)-SUM($F66:AS66))/($E127+$C127-AT$7))</f>
        <v>0</v>
      </c>
      <c r="AU127" s="339">
        <f>IF(OR($C127&gt;AU$7,$C127+$E127-1&lt;AU$7),0,($D127-SUM($F127:AT127)-SUM($F66:AT66))/($E127+$C127-AU$7))</f>
        <v>0</v>
      </c>
      <c r="AV127" s="339">
        <f>IF(OR($C127&gt;AV$7,$C127+$E127-1&lt;AV$7),0,($D127-SUM($F127:AU127)-SUM($F66:AU66))/($E127+$C127-AV$7))</f>
        <v>0</v>
      </c>
      <c r="AW127" s="339">
        <f>IF(OR($C127&gt;AW$7,$C127+$E127-1&lt;AW$7),0,($D127-SUM($F127:AV127)-SUM($F66:AV66))/($E127+$C127-AW$7))</f>
        <v>0</v>
      </c>
      <c r="AX127" s="339">
        <f>IF(OR($C127&gt;AX$7,$C127+$E127-1&lt;AX$7),0,($D127-SUM($F127:AW127)-SUM($F66:AW66))/($E127+$C127-AX$7))</f>
        <v>0</v>
      </c>
      <c r="AY127" s="339">
        <f>IF(OR($C127&gt;AY$7,$C127+$E127-1&lt;AY$7),0,($D127-SUM($F127:AX127)-SUM($F66:AX66))/($E127+$C127-AY$7))</f>
        <v>0</v>
      </c>
      <c r="AZ127" s="339">
        <f>IF(OR($C127&gt;AZ$7,$C127+$E127-1&lt;AZ$7),0,($D127-SUM($F127:AY127)-SUM($F66:AY66))/($E127+$C127-AZ$7))</f>
        <v>0</v>
      </c>
      <c r="BA127" s="339">
        <f>IF(OR($C127&gt;BA$7,$C127+$E127-1&lt;BA$7),0,($D127-SUM($F127:AZ127)-SUM($F66:AZ66))/($E127+$C127-BA$7))</f>
        <v>0</v>
      </c>
      <c r="BB127" s="339">
        <f>IF(OR($C127&gt;BB$7,$C127+$E127-1&lt;BB$7),0,($D127-SUM($F127:BA127)-SUM($F66:BA66))/($E127+$C127-BB$7))</f>
        <v>0</v>
      </c>
      <c r="BC127" s="339">
        <f>IF(OR($C127&gt;BC$7,$C127+$E127-1&lt;BC$7),0,($D127-SUM($F127:BB127)-SUM($F66:BB66))/($E127+$C127-BC$7))</f>
        <v>0</v>
      </c>
      <c r="BD127" s="339">
        <f>IF(OR($C127&gt;BD$7,$C127+$E127-1&lt;BD$7),0,($D127-SUM($F127:BC127)-SUM($F66:BC66))/($E127+$C127-BD$7))</f>
        <v>0</v>
      </c>
      <c r="BE127" s="339">
        <f>IF(OR($C127&gt;BE$7,$C127+$E127-1&lt;BE$7),0,($D127-SUM($F127:BD127)-SUM($F66:BD66))/($E127+$C127-BE$7))</f>
        <v>0</v>
      </c>
      <c r="BF127" s="339">
        <f>IF(OR($C127&gt;BF$7,$C127+$E127-1&lt;BF$7),0,($D127-SUM($F127:BE127)-SUM($F66:BE66))/($E127+$C127-BF$7))</f>
        <v>0</v>
      </c>
      <c r="BG127" s="339">
        <f>IF(OR($C127&gt;BG$7,$C127+$E127-1&lt;BG$7),0,($D127-SUM($F127:BF127)-SUM($F66:BF66))/($E127+$C127-BG$7))</f>
        <v>0</v>
      </c>
      <c r="BH127" s="339">
        <f>IF(OR($C127&gt;BH$7,$C127+$E127-1&lt;BH$7),0,($D127-SUM($F127:BG127)-SUM($F66:BG66))/($E127+$C127-BH$7))</f>
        <v>0</v>
      </c>
      <c r="BI127" s="339">
        <f>IF(OR($C127&gt;BI$7,$C127+$E127-1&lt;BI$7),0,($D127-SUM($F127:BH127)-SUM($F66:BH66))/($E127+$C127-BI$7))</f>
        <v>0</v>
      </c>
      <c r="BJ127" s="339">
        <f>IF(OR($C127&gt;BJ$7,$C127+$E127-1&lt;BJ$7),0,($D127-SUM($F127:BI127)-SUM($F66:BI66))/($E127+$C127-BJ$7))</f>
        <v>0</v>
      </c>
      <c r="BK127" s="339">
        <f>IF(OR($C127&gt;BK$7,$C127+$E127-1&lt;BK$7),0,($D127-SUM($F127:BJ127)-SUM($F66:BJ66))/($E127+$C127-BK$7))</f>
        <v>0</v>
      </c>
      <c r="BL127" s="339">
        <f>IF(OR($C127&gt;BL$7,$C127+$E127-1&lt;BL$7),0,($D127-SUM($F127:BK127)-SUM($F66:BK66))/($E127+$C127-BL$7))</f>
        <v>0</v>
      </c>
      <c r="BM127" s="339">
        <f>IF(OR($C127&gt;BM$7,$C127+$E127-1&lt;BM$7),0,($D127-SUM($F127:BL127)-SUM($F66:BL66))/($E127+$C127-BM$7))</f>
        <v>0</v>
      </c>
      <c r="BN127" s="339">
        <f>IF(OR($C127&gt;BN$7,$C127+$E127-1&lt;BN$7),0,($D127-SUM($F127:BM127)-SUM($F66:BM66))/($E127+$C127-BN$7))</f>
        <v>0</v>
      </c>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row>
    <row r="128" spans="1:90" hidden="1" outlineLevel="1" x14ac:dyDescent="0.15">
      <c r="A128" s="112"/>
      <c r="B128" s="87"/>
      <c r="C128" s="8">
        <v>33</v>
      </c>
      <c r="D128" s="337">
        <v>0</v>
      </c>
      <c r="E128" s="8">
        <f t="shared" si="19"/>
        <v>0</v>
      </c>
      <c r="F128" s="338"/>
      <c r="G128" s="339">
        <f>IF(OR($C128&gt;G$7,$C128+$E128-1&lt;G$7),0,($D128-SUM($F128:F128)-SUM($F67:F67))/($E128+$C128-G$7))</f>
        <v>0</v>
      </c>
      <c r="H128" s="339">
        <f>IF(OR($C128&gt;H$7,$C128+$E128-1&lt;H$7),0,($D128-SUM($F128:G128)-SUM($F67:G67))/($E128+$C128-H$7))</f>
        <v>0</v>
      </c>
      <c r="I128" s="339">
        <f>IF(OR($C128&gt;I$7,$C128+$E128-1&lt;I$7),0,($D128-SUM($F128:H128)-SUM($F67:H67))/($E128+$C128-I$7))</f>
        <v>0</v>
      </c>
      <c r="J128" s="339">
        <f>IF(OR($C128&gt;J$7,$C128+$E128-1&lt;J$7),0,($D128-SUM($F128:I128)-SUM($F67:I67))/($E128+$C128-J$7))</f>
        <v>0</v>
      </c>
      <c r="K128" s="339">
        <f>IF(OR($C128&gt;K$7,$C128+$E128-1&lt;K$7),0,($D128-SUM($F128:J128)-SUM($F67:J67))/($E128+$C128-K$7))</f>
        <v>0</v>
      </c>
      <c r="L128" s="339">
        <f>IF(OR($C128&gt;L$7,$C128+$E128-1&lt;L$7),0,($D128-SUM($F128:K128)-SUM($F67:K67))/($E128+$C128-L$7))</f>
        <v>0</v>
      </c>
      <c r="M128" s="339">
        <f>IF(OR($C128&gt;M$7,$C128+$E128-1&lt;M$7),0,($D128-SUM($F128:L128)-SUM($F67:L67))/($E128+$C128-M$7))</f>
        <v>0</v>
      </c>
      <c r="N128" s="339">
        <f>IF(OR($C128&gt;N$7,$C128+$E128-1&lt;N$7),0,($D128-SUM($F128:M128)-SUM($F67:M67))/($E128+$C128-N$7))</f>
        <v>0</v>
      </c>
      <c r="O128" s="339">
        <f>IF(OR($C128&gt;O$7,$C128+$E128-1&lt;O$7),0,($D128-SUM($F128:N128)-SUM($F67:N67))/($E128+$C128-O$7))</f>
        <v>0</v>
      </c>
      <c r="P128" s="339">
        <f>IF(OR($C128&gt;P$7,$C128+$E128-1&lt;P$7),0,($D128-SUM($F128:O128)-SUM($F67:O67))/($E128+$C128-P$7))</f>
        <v>0</v>
      </c>
      <c r="Q128" s="339">
        <f>IF(OR($C128&gt;Q$7,$C128+$E128-1&lt;Q$7),0,($D128-SUM($F128:P128)-SUM($F67:P67))/($E128+$C128-Q$7))</f>
        <v>0</v>
      </c>
      <c r="R128" s="339">
        <f>IF(OR($C128&gt;R$7,$C128+$E128-1&lt;R$7),0,($D128-SUM($F128:Q128)-SUM($F67:Q67))/($E128+$C128-R$7))</f>
        <v>0</v>
      </c>
      <c r="S128" s="339">
        <f>IF(OR($C128&gt;S$7,$C128+$E128-1&lt;S$7),0,($D128-SUM($F128:R128)-SUM($F67:R67))/($E128+$C128-S$7))</f>
        <v>0</v>
      </c>
      <c r="T128" s="339">
        <f>IF(OR($C128&gt;T$7,$C128+$E128-1&lt;T$7),0,($D128-SUM($F128:S128)-SUM($F67:S67))/($E128+$C128-T$7))</f>
        <v>0</v>
      </c>
      <c r="U128" s="339">
        <f>IF(OR($C128&gt;U$7,$C128+$E128-1&lt;U$7),0,($D128-SUM($F128:T128)-SUM($F67:T67))/($E128+$C128-U$7))</f>
        <v>0</v>
      </c>
      <c r="V128" s="339">
        <f>IF(OR($C128&gt;V$7,$C128+$E128-1&lt;V$7),0,($D128-SUM($F128:U128)-SUM($F67:U67))/($E128+$C128-V$7))</f>
        <v>0</v>
      </c>
      <c r="W128" s="339">
        <f>IF(OR($C128&gt;W$7,$C128+$E128-1&lt;W$7),0,($D128-SUM($F128:V128)-SUM($F67:V67))/($E128+$C128-W$7))</f>
        <v>0</v>
      </c>
      <c r="X128" s="339">
        <f>IF(OR($C128&gt;X$7,$C128+$E128-1&lt;X$7),0,($D128-SUM($F128:W128)-SUM($F67:W67))/($E128+$C128-X$7))</f>
        <v>0</v>
      </c>
      <c r="Y128" s="339">
        <f>IF(OR($C128&gt;Y$7,$C128+$E128-1&lt;Y$7),0,($D128-SUM($F128:X128)-SUM($F67:X67))/($E128+$C128-Y$7))</f>
        <v>0</v>
      </c>
      <c r="Z128" s="339">
        <f>IF(OR($C128&gt;Z$7,$C128+$E128-1&lt;Z$7),0,($D128-SUM($F128:Y128)-SUM($F67:Y67))/($E128+$C128-Z$7))</f>
        <v>0</v>
      </c>
      <c r="AA128" s="339">
        <f>IF(OR($C128&gt;AA$7,$C128+$E128-1&lt;AA$7),0,($D128-SUM($F128:Z128)-SUM($F67:Z67))/($E128+$C128-AA$7))</f>
        <v>0</v>
      </c>
      <c r="AB128" s="339">
        <f>IF(OR($C128&gt;AB$7,$C128+$E128-1&lt;AB$7),0,($D128-SUM($F128:AA128)-SUM($F67:AA67))/($E128+$C128-AB$7))</f>
        <v>0</v>
      </c>
      <c r="AC128" s="339">
        <f>IF(OR($C128&gt;AC$7,$C128+$E128-1&lt;AC$7),0,($D128-SUM($F128:AB128)-SUM($F67:AB67))/($E128+$C128-AC$7))</f>
        <v>0</v>
      </c>
      <c r="AD128" s="339">
        <f>IF(OR($C128&gt;AD$7,$C128+$E128-1&lt;AD$7),0,($D128-SUM($F128:AC128)-SUM($F67:AC67))/($E128+$C128-AD$7))</f>
        <v>0</v>
      </c>
      <c r="AE128" s="339">
        <f>IF(OR($C128&gt;AE$7,$C128+$E128-1&lt;AE$7),0,($D128-SUM($F128:AD128)-SUM($F67:AD67))/($E128+$C128-AE$7))</f>
        <v>0</v>
      </c>
      <c r="AF128" s="339">
        <f>IF(OR($C128&gt;AF$7,$C128+$E128-1&lt;AF$7),0,($D128-SUM($F128:AE128)-SUM($F67:AE67))/($E128+$C128-AF$7))</f>
        <v>0</v>
      </c>
      <c r="AG128" s="339">
        <f>IF(OR($C128&gt;AG$7,$C128+$E128-1&lt;AG$7),0,($D128-SUM($F128:AF128)-SUM($F67:AF67))/($E128+$C128-AG$7))</f>
        <v>0</v>
      </c>
      <c r="AH128" s="339">
        <f>IF(OR($C128&gt;AH$7,$C128+$E128-1&lt;AH$7),0,($D128-SUM($F128:AG128)-SUM($F67:AG67))/($E128+$C128-AH$7))</f>
        <v>0</v>
      </c>
      <c r="AI128" s="339">
        <f>IF(OR($C128&gt;AI$7,$C128+$E128-1&lt;AI$7),0,($D128-SUM($F128:AH128)-SUM($F67:AH67))/($E128+$C128-AI$7))</f>
        <v>0</v>
      </c>
      <c r="AJ128" s="339">
        <f>IF(OR($C128&gt;AJ$7,$C128+$E128-1&lt;AJ$7),0,($D128-SUM($F128:AI128)-SUM($F67:AI67))/($E128+$C128-AJ$7))</f>
        <v>0</v>
      </c>
      <c r="AK128" s="339">
        <f>IF(OR($C128&gt;AK$7,$C128+$E128-1&lt;AK$7),0,($D128-SUM($F128:AJ128)-SUM($F67:AJ67))/($E128+$C128-AK$7))</f>
        <v>0</v>
      </c>
      <c r="AL128" s="339">
        <f>IF(OR($C128&gt;AL$7,$C128+$E128-1&lt;AL$7),0,($D128-SUM($F128:AK128)-SUM($F67:AK67))/($E128+$C128-AL$7))</f>
        <v>0</v>
      </c>
      <c r="AM128" s="339">
        <f>IF(OR($C128&gt;AM$7,$C128+$E128-1&lt;AM$7),0,($D128-SUM($F128:AL128)-SUM($F67:AL67))/($E128+$C128-AM$7))</f>
        <v>0</v>
      </c>
      <c r="AN128" s="339">
        <f>IF(OR($C128&gt;AN$7,$C128+$E128-1&lt;AN$7),0,($D128-SUM($F128:AM128)-SUM($F67:AM67))/($E128+$C128-AN$7))</f>
        <v>0</v>
      </c>
      <c r="AO128" s="339">
        <f>IF(OR($C128&gt;AO$7,$C128+$E128-1&lt;AO$7),0,($D128-SUM($F128:AN128)-SUM($F67:AN67))/($E128+$C128-AO$7))</f>
        <v>0</v>
      </c>
      <c r="AP128" s="339">
        <f>IF(OR($C128&gt;AP$7,$C128+$E128-1&lt;AP$7),0,($D128-SUM($F128:AO128)-SUM($F67:AO67))/($E128+$C128-AP$7))</f>
        <v>0</v>
      </c>
      <c r="AQ128" s="339">
        <f>IF(OR($C128&gt;AQ$7,$C128+$E128-1&lt;AQ$7),0,($D128-SUM($F128:AP128)-SUM($F67:AP67))/($E128+$C128-AQ$7))</f>
        <v>0</v>
      </c>
      <c r="AR128" s="339">
        <f>IF(OR($C128&gt;AR$7,$C128+$E128-1&lt;AR$7),0,($D128-SUM($F128:AQ128)-SUM($F67:AQ67))/($E128+$C128-AR$7))</f>
        <v>0</v>
      </c>
      <c r="AS128" s="339">
        <f>IF(OR($C128&gt;AS$7,$C128+$E128-1&lt;AS$7),0,($D128-SUM($F128:AR128)-SUM($F67:AR67))/($E128+$C128-AS$7))</f>
        <v>0</v>
      </c>
      <c r="AT128" s="339">
        <f>IF(OR($C128&gt;AT$7,$C128+$E128-1&lt;AT$7),0,($D128-SUM($F128:AS128)-SUM($F67:AS67))/($E128+$C128-AT$7))</f>
        <v>0</v>
      </c>
      <c r="AU128" s="339">
        <f>IF(OR($C128&gt;AU$7,$C128+$E128-1&lt;AU$7),0,($D128-SUM($F128:AT128)-SUM($F67:AT67))/($E128+$C128-AU$7))</f>
        <v>0</v>
      </c>
      <c r="AV128" s="339">
        <f>IF(OR($C128&gt;AV$7,$C128+$E128-1&lt;AV$7),0,($D128-SUM($F128:AU128)-SUM($F67:AU67))/($E128+$C128-AV$7))</f>
        <v>0</v>
      </c>
      <c r="AW128" s="339">
        <f>IF(OR($C128&gt;AW$7,$C128+$E128-1&lt;AW$7),0,($D128-SUM($F128:AV128)-SUM($F67:AV67))/($E128+$C128-AW$7))</f>
        <v>0</v>
      </c>
      <c r="AX128" s="339">
        <f>IF(OR($C128&gt;AX$7,$C128+$E128-1&lt;AX$7),0,($D128-SUM($F128:AW128)-SUM($F67:AW67))/($E128+$C128-AX$7))</f>
        <v>0</v>
      </c>
      <c r="AY128" s="339">
        <f>IF(OR($C128&gt;AY$7,$C128+$E128-1&lt;AY$7),0,($D128-SUM($F128:AX128)-SUM($F67:AX67))/($E128+$C128-AY$7))</f>
        <v>0</v>
      </c>
      <c r="AZ128" s="339">
        <f>IF(OR($C128&gt;AZ$7,$C128+$E128-1&lt;AZ$7),0,($D128-SUM($F128:AY128)-SUM($F67:AY67))/($E128+$C128-AZ$7))</f>
        <v>0</v>
      </c>
      <c r="BA128" s="339">
        <f>IF(OR($C128&gt;BA$7,$C128+$E128-1&lt;BA$7),0,($D128-SUM($F128:AZ128)-SUM($F67:AZ67))/($E128+$C128-BA$7))</f>
        <v>0</v>
      </c>
      <c r="BB128" s="339">
        <f>IF(OR($C128&gt;BB$7,$C128+$E128-1&lt;BB$7),0,($D128-SUM($F128:BA128)-SUM($F67:BA67))/($E128+$C128-BB$7))</f>
        <v>0</v>
      </c>
      <c r="BC128" s="339">
        <f>IF(OR($C128&gt;BC$7,$C128+$E128-1&lt;BC$7),0,($D128-SUM($F128:BB128)-SUM($F67:BB67))/($E128+$C128-BC$7))</f>
        <v>0</v>
      </c>
      <c r="BD128" s="339">
        <f>IF(OR($C128&gt;BD$7,$C128+$E128-1&lt;BD$7),0,($D128-SUM($F128:BC128)-SUM($F67:BC67))/($E128+$C128-BD$7))</f>
        <v>0</v>
      </c>
      <c r="BE128" s="339">
        <f>IF(OR($C128&gt;BE$7,$C128+$E128-1&lt;BE$7),0,($D128-SUM($F128:BD128)-SUM($F67:BD67))/($E128+$C128-BE$7))</f>
        <v>0</v>
      </c>
      <c r="BF128" s="339">
        <f>IF(OR($C128&gt;BF$7,$C128+$E128-1&lt;BF$7),0,($D128-SUM($F128:BE128)-SUM($F67:BE67))/($E128+$C128-BF$7))</f>
        <v>0</v>
      </c>
      <c r="BG128" s="339">
        <f>IF(OR($C128&gt;BG$7,$C128+$E128-1&lt;BG$7),0,($D128-SUM($F128:BF128)-SUM($F67:BF67))/($E128+$C128-BG$7))</f>
        <v>0</v>
      </c>
      <c r="BH128" s="339">
        <f>IF(OR($C128&gt;BH$7,$C128+$E128-1&lt;BH$7),0,($D128-SUM($F128:BG128)-SUM($F67:BG67))/($E128+$C128-BH$7))</f>
        <v>0</v>
      </c>
      <c r="BI128" s="339">
        <f>IF(OR($C128&gt;BI$7,$C128+$E128-1&lt;BI$7),0,($D128-SUM($F128:BH128)-SUM($F67:BH67))/($E128+$C128-BI$7))</f>
        <v>0</v>
      </c>
      <c r="BJ128" s="339">
        <f>IF(OR($C128&gt;BJ$7,$C128+$E128-1&lt;BJ$7),0,($D128-SUM($F128:BI128)-SUM($F67:BI67))/($E128+$C128-BJ$7))</f>
        <v>0</v>
      </c>
      <c r="BK128" s="339">
        <f>IF(OR($C128&gt;BK$7,$C128+$E128-1&lt;BK$7),0,($D128-SUM($F128:BJ128)-SUM($F67:BJ67))/($E128+$C128-BK$7))</f>
        <v>0</v>
      </c>
      <c r="BL128" s="339">
        <f>IF(OR($C128&gt;BL$7,$C128+$E128-1&lt;BL$7),0,($D128-SUM($F128:BK128)-SUM($F67:BK67))/($E128+$C128-BL$7))</f>
        <v>0</v>
      </c>
      <c r="BM128" s="339">
        <f>IF(OR($C128&gt;BM$7,$C128+$E128-1&lt;BM$7),0,($D128-SUM($F128:BL128)-SUM($F67:BL67))/($E128+$C128-BM$7))</f>
        <v>0</v>
      </c>
      <c r="BN128" s="339">
        <f>IF(OR($C128&gt;BN$7,$C128+$E128-1&lt;BN$7),0,($D128-SUM($F128:BM128)-SUM($F67:BM67))/($E128+$C128-BN$7))</f>
        <v>0</v>
      </c>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row>
    <row r="129" spans="1:90" hidden="1" outlineLevel="1" x14ac:dyDescent="0.15">
      <c r="A129" s="112"/>
      <c r="B129" s="87"/>
      <c r="C129" s="8">
        <v>34</v>
      </c>
      <c r="D129" s="337">
        <v>0</v>
      </c>
      <c r="E129" s="8">
        <f t="shared" si="19"/>
        <v>0</v>
      </c>
      <c r="F129" s="338"/>
      <c r="G129" s="339">
        <f>IF(OR($C129&gt;G$7,$C129+$E129-1&lt;G$7),0,($D129-SUM($F129:F129)-SUM($F68:F68))/($E129+$C129-G$7))</f>
        <v>0</v>
      </c>
      <c r="H129" s="339">
        <f>IF(OR($C129&gt;H$7,$C129+$E129-1&lt;H$7),0,($D129-SUM($F129:G129)-SUM($F68:G68))/($E129+$C129-H$7))</f>
        <v>0</v>
      </c>
      <c r="I129" s="339">
        <f>IF(OR($C129&gt;I$7,$C129+$E129-1&lt;I$7),0,($D129-SUM($F129:H129)-SUM($F68:H68))/($E129+$C129-I$7))</f>
        <v>0</v>
      </c>
      <c r="J129" s="339">
        <f>IF(OR($C129&gt;J$7,$C129+$E129-1&lt;J$7),0,($D129-SUM($F129:I129)-SUM($F68:I68))/($E129+$C129-J$7))</f>
        <v>0</v>
      </c>
      <c r="K129" s="339">
        <f>IF(OR($C129&gt;K$7,$C129+$E129-1&lt;K$7),0,($D129-SUM($F129:J129)-SUM($F68:J68))/($E129+$C129-K$7))</f>
        <v>0</v>
      </c>
      <c r="L129" s="339">
        <f>IF(OR($C129&gt;L$7,$C129+$E129-1&lt;L$7),0,($D129-SUM($F129:K129)-SUM($F68:K68))/($E129+$C129-L$7))</f>
        <v>0</v>
      </c>
      <c r="M129" s="339">
        <f>IF(OR($C129&gt;M$7,$C129+$E129-1&lt;M$7),0,($D129-SUM($F129:L129)-SUM($F68:L68))/($E129+$C129-M$7))</f>
        <v>0</v>
      </c>
      <c r="N129" s="339">
        <f>IF(OR($C129&gt;N$7,$C129+$E129-1&lt;N$7),0,($D129-SUM($F129:M129)-SUM($F68:M68))/($E129+$C129-N$7))</f>
        <v>0</v>
      </c>
      <c r="O129" s="339">
        <f>IF(OR($C129&gt;O$7,$C129+$E129-1&lt;O$7),0,($D129-SUM($F129:N129)-SUM($F68:N68))/($E129+$C129-O$7))</f>
        <v>0</v>
      </c>
      <c r="P129" s="339">
        <f>IF(OR($C129&gt;P$7,$C129+$E129-1&lt;P$7),0,($D129-SUM($F129:O129)-SUM($F68:O68))/($E129+$C129-P$7))</f>
        <v>0</v>
      </c>
      <c r="Q129" s="339">
        <f>IF(OR($C129&gt;Q$7,$C129+$E129-1&lt;Q$7),0,($D129-SUM($F129:P129)-SUM($F68:P68))/($E129+$C129-Q$7))</f>
        <v>0</v>
      </c>
      <c r="R129" s="339">
        <f>IF(OR($C129&gt;R$7,$C129+$E129-1&lt;R$7),0,($D129-SUM($F129:Q129)-SUM($F68:Q68))/($E129+$C129-R$7))</f>
        <v>0</v>
      </c>
      <c r="S129" s="339">
        <f>IF(OR($C129&gt;S$7,$C129+$E129-1&lt;S$7),0,($D129-SUM($F129:R129)-SUM($F68:R68))/($E129+$C129-S$7))</f>
        <v>0</v>
      </c>
      <c r="T129" s="339">
        <f>IF(OR($C129&gt;T$7,$C129+$E129-1&lt;T$7),0,($D129-SUM($F129:S129)-SUM($F68:S68))/($E129+$C129-T$7))</f>
        <v>0</v>
      </c>
      <c r="U129" s="339">
        <f>IF(OR($C129&gt;U$7,$C129+$E129-1&lt;U$7),0,($D129-SUM($F129:T129)-SUM($F68:T68))/($E129+$C129-U$7))</f>
        <v>0</v>
      </c>
      <c r="V129" s="339">
        <f>IF(OR($C129&gt;V$7,$C129+$E129-1&lt;V$7),0,($D129-SUM($F129:U129)-SUM($F68:U68))/($E129+$C129-V$7))</f>
        <v>0</v>
      </c>
      <c r="W129" s="339">
        <f>IF(OR($C129&gt;W$7,$C129+$E129-1&lt;W$7),0,($D129-SUM($F129:V129)-SUM($F68:V68))/($E129+$C129-W$7))</f>
        <v>0</v>
      </c>
      <c r="X129" s="339">
        <f>IF(OR($C129&gt;X$7,$C129+$E129-1&lt;X$7),0,($D129-SUM($F129:W129)-SUM($F68:W68))/($E129+$C129-X$7))</f>
        <v>0</v>
      </c>
      <c r="Y129" s="339">
        <f>IF(OR($C129&gt;Y$7,$C129+$E129-1&lt;Y$7),0,($D129-SUM($F129:X129)-SUM($F68:X68))/($E129+$C129-Y$7))</f>
        <v>0</v>
      </c>
      <c r="Z129" s="339">
        <f>IF(OR($C129&gt;Z$7,$C129+$E129-1&lt;Z$7),0,($D129-SUM($F129:Y129)-SUM($F68:Y68))/($E129+$C129-Z$7))</f>
        <v>0</v>
      </c>
      <c r="AA129" s="339">
        <f>IF(OR($C129&gt;AA$7,$C129+$E129-1&lt;AA$7),0,($D129-SUM($F129:Z129)-SUM($F68:Z68))/($E129+$C129-AA$7))</f>
        <v>0</v>
      </c>
      <c r="AB129" s="339">
        <f>IF(OR($C129&gt;AB$7,$C129+$E129-1&lt;AB$7),0,($D129-SUM($F129:AA129)-SUM($F68:AA68))/($E129+$C129-AB$7))</f>
        <v>0</v>
      </c>
      <c r="AC129" s="339">
        <f>IF(OR($C129&gt;AC$7,$C129+$E129-1&lt;AC$7),0,($D129-SUM($F129:AB129)-SUM($F68:AB68))/($E129+$C129-AC$7))</f>
        <v>0</v>
      </c>
      <c r="AD129" s="339">
        <f>IF(OR($C129&gt;AD$7,$C129+$E129-1&lt;AD$7),0,($D129-SUM($F129:AC129)-SUM($F68:AC68))/($E129+$C129-AD$7))</f>
        <v>0</v>
      </c>
      <c r="AE129" s="339">
        <f>IF(OR($C129&gt;AE$7,$C129+$E129-1&lt;AE$7),0,($D129-SUM($F129:AD129)-SUM($F68:AD68))/($E129+$C129-AE$7))</f>
        <v>0</v>
      </c>
      <c r="AF129" s="339">
        <f>IF(OR($C129&gt;AF$7,$C129+$E129-1&lt;AF$7),0,($D129-SUM($F129:AE129)-SUM($F68:AE68))/($E129+$C129-AF$7))</f>
        <v>0</v>
      </c>
      <c r="AG129" s="339">
        <f>IF(OR($C129&gt;AG$7,$C129+$E129-1&lt;AG$7),0,($D129-SUM($F129:AF129)-SUM($F68:AF68))/($E129+$C129-AG$7))</f>
        <v>0</v>
      </c>
      <c r="AH129" s="339">
        <f>IF(OR($C129&gt;AH$7,$C129+$E129-1&lt;AH$7),0,($D129-SUM($F129:AG129)-SUM($F68:AG68))/($E129+$C129-AH$7))</f>
        <v>0</v>
      </c>
      <c r="AI129" s="339">
        <f>IF(OR($C129&gt;AI$7,$C129+$E129-1&lt;AI$7),0,($D129-SUM($F129:AH129)-SUM($F68:AH68))/($E129+$C129-AI$7))</f>
        <v>0</v>
      </c>
      <c r="AJ129" s="339">
        <f>IF(OR($C129&gt;AJ$7,$C129+$E129-1&lt;AJ$7),0,($D129-SUM($F129:AI129)-SUM($F68:AI68))/($E129+$C129-AJ$7))</f>
        <v>0</v>
      </c>
      <c r="AK129" s="339">
        <f>IF(OR($C129&gt;AK$7,$C129+$E129-1&lt;AK$7),0,($D129-SUM($F129:AJ129)-SUM($F68:AJ68))/($E129+$C129-AK$7))</f>
        <v>0</v>
      </c>
      <c r="AL129" s="339">
        <f>IF(OR($C129&gt;AL$7,$C129+$E129-1&lt;AL$7),0,($D129-SUM($F129:AK129)-SUM($F68:AK68))/($E129+$C129-AL$7))</f>
        <v>0</v>
      </c>
      <c r="AM129" s="339">
        <f>IF(OR($C129&gt;AM$7,$C129+$E129-1&lt;AM$7),0,($D129-SUM($F129:AL129)-SUM($F68:AL68))/($E129+$C129-AM$7))</f>
        <v>0</v>
      </c>
      <c r="AN129" s="339">
        <f>IF(OR($C129&gt;AN$7,$C129+$E129-1&lt;AN$7),0,($D129-SUM($F129:AM129)-SUM($F68:AM68))/($E129+$C129-AN$7))</f>
        <v>0</v>
      </c>
      <c r="AO129" s="339">
        <f>IF(OR($C129&gt;AO$7,$C129+$E129-1&lt;AO$7),0,($D129-SUM($F129:AN129)-SUM($F68:AN68))/($E129+$C129-AO$7))</f>
        <v>0</v>
      </c>
      <c r="AP129" s="339">
        <f>IF(OR($C129&gt;AP$7,$C129+$E129-1&lt;AP$7),0,($D129-SUM($F129:AO129)-SUM($F68:AO68))/($E129+$C129-AP$7))</f>
        <v>0</v>
      </c>
      <c r="AQ129" s="339">
        <f>IF(OR($C129&gt;AQ$7,$C129+$E129-1&lt;AQ$7),0,($D129-SUM($F129:AP129)-SUM($F68:AP68))/($E129+$C129-AQ$7))</f>
        <v>0</v>
      </c>
      <c r="AR129" s="339">
        <f>IF(OR($C129&gt;AR$7,$C129+$E129-1&lt;AR$7),0,($D129-SUM($F129:AQ129)-SUM($F68:AQ68))/($E129+$C129-AR$7))</f>
        <v>0</v>
      </c>
      <c r="AS129" s="339">
        <f>IF(OR($C129&gt;AS$7,$C129+$E129-1&lt;AS$7),0,($D129-SUM($F129:AR129)-SUM($F68:AR68))/($E129+$C129-AS$7))</f>
        <v>0</v>
      </c>
      <c r="AT129" s="339">
        <f>IF(OR($C129&gt;AT$7,$C129+$E129-1&lt;AT$7),0,($D129-SUM($F129:AS129)-SUM($F68:AS68))/($E129+$C129-AT$7))</f>
        <v>0</v>
      </c>
      <c r="AU129" s="339">
        <f>IF(OR($C129&gt;AU$7,$C129+$E129-1&lt;AU$7),0,($D129-SUM($F129:AT129)-SUM($F68:AT68))/($E129+$C129-AU$7))</f>
        <v>0</v>
      </c>
      <c r="AV129" s="339">
        <f>IF(OR($C129&gt;AV$7,$C129+$E129-1&lt;AV$7),0,($D129-SUM($F129:AU129)-SUM($F68:AU68))/($E129+$C129-AV$7))</f>
        <v>0</v>
      </c>
      <c r="AW129" s="339">
        <f>IF(OR($C129&gt;AW$7,$C129+$E129-1&lt;AW$7),0,($D129-SUM($F129:AV129)-SUM($F68:AV68))/($E129+$C129-AW$7))</f>
        <v>0</v>
      </c>
      <c r="AX129" s="339">
        <f>IF(OR($C129&gt;AX$7,$C129+$E129-1&lt;AX$7),0,($D129-SUM($F129:AW129)-SUM($F68:AW68))/($E129+$C129-AX$7))</f>
        <v>0</v>
      </c>
      <c r="AY129" s="339">
        <f>IF(OR($C129&gt;AY$7,$C129+$E129-1&lt;AY$7),0,($D129-SUM($F129:AX129)-SUM($F68:AX68))/($E129+$C129-AY$7))</f>
        <v>0</v>
      </c>
      <c r="AZ129" s="339">
        <f>IF(OR($C129&gt;AZ$7,$C129+$E129-1&lt;AZ$7),0,($D129-SUM($F129:AY129)-SUM($F68:AY68))/($E129+$C129-AZ$7))</f>
        <v>0</v>
      </c>
      <c r="BA129" s="339">
        <f>IF(OR($C129&gt;BA$7,$C129+$E129-1&lt;BA$7),0,($D129-SUM($F129:AZ129)-SUM($F68:AZ68))/($E129+$C129-BA$7))</f>
        <v>0</v>
      </c>
      <c r="BB129" s="339">
        <f>IF(OR($C129&gt;BB$7,$C129+$E129-1&lt;BB$7),0,($D129-SUM($F129:BA129)-SUM($F68:BA68))/($E129+$C129-BB$7))</f>
        <v>0</v>
      </c>
      <c r="BC129" s="339">
        <f>IF(OR($C129&gt;BC$7,$C129+$E129-1&lt;BC$7),0,($D129-SUM($F129:BB129)-SUM($F68:BB68))/($E129+$C129-BC$7))</f>
        <v>0</v>
      </c>
      <c r="BD129" s="339">
        <f>IF(OR($C129&gt;BD$7,$C129+$E129-1&lt;BD$7),0,($D129-SUM($F129:BC129)-SUM($F68:BC68))/($E129+$C129-BD$7))</f>
        <v>0</v>
      </c>
      <c r="BE129" s="339">
        <f>IF(OR($C129&gt;BE$7,$C129+$E129-1&lt;BE$7),0,($D129-SUM($F129:BD129)-SUM($F68:BD68))/($E129+$C129-BE$7))</f>
        <v>0</v>
      </c>
      <c r="BF129" s="339">
        <f>IF(OR($C129&gt;BF$7,$C129+$E129-1&lt;BF$7),0,($D129-SUM($F129:BE129)-SUM($F68:BE68))/($E129+$C129-BF$7))</f>
        <v>0</v>
      </c>
      <c r="BG129" s="339">
        <f>IF(OR($C129&gt;BG$7,$C129+$E129-1&lt;BG$7),0,($D129-SUM($F129:BF129)-SUM($F68:BF68))/($E129+$C129-BG$7))</f>
        <v>0</v>
      </c>
      <c r="BH129" s="339">
        <f>IF(OR($C129&gt;BH$7,$C129+$E129-1&lt;BH$7),0,($D129-SUM($F129:BG129)-SUM($F68:BG68))/($E129+$C129-BH$7))</f>
        <v>0</v>
      </c>
      <c r="BI129" s="339">
        <f>IF(OR($C129&gt;BI$7,$C129+$E129-1&lt;BI$7),0,($D129-SUM($F129:BH129)-SUM($F68:BH68))/($E129+$C129-BI$7))</f>
        <v>0</v>
      </c>
      <c r="BJ129" s="339">
        <f>IF(OR($C129&gt;BJ$7,$C129+$E129-1&lt;BJ$7),0,($D129-SUM($F129:BI129)-SUM($F68:BI68))/($E129+$C129-BJ$7))</f>
        <v>0</v>
      </c>
      <c r="BK129" s="339">
        <f>IF(OR($C129&gt;BK$7,$C129+$E129-1&lt;BK$7),0,($D129-SUM($F129:BJ129)-SUM($F68:BJ68))/($E129+$C129-BK$7))</f>
        <v>0</v>
      </c>
      <c r="BL129" s="339">
        <f>IF(OR($C129&gt;BL$7,$C129+$E129-1&lt;BL$7),0,($D129-SUM($F129:BK129)-SUM($F68:BK68))/($E129+$C129-BL$7))</f>
        <v>0</v>
      </c>
      <c r="BM129" s="339">
        <f>IF(OR($C129&gt;BM$7,$C129+$E129-1&lt;BM$7),0,($D129-SUM($F129:BL129)-SUM($F68:BL68))/($E129+$C129-BM$7))</f>
        <v>0</v>
      </c>
      <c r="BN129" s="339">
        <f>IF(OR($C129&gt;BN$7,$C129+$E129-1&lt;BN$7),0,($D129-SUM($F129:BM129)-SUM($F68:BM68))/($E129+$C129-BN$7))</f>
        <v>0</v>
      </c>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row>
    <row r="130" spans="1:90" hidden="1" outlineLevel="1" x14ac:dyDescent="0.15">
      <c r="A130" s="112"/>
      <c r="B130" s="87"/>
      <c r="C130" s="8">
        <v>35</v>
      </c>
      <c r="D130" s="337">
        <v>0</v>
      </c>
      <c r="E130" s="8">
        <f t="shared" si="19"/>
        <v>0</v>
      </c>
      <c r="F130" s="338"/>
      <c r="G130" s="339">
        <f>IF(OR($C130&gt;G$7,$C130+$E130-1&lt;G$7),0,($D130-SUM($F130:F130)-SUM($F69:F69))/($E130+$C130-G$7))</f>
        <v>0</v>
      </c>
      <c r="H130" s="339">
        <f>IF(OR($C130&gt;H$7,$C130+$E130-1&lt;H$7),0,($D130-SUM($F130:G130)-SUM($F69:G69))/($E130+$C130-H$7))</f>
        <v>0</v>
      </c>
      <c r="I130" s="339">
        <f>IF(OR($C130&gt;I$7,$C130+$E130-1&lt;I$7),0,($D130-SUM($F130:H130)-SUM($F69:H69))/($E130+$C130-I$7))</f>
        <v>0</v>
      </c>
      <c r="J130" s="339">
        <f>IF(OR($C130&gt;J$7,$C130+$E130-1&lt;J$7),0,($D130-SUM($F130:I130)-SUM($F69:I69))/($E130+$C130-J$7))</f>
        <v>0</v>
      </c>
      <c r="K130" s="339">
        <f>IF(OR($C130&gt;K$7,$C130+$E130-1&lt;K$7),0,($D130-SUM($F130:J130)-SUM($F69:J69))/($E130+$C130-K$7))</f>
        <v>0</v>
      </c>
      <c r="L130" s="339">
        <f>IF(OR($C130&gt;L$7,$C130+$E130-1&lt;L$7),0,($D130-SUM($F130:K130)-SUM($F69:K69))/($E130+$C130-L$7))</f>
        <v>0</v>
      </c>
      <c r="M130" s="339">
        <f>IF(OR($C130&gt;M$7,$C130+$E130-1&lt;M$7),0,($D130-SUM($F130:L130)-SUM($F69:L69))/($E130+$C130-M$7))</f>
        <v>0</v>
      </c>
      <c r="N130" s="339">
        <f>IF(OR($C130&gt;N$7,$C130+$E130-1&lt;N$7),0,($D130-SUM($F130:M130)-SUM($F69:M69))/($E130+$C130-N$7))</f>
        <v>0</v>
      </c>
      <c r="O130" s="339">
        <f>IF(OR($C130&gt;O$7,$C130+$E130-1&lt;O$7),0,($D130-SUM($F130:N130)-SUM($F69:N69))/($E130+$C130-O$7))</f>
        <v>0</v>
      </c>
      <c r="P130" s="339">
        <f>IF(OR($C130&gt;P$7,$C130+$E130-1&lt;P$7),0,($D130-SUM($F130:O130)-SUM($F69:O69))/($E130+$C130-P$7))</f>
        <v>0</v>
      </c>
      <c r="Q130" s="339">
        <f>IF(OR($C130&gt;Q$7,$C130+$E130-1&lt;Q$7),0,($D130-SUM($F130:P130)-SUM($F69:P69))/($E130+$C130-Q$7))</f>
        <v>0</v>
      </c>
      <c r="R130" s="339">
        <f>IF(OR($C130&gt;R$7,$C130+$E130-1&lt;R$7),0,($D130-SUM($F130:Q130)-SUM($F69:Q69))/($E130+$C130-R$7))</f>
        <v>0</v>
      </c>
      <c r="S130" s="339">
        <f>IF(OR($C130&gt;S$7,$C130+$E130-1&lt;S$7),0,($D130-SUM($F130:R130)-SUM($F69:R69))/($E130+$C130-S$7))</f>
        <v>0</v>
      </c>
      <c r="T130" s="339">
        <f>IF(OR($C130&gt;T$7,$C130+$E130-1&lt;T$7),0,($D130-SUM($F130:S130)-SUM($F69:S69))/($E130+$C130-T$7))</f>
        <v>0</v>
      </c>
      <c r="U130" s="339">
        <f>IF(OR($C130&gt;U$7,$C130+$E130-1&lt;U$7),0,($D130-SUM($F130:T130)-SUM($F69:T69))/($E130+$C130-U$7))</f>
        <v>0</v>
      </c>
      <c r="V130" s="339">
        <f>IF(OR($C130&gt;V$7,$C130+$E130-1&lt;V$7),0,($D130-SUM($F130:U130)-SUM($F69:U69))/($E130+$C130-V$7))</f>
        <v>0</v>
      </c>
      <c r="W130" s="339">
        <f>IF(OR($C130&gt;W$7,$C130+$E130-1&lt;W$7),0,($D130-SUM($F130:V130)-SUM($F69:V69))/($E130+$C130-W$7))</f>
        <v>0</v>
      </c>
      <c r="X130" s="339">
        <f>IF(OR($C130&gt;X$7,$C130+$E130-1&lt;X$7),0,($D130-SUM($F130:W130)-SUM($F69:W69))/($E130+$C130-X$7))</f>
        <v>0</v>
      </c>
      <c r="Y130" s="339">
        <f>IF(OR($C130&gt;Y$7,$C130+$E130-1&lt;Y$7),0,($D130-SUM($F130:X130)-SUM($F69:X69))/($E130+$C130-Y$7))</f>
        <v>0</v>
      </c>
      <c r="Z130" s="339">
        <f>IF(OR($C130&gt;Z$7,$C130+$E130-1&lt;Z$7),0,($D130-SUM($F130:Y130)-SUM($F69:Y69))/($E130+$C130-Z$7))</f>
        <v>0</v>
      </c>
      <c r="AA130" s="339">
        <f>IF(OR($C130&gt;AA$7,$C130+$E130-1&lt;AA$7),0,($D130-SUM($F130:Z130)-SUM($F69:Z69))/($E130+$C130-AA$7))</f>
        <v>0</v>
      </c>
      <c r="AB130" s="339">
        <f>IF(OR($C130&gt;AB$7,$C130+$E130-1&lt;AB$7),0,($D130-SUM($F130:AA130)-SUM($F69:AA69))/($E130+$C130-AB$7))</f>
        <v>0</v>
      </c>
      <c r="AC130" s="339">
        <f>IF(OR($C130&gt;AC$7,$C130+$E130-1&lt;AC$7),0,($D130-SUM($F130:AB130)-SUM($F69:AB69))/($E130+$C130-AC$7))</f>
        <v>0</v>
      </c>
      <c r="AD130" s="339">
        <f>IF(OR($C130&gt;AD$7,$C130+$E130-1&lt;AD$7),0,($D130-SUM($F130:AC130)-SUM($F69:AC69))/($E130+$C130-AD$7))</f>
        <v>0</v>
      </c>
      <c r="AE130" s="339">
        <f>IF(OR($C130&gt;AE$7,$C130+$E130-1&lt;AE$7),0,($D130-SUM($F130:AD130)-SUM($F69:AD69))/($E130+$C130-AE$7))</f>
        <v>0</v>
      </c>
      <c r="AF130" s="339">
        <f>IF(OR($C130&gt;AF$7,$C130+$E130-1&lt;AF$7),0,($D130-SUM($F130:AE130)-SUM($F69:AE69))/($E130+$C130-AF$7))</f>
        <v>0</v>
      </c>
      <c r="AG130" s="339">
        <f>IF(OR($C130&gt;AG$7,$C130+$E130-1&lt;AG$7),0,($D130-SUM($F130:AF130)-SUM($F69:AF69))/($E130+$C130-AG$7))</f>
        <v>0</v>
      </c>
      <c r="AH130" s="339">
        <f>IF(OR($C130&gt;AH$7,$C130+$E130-1&lt;AH$7),0,($D130-SUM($F130:AG130)-SUM($F69:AG69))/($E130+$C130-AH$7))</f>
        <v>0</v>
      </c>
      <c r="AI130" s="339">
        <f>IF(OR($C130&gt;AI$7,$C130+$E130-1&lt;AI$7),0,($D130-SUM($F130:AH130)-SUM($F69:AH69))/($E130+$C130-AI$7))</f>
        <v>0</v>
      </c>
      <c r="AJ130" s="339">
        <f>IF(OR($C130&gt;AJ$7,$C130+$E130-1&lt;AJ$7),0,($D130-SUM($F130:AI130)-SUM($F69:AI69))/($E130+$C130-AJ$7))</f>
        <v>0</v>
      </c>
      <c r="AK130" s="339">
        <f>IF(OR($C130&gt;AK$7,$C130+$E130-1&lt;AK$7),0,($D130-SUM($F130:AJ130)-SUM($F69:AJ69))/($E130+$C130-AK$7))</f>
        <v>0</v>
      </c>
      <c r="AL130" s="339">
        <f>IF(OR($C130&gt;AL$7,$C130+$E130-1&lt;AL$7),0,($D130-SUM($F130:AK130)-SUM($F69:AK69))/($E130+$C130-AL$7))</f>
        <v>0</v>
      </c>
      <c r="AM130" s="339">
        <f>IF(OR($C130&gt;AM$7,$C130+$E130-1&lt;AM$7),0,($D130-SUM($F130:AL130)-SUM($F69:AL69))/($E130+$C130-AM$7))</f>
        <v>0</v>
      </c>
      <c r="AN130" s="339">
        <f>IF(OR($C130&gt;AN$7,$C130+$E130-1&lt;AN$7),0,($D130-SUM($F130:AM130)-SUM($F69:AM69))/($E130+$C130-AN$7))</f>
        <v>0</v>
      </c>
      <c r="AO130" s="339">
        <f>IF(OR($C130&gt;AO$7,$C130+$E130-1&lt;AO$7),0,($D130-SUM($F130:AN130)-SUM($F69:AN69))/($E130+$C130-AO$7))</f>
        <v>0</v>
      </c>
      <c r="AP130" s="339">
        <f>IF(OR($C130&gt;AP$7,$C130+$E130-1&lt;AP$7),0,($D130-SUM($F130:AO130)-SUM($F69:AO69))/($E130+$C130-AP$7))</f>
        <v>0</v>
      </c>
      <c r="AQ130" s="339">
        <f>IF(OR($C130&gt;AQ$7,$C130+$E130-1&lt;AQ$7),0,($D130-SUM($F130:AP130)-SUM($F69:AP69))/($E130+$C130-AQ$7))</f>
        <v>0</v>
      </c>
      <c r="AR130" s="339">
        <f>IF(OR($C130&gt;AR$7,$C130+$E130-1&lt;AR$7),0,($D130-SUM($F130:AQ130)-SUM($F69:AQ69))/($E130+$C130-AR$7))</f>
        <v>0</v>
      </c>
      <c r="AS130" s="339">
        <f>IF(OR($C130&gt;AS$7,$C130+$E130-1&lt;AS$7),0,($D130-SUM($F130:AR130)-SUM($F69:AR69))/($E130+$C130-AS$7))</f>
        <v>0</v>
      </c>
      <c r="AT130" s="339">
        <f>IF(OR($C130&gt;AT$7,$C130+$E130-1&lt;AT$7),0,($D130-SUM($F130:AS130)-SUM($F69:AS69))/($E130+$C130-AT$7))</f>
        <v>0</v>
      </c>
      <c r="AU130" s="339">
        <f>IF(OR($C130&gt;AU$7,$C130+$E130-1&lt;AU$7),0,($D130-SUM($F130:AT130)-SUM($F69:AT69))/($E130+$C130-AU$7))</f>
        <v>0</v>
      </c>
      <c r="AV130" s="339">
        <f>IF(OR($C130&gt;AV$7,$C130+$E130-1&lt;AV$7),0,($D130-SUM($F130:AU130)-SUM($F69:AU69))/($E130+$C130-AV$7))</f>
        <v>0</v>
      </c>
      <c r="AW130" s="339">
        <f>IF(OR($C130&gt;AW$7,$C130+$E130-1&lt;AW$7),0,($D130-SUM($F130:AV130)-SUM($F69:AV69))/($E130+$C130-AW$7))</f>
        <v>0</v>
      </c>
      <c r="AX130" s="339">
        <f>IF(OR($C130&gt;AX$7,$C130+$E130-1&lt;AX$7),0,($D130-SUM($F130:AW130)-SUM($F69:AW69))/($E130+$C130-AX$7))</f>
        <v>0</v>
      </c>
      <c r="AY130" s="339">
        <f>IF(OR($C130&gt;AY$7,$C130+$E130-1&lt;AY$7),0,($D130-SUM($F130:AX130)-SUM($F69:AX69))/($E130+$C130-AY$7))</f>
        <v>0</v>
      </c>
      <c r="AZ130" s="339">
        <f>IF(OR($C130&gt;AZ$7,$C130+$E130-1&lt;AZ$7),0,($D130-SUM($F130:AY130)-SUM($F69:AY69))/($E130+$C130-AZ$7))</f>
        <v>0</v>
      </c>
      <c r="BA130" s="339">
        <f>IF(OR($C130&gt;BA$7,$C130+$E130-1&lt;BA$7),0,($D130-SUM($F130:AZ130)-SUM($F69:AZ69))/($E130+$C130-BA$7))</f>
        <v>0</v>
      </c>
      <c r="BB130" s="339">
        <f>IF(OR($C130&gt;BB$7,$C130+$E130-1&lt;BB$7),0,($D130-SUM($F130:BA130)-SUM($F69:BA69))/($E130+$C130-BB$7))</f>
        <v>0</v>
      </c>
      <c r="BC130" s="339">
        <f>IF(OR($C130&gt;BC$7,$C130+$E130-1&lt;BC$7),0,($D130-SUM($F130:BB130)-SUM($F69:BB69))/($E130+$C130-BC$7))</f>
        <v>0</v>
      </c>
      <c r="BD130" s="339">
        <f>IF(OR($C130&gt;BD$7,$C130+$E130-1&lt;BD$7),0,($D130-SUM($F130:BC130)-SUM($F69:BC69))/($E130+$C130-BD$7))</f>
        <v>0</v>
      </c>
      <c r="BE130" s="339">
        <f>IF(OR($C130&gt;BE$7,$C130+$E130-1&lt;BE$7),0,($D130-SUM($F130:BD130)-SUM($F69:BD69))/($E130+$C130-BE$7))</f>
        <v>0</v>
      </c>
      <c r="BF130" s="339">
        <f>IF(OR($C130&gt;BF$7,$C130+$E130-1&lt;BF$7),0,($D130-SUM($F130:BE130)-SUM($F69:BE69))/($E130+$C130-BF$7))</f>
        <v>0</v>
      </c>
      <c r="BG130" s="339">
        <f>IF(OR($C130&gt;BG$7,$C130+$E130-1&lt;BG$7),0,($D130-SUM($F130:BF130)-SUM($F69:BF69))/($E130+$C130-BG$7))</f>
        <v>0</v>
      </c>
      <c r="BH130" s="339">
        <f>IF(OR($C130&gt;BH$7,$C130+$E130-1&lt;BH$7),0,($D130-SUM($F130:BG130)-SUM($F69:BG69))/($E130+$C130-BH$7))</f>
        <v>0</v>
      </c>
      <c r="BI130" s="339">
        <f>IF(OR($C130&gt;BI$7,$C130+$E130-1&lt;BI$7),0,($D130-SUM($F130:BH130)-SUM($F69:BH69))/($E130+$C130-BI$7))</f>
        <v>0</v>
      </c>
      <c r="BJ130" s="339">
        <f>IF(OR($C130&gt;BJ$7,$C130+$E130-1&lt;BJ$7),0,($D130-SUM($F130:BI130)-SUM($F69:BI69))/($E130+$C130-BJ$7))</f>
        <v>0</v>
      </c>
      <c r="BK130" s="339">
        <f>IF(OR($C130&gt;BK$7,$C130+$E130-1&lt;BK$7),0,($D130-SUM($F130:BJ130)-SUM($F69:BJ69))/($E130+$C130-BK$7))</f>
        <v>0</v>
      </c>
      <c r="BL130" s="339">
        <f>IF(OR($C130&gt;BL$7,$C130+$E130-1&lt;BL$7),0,($D130-SUM($F130:BK130)-SUM($F69:BK69))/($E130+$C130-BL$7))</f>
        <v>0</v>
      </c>
      <c r="BM130" s="339">
        <f>IF(OR($C130&gt;BM$7,$C130+$E130-1&lt;BM$7),0,($D130-SUM($F130:BL130)-SUM($F69:BL69))/($E130+$C130-BM$7))</f>
        <v>0</v>
      </c>
      <c r="BN130" s="339">
        <f>IF(OR($C130&gt;BN$7,$C130+$E130-1&lt;BN$7),0,($D130-SUM($F130:BM130)-SUM($F69:BM69))/($E130+$C130-BN$7))</f>
        <v>0</v>
      </c>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row>
    <row r="131" spans="1:90" hidden="1" outlineLevel="1" x14ac:dyDescent="0.15">
      <c r="A131" s="112"/>
      <c r="B131" s="87"/>
      <c r="C131" s="8">
        <v>36</v>
      </c>
      <c r="D131" s="337">
        <v>0</v>
      </c>
      <c r="E131" s="8">
        <f t="shared" si="19"/>
        <v>0</v>
      </c>
      <c r="F131" s="338"/>
      <c r="G131" s="339">
        <f>IF(OR($C131&gt;G$7,$C131+$E131-1&lt;G$7),0,($D131-SUM($F131:F131)-SUM($F70:F70))/($E131+$C131-G$7))</f>
        <v>0</v>
      </c>
      <c r="H131" s="339">
        <f>IF(OR($C131&gt;H$7,$C131+$E131-1&lt;H$7),0,($D131-SUM($F131:G131)-SUM($F70:G70))/($E131+$C131-H$7))</f>
        <v>0</v>
      </c>
      <c r="I131" s="339">
        <f>IF(OR($C131&gt;I$7,$C131+$E131-1&lt;I$7),0,($D131-SUM($F131:H131)-SUM($F70:H70))/($E131+$C131-I$7))</f>
        <v>0</v>
      </c>
      <c r="J131" s="339">
        <f>IF(OR($C131&gt;J$7,$C131+$E131-1&lt;J$7),0,($D131-SUM($F131:I131)-SUM($F70:I70))/($E131+$C131-J$7))</f>
        <v>0</v>
      </c>
      <c r="K131" s="339">
        <f>IF(OR($C131&gt;K$7,$C131+$E131-1&lt;K$7),0,($D131-SUM($F131:J131)-SUM($F70:J70))/($E131+$C131-K$7))</f>
        <v>0</v>
      </c>
      <c r="L131" s="339">
        <f>IF(OR($C131&gt;L$7,$C131+$E131-1&lt;L$7),0,($D131-SUM($F131:K131)-SUM($F70:K70))/($E131+$C131-L$7))</f>
        <v>0</v>
      </c>
      <c r="M131" s="339">
        <f>IF(OR($C131&gt;M$7,$C131+$E131-1&lt;M$7),0,($D131-SUM($F131:L131)-SUM($F70:L70))/($E131+$C131-M$7))</f>
        <v>0</v>
      </c>
      <c r="N131" s="339">
        <f>IF(OR($C131&gt;N$7,$C131+$E131-1&lt;N$7),0,($D131-SUM($F131:M131)-SUM($F70:M70))/($E131+$C131-N$7))</f>
        <v>0</v>
      </c>
      <c r="O131" s="339">
        <f>IF(OR($C131&gt;O$7,$C131+$E131-1&lt;O$7),0,($D131-SUM($F131:N131)-SUM($F70:N70))/($E131+$C131-O$7))</f>
        <v>0</v>
      </c>
      <c r="P131" s="339">
        <f>IF(OR($C131&gt;P$7,$C131+$E131-1&lt;P$7),0,($D131-SUM($F131:O131)-SUM($F70:O70))/($E131+$C131-P$7))</f>
        <v>0</v>
      </c>
      <c r="Q131" s="339">
        <f>IF(OR($C131&gt;Q$7,$C131+$E131-1&lt;Q$7),0,($D131-SUM($F131:P131)-SUM($F70:P70))/($E131+$C131-Q$7))</f>
        <v>0</v>
      </c>
      <c r="R131" s="339">
        <f>IF(OR($C131&gt;R$7,$C131+$E131-1&lt;R$7),0,($D131-SUM($F131:Q131)-SUM($F70:Q70))/($E131+$C131-R$7))</f>
        <v>0</v>
      </c>
      <c r="S131" s="339">
        <f>IF(OR($C131&gt;S$7,$C131+$E131-1&lt;S$7),0,($D131-SUM($F131:R131)-SUM($F70:R70))/($E131+$C131-S$7))</f>
        <v>0</v>
      </c>
      <c r="T131" s="339">
        <f>IF(OR($C131&gt;T$7,$C131+$E131-1&lt;T$7),0,($D131-SUM($F131:S131)-SUM($F70:S70))/($E131+$C131-T$7))</f>
        <v>0</v>
      </c>
      <c r="U131" s="339">
        <f>IF(OR($C131&gt;U$7,$C131+$E131-1&lt;U$7),0,($D131-SUM($F131:T131)-SUM($F70:T70))/($E131+$C131-U$7))</f>
        <v>0</v>
      </c>
      <c r="V131" s="339">
        <f>IF(OR($C131&gt;V$7,$C131+$E131-1&lt;V$7),0,($D131-SUM($F131:U131)-SUM($F70:U70))/($E131+$C131-V$7))</f>
        <v>0</v>
      </c>
      <c r="W131" s="339">
        <f>IF(OR($C131&gt;W$7,$C131+$E131-1&lt;W$7),0,($D131-SUM($F131:V131)-SUM($F70:V70))/($E131+$C131-W$7))</f>
        <v>0</v>
      </c>
      <c r="X131" s="339">
        <f>IF(OR($C131&gt;X$7,$C131+$E131-1&lt;X$7),0,($D131-SUM($F131:W131)-SUM($F70:W70))/($E131+$C131-X$7))</f>
        <v>0</v>
      </c>
      <c r="Y131" s="339">
        <f>IF(OR($C131&gt;Y$7,$C131+$E131-1&lt;Y$7),0,($D131-SUM($F131:X131)-SUM($F70:X70))/($E131+$C131-Y$7))</f>
        <v>0</v>
      </c>
      <c r="Z131" s="339">
        <f>IF(OR($C131&gt;Z$7,$C131+$E131-1&lt;Z$7),0,($D131-SUM($F131:Y131)-SUM($F70:Y70))/($E131+$C131-Z$7))</f>
        <v>0</v>
      </c>
      <c r="AA131" s="339">
        <f>IF(OR($C131&gt;AA$7,$C131+$E131-1&lt;AA$7),0,($D131-SUM($F131:Z131)-SUM($F70:Z70))/($E131+$C131-AA$7))</f>
        <v>0</v>
      </c>
      <c r="AB131" s="339">
        <f>IF(OR($C131&gt;AB$7,$C131+$E131-1&lt;AB$7),0,($D131-SUM($F131:AA131)-SUM($F70:AA70))/($E131+$C131-AB$7))</f>
        <v>0</v>
      </c>
      <c r="AC131" s="339">
        <f>IF(OR($C131&gt;AC$7,$C131+$E131-1&lt;AC$7),0,($D131-SUM($F131:AB131)-SUM($F70:AB70))/($E131+$C131-AC$7))</f>
        <v>0</v>
      </c>
      <c r="AD131" s="339">
        <f>IF(OR($C131&gt;AD$7,$C131+$E131-1&lt;AD$7),0,($D131-SUM($F131:AC131)-SUM($F70:AC70))/($E131+$C131-AD$7))</f>
        <v>0</v>
      </c>
      <c r="AE131" s="339">
        <f>IF(OR($C131&gt;AE$7,$C131+$E131-1&lt;AE$7),0,($D131-SUM($F131:AD131)-SUM($F70:AD70))/($E131+$C131-AE$7))</f>
        <v>0</v>
      </c>
      <c r="AF131" s="339">
        <f>IF(OR($C131&gt;AF$7,$C131+$E131-1&lt;AF$7),0,($D131-SUM($F131:AE131)-SUM($F70:AE70))/($E131+$C131-AF$7))</f>
        <v>0</v>
      </c>
      <c r="AG131" s="339">
        <f>IF(OR($C131&gt;AG$7,$C131+$E131-1&lt;AG$7),0,($D131-SUM($F131:AF131)-SUM($F70:AF70))/($E131+$C131-AG$7))</f>
        <v>0</v>
      </c>
      <c r="AH131" s="339">
        <f>IF(OR($C131&gt;AH$7,$C131+$E131-1&lt;AH$7),0,($D131-SUM($F131:AG131)-SUM($F70:AG70))/($E131+$C131-AH$7))</f>
        <v>0</v>
      </c>
      <c r="AI131" s="339">
        <f>IF(OR($C131&gt;AI$7,$C131+$E131-1&lt;AI$7),0,($D131-SUM($F131:AH131)-SUM($F70:AH70))/($E131+$C131-AI$7))</f>
        <v>0</v>
      </c>
      <c r="AJ131" s="339">
        <f>IF(OR($C131&gt;AJ$7,$C131+$E131-1&lt;AJ$7),0,($D131-SUM($F131:AI131)-SUM($F70:AI70))/($E131+$C131-AJ$7))</f>
        <v>0</v>
      </c>
      <c r="AK131" s="339">
        <f>IF(OR($C131&gt;AK$7,$C131+$E131-1&lt;AK$7),0,($D131-SUM($F131:AJ131)-SUM($F70:AJ70))/($E131+$C131-AK$7))</f>
        <v>0</v>
      </c>
      <c r="AL131" s="339">
        <f>IF(OR($C131&gt;AL$7,$C131+$E131-1&lt;AL$7),0,($D131-SUM($F131:AK131)-SUM($F70:AK70))/($E131+$C131-AL$7))</f>
        <v>0</v>
      </c>
      <c r="AM131" s="339">
        <f>IF(OR($C131&gt;AM$7,$C131+$E131-1&lt;AM$7),0,($D131-SUM($F131:AL131)-SUM($F70:AL70))/($E131+$C131-AM$7))</f>
        <v>0</v>
      </c>
      <c r="AN131" s="339">
        <f>IF(OR($C131&gt;AN$7,$C131+$E131-1&lt;AN$7),0,($D131-SUM($F131:AM131)-SUM($F70:AM70))/($E131+$C131-AN$7))</f>
        <v>0</v>
      </c>
      <c r="AO131" s="339">
        <f>IF(OR($C131&gt;AO$7,$C131+$E131-1&lt;AO$7),0,($D131-SUM($F131:AN131)-SUM($F70:AN70))/($E131+$C131-AO$7))</f>
        <v>0</v>
      </c>
      <c r="AP131" s="339">
        <f>IF(OR($C131&gt;AP$7,$C131+$E131-1&lt;AP$7),0,($D131-SUM($F131:AO131)-SUM($F70:AO70))/($E131+$C131-AP$7))</f>
        <v>0</v>
      </c>
      <c r="AQ131" s="339">
        <f>IF(OR($C131&gt;AQ$7,$C131+$E131-1&lt;AQ$7),0,($D131-SUM($F131:AP131)-SUM($F70:AP70))/($E131+$C131-AQ$7))</f>
        <v>0</v>
      </c>
      <c r="AR131" s="339">
        <f>IF(OR($C131&gt;AR$7,$C131+$E131-1&lt;AR$7),0,($D131-SUM($F131:AQ131)-SUM($F70:AQ70))/($E131+$C131-AR$7))</f>
        <v>0</v>
      </c>
      <c r="AS131" s="339">
        <f>IF(OR($C131&gt;AS$7,$C131+$E131-1&lt;AS$7),0,($D131-SUM($F131:AR131)-SUM($F70:AR70))/($E131+$C131-AS$7))</f>
        <v>0</v>
      </c>
      <c r="AT131" s="339">
        <f>IF(OR($C131&gt;AT$7,$C131+$E131-1&lt;AT$7),0,($D131-SUM($F131:AS131)-SUM($F70:AS70))/($E131+$C131-AT$7))</f>
        <v>0</v>
      </c>
      <c r="AU131" s="339">
        <f>IF(OR($C131&gt;AU$7,$C131+$E131-1&lt;AU$7),0,($D131-SUM($F131:AT131)-SUM($F70:AT70))/($E131+$C131-AU$7))</f>
        <v>0</v>
      </c>
      <c r="AV131" s="339">
        <f>IF(OR($C131&gt;AV$7,$C131+$E131-1&lt;AV$7),0,($D131-SUM($F131:AU131)-SUM($F70:AU70))/($E131+$C131-AV$7))</f>
        <v>0</v>
      </c>
      <c r="AW131" s="339">
        <f>IF(OR($C131&gt;AW$7,$C131+$E131-1&lt;AW$7),0,($D131-SUM($F131:AV131)-SUM($F70:AV70))/($E131+$C131-AW$7))</f>
        <v>0</v>
      </c>
      <c r="AX131" s="339">
        <f>IF(OR($C131&gt;AX$7,$C131+$E131-1&lt;AX$7),0,($D131-SUM($F131:AW131)-SUM($F70:AW70))/($E131+$C131-AX$7))</f>
        <v>0</v>
      </c>
      <c r="AY131" s="339">
        <f>IF(OR($C131&gt;AY$7,$C131+$E131-1&lt;AY$7),0,($D131-SUM($F131:AX131)-SUM($F70:AX70))/($E131+$C131-AY$7))</f>
        <v>0</v>
      </c>
      <c r="AZ131" s="339">
        <f>IF(OR($C131&gt;AZ$7,$C131+$E131-1&lt;AZ$7),0,($D131-SUM($F131:AY131)-SUM($F70:AY70))/($E131+$C131-AZ$7))</f>
        <v>0</v>
      </c>
      <c r="BA131" s="339">
        <f>IF(OR($C131&gt;BA$7,$C131+$E131-1&lt;BA$7),0,($D131-SUM($F131:AZ131)-SUM($F70:AZ70))/($E131+$C131-BA$7))</f>
        <v>0</v>
      </c>
      <c r="BB131" s="339">
        <f>IF(OR($C131&gt;BB$7,$C131+$E131-1&lt;BB$7),0,($D131-SUM($F131:BA131)-SUM($F70:BA70))/($E131+$C131-BB$7))</f>
        <v>0</v>
      </c>
      <c r="BC131" s="339">
        <f>IF(OR($C131&gt;BC$7,$C131+$E131-1&lt;BC$7),0,($D131-SUM($F131:BB131)-SUM($F70:BB70))/($E131+$C131-BC$7))</f>
        <v>0</v>
      </c>
      <c r="BD131" s="339">
        <f>IF(OR($C131&gt;BD$7,$C131+$E131-1&lt;BD$7),0,($D131-SUM($F131:BC131)-SUM($F70:BC70))/($E131+$C131-BD$7))</f>
        <v>0</v>
      </c>
      <c r="BE131" s="339">
        <f>IF(OR($C131&gt;BE$7,$C131+$E131-1&lt;BE$7),0,($D131-SUM($F131:BD131)-SUM($F70:BD70))/($E131+$C131-BE$7))</f>
        <v>0</v>
      </c>
      <c r="BF131" s="339">
        <f>IF(OR($C131&gt;BF$7,$C131+$E131-1&lt;BF$7),0,($D131-SUM($F131:BE131)-SUM($F70:BE70))/($E131+$C131-BF$7))</f>
        <v>0</v>
      </c>
      <c r="BG131" s="339">
        <f>IF(OR($C131&gt;BG$7,$C131+$E131-1&lt;BG$7),0,($D131-SUM($F131:BF131)-SUM($F70:BF70))/($E131+$C131-BG$7))</f>
        <v>0</v>
      </c>
      <c r="BH131" s="339">
        <f>IF(OR($C131&gt;BH$7,$C131+$E131-1&lt;BH$7),0,($D131-SUM($F131:BG131)-SUM($F70:BG70))/($E131+$C131-BH$7))</f>
        <v>0</v>
      </c>
      <c r="BI131" s="339">
        <f>IF(OR($C131&gt;BI$7,$C131+$E131-1&lt;BI$7),0,($D131-SUM($F131:BH131)-SUM($F70:BH70))/($E131+$C131-BI$7))</f>
        <v>0</v>
      </c>
      <c r="BJ131" s="339">
        <f>IF(OR($C131&gt;BJ$7,$C131+$E131-1&lt;BJ$7),0,($D131-SUM($F131:BI131)-SUM($F70:BI70))/($E131+$C131-BJ$7))</f>
        <v>0</v>
      </c>
      <c r="BK131" s="339">
        <f>IF(OR($C131&gt;BK$7,$C131+$E131-1&lt;BK$7),0,($D131-SUM($F131:BJ131)-SUM($F70:BJ70))/($E131+$C131-BK$7))</f>
        <v>0</v>
      </c>
      <c r="BL131" s="339">
        <f>IF(OR($C131&gt;BL$7,$C131+$E131-1&lt;BL$7),0,($D131-SUM($F131:BK131)-SUM($F70:BK70))/($E131+$C131-BL$7))</f>
        <v>0</v>
      </c>
      <c r="BM131" s="339">
        <f>IF(OR($C131&gt;BM$7,$C131+$E131-1&lt;BM$7),0,($D131-SUM($F131:BL131)-SUM($F70:BL70))/($E131+$C131-BM$7))</f>
        <v>0</v>
      </c>
      <c r="BN131" s="339">
        <f>IF(OR($C131&gt;BN$7,$C131+$E131-1&lt;BN$7),0,($D131-SUM($F131:BM131)-SUM($F70:BM70))/($E131+$C131-BN$7))</f>
        <v>0</v>
      </c>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row>
    <row r="132" spans="1:90" hidden="1" outlineLevel="1" x14ac:dyDescent="0.15">
      <c r="A132" s="112"/>
      <c r="B132" s="87"/>
      <c r="C132" s="8">
        <v>37</v>
      </c>
      <c r="D132" s="337">
        <v>0</v>
      </c>
      <c r="E132" s="8">
        <f t="shared" si="19"/>
        <v>0</v>
      </c>
      <c r="F132" s="338"/>
      <c r="G132" s="339">
        <f>IF(OR($C132&gt;G$7,$C132+$E132-1&lt;G$7),0,($D132-SUM($F132:F132)-SUM($F71:F71))/($E132+$C132-G$7))</f>
        <v>0</v>
      </c>
      <c r="H132" s="339">
        <f>IF(OR($C132&gt;H$7,$C132+$E132-1&lt;H$7),0,($D132-SUM($F132:G132)-SUM($F71:G71))/($E132+$C132-H$7))</f>
        <v>0</v>
      </c>
      <c r="I132" s="339">
        <f>IF(OR($C132&gt;I$7,$C132+$E132-1&lt;I$7),0,($D132-SUM($F132:H132)-SUM($F71:H71))/($E132+$C132-I$7))</f>
        <v>0</v>
      </c>
      <c r="J132" s="339">
        <f>IF(OR($C132&gt;J$7,$C132+$E132-1&lt;J$7),0,($D132-SUM($F132:I132)-SUM($F71:I71))/($E132+$C132-J$7))</f>
        <v>0</v>
      </c>
      <c r="K132" s="339">
        <f>IF(OR($C132&gt;K$7,$C132+$E132-1&lt;K$7),0,($D132-SUM($F132:J132)-SUM($F71:J71))/($E132+$C132-K$7))</f>
        <v>0</v>
      </c>
      <c r="L132" s="339">
        <f>IF(OR($C132&gt;L$7,$C132+$E132-1&lt;L$7),0,($D132-SUM($F132:K132)-SUM($F71:K71))/($E132+$C132-L$7))</f>
        <v>0</v>
      </c>
      <c r="M132" s="339">
        <f>IF(OR($C132&gt;M$7,$C132+$E132-1&lt;M$7),0,($D132-SUM($F132:L132)-SUM($F71:L71))/($E132+$C132-M$7))</f>
        <v>0</v>
      </c>
      <c r="N132" s="339">
        <f>IF(OR($C132&gt;N$7,$C132+$E132-1&lt;N$7),0,($D132-SUM($F132:M132)-SUM($F71:M71))/($E132+$C132-N$7))</f>
        <v>0</v>
      </c>
      <c r="O132" s="339">
        <f>IF(OR($C132&gt;O$7,$C132+$E132-1&lt;O$7),0,($D132-SUM($F132:N132)-SUM($F71:N71))/($E132+$C132-O$7))</f>
        <v>0</v>
      </c>
      <c r="P132" s="339">
        <f>IF(OR($C132&gt;P$7,$C132+$E132-1&lt;P$7),0,($D132-SUM($F132:O132)-SUM($F71:O71))/($E132+$C132-P$7))</f>
        <v>0</v>
      </c>
      <c r="Q132" s="339">
        <f>IF(OR($C132&gt;Q$7,$C132+$E132-1&lt;Q$7),0,($D132-SUM($F132:P132)-SUM($F71:P71))/($E132+$C132-Q$7))</f>
        <v>0</v>
      </c>
      <c r="R132" s="339">
        <f>IF(OR($C132&gt;R$7,$C132+$E132-1&lt;R$7),0,($D132-SUM($F132:Q132)-SUM($F71:Q71))/($E132+$C132-R$7))</f>
        <v>0</v>
      </c>
      <c r="S132" s="339">
        <f>IF(OR($C132&gt;S$7,$C132+$E132-1&lt;S$7),0,($D132-SUM($F132:R132)-SUM($F71:R71))/($E132+$C132-S$7))</f>
        <v>0</v>
      </c>
      <c r="T132" s="339">
        <f>IF(OR($C132&gt;T$7,$C132+$E132-1&lt;T$7),0,($D132-SUM($F132:S132)-SUM($F71:S71))/($E132+$C132-T$7))</f>
        <v>0</v>
      </c>
      <c r="U132" s="339">
        <f>IF(OR($C132&gt;U$7,$C132+$E132-1&lt;U$7),0,($D132-SUM($F132:T132)-SUM($F71:T71))/($E132+$C132-U$7))</f>
        <v>0</v>
      </c>
      <c r="V132" s="339">
        <f>IF(OR($C132&gt;V$7,$C132+$E132-1&lt;V$7),0,($D132-SUM($F132:U132)-SUM($F71:U71))/($E132+$C132-V$7))</f>
        <v>0</v>
      </c>
      <c r="W132" s="339">
        <f>IF(OR($C132&gt;W$7,$C132+$E132-1&lt;W$7),0,($D132-SUM($F132:V132)-SUM($F71:V71))/($E132+$C132-W$7))</f>
        <v>0</v>
      </c>
      <c r="X132" s="339">
        <f>IF(OR($C132&gt;X$7,$C132+$E132-1&lt;X$7),0,($D132-SUM($F132:W132)-SUM($F71:W71))/($E132+$C132-X$7))</f>
        <v>0</v>
      </c>
      <c r="Y132" s="339">
        <f>IF(OR($C132&gt;Y$7,$C132+$E132-1&lt;Y$7),0,($D132-SUM($F132:X132)-SUM($F71:X71))/($E132+$C132-Y$7))</f>
        <v>0</v>
      </c>
      <c r="Z132" s="339">
        <f>IF(OR($C132&gt;Z$7,$C132+$E132-1&lt;Z$7),0,($D132-SUM($F132:Y132)-SUM($F71:Y71))/($E132+$C132-Z$7))</f>
        <v>0</v>
      </c>
      <c r="AA132" s="339">
        <f>IF(OR($C132&gt;AA$7,$C132+$E132-1&lt;AA$7),0,($D132-SUM($F132:Z132)-SUM($F71:Z71))/($E132+$C132-AA$7))</f>
        <v>0</v>
      </c>
      <c r="AB132" s="339">
        <f>IF(OR($C132&gt;AB$7,$C132+$E132-1&lt;AB$7),0,($D132-SUM($F132:AA132)-SUM($F71:AA71))/($E132+$C132-AB$7))</f>
        <v>0</v>
      </c>
      <c r="AC132" s="339">
        <f>IF(OR($C132&gt;AC$7,$C132+$E132-1&lt;AC$7),0,($D132-SUM($F132:AB132)-SUM($F71:AB71))/($E132+$C132-AC$7))</f>
        <v>0</v>
      </c>
      <c r="AD132" s="339">
        <f>IF(OR($C132&gt;AD$7,$C132+$E132-1&lt;AD$7),0,($D132-SUM($F132:AC132)-SUM($F71:AC71))/($E132+$C132-AD$7))</f>
        <v>0</v>
      </c>
      <c r="AE132" s="339">
        <f>IF(OR($C132&gt;AE$7,$C132+$E132-1&lt;AE$7),0,($D132-SUM($F132:AD132)-SUM($F71:AD71))/($E132+$C132-AE$7))</f>
        <v>0</v>
      </c>
      <c r="AF132" s="339">
        <f>IF(OR($C132&gt;AF$7,$C132+$E132-1&lt;AF$7),0,($D132-SUM($F132:AE132)-SUM($F71:AE71))/($E132+$C132-AF$7))</f>
        <v>0</v>
      </c>
      <c r="AG132" s="339">
        <f>IF(OR($C132&gt;AG$7,$C132+$E132-1&lt;AG$7),0,($D132-SUM($F132:AF132)-SUM($F71:AF71))/($E132+$C132-AG$7))</f>
        <v>0</v>
      </c>
      <c r="AH132" s="339">
        <f>IF(OR($C132&gt;AH$7,$C132+$E132-1&lt;AH$7),0,($D132-SUM($F132:AG132)-SUM($F71:AG71))/($E132+$C132-AH$7))</f>
        <v>0</v>
      </c>
      <c r="AI132" s="339">
        <f>IF(OR($C132&gt;AI$7,$C132+$E132-1&lt;AI$7),0,($D132-SUM($F132:AH132)-SUM($F71:AH71))/($E132+$C132-AI$7))</f>
        <v>0</v>
      </c>
      <c r="AJ132" s="339">
        <f>IF(OR($C132&gt;AJ$7,$C132+$E132-1&lt;AJ$7),0,($D132-SUM($F132:AI132)-SUM($F71:AI71))/($E132+$C132-AJ$7))</f>
        <v>0</v>
      </c>
      <c r="AK132" s="339">
        <f>IF(OR($C132&gt;AK$7,$C132+$E132-1&lt;AK$7),0,($D132-SUM($F132:AJ132)-SUM($F71:AJ71))/($E132+$C132-AK$7))</f>
        <v>0</v>
      </c>
      <c r="AL132" s="339">
        <f>IF(OR($C132&gt;AL$7,$C132+$E132-1&lt;AL$7),0,($D132-SUM($F132:AK132)-SUM($F71:AK71))/($E132+$C132-AL$7))</f>
        <v>0</v>
      </c>
      <c r="AM132" s="339">
        <f>IF(OR($C132&gt;AM$7,$C132+$E132-1&lt;AM$7),0,($D132-SUM($F132:AL132)-SUM($F71:AL71))/($E132+$C132-AM$7))</f>
        <v>0</v>
      </c>
      <c r="AN132" s="339">
        <f>IF(OR($C132&gt;AN$7,$C132+$E132-1&lt;AN$7),0,($D132-SUM($F132:AM132)-SUM($F71:AM71))/($E132+$C132-AN$7))</f>
        <v>0</v>
      </c>
      <c r="AO132" s="339">
        <f>IF(OR($C132&gt;AO$7,$C132+$E132-1&lt;AO$7),0,($D132-SUM($F132:AN132)-SUM($F71:AN71))/($E132+$C132-AO$7))</f>
        <v>0</v>
      </c>
      <c r="AP132" s="339">
        <f>IF(OR($C132&gt;AP$7,$C132+$E132-1&lt;AP$7),0,($D132-SUM($F132:AO132)-SUM($F71:AO71))/($E132+$C132-AP$7))</f>
        <v>0</v>
      </c>
      <c r="AQ132" s="339">
        <f>IF(OR($C132&gt;AQ$7,$C132+$E132-1&lt;AQ$7),0,($D132-SUM($F132:AP132)-SUM($F71:AP71))/($E132+$C132-AQ$7))</f>
        <v>0</v>
      </c>
      <c r="AR132" s="339">
        <f>IF(OR($C132&gt;AR$7,$C132+$E132-1&lt;AR$7),0,($D132-SUM($F132:AQ132)-SUM($F71:AQ71))/($E132+$C132-AR$7))</f>
        <v>0</v>
      </c>
      <c r="AS132" s="339">
        <f>IF(OR($C132&gt;AS$7,$C132+$E132-1&lt;AS$7),0,($D132-SUM($F132:AR132)-SUM($F71:AR71))/($E132+$C132-AS$7))</f>
        <v>0</v>
      </c>
      <c r="AT132" s="339">
        <f>IF(OR($C132&gt;AT$7,$C132+$E132-1&lt;AT$7),0,($D132-SUM($F132:AS132)-SUM($F71:AS71))/($E132+$C132-AT$7))</f>
        <v>0</v>
      </c>
      <c r="AU132" s="339">
        <f>IF(OR($C132&gt;AU$7,$C132+$E132-1&lt;AU$7),0,($D132-SUM($F132:AT132)-SUM($F71:AT71))/($E132+$C132-AU$7))</f>
        <v>0</v>
      </c>
      <c r="AV132" s="339">
        <f>IF(OR($C132&gt;AV$7,$C132+$E132-1&lt;AV$7),0,($D132-SUM($F132:AU132)-SUM($F71:AU71))/($E132+$C132-AV$7))</f>
        <v>0</v>
      </c>
      <c r="AW132" s="339">
        <f>IF(OR($C132&gt;AW$7,$C132+$E132-1&lt;AW$7),0,($D132-SUM($F132:AV132)-SUM($F71:AV71))/($E132+$C132-AW$7))</f>
        <v>0</v>
      </c>
      <c r="AX132" s="339">
        <f>IF(OR($C132&gt;AX$7,$C132+$E132-1&lt;AX$7),0,($D132-SUM($F132:AW132)-SUM($F71:AW71))/($E132+$C132-AX$7))</f>
        <v>0</v>
      </c>
      <c r="AY132" s="339">
        <f>IF(OR($C132&gt;AY$7,$C132+$E132-1&lt;AY$7),0,($D132-SUM($F132:AX132)-SUM($F71:AX71))/($E132+$C132-AY$7))</f>
        <v>0</v>
      </c>
      <c r="AZ132" s="339">
        <f>IF(OR($C132&gt;AZ$7,$C132+$E132-1&lt;AZ$7),0,($D132-SUM($F132:AY132)-SUM($F71:AY71))/($E132+$C132-AZ$7))</f>
        <v>0</v>
      </c>
      <c r="BA132" s="339">
        <f>IF(OR($C132&gt;BA$7,$C132+$E132-1&lt;BA$7),0,($D132-SUM($F132:AZ132)-SUM($F71:AZ71))/($E132+$C132-BA$7))</f>
        <v>0</v>
      </c>
      <c r="BB132" s="339">
        <f>IF(OR($C132&gt;BB$7,$C132+$E132-1&lt;BB$7),0,($D132-SUM($F132:BA132)-SUM($F71:BA71))/($E132+$C132-BB$7))</f>
        <v>0</v>
      </c>
      <c r="BC132" s="339">
        <f>IF(OR($C132&gt;BC$7,$C132+$E132-1&lt;BC$7),0,($D132-SUM($F132:BB132)-SUM($F71:BB71))/($E132+$C132-BC$7))</f>
        <v>0</v>
      </c>
      <c r="BD132" s="339">
        <f>IF(OR($C132&gt;BD$7,$C132+$E132-1&lt;BD$7),0,($D132-SUM($F132:BC132)-SUM($F71:BC71))/($E132+$C132-BD$7))</f>
        <v>0</v>
      </c>
      <c r="BE132" s="339">
        <f>IF(OR($C132&gt;BE$7,$C132+$E132-1&lt;BE$7),0,($D132-SUM($F132:BD132)-SUM($F71:BD71))/($E132+$C132-BE$7))</f>
        <v>0</v>
      </c>
      <c r="BF132" s="339">
        <f>IF(OR($C132&gt;BF$7,$C132+$E132-1&lt;BF$7),0,($D132-SUM($F132:BE132)-SUM($F71:BE71))/($E132+$C132-BF$7))</f>
        <v>0</v>
      </c>
      <c r="BG132" s="339">
        <f>IF(OR($C132&gt;BG$7,$C132+$E132-1&lt;BG$7),0,($D132-SUM($F132:BF132)-SUM($F71:BF71))/($E132+$C132-BG$7))</f>
        <v>0</v>
      </c>
      <c r="BH132" s="339">
        <f>IF(OR($C132&gt;BH$7,$C132+$E132-1&lt;BH$7),0,($D132-SUM($F132:BG132)-SUM($F71:BG71))/($E132+$C132-BH$7))</f>
        <v>0</v>
      </c>
      <c r="BI132" s="339">
        <f>IF(OR($C132&gt;BI$7,$C132+$E132-1&lt;BI$7),0,($D132-SUM($F132:BH132)-SUM($F71:BH71))/($E132+$C132-BI$7))</f>
        <v>0</v>
      </c>
      <c r="BJ132" s="339">
        <f>IF(OR($C132&gt;BJ$7,$C132+$E132-1&lt;BJ$7),0,($D132-SUM($F132:BI132)-SUM($F71:BI71))/($E132+$C132-BJ$7))</f>
        <v>0</v>
      </c>
      <c r="BK132" s="339">
        <f>IF(OR($C132&gt;BK$7,$C132+$E132-1&lt;BK$7),0,($D132-SUM($F132:BJ132)-SUM($F71:BJ71))/($E132+$C132-BK$7))</f>
        <v>0</v>
      </c>
      <c r="BL132" s="339">
        <f>IF(OR($C132&gt;BL$7,$C132+$E132-1&lt;BL$7),0,($D132-SUM($F132:BK132)-SUM($F71:BK71))/($E132+$C132-BL$7))</f>
        <v>0</v>
      </c>
      <c r="BM132" s="339">
        <f>IF(OR($C132&gt;BM$7,$C132+$E132-1&lt;BM$7),0,($D132-SUM($F132:BL132)-SUM($F71:BL71))/($E132+$C132-BM$7))</f>
        <v>0</v>
      </c>
      <c r="BN132" s="339">
        <f>IF(OR($C132&gt;BN$7,$C132+$E132-1&lt;BN$7),0,($D132-SUM($F132:BM132)-SUM($F71:BM71))/($E132+$C132-BN$7))</f>
        <v>0</v>
      </c>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row>
    <row r="133" spans="1:90" hidden="1" outlineLevel="1" x14ac:dyDescent="0.15">
      <c r="A133" s="112"/>
      <c r="B133" s="87"/>
      <c r="C133" s="8">
        <v>38</v>
      </c>
      <c r="D133" s="337">
        <v>0</v>
      </c>
      <c r="E133" s="8">
        <f t="shared" si="19"/>
        <v>0</v>
      </c>
      <c r="F133" s="338"/>
      <c r="G133" s="339">
        <f>IF(OR($C133&gt;G$7,$C133+$E133-1&lt;G$7),0,($D133-SUM($F133:F133)-SUM($F72:F72))/($E133+$C133-G$7))</f>
        <v>0</v>
      </c>
      <c r="H133" s="339">
        <f>IF(OR($C133&gt;H$7,$C133+$E133-1&lt;H$7),0,($D133-SUM($F133:G133)-SUM($F72:G72))/($E133+$C133-H$7))</f>
        <v>0</v>
      </c>
      <c r="I133" s="339">
        <f>IF(OR($C133&gt;I$7,$C133+$E133-1&lt;I$7),0,($D133-SUM($F133:H133)-SUM($F72:H72))/($E133+$C133-I$7))</f>
        <v>0</v>
      </c>
      <c r="J133" s="339">
        <f>IF(OR($C133&gt;J$7,$C133+$E133-1&lt;J$7),0,($D133-SUM($F133:I133)-SUM($F72:I72))/($E133+$C133-J$7))</f>
        <v>0</v>
      </c>
      <c r="K133" s="339">
        <f>IF(OR($C133&gt;K$7,$C133+$E133-1&lt;K$7),0,($D133-SUM($F133:J133)-SUM($F72:J72))/($E133+$C133-K$7))</f>
        <v>0</v>
      </c>
      <c r="L133" s="339">
        <f>IF(OR($C133&gt;L$7,$C133+$E133-1&lt;L$7),0,($D133-SUM($F133:K133)-SUM($F72:K72))/($E133+$C133-L$7))</f>
        <v>0</v>
      </c>
      <c r="M133" s="339">
        <f>IF(OR($C133&gt;M$7,$C133+$E133-1&lt;M$7),0,($D133-SUM($F133:L133)-SUM($F72:L72))/($E133+$C133-M$7))</f>
        <v>0</v>
      </c>
      <c r="N133" s="339">
        <f>IF(OR($C133&gt;N$7,$C133+$E133-1&lt;N$7),0,($D133-SUM($F133:M133)-SUM($F72:M72))/($E133+$C133-N$7))</f>
        <v>0</v>
      </c>
      <c r="O133" s="339">
        <f>IF(OR($C133&gt;O$7,$C133+$E133-1&lt;O$7),0,($D133-SUM($F133:N133)-SUM($F72:N72))/($E133+$C133-O$7))</f>
        <v>0</v>
      </c>
      <c r="P133" s="339">
        <f>IF(OR($C133&gt;P$7,$C133+$E133-1&lt;P$7),0,($D133-SUM($F133:O133)-SUM($F72:O72))/($E133+$C133-P$7))</f>
        <v>0</v>
      </c>
      <c r="Q133" s="339">
        <f>IF(OR($C133&gt;Q$7,$C133+$E133-1&lt;Q$7),0,($D133-SUM($F133:P133)-SUM($F72:P72))/($E133+$C133-Q$7))</f>
        <v>0</v>
      </c>
      <c r="R133" s="339">
        <f>IF(OR($C133&gt;R$7,$C133+$E133-1&lt;R$7),0,($D133-SUM($F133:Q133)-SUM($F72:Q72))/($E133+$C133-R$7))</f>
        <v>0</v>
      </c>
      <c r="S133" s="339">
        <f>IF(OR($C133&gt;S$7,$C133+$E133-1&lt;S$7),0,($D133-SUM($F133:R133)-SUM($F72:R72))/($E133+$C133-S$7))</f>
        <v>0</v>
      </c>
      <c r="T133" s="339">
        <f>IF(OR($C133&gt;T$7,$C133+$E133-1&lt;T$7),0,($D133-SUM($F133:S133)-SUM($F72:S72))/($E133+$C133-T$7))</f>
        <v>0</v>
      </c>
      <c r="U133" s="339">
        <f>IF(OR($C133&gt;U$7,$C133+$E133-1&lt;U$7),0,($D133-SUM($F133:T133)-SUM($F72:T72))/($E133+$C133-U$7))</f>
        <v>0</v>
      </c>
      <c r="V133" s="339">
        <f>IF(OR($C133&gt;V$7,$C133+$E133-1&lt;V$7),0,($D133-SUM($F133:U133)-SUM($F72:U72))/($E133+$C133-V$7))</f>
        <v>0</v>
      </c>
      <c r="W133" s="339">
        <f>IF(OR($C133&gt;W$7,$C133+$E133-1&lt;W$7),0,($D133-SUM($F133:V133)-SUM($F72:V72))/($E133+$C133-W$7))</f>
        <v>0</v>
      </c>
      <c r="X133" s="339">
        <f>IF(OR($C133&gt;X$7,$C133+$E133-1&lt;X$7),0,($D133-SUM($F133:W133)-SUM($F72:W72))/($E133+$C133-X$7))</f>
        <v>0</v>
      </c>
      <c r="Y133" s="339">
        <f>IF(OR($C133&gt;Y$7,$C133+$E133-1&lt;Y$7),0,($D133-SUM($F133:X133)-SUM($F72:X72))/($E133+$C133-Y$7))</f>
        <v>0</v>
      </c>
      <c r="Z133" s="339">
        <f>IF(OR($C133&gt;Z$7,$C133+$E133-1&lt;Z$7),0,($D133-SUM($F133:Y133)-SUM($F72:Y72))/($E133+$C133-Z$7))</f>
        <v>0</v>
      </c>
      <c r="AA133" s="339">
        <f>IF(OR($C133&gt;AA$7,$C133+$E133-1&lt;AA$7),0,($D133-SUM($F133:Z133)-SUM($F72:Z72))/($E133+$C133-AA$7))</f>
        <v>0</v>
      </c>
      <c r="AB133" s="339">
        <f>IF(OR($C133&gt;AB$7,$C133+$E133-1&lt;AB$7),0,($D133-SUM($F133:AA133)-SUM($F72:AA72))/($E133+$C133-AB$7))</f>
        <v>0</v>
      </c>
      <c r="AC133" s="339">
        <f>IF(OR($C133&gt;AC$7,$C133+$E133-1&lt;AC$7),0,($D133-SUM($F133:AB133)-SUM($F72:AB72))/($E133+$C133-AC$7))</f>
        <v>0</v>
      </c>
      <c r="AD133" s="339">
        <f>IF(OR($C133&gt;AD$7,$C133+$E133-1&lt;AD$7),0,($D133-SUM($F133:AC133)-SUM($F72:AC72))/($E133+$C133-AD$7))</f>
        <v>0</v>
      </c>
      <c r="AE133" s="339">
        <f>IF(OR($C133&gt;AE$7,$C133+$E133-1&lt;AE$7),0,($D133-SUM($F133:AD133)-SUM($F72:AD72))/($E133+$C133-AE$7))</f>
        <v>0</v>
      </c>
      <c r="AF133" s="339">
        <f>IF(OR($C133&gt;AF$7,$C133+$E133-1&lt;AF$7),0,($D133-SUM($F133:AE133)-SUM($F72:AE72))/($E133+$C133-AF$7))</f>
        <v>0</v>
      </c>
      <c r="AG133" s="339">
        <f>IF(OR($C133&gt;AG$7,$C133+$E133-1&lt;AG$7),0,($D133-SUM($F133:AF133)-SUM($F72:AF72))/($E133+$C133-AG$7))</f>
        <v>0</v>
      </c>
      <c r="AH133" s="339">
        <f>IF(OR($C133&gt;AH$7,$C133+$E133-1&lt;AH$7),0,($D133-SUM($F133:AG133)-SUM($F72:AG72))/($E133+$C133-AH$7))</f>
        <v>0</v>
      </c>
      <c r="AI133" s="339">
        <f>IF(OR($C133&gt;AI$7,$C133+$E133-1&lt;AI$7),0,($D133-SUM($F133:AH133)-SUM($F72:AH72))/($E133+$C133-AI$7))</f>
        <v>0</v>
      </c>
      <c r="AJ133" s="339">
        <f>IF(OR($C133&gt;AJ$7,$C133+$E133-1&lt;AJ$7),0,($D133-SUM($F133:AI133)-SUM($F72:AI72))/($E133+$C133-AJ$7))</f>
        <v>0</v>
      </c>
      <c r="AK133" s="339">
        <f>IF(OR($C133&gt;AK$7,$C133+$E133-1&lt;AK$7),0,($D133-SUM($F133:AJ133)-SUM($F72:AJ72))/($E133+$C133-AK$7))</f>
        <v>0</v>
      </c>
      <c r="AL133" s="339">
        <f>IF(OR($C133&gt;AL$7,$C133+$E133-1&lt;AL$7),0,($D133-SUM($F133:AK133)-SUM($F72:AK72))/($E133+$C133-AL$7))</f>
        <v>0</v>
      </c>
      <c r="AM133" s="339">
        <f>IF(OR($C133&gt;AM$7,$C133+$E133-1&lt;AM$7),0,($D133-SUM($F133:AL133)-SUM($F72:AL72))/($E133+$C133-AM$7))</f>
        <v>0</v>
      </c>
      <c r="AN133" s="339">
        <f>IF(OR($C133&gt;AN$7,$C133+$E133-1&lt;AN$7),0,($D133-SUM($F133:AM133)-SUM($F72:AM72))/($E133+$C133-AN$7))</f>
        <v>0</v>
      </c>
      <c r="AO133" s="339">
        <f>IF(OR($C133&gt;AO$7,$C133+$E133-1&lt;AO$7),0,($D133-SUM($F133:AN133)-SUM($F72:AN72))/($E133+$C133-AO$7))</f>
        <v>0</v>
      </c>
      <c r="AP133" s="339">
        <f>IF(OR($C133&gt;AP$7,$C133+$E133-1&lt;AP$7),0,($D133-SUM($F133:AO133)-SUM($F72:AO72))/($E133+$C133-AP$7))</f>
        <v>0</v>
      </c>
      <c r="AQ133" s="339">
        <f>IF(OR($C133&gt;AQ$7,$C133+$E133-1&lt;AQ$7),0,($D133-SUM($F133:AP133)-SUM($F72:AP72))/($E133+$C133-AQ$7))</f>
        <v>0</v>
      </c>
      <c r="AR133" s="339">
        <f>IF(OR($C133&gt;AR$7,$C133+$E133-1&lt;AR$7),0,($D133-SUM($F133:AQ133)-SUM($F72:AQ72))/($E133+$C133-AR$7))</f>
        <v>0</v>
      </c>
      <c r="AS133" s="339">
        <f>IF(OR($C133&gt;AS$7,$C133+$E133-1&lt;AS$7),0,($D133-SUM($F133:AR133)-SUM($F72:AR72))/($E133+$C133-AS$7))</f>
        <v>0</v>
      </c>
      <c r="AT133" s="339">
        <f>IF(OR($C133&gt;AT$7,$C133+$E133-1&lt;AT$7),0,($D133-SUM($F133:AS133)-SUM($F72:AS72))/($E133+$C133-AT$7))</f>
        <v>0</v>
      </c>
      <c r="AU133" s="339">
        <f>IF(OR($C133&gt;AU$7,$C133+$E133-1&lt;AU$7),0,($D133-SUM($F133:AT133)-SUM($F72:AT72))/($E133+$C133-AU$7))</f>
        <v>0</v>
      </c>
      <c r="AV133" s="339">
        <f>IF(OR($C133&gt;AV$7,$C133+$E133-1&lt;AV$7),0,($D133-SUM($F133:AU133)-SUM($F72:AU72))/($E133+$C133-AV$7))</f>
        <v>0</v>
      </c>
      <c r="AW133" s="339">
        <f>IF(OR($C133&gt;AW$7,$C133+$E133-1&lt;AW$7),0,($D133-SUM($F133:AV133)-SUM($F72:AV72))/($E133+$C133-AW$7))</f>
        <v>0</v>
      </c>
      <c r="AX133" s="339">
        <f>IF(OR($C133&gt;AX$7,$C133+$E133-1&lt;AX$7),0,($D133-SUM($F133:AW133)-SUM($F72:AW72))/($E133+$C133-AX$7))</f>
        <v>0</v>
      </c>
      <c r="AY133" s="339">
        <f>IF(OR($C133&gt;AY$7,$C133+$E133-1&lt;AY$7),0,($D133-SUM($F133:AX133)-SUM($F72:AX72))/($E133+$C133-AY$7))</f>
        <v>0</v>
      </c>
      <c r="AZ133" s="339">
        <f>IF(OR($C133&gt;AZ$7,$C133+$E133-1&lt;AZ$7),0,($D133-SUM($F133:AY133)-SUM($F72:AY72))/($E133+$C133-AZ$7))</f>
        <v>0</v>
      </c>
      <c r="BA133" s="339">
        <f>IF(OR($C133&gt;BA$7,$C133+$E133-1&lt;BA$7),0,($D133-SUM($F133:AZ133)-SUM($F72:AZ72))/($E133+$C133-BA$7))</f>
        <v>0</v>
      </c>
      <c r="BB133" s="339">
        <f>IF(OR($C133&gt;BB$7,$C133+$E133-1&lt;BB$7),0,($D133-SUM($F133:BA133)-SUM($F72:BA72))/($E133+$C133-BB$7))</f>
        <v>0</v>
      </c>
      <c r="BC133" s="339">
        <f>IF(OR($C133&gt;BC$7,$C133+$E133-1&lt;BC$7),0,($D133-SUM($F133:BB133)-SUM($F72:BB72))/($E133+$C133-BC$7))</f>
        <v>0</v>
      </c>
      <c r="BD133" s="339">
        <f>IF(OR($C133&gt;BD$7,$C133+$E133-1&lt;BD$7),0,($D133-SUM($F133:BC133)-SUM($F72:BC72))/($E133+$C133-BD$7))</f>
        <v>0</v>
      </c>
      <c r="BE133" s="339">
        <f>IF(OR($C133&gt;BE$7,$C133+$E133-1&lt;BE$7),0,($D133-SUM($F133:BD133)-SUM($F72:BD72))/($E133+$C133-BE$7))</f>
        <v>0</v>
      </c>
      <c r="BF133" s="339">
        <f>IF(OR($C133&gt;BF$7,$C133+$E133-1&lt;BF$7),0,($D133-SUM($F133:BE133)-SUM($F72:BE72))/($E133+$C133-BF$7))</f>
        <v>0</v>
      </c>
      <c r="BG133" s="339">
        <f>IF(OR($C133&gt;BG$7,$C133+$E133-1&lt;BG$7),0,($D133-SUM($F133:BF133)-SUM($F72:BF72))/($E133+$C133-BG$7))</f>
        <v>0</v>
      </c>
      <c r="BH133" s="339">
        <f>IF(OR($C133&gt;BH$7,$C133+$E133-1&lt;BH$7),0,($D133-SUM($F133:BG133)-SUM($F72:BG72))/($E133+$C133-BH$7))</f>
        <v>0</v>
      </c>
      <c r="BI133" s="339">
        <f>IF(OR($C133&gt;BI$7,$C133+$E133-1&lt;BI$7),0,($D133-SUM($F133:BH133)-SUM($F72:BH72))/($E133+$C133-BI$7))</f>
        <v>0</v>
      </c>
      <c r="BJ133" s="339">
        <f>IF(OR($C133&gt;BJ$7,$C133+$E133-1&lt;BJ$7),0,($D133-SUM($F133:BI133)-SUM($F72:BI72))/($E133+$C133-BJ$7))</f>
        <v>0</v>
      </c>
      <c r="BK133" s="339">
        <f>IF(OR($C133&gt;BK$7,$C133+$E133-1&lt;BK$7),0,($D133-SUM($F133:BJ133)-SUM($F72:BJ72))/($E133+$C133-BK$7))</f>
        <v>0</v>
      </c>
      <c r="BL133" s="339">
        <f>IF(OR($C133&gt;BL$7,$C133+$E133-1&lt;BL$7),0,($D133-SUM($F133:BK133)-SUM($F72:BK72))/($E133+$C133-BL$7))</f>
        <v>0</v>
      </c>
      <c r="BM133" s="339">
        <f>IF(OR($C133&gt;BM$7,$C133+$E133-1&lt;BM$7),0,($D133-SUM($F133:BL133)-SUM($F72:BL72))/($E133+$C133-BM$7))</f>
        <v>0</v>
      </c>
      <c r="BN133" s="339">
        <f>IF(OR($C133&gt;BN$7,$C133+$E133-1&lt;BN$7),0,($D133-SUM($F133:BM133)-SUM($F72:BM72))/($E133+$C133-BN$7))</f>
        <v>0</v>
      </c>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row>
    <row r="134" spans="1:90" hidden="1" outlineLevel="1" x14ac:dyDescent="0.15">
      <c r="A134" s="112"/>
      <c r="B134" s="87"/>
      <c r="C134" s="8">
        <v>39</v>
      </c>
      <c r="D134" s="337">
        <v>0</v>
      </c>
      <c r="E134" s="8">
        <f t="shared" si="19"/>
        <v>0</v>
      </c>
      <c r="F134" s="338"/>
      <c r="G134" s="339">
        <f>IF(OR($C134&gt;G$7,$C134+$E134-1&lt;G$7),0,($D134-SUM($F134:F134)-SUM($F73:F73))/($E134+$C134-G$7))</f>
        <v>0</v>
      </c>
      <c r="H134" s="339">
        <f>IF(OR($C134&gt;H$7,$C134+$E134-1&lt;H$7),0,($D134-SUM($F134:G134)-SUM($F73:G73))/($E134+$C134-H$7))</f>
        <v>0</v>
      </c>
      <c r="I134" s="339">
        <f>IF(OR($C134&gt;I$7,$C134+$E134-1&lt;I$7),0,($D134-SUM($F134:H134)-SUM($F73:H73))/($E134+$C134-I$7))</f>
        <v>0</v>
      </c>
      <c r="J134" s="339">
        <f>IF(OR($C134&gt;J$7,$C134+$E134-1&lt;J$7),0,($D134-SUM($F134:I134)-SUM($F73:I73))/($E134+$C134-J$7))</f>
        <v>0</v>
      </c>
      <c r="K134" s="339">
        <f>IF(OR($C134&gt;K$7,$C134+$E134-1&lt;K$7),0,($D134-SUM($F134:J134)-SUM($F73:J73))/($E134+$C134-K$7))</f>
        <v>0</v>
      </c>
      <c r="L134" s="339">
        <f>IF(OR($C134&gt;L$7,$C134+$E134-1&lt;L$7),0,($D134-SUM($F134:K134)-SUM($F73:K73))/($E134+$C134-L$7))</f>
        <v>0</v>
      </c>
      <c r="M134" s="339">
        <f>IF(OR($C134&gt;M$7,$C134+$E134-1&lt;M$7),0,($D134-SUM($F134:L134)-SUM($F73:L73))/($E134+$C134-M$7))</f>
        <v>0</v>
      </c>
      <c r="N134" s="339">
        <f>IF(OR($C134&gt;N$7,$C134+$E134-1&lt;N$7),0,($D134-SUM($F134:M134)-SUM($F73:M73))/($E134+$C134-N$7))</f>
        <v>0</v>
      </c>
      <c r="O134" s="339">
        <f>IF(OR($C134&gt;O$7,$C134+$E134-1&lt;O$7),0,($D134-SUM($F134:N134)-SUM($F73:N73))/($E134+$C134-O$7))</f>
        <v>0</v>
      </c>
      <c r="P134" s="339">
        <f>IF(OR($C134&gt;P$7,$C134+$E134-1&lt;P$7),0,($D134-SUM($F134:O134)-SUM($F73:O73))/($E134+$C134-P$7))</f>
        <v>0</v>
      </c>
      <c r="Q134" s="339">
        <f>IF(OR($C134&gt;Q$7,$C134+$E134-1&lt;Q$7),0,($D134-SUM($F134:P134)-SUM($F73:P73))/($E134+$C134-Q$7))</f>
        <v>0</v>
      </c>
      <c r="R134" s="339">
        <f>IF(OR($C134&gt;R$7,$C134+$E134-1&lt;R$7),0,($D134-SUM($F134:Q134)-SUM($F73:Q73))/($E134+$C134-R$7))</f>
        <v>0</v>
      </c>
      <c r="S134" s="339">
        <f>IF(OR($C134&gt;S$7,$C134+$E134-1&lt;S$7),0,($D134-SUM($F134:R134)-SUM($F73:R73))/($E134+$C134-S$7))</f>
        <v>0</v>
      </c>
      <c r="T134" s="339">
        <f>IF(OR($C134&gt;T$7,$C134+$E134-1&lt;T$7),0,($D134-SUM($F134:S134)-SUM($F73:S73))/($E134+$C134-T$7))</f>
        <v>0</v>
      </c>
      <c r="U134" s="339">
        <f>IF(OR($C134&gt;U$7,$C134+$E134-1&lt;U$7),0,($D134-SUM($F134:T134)-SUM($F73:T73))/($E134+$C134-U$7))</f>
        <v>0</v>
      </c>
      <c r="V134" s="339">
        <f>IF(OR($C134&gt;V$7,$C134+$E134-1&lt;V$7),0,($D134-SUM($F134:U134)-SUM($F73:U73))/($E134+$C134-V$7))</f>
        <v>0</v>
      </c>
      <c r="W134" s="339">
        <f>IF(OR($C134&gt;W$7,$C134+$E134-1&lt;W$7),0,($D134-SUM($F134:V134)-SUM($F73:V73))/($E134+$C134-W$7))</f>
        <v>0</v>
      </c>
      <c r="X134" s="339">
        <f>IF(OR($C134&gt;X$7,$C134+$E134-1&lt;X$7),0,($D134-SUM($F134:W134)-SUM($F73:W73))/($E134+$C134-X$7))</f>
        <v>0</v>
      </c>
      <c r="Y134" s="339">
        <f>IF(OR($C134&gt;Y$7,$C134+$E134-1&lt;Y$7),0,($D134-SUM($F134:X134)-SUM($F73:X73))/($E134+$C134-Y$7))</f>
        <v>0</v>
      </c>
      <c r="Z134" s="339">
        <f>IF(OR($C134&gt;Z$7,$C134+$E134-1&lt;Z$7),0,($D134-SUM($F134:Y134)-SUM($F73:Y73))/($E134+$C134-Z$7))</f>
        <v>0</v>
      </c>
      <c r="AA134" s="339">
        <f>IF(OR($C134&gt;AA$7,$C134+$E134-1&lt;AA$7),0,($D134-SUM($F134:Z134)-SUM($F73:Z73))/($E134+$C134-AA$7))</f>
        <v>0</v>
      </c>
      <c r="AB134" s="339">
        <f>IF(OR($C134&gt;AB$7,$C134+$E134-1&lt;AB$7),0,($D134-SUM($F134:AA134)-SUM($F73:AA73))/($E134+$C134-AB$7))</f>
        <v>0</v>
      </c>
      <c r="AC134" s="339">
        <f>IF(OR($C134&gt;AC$7,$C134+$E134-1&lt;AC$7),0,($D134-SUM($F134:AB134)-SUM($F73:AB73))/($E134+$C134-AC$7))</f>
        <v>0</v>
      </c>
      <c r="AD134" s="339">
        <f>IF(OR($C134&gt;AD$7,$C134+$E134-1&lt;AD$7),0,($D134-SUM($F134:AC134)-SUM($F73:AC73))/($E134+$C134-AD$7))</f>
        <v>0</v>
      </c>
      <c r="AE134" s="339">
        <f>IF(OR($C134&gt;AE$7,$C134+$E134-1&lt;AE$7),0,($D134-SUM($F134:AD134)-SUM($F73:AD73))/($E134+$C134-AE$7))</f>
        <v>0</v>
      </c>
      <c r="AF134" s="339">
        <f>IF(OR($C134&gt;AF$7,$C134+$E134-1&lt;AF$7),0,($D134-SUM($F134:AE134)-SUM($F73:AE73))/($E134+$C134-AF$7))</f>
        <v>0</v>
      </c>
      <c r="AG134" s="339">
        <f>IF(OR($C134&gt;AG$7,$C134+$E134-1&lt;AG$7),0,($D134-SUM($F134:AF134)-SUM($F73:AF73))/($E134+$C134-AG$7))</f>
        <v>0</v>
      </c>
      <c r="AH134" s="339">
        <f>IF(OR($C134&gt;AH$7,$C134+$E134-1&lt;AH$7),0,($D134-SUM($F134:AG134)-SUM($F73:AG73))/($E134+$C134-AH$7))</f>
        <v>0</v>
      </c>
      <c r="AI134" s="339">
        <f>IF(OR($C134&gt;AI$7,$C134+$E134-1&lt;AI$7),0,($D134-SUM($F134:AH134)-SUM($F73:AH73))/($E134+$C134-AI$7))</f>
        <v>0</v>
      </c>
      <c r="AJ134" s="339">
        <f>IF(OR($C134&gt;AJ$7,$C134+$E134-1&lt;AJ$7),0,($D134-SUM($F134:AI134)-SUM($F73:AI73))/($E134+$C134-AJ$7))</f>
        <v>0</v>
      </c>
      <c r="AK134" s="339">
        <f>IF(OR($C134&gt;AK$7,$C134+$E134-1&lt;AK$7),0,($D134-SUM($F134:AJ134)-SUM($F73:AJ73))/($E134+$C134-AK$7))</f>
        <v>0</v>
      </c>
      <c r="AL134" s="339">
        <f>IF(OR($C134&gt;AL$7,$C134+$E134-1&lt;AL$7),0,($D134-SUM($F134:AK134)-SUM($F73:AK73))/($E134+$C134-AL$7))</f>
        <v>0</v>
      </c>
      <c r="AM134" s="339">
        <f>IF(OR($C134&gt;AM$7,$C134+$E134-1&lt;AM$7),0,($D134-SUM($F134:AL134)-SUM($F73:AL73))/($E134+$C134-AM$7))</f>
        <v>0</v>
      </c>
      <c r="AN134" s="339">
        <f>IF(OR($C134&gt;AN$7,$C134+$E134-1&lt;AN$7),0,($D134-SUM($F134:AM134)-SUM($F73:AM73))/($E134+$C134-AN$7))</f>
        <v>0</v>
      </c>
      <c r="AO134" s="339">
        <f>IF(OR($C134&gt;AO$7,$C134+$E134-1&lt;AO$7),0,($D134-SUM($F134:AN134)-SUM($F73:AN73))/($E134+$C134-AO$7))</f>
        <v>0</v>
      </c>
      <c r="AP134" s="339">
        <f>IF(OR($C134&gt;AP$7,$C134+$E134-1&lt;AP$7),0,($D134-SUM($F134:AO134)-SUM($F73:AO73))/($E134+$C134-AP$7))</f>
        <v>0</v>
      </c>
      <c r="AQ134" s="339">
        <f>IF(OR($C134&gt;AQ$7,$C134+$E134-1&lt;AQ$7),0,($D134-SUM($F134:AP134)-SUM($F73:AP73))/($E134+$C134-AQ$7))</f>
        <v>0</v>
      </c>
      <c r="AR134" s="339">
        <f>IF(OR($C134&gt;AR$7,$C134+$E134-1&lt;AR$7),0,($D134-SUM($F134:AQ134)-SUM($F73:AQ73))/($E134+$C134-AR$7))</f>
        <v>0</v>
      </c>
      <c r="AS134" s="339">
        <f>IF(OR($C134&gt;AS$7,$C134+$E134-1&lt;AS$7),0,($D134-SUM($F134:AR134)-SUM($F73:AR73))/($E134+$C134-AS$7))</f>
        <v>0</v>
      </c>
      <c r="AT134" s="339">
        <f>IF(OR($C134&gt;AT$7,$C134+$E134-1&lt;AT$7),0,($D134-SUM($F134:AS134)-SUM($F73:AS73))/($E134+$C134-AT$7))</f>
        <v>0</v>
      </c>
      <c r="AU134" s="339">
        <f>IF(OR($C134&gt;AU$7,$C134+$E134-1&lt;AU$7),0,($D134-SUM($F134:AT134)-SUM($F73:AT73))/($E134+$C134-AU$7))</f>
        <v>0</v>
      </c>
      <c r="AV134" s="339">
        <f>IF(OR($C134&gt;AV$7,$C134+$E134-1&lt;AV$7),0,($D134-SUM($F134:AU134)-SUM($F73:AU73))/($E134+$C134-AV$7))</f>
        <v>0</v>
      </c>
      <c r="AW134" s="339">
        <f>IF(OR($C134&gt;AW$7,$C134+$E134-1&lt;AW$7),0,($D134-SUM($F134:AV134)-SUM($F73:AV73))/($E134+$C134-AW$7))</f>
        <v>0</v>
      </c>
      <c r="AX134" s="339">
        <f>IF(OR($C134&gt;AX$7,$C134+$E134-1&lt;AX$7),0,($D134-SUM($F134:AW134)-SUM($F73:AW73))/($E134+$C134-AX$7))</f>
        <v>0</v>
      </c>
      <c r="AY134" s="339">
        <f>IF(OR($C134&gt;AY$7,$C134+$E134-1&lt;AY$7),0,($D134-SUM($F134:AX134)-SUM($F73:AX73))/($E134+$C134-AY$7))</f>
        <v>0</v>
      </c>
      <c r="AZ134" s="339">
        <f>IF(OR($C134&gt;AZ$7,$C134+$E134-1&lt;AZ$7),0,($D134-SUM($F134:AY134)-SUM($F73:AY73))/($E134+$C134-AZ$7))</f>
        <v>0</v>
      </c>
      <c r="BA134" s="339">
        <f>IF(OR($C134&gt;BA$7,$C134+$E134-1&lt;BA$7),0,($D134-SUM($F134:AZ134)-SUM($F73:AZ73))/($E134+$C134-BA$7))</f>
        <v>0</v>
      </c>
      <c r="BB134" s="339">
        <f>IF(OR($C134&gt;BB$7,$C134+$E134-1&lt;BB$7),0,($D134-SUM($F134:BA134)-SUM($F73:BA73))/($E134+$C134-BB$7))</f>
        <v>0</v>
      </c>
      <c r="BC134" s="339">
        <f>IF(OR($C134&gt;BC$7,$C134+$E134-1&lt;BC$7),0,($D134-SUM($F134:BB134)-SUM($F73:BB73))/($E134+$C134-BC$7))</f>
        <v>0</v>
      </c>
      <c r="BD134" s="339">
        <f>IF(OR($C134&gt;BD$7,$C134+$E134-1&lt;BD$7),0,($D134-SUM($F134:BC134)-SUM($F73:BC73))/($E134+$C134-BD$7))</f>
        <v>0</v>
      </c>
      <c r="BE134" s="339">
        <f>IF(OR($C134&gt;BE$7,$C134+$E134-1&lt;BE$7),0,($D134-SUM($F134:BD134)-SUM($F73:BD73))/($E134+$C134-BE$7))</f>
        <v>0</v>
      </c>
      <c r="BF134" s="339">
        <f>IF(OR($C134&gt;BF$7,$C134+$E134-1&lt;BF$7),0,($D134-SUM($F134:BE134)-SUM($F73:BE73))/($E134+$C134-BF$7))</f>
        <v>0</v>
      </c>
      <c r="BG134" s="339">
        <f>IF(OR($C134&gt;BG$7,$C134+$E134-1&lt;BG$7),0,($D134-SUM($F134:BF134)-SUM($F73:BF73))/($E134+$C134-BG$7))</f>
        <v>0</v>
      </c>
      <c r="BH134" s="339">
        <f>IF(OR($C134&gt;BH$7,$C134+$E134-1&lt;BH$7),0,($D134-SUM($F134:BG134)-SUM($F73:BG73))/($E134+$C134-BH$7))</f>
        <v>0</v>
      </c>
      <c r="BI134" s="339">
        <f>IF(OR($C134&gt;BI$7,$C134+$E134-1&lt;BI$7),0,($D134-SUM($F134:BH134)-SUM($F73:BH73))/($E134+$C134-BI$7))</f>
        <v>0</v>
      </c>
      <c r="BJ134" s="339">
        <f>IF(OR($C134&gt;BJ$7,$C134+$E134-1&lt;BJ$7),0,($D134-SUM($F134:BI134)-SUM($F73:BI73))/($E134+$C134-BJ$7))</f>
        <v>0</v>
      </c>
      <c r="BK134" s="339">
        <f>IF(OR($C134&gt;BK$7,$C134+$E134-1&lt;BK$7),0,($D134-SUM($F134:BJ134)-SUM($F73:BJ73))/($E134+$C134-BK$7))</f>
        <v>0</v>
      </c>
      <c r="BL134" s="339">
        <f>IF(OR($C134&gt;BL$7,$C134+$E134-1&lt;BL$7),0,($D134-SUM($F134:BK134)-SUM($F73:BK73))/($E134+$C134-BL$7))</f>
        <v>0</v>
      </c>
      <c r="BM134" s="339">
        <f>IF(OR($C134&gt;BM$7,$C134+$E134-1&lt;BM$7),0,($D134-SUM($F134:BL134)-SUM($F73:BL73))/($E134+$C134-BM$7))</f>
        <v>0</v>
      </c>
      <c r="BN134" s="339">
        <f>IF(OR($C134&gt;BN$7,$C134+$E134-1&lt;BN$7),0,($D134-SUM($F134:BM134)-SUM($F73:BM73))/($E134+$C134-BN$7))</f>
        <v>0</v>
      </c>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row>
    <row r="135" spans="1:90" hidden="1" outlineLevel="1" x14ac:dyDescent="0.15">
      <c r="A135" s="112"/>
      <c r="B135" s="87"/>
      <c r="C135" s="8">
        <v>40</v>
      </c>
      <c r="D135" s="337">
        <v>0</v>
      </c>
      <c r="E135" s="8">
        <f t="shared" si="19"/>
        <v>0</v>
      </c>
      <c r="F135" s="338"/>
      <c r="G135" s="339">
        <f>IF(OR($C135&gt;G$7,$C135+$E135-1&lt;G$7),0,($D135-SUM($F135:F135)-SUM($F74:F74))/($E135+$C135-G$7))</f>
        <v>0</v>
      </c>
      <c r="H135" s="339">
        <f>IF(OR($C135&gt;H$7,$C135+$E135-1&lt;H$7),0,($D135-SUM($F135:G135)-SUM($F74:G74))/($E135+$C135-H$7))</f>
        <v>0</v>
      </c>
      <c r="I135" s="339">
        <f>IF(OR($C135&gt;I$7,$C135+$E135-1&lt;I$7),0,($D135-SUM($F135:H135)-SUM($F74:H74))/($E135+$C135-I$7))</f>
        <v>0</v>
      </c>
      <c r="J135" s="339">
        <f>IF(OR($C135&gt;J$7,$C135+$E135-1&lt;J$7),0,($D135-SUM($F135:I135)-SUM($F74:I74))/($E135+$C135-J$7))</f>
        <v>0</v>
      </c>
      <c r="K135" s="339">
        <f>IF(OR($C135&gt;K$7,$C135+$E135-1&lt;K$7),0,($D135-SUM($F135:J135)-SUM($F74:J74))/($E135+$C135-K$7))</f>
        <v>0</v>
      </c>
      <c r="L135" s="339">
        <f>IF(OR($C135&gt;L$7,$C135+$E135-1&lt;L$7),0,($D135-SUM($F135:K135)-SUM($F74:K74))/($E135+$C135-L$7))</f>
        <v>0</v>
      </c>
      <c r="M135" s="339">
        <f>IF(OR($C135&gt;M$7,$C135+$E135-1&lt;M$7),0,($D135-SUM($F135:L135)-SUM($F74:L74))/($E135+$C135-M$7))</f>
        <v>0</v>
      </c>
      <c r="N135" s="339">
        <f>IF(OR($C135&gt;N$7,$C135+$E135-1&lt;N$7),0,($D135-SUM($F135:M135)-SUM($F74:M74))/($E135+$C135-N$7))</f>
        <v>0</v>
      </c>
      <c r="O135" s="339">
        <f>IF(OR($C135&gt;O$7,$C135+$E135-1&lt;O$7),0,($D135-SUM($F135:N135)-SUM($F74:N74))/($E135+$C135-O$7))</f>
        <v>0</v>
      </c>
      <c r="P135" s="339">
        <f>IF(OR($C135&gt;P$7,$C135+$E135-1&lt;P$7),0,($D135-SUM($F135:O135)-SUM($F74:O74))/($E135+$C135-P$7))</f>
        <v>0</v>
      </c>
      <c r="Q135" s="339">
        <f>IF(OR($C135&gt;Q$7,$C135+$E135-1&lt;Q$7),0,($D135-SUM($F135:P135)-SUM($F74:P74))/($E135+$C135-Q$7))</f>
        <v>0</v>
      </c>
      <c r="R135" s="339">
        <f>IF(OR($C135&gt;R$7,$C135+$E135-1&lt;R$7),0,($D135-SUM($F135:Q135)-SUM($F74:Q74))/($E135+$C135-R$7))</f>
        <v>0</v>
      </c>
      <c r="S135" s="339">
        <f>IF(OR($C135&gt;S$7,$C135+$E135-1&lt;S$7),0,($D135-SUM($F135:R135)-SUM($F74:R74))/($E135+$C135-S$7))</f>
        <v>0</v>
      </c>
      <c r="T135" s="339">
        <f>IF(OR($C135&gt;T$7,$C135+$E135-1&lt;T$7),0,($D135-SUM($F135:S135)-SUM($F74:S74))/($E135+$C135-T$7))</f>
        <v>0</v>
      </c>
      <c r="U135" s="339">
        <f>IF(OR($C135&gt;U$7,$C135+$E135-1&lt;U$7),0,($D135-SUM($F135:T135)-SUM($F74:T74))/($E135+$C135-U$7))</f>
        <v>0</v>
      </c>
      <c r="V135" s="339">
        <f>IF(OR($C135&gt;V$7,$C135+$E135-1&lt;V$7),0,($D135-SUM($F135:U135)-SUM($F74:U74))/($E135+$C135-V$7))</f>
        <v>0</v>
      </c>
      <c r="W135" s="339">
        <f>IF(OR($C135&gt;W$7,$C135+$E135-1&lt;W$7),0,($D135-SUM($F135:V135)-SUM($F74:V74))/($E135+$C135-W$7))</f>
        <v>0</v>
      </c>
      <c r="X135" s="339">
        <f>IF(OR($C135&gt;X$7,$C135+$E135-1&lt;X$7),0,($D135-SUM($F135:W135)-SUM($F74:W74))/($E135+$C135-X$7))</f>
        <v>0</v>
      </c>
      <c r="Y135" s="339">
        <f>IF(OR($C135&gt;Y$7,$C135+$E135-1&lt;Y$7),0,($D135-SUM($F135:X135)-SUM($F74:X74))/($E135+$C135-Y$7))</f>
        <v>0</v>
      </c>
      <c r="Z135" s="339">
        <f>IF(OR($C135&gt;Z$7,$C135+$E135-1&lt;Z$7),0,($D135-SUM($F135:Y135)-SUM($F74:Y74))/($E135+$C135-Z$7))</f>
        <v>0</v>
      </c>
      <c r="AA135" s="339">
        <f>IF(OR($C135&gt;AA$7,$C135+$E135-1&lt;AA$7),0,($D135-SUM($F135:Z135)-SUM($F74:Z74))/($E135+$C135-AA$7))</f>
        <v>0</v>
      </c>
      <c r="AB135" s="339">
        <f>IF(OR($C135&gt;AB$7,$C135+$E135-1&lt;AB$7),0,($D135-SUM($F135:AA135)-SUM($F74:AA74))/($E135+$C135-AB$7))</f>
        <v>0</v>
      </c>
      <c r="AC135" s="339">
        <f>IF(OR($C135&gt;AC$7,$C135+$E135-1&lt;AC$7),0,($D135-SUM($F135:AB135)-SUM($F74:AB74))/($E135+$C135-AC$7))</f>
        <v>0</v>
      </c>
      <c r="AD135" s="339">
        <f>IF(OR($C135&gt;AD$7,$C135+$E135-1&lt;AD$7),0,($D135-SUM($F135:AC135)-SUM($F74:AC74))/($E135+$C135-AD$7))</f>
        <v>0</v>
      </c>
      <c r="AE135" s="339">
        <f>IF(OR($C135&gt;AE$7,$C135+$E135-1&lt;AE$7),0,($D135-SUM($F135:AD135)-SUM($F74:AD74))/($E135+$C135-AE$7))</f>
        <v>0</v>
      </c>
      <c r="AF135" s="339">
        <f>IF(OR($C135&gt;AF$7,$C135+$E135-1&lt;AF$7),0,($D135-SUM($F135:AE135)-SUM($F74:AE74))/($E135+$C135-AF$7))</f>
        <v>0</v>
      </c>
      <c r="AG135" s="339">
        <f>IF(OR($C135&gt;AG$7,$C135+$E135-1&lt;AG$7),0,($D135-SUM($F135:AF135)-SUM($F74:AF74))/($E135+$C135-AG$7))</f>
        <v>0</v>
      </c>
      <c r="AH135" s="339">
        <f>IF(OR($C135&gt;AH$7,$C135+$E135-1&lt;AH$7),0,($D135-SUM($F135:AG135)-SUM($F74:AG74))/($E135+$C135-AH$7))</f>
        <v>0</v>
      </c>
      <c r="AI135" s="339">
        <f>IF(OR($C135&gt;AI$7,$C135+$E135-1&lt;AI$7),0,($D135-SUM($F135:AH135)-SUM($F74:AH74))/($E135+$C135-AI$7))</f>
        <v>0</v>
      </c>
      <c r="AJ135" s="339">
        <f>IF(OR($C135&gt;AJ$7,$C135+$E135-1&lt;AJ$7),0,($D135-SUM($F135:AI135)-SUM($F74:AI74))/($E135+$C135-AJ$7))</f>
        <v>0</v>
      </c>
      <c r="AK135" s="339">
        <f>IF(OR($C135&gt;AK$7,$C135+$E135-1&lt;AK$7),0,($D135-SUM($F135:AJ135)-SUM($F74:AJ74))/($E135+$C135-AK$7))</f>
        <v>0</v>
      </c>
      <c r="AL135" s="339">
        <f>IF(OR($C135&gt;AL$7,$C135+$E135-1&lt;AL$7),0,($D135-SUM($F135:AK135)-SUM($F74:AK74))/($E135+$C135-AL$7))</f>
        <v>0</v>
      </c>
      <c r="AM135" s="339">
        <f>IF(OR($C135&gt;AM$7,$C135+$E135-1&lt;AM$7),0,($D135-SUM($F135:AL135)-SUM($F74:AL74))/($E135+$C135-AM$7))</f>
        <v>0</v>
      </c>
      <c r="AN135" s="339">
        <f>IF(OR($C135&gt;AN$7,$C135+$E135-1&lt;AN$7),0,($D135-SUM($F135:AM135)-SUM($F74:AM74))/($E135+$C135-AN$7))</f>
        <v>0</v>
      </c>
      <c r="AO135" s="339">
        <f>IF(OR($C135&gt;AO$7,$C135+$E135-1&lt;AO$7),0,($D135-SUM($F135:AN135)-SUM($F74:AN74))/($E135+$C135-AO$7))</f>
        <v>0</v>
      </c>
      <c r="AP135" s="339">
        <f>IF(OR($C135&gt;AP$7,$C135+$E135-1&lt;AP$7),0,($D135-SUM($F135:AO135)-SUM($F74:AO74))/($E135+$C135-AP$7))</f>
        <v>0</v>
      </c>
      <c r="AQ135" s="339">
        <f>IF(OR($C135&gt;AQ$7,$C135+$E135-1&lt;AQ$7),0,($D135-SUM($F135:AP135)-SUM($F74:AP74))/($E135+$C135-AQ$7))</f>
        <v>0</v>
      </c>
      <c r="AR135" s="339">
        <f>IF(OR($C135&gt;AR$7,$C135+$E135-1&lt;AR$7),0,($D135-SUM($F135:AQ135)-SUM($F74:AQ74))/($E135+$C135-AR$7))</f>
        <v>0</v>
      </c>
      <c r="AS135" s="339">
        <f>IF(OR($C135&gt;AS$7,$C135+$E135-1&lt;AS$7),0,($D135-SUM($F135:AR135)-SUM($F74:AR74))/($E135+$C135-AS$7))</f>
        <v>0</v>
      </c>
      <c r="AT135" s="339">
        <f>IF(OR($C135&gt;AT$7,$C135+$E135-1&lt;AT$7),0,($D135-SUM($F135:AS135)-SUM($F74:AS74))/($E135+$C135-AT$7))</f>
        <v>0</v>
      </c>
      <c r="AU135" s="339">
        <f>IF(OR($C135&gt;AU$7,$C135+$E135-1&lt;AU$7),0,($D135-SUM($F135:AT135)-SUM($F74:AT74))/($E135+$C135-AU$7))</f>
        <v>0</v>
      </c>
      <c r="AV135" s="339">
        <f>IF(OR($C135&gt;AV$7,$C135+$E135-1&lt;AV$7),0,($D135-SUM($F135:AU135)-SUM($F74:AU74))/($E135+$C135-AV$7))</f>
        <v>0</v>
      </c>
      <c r="AW135" s="339">
        <f>IF(OR($C135&gt;AW$7,$C135+$E135-1&lt;AW$7),0,($D135-SUM($F135:AV135)-SUM($F74:AV74))/($E135+$C135-AW$7))</f>
        <v>0</v>
      </c>
      <c r="AX135" s="339">
        <f>IF(OR($C135&gt;AX$7,$C135+$E135-1&lt;AX$7),0,($D135-SUM($F135:AW135)-SUM($F74:AW74))/($E135+$C135-AX$7))</f>
        <v>0</v>
      </c>
      <c r="AY135" s="339">
        <f>IF(OR($C135&gt;AY$7,$C135+$E135-1&lt;AY$7),0,($D135-SUM($F135:AX135)-SUM($F74:AX74))/($E135+$C135-AY$7))</f>
        <v>0</v>
      </c>
      <c r="AZ135" s="339">
        <f>IF(OR($C135&gt;AZ$7,$C135+$E135-1&lt;AZ$7),0,($D135-SUM($F135:AY135)-SUM($F74:AY74))/($E135+$C135-AZ$7))</f>
        <v>0</v>
      </c>
      <c r="BA135" s="339">
        <f>IF(OR($C135&gt;BA$7,$C135+$E135-1&lt;BA$7),0,($D135-SUM($F135:AZ135)-SUM($F74:AZ74))/($E135+$C135-BA$7))</f>
        <v>0</v>
      </c>
      <c r="BB135" s="339">
        <f>IF(OR($C135&gt;BB$7,$C135+$E135-1&lt;BB$7),0,($D135-SUM($F135:BA135)-SUM($F74:BA74))/($E135+$C135-BB$7))</f>
        <v>0</v>
      </c>
      <c r="BC135" s="339">
        <f>IF(OR($C135&gt;BC$7,$C135+$E135-1&lt;BC$7),0,($D135-SUM($F135:BB135)-SUM($F74:BB74))/($E135+$C135-BC$7))</f>
        <v>0</v>
      </c>
      <c r="BD135" s="339">
        <f>IF(OR($C135&gt;BD$7,$C135+$E135-1&lt;BD$7),0,($D135-SUM($F135:BC135)-SUM($F74:BC74))/($E135+$C135-BD$7))</f>
        <v>0</v>
      </c>
      <c r="BE135" s="339">
        <f>IF(OR($C135&gt;BE$7,$C135+$E135-1&lt;BE$7),0,($D135-SUM($F135:BD135)-SUM($F74:BD74))/($E135+$C135-BE$7))</f>
        <v>0</v>
      </c>
      <c r="BF135" s="339">
        <f>IF(OR($C135&gt;BF$7,$C135+$E135-1&lt;BF$7),0,($D135-SUM($F135:BE135)-SUM($F74:BE74))/($E135+$C135-BF$7))</f>
        <v>0</v>
      </c>
      <c r="BG135" s="339">
        <f>IF(OR($C135&gt;BG$7,$C135+$E135-1&lt;BG$7),0,($D135-SUM($F135:BF135)-SUM($F74:BF74))/($E135+$C135-BG$7))</f>
        <v>0</v>
      </c>
      <c r="BH135" s="339">
        <f>IF(OR($C135&gt;BH$7,$C135+$E135-1&lt;BH$7),0,($D135-SUM($F135:BG135)-SUM($F74:BG74))/($E135+$C135-BH$7))</f>
        <v>0</v>
      </c>
      <c r="BI135" s="339">
        <f>IF(OR($C135&gt;BI$7,$C135+$E135-1&lt;BI$7),0,($D135-SUM($F135:BH135)-SUM($F74:BH74))/($E135+$C135-BI$7))</f>
        <v>0</v>
      </c>
      <c r="BJ135" s="339">
        <f>IF(OR($C135&gt;BJ$7,$C135+$E135-1&lt;BJ$7),0,($D135-SUM($F135:BI135)-SUM($F74:BI74))/($E135+$C135-BJ$7))</f>
        <v>0</v>
      </c>
      <c r="BK135" s="339">
        <f>IF(OR($C135&gt;BK$7,$C135+$E135-1&lt;BK$7),0,($D135-SUM($F135:BJ135)-SUM($F74:BJ74))/($E135+$C135-BK$7))</f>
        <v>0</v>
      </c>
      <c r="BL135" s="339">
        <f>IF(OR($C135&gt;BL$7,$C135+$E135-1&lt;BL$7),0,($D135-SUM($F135:BK135)-SUM($F74:BK74))/($E135+$C135-BL$7))</f>
        <v>0</v>
      </c>
      <c r="BM135" s="339">
        <f>IF(OR($C135&gt;BM$7,$C135+$E135-1&lt;BM$7),0,($D135-SUM($F135:BL135)-SUM($F74:BL74))/($E135+$C135-BM$7))</f>
        <v>0</v>
      </c>
      <c r="BN135" s="339">
        <f>IF(OR($C135&gt;BN$7,$C135+$E135-1&lt;BN$7),0,($D135-SUM($F135:BM135)-SUM($F74:BM74))/($E135+$C135-BN$7))</f>
        <v>0</v>
      </c>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row>
    <row r="136" spans="1:90" hidden="1" outlineLevel="1" x14ac:dyDescent="0.15">
      <c r="A136" s="112"/>
      <c r="B136" s="87"/>
      <c r="C136" s="8">
        <v>41</v>
      </c>
      <c r="D136" s="337">
        <v>0</v>
      </c>
      <c r="E136" s="8">
        <f t="shared" si="19"/>
        <v>0</v>
      </c>
      <c r="F136" s="338"/>
      <c r="G136" s="339">
        <f>IF(OR($C136&gt;G$7,$C136+$E136-1&lt;G$7),0,($D136-SUM($F136:F136)-SUM($F75:F75))/($E136+$C136-G$7))</f>
        <v>0</v>
      </c>
      <c r="H136" s="339">
        <f>IF(OR($C136&gt;H$7,$C136+$E136-1&lt;H$7),0,($D136-SUM($F136:G136)-SUM($F75:G75))/($E136+$C136-H$7))</f>
        <v>0</v>
      </c>
      <c r="I136" s="339">
        <f>IF(OR($C136&gt;I$7,$C136+$E136-1&lt;I$7),0,($D136-SUM($F136:H136)-SUM($F75:H75))/($E136+$C136-I$7))</f>
        <v>0</v>
      </c>
      <c r="J136" s="339">
        <f>IF(OR($C136&gt;J$7,$C136+$E136-1&lt;J$7),0,($D136-SUM($F136:I136)-SUM($F75:I75))/($E136+$C136-J$7))</f>
        <v>0</v>
      </c>
      <c r="K136" s="339">
        <f>IF(OR($C136&gt;K$7,$C136+$E136-1&lt;K$7),0,($D136-SUM($F136:J136)-SUM($F75:J75))/($E136+$C136-K$7))</f>
        <v>0</v>
      </c>
      <c r="L136" s="339">
        <f>IF(OR($C136&gt;L$7,$C136+$E136-1&lt;L$7),0,($D136-SUM($F136:K136)-SUM($F75:K75))/($E136+$C136-L$7))</f>
        <v>0</v>
      </c>
      <c r="M136" s="339">
        <f>IF(OR($C136&gt;M$7,$C136+$E136-1&lt;M$7),0,($D136-SUM($F136:L136)-SUM($F75:L75))/($E136+$C136-M$7))</f>
        <v>0</v>
      </c>
      <c r="N136" s="339">
        <f>IF(OR($C136&gt;N$7,$C136+$E136-1&lt;N$7),0,($D136-SUM($F136:M136)-SUM($F75:M75))/($E136+$C136-N$7))</f>
        <v>0</v>
      </c>
      <c r="O136" s="339">
        <f>IF(OR($C136&gt;O$7,$C136+$E136-1&lt;O$7),0,($D136-SUM($F136:N136)-SUM($F75:N75))/($E136+$C136-O$7))</f>
        <v>0</v>
      </c>
      <c r="P136" s="339">
        <f>IF(OR($C136&gt;P$7,$C136+$E136-1&lt;P$7),0,($D136-SUM($F136:O136)-SUM($F75:O75))/($E136+$C136-P$7))</f>
        <v>0</v>
      </c>
      <c r="Q136" s="339">
        <f>IF(OR($C136&gt;Q$7,$C136+$E136-1&lt;Q$7),0,($D136-SUM($F136:P136)-SUM($F75:P75))/($E136+$C136-Q$7))</f>
        <v>0</v>
      </c>
      <c r="R136" s="339">
        <f>IF(OR($C136&gt;R$7,$C136+$E136-1&lt;R$7),0,($D136-SUM($F136:Q136)-SUM($F75:Q75))/($E136+$C136-R$7))</f>
        <v>0</v>
      </c>
      <c r="S136" s="339">
        <f>IF(OR($C136&gt;S$7,$C136+$E136-1&lt;S$7),0,($D136-SUM($F136:R136)-SUM($F75:R75))/($E136+$C136-S$7))</f>
        <v>0</v>
      </c>
      <c r="T136" s="339">
        <f>IF(OR($C136&gt;T$7,$C136+$E136-1&lt;T$7),0,($D136-SUM($F136:S136)-SUM($F75:S75))/($E136+$C136-T$7))</f>
        <v>0</v>
      </c>
      <c r="U136" s="339">
        <f>IF(OR($C136&gt;U$7,$C136+$E136-1&lt;U$7),0,($D136-SUM($F136:T136)-SUM($F75:T75))/($E136+$C136-U$7))</f>
        <v>0</v>
      </c>
      <c r="V136" s="339">
        <f>IF(OR($C136&gt;V$7,$C136+$E136-1&lt;V$7),0,($D136-SUM($F136:U136)-SUM($F75:U75))/($E136+$C136-V$7))</f>
        <v>0</v>
      </c>
      <c r="W136" s="339">
        <f>IF(OR($C136&gt;W$7,$C136+$E136-1&lt;W$7),0,($D136-SUM($F136:V136)-SUM($F75:V75))/($E136+$C136-W$7))</f>
        <v>0</v>
      </c>
      <c r="X136" s="339">
        <f>IF(OR($C136&gt;X$7,$C136+$E136-1&lt;X$7),0,($D136-SUM($F136:W136)-SUM($F75:W75))/($E136+$C136-X$7))</f>
        <v>0</v>
      </c>
      <c r="Y136" s="339">
        <f>IF(OR($C136&gt;Y$7,$C136+$E136-1&lt;Y$7),0,($D136-SUM($F136:X136)-SUM($F75:X75))/($E136+$C136-Y$7))</f>
        <v>0</v>
      </c>
      <c r="Z136" s="339">
        <f>IF(OR($C136&gt;Z$7,$C136+$E136-1&lt;Z$7),0,($D136-SUM($F136:Y136)-SUM($F75:Y75))/($E136+$C136-Z$7))</f>
        <v>0</v>
      </c>
      <c r="AA136" s="339">
        <f>IF(OR($C136&gt;AA$7,$C136+$E136-1&lt;AA$7),0,($D136-SUM($F136:Z136)-SUM($F75:Z75))/($E136+$C136-AA$7))</f>
        <v>0</v>
      </c>
      <c r="AB136" s="339">
        <f>IF(OR($C136&gt;AB$7,$C136+$E136-1&lt;AB$7),0,($D136-SUM($F136:AA136)-SUM($F75:AA75))/($E136+$C136-AB$7))</f>
        <v>0</v>
      </c>
      <c r="AC136" s="339">
        <f>IF(OR($C136&gt;AC$7,$C136+$E136-1&lt;AC$7),0,($D136-SUM($F136:AB136)-SUM($F75:AB75))/($E136+$C136-AC$7))</f>
        <v>0</v>
      </c>
      <c r="AD136" s="339">
        <f>IF(OR($C136&gt;AD$7,$C136+$E136-1&lt;AD$7),0,($D136-SUM($F136:AC136)-SUM($F75:AC75))/($E136+$C136-AD$7))</f>
        <v>0</v>
      </c>
      <c r="AE136" s="339">
        <f>IF(OR($C136&gt;AE$7,$C136+$E136-1&lt;AE$7),0,($D136-SUM($F136:AD136)-SUM($F75:AD75))/($E136+$C136-AE$7))</f>
        <v>0</v>
      </c>
      <c r="AF136" s="339">
        <f>IF(OR($C136&gt;AF$7,$C136+$E136-1&lt;AF$7),0,($D136-SUM($F136:AE136)-SUM($F75:AE75))/($E136+$C136-AF$7))</f>
        <v>0</v>
      </c>
      <c r="AG136" s="339">
        <f>IF(OR($C136&gt;AG$7,$C136+$E136-1&lt;AG$7),0,($D136-SUM($F136:AF136)-SUM($F75:AF75))/($E136+$C136-AG$7))</f>
        <v>0</v>
      </c>
      <c r="AH136" s="339">
        <f>IF(OR($C136&gt;AH$7,$C136+$E136-1&lt;AH$7),0,($D136-SUM($F136:AG136)-SUM($F75:AG75))/($E136+$C136-AH$7))</f>
        <v>0</v>
      </c>
      <c r="AI136" s="339">
        <f>IF(OR($C136&gt;AI$7,$C136+$E136-1&lt;AI$7),0,($D136-SUM($F136:AH136)-SUM($F75:AH75))/($E136+$C136-AI$7))</f>
        <v>0</v>
      </c>
      <c r="AJ136" s="339">
        <f>IF(OR($C136&gt;AJ$7,$C136+$E136-1&lt;AJ$7),0,($D136-SUM($F136:AI136)-SUM($F75:AI75))/($E136+$C136-AJ$7))</f>
        <v>0</v>
      </c>
      <c r="AK136" s="339">
        <f>IF(OR($C136&gt;AK$7,$C136+$E136-1&lt;AK$7),0,($D136-SUM($F136:AJ136)-SUM($F75:AJ75))/($E136+$C136-AK$7))</f>
        <v>0</v>
      </c>
      <c r="AL136" s="339">
        <f>IF(OR($C136&gt;AL$7,$C136+$E136-1&lt;AL$7),0,($D136-SUM($F136:AK136)-SUM($F75:AK75))/($E136+$C136-AL$7))</f>
        <v>0</v>
      </c>
      <c r="AM136" s="339">
        <f>IF(OR($C136&gt;AM$7,$C136+$E136-1&lt;AM$7),0,($D136-SUM($F136:AL136)-SUM($F75:AL75))/($E136+$C136-AM$7))</f>
        <v>0</v>
      </c>
      <c r="AN136" s="339">
        <f>IF(OR($C136&gt;AN$7,$C136+$E136-1&lt;AN$7),0,($D136-SUM($F136:AM136)-SUM($F75:AM75))/($E136+$C136-AN$7))</f>
        <v>0</v>
      </c>
      <c r="AO136" s="339">
        <f>IF(OR($C136&gt;AO$7,$C136+$E136-1&lt;AO$7),0,($D136-SUM($F136:AN136)-SUM($F75:AN75))/($E136+$C136-AO$7))</f>
        <v>0</v>
      </c>
      <c r="AP136" s="339">
        <f>IF(OR($C136&gt;AP$7,$C136+$E136-1&lt;AP$7),0,($D136-SUM($F136:AO136)-SUM($F75:AO75))/($E136+$C136-AP$7))</f>
        <v>0</v>
      </c>
      <c r="AQ136" s="339">
        <f>IF(OR($C136&gt;AQ$7,$C136+$E136-1&lt;AQ$7),0,($D136-SUM($F136:AP136)-SUM($F75:AP75))/($E136+$C136-AQ$7))</f>
        <v>0</v>
      </c>
      <c r="AR136" s="339">
        <f>IF(OR($C136&gt;AR$7,$C136+$E136-1&lt;AR$7),0,($D136-SUM($F136:AQ136)-SUM($F75:AQ75))/($E136+$C136-AR$7))</f>
        <v>0</v>
      </c>
      <c r="AS136" s="339">
        <f>IF(OR($C136&gt;AS$7,$C136+$E136-1&lt;AS$7),0,($D136-SUM($F136:AR136)-SUM($F75:AR75))/($E136+$C136-AS$7))</f>
        <v>0</v>
      </c>
      <c r="AT136" s="339">
        <f>IF(OR($C136&gt;AT$7,$C136+$E136-1&lt;AT$7),0,($D136-SUM($F136:AS136)-SUM($F75:AS75))/($E136+$C136-AT$7))</f>
        <v>0</v>
      </c>
      <c r="AU136" s="339">
        <f>IF(OR($C136&gt;AU$7,$C136+$E136-1&lt;AU$7),0,($D136-SUM($F136:AT136)-SUM($F75:AT75))/($E136+$C136-AU$7))</f>
        <v>0</v>
      </c>
      <c r="AV136" s="339">
        <f>IF(OR($C136&gt;AV$7,$C136+$E136-1&lt;AV$7),0,($D136-SUM($F136:AU136)-SUM($F75:AU75))/($E136+$C136-AV$7))</f>
        <v>0</v>
      </c>
      <c r="AW136" s="339">
        <f>IF(OR($C136&gt;AW$7,$C136+$E136-1&lt;AW$7),0,($D136-SUM($F136:AV136)-SUM($F75:AV75))/($E136+$C136-AW$7))</f>
        <v>0</v>
      </c>
      <c r="AX136" s="339">
        <f>IF(OR($C136&gt;AX$7,$C136+$E136-1&lt;AX$7),0,($D136-SUM($F136:AW136)-SUM($F75:AW75))/($E136+$C136-AX$7))</f>
        <v>0</v>
      </c>
      <c r="AY136" s="339">
        <f>IF(OR($C136&gt;AY$7,$C136+$E136-1&lt;AY$7),0,($D136-SUM($F136:AX136)-SUM($F75:AX75))/($E136+$C136-AY$7))</f>
        <v>0</v>
      </c>
      <c r="AZ136" s="339">
        <f>IF(OR($C136&gt;AZ$7,$C136+$E136-1&lt;AZ$7),0,($D136-SUM($F136:AY136)-SUM($F75:AY75))/($E136+$C136-AZ$7))</f>
        <v>0</v>
      </c>
      <c r="BA136" s="339">
        <f>IF(OR($C136&gt;BA$7,$C136+$E136-1&lt;BA$7),0,($D136-SUM($F136:AZ136)-SUM($F75:AZ75))/($E136+$C136-BA$7))</f>
        <v>0</v>
      </c>
      <c r="BB136" s="339">
        <f>IF(OR($C136&gt;BB$7,$C136+$E136-1&lt;BB$7),0,($D136-SUM($F136:BA136)-SUM($F75:BA75))/($E136+$C136-BB$7))</f>
        <v>0</v>
      </c>
      <c r="BC136" s="339">
        <f>IF(OR($C136&gt;BC$7,$C136+$E136-1&lt;BC$7),0,($D136-SUM($F136:BB136)-SUM($F75:BB75))/($E136+$C136-BC$7))</f>
        <v>0</v>
      </c>
      <c r="BD136" s="339">
        <f>IF(OR($C136&gt;BD$7,$C136+$E136-1&lt;BD$7),0,($D136-SUM($F136:BC136)-SUM($F75:BC75))/($E136+$C136-BD$7))</f>
        <v>0</v>
      </c>
      <c r="BE136" s="339">
        <f>IF(OR($C136&gt;BE$7,$C136+$E136-1&lt;BE$7),0,($D136-SUM($F136:BD136)-SUM($F75:BD75))/($E136+$C136-BE$7))</f>
        <v>0</v>
      </c>
      <c r="BF136" s="339">
        <f>IF(OR($C136&gt;BF$7,$C136+$E136-1&lt;BF$7),0,($D136-SUM($F136:BE136)-SUM($F75:BE75))/($E136+$C136-BF$7))</f>
        <v>0</v>
      </c>
      <c r="BG136" s="339">
        <f>IF(OR($C136&gt;BG$7,$C136+$E136-1&lt;BG$7),0,($D136-SUM($F136:BF136)-SUM($F75:BF75))/($E136+$C136-BG$7))</f>
        <v>0</v>
      </c>
      <c r="BH136" s="339">
        <f>IF(OR($C136&gt;BH$7,$C136+$E136-1&lt;BH$7),0,($D136-SUM($F136:BG136)-SUM($F75:BG75))/($E136+$C136-BH$7))</f>
        <v>0</v>
      </c>
      <c r="BI136" s="339">
        <f>IF(OR($C136&gt;BI$7,$C136+$E136-1&lt;BI$7),0,($D136-SUM($F136:BH136)-SUM($F75:BH75))/($E136+$C136-BI$7))</f>
        <v>0</v>
      </c>
      <c r="BJ136" s="339">
        <f>IF(OR($C136&gt;BJ$7,$C136+$E136-1&lt;BJ$7),0,($D136-SUM($F136:BI136)-SUM($F75:BI75))/($E136+$C136-BJ$7))</f>
        <v>0</v>
      </c>
      <c r="BK136" s="339">
        <f>IF(OR($C136&gt;BK$7,$C136+$E136-1&lt;BK$7),0,($D136-SUM($F136:BJ136)-SUM($F75:BJ75))/($E136+$C136-BK$7))</f>
        <v>0</v>
      </c>
      <c r="BL136" s="339">
        <f>IF(OR($C136&gt;BL$7,$C136+$E136-1&lt;BL$7),0,($D136-SUM($F136:BK136)-SUM($F75:BK75))/($E136+$C136-BL$7))</f>
        <v>0</v>
      </c>
      <c r="BM136" s="339">
        <f>IF(OR($C136&gt;BM$7,$C136+$E136-1&lt;BM$7),0,($D136-SUM($F136:BL136)-SUM($F75:BL75))/($E136+$C136-BM$7))</f>
        <v>0</v>
      </c>
      <c r="BN136" s="339">
        <f>IF(OR($C136&gt;BN$7,$C136+$E136-1&lt;BN$7),0,($D136-SUM($F136:BM136)-SUM($F75:BM75))/($E136+$C136-BN$7))</f>
        <v>0</v>
      </c>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row>
    <row r="137" spans="1:90" hidden="1" outlineLevel="1" x14ac:dyDescent="0.15">
      <c r="A137" s="112"/>
      <c r="B137" s="87"/>
      <c r="C137" s="8">
        <v>42</v>
      </c>
      <c r="D137" s="337">
        <v>0</v>
      </c>
      <c r="E137" s="8">
        <f t="shared" si="19"/>
        <v>0</v>
      </c>
      <c r="F137" s="338"/>
      <c r="G137" s="339">
        <f>IF(OR($C137&gt;G$7,$C137+$E137-1&lt;G$7),0,($D137-SUM($F137:F137)-SUM($F76:F76))/($E137+$C137-G$7))</f>
        <v>0</v>
      </c>
      <c r="H137" s="339">
        <f>IF(OR($C137&gt;H$7,$C137+$E137-1&lt;H$7),0,($D137-SUM($F137:G137)-SUM($F76:G76))/($E137+$C137-H$7))</f>
        <v>0</v>
      </c>
      <c r="I137" s="339">
        <f>IF(OR($C137&gt;I$7,$C137+$E137-1&lt;I$7),0,($D137-SUM($F137:H137)-SUM($F76:H76))/($E137+$C137-I$7))</f>
        <v>0</v>
      </c>
      <c r="J137" s="339">
        <f>IF(OR($C137&gt;J$7,$C137+$E137-1&lt;J$7),0,($D137-SUM($F137:I137)-SUM($F76:I76))/($E137+$C137-J$7))</f>
        <v>0</v>
      </c>
      <c r="K137" s="339">
        <f>IF(OR($C137&gt;K$7,$C137+$E137-1&lt;K$7),0,($D137-SUM($F137:J137)-SUM($F76:J76))/($E137+$C137-K$7))</f>
        <v>0</v>
      </c>
      <c r="L137" s="339">
        <f>IF(OR($C137&gt;L$7,$C137+$E137-1&lt;L$7),0,($D137-SUM($F137:K137)-SUM($F76:K76))/($E137+$C137-L$7))</f>
        <v>0</v>
      </c>
      <c r="M137" s="339">
        <f>IF(OR($C137&gt;M$7,$C137+$E137-1&lt;M$7),0,($D137-SUM($F137:L137)-SUM($F76:L76))/($E137+$C137-M$7))</f>
        <v>0</v>
      </c>
      <c r="N137" s="339">
        <f>IF(OR($C137&gt;N$7,$C137+$E137-1&lt;N$7),0,($D137-SUM($F137:M137)-SUM($F76:M76))/($E137+$C137-N$7))</f>
        <v>0</v>
      </c>
      <c r="O137" s="339">
        <f>IF(OR($C137&gt;O$7,$C137+$E137-1&lt;O$7),0,($D137-SUM($F137:N137)-SUM($F76:N76))/($E137+$C137-O$7))</f>
        <v>0</v>
      </c>
      <c r="P137" s="339">
        <f>IF(OR($C137&gt;P$7,$C137+$E137-1&lt;P$7),0,($D137-SUM($F137:O137)-SUM($F76:O76))/($E137+$C137-P$7))</f>
        <v>0</v>
      </c>
      <c r="Q137" s="339">
        <f>IF(OR($C137&gt;Q$7,$C137+$E137-1&lt;Q$7),0,($D137-SUM($F137:P137)-SUM($F76:P76))/($E137+$C137-Q$7))</f>
        <v>0</v>
      </c>
      <c r="R137" s="339">
        <f>IF(OR($C137&gt;R$7,$C137+$E137-1&lt;R$7),0,($D137-SUM($F137:Q137)-SUM($F76:Q76))/($E137+$C137-R$7))</f>
        <v>0</v>
      </c>
      <c r="S137" s="339">
        <f>IF(OR($C137&gt;S$7,$C137+$E137-1&lt;S$7),0,($D137-SUM($F137:R137)-SUM($F76:R76))/($E137+$C137-S$7))</f>
        <v>0</v>
      </c>
      <c r="T137" s="339">
        <f>IF(OR($C137&gt;T$7,$C137+$E137-1&lt;T$7),0,($D137-SUM($F137:S137)-SUM($F76:S76))/($E137+$C137-T$7))</f>
        <v>0</v>
      </c>
      <c r="U137" s="339">
        <f>IF(OR($C137&gt;U$7,$C137+$E137-1&lt;U$7),0,($D137-SUM($F137:T137)-SUM($F76:T76))/($E137+$C137-U$7))</f>
        <v>0</v>
      </c>
      <c r="V137" s="339">
        <f>IF(OR($C137&gt;V$7,$C137+$E137-1&lt;V$7),0,($D137-SUM($F137:U137)-SUM($F76:U76))/($E137+$C137-V$7))</f>
        <v>0</v>
      </c>
      <c r="W137" s="339">
        <f>IF(OR($C137&gt;W$7,$C137+$E137-1&lt;W$7),0,($D137-SUM($F137:V137)-SUM($F76:V76))/($E137+$C137-W$7))</f>
        <v>0</v>
      </c>
      <c r="X137" s="339">
        <f>IF(OR($C137&gt;X$7,$C137+$E137-1&lt;X$7),0,($D137-SUM($F137:W137)-SUM($F76:W76))/($E137+$C137-X$7))</f>
        <v>0</v>
      </c>
      <c r="Y137" s="339">
        <f>IF(OR($C137&gt;Y$7,$C137+$E137-1&lt;Y$7),0,($D137-SUM($F137:X137)-SUM($F76:X76))/($E137+$C137-Y$7))</f>
        <v>0</v>
      </c>
      <c r="Z137" s="339">
        <f>IF(OR($C137&gt;Z$7,$C137+$E137-1&lt;Z$7),0,($D137-SUM($F137:Y137)-SUM($F76:Y76))/($E137+$C137-Z$7))</f>
        <v>0</v>
      </c>
      <c r="AA137" s="339">
        <f>IF(OR($C137&gt;AA$7,$C137+$E137-1&lt;AA$7),0,($D137-SUM($F137:Z137)-SUM($F76:Z76))/($E137+$C137-AA$7))</f>
        <v>0</v>
      </c>
      <c r="AB137" s="339">
        <f>IF(OR($C137&gt;AB$7,$C137+$E137-1&lt;AB$7),0,($D137-SUM($F137:AA137)-SUM($F76:AA76))/($E137+$C137-AB$7))</f>
        <v>0</v>
      </c>
      <c r="AC137" s="339">
        <f>IF(OR($C137&gt;AC$7,$C137+$E137-1&lt;AC$7),0,($D137-SUM($F137:AB137)-SUM($F76:AB76))/($E137+$C137-AC$7))</f>
        <v>0</v>
      </c>
      <c r="AD137" s="339">
        <f>IF(OR($C137&gt;AD$7,$C137+$E137-1&lt;AD$7),0,($D137-SUM($F137:AC137)-SUM($F76:AC76))/($E137+$C137-AD$7))</f>
        <v>0</v>
      </c>
      <c r="AE137" s="339">
        <f>IF(OR($C137&gt;AE$7,$C137+$E137-1&lt;AE$7),0,($D137-SUM($F137:AD137)-SUM($F76:AD76))/($E137+$C137-AE$7))</f>
        <v>0</v>
      </c>
      <c r="AF137" s="339">
        <f>IF(OR($C137&gt;AF$7,$C137+$E137-1&lt;AF$7),0,($D137-SUM($F137:AE137)-SUM($F76:AE76))/($E137+$C137-AF$7))</f>
        <v>0</v>
      </c>
      <c r="AG137" s="339">
        <f>IF(OR($C137&gt;AG$7,$C137+$E137-1&lt;AG$7),0,($D137-SUM($F137:AF137)-SUM($F76:AF76))/($E137+$C137-AG$7))</f>
        <v>0</v>
      </c>
      <c r="AH137" s="339">
        <f>IF(OR($C137&gt;AH$7,$C137+$E137-1&lt;AH$7),0,($D137-SUM($F137:AG137)-SUM($F76:AG76))/($E137+$C137-AH$7))</f>
        <v>0</v>
      </c>
      <c r="AI137" s="339">
        <f>IF(OR($C137&gt;AI$7,$C137+$E137-1&lt;AI$7),0,($D137-SUM($F137:AH137)-SUM($F76:AH76))/($E137+$C137-AI$7))</f>
        <v>0</v>
      </c>
      <c r="AJ137" s="339">
        <f>IF(OR($C137&gt;AJ$7,$C137+$E137-1&lt;AJ$7),0,($D137-SUM($F137:AI137)-SUM($F76:AI76))/($E137+$C137-AJ$7))</f>
        <v>0</v>
      </c>
      <c r="AK137" s="339">
        <f>IF(OR($C137&gt;AK$7,$C137+$E137-1&lt;AK$7),0,($D137-SUM($F137:AJ137)-SUM($F76:AJ76))/($E137+$C137-AK$7))</f>
        <v>0</v>
      </c>
      <c r="AL137" s="339">
        <f>IF(OR($C137&gt;AL$7,$C137+$E137-1&lt;AL$7),0,($D137-SUM($F137:AK137)-SUM($F76:AK76))/($E137+$C137-AL$7))</f>
        <v>0</v>
      </c>
      <c r="AM137" s="339">
        <f>IF(OR($C137&gt;AM$7,$C137+$E137-1&lt;AM$7),0,($D137-SUM($F137:AL137)-SUM($F76:AL76))/($E137+$C137-AM$7))</f>
        <v>0</v>
      </c>
      <c r="AN137" s="339">
        <f>IF(OR($C137&gt;AN$7,$C137+$E137-1&lt;AN$7),0,($D137-SUM($F137:AM137)-SUM($F76:AM76))/($E137+$C137-AN$7))</f>
        <v>0</v>
      </c>
      <c r="AO137" s="339">
        <f>IF(OR($C137&gt;AO$7,$C137+$E137-1&lt;AO$7),0,($D137-SUM($F137:AN137)-SUM($F76:AN76))/($E137+$C137-AO$7))</f>
        <v>0</v>
      </c>
      <c r="AP137" s="339">
        <f>IF(OR($C137&gt;AP$7,$C137+$E137-1&lt;AP$7),0,($D137-SUM($F137:AO137)-SUM($F76:AO76))/($E137+$C137-AP$7))</f>
        <v>0</v>
      </c>
      <c r="AQ137" s="339">
        <f>IF(OR($C137&gt;AQ$7,$C137+$E137-1&lt;AQ$7),0,($D137-SUM($F137:AP137)-SUM($F76:AP76))/($E137+$C137-AQ$7))</f>
        <v>0</v>
      </c>
      <c r="AR137" s="339">
        <f>IF(OR($C137&gt;AR$7,$C137+$E137-1&lt;AR$7),0,($D137-SUM($F137:AQ137)-SUM($F76:AQ76))/($E137+$C137-AR$7))</f>
        <v>0</v>
      </c>
      <c r="AS137" s="339">
        <f>IF(OR($C137&gt;AS$7,$C137+$E137-1&lt;AS$7),0,($D137-SUM($F137:AR137)-SUM($F76:AR76))/($E137+$C137-AS$7))</f>
        <v>0</v>
      </c>
      <c r="AT137" s="339">
        <f>IF(OR($C137&gt;AT$7,$C137+$E137-1&lt;AT$7),0,($D137-SUM($F137:AS137)-SUM($F76:AS76))/($E137+$C137-AT$7))</f>
        <v>0</v>
      </c>
      <c r="AU137" s="339">
        <f>IF(OR($C137&gt;AU$7,$C137+$E137-1&lt;AU$7),0,($D137-SUM($F137:AT137)-SUM($F76:AT76))/($E137+$C137-AU$7))</f>
        <v>0</v>
      </c>
      <c r="AV137" s="339">
        <f>IF(OR($C137&gt;AV$7,$C137+$E137-1&lt;AV$7),0,($D137-SUM($F137:AU137)-SUM($F76:AU76))/($E137+$C137-AV$7))</f>
        <v>0</v>
      </c>
      <c r="AW137" s="339">
        <f>IF(OR($C137&gt;AW$7,$C137+$E137-1&lt;AW$7),0,($D137-SUM($F137:AV137)-SUM($F76:AV76))/($E137+$C137-AW$7))</f>
        <v>0</v>
      </c>
      <c r="AX137" s="339">
        <f>IF(OR($C137&gt;AX$7,$C137+$E137-1&lt;AX$7),0,($D137-SUM($F137:AW137)-SUM($F76:AW76))/($E137+$C137-AX$7))</f>
        <v>0</v>
      </c>
      <c r="AY137" s="339">
        <f>IF(OR($C137&gt;AY$7,$C137+$E137-1&lt;AY$7),0,($D137-SUM($F137:AX137)-SUM($F76:AX76))/($E137+$C137-AY$7))</f>
        <v>0</v>
      </c>
      <c r="AZ137" s="339">
        <f>IF(OR($C137&gt;AZ$7,$C137+$E137-1&lt;AZ$7),0,($D137-SUM($F137:AY137)-SUM($F76:AY76))/($E137+$C137-AZ$7))</f>
        <v>0</v>
      </c>
      <c r="BA137" s="339">
        <f>IF(OR($C137&gt;BA$7,$C137+$E137-1&lt;BA$7),0,($D137-SUM($F137:AZ137)-SUM($F76:AZ76))/($E137+$C137-BA$7))</f>
        <v>0</v>
      </c>
      <c r="BB137" s="339">
        <f>IF(OR($C137&gt;BB$7,$C137+$E137-1&lt;BB$7),0,($D137-SUM($F137:BA137)-SUM($F76:BA76))/($E137+$C137-BB$7))</f>
        <v>0</v>
      </c>
      <c r="BC137" s="339">
        <f>IF(OR($C137&gt;BC$7,$C137+$E137-1&lt;BC$7),0,($D137-SUM($F137:BB137)-SUM($F76:BB76))/($E137+$C137-BC$7))</f>
        <v>0</v>
      </c>
      <c r="BD137" s="339">
        <f>IF(OR($C137&gt;BD$7,$C137+$E137-1&lt;BD$7),0,($D137-SUM($F137:BC137)-SUM($F76:BC76))/($E137+$C137-BD$7))</f>
        <v>0</v>
      </c>
      <c r="BE137" s="339">
        <f>IF(OR($C137&gt;BE$7,$C137+$E137-1&lt;BE$7),0,($D137-SUM($F137:BD137)-SUM($F76:BD76))/($E137+$C137-BE$7))</f>
        <v>0</v>
      </c>
      <c r="BF137" s="339">
        <f>IF(OR($C137&gt;BF$7,$C137+$E137-1&lt;BF$7),0,($D137-SUM($F137:BE137)-SUM($F76:BE76))/($E137+$C137-BF$7))</f>
        <v>0</v>
      </c>
      <c r="BG137" s="339">
        <f>IF(OR($C137&gt;BG$7,$C137+$E137-1&lt;BG$7),0,($D137-SUM($F137:BF137)-SUM($F76:BF76))/($E137+$C137-BG$7))</f>
        <v>0</v>
      </c>
      <c r="BH137" s="339">
        <f>IF(OR($C137&gt;BH$7,$C137+$E137-1&lt;BH$7),0,($D137-SUM($F137:BG137)-SUM($F76:BG76))/($E137+$C137-BH$7))</f>
        <v>0</v>
      </c>
      <c r="BI137" s="339">
        <f>IF(OR($C137&gt;BI$7,$C137+$E137-1&lt;BI$7),0,($D137-SUM($F137:BH137)-SUM($F76:BH76))/($E137+$C137-BI$7))</f>
        <v>0</v>
      </c>
      <c r="BJ137" s="339">
        <f>IF(OR($C137&gt;BJ$7,$C137+$E137-1&lt;BJ$7),0,($D137-SUM($F137:BI137)-SUM($F76:BI76))/($E137+$C137-BJ$7))</f>
        <v>0</v>
      </c>
      <c r="BK137" s="339">
        <f>IF(OR($C137&gt;BK$7,$C137+$E137-1&lt;BK$7),0,($D137-SUM($F137:BJ137)-SUM($F76:BJ76))/($E137+$C137-BK$7))</f>
        <v>0</v>
      </c>
      <c r="BL137" s="339">
        <f>IF(OR($C137&gt;BL$7,$C137+$E137-1&lt;BL$7),0,($D137-SUM($F137:BK137)-SUM($F76:BK76))/($E137+$C137-BL$7))</f>
        <v>0</v>
      </c>
      <c r="BM137" s="339">
        <f>IF(OR($C137&gt;BM$7,$C137+$E137-1&lt;BM$7),0,($D137-SUM($F137:BL137)-SUM($F76:BL76))/($E137+$C137-BM$7))</f>
        <v>0</v>
      </c>
      <c r="BN137" s="339">
        <f>IF(OR($C137&gt;BN$7,$C137+$E137-1&lt;BN$7),0,($D137-SUM($F137:BM137)-SUM($F76:BM76))/($E137+$C137-BN$7))</f>
        <v>0</v>
      </c>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row>
    <row r="138" spans="1:90" hidden="1" outlineLevel="1" x14ac:dyDescent="0.15">
      <c r="A138" s="112"/>
      <c r="B138" s="87"/>
      <c r="C138" s="8">
        <v>43</v>
      </c>
      <c r="D138" s="337">
        <v>0</v>
      </c>
      <c r="E138" s="8">
        <f t="shared" si="19"/>
        <v>0</v>
      </c>
      <c r="F138" s="338"/>
      <c r="G138" s="339">
        <f>IF(OR($C138&gt;G$7,$C138+$E138-1&lt;G$7),0,($D138-SUM($F138:F138)-SUM($F77:F77))/($E138+$C138-G$7))</f>
        <v>0</v>
      </c>
      <c r="H138" s="339">
        <f>IF(OR($C138&gt;H$7,$C138+$E138-1&lt;H$7),0,($D138-SUM($F138:G138)-SUM($F77:G77))/($E138+$C138-H$7))</f>
        <v>0</v>
      </c>
      <c r="I138" s="339">
        <f>IF(OR($C138&gt;I$7,$C138+$E138-1&lt;I$7),0,($D138-SUM($F138:H138)-SUM($F77:H77))/($E138+$C138-I$7))</f>
        <v>0</v>
      </c>
      <c r="J138" s="339">
        <f>IF(OR($C138&gt;J$7,$C138+$E138-1&lt;J$7),0,($D138-SUM($F138:I138)-SUM($F77:I77))/($E138+$C138-J$7))</f>
        <v>0</v>
      </c>
      <c r="K138" s="339">
        <f>IF(OR($C138&gt;K$7,$C138+$E138-1&lt;K$7),0,($D138-SUM($F138:J138)-SUM($F77:J77))/($E138+$C138-K$7))</f>
        <v>0</v>
      </c>
      <c r="L138" s="339">
        <f>IF(OR($C138&gt;L$7,$C138+$E138-1&lt;L$7),0,($D138-SUM($F138:K138)-SUM($F77:K77))/($E138+$C138-L$7))</f>
        <v>0</v>
      </c>
      <c r="M138" s="339">
        <f>IF(OR($C138&gt;M$7,$C138+$E138-1&lt;M$7),0,($D138-SUM($F138:L138)-SUM($F77:L77))/($E138+$C138-M$7))</f>
        <v>0</v>
      </c>
      <c r="N138" s="339">
        <f>IF(OR($C138&gt;N$7,$C138+$E138-1&lt;N$7),0,($D138-SUM($F138:M138)-SUM($F77:M77))/($E138+$C138-N$7))</f>
        <v>0</v>
      </c>
      <c r="O138" s="339">
        <f>IF(OR($C138&gt;O$7,$C138+$E138-1&lt;O$7),0,($D138-SUM($F138:N138)-SUM($F77:N77))/($E138+$C138-O$7))</f>
        <v>0</v>
      </c>
      <c r="P138" s="339">
        <f>IF(OR($C138&gt;P$7,$C138+$E138-1&lt;P$7),0,($D138-SUM($F138:O138)-SUM($F77:O77))/($E138+$C138-P$7))</f>
        <v>0</v>
      </c>
      <c r="Q138" s="339">
        <f>IF(OR($C138&gt;Q$7,$C138+$E138-1&lt;Q$7),0,($D138-SUM($F138:P138)-SUM($F77:P77))/($E138+$C138-Q$7))</f>
        <v>0</v>
      </c>
      <c r="R138" s="339">
        <f>IF(OR($C138&gt;R$7,$C138+$E138-1&lt;R$7),0,($D138-SUM($F138:Q138)-SUM($F77:Q77))/($E138+$C138-R$7))</f>
        <v>0</v>
      </c>
      <c r="S138" s="339">
        <f>IF(OR($C138&gt;S$7,$C138+$E138-1&lt;S$7),0,($D138-SUM($F138:R138)-SUM($F77:R77))/($E138+$C138-S$7))</f>
        <v>0</v>
      </c>
      <c r="T138" s="339">
        <f>IF(OR($C138&gt;T$7,$C138+$E138-1&lt;T$7),0,($D138-SUM($F138:S138)-SUM($F77:S77))/($E138+$C138-T$7))</f>
        <v>0</v>
      </c>
      <c r="U138" s="339">
        <f>IF(OR($C138&gt;U$7,$C138+$E138-1&lt;U$7),0,($D138-SUM($F138:T138)-SUM($F77:T77))/($E138+$C138-U$7))</f>
        <v>0</v>
      </c>
      <c r="V138" s="339">
        <f>IF(OR($C138&gt;V$7,$C138+$E138-1&lt;V$7),0,($D138-SUM($F138:U138)-SUM($F77:U77))/($E138+$C138-V$7))</f>
        <v>0</v>
      </c>
      <c r="W138" s="339">
        <f>IF(OR($C138&gt;W$7,$C138+$E138-1&lt;W$7),0,($D138-SUM($F138:V138)-SUM($F77:V77))/($E138+$C138-W$7))</f>
        <v>0</v>
      </c>
      <c r="X138" s="339">
        <f>IF(OR($C138&gt;X$7,$C138+$E138-1&lt;X$7),0,($D138-SUM($F138:W138)-SUM($F77:W77))/($E138+$C138-X$7))</f>
        <v>0</v>
      </c>
      <c r="Y138" s="339">
        <f>IF(OR($C138&gt;Y$7,$C138+$E138-1&lt;Y$7),0,($D138-SUM($F138:X138)-SUM($F77:X77))/($E138+$C138-Y$7))</f>
        <v>0</v>
      </c>
      <c r="Z138" s="339">
        <f>IF(OR($C138&gt;Z$7,$C138+$E138-1&lt;Z$7),0,($D138-SUM($F138:Y138)-SUM($F77:Y77))/($E138+$C138-Z$7))</f>
        <v>0</v>
      </c>
      <c r="AA138" s="339">
        <f>IF(OR($C138&gt;AA$7,$C138+$E138-1&lt;AA$7),0,($D138-SUM($F138:Z138)-SUM($F77:Z77))/($E138+$C138-AA$7))</f>
        <v>0</v>
      </c>
      <c r="AB138" s="339">
        <f>IF(OR($C138&gt;AB$7,$C138+$E138-1&lt;AB$7),0,($D138-SUM($F138:AA138)-SUM($F77:AA77))/($E138+$C138-AB$7))</f>
        <v>0</v>
      </c>
      <c r="AC138" s="339">
        <f>IF(OR($C138&gt;AC$7,$C138+$E138-1&lt;AC$7),0,($D138-SUM($F138:AB138)-SUM($F77:AB77))/($E138+$C138-AC$7))</f>
        <v>0</v>
      </c>
      <c r="AD138" s="339">
        <f>IF(OR($C138&gt;AD$7,$C138+$E138-1&lt;AD$7),0,($D138-SUM($F138:AC138)-SUM($F77:AC77))/($E138+$C138-AD$7))</f>
        <v>0</v>
      </c>
      <c r="AE138" s="339">
        <f>IF(OR($C138&gt;AE$7,$C138+$E138-1&lt;AE$7),0,($D138-SUM($F138:AD138)-SUM($F77:AD77))/($E138+$C138-AE$7))</f>
        <v>0</v>
      </c>
      <c r="AF138" s="339">
        <f>IF(OR($C138&gt;AF$7,$C138+$E138-1&lt;AF$7),0,($D138-SUM($F138:AE138)-SUM($F77:AE77))/($E138+$C138-AF$7))</f>
        <v>0</v>
      </c>
      <c r="AG138" s="339">
        <f>IF(OR($C138&gt;AG$7,$C138+$E138-1&lt;AG$7),0,($D138-SUM($F138:AF138)-SUM($F77:AF77))/($E138+$C138-AG$7))</f>
        <v>0</v>
      </c>
      <c r="AH138" s="339">
        <f>IF(OR($C138&gt;AH$7,$C138+$E138-1&lt;AH$7),0,($D138-SUM($F138:AG138)-SUM($F77:AG77))/($E138+$C138-AH$7))</f>
        <v>0</v>
      </c>
      <c r="AI138" s="339">
        <f>IF(OR($C138&gt;AI$7,$C138+$E138-1&lt;AI$7),0,($D138-SUM($F138:AH138)-SUM($F77:AH77))/($E138+$C138-AI$7))</f>
        <v>0</v>
      </c>
      <c r="AJ138" s="339">
        <f>IF(OR($C138&gt;AJ$7,$C138+$E138-1&lt;AJ$7),0,($D138-SUM($F138:AI138)-SUM($F77:AI77))/($E138+$C138-AJ$7))</f>
        <v>0</v>
      </c>
      <c r="AK138" s="339">
        <f>IF(OR($C138&gt;AK$7,$C138+$E138-1&lt;AK$7),0,($D138-SUM($F138:AJ138)-SUM($F77:AJ77))/($E138+$C138-AK$7))</f>
        <v>0</v>
      </c>
      <c r="AL138" s="339">
        <f>IF(OR($C138&gt;AL$7,$C138+$E138-1&lt;AL$7),0,($D138-SUM($F138:AK138)-SUM($F77:AK77))/($E138+$C138-AL$7))</f>
        <v>0</v>
      </c>
      <c r="AM138" s="339">
        <f>IF(OR($C138&gt;AM$7,$C138+$E138-1&lt;AM$7),0,($D138-SUM($F138:AL138)-SUM($F77:AL77))/($E138+$C138-AM$7))</f>
        <v>0</v>
      </c>
      <c r="AN138" s="339">
        <f>IF(OR($C138&gt;AN$7,$C138+$E138-1&lt;AN$7),0,($D138-SUM($F138:AM138)-SUM($F77:AM77))/($E138+$C138-AN$7))</f>
        <v>0</v>
      </c>
      <c r="AO138" s="339">
        <f>IF(OR($C138&gt;AO$7,$C138+$E138-1&lt;AO$7),0,($D138-SUM($F138:AN138)-SUM($F77:AN77))/($E138+$C138-AO$7))</f>
        <v>0</v>
      </c>
      <c r="AP138" s="339">
        <f>IF(OR($C138&gt;AP$7,$C138+$E138-1&lt;AP$7),0,($D138-SUM($F138:AO138)-SUM($F77:AO77))/($E138+$C138-AP$7))</f>
        <v>0</v>
      </c>
      <c r="AQ138" s="339">
        <f>IF(OR($C138&gt;AQ$7,$C138+$E138-1&lt;AQ$7),0,($D138-SUM($F138:AP138)-SUM($F77:AP77))/($E138+$C138-AQ$7))</f>
        <v>0</v>
      </c>
      <c r="AR138" s="339">
        <f>IF(OR($C138&gt;AR$7,$C138+$E138-1&lt;AR$7),0,($D138-SUM($F138:AQ138)-SUM($F77:AQ77))/($E138+$C138-AR$7))</f>
        <v>0</v>
      </c>
      <c r="AS138" s="339">
        <f>IF(OR($C138&gt;AS$7,$C138+$E138-1&lt;AS$7),0,($D138-SUM($F138:AR138)-SUM($F77:AR77))/($E138+$C138-AS$7))</f>
        <v>0</v>
      </c>
      <c r="AT138" s="339">
        <f>IF(OR($C138&gt;AT$7,$C138+$E138-1&lt;AT$7),0,($D138-SUM($F138:AS138)-SUM($F77:AS77))/($E138+$C138-AT$7))</f>
        <v>0</v>
      </c>
      <c r="AU138" s="339">
        <f>IF(OR($C138&gt;AU$7,$C138+$E138-1&lt;AU$7),0,($D138-SUM($F138:AT138)-SUM($F77:AT77))/($E138+$C138-AU$7))</f>
        <v>0</v>
      </c>
      <c r="AV138" s="339">
        <f>IF(OR($C138&gt;AV$7,$C138+$E138-1&lt;AV$7),0,($D138-SUM($F138:AU138)-SUM($F77:AU77))/($E138+$C138-AV$7))</f>
        <v>0</v>
      </c>
      <c r="AW138" s="339">
        <f>IF(OR($C138&gt;AW$7,$C138+$E138-1&lt;AW$7),0,($D138-SUM($F138:AV138)-SUM($F77:AV77))/($E138+$C138-AW$7))</f>
        <v>0</v>
      </c>
      <c r="AX138" s="339">
        <f>IF(OR($C138&gt;AX$7,$C138+$E138-1&lt;AX$7),0,($D138-SUM($F138:AW138)-SUM($F77:AW77))/($E138+$C138-AX$7))</f>
        <v>0</v>
      </c>
      <c r="AY138" s="339">
        <f>IF(OR($C138&gt;AY$7,$C138+$E138-1&lt;AY$7),0,($D138-SUM($F138:AX138)-SUM($F77:AX77))/($E138+$C138-AY$7))</f>
        <v>0</v>
      </c>
      <c r="AZ138" s="339">
        <f>IF(OR($C138&gt;AZ$7,$C138+$E138-1&lt;AZ$7),0,($D138-SUM($F138:AY138)-SUM($F77:AY77))/($E138+$C138-AZ$7))</f>
        <v>0</v>
      </c>
      <c r="BA138" s="339">
        <f>IF(OR($C138&gt;BA$7,$C138+$E138-1&lt;BA$7),0,($D138-SUM($F138:AZ138)-SUM($F77:AZ77))/($E138+$C138-BA$7))</f>
        <v>0</v>
      </c>
      <c r="BB138" s="339">
        <f>IF(OR($C138&gt;BB$7,$C138+$E138-1&lt;BB$7),0,($D138-SUM($F138:BA138)-SUM($F77:BA77))/($E138+$C138-BB$7))</f>
        <v>0</v>
      </c>
      <c r="BC138" s="339">
        <f>IF(OR($C138&gt;BC$7,$C138+$E138-1&lt;BC$7),0,($D138-SUM($F138:BB138)-SUM($F77:BB77))/($E138+$C138-BC$7))</f>
        <v>0</v>
      </c>
      <c r="BD138" s="339">
        <f>IF(OR($C138&gt;BD$7,$C138+$E138-1&lt;BD$7),0,($D138-SUM($F138:BC138)-SUM($F77:BC77))/($E138+$C138-BD$7))</f>
        <v>0</v>
      </c>
      <c r="BE138" s="339">
        <f>IF(OR($C138&gt;BE$7,$C138+$E138-1&lt;BE$7),0,($D138-SUM($F138:BD138)-SUM($F77:BD77))/($E138+$C138-BE$7))</f>
        <v>0</v>
      </c>
      <c r="BF138" s="339">
        <f>IF(OR($C138&gt;BF$7,$C138+$E138-1&lt;BF$7),0,($D138-SUM($F138:BE138)-SUM($F77:BE77))/($E138+$C138-BF$7))</f>
        <v>0</v>
      </c>
      <c r="BG138" s="339">
        <f>IF(OR($C138&gt;BG$7,$C138+$E138-1&lt;BG$7),0,($D138-SUM($F138:BF138)-SUM($F77:BF77))/($E138+$C138-BG$7))</f>
        <v>0</v>
      </c>
      <c r="BH138" s="339">
        <f>IF(OR($C138&gt;BH$7,$C138+$E138-1&lt;BH$7),0,($D138-SUM($F138:BG138)-SUM($F77:BG77))/($E138+$C138-BH$7))</f>
        <v>0</v>
      </c>
      <c r="BI138" s="339">
        <f>IF(OR($C138&gt;BI$7,$C138+$E138-1&lt;BI$7),0,($D138-SUM($F138:BH138)-SUM($F77:BH77))/($E138+$C138-BI$7))</f>
        <v>0</v>
      </c>
      <c r="BJ138" s="339">
        <f>IF(OR($C138&gt;BJ$7,$C138+$E138-1&lt;BJ$7),0,($D138-SUM($F138:BI138)-SUM($F77:BI77))/($E138+$C138-BJ$7))</f>
        <v>0</v>
      </c>
      <c r="BK138" s="339">
        <f>IF(OR($C138&gt;BK$7,$C138+$E138-1&lt;BK$7),0,($D138-SUM($F138:BJ138)-SUM($F77:BJ77))/($E138+$C138-BK$7))</f>
        <v>0</v>
      </c>
      <c r="BL138" s="339">
        <f>IF(OR($C138&gt;BL$7,$C138+$E138-1&lt;BL$7),0,($D138-SUM($F138:BK138)-SUM($F77:BK77))/($E138+$C138-BL$7))</f>
        <v>0</v>
      </c>
      <c r="BM138" s="339">
        <f>IF(OR($C138&gt;BM$7,$C138+$E138-1&lt;BM$7),0,($D138-SUM($F138:BL138)-SUM($F77:BL77))/($E138+$C138-BM$7))</f>
        <v>0</v>
      </c>
      <c r="BN138" s="339">
        <f>IF(OR($C138&gt;BN$7,$C138+$E138-1&lt;BN$7),0,($D138-SUM($F138:BM138)-SUM($F77:BM77))/($E138+$C138-BN$7))</f>
        <v>0</v>
      </c>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row>
    <row r="139" spans="1:90" hidden="1" outlineLevel="1" x14ac:dyDescent="0.15">
      <c r="A139" s="112"/>
      <c r="B139" s="87"/>
      <c r="C139" s="8">
        <v>44</v>
      </c>
      <c r="D139" s="337">
        <v>0</v>
      </c>
      <c r="E139" s="8">
        <f t="shared" si="19"/>
        <v>0</v>
      </c>
      <c r="F139" s="338"/>
      <c r="G139" s="339">
        <f>IF(OR($C139&gt;G$7,$C139+$E139-1&lt;G$7),0,($D139-SUM($F139:F139)-SUM($F78:F78))/($E139+$C139-G$7))</f>
        <v>0</v>
      </c>
      <c r="H139" s="339">
        <f>IF(OR($C139&gt;H$7,$C139+$E139-1&lt;H$7),0,($D139-SUM($F139:G139)-SUM($F78:G78))/($E139+$C139-H$7))</f>
        <v>0</v>
      </c>
      <c r="I139" s="339">
        <f>IF(OR($C139&gt;I$7,$C139+$E139-1&lt;I$7),0,($D139-SUM($F139:H139)-SUM($F78:H78))/($E139+$C139-I$7))</f>
        <v>0</v>
      </c>
      <c r="J139" s="339">
        <f>IF(OR($C139&gt;J$7,$C139+$E139-1&lt;J$7),0,($D139-SUM($F139:I139)-SUM($F78:I78))/($E139+$C139-J$7))</f>
        <v>0</v>
      </c>
      <c r="K139" s="339">
        <f>IF(OR($C139&gt;K$7,$C139+$E139-1&lt;K$7),0,($D139-SUM($F139:J139)-SUM($F78:J78))/($E139+$C139-K$7))</f>
        <v>0</v>
      </c>
      <c r="L139" s="339">
        <f>IF(OR($C139&gt;L$7,$C139+$E139-1&lt;L$7),0,($D139-SUM($F139:K139)-SUM($F78:K78))/($E139+$C139-L$7))</f>
        <v>0</v>
      </c>
      <c r="M139" s="339">
        <f>IF(OR($C139&gt;M$7,$C139+$E139-1&lt;M$7),0,($D139-SUM($F139:L139)-SUM($F78:L78))/($E139+$C139-M$7))</f>
        <v>0</v>
      </c>
      <c r="N139" s="339">
        <f>IF(OR($C139&gt;N$7,$C139+$E139-1&lt;N$7),0,($D139-SUM($F139:M139)-SUM($F78:M78))/($E139+$C139-N$7))</f>
        <v>0</v>
      </c>
      <c r="O139" s="339">
        <f>IF(OR($C139&gt;O$7,$C139+$E139-1&lt;O$7),0,($D139-SUM($F139:N139)-SUM($F78:N78))/($E139+$C139-O$7))</f>
        <v>0</v>
      </c>
      <c r="P139" s="339">
        <f>IF(OR($C139&gt;P$7,$C139+$E139-1&lt;P$7),0,($D139-SUM($F139:O139)-SUM($F78:O78))/($E139+$C139-P$7))</f>
        <v>0</v>
      </c>
      <c r="Q139" s="339">
        <f>IF(OR($C139&gt;Q$7,$C139+$E139-1&lt;Q$7),0,($D139-SUM($F139:P139)-SUM($F78:P78))/($E139+$C139-Q$7))</f>
        <v>0</v>
      </c>
      <c r="R139" s="339">
        <f>IF(OR($C139&gt;R$7,$C139+$E139-1&lt;R$7),0,($D139-SUM($F139:Q139)-SUM($F78:Q78))/($E139+$C139-R$7))</f>
        <v>0</v>
      </c>
      <c r="S139" s="339">
        <f>IF(OR($C139&gt;S$7,$C139+$E139-1&lt;S$7),0,($D139-SUM($F139:R139)-SUM($F78:R78))/($E139+$C139-S$7))</f>
        <v>0</v>
      </c>
      <c r="T139" s="339">
        <f>IF(OR($C139&gt;T$7,$C139+$E139-1&lt;T$7),0,($D139-SUM($F139:S139)-SUM($F78:S78))/($E139+$C139-T$7))</f>
        <v>0</v>
      </c>
      <c r="U139" s="339">
        <f>IF(OR($C139&gt;U$7,$C139+$E139-1&lt;U$7),0,($D139-SUM($F139:T139)-SUM($F78:T78))/($E139+$C139-U$7))</f>
        <v>0</v>
      </c>
      <c r="V139" s="339">
        <f>IF(OR($C139&gt;V$7,$C139+$E139-1&lt;V$7),0,($D139-SUM($F139:U139)-SUM($F78:U78))/($E139+$C139-V$7))</f>
        <v>0</v>
      </c>
      <c r="W139" s="339">
        <f>IF(OR($C139&gt;W$7,$C139+$E139-1&lt;W$7),0,($D139-SUM($F139:V139)-SUM($F78:V78))/($E139+$C139-W$7))</f>
        <v>0</v>
      </c>
      <c r="X139" s="339">
        <f>IF(OR($C139&gt;X$7,$C139+$E139-1&lt;X$7),0,($D139-SUM($F139:W139)-SUM($F78:W78))/($E139+$C139-X$7))</f>
        <v>0</v>
      </c>
      <c r="Y139" s="339">
        <f>IF(OR($C139&gt;Y$7,$C139+$E139-1&lt;Y$7),0,($D139-SUM($F139:X139)-SUM($F78:X78))/($E139+$C139-Y$7))</f>
        <v>0</v>
      </c>
      <c r="Z139" s="339">
        <f>IF(OR($C139&gt;Z$7,$C139+$E139-1&lt;Z$7),0,($D139-SUM($F139:Y139)-SUM($F78:Y78))/($E139+$C139-Z$7))</f>
        <v>0</v>
      </c>
      <c r="AA139" s="339">
        <f>IF(OR($C139&gt;AA$7,$C139+$E139-1&lt;AA$7),0,($D139-SUM($F139:Z139)-SUM($F78:Z78))/($E139+$C139-AA$7))</f>
        <v>0</v>
      </c>
      <c r="AB139" s="339">
        <f>IF(OR($C139&gt;AB$7,$C139+$E139-1&lt;AB$7),0,($D139-SUM($F139:AA139)-SUM($F78:AA78))/($E139+$C139-AB$7))</f>
        <v>0</v>
      </c>
      <c r="AC139" s="339">
        <f>IF(OR($C139&gt;AC$7,$C139+$E139-1&lt;AC$7),0,($D139-SUM($F139:AB139)-SUM($F78:AB78))/($E139+$C139-AC$7))</f>
        <v>0</v>
      </c>
      <c r="AD139" s="339">
        <f>IF(OR($C139&gt;AD$7,$C139+$E139-1&lt;AD$7),0,($D139-SUM($F139:AC139)-SUM($F78:AC78))/($E139+$C139-AD$7))</f>
        <v>0</v>
      </c>
      <c r="AE139" s="339">
        <f>IF(OR($C139&gt;AE$7,$C139+$E139-1&lt;AE$7),0,($D139-SUM($F139:AD139)-SUM($F78:AD78))/($E139+$C139-AE$7))</f>
        <v>0</v>
      </c>
      <c r="AF139" s="339">
        <f>IF(OR($C139&gt;AF$7,$C139+$E139-1&lt;AF$7),0,($D139-SUM($F139:AE139)-SUM($F78:AE78))/($E139+$C139-AF$7))</f>
        <v>0</v>
      </c>
      <c r="AG139" s="339">
        <f>IF(OR($C139&gt;AG$7,$C139+$E139-1&lt;AG$7),0,($D139-SUM($F139:AF139)-SUM($F78:AF78))/($E139+$C139-AG$7))</f>
        <v>0</v>
      </c>
      <c r="AH139" s="339">
        <f>IF(OR($C139&gt;AH$7,$C139+$E139-1&lt;AH$7),0,($D139-SUM($F139:AG139)-SUM($F78:AG78))/($E139+$C139-AH$7))</f>
        <v>0</v>
      </c>
      <c r="AI139" s="339">
        <f>IF(OR($C139&gt;AI$7,$C139+$E139-1&lt;AI$7),0,($D139-SUM($F139:AH139)-SUM($F78:AH78))/($E139+$C139-AI$7))</f>
        <v>0</v>
      </c>
      <c r="AJ139" s="339">
        <f>IF(OR($C139&gt;AJ$7,$C139+$E139-1&lt;AJ$7),0,($D139-SUM($F139:AI139)-SUM($F78:AI78))/($E139+$C139-AJ$7))</f>
        <v>0</v>
      </c>
      <c r="AK139" s="339">
        <f>IF(OR($C139&gt;AK$7,$C139+$E139-1&lt;AK$7),0,($D139-SUM($F139:AJ139)-SUM($F78:AJ78))/($E139+$C139-AK$7))</f>
        <v>0</v>
      </c>
      <c r="AL139" s="339">
        <f>IF(OR($C139&gt;AL$7,$C139+$E139-1&lt;AL$7),0,($D139-SUM($F139:AK139)-SUM($F78:AK78))/($E139+$C139-AL$7))</f>
        <v>0</v>
      </c>
      <c r="AM139" s="339">
        <f>IF(OR($C139&gt;AM$7,$C139+$E139-1&lt;AM$7),0,($D139-SUM($F139:AL139)-SUM($F78:AL78))/($E139+$C139-AM$7))</f>
        <v>0</v>
      </c>
      <c r="AN139" s="339">
        <f>IF(OR($C139&gt;AN$7,$C139+$E139-1&lt;AN$7),0,($D139-SUM($F139:AM139)-SUM($F78:AM78))/($E139+$C139-AN$7))</f>
        <v>0</v>
      </c>
      <c r="AO139" s="339">
        <f>IF(OR($C139&gt;AO$7,$C139+$E139-1&lt;AO$7),0,($D139-SUM($F139:AN139)-SUM($F78:AN78))/($E139+$C139-AO$7))</f>
        <v>0</v>
      </c>
      <c r="AP139" s="339">
        <f>IF(OR($C139&gt;AP$7,$C139+$E139-1&lt;AP$7),0,($D139-SUM($F139:AO139)-SUM($F78:AO78))/($E139+$C139-AP$7))</f>
        <v>0</v>
      </c>
      <c r="AQ139" s="339">
        <f>IF(OR($C139&gt;AQ$7,$C139+$E139-1&lt;AQ$7),0,($D139-SUM($F139:AP139)-SUM($F78:AP78))/($E139+$C139-AQ$7))</f>
        <v>0</v>
      </c>
      <c r="AR139" s="339">
        <f>IF(OR($C139&gt;AR$7,$C139+$E139-1&lt;AR$7),0,($D139-SUM($F139:AQ139)-SUM($F78:AQ78))/($E139+$C139-AR$7))</f>
        <v>0</v>
      </c>
      <c r="AS139" s="339">
        <f>IF(OR($C139&gt;AS$7,$C139+$E139-1&lt;AS$7),0,($D139-SUM($F139:AR139)-SUM($F78:AR78))/($E139+$C139-AS$7))</f>
        <v>0</v>
      </c>
      <c r="AT139" s="339">
        <f>IF(OR($C139&gt;AT$7,$C139+$E139-1&lt;AT$7),0,($D139-SUM($F139:AS139)-SUM($F78:AS78))/($E139+$C139-AT$7))</f>
        <v>0</v>
      </c>
      <c r="AU139" s="339">
        <f>IF(OR($C139&gt;AU$7,$C139+$E139-1&lt;AU$7),0,($D139-SUM($F139:AT139)-SUM($F78:AT78))/($E139+$C139-AU$7))</f>
        <v>0</v>
      </c>
      <c r="AV139" s="339">
        <f>IF(OR($C139&gt;AV$7,$C139+$E139-1&lt;AV$7),0,($D139-SUM($F139:AU139)-SUM($F78:AU78))/($E139+$C139-AV$7))</f>
        <v>0</v>
      </c>
      <c r="AW139" s="339">
        <f>IF(OR($C139&gt;AW$7,$C139+$E139-1&lt;AW$7),0,($D139-SUM($F139:AV139)-SUM($F78:AV78))/($E139+$C139-AW$7))</f>
        <v>0</v>
      </c>
      <c r="AX139" s="339">
        <f>IF(OR($C139&gt;AX$7,$C139+$E139-1&lt;AX$7),0,($D139-SUM($F139:AW139)-SUM($F78:AW78))/($E139+$C139-AX$7))</f>
        <v>0</v>
      </c>
      <c r="AY139" s="339">
        <f>IF(OR($C139&gt;AY$7,$C139+$E139-1&lt;AY$7),0,($D139-SUM($F139:AX139)-SUM($F78:AX78))/($E139+$C139-AY$7))</f>
        <v>0</v>
      </c>
      <c r="AZ139" s="339">
        <f>IF(OR($C139&gt;AZ$7,$C139+$E139-1&lt;AZ$7),0,($D139-SUM($F139:AY139)-SUM($F78:AY78))/($E139+$C139-AZ$7))</f>
        <v>0</v>
      </c>
      <c r="BA139" s="339">
        <f>IF(OR($C139&gt;BA$7,$C139+$E139-1&lt;BA$7),0,($D139-SUM($F139:AZ139)-SUM($F78:AZ78))/($E139+$C139-BA$7))</f>
        <v>0</v>
      </c>
      <c r="BB139" s="339">
        <f>IF(OR($C139&gt;BB$7,$C139+$E139-1&lt;BB$7),0,($D139-SUM($F139:BA139)-SUM($F78:BA78))/($E139+$C139-BB$7))</f>
        <v>0</v>
      </c>
      <c r="BC139" s="339">
        <f>IF(OR($C139&gt;BC$7,$C139+$E139-1&lt;BC$7),0,($D139-SUM($F139:BB139)-SUM($F78:BB78))/($E139+$C139-BC$7))</f>
        <v>0</v>
      </c>
      <c r="BD139" s="339">
        <f>IF(OR($C139&gt;BD$7,$C139+$E139-1&lt;BD$7),0,($D139-SUM($F139:BC139)-SUM($F78:BC78))/($E139+$C139-BD$7))</f>
        <v>0</v>
      </c>
      <c r="BE139" s="339">
        <f>IF(OR($C139&gt;BE$7,$C139+$E139-1&lt;BE$7),0,($D139-SUM($F139:BD139)-SUM($F78:BD78))/($E139+$C139-BE$7))</f>
        <v>0</v>
      </c>
      <c r="BF139" s="339">
        <f>IF(OR($C139&gt;BF$7,$C139+$E139-1&lt;BF$7),0,($D139-SUM($F139:BE139)-SUM($F78:BE78))/($E139+$C139-BF$7))</f>
        <v>0</v>
      </c>
      <c r="BG139" s="339">
        <f>IF(OR($C139&gt;BG$7,$C139+$E139-1&lt;BG$7),0,($D139-SUM($F139:BF139)-SUM($F78:BF78))/($E139+$C139-BG$7))</f>
        <v>0</v>
      </c>
      <c r="BH139" s="339">
        <f>IF(OR($C139&gt;BH$7,$C139+$E139-1&lt;BH$7),0,($D139-SUM($F139:BG139)-SUM($F78:BG78))/($E139+$C139-BH$7))</f>
        <v>0</v>
      </c>
      <c r="BI139" s="339">
        <f>IF(OR($C139&gt;BI$7,$C139+$E139-1&lt;BI$7),0,($D139-SUM($F139:BH139)-SUM($F78:BH78))/($E139+$C139-BI$7))</f>
        <v>0</v>
      </c>
      <c r="BJ139" s="339">
        <f>IF(OR($C139&gt;BJ$7,$C139+$E139-1&lt;BJ$7),0,($D139-SUM($F139:BI139)-SUM($F78:BI78))/($E139+$C139-BJ$7))</f>
        <v>0</v>
      </c>
      <c r="BK139" s="339">
        <f>IF(OR($C139&gt;BK$7,$C139+$E139-1&lt;BK$7),0,($D139-SUM($F139:BJ139)-SUM($F78:BJ78))/($E139+$C139-BK$7))</f>
        <v>0</v>
      </c>
      <c r="BL139" s="339">
        <f>IF(OR($C139&gt;BL$7,$C139+$E139-1&lt;BL$7),0,($D139-SUM($F139:BK139)-SUM($F78:BK78))/($E139+$C139-BL$7))</f>
        <v>0</v>
      </c>
      <c r="BM139" s="339">
        <f>IF(OR($C139&gt;BM$7,$C139+$E139-1&lt;BM$7),0,($D139-SUM($F139:BL139)-SUM($F78:BL78))/($E139+$C139-BM$7))</f>
        <v>0</v>
      </c>
      <c r="BN139" s="339">
        <f>IF(OR($C139&gt;BN$7,$C139+$E139-1&lt;BN$7),0,($D139-SUM($F139:BM139)-SUM($F78:BM78))/($E139+$C139-BN$7))</f>
        <v>0</v>
      </c>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row>
    <row r="140" spans="1:90" hidden="1" outlineLevel="1" x14ac:dyDescent="0.15">
      <c r="A140" s="112"/>
      <c r="B140" s="87"/>
      <c r="C140" s="8">
        <v>45</v>
      </c>
      <c r="D140" s="337">
        <v>0</v>
      </c>
      <c r="E140" s="8">
        <f t="shared" si="19"/>
        <v>0</v>
      </c>
      <c r="F140" s="338"/>
      <c r="G140" s="339">
        <f>IF(OR($C140&gt;G$7,$C140+$E140-1&lt;G$7),0,($D140-SUM($F140:F140)-SUM($F79:F79))/($E140+$C140-G$7))</f>
        <v>0</v>
      </c>
      <c r="H140" s="339">
        <f>IF(OR($C140&gt;H$7,$C140+$E140-1&lt;H$7),0,($D140-SUM($F140:G140)-SUM($F79:G79))/($E140+$C140-H$7))</f>
        <v>0</v>
      </c>
      <c r="I140" s="339">
        <f>IF(OR($C140&gt;I$7,$C140+$E140-1&lt;I$7),0,($D140-SUM($F140:H140)-SUM($F79:H79))/($E140+$C140-I$7))</f>
        <v>0</v>
      </c>
      <c r="J140" s="339">
        <f>IF(OR($C140&gt;J$7,$C140+$E140-1&lt;J$7),0,($D140-SUM($F140:I140)-SUM($F79:I79))/($E140+$C140-J$7))</f>
        <v>0</v>
      </c>
      <c r="K140" s="339">
        <f>IF(OR($C140&gt;K$7,$C140+$E140-1&lt;K$7),0,($D140-SUM($F140:J140)-SUM($F79:J79))/($E140+$C140-K$7))</f>
        <v>0</v>
      </c>
      <c r="L140" s="339">
        <f>IF(OR($C140&gt;L$7,$C140+$E140-1&lt;L$7),0,($D140-SUM($F140:K140)-SUM($F79:K79))/($E140+$C140-L$7))</f>
        <v>0</v>
      </c>
      <c r="M140" s="339">
        <f>IF(OR($C140&gt;M$7,$C140+$E140-1&lt;M$7),0,($D140-SUM($F140:L140)-SUM($F79:L79))/($E140+$C140-M$7))</f>
        <v>0</v>
      </c>
      <c r="N140" s="339">
        <f>IF(OR($C140&gt;N$7,$C140+$E140-1&lt;N$7),0,($D140-SUM($F140:M140)-SUM($F79:M79))/($E140+$C140-N$7))</f>
        <v>0</v>
      </c>
      <c r="O140" s="339">
        <f>IF(OR($C140&gt;O$7,$C140+$E140-1&lt;O$7),0,($D140-SUM($F140:N140)-SUM($F79:N79))/($E140+$C140-O$7))</f>
        <v>0</v>
      </c>
      <c r="P140" s="339">
        <f>IF(OR($C140&gt;P$7,$C140+$E140-1&lt;P$7),0,($D140-SUM($F140:O140)-SUM($F79:O79))/($E140+$C140-P$7))</f>
        <v>0</v>
      </c>
      <c r="Q140" s="339">
        <f>IF(OR($C140&gt;Q$7,$C140+$E140-1&lt;Q$7),0,($D140-SUM($F140:P140)-SUM($F79:P79))/($E140+$C140-Q$7))</f>
        <v>0</v>
      </c>
      <c r="R140" s="339">
        <f>IF(OR($C140&gt;R$7,$C140+$E140-1&lt;R$7),0,($D140-SUM($F140:Q140)-SUM($F79:Q79))/($E140+$C140-R$7))</f>
        <v>0</v>
      </c>
      <c r="S140" s="339">
        <f>IF(OR($C140&gt;S$7,$C140+$E140-1&lt;S$7),0,($D140-SUM($F140:R140)-SUM($F79:R79))/($E140+$C140-S$7))</f>
        <v>0</v>
      </c>
      <c r="T140" s="339">
        <f>IF(OR($C140&gt;T$7,$C140+$E140-1&lt;T$7),0,($D140-SUM($F140:S140)-SUM($F79:S79))/($E140+$C140-T$7))</f>
        <v>0</v>
      </c>
      <c r="U140" s="339">
        <f>IF(OR($C140&gt;U$7,$C140+$E140-1&lt;U$7),0,($D140-SUM($F140:T140)-SUM($F79:T79))/($E140+$C140-U$7))</f>
        <v>0</v>
      </c>
      <c r="V140" s="339">
        <f>IF(OR($C140&gt;V$7,$C140+$E140-1&lt;V$7),0,($D140-SUM($F140:U140)-SUM($F79:U79))/($E140+$C140-V$7))</f>
        <v>0</v>
      </c>
      <c r="W140" s="339">
        <f>IF(OR($C140&gt;W$7,$C140+$E140-1&lt;W$7),0,($D140-SUM($F140:V140)-SUM($F79:V79))/($E140+$C140-W$7))</f>
        <v>0</v>
      </c>
      <c r="X140" s="339">
        <f>IF(OR($C140&gt;X$7,$C140+$E140-1&lt;X$7),0,($D140-SUM($F140:W140)-SUM($F79:W79))/($E140+$C140-X$7))</f>
        <v>0</v>
      </c>
      <c r="Y140" s="339">
        <f>IF(OR($C140&gt;Y$7,$C140+$E140-1&lt;Y$7),0,($D140-SUM($F140:X140)-SUM($F79:X79))/($E140+$C140-Y$7))</f>
        <v>0</v>
      </c>
      <c r="Z140" s="339">
        <f>IF(OR($C140&gt;Z$7,$C140+$E140-1&lt;Z$7),0,($D140-SUM($F140:Y140)-SUM($F79:Y79))/($E140+$C140-Z$7))</f>
        <v>0</v>
      </c>
      <c r="AA140" s="339">
        <f>IF(OR($C140&gt;AA$7,$C140+$E140-1&lt;AA$7),0,($D140-SUM($F140:Z140)-SUM($F79:Z79))/($E140+$C140-AA$7))</f>
        <v>0</v>
      </c>
      <c r="AB140" s="339">
        <f>IF(OR($C140&gt;AB$7,$C140+$E140-1&lt;AB$7),0,($D140-SUM($F140:AA140)-SUM($F79:AA79))/($E140+$C140-AB$7))</f>
        <v>0</v>
      </c>
      <c r="AC140" s="339">
        <f>IF(OR($C140&gt;AC$7,$C140+$E140-1&lt;AC$7),0,($D140-SUM($F140:AB140)-SUM($F79:AB79))/($E140+$C140-AC$7))</f>
        <v>0</v>
      </c>
      <c r="AD140" s="339">
        <f>IF(OR($C140&gt;AD$7,$C140+$E140-1&lt;AD$7),0,($D140-SUM($F140:AC140)-SUM($F79:AC79))/($E140+$C140-AD$7))</f>
        <v>0</v>
      </c>
      <c r="AE140" s="339">
        <f>IF(OR($C140&gt;AE$7,$C140+$E140-1&lt;AE$7),0,($D140-SUM($F140:AD140)-SUM($F79:AD79))/($E140+$C140-AE$7))</f>
        <v>0</v>
      </c>
      <c r="AF140" s="339">
        <f>IF(OR($C140&gt;AF$7,$C140+$E140-1&lt;AF$7),0,($D140-SUM($F140:AE140)-SUM($F79:AE79))/($E140+$C140-AF$7))</f>
        <v>0</v>
      </c>
      <c r="AG140" s="339">
        <f>IF(OR($C140&gt;AG$7,$C140+$E140-1&lt;AG$7),0,($D140-SUM($F140:AF140)-SUM($F79:AF79))/($E140+$C140-AG$7))</f>
        <v>0</v>
      </c>
      <c r="AH140" s="339">
        <f>IF(OR($C140&gt;AH$7,$C140+$E140-1&lt;AH$7),0,($D140-SUM($F140:AG140)-SUM($F79:AG79))/($E140+$C140-AH$7))</f>
        <v>0</v>
      </c>
      <c r="AI140" s="339">
        <f>IF(OR($C140&gt;AI$7,$C140+$E140-1&lt;AI$7),0,($D140-SUM($F140:AH140)-SUM($F79:AH79))/($E140+$C140-AI$7))</f>
        <v>0</v>
      </c>
      <c r="AJ140" s="339">
        <f>IF(OR($C140&gt;AJ$7,$C140+$E140-1&lt;AJ$7),0,($D140-SUM($F140:AI140)-SUM($F79:AI79))/($E140+$C140-AJ$7))</f>
        <v>0</v>
      </c>
      <c r="AK140" s="339">
        <f>IF(OR($C140&gt;AK$7,$C140+$E140-1&lt;AK$7),0,($D140-SUM($F140:AJ140)-SUM($F79:AJ79))/($E140+$C140-AK$7))</f>
        <v>0</v>
      </c>
      <c r="AL140" s="339">
        <f>IF(OR($C140&gt;AL$7,$C140+$E140-1&lt;AL$7),0,($D140-SUM($F140:AK140)-SUM($F79:AK79))/($E140+$C140-AL$7))</f>
        <v>0</v>
      </c>
      <c r="AM140" s="339">
        <f>IF(OR($C140&gt;AM$7,$C140+$E140-1&lt;AM$7),0,($D140-SUM($F140:AL140)-SUM($F79:AL79))/($E140+$C140-AM$7))</f>
        <v>0</v>
      </c>
      <c r="AN140" s="339">
        <f>IF(OR($C140&gt;AN$7,$C140+$E140-1&lt;AN$7),0,($D140-SUM($F140:AM140)-SUM($F79:AM79))/($E140+$C140-AN$7))</f>
        <v>0</v>
      </c>
      <c r="AO140" s="339">
        <f>IF(OR($C140&gt;AO$7,$C140+$E140-1&lt;AO$7),0,($D140-SUM($F140:AN140)-SUM($F79:AN79))/($E140+$C140-AO$7))</f>
        <v>0</v>
      </c>
      <c r="AP140" s="339">
        <f>IF(OR($C140&gt;AP$7,$C140+$E140-1&lt;AP$7),0,($D140-SUM($F140:AO140)-SUM($F79:AO79))/($E140+$C140-AP$7))</f>
        <v>0</v>
      </c>
      <c r="AQ140" s="339">
        <f>IF(OR($C140&gt;AQ$7,$C140+$E140-1&lt;AQ$7),0,($D140-SUM($F140:AP140)-SUM($F79:AP79))/($E140+$C140-AQ$7))</f>
        <v>0</v>
      </c>
      <c r="AR140" s="339">
        <f>IF(OR($C140&gt;AR$7,$C140+$E140-1&lt;AR$7),0,($D140-SUM($F140:AQ140)-SUM($F79:AQ79))/($E140+$C140-AR$7))</f>
        <v>0</v>
      </c>
      <c r="AS140" s="339">
        <f>IF(OR($C140&gt;AS$7,$C140+$E140-1&lt;AS$7),0,($D140-SUM($F140:AR140)-SUM($F79:AR79))/($E140+$C140-AS$7))</f>
        <v>0</v>
      </c>
      <c r="AT140" s="339">
        <f>IF(OR($C140&gt;AT$7,$C140+$E140-1&lt;AT$7),0,($D140-SUM($F140:AS140)-SUM($F79:AS79))/($E140+$C140-AT$7))</f>
        <v>0</v>
      </c>
      <c r="AU140" s="339">
        <f>IF(OR($C140&gt;AU$7,$C140+$E140-1&lt;AU$7),0,($D140-SUM($F140:AT140)-SUM($F79:AT79))/($E140+$C140-AU$7))</f>
        <v>0</v>
      </c>
      <c r="AV140" s="339">
        <f>IF(OR($C140&gt;AV$7,$C140+$E140-1&lt;AV$7),0,($D140-SUM($F140:AU140)-SUM($F79:AU79))/($E140+$C140-AV$7))</f>
        <v>0</v>
      </c>
      <c r="AW140" s="339">
        <f>IF(OR($C140&gt;AW$7,$C140+$E140-1&lt;AW$7),0,($D140-SUM($F140:AV140)-SUM($F79:AV79))/($E140+$C140-AW$7))</f>
        <v>0</v>
      </c>
      <c r="AX140" s="339">
        <f>IF(OR($C140&gt;AX$7,$C140+$E140-1&lt;AX$7),0,($D140-SUM($F140:AW140)-SUM($F79:AW79))/($E140+$C140-AX$7))</f>
        <v>0</v>
      </c>
      <c r="AY140" s="339">
        <f>IF(OR($C140&gt;AY$7,$C140+$E140-1&lt;AY$7),0,($D140-SUM($F140:AX140)-SUM($F79:AX79))/($E140+$C140-AY$7))</f>
        <v>0</v>
      </c>
      <c r="AZ140" s="339">
        <f>IF(OR($C140&gt;AZ$7,$C140+$E140-1&lt;AZ$7),0,($D140-SUM($F140:AY140)-SUM($F79:AY79))/($E140+$C140-AZ$7))</f>
        <v>0</v>
      </c>
      <c r="BA140" s="339">
        <f>IF(OR($C140&gt;BA$7,$C140+$E140-1&lt;BA$7),0,($D140-SUM($F140:AZ140)-SUM($F79:AZ79))/($E140+$C140-BA$7))</f>
        <v>0</v>
      </c>
      <c r="BB140" s="339">
        <f>IF(OR($C140&gt;BB$7,$C140+$E140-1&lt;BB$7),0,($D140-SUM($F140:BA140)-SUM($F79:BA79))/($E140+$C140-BB$7))</f>
        <v>0</v>
      </c>
      <c r="BC140" s="339">
        <f>IF(OR($C140&gt;BC$7,$C140+$E140-1&lt;BC$7),0,($D140-SUM($F140:BB140)-SUM($F79:BB79))/($E140+$C140-BC$7))</f>
        <v>0</v>
      </c>
      <c r="BD140" s="339">
        <f>IF(OR($C140&gt;BD$7,$C140+$E140-1&lt;BD$7),0,($D140-SUM($F140:BC140)-SUM($F79:BC79))/($E140+$C140-BD$7))</f>
        <v>0</v>
      </c>
      <c r="BE140" s="339">
        <f>IF(OR($C140&gt;BE$7,$C140+$E140-1&lt;BE$7),0,($D140-SUM($F140:BD140)-SUM($F79:BD79))/($E140+$C140-BE$7))</f>
        <v>0</v>
      </c>
      <c r="BF140" s="339">
        <f>IF(OR($C140&gt;BF$7,$C140+$E140-1&lt;BF$7),0,($D140-SUM($F140:BE140)-SUM($F79:BE79))/($E140+$C140-BF$7))</f>
        <v>0</v>
      </c>
      <c r="BG140" s="339">
        <f>IF(OR($C140&gt;BG$7,$C140+$E140-1&lt;BG$7),0,($D140-SUM($F140:BF140)-SUM($F79:BF79))/($E140+$C140-BG$7))</f>
        <v>0</v>
      </c>
      <c r="BH140" s="339">
        <f>IF(OR($C140&gt;BH$7,$C140+$E140-1&lt;BH$7),0,($D140-SUM($F140:BG140)-SUM($F79:BG79))/($E140+$C140-BH$7))</f>
        <v>0</v>
      </c>
      <c r="BI140" s="339">
        <f>IF(OR($C140&gt;BI$7,$C140+$E140-1&lt;BI$7),0,($D140-SUM($F140:BH140)-SUM($F79:BH79))/($E140+$C140-BI$7))</f>
        <v>0</v>
      </c>
      <c r="BJ140" s="339">
        <f>IF(OR($C140&gt;BJ$7,$C140+$E140-1&lt;BJ$7),0,($D140-SUM($F140:BI140)-SUM($F79:BI79))/($E140+$C140-BJ$7))</f>
        <v>0</v>
      </c>
      <c r="BK140" s="339">
        <f>IF(OR($C140&gt;BK$7,$C140+$E140-1&lt;BK$7),0,($D140-SUM($F140:BJ140)-SUM($F79:BJ79))/($E140+$C140-BK$7))</f>
        <v>0</v>
      </c>
      <c r="BL140" s="339">
        <f>IF(OR($C140&gt;BL$7,$C140+$E140-1&lt;BL$7),0,($D140-SUM($F140:BK140)-SUM($F79:BK79))/($E140+$C140-BL$7))</f>
        <v>0</v>
      </c>
      <c r="BM140" s="339">
        <f>IF(OR($C140&gt;BM$7,$C140+$E140-1&lt;BM$7),0,($D140-SUM($F140:BL140)-SUM($F79:BL79))/($E140+$C140-BM$7))</f>
        <v>0</v>
      </c>
      <c r="BN140" s="339">
        <f>IF(OR($C140&gt;BN$7,$C140+$E140-1&lt;BN$7),0,($D140-SUM($F140:BM140)-SUM($F79:BM79))/($E140+$C140-BN$7))</f>
        <v>0</v>
      </c>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row>
    <row r="141" spans="1:90" hidden="1" outlineLevel="1" x14ac:dyDescent="0.15">
      <c r="A141" s="112"/>
      <c r="B141" s="87"/>
      <c r="C141" s="8">
        <v>46</v>
      </c>
      <c r="D141" s="337">
        <v>0</v>
      </c>
      <c r="E141" s="8">
        <f t="shared" si="19"/>
        <v>0</v>
      </c>
      <c r="F141" s="338"/>
      <c r="G141" s="339">
        <f>IF(OR($C141&gt;G$7,$C141+$E141-1&lt;G$7),0,($D141-SUM($F141:F141)-SUM($F80:F80))/($E141+$C141-G$7))</f>
        <v>0</v>
      </c>
      <c r="H141" s="339">
        <f>IF(OR($C141&gt;H$7,$C141+$E141-1&lt;H$7),0,($D141-SUM($F141:G141)-SUM($F80:G80))/($E141+$C141-H$7))</f>
        <v>0</v>
      </c>
      <c r="I141" s="339">
        <f>IF(OR($C141&gt;I$7,$C141+$E141-1&lt;I$7),0,($D141-SUM($F141:H141)-SUM($F80:H80))/($E141+$C141-I$7))</f>
        <v>0</v>
      </c>
      <c r="J141" s="339">
        <f>IF(OR($C141&gt;J$7,$C141+$E141-1&lt;J$7),0,($D141-SUM($F141:I141)-SUM($F80:I80))/($E141+$C141-J$7))</f>
        <v>0</v>
      </c>
      <c r="K141" s="339">
        <f>IF(OR($C141&gt;K$7,$C141+$E141-1&lt;K$7),0,($D141-SUM($F141:J141)-SUM($F80:J80))/($E141+$C141-K$7))</f>
        <v>0</v>
      </c>
      <c r="L141" s="339">
        <f>IF(OR($C141&gt;L$7,$C141+$E141-1&lt;L$7),0,($D141-SUM($F141:K141)-SUM($F80:K80))/($E141+$C141-L$7))</f>
        <v>0</v>
      </c>
      <c r="M141" s="339">
        <f>IF(OR($C141&gt;M$7,$C141+$E141-1&lt;M$7),0,($D141-SUM($F141:L141)-SUM($F80:L80))/($E141+$C141-M$7))</f>
        <v>0</v>
      </c>
      <c r="N141" s="339">
        <f>IF(OR($C141&gt;N$7,$C141+$E141-1&lt;N$7),0,($D141-SUM($F141:M141)-SUM($F80:M80))/($E141+$C141-N$7))</f>
        <v>0</v>
      </c>
      <c r="O141" s="339">
        <f>IF(OR($C141&gt;O$7,$C141+$E141-1&lt;O$7),0,($D141-SUM($F141:N141)-SUM($F80:N80))/($E141+$C141-O$7))</f>
        <v>0</v>
      </c>
      <c r="P141" s="339">
        <f>IF(OR($C141&gt;P$7,$C141+$E141-1&lt;P$7),0,($D141-SUM($F141:O141)-SUM($F80:O80))/($E141+$C141-P$7))</f>
        <v>0</v>
      </c>
      <c r="Q141" s="339">
        <f>IF(OR($C141&gt;Q$7,$C141+$E141-1&lt;Q$7),0,($D141-SUM($F141:P141)-SUM($F80:P80))/($E141+$C141-Q$7))</f>
        <v>0</v>
      </c>
      <c r="R141" s="339">
        <f>IF(OR($C141&gt;R$7,$C141+$E141-1&lt;R$7),0,($D141-SUM($F141:Q141)-SUM($F80:Q80))/($E141+$C141-R$7))</f>
        <v>0</v>
      </c>
      <c r="S141" s="339">
        <f>IF(OR($C141&gt;S$7,$C141+$E141-1&lt;S$7),0,($D141-SUM($F141:R141)-SUM($F80:R80))/($E141+$C141-S$7))</f>
        <v>0</v>
      </c>
      <c r="T141" s="339">
        <f>IF(OR($C141&gt;T$7,$C141+$E141-1&lt;T$7),0,($D141-SUM($F141:S141)-SUM($F80:S80))/($E141+$C141-T$7))</f>
        <v>0</v>
      </c>
      <c r="U141" s="339">
        <f>IF(OR($C141&gt;U$7,$C141+$E141-1&lt;U$7),0,($D141-SUM($F141:T141)-SUM($F80:T80))/($E141+$C141-U$7))</f>
        <v>0</v>
      </c>
      <c r="V141" s="339">
        <f>IF(OR($C141&gt;V$7,$C141+$E141-1&lt;V$7),0,($D141-SUM($F141:U141)-SUM($F80:U80))/($E141+$C141-V$7))</f>
        <v>0</v>
      </c>
      <c r="W141" s="339">
        <f>IF(OR($C141&gt;W$7,$C141+$E141-1&lt;W$7),0,($D141-SUM($F141:V141)-SUM($F80:V80))/($E141+$C141-W$7))</f>
        <v>0</v>
      </c>
      <c r="X141" s="339">
        <f>IF(OR($C141&gt;X$7,$C141+$E141-1&lt;X$7),0,($D141-SUM($F141:W141)-SUM($F80:W80))/($E141+$C141-X$7))</f>
        <v>0</v>
      </c>
      <c r="Y141" s="339">
        <f>IF(OR($C141&gt;Y$7,$C141+$E141-1&lt;Y$7),0,($D141-SUM($F141:X141)-SUM($F80:X80))/($E141+$C141-Y$7))</f>
        <v>0</v>
      </c>
      <c r="Z141" s="339">
        <f>IF(OR($C141&gt;Z$7,$C141+$E141-1&lt;Z$7),0,($D141-SUM($F141:Y141)-SUM($F80:Y80))/($E141+$C141-Z$7))</f>
        <v>0</v>
      </c>
      <c r="AA141" s="339">
        <f>IF(OR($C141&gt;AA$7,$C141+$E141-1&lt;AA$7),0,($D141-SUM($F141:Z141)-SUM($F80:Z80))/($E141+$C141-AA$7))</f>
        <v>0</v>
      </c>
      <c r="AB141" s="339">
        <f>IF(OR($C141&gt;AB$7,$C141+$E141-1&lt;AB$7),0,($D141-SUM($F141:AA141)-SUM($F80:AA80))/($E141+$C141-AB$7))</f>
        <v>0</v>
      </c>
      <c r="AC141" s="339">
        <f>IF(OR($C141&gt;AC$7,$C141+$E141-1&lt;AC$7),0,($D141-SUM($F141:AB141)-SUM($F80:AB80))/($E141+$C141-AC$7))</f>
        <v>0</v>
      </c>
      <c r="AD141" s="339">
        <f>IF(OR($C141&gt;AD$7,$C141+$E141-1&lt;AD$7),0,($D141-SUM($F141:AC141)-SUM($F80:AC80))/($E141+$C141-AD$7))</f>
        <v>0</v>
      </c>
      <c r="AE141" s="339">
        <f>IF(OR($C141&gt;AE$7,$C141+$E141-1&lt;AE$7),0,($D141-SUM($F141:AD141)-SUM($F80:AD80))/($E141+$C141-AE$7))</f>
        <v>0</v>
      </c>
      <c r="AF141" s="339">
        <f>IF(OR($C141&gt;AF$7,$C141+$E141-1&lt;AF$7),0,($D141-SUM($F141:AE141)-SUM($F80:AE80))/($E141+$C141-AF$7))</f>
        <v>0</v>
      </c>
      <c r="AG141" s="339">
        <f>IF(OR($C141&gt;AG$7,$C141+$E141-1&lt;AG$7),0,($D141-SUM($F141:AF141)-SUM($F80:AF80))/($E141+$C141-AG$7))</f>
        <v>0</v>
      </c>
      <c r="AH141" s="339">
        <f>IF(OR($C141&gt;AH$7,$C141+$E141-1&lt;AH$7),0,($D141-SUM($F141:AG141)-SUM($F80:AG80))/($E141+$C141-AH$7))</f>
        <v>0</v>
      </c>
      <c r="AI141" s="339">
        <f>IF(OR($C141&gt;AI$7,$C141+$E141-1&lt;AI$7),0,($D141-SUM($F141:AH141)-SUM($F80:AH80))/($E141+$C141-AI$7))</f>
        <v>0</v>
      </c>
      <c r="AJ141" s="339">
        <f>IF(OR($C141&gt;AJ$7,$C141+$E141-1&lt;AJ$7),0,($D141-SUM($F141:AI141)-SUM($F80:AI80))/($E141+$C141-AJ$7))</f>
        <v>0</v>
      </c>
      <c r="AK141" s="339">
        <f>IF(OR($C141&gt;AK$7,$C141+$E141-1&lt;AK$7),0,($D141-SUM($F141:AJ141)-SUM($F80:AJ80))/($E141+$C141-AK$7))</f>
        <v>0</v>
      </c>
      <c r="AL141" s="339">
        <f>IF(OR($C141&gt;AL$7,$C141+$E141-1&lt;AL$7),0,($D141-SUM($F141:AK141)-SUM($F80:AK80))/($E141+$C141-AL$7))</f>
        <v>0</v>
      </c>
      <c r="AM141" s="339">
        <f>IF(OR($C141&gt;AM$7,$C141+$E141-1&lt;AM$7),0,($D141-SUM($F141:AL141)-SUM($F80:AL80))/($E141+$C141-AM$7))</f>
        <v>0</v>
      </c>
      <c r="AN141" s="339">
        <f>IF(OR($C141&gt;AN$7,$C141+$E141-1&lt;AN$7),0,($D141-SUM($F141:AM141)-SUM($F80:AM80))/($E141+$C141-AN$7))</f>
        <v>0</v>
      </c>
      <c r="AO141" s="339">
        <f>IF(OR($C141&gt;AO$7,$C141+$E141-1&lt;AO$7),0,($D141-SUM($F141:AN141)-SUM($F80:AN80))/($E141+$C141-AO$7))</f>
        <v>0</v>
      </c>
      <c r="AP141" s="339">
        <f>IF(OR($C141&gt;AP$7,$C141+$E141-1&lt;AP$7),0,($D141-SUM($F141:AO141)-SUM($F80:AO80))/($E141+$C141-AP$7))</f>
        <v>0</v>
      </c>
      <c r="AQ141" s="339">
        <f>IF(OR($C141&gt;AQ$7,$C141+$E141-1&lt;AQ$7),0,($D141-SUM($F141:AP141)-SUM($F80:AP80))/($E141+$C141-AQ$7))</f>
        <v>0</v>
      </c>
      <c r="AR141" s="339">
        <f>IF(OR($C141&gt;AR$7,$C141+$E141-1&lt;AR$7),0,($D141-SUM($F141:AQ141)-SUM($F80:AQ80))/($E141+$C141-AR$7))</f>
        <v>0</v>
      </c>
      <c r="AS141" s="339">
        <f>IF(OR($C141&gt;AS$7,$C141+$E141-1&lt;AS$7),0,($D141-SUM($F141:AR141)-SUM($F80:AR80))/($E141+$C141-AS$7))</f>
        <v>0</v>
      </c>
      <c r="AT141" s="339">
        <f>IF(OR($C141&gt;AT$7,$C141+$E141-1&lt;AT$7),0,($D141-SUM($F141:AS141)-SUM($F80:AS80))/($E141+$C141-AT$7))</f>
        <v>0</v>
      </c>
      <c r="AU141" s="339">
        <f>IF(OR($C141&gt;AU$7,$C141+$E141-1&lt;AU$7),0,($D141-SUM($F141:AT141)-SUM($F80:AT80))/($E141+$C141-AU$7))</f>
        <v>0</v>
      </c>
      <c r="AV141" s="339">
        <f>IF(OR($C141&gt;AV$7,$C141+$E141-1&lt;AV$7),0,($D141-SUM($F141:AU141)-SUM($F80:AU80))/($E141+$C141-AV$7))</f>
        <v>0</v>
      </c>
      <c r="AW141" s="339">
        <f>IF(OR($C141&gt;AW$7,$C141+$E141-1&lt;AW$7),0,($D141-SUM($F141:AV141)-SUM($F80:AV80))/($E141+$C141-AW$7))</f>
        <v>0</v>
      </c>
      <c r="AX141" s="339">
        <f>IF(OR($C141&gt;AX$7,$C141+$E141-1&lt;AX$7),0,($D141-SUM($F141:AW141)-SUM($F80:AW80))/($E141+$C141-AX$7))</f>
        <v>0</v>
      </c>
      <c r="AY141" s="339">
        <f>IF(OR($C141&gt;AY$7,$C141+$E141-1&lt;AY$7),0,($D141-SUM($F141:AX141)-SUM($F80:AX80))/($E141+$C141-AY$7))</f>
        <v>0</v>
      </c>
      <c r="AZ141" s="339">
        <f>IF(OR($C141&gt;AZ$7,$C141+$E141-1&lt;AZ$7),0,($D141-SUM($F141:AY141)-SUM($F80:AY80))/($E141+$C141-AZ$7))</f>
        <v>0</v>
      </c>
      <c r="BA141" s="339">
        <f>IF(OR($C141&gt;BA$7,$C141+$E141-1&lt;BA$7),0,($D141-SUM($F141:AZ141)-SUM($F80:AZ80))/($E141+$C141-BA$7))</f>
        <v>0</v>
      </c>
      <c r="BB141" s="339">
        <f>IF(OR($C141&gt;BB$7,$C141+$E141-1&lt;BB$7),0,($D141-SUM($F141:BA141)-SUM($F80:BA80))/($E141+$C141-BB$7))</f>
        <v>0</v>
      </c>
      <c r="BC141" s="339">
        <f>IF(OR($C141&gt;BC$7,$C141+$E141-1&lt;BC$7),0,($D141-SUM($F141:BB141)-SUM($F80:BB80))/($E141+$C141-BC$7))</f>
        <v>0</v>
      </c>
      <c r="BD141" s="339">
        <f>IF(OR($C141&gt;BD$7,$C141+$E141-1&lt;BD$7),0,($D141-SUM($F141:BC141)-SUM($F80:BC80))/($E141+$C141-BD$7))</f>
        <v>0</v>
      </c>
      <c r="BE141" s="339">
        <f>IF(OR($C141&gt;BE$7,$C141+$E141-1&lt;BE$7),0,($D141-SUM($F141:BD141)-SUM($F80:BD80))/($E141+$C141-BE$7))</f>
        <v>0</v>
      </c>
      <c r="BF141" s="339">
        <f>IF(OR($C141&gt;BF$7,$C141+$E141-1&lt;BF$7),0,($D141-SUM($F141:BE141)-SUM($F80:BE80))/($E141+$C141-BF$7))</f>
        <v>0</v>
      </c>
      <c r="BG141" s="339">
        <f>IF(OR($C141&gt;BG$7,$C141+$E141-1&lt;BG$7),0,($D141-SUM($F141:BF141)-SUM($F80:BF80))/($E141+$C141-BG$7))</f>
        <v>0</v>
      </c>
      <c r="BH141" s="339">
        <f>IF(OR($C141&gt;BH$7,$C141+$E141-1&lt;BH$7),0,($D141-SUM($F141:BG141)-SUM($F80:BG80))/($E141+$C141-BH$7))</f>
        <v>0</v>
      </c>
      <c r="BI141" s="339">
        <f>IF(OR($C141&gt;BI$7,$C141+$E141-1&lt;BI$7),0,($D141-SUM($F141:BH141)-SUM($F80:BH80))/($E141+$C141-BI$7))</f>
        <v>0</v>
      </c>
      <c r="BJ141" s="339">
        <f>IF(OR($C141&gt;BJ$7,$C141+$E141-1&lt;BJ$7),0,($D141-SUM($F141:BI141)-SUM($F80:BI80))/($E141+$C141-BJ$7))</f>
        <v>0</v>
      </c>
      <c r="BK141" s="339">
        <f>IF(OR($C141&gt;BK$7,$C141+$E141-1&lt;BK$7),0,($D141-SUM($F141:BJ141)-SUM($F80:BJ80))/($E141+$C141-BK$7))</f>
        <v>0</v>
      </c>
      <c r="BL141" s="339">
        <f>IF(OR($C141&gt;BL$7,$C141+$E141-1&lt;BL$7),0,($D141-SUM($F141:BK141)-SUM($F80:BK80))/($E141+$C141-BL$7))</f>
        <v>0</v>
      </c>
      <c r="BM141" s="339">
        <f>IF(OR($C141&gt;BM$7,$C141+$E141-1&lt;BM$7),0,($D141-SUM($F141:BL141)-SUM($F80:BL80))/($E141+$C141-BM$7))</f>
        <v>0</v>
      </c>
      <c r="BN141" s="339">
        <f>IF(OR($C141&gt;BN$7,$C141+$E141-1&lt;BN$7),0,($D141-SUM($F141:BM141)-SUM($F80:BM80))/($E141+$C141-BN$7))</f>
        <v>0</v>
      </c>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row>
    <row r="142" spans="1:90" hidden="1" outlineLevel="1" x14ac:dyDescent="0.15">
      <c r="A142" s="112"/>
      <c r="B142" s="87"/>
      <c r="C142" s="8">
        <v>47</v>
      </c>
      <c r="D142" s="337">
        <v>0</v>
      </c>
      <c r="E142" s="8">
        <f t="shared" si="19"/>
        <v>0</v>
      </c>
      <c r="F142" s="338"/>
      <c r="G142" s="339">
        <f>IF(OR($C142&gt;G$7,$C142+$E142-1&lt;G$7),0,($D142-SUM($F142:F142)-SUM($F81:F81))/($E142+$C142-G$7))</f>
        <v>0</v>
      </c>
      <c r="H142" s="339">
        <f>IF(OR($C142&gt;H$7,$C142+$E142-1&lt;H$7),0,($D142-SUM($F142:G142)-SUM($F81:G81))/($E142+$C142-H$7))</f>
        <v>0</v>
      </c>
      <c r="I142" s="339">
        <f>IF(OR($C142&gt;I$7,$C142+$E142-1&lt;I$7),0,($D142-SUM($F142:H142)-SUM($F81:H81))/($E142+$C142-I$7))</f>
        <v>0</v>
      </c>
      <c r="J142" s="339">
        <f>IF(OR($C142&gt;J$7,$C142+$E142-1&lt;J$7),0,($D142-SUM($F142:I142)-SUM($F81:I81))/($E142+$C142-J$7))</f>
        <v>0</v>
      </c>
      <c r="K142" s="339">
        <f>IF(OR($C142&gt;K$7,$C142+$E142-1&lt;K$7),0,($D142-SUM($F142:J142)-SUM($F81:J81))/($E142+$C142-K$7))</f>
        <v>0</v>
      </c>
      <c r="L142" s="339">
        <f>IF(OR($C142&gt;L$7,$C142+$E142-1&lt;L$7),0,($D142-SUM($F142:K142)-SUM($F81:K81))/($E142+$C142-L$7))</f>
        <v>0</v>
      </c>
      <c r="M142" s="339">
        <f>IF(OR($C142&gt;M$7,$C142+$E142-1&lt;M$7),0,($D142-SUM($F142:L142)-SUM($F81:L81))/($E142+$C142-M$7))</f>
        <v>0</v>
      </c>
      <c r="N142" s="339">
        <f>IF(OR($C142&gt;N$7,$C142+$E142-1&lt;N$7),0,($D142-SUM($F142:M142)-SUM($F81:M81))/($E142+$C142-N$7))</f>
        <v>0</v>
      </c>
      <c r="O142" s="339">
        <f>IF(OR($C142&gt;O$7,$C142+$E142-1&lt;O$7),0,($D142-SUM($F142:N142)-SUM($F81:N81))/($E142+$C142-O$7))</f>
        <v>0</v>
      </c>
      <c r="P142" s="339">
        <f>IF(OR($C142&gt;P$7,$C142+$E142-1&lt;P$7),0,($D142-SUM($F142:O142)-SUM($F81:O81))/($E142+$C142-P$7))</f>
        <v>0</v>
      </c>
      <c r="Q142" s="339">
        <f>IF(OR($C142&gt;Q$7,$C142+$E142-1&lt;Q$7),0,($D142-SUM($F142:P142)-SUM($F81:P81))/($E142+$C142-Q$7))</f>
        <v>0</v>
      </c>
      <c r="R142" s="339">
        <f>IF(OR($C142&gt;R$7,$C142+$E142-1&lt;R$7),0,($D142-SUM($F142:Q142)-SUM($F81:Q81))/($E142+$C142-R$7))</f>
        <v>0</v>
      </c>
      <c r="S142" s="339">
        <f>IF(OR($C142&gt;S$7,$C142+$E142-1&lt;S$7),0,($D142-SUM($F142:R142)-SUM($F81:R81))/($E142+$C142-S$7))</f>
        <v>0</v>
      </c>
      <c r="T142" s="339">
        <f>IF(OR($C142&gt;T$7,$C142+$E142-1&lt;T$7),0,($D142-SUM($F142:S142)-SUM($F81:S81))/($E142+$C142-T$7))</f>
        <v>0</v>
      </c>
      <c r="U142" s="339">
        <f>IF(OR($C142&gt;U$7,$C142+$E142-1&lt;U$7),0,($D142-SUM($F142:T142)-SUM($F81:T81))/($E142+$C142-U$7))</f>
        <v>0</v>
      </c>
      <c r="V142" s="339">
        <f>IF(OR($C142&gt;V$7,$C142+$E142-1&lt;V$7),0,($D142-SUM($F142:U142)-SUM($F81:U81))/($E142+$C142-V$7))</f>
        <v>0</v>
      </c>
      <c r="W142" s="339">
        <f>IF(OR($C142&gt;W$7,$C142+$E142-1&lt;W$7),0,($D142-SUM($F142:V142)-SUM($F81:V81))/($E142+$C142-W$7))</f>
        <v>0</v>
      </c>
      <c r="X142" s="339">
        <f>IF(OR($C142&gt;X$7,$C142+$E142-1&lt;X$7),0,($D142-SUM($F142:W142)-SUM($F81:W81))/($E142+$C142-X$7))</f>
        <v>0</v>
      </c>
      <c r="Y142" s="339">
        <f>IF(OR($C142&gt;Y$7,$C142+$E142-1&lt;Y$7),0,($D142-SUM($F142:X142)-SUM($F81:X81))/($E142+$C142-Y$7))</f>
        <v>0</v>
      </c>
      <c r="Z142" s="339">
        <f>IF(OR($C142&gt;Z$7,$C142+$E142-1&lt;Z$7),0,($D142-SUM($F142:Y142)-SUM($F81:Y81))/($E142+$C142-Z$7))</f>
        <v>0</v>
      </c>
      <c r="AA142" s="339">
        <f>IF(OR($C142&gt;AA$7,$C142+$E142-1&lt;AA$7),0,($D142-SUM($F142:Z142)-SUM($F81:Z81))/($E142+$C142-AA$7))</f>
        <v>0</v>
      </c>
      <c r="AB142" s="339">
        <f>IF(OR($C142&gt;AB$7,$C142+$E142-1&lt;AB$7),0,($D142-SUM($F142:AA142)-SUM($F81:AA81))/($E142+$C142-AB$7))</f>
        <v>0</v>
      </c>
      <c r="AC142" s="339">
        <f>IF(OR($C142&gt;AC$7,$C142+$E142-1&lt;AC$7),0,($D142-SUM($F142:AB142)-SUM($F81:AB81))/($E142+$C142-AC$7))</f>
        <v>0</v>
      </c>
      <c r="AD142" s="339">
        <f>IF(OR($C142&gt;AD$7,$C142+$E142-1&lt;AD$7),0,($D142-SUM($F142:AC142)-SUM($F81:AC81))/($E142+$C142-AD$7))</f>
        <v>0</v>
      </c>
      <c r="AE142" s="339">
        <f>IF(OR($C142&gt;AE$7,$C142+$E142-1&lt;AE$7),0,($D142-SUM($F142:AD142)-SUM($F81:AD81))/($E142+$C142-AE$7))</f>
        <v>0</v>
      </c>
      <c r="AF142" s="339">
        <f>IF(OR($C142&gt;AF$7,$C142+$E142-1&lt;AF$7),0,($D142-SUM($F142:AE142)-SUM($F81:AE81))/($E142+$C142-AF$7))</f>
        <v>0</v>
      </c>
      <c r="AG142" s="339">
        <f>IF(OR($C142&gt;AG$7,$C142+$E142-1&lt;AG$7),0,($D142-SUM($F142:AF142)-SUM($F81:AF81))/($E142+$C142-AG$7))</f>
        <v>0</v>
      </c>
      <c r="AH142" s="339">
        <f>IF(OR($C142&gt;AH$7,$C142+$E142-1&lt;AH$7),0,($D142-SUM($F142:AG142)-SUM($F81:AG81))/($E142+$C142-AH$7))</f>
        <v>0</v>
      </c>
      <c r="AI142" s="339">
        <f>IF(OR($C142&gt;AI$7,$C142+$E142-1&lt;AI$7),0,($D142-SUM($F142:AH142)-SUM($F81:AH81))/($E142+$C142-AI$7))</f>
        <v>0</v>
      </c>
      <c r="AJ142" s="339">
        <f>IF(OR($C142&gt;AJ$7,$C142+$E142-1&lt;AJ$7),0,($D142-SUM($F142:AI142)-SUM($F81:AI81))/($E142+$C142-AJ$7))</f>
        <v>0</v>
      </c>
      <c r="AK142" s="339">
        <f>IF(OR($C142&gt;AK$7,$C142+$E142-1&lt;AK$7),0,($D142-SUM($F142:AJ142)-SUM($F81:AJ81))/($E142+$C142-AK$7))</f>
        <v>0</v>
      </c>
      <c r="AL142" s="339">
        <f>IF(OR($C142&gt;AL$7,$C142+$E142-1&lt;AL$7),0,($D142-SUM($F142:AK142)-SUM($F81:AK81))/($E142+$C142-AL$7))</f>
        <v>0</v>
      </c>
      <c r="AM142" s="339">
        <f>IF(OR($C142&gt;AM$7,$C142+$E142-1&lt;AM$7),0,($D142-SUM($F142:AL142)-SUM($F81:AL81))/($E142+$C142-AM$7))</f>
        <v>0</v>
      </c>
      <c r="AN142" s="339">
        <f>IF(OR($C142&gt;AN$7,$C142+$E142-1&lt;AN$7),0,($D142-SUM($F142:AM142)-SUM($F81:AM81))/($E142+$C142-AN$7))</f>
        <v>0</v>
      </c>
      <c r="AO142" s="339">
        <f>IF(OR($C142&gt;AO$7,$C142+$E142-1&lt;AO$7),0,($D142-SUM($F142:AN142)-SUM($F81:AN81))/($E142+$C142-AO$7))</f>
        <v>0</v>
      </c>
      <c r="AP142" s="339">
        <f>IF(OR($C142&gt;AP$7,$C142+$E142-1&lt;AP$7),0,($D142-SUM($F142:AO142)-SUM($F81:AO81))/($E142+$C142-AP$7))</f>
        <v>0</v>
      </c>
      <c r="AQ142" s="339">
        <f>IF(OR($C142&gt;AQ$7,$C142+$E142-1&lt;AQ$7),0,($D142-SUM($F142:AP142)-SUM($F81:AP81))/($E142+$C142-AQ$7))</f>
        <v>0</v>
      </c>
      <c r="AR142" s="339">
        <f>IF(OR($C142&gt;AR$7,$C142+$E142-1&lt;AR$7),0,($D142-SUM($F142:AQ142)-SUM($F81:AQ81))/($E142+$C142-AR$7))</f>
        <v>0</v>
      </c>
      <c r="AS142" s="339">
        <f>IF(OR($C142&gt;AS$7,$C142+$E142-1&lt;AS$7),0,($D142-SUM($F142:AR142)-SUM($F81:AR81))/($E142+$C142-AS$7))</f>
        <v>0</v>
      </c>
      <c r="AT142" s="339">
        <f>IF(OR($C142&gt;AT$7,$C142+$E142-1&lt;AT$7),0,($D142-SUM($F142:AS142)-SUM($F81:AS81))/($E142+$C142-AT$7))</f>
        <v>0</v>
      </c>
      <c r="AU142" s="339">
        <f>IF(OR($C142&gt;AU$7,$C142+$E142-1&lt;AU$7),0,($D142-SUM($F142:AT142)-SUM($F81:AT81))/($E142+$C142-AU$7))</f>
        <v>0</v>
      </c>
      <c r="AV142" s="339">
        <f>IF(OR($C142&gt;AV$7,$C142+$E142-1&lt;AV$7),0,($D142-SUM($F142:AU142)-SUM($F81:AU81))/($E142+$C142-AV$7))</f>
        <v>0</v>
      </c>
      <c r="AW142" s="339">
        <f>IF(OR($C142&gt;AW$7,$C142+$E142-1&lt;AW$7),0,($D142-SUM($F142:AV142)-SUM($F81:AV81))/($E142+$C142-AW$7))</f>
        <v>0</v>
      </c>
      <c r="AX142" s="339">
        <f>IF(OR($C142&gt;AX$7,$C142+$E142-1&lt;AX$7),0,($D142-SUM($F142:AW142)-SUM($F81:AW81))/($E142+$C142-AX$7))</f>
        <v>0</v>
      </c>
      <c r="AY142" s="339">
        <f>IF(OR($C142&gt;AY$7,$C142+$E142-1&lt;AY$7),0,($D142-SUM($F142:AX142)-SUM($F81:AX81))/($E142+$C142-AY$7))</f>
        <v>0</v>
      </c>
      <c r="AZ142" s="339">
        <f>IF(OR($C142&gt;AZ$7,$C142+$E142-1&lt;AZ$7),0,($D142-SUM($F142:AY142)-SUM($F81:AY81))/($E142+$C142-AZ$7))</f>
        <v>0</v>
      </c>
      <c r="BA142" s="339">
        <f>IF(OR($C142&gt;BA$7,$C142+$E142-1&lt;BA$7),0,($D142-SUM($F142:AZ142)-SUM($F81:AZ81))/($E142+$C142-BA$7))</f>
        <v>0</v>
      </c>
      <c r="BB142" s="339">
        <f>IF(OR($C142&gt;BB$7,$C142+$E142-1&lt;BB$7),0,($D142-SUM($F142:BA142)-SUM($F81:BA81))/($E142+$C142-BB$7))</f>
        <v>0</v>
      </c>
      <c r="BC142" s="339">
        <f>IF(OR($C142&gt;BC$7,$C142+$E142-1&lt;BC$7),0,($D142-SUM($F142:BB142)-SUM($F81:BB81))/($E142+$C142-BC$7))</f>
        <v>0</v>
      </c>
      <c r="BD142" s="339">
        <f>IF(OR($C142&gt;BD$7,$C142+$E142-1&lt;BD$7),0,($D142-SUM($F142:BC142)-SUM($F81:BC81))/($E142+$C142-BD$7))</f>
        <v>0</v>
      </c>
      <c r="BE142" s="339">
        <f>IF(OR($C142&gt;BE$7,$C142+$E142-1&lt;BE$7),0,($D142-SUM($F142:BD142)-SUM($F81:BD81))/($E142+$C142-BE$7))</f>
        <v>0</v>
      </c>
      <c r="BF142" s="339">
        <f>IF(OR($C142&gt;BF$7,$C142+$E142-1&lt;BF$7),0,($D142-SUM($F142:BE142)-SUM($F81:BE81))/($E142+$C142-BF$7))</f>
        <v>0</v>
      </c>
      <c r="BG142" s="339">
        <f>IF(OR($C142&gt;BG$7,$C142+$E142-1&lt;BG$7),0,($D142-SUM($F142:BF142)-SUM($F81:BF81))/($E142+$C142-BG$7))</f>
        <v>0</v>
      </c>
      <c r="BH142" s="339">
        <f>IF(OR($C142&gt;BH$7,$C142+$E142-1&lt;BH$7),0,($D142-SUM($F142:BG142)-SUM($F81:BG81))/($E142+$C142-BH$7))</f>
        <v>0</v>
      </c>
      <c r="BI142" s="339">
        <f>IF(OR($C142&gt;BI$7,$C142+$E142-1&lt;BI$7),0,($D142-SUM($F142:BH142)-SUM($F81:BH81))/($E142+$C142-BI$7))</f>
        <v>0</v>
      </c>
      <c r="BJ142" s="339">
        <f>IF(OR($C142&gt;BJ$7,$C142+$E142-1&lt;BJ$7),0,($D142-SUM($F142:BI142)-SUM($F81:BI81))/($E142+$C142-BJ$7))</f>
        <v>0</v>
      </c>
      <c r="BK142" s="339">
        <f>IF(OR($C142&gt;BK$7,$C142+$E142-1&lt;BK$7),0,($D142-SUM($F142:BJ142)-SUM($F81:BJ81))/($E142+$C142-BK$7))</f>
        <v>0</v>
      </c>
      <c r="BL142" s="339">
        <f>IF(OR($C142&gt;BL$7,$C142+$E142-1&lt;BL$7),0,($D142-SUM($F142:BK142)-SUM($F81:BK81))/($E142+$C142-BL$7))</f>
        <v>0</v>
      </c>
      <c r="BM142" s="339">
        <f>IF(OR($C142&gt;BM$7,$C142+$E142-1&lt;BM$7),0,($D142-SUM($F142:BL142)-SUM($F81:BL81))/($E142+$C142-BM$7))</f>
        <v>0</v>
      </c>
      <c r="BN142" s="339">
        <f>IF(OR($C142&gt;BN$7,$C142+$E142-1&lt;BN$7),0,($D142-SUM($F142:BM142)-SUM($F81:BM81))/($E142+$C142-BN$7))</f>
        <v>0</v>
      </c>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row>
    <row r="143" spans="1:90" hidden="1" outlineLevel="1" x14ac:dyDescent="0.15">
      <c r="A143" s="112"/>
      <c r="B143" s="87"/>
      <c r="C143" s="8">
        <v>48</v>
      </c>
      <c r="D143" s="337">
        <v>0</v>
      </c>
      <c r="E143" s="8">
        <f t="shared" si="19"/>
        <v>0</v>
      </c>
      <c r="F143" s="338"/>
      <c r="G143" s="339">
        <f>IF(OR($C143&gt;G$7,$C143+$E143-1&lt;G$7),0,($D143-SUM($F143:F143)-SUM($F82:F82))/($E143+$C143-G$7))</f>
        <v>0</v>
      </c>
      <c r="H143" s="339">
        <f>IF(OR($C143&gt;H$7,$C143+$E143-1&lt;H$7),0,($D143-SUM($F143:G143)-SUM($F82:G82))/($E143+$C143-H$7))</f>
        <v>0</v>
      </c>
      <c r="I143" s="339">
        <f>IF(OR($C143&gt;I$7,$C143+$E143-1&lt;I$7),0,($D143-SUM($F143:H143)-SUM($F82:H82))/($E143+$C143-I$7))</f>
        <v>0</v>
      </c>
      <c r="J143" s="339">
        <f>IF(OR($C143&gt;J$7,$C143+$E143-1&lt;J$7),0,($D143-SUM($F143:I143)-SUM($F82:I82))/($E143+$C143-J$7))</f>
        <v>0</v>
      </c>
      <c r="K143" s="339">
        <f>IF(OR($C143&gt;K$7,$C143+$E143-1&lt;K$7),0,($D143-SUM($F143:J143)-SUM($F82:J82))/($E143+$C143-K$7))</f>
        <v>0</v>
      </c>
      <c r="L143" s="339">
        <f>IF(OR($C143&gt;L$7,$C143+$E143-1&lt;L$7),0,($D143-SUM($F143:K143)-SUM($F82:K82))/($E143+$C143-L$7))</f>
        <v>0</v>
      </c>
      <c r="M143" s="339">
        <f>IF(OR($C143&gt;M$7,$C143+$E143-1&lt;M$7),0,($D143-SUM($F143:L143)-SUM($F82:L82))/($E143+$C143-M$7))</f>
        <v>0</v>
      </c>
      <c r="N143" s="339">
        <f>IF(OR($C143&gt;N$7,$C143+$E143-1&lt;N$7),0,($D143-SUM($F143:M143)-SUM($F82:M82))/($E143+$C143-N$7))</f>
        <v>0</v>
      </c>
      <c r="O143" s="339">
        <f>IF(OR($C143&gt;O$7,$C143+$E143-1&lt;O$7),0,($D143-SUM($F143:N143)-SUM($F82:N82))/($E143+$C143-O$7))</f>
        <v>0</v>
      </c>
      <c r="P143" s="339">
        <f>IF(OR($C143&gt;P$7,$C143+$E143-1&lt;P$7),0,($D143-SUM($F143:O143)-SUM($F82:O82))/($E143+$C143-P$7))</f>
        <v>0</v>
      </c>
      <c r="Q143" s="339">
        <f>IF(OR($C143&gt;Q$7,$C143+$E143-1&lt;Q$7),0,($D143-SUM($F143:P143)-SUM($F82:P82))/($E143+$C143-Q$7))</f>
        <v>0</v>
      </c>
      <c r="R143" s="339">
        <f>IF(OR($C143&gt;R$7,$C143+$E143-1&lt;R$7),0,($D143-SUM($F143:Q143)-SUM($F82:Q82))/($E143+$C143-R$7))</f>
        <v>0</v>
      </c>
      <c r="S143" s="339">
        <f>IF(OR($C143&gt;S$7,$C143+$E143-1&lt;S$7),0,($D143-SUM($F143:R143)-SUM($F82:R82))/($E143+$C143-S$7))</f>
        <v>0</v>
      </c>
      <c r="T143" s="339">
        <f>IF(OR($C143&gt;T$7,$C143+$E143-1&lt;T$7),0,($D143-SUM($F143:S143)-SUM($F82:S82))/($E143+$C143-T$7))</f>
        <v>0</v>
      </c>
      <c r="U143" s="339">
        <f>IF(OR($C143&gt;U$7,$C143+$E143-1&lt;U$7),0,($D143-SUM($F143:T143)-SUM($F82:T82))/($E143+$C143-U$7))</f>
        <v>0</v>
      </c>
      <c r="V143" s="339">
        <f>IF(OR($C143&gt;V$7,$C143+$E143-1&lt;V$7),0,($D143-SUM($F143:U143)-SUM($F82:U82))/($E143+$C143-V$7))</f>
        <v>0</v>
      </c>
      <c r="W143" s="339">
        <f>IF(OR($C143&gt;W$7,$C143+$E143-1&lt;W$7),0,($D143-SUM($F143:V143)-SUM($F82:V82))/($E143+$C143-W$7))</f>
        <v>0</v>
      </c>
      <c r="X143" s="339">
        <f>IF(OR($C143&gt;X$7,$C143+$E143-1&lt;X$7),0,($D143-SUM($F143:W143)-SUM($F82:W82))/($E143+$C143-X$7))</f>
        <v>0</v>
      </c>
      <c r="Y143" s="339">
        <f>IF(OR($C143&gt;Y$7,$C143+$E143-1&lt;Y$7),0,($D143-SUM($F143:X143)-SUM($F82:X82))/($E143+$C143-Y$7))</f>
        <v>0</v>
      </c>
      <c r="Z143" s="339">
        <f>IF(OR($C143&gt;Z$7,$C143+$E143-1&lt;Z$7),0,($D143-SUM($F143:Y143)-SUM($F82:Y82))/($E143+$C143-Z$7))</f>
        <v>0</v>
      </c>
      <c r="AA143" s="339">
        <f>IF(OR($C143&gt;AA$7,$C143+$E143-1&lt;AA$7),0,($D143-SUM($F143:Z143)-SUM($F82:Z82))/($E143+$C143-AA$7))</f>
        <v>0</v>
      </c>
      <c r="AB143" s="339">
        <f>IF(OR($C143&gt;AB$7,$C143+$E143-1&lt;AB$7),0,($D143-SUM($F143:AA143)-SUM($F82:AA82))/($E143+$C143-AB$7))</f>
        <v>0</v>
      </c>
      <c r="AC143" s="339">
        <f>IF(OR($C143&gt;AC$7,$C143+$E143-1&lt;AC$7),0,($D143-SUM($F143:AB143)-SUM($F82:AB82))/($E143+$C143-AC$7))</f>
        <v>0</v>
      </c>
      <c r="AD143" s="339">
        <f>IF(OR($C143&gt;AD$7,$C143+$E143-1&lt;AD$7),0,($D143-SUM($F143:AC143)-SUM($F82:AC82))/($E143+$C143-AD$7))</f>
        <v>0</v>
      </c>
      <c r="AE143" s="339">
        <f>IF(OR($C143&gt;AE$7,$C143+$E143-1&lt;AE$7),0,($D143-SUM($F143:AD143)-SUM($F82:AD82))/($E143+$C143-AE$7))</f>
        <v>0</v>
      </c>
      <c r="AF143" s="339">
        <f>IF(OR($C143&gt;AF$7,$C143+$E143-1&lt;AF$7),0,($D143-SUM($F143:AE143)-SUM($F82:AE82))/($E143+$C143-AF$7))</f>
        <v>0</v>
      </c>
      <c r="AG143" s="339">
        <f>IF(OR($C143&gt;AG$7,$C143+$E143-1&lt;AG$7),0,($D143-SUM($F143:AF143)-SUM($F82:AF82))/($E143+$C143-AG$7))</f>
        <v>0</v>
      </c>
      <c r="AH143" s="339">
        <f>IF(OR($C143&gt;AH$7,$C143+$E143-1&lt;AH$7),0,($D143-SUM($F143:AG143)-SUM($F82:AG82))/($E143+$C143-AH$7))</f>
        <v>0</v>
      </c>
      <c r="AI143" s="339">
        <f>IF(OR($C143&gt;AI$7,$C143+$E143-1&lt;AI$7),0,($D143-SUM($F143:AH143)-SUM($F82:AH82))/($E143+$C143-AI$7))</f>
        <v>0</v>
      </c>
      <c r="AJ143" s="339">
        <f>IF(OR($C143&gt;AJ$7,$C143+$E143-1&lt;AJ$7),0,($D143-SUM($F143:AI143)-SUM($F82:AI82))/($E143+$C143-AJ$7))</f>
        <v>0</v>
      </c>
      <c r="AK143" s="339">
        <f>IF(OR($C143&gt;AK$7,$C143+$E143-1&lt;AK$7),0,($D143-SUM($F143:AJ143)-SUM($F82:AJ82))/($E143+$C143-AK$7))</f>
        <v>0</v>
      </c>
      <c r="AL143" s="339">
        <f>IF(OR($C143&gt;AL$7,$C143+$E143-1&lt;AL$7),0,($D143-SUM($F143:AK143)-SUM($F82:AK82))/($E143+$C143-AL$7))</f>
        <v>0</v>
      </c>
      <c r="AM143" s="339">
        <f>IF(OR($C143&gt;AM$7,$C143+$E143-1&lt;AM$7),0,($D143-SUM($F143:AL143)-SUM($F82:AL82))/($E143+$C143-AM$7))</f>
        <v>0</v>
      </c>
      <c r="AN143" s="339">
        <f>IF(OR($C143&gt;AN$7,$C143+$E143-1&lt;AN$7),0,($D143-SUM($F143:AM143)-SUM($F82:AM82))/($E143+$C143-AN$7))</f>
        <v>0</v>
      </c>
      <c r="AO143" s="339">
        <f>IF(OR($C143&gt;AO$7,$C143+$E143-1&lt;AO$7),0,($D143-SUM($F143:AN143)-SUM($F82:AN82))/($E143+$C143-AO$7))</f>
        <v>0</v>
      </c>
      <c r="AP143" s="339">
        <f>IF(OR($C143&gt;AP$7,$C143+$E143-1&lt;AP$7),0,($D143-SUM($F143:AO143)-SUM($F82:AO82))/($E143+$C143-AP$7))</f>
        <v>0</v>
      </c>
      <c r="AQ143" s="339">
        <f>IF(OR($C143&gt;AQ$7,$C143+$E143-1&lt;AQ$7),0,($D143-SUM($F143:AP143)-SUM($F82:AP82))/($E143+$C143-AQ$7))</f>
        <v>0</v>
      </c>
      <c r="AR143" s="339">
        <f>IF(OR($C143&gt;AR$7,$C143+$E143-1&lt;AR$7),0,($D143-SUM($F143:AQ143)-SUM($F82:AQ82))/($E143+$C143-AR$7))</f>
        <v>0</v>
      </c>
      <c r="AS143" s="339">
        <f>IF(OR($C143&gt;AS$7,$C143+$E143-1&lt;AS$7),0,($D143-SUM($F143:AR143)-SUM($F82:AR82))/($E143+$C143-AS$7))</f>
        <v>0</v>
      </c>
      <c r="AT143" s="339">
        <f>IF(OR($C143&gt;AT$7,$C143+$E143-1&lt;AT$7),0,($D143-SUM($F143:AS143)-SUM($F82:AS82))/($E143+$C143-AT$7))</f>
        <v>0</v>
      </c>
      <c r="AU143" s="339">
        <f>IF(OR($C143&gt;AU$7,$C143+$E143-1&lt;AU$7),0,($D143-SUM($F143:AT143)-SUM($F82:AT82))/($E143+$C143-AU$7))</f>
        <v>0</v>
      </c>
      <c r="AV143" s="339">
        <f>IF(OR($C143&gt;AV$7,$C143+$E143-1&lt;AV$7),0,($D143-SUM($F143:AU143)-SUM($F82:AU82))/($E143+$C143-AV$7))</f>
        <v>0</v>
      </c>
      <c r="AW143" s="339">
        <f>IF(OR($C143&gt;AW$7,$C143+$E143-1&lt;AW$7),0,($D143-SUM($F143:AV143)-SUM($F82:AV82))/($E143+$C143-AW$7))</f>
        <v>0</v>
      </c>
      <c r="AX143" s="339">
        <f>IF(OR($C143&gt;AX$7,$C143+$E143-1&lt;AX$7),0,($D143-SUM($F143:AW143)-SUM($F82:AW82))/($E143+$C143-AX$7))</f>
        <v>0</v>
      </c>
      <c r="AY143" s="339">
        <f>IF(OR($C143&gt;AY$7,$C143+$E143-1&lt;AY$7),0,($D143-SUM($F143:AX143)-SUM($F82:AX82))/($E143+$C143-AY$7))</f>
        <v>0</v>
      </c>
      <c r="AZ143" s="339">
        <f>IF(OR($C143&gt;AZ$7,$C143+$E143-1&lt;AZ$7),0,($D143-SUM($F143:AY143)-SUM($F82:AY82))/($E143+$C143-AZ$7))</f>
        <v>0</v>
      </c>
      <c r="BA143" s="339">
        <f>IF(OR($C143&gt;BA$7,$C143+$E143-1&lt;BA$7),0,($D143-SUM($F143:AZ143)-SUM($F82:AZ82))/($E143+$C143-BA$7))</f>
        <v>0</v>
      </c>
      <c r="BB143" s="339">
        <f>IF(OR($C143&gt;BB$7,$C143+$E143-1&lt;BB$7),0,($D143-SUM($F143:BA143)-SUM($F82:BA82))/($E143+$C143-BB$7))</f>
        <v>0</v>
      </c>
      <c r="BC143" s="339">
        <f>IF(OR($C143&gt;BC$7,$C143+$E143-1&lt;BC$7),0,($D143-SUM($F143:BB143)-SUM($F82:BB82))/($E143+$C143-BC$7))</f>
        <v>0</v>
      </c>
      <c r="BD143" s="339">
        <f>IF(OR($C143&gt;BD$7,$C143+$E143-1&lt;BD$7),0,($D143-SUM($F143:BC143)-SUM($F82:BC82))/($E143+$C143-BD$7))</f>
        <v>0</v>
      </c>
      <c r="BE143" s="339">
        <f>IF(OR($C143&gt;BE$7,$C143+$E143-1&lt;BE$7),0,($D143-SUM($F143:BD143)-SUM($F82:BD82))/($E143+$C143-BE$7))</f>
        <v>0</v>
      </c>
      <c r="BF143" s="339">
        <f>IF(OR($C143&gt;BF$7,$C143+$E143-1&lt;BF$7),0,($D143-SUM($F143:BE143)-SUM($F82:BE82))/($E143+$C143-BF$7))</f>
        <v>0</v>
      </c>
      <c r="BG143" s="339">
        <f>IF(OR($C143&gt;BG$7,$C143+$E143-1&lt;BG$7),0,($D143-SUM($F143:BF143)-SUM($F82:BF82))/($E143+$C143-BG$7))</f>
        <v>0</v>
      </c>
      <c r="BH143" s="339">
        <f>IF(OR($C143&gt;BH$7,$C143+$E143-1&lt;BH$7),0,($D143-SUM($F143:BG143)-SUM($F82:BG82))/($E143+$C143-BH$7))</f>
        <v>0</v>
      </c>
      <c r="BI143" s="339">
        <f>IF(OR($C143&gt;BI$7,$C143+$E143-1&lt;BI$7),0,($D143-SUM($F143:BH143)-SUM($F82:BH82))/($E143+$C143-BI$7))</f>
        <v>0</v>
      </c>
      <c r="BJ143" s="339">
        <f>IF(OR($C143&gt;BJ$7,$C143+$E143-1&lt;BJ$7),0,($D143-SUM($F143:BI143)-SUM($F82:BI82))/($E143+$C143-BJ$7))</f>
        <v>0</v>
      </c>
      <c r="BK143" s="339">
        <f>IF(OR($C143&gt;BK$7,$C143+$E143-1&lt;BK$7),0,($D143-SUM($F143:BJ143)-SUM($F82:BJ82))/($E143+$C143-BK$7))</f>
        <v>0</v>
      </c>
      <c r="BL143" s="339">
        <f>IF(OR($C143&gt;BL$7,$C143+$E143-1&lt;BL$7),0,($D143-SUM($F143:BK143)-SUM($F82:BK82))/($E143+$C143-BL$7))</f>
        <v>0</v>
      </c>
      <c r="BM143" s="339">
        <f>IF(OR($C143&gt;BM$7,$C143+$E143-1&lt;BM$7),0,($D143-SUM($F143:BL143)-SUM($F82:BL82))/($E143+$C143-BM$7))</f>
        <v>0</v>
      </c>
      <c r="BN143" s="339">
        <f>IF(OR($C143&gt;BN$7,$C143+$E143-1&lt;BN$7),0,($D143-SUM($F143:BM143)-SUM($F82:BM82))/($E143+$C143-BN$7))</f>
        <v>0</v>
      </c>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row>
    <row r="144" spans="1:90" hidden="1" outlineLevel="1" x14ac:dyDescent="0.15">
      <c r="A144" s="112"/>
      <c r="B144" s="87"/>
      <c r="C144" s="8">
        <v>49</v>
      </c>
      <c r="D144" s="337">
        <v>0</v>
      </c>
      <c r="E144" s="8">
        <f t="shared" si="19"/>
        <v>0</v>
      </c>
      <c r="F144" s="338"/>
      <c r="G144" s="339">
        <f>IF(OR($C144&gt;G$7,$C144+$E144-1&lt;G$7),0,($D144-SUM($F144:F144)-SUM($F83:F83))/($E144+$C144-G$7))</f>
        <v>0</v>
      </c>
      <c r="H144" s="339">
        <f>IF(OR($C144&gt;H$7,$C144+$E144-1&lt;H$7),0,($D144-SUM($F144:G144)-SUM($F83:G83))/($E144+$C144-H$7))</f>
        <v>0</v>
      </c>
      <c r="I144" s="339">
        <f>IF(OR($C144&gt;I$7,$C144+$E144-1&lt;I$7),0,($D144-SUM($F144:H144)-SUM($F83:H83))/($E144+$C144-I$7))</f>
        <v>0</v>
      </c>
      <c r="J144" s="339">
        <f>IF(OR($C144&gt;J$7,$C144+$E144-1&lt;J$7),0,($D144-SUM($F144:I144)-SUM($F83:I83))/($E144+$C144-J$7))</f>
        <v>0</v>
      </c>
      <c r="K144" s="339">
        <f>IF(OR($C144&gt;K$7,$C144+$E144-1&lt;K$7),0,($D144-SUM($F144:J144)-SUM($F83:J83))/($E144+$C144-K$7))</f>
        <v>0</v>
      </c>
      <c r="L144" s="339">
        <f>IF(OR($C144&gt;L$7,$C144+$E144-1&lt;L$7),0,($D144-SUM($F144:K144)-SUM($F83:K83))/($E144+$C144-L$7))</f>
        <v>0</v>
      </c>
      <c r="M144" s="339">
        <f>IF(OR($C144&gt;M$7,$C144+$E144-1&lt;M$7),0,($D144-SUM($F144:L144)-SUM($F83:L83))/($E144+$C144-M$7))</f>
        <v>0</v>
      </c>
      <c r="N144" s="339">
        <f>IF(OR($C144&gt;N$7,$C144+$E144-1&lt;N$7),0,($D144-SUM($F144:M144)-SUM($F83:M83))/($E144+$C144-N$7))</f>
        <v>0</v>
      </c>
      <c r="O144" s="339">
        <f>IF(OR($C144&gt;O$7,$C144+$E144-1&lt;O$7),0,($D144-SUM($F144:N144)-SUM($F83:N83))/($E144+$C144-O$7))</f>
        <v>0</v>
      </c>
      <c r="P144" s="339">
        <f>IF(OR($C144&gt;P$7,$C144+$E144-1&lt;P$7),0,($D144-SUM($F144:O144)-SUM($F83:O83))/($E144+$C144-P$7))</f>
        <v>0</v>
      </c>
      <c r="Q144" s="339">
        <f>IF(OR($C144&gt;Q$7,$C144+$E144-1&lt;Q$7),0,($D144-SUM($F144:P144)-SUM($F83:P83))/($E144+$C144-Q$7))</f>
        <v>0</v>
      </c>
      <c r="R144" s="339">
        <f>IF(OR($C144&gt;R$7,$C144+$E144-1&lt;R$7),0,($D144-SUM($F144:Q144)-SUM($F83:Q83))/($E144+$C144-R$7))</f>
        <v>0</v>
      </c>
      <c r="S144" s="339">
        <f>IF(OR($C144&gt;S$7,$C144+$E144-1&lt;S$7),0,($D144-SUM($F144:R144)-SUM($F83:R83))/($E144+$C144-S$7))</f>
        <v>0</v>
      </c>
      <c r="T144" s="339">
        <f>IF(OR($C144&gt;T$7,$C144+$E144-1&lt;T$7),0,($D144-SUM($F144:S144)-SUM($F83:S83))/($E144+$C144-T$7))</f>
        <v>0</v>
      </c>
      <c r="U144" s="339">
        <f>IF(OR($C144&gt;U$7,$C144+$E144-1&lt;U$7),0,($D144-SUM($F144:T144)-SUM($F83:T83))/($E144+$C144-U$7))</f>
        <v>0</v>
      </c>
      <c r="V144" s="339">
        <f>IF(OR($C144&gt;V$7,$C144+$E144-1&lt;V$7),0,($D144-SUM($F144:U144)-SUM($F83:U83))/($E144+$C144-V$7))</f>
        <v>0</v>
      </c>
      <c r="W144" s="339">
        <f>IF(OR($C144&gt;W$7,$C144+$E144-1&lt;W$7),0,($D144-SUM($F144:V144)-SUM($F83:V83))/($E144+$C144-W$7))</f>
        <v>0</v>
      </c>
      <c r="X144" s="339">
        <f>IF(OR($C144&gt;X$7,$C144+$E144-1&lt;X$7),0,($D144-SUM($F144:W144)-SUM($F83:W83))/($E144+$C144-X$7))</f>
        <v>0</v>
      </c>
      <c r="Y144" s="339">
        <f>IF(OR($C144&gt;Y$7,$C144+$E144-1&lt;Y$7),0,($D144-SUM($F144:X144)-SUM($F83:X83))/($E144+$C144-Y$7))</f>
        <v>0</v>
      </c>
      <c r="Z144" s="339">
        <f>IF(OR($C144&gt;Z$7,$C144+$E144-1&lt;Z$7),0,($D144-SUM($F144:Y144)-SUM($F83:Y83))/($E144+$C144-Z$7))</f>
        <v>0</v>
      </c>
      <c r="AA144" s="339">
        <f>IF(OR($C144&gt;AA$7,$C144+$E144-1&lt;AA$7),0,($D144-SUM($F144:Z144)-SUM($F83:Z83))/($E144+$C144-AA$7))</f>
        <v>0</v>
      </c>
      <c r="AB144" s="339">
        <f>IF(OR($C144&gt;AB$7,$C144+$E144-1&lt;AB$7),0,($D144-SUM($F144:AA144)-SUM($F83:AA83))/($E144+$C144-AB$7))</f>
        <v>0</v>
      </c>
      <c r="AC144" s="339">
        <f>IF(OR($C144&gt;AC$7,$C144+$E144-1&lt;AC$7),0,($D144-SUM($F144:AB144)-SUM($F83:AB83))/($E144+$C144-AC$7))</f>
        <v>0</v>
      </c>
      <c r="AD144" s="339">
        <f>IF(OR($C144&gt;AD$7,$C144+$E144-1&lt;AD$7),0,($D144-SUM($F144:AC144)-SUM($F83:AC83))/($E144+$C144-AD$7))</f>
        <v>0</v>
      </c>
      <c r="AE144" s="339">
        <f>IF(OR($C144&gt;AE$7,$C144+$E144-1&lt;AE$7),0,($D144-SUM($F144:AD144)-SUM($F83:AD83))/($E144+$C144-AE$7))</f>
        <v>0</v>
      </c>
      <c r="AF144" s="339">
        <f>IF(OR($C144&gt;AF$7,$C144+$E144-1&lt;AF$7),0,($D144-SUM($F144:AE144)-SUM($F83:AE83))/($E144+$C144-AF$7))</f>
        <v>0</v>
      </c>
      <c r="AG144" s="339">
        <f>IF(OR($C144&gt;AG$7,$C144+$E144-1&lt;AG$7),0,($D144-SUM($F144:AF144)-SUM($F83:AF83))/($E144+$C144-AG$7))</f>
        <v>0</v>
      </c>
      <c r="AH144" s="339">
        <f>IF(OR($C144&gt;AH$7,$C144+$E144-1&lt;AH$7),0,($D144-SUM($F144:AG144)-SUM($F83:AG83))/($E144+$C144-AH$7))</f>
        <v>0</v>
      </c>
      <c r="AI144" s="339">
        <f>IF(OR($C144&gt;AI$7,$C144+$E144-1&lt;AI$7),0,($D144-SUM($F144:AH144)-SUM($F83:AH83))/($E144+$C144-AI$7))</f>
        <v>0</v>
      </c>
      <c r="AJ144" s="339">
        <f>IF(OR($C144&gt;AJ$7,$C144+$E144-1&lt;AJ$7),0,($D144-SUM($F144:AI144)-SUM($F83:AI83))/($E144+$C144-AJ$7))</f>
        <v>0</v>
      </c>
      <c r="AK144" s="339">
        <f>IF(OR($C144&gt;AK$7,$C144+$E144-1&lt;AK$7),0,($D144-SUM($F144:AJ144)-SUM($F83:AJ83))/($E144+$C144-AK$7))</f>
        <v>0</v>
      </c>
      <c r="AL144" s="339">
        <f>IF(OR($C144&gt;AL$7,$C144+$E144-1&lt;AL$7),0,($D144-SUM($F144:AK144)-SUM($F83:AK83))/($E144+$C144-AL$7))</f>
        <v>0</v>
      </c>
      <c r="AM144" s="339">
        <f>IF(OR($C144&gt;AM$7,$C144+$E144-1&lt;AM$7),0,($D144-SUM($F144:AL144)-SUM($F83:AL83))/($E144+$C144-AM$7))</f>
        <v>0</v>
      </c>
      <c r="AN144" s="339">
        <f>IF(OR($C144&gt;AN$7,$C144+$E144-1&lt;AN$7),0,($D144-SUM($F144:AM144)-SUM($F83:AM83))/($E144+$C144-AN$7))</f>
        <v>0</v>
      </c>
      <c r="AO144" s="339">
        <f>IF(OR($C144&gt;AO$7,$C144+$E144-1&lt;AO$7),0,($D144-SUM($F144:AN144)-SUM($F83:AN83))/($E144+$C144-AO$7))</f>
        <v>0</v>
      </c>
      <c r="AP144" s="339">
        <f>IF(OR($C144&gt;AP$7,$C144+$E144-1&lt;AP$7),0,($D144-SUM($F144:AO144)-SUM($F83:AO83))/($E144+$C144-AP$7))</f>
        <v>0</v>
      </c>
      <c r="AQ144" s="339">
        <f>IF(OR($C144&gt;AQ$7,$C144+$E144-1&lt;AQ$7),0,($D144-SUM($F144:AP144)-SUM($F83:AP83))/($E144+$C144-AQ$7))</f>
        <v>0</v>
      </c>
      <c r="AR144" s="339">
        <f>IF(OR($C144&gt;AR$7,$C144+$E144-1&lt;AR$7),0,($D144-SUM($F144:AQ144)-SUM($F83:AQ83))/($E144+$C144-AR$7))</f>
        <v>0</v>
      </c>
      <c r="AS144" s="339">
        <f>IF(OR($C144&gt;AS$7,$C144+$E144-1&lt;AS$7),0,($D144-SUM($F144:AR144)-SUM($F83:AR83))/($E144+$C144-AS$7))</f>
        <v>0</v>
      </c>
      <c r="AT144" s="339">
        <f>IF(OR($C144&gt;AT$7,$C144+$E144-1&lt;AT$7),0,($D144-SUM($F144:AS144)-SUM($F83:AS83))/($E144+$C144-AT$7))</f>
        <v>0</v>
      </c>
      <c r="AU144" s="339">
        <f>IF(OR($C144&gt;AU$7,$C144+$E144-1&lt;AU$7),0,($D144-SUM($F144:AT144)-SUM($F83:AT83))/($E144+$C144-AU$7))</f>
        <v>0</v>
      </c>
      <c r="AV144" s="339">
        <f>IF(OR($C144&gt;AV$7,$C144+$E144-1&lt;AV$7),0,($D144-SUM($F144:AU144)-SUM($F83:AU83))/($E144+$C144-AV$7))</f>
        <v>0</v>
      </c>
      <c r="AW144" s="339">
        <f>IF(OR($C144&gt;AW$7,$C144+$E144-1&lt;AW$7),0,($D144-SUM($F144:AV144)-SUM($F83:AV83))/($E144+$C144-AW$7))</f>
        <v>0</v>
      </c>
      <c r="AX144" s="339">
        <f>IF(OR($C144&gt;AX$7,$C144+$E144-1&lt;AX$7),0,($D144-SUM($F144:AW144)-SUM($F83:AW83))/($E144+$C144-AX$7))</f>
        <v>0</v>
      </c>
      <c r="AY144" s="339">
        <f>IF(OR($C144&gt;AY$7,$C144+$E144-1&lt;AY$7),0,($D144-SUM($F144:AX144)-SUM($F83:AX83))/($E144+$C144-AY$7))</f>
        <v>0</v>
      </c>
      <c r="AZ144" s="339">
        <f>IF(OR($C144&gt;AZ$7,$C144+$E144-1&lt;AZ$7),0,($D144-SUM($F144:AY144)-SUM($F83:AY83))/($E144+$C144-AZ$7))</f>
        <v>0</v>
      </c>
      <c r="BA144" s="339">
        <f>IF(OR($C144&gt;BA$7,$C144+$E144-1&lt;BA$7),0,($D144-SUM($F144:AZ144)-SUM($F83:AZ83))/($E144+$C144-BA$7))</f>
        <v>0</v>
      </c>
      <c r="BB144" s="339">
        <f>IF(OR($C144&gt;BB$7,$C144+$E144-1&lt;BB$7),0,($D144-SUM($F144:BA144)-SUM($F83:BA83))/($E144+$C144-BB$7))</f>
        <v>0</v>
      </c>
      <c r="BC144" s="339">
        <f>IF(OR($C144&gt;BC$7,$C144+$E144-1&lt;BC$7),0,($D144-SUM($F144:BB144)-SUM($F83:BB83))/($E144+$C144-BC$7))</f>
        <v>0</v>
      </c>
      <c r="BD144" s="339">
        <f>IF(OR($C144&gt;BD$7,$C144+$E144-1&lt;BD$7),0,($D144-SUM($F144:BC144)-SUM($F83:BC83))/($E144+$C144-BD$7))</f>
        <v>0</v>
      </c>
      <c r="BE144" s="339">
        <f>IF(OR($C144&gt;BE$7,$C144+$E144-1&lt;BE$7),0,($D144-SUM($F144:BD144)-SUM($F83:BD83))/($E144+$C144-BE$7))</f>
        <v>0</v>
      </c>
      <c r="BF144" s="339">
        <f>IF(OR($C144&gt;BF$7,$C144+$E144-1&lt;BF$7),0,($D144-SUM($F144:BE144)-SUM($F83:BE83))/($E144+$C144-BF$7))</f>
        <v>0</v>
      </c>
      <c r="BG144" s="339">
        <f>IF(OR($C144&gt;BG$7,$C144+$E144-1&lt;BG$7),0,($D144-SUM($F144:BF144)-SUM($F83:BF83))/($E144+$C144-BG$7))</f>
        <v>0</v>
      </c>
      <c r="BH144" s="339">
        <f>IF(OR($C144&gt;BH$7,$C144+$E144-1&lt;BH$7),0,($D144-SUM($F144:BG144)-SUM($F83:BG83))/($E144+$C144-BH$7))</f>
        <v>0</v>
      </c>
      <c r="BI144" s="339">
        <f>IF(OR($C144&gt;BI$7,$C144+$E144-1&lt;BI$7),0,($D144-SUM($F144:BH144)-SUM($F83:BH83))/($E144+$C144-BI$7))</f>
        <v>0</v>
      </c>
      <c r="BJ144" s="339">
        <f>IF(OR($C144&gt;BJ$7,$C144+$E144-1&lt;BJ$7),0,($D144-SUM($F144:BI144)-SUM($F83:BI83))/($E144+$C144-BJ$7))</f>
        <v>0</v>
      </c>
      <c r="BK144" s="339">
        <f>IF(OR($C144&gt;BK$7,$C144+$E144-1&lt;BK$7),0,($D144-SUM($F144:BJ144)-SUM($F83:BJ83))/($E144+$C144-BK$7))</f>
        <v>0</v>
      </c>
      <c r="BL144" s="339">
        <f>IF(OR($C144&gt;BL$7,$C144+$E144-1&lt;BL$7),0,($D144-SUM($F144:BK144)-SUM($F83:BK83))/($E144+$C144-BL$7))</f>
        <v>0</v>
      </c>
      <c r="BM144" s="339">
        <f>IF(OR($C144&gt;BM$7,$C144+$E144-1&lt;BM$7),0,($D144-SUM($F144:BL144)-SUM($F83:BL83))/($E144+$C144-BM$7))</f>
        <v>0</v>
      </c>
      <c r="BN144" s="339">
        <f>IF(OR($C144&gt;BN$7,$C144+$E144-1&lt;BN$7),0,($D144-SUM($F144:BM144)-SUM($F83:BM83))/($E144+$C144-BN$7))</f>
        <v>0</v>
      </c>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row>
    <row r="145" spans="1:90" hidden="1" outlineLevel="1" x14ac:dyDescent="0.15">
      <c r="A145" s="112"/>
      <c r="B145" s="87"/>
      <c r="C145" s="8">
        <v>50</v>
      </c>
      <c r="D145" s="337">
        <v>0</v>
      </c>
      <c r="E145" s="8">
        <f t="shared" si="19"/>
        <v>0</v>
      </c>
      <c r="F145" s="338"/>
      <c r="G145" s="339">
        <f>IF(OR($C145&gt;G$7,$C145+$E145-1&lt;G$7),0,($D145-SUM($F145:F145)-SUM($F84:F84))/($E145+$C145-G$7))</f>
        <v>0</v>
      </c>
      <c r="H145" s="339">
        <f>IF(OR($C145&gt;H$7,$C145+$E145-1&lt;H$7),0,($D145-SUM($F145:G145)-SUM($F84:G84))/($E145+$C145-H$7))</f>
        <v>0</v>
      </c>
      <c r="I145" s="339">
        <f>IF(OR($C145&gt;I$7,$C145+$E145-1&lt;I$7),0,($D145-SUM($F145:H145)-SUM($F84:H84))/($E145+$C145-I$7))</f>
        <v>0</v>
      </c>
      <c r="J145" s="339">
        <f>IF(OR($C145&gt;J$7,$C145+$E145-1&lt;J$7),0,($D145-SUM($F145:I145)-SUM($F84:I84))/($E145+$C145-J$7))</f>
        <v>0</v>
      </c>
      <c r="K145" s="339">
        <f>IF(OR($C145&gt;K$7,$C145+$E145-1&lt;K$7),0,($D145-SUM($F145:J145)-SUM($F84:J84))/($E145+$C145-K$7))</f>
        <v>0</v>
      </c>
      <c r="L145" s="339">
        <f>IF(OR($C145&gt;L$7,$C145+$E145-1&lt;L$7),0,($D145-SUM($F145:K145)-SUM($F84:K84))/($E145+$C145-L$7))</f>
        <v>0</v>
      </c>
      <c r="M145" s="339">
        <f>IF(OR($C145&gt;M$7,$C145+$E145-1&lt;M$7),0,($D145-SUM($F145:L145)-SUM($F84:L84))/($E145+$C145-M$7))</f>
        <v>0</v>
      </c>
      <c r="N145" s="339">
        <f>IF(OR($C145&gt;N$7,$C145+$E145-1&lt;N$7),0,($D145-SUM($F145:M145)-SUM($F84:M84))/($E145+$C145-N$7))</f>
        <v>0</v>
      </c>
      <c r="O145" s="339">
        <f>IF(OR($C145&gt;O$7,$C145+$E145-1&lt;O$7),0,($D145-SUM($F145:N145)-SUM($F84:N84))/($E145+$C145-O$7))</f>
        <v>0</v>
      </c>
      <c r="P145" s="339">
        <f>IF(OR($C145&gt;P$7,$C145+$E145-1&lt;P$7),0,($D145-SUM($F145:O145)-SUM($F84:O84))/($E145+$C145-P$7))</f>
        <v>0</v>
      </c>
      <c r="Q145" s="339">
        <f>IF(OR($C145&gt;Q$7,$C145+$E145-1&lt;Q$7),0,($D145-SUM($F145:P145)-SUM($F84:P84))/($E145+$C145-Q$7))</f>
        <v>0</v>
      </c>
      <c r="R145" s="339">
        <f>IF(OR($C145&gt;R$7,$C145+$E145-1&lt;R$7),0,($D145-SUM($F145:Q145)-SUM($F84:Q84))/($E145+$C145-R$7))</f>
        <v>0</v>
      </c>
      <c r="S145" s="339">
        <f>IF(OR($C145&gt;S$7,$C145+$E145-1&lt;S$7),0,($D145-SUM($F145:R145)-SUM($F84:R84))/($E145+$C145-S$7))</f>
        <v>0</v>
      </c>
      <c r="T145" s="339">
        <f>IF(OR($C145&gt;T$7,$C145+$E145-1&lt;T$7),0,($D145-SUM($F145:S145)-SUM($F84:S84))/($E145+$C145-T$7))</f>
        <v>0</v>
      </c>
      <c r="U145" s="339">
        <f>IF(OR($C145&gt;U$7,$C145+$E145-1&lt;U$7),0,($D145-SUM($F145:T145)-SUM($F84:T84))/($E145+$C145-U$7))</f>
        <v>0</v>
      </c>
      <c r="V145" s="339">
        <f>IF(OR($C145&gt;V$7,$C145+$E145-1&lt;V$7),0,($D145-SUM($F145:U145)-SUM($F84:U84))/($E145+$C145-V$7))</f>
        <v>0</v>
      </c>
      <c r="W145" s="339">
        <f>IF(OR($C145&gt;W$7,$C145+$E145-1&lt;W$7),0,($D145-SUM($F145:V145)-SUM($F84:V84))/($E145+$C145-W$7))</f>
        <v>0</v>
      </c>
      <c r="X145" s="339">
        <f>IF(OR($C145&gt;X$7,$C145+$E145-1&lt;X$7),0,($D145-SUM($F145:W145)-SUM($F84:W84))/($E145+$C145-X$7))</f>
        <v>0</v>
      </c>
      <c r="Y145" s="339">
        <f>IF(OR($C145&gt;Y$7,$C145+$E145-1&lt;Y$7),0,($D145-SUM($F145:X145)-SUM($F84:X84))/($E145+$C145-Y$7))</f>
        <v>0</v>
      </c>
      <c r="Z145" s="339">
        <f>IF(OR($C145&gt;Z$7,$C145+$E145-1&lt;Z$7),0,($D145-SUM($F145:Y145)-SUM($F84:Y84))/($E145+$C145-Z$7))</f>
        <v>0</v>
      </c>
      <c r="AA145" s="339">
        <f>IF(OR($C145&gt;AA$7,$C145+$E145-1&lt;AA$7),0,($D145-SUM($F145:Z145)-SUM($F84:Z84))/($E145+$C145-AA$7))</f>
        <v>0</v>
      </c>
      <c r="AB145" s="339">
        <f>IF(OR($C145&gt;AB$7,$C145+$E145-1&lt;AB$7),0,($D145-SUM($F145:AA145)-SUM($F84:AA84))/($E145+$C145-AB$7))</f>
        <v>0</v>
      </c>
      <c r="AC145" s="339">
        <f>IF(OR($C145&gt;AC$7,$C145+$E145-1&lt;AC$7),0,($D145-SUM($F145:AB145)-SUM($F84:AB84))/($E145+$C145-AC$7))</f>
        <v>0</v>
      </c>
      <c r="AD145" s="339">
        <f>IF(OR($C145&gt;AD$7,$C145+$E145-1&lt;AD$7),0,($D145-SUM($F145:AC145)-SUM($F84:AC84))/($E145+$C145-AD$7))</f>
        <v>0</v>
      </c>
      <c r="AE145" s="339">
        <f>IF(OR($C145&gt;AE$7,$C145+$E145-1&lt;AE$7),0,($D145-SUM($F145:AD145)-SUM($F84:AD84))/($E145+$C145-AE$7))</f>
        <v>0</v>
      </c>
      <c r="AF145" s="339">
        <f>IF(OR($C145&gt;AF$7,$C145+$E145-1&lt;AF$7),0,($D145-SUM($F145:AE145)-SUM($F84:AE84))/($E145+$C145-AF$7))</f>
        <v>0</v>
      </c>
      <c r="AG145" s="339">
        <f>IF(OR($C145&gt;AG$7,$C145+$E145-1&lt;AG$7),0,($D145-SUM($F145:AF145)-SUM($F84:AF84))/($E145+$C145-AG$7))</f>
        <v>0</v>
      </c>
      <c r="AH145" s="339">
        <f>IF(OR($C145&gt;AH$7,$C145+$E145-1&lt;AH$7),0,($D145-SUM($F145:AG145)-SUM($F84:AG84))/($E145+$C145-AH$7))</f>
        <v>0</v>
      </c>
      <c r="AI145" s="339">
        <f>IF(OR($C145&gt;AI$7,$C145+$E145-1&lt;AI$7),0,($D145-SUM($F145:AH145)-SUM($F84:AH84))/($E145+$C145-AI$7))</f>
        <v>0</v>
      </c>
      <c r="AJ145" s="339">
        <f>IF(OR($C145&gt;AJ$7,$C145+$E145-1&lt;AJ$7),0,($D145-SUM($F145:AI145)-SUM($F84:AI84))/($E145+$C145-AJ$7))</f>
        <v>0</v>
      </c>
      <c r="AK145" s="339">
        <f>IF(OR($C145&gt;AK$7,$C145+$E145-1&lt;AK$7),0,($D145-SUM($F145:AJ145)-SUM($F84:AJ84))/($E145+$C145-AK$7))</f>
        <v>0</v>
      </c>
      <c r="AL145" s="339">
        <f>IF(OR($C145&gt;AL$7,$C145+$E145-1&lt;AL$7),0,($D145-SUM($F145:AK145)-SUM($F84:AK84))/($E145+$C145-AL$7))</f>
        <v>0</v>
      </c>
      <c r="AM145" s="339">
        <f>IF(OR($C145&gt;AM$7,$C145+$E145-1&lt;AM$7),0,($D145-SUM($F145:AL145)-SUM($F84:AL84))/($E145+$C145-AM$7))</f>
        <v>0</v>
      </c>
      <c r="AN145" s="339">
        <f>IF(OR($C145&gt;AN$7,$C145+$E145-1&lt;AN$7),0,($D145-SUM($F145:AM145)-SUM($F84:AM84))/($E145+$C145-AN$7))</f>
        <v>0</v>
      </c>
      <c r="AO145" s="339">
        <f>IF(OR($C145&gt;AO$7,$C145+$E145-1&lt;AO$7),0,($D145-SUM($F145:AN145)-SUM($F84:AN84))/($E145+$C145-AO$7))</f>
        <v>0</v>
      </c>
      <c r="AP145" s="339">
        <f>IF(OR($C145&gt;AP$7,$C145+$E145-1&lt;AP$7),0,($D145-SUM($F145:AO145)-SUM($F84:AO84))/($E145+$C145-AP$7))</f>
        <v>0</v>
      </c>
      <c r="AQ145" s="339">
        <f>IF(OR($C145&gt;AQ$7,$C145+$E145-1&lt;AQ$7),0,($D145-SUM($F145:AP145)-SUM($F84:AP84))/($E145+$C145-AQ$7))</f>
        <v>0</v>
      </c>
      <c r="AR145" s="339">
        <f>IF(OR($C145&gt;AR$7,$C145+$E145-1&lt;AR$7),0,($D145-SUM($F145:AQ145)-SUM($F84:AQ84))/($E145+$C145-AR$7))</f>
        <v>0</v>
      </c>
      <c r="AS145" s="339">
        <f>IF(OR($C145&gt;AS$7,$C145+$E145-1&lt;AS$7),0,($D145-SUM($F145:AR145)-SUM($F84:AR84))/($E145+$C145-AS$7))</f>
        <v>0</v>
      </c>
      <c r="AT145" s="339">
        <f>IF(OR($C145&gt;AT$7,$C145+$E145-1&lt;AT$7),0,($D145-SUM($F145:AS145)-SUM($F84:AS84))/($E145+$C145-AT$7))</f>
        <v>0</v>
      </c>
      <c r="AU145" s="339">
        <f>IF(OR($C145&gt;AU$7,$C145+$E145-1&lt;AU$7),0,($D145-SUM($F145:AT145)-SUM($F84:AT84))/($E145+$C145-AU$7))</f>
        <v>0</v>
      </c>
      <c r="AV145" s="339">
        <f>IF(OR($C145&gt;AV$7,$C145+$E145-1&lt;AV$7),0,($D145-SUM($F145:AU145)-SUM($F84:AU84))/($E145+$C145-AV$7))</f>
        <v>0</v>
      </c>
      <c r="AW145" s="339">
        <f>IF(OR($C145&gt;AW$7,$C145+$E145-1&lt;AW$7),0,($D145-SUM($F145:AV145)-SUM($F84:AV84))/($E145+$C145-AW$7))</f>
        <v>0</v>
      </c>
      <c r="AX145" s="339">
        <f>IF(OR($C145&gt;AX$7,$C145+$E145-1&lt;AX$7),0,($D145-SUM($F145:AW145)-SUM($F84:AW84))/($E145+$C145-AX$7))</f>
        <v>0</v>
      </c>
      <c r="AY145" s="339">
        <f>IF(OR($C145&gt;AY$7,$C145+$E145-1&lt;AY$7),0,($D145-SUM($F145:AX145)-SUM($F84:AX84))/($E145+$C145-AY$7))</f>
        <v>0</v>
      </c>
      <c r="AZ145" s="339">
        <f>IF(OR($C145&gt;AZ$7,$C145+$E145-1&lt;AZ$7),0,($D145-SUM($F145:AY145)-SUM($F84:AY84))/($E145+$C145-AZ$7))</f>
        <v>0</v>
      </c>
      <c r="BA145" s="339">
        <f>IF(OR($C145&gt;BA$7,$C145+$E145-1&lt;BA$7),0,($D145-SUM($F145:AZ145)-SUM($F84:AZ84))/($E145+$C145-BA$7))</f>
        <v>0</v>
      </c>
      <c r="BB145" s="339">
        <f>IF(OR($C145&gt;BB$7,$C145+$E145-1&lt;BB$7),0,($D145-SUM($F145:BA145)-SUM($F84:BA84))/($E145+$C145-BB$7))</f>
        <v>0</v>
      </c>
      <c r="BC145" s="339">
        <f>IF(OR($C145&gt;BC$7,$C145+$E145-1&lt;BC$7),0,($D145-SUM($F145:BB145)-SUM($F84:BB84))/($E145+$C145-BC$7))</f>
        <v>0</v>
      </c>
      <c r="BD145" s="339">
        <f>IF(OR($C145&gt;BD$7,$C145+$E145-1&lt;BD$7),0,($D145-SUM($F145:BC145)-SUM($F84:BC84))/($E145+$C145-BD$7))</f>
        <v>0</v>
      </c>
      <c r="BE145" s="339">
        <f>IF(OR($C145&gt;BE$7,$C145+$E145-1&lt;BE$7),0,($D145-SUM($F145:BD145)-SUM($F84:BD84))/($E145+$C145-BE$7))</f>
        <v>0</v>
      </c>
      <c r="BF145" s="339">
        <f>IF(OR($C145&gt;BF$7,$C145+$E145-1&lt;BF$7),0,($D145-SUM($F145:BE145)-SUM($F84:BE84))/($E145+$C145-BF$7))</f>
        <v>0</v>
      </c>
      <c r="BG145" s="339">
        <f>IF(OR($C145&gt;BG$7,$C145+$E145-1&lt;BG$7),0,($D145-SUM($F145:BF145)-SUM($F84:BF84))/($E145+$C145-BG$7))</f>
        <v>0</v>
      </c>
      <c r="BH145" s="339">
        <f>IF(OR($C145&gt;BH$7,$C145+$E145-1&lt;BH$7),0,($D145-SUM($F145:BG145)-SUM($F84:BG84))/($E145+$C145-BH$7))</f>
        <v>0</v>
      </c>
      <c r="BI145" s="339">
        <f>IF(OR($C145&gt;BI$7,$C145+$E145-1&lt;BI$7),0,($D145-SUM($F145:BH145)-SUM($F84:BH84))/($E145+$C145-BI$7))</f>
        <v>0</v>
      </c>
      <c r="BJ145" s="339">
        <f>IF(OR($C145&gt;BJ$7,$C145+$E145-1&lt;BJ$7),0,($D145-SUM($F145:BI145)-SUM($F84:BI84))/($E145+$C145-BJ$7))</f>
        <v>0</v>
      </c>
      <c r="BK145" s="339">
        <f>IF(OR($C145&gt;BK$7,$C145+$E145-1&lt;BK$7),0,($D145-SUM($F145:BJ145)-SUM($F84:BJ84))/($E145+$C145-BK$7))</f>
        <v>0</v>
      </c>
      <c r="BL145" s="339">
        <f>IF(OR($C145&gt;BL$7,$C145+$E145-1&lt;BL$7),0,($D145-SUM($F145:BK145)-SUM($F84:BK84))/($E145+$C145-BL$7))</f>
        <v>0</v>
      </c>
      <c r="BM145" s="339">
        <f>IF(OR($C145&gt;BM$7,$C145+$E145-1&lt;BM$7),0,($D145-SUM($F145:BL145)-SUM($F84:BL84))/($E145+$C145-BM$7))</f>
        <v>0</v>
      </c>
      <c r="BN145" s="339">
        <f>IF(OR($C145&gt;BN$7,$C145+$E145-1&lt;BN$7),0,($D145-SUM($F145:BM145)-SUM($F84:BM84))/($E145+$C145-BN$7))</f>
        <v>0</v>
      </c>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row>
    <row r="146" spans="1:90" hidden="1" outlineLevel="1" x14ac:dyDescent="0.15">
      <c r="A146" s="112"/>
      <c r="B146" s="87"/>
      <c r="C146" s="8">
        <v>51</v>
      </c>
      <c r="D146" s="337">
        <v>0</v>
      </c>
      <c r="E146" s="8">
        <f t="shared" si="19"/>
        <v>0</v>
      </c>
      <c r="F146" s="338"/>
      <c r="G146" s="339">
        <f>IF(OR($C146&gt;G$7,$C146+$E146-1&lt;G$7),0,($D146-SUM($F146:F146)-SUM($F85:F85))/($E146+$C146-G$7))</f>
        <v>0</v>
      </c>
      <c r="H146" s="339">
        <f>IF(OR($C146&gt;H$7,$C146+$E146-1&lt;H$7),0,($D146-SUM($F146:G146)-SUM($F85:G85))/($E146+$C146-H$7))</f>
        <v>0</v>
      </c>
      <c r="I146" s="339">
        <f>IF(OR($C146&gt;I$7,$C146+$E146-1&lt;I$7),0,($D146-SUM($F146:H146)-SUM($F85:H85))/($E146+$C146-I$7))</f>
        <v>0</v>
      </c>
      <c r="J146" s="339">
        <f>IF(OR($C146&gt;J$7,$C146+$E146-1&lt;J$7),0,($D146-SUM($F146:I146)-SUM($F85:I85))/($E146+$C146-J$7))</f>
        <v>0</v>
      </c>
      <c r="K146" s="339">
        <f>IF(OR($C146&gt;K$7,$C146+$E146-1&lt;K$7),0,($D146-SUM($F146:J146)-SUM($F85:J85))/($E146+$C146-K$7))</f>
        <v>0</v>
      </c>
      <c r="L146" s="339">
        <f>IF(OR($C146&gt;L$7,$C146+$E146-1&lt;L$7),0,($D146-SUM($F146:K146)-SUM($F85:K85))/($E146+$C146-L$7))</f>
        <v>0</v>
      </c>
      <c r="M146" s="339">
        <f>IF(OR($C146&gt;M$7,$C146+$E146-1&lt;M$7),0,($D146-SUM($F146:L146)-SUM($F85:L85))/($E146+$C146-M$7))</f>
        <v>0</v>
      </c>
      <c r="N146" s="339">
        <f>IF(OR($C146&gt;N$7,$C146+$E146-1&lt;N$7),0,($D146-SUM($F146:M146)-SUM($F85:M85))/($E146+$C146-N$7))</f>
        <v>0</v>
      </c>
      <c r="O146" s="339">
        <f>IF(OR($C146&gt;O$7,$C146+$E146-1&lt;O$7),0,($D146-SUM($F146:N146)-SUM($F85:N85))/($E146+$C146-O$7))</f>
        <v>0</v>
      </c>
      <c r="P146" s="339">
        <f>IF(OR($C146&gt;P$7,$C146+$E146-1&lt;P$7),0,($D146-SUM($F146:O146)-SUM($F85:O85))/($E146+$C146-P$7))</f>
        <v>0</v>
      </c>
      <c r="Q146" s="339">
        <f>IF(OR($C146&gt;Q$7,$C146+$E146-1&lt;Q$7),0,($D146-SUM($F146:P146)-SUM($F85:P85))/($E146+$C146-Q$7))</f>
        <v>0</v>
      </c>
      <c r="R146" s="339">
        <f>IF(OR($C146&gt;R$7,$C146+$E146-1&lt;R$7),0,($D146-SUM($F146:Q146)-SUM($F85:Q85))/($E146+$C146-R$7))</f>
        <v>0</v>
      </c>
      <c r="S146" s="339">
        <f>IF(OR($C146&gt;S$7,$C146+$E146-1&lt;S$7),0,($D146-SUM($F146:R146)-SUM($F85:R85))/($E146+$C146-S$7))</f>
        <v>0</v>
      </c>
      <c r="T146" s="339">
        <f>IF(OR($C146&gt;T$7,$C146+$E146-1&lt;T$7),0,($D146-SUM($F146:S146)-SUM($F85:S85))/($E146+$C146-T$7))</f>
        <v>0</v>
      </c>
      <c r="U146" s="339">
        <f>IF(OR($C146&gt;U$7,$C146+$E146-1&lt;U$7),0,($D146-SUM($F146:T146)-SUM($F85:T85))/($E146+$C146-U$7))</f>
        <v>0</v>
      </c>
      <c r="V146" s="339">
        <f>IF(OR($C146&gt;V$7,$C146+$E146-1&lt;V$7),0,($D146-SUM($F146:U146)-SUM($F85:U85))/($E146+$C146-V$7))</f>
        <v>0</v>
      </c>
      <c r="W146" s="339">
        <f>IF(OR($C146&gt;W$7,$C146+$E146-1&lt;W$7),0,($D146-SUM($F146:V146)-SUM($F85:V85))/($E146+$C146-W$7))</f>
        <v>0</v>
      </c>
      <c r="X146" s="339">
        <f>IF(OR($C146&gt;X$7,$C146+$E146-1&lt;X$7),0,($D146-SUM($F146:W146)-SUM($F85:W85))/($E146+$C146-X$7))</f>
        <v>0</v>
      </c>
      <c r="Y146" s="339">
        <f>IF(OR($C146&gt;Y$7,$C146+$E146-1&lt;Y$7),0,($D146-SUM($F146:X146)-SUM($F85:X85))/($E146+$C146-Y$7))</f>
        <v>0</v>
      </c>
      <c r="Z146" s="339">
        <f>IF(OR($C146&gt;Z$7,$C146+$E146-1&lt;Z$7),0,($D146-SUM($F146:Y146)-SUM($F85:Y85))/($E146+$C146-Z$7))</f>
        <v>0</v>
      </c>
      <c r="AA146" s="339">
        <f>IF(OR($C146&gt;AA$7,$C146+$E146-1&lt;AA$7),0,($D146-SUM($F146:Z146)-SUM($F85:Z85))/($E146+$C146-AA$7))</f>
        <v>0</v>
      </c>
      <c r="AB146" s="339">
        <f>IF(OR($C146&gt;AB$7,$C146+$E146-1&lt;AB$7),0,($D146-SUM($F146:AA146)-SUM($F85:AA85))/($E146+$C146-AB$7))</f>
        <v>0</v>
      </c>
      <c r="AC146" s="339">
        <f>IF(OR($C146&gt;AC$7,$C146+$E146-1&lt;AC$7),0,($D146-SUM($F146:AB146)-SUM($F85:AB85))/($E146+$C146-AC$7))</f>
        <v>0</v>
      </c>
      <c r="AD146" s="339">
        <f>IF(OR($C146&gt;AD$7,$C146+$E146-1&lt;AD$7),0,($D146-SUM($F146:AC146)-SUM($F85:AC85))/($E146+$C146-AD$7))</f>
        <v>0</v>
      </c>
      <c r="AE146" s="339">
        <f>IF(OR($C146&gt;AE$7,$C146+$E146-1&lt;AE$7),0,($D146-SUM($F146:AD146)-SUM($F85:AD85))/($E146+$C146-AE$7))</f>
        <v>0</v>
      </c>
      <c r="AF146" s="339">
        <f>IF(OR($C146&gt;AF$7,$C146+$E146-1&lt;AF$7),0,($D146-SUM($F146:AE146)-SUM($F85:AE85))/($E146+$C146-AF$7))</f>
        <v>0</v>
      </c>
      <c r="AG146" s="339">
        <f>IF(OR($C146&gt;AG$7,$C146+$E146-1&lt;AG$7),0,($D146-SUM($F146:AF146)-SUM($F85:AF85))/($E146+$C146-AG$7))</f>
        <v>0</v>
      </c>
      <c r="AH146" s="339">
        <f>IF(OR($C146&gt;AH$7,$C146+$E146-1&lt;AH$7),0,($D146-SUM($F146:AG146)-SUM($F85:AG85))/($E146+$C146-AH$7))</f>
        <v>0</v>
      </c>
      <c r="AI146" s="339">
        <f>IF(OR($C146&gt;AI$7,$C146+$E146-1&lt;AI$7),0,($D146-SUM($F146:AH146)-SUM($F85:AH85))/($E146+$C146-AI$7))</f>
        <v>0</v>
      </c>
      <c r="AJ146" s="339">
        <f>IF(OR($C146&gt;AJ$7,$C146+$E146-1&lt;AJ$7),0,($D146-SUM($F146:AI146)-SUM($F85:AI85))/($E146+$C146-AJ$7))</f>
        <v>0</v>
      </c>
      <c r="AK146" s="339">
        <f>IF(OR($C146&gt;AK$7,$C146+$E146-1&lt;AK$7),0,($D146-SUM($F146:AJ146)-SUM($F85:AJ85))/($E146+$C146-AK$7))</f>
        <v>0</v>
      </c>
      <c r="AL146" s="339">
        <f>IF(OR($C146&gt;AL$7,$C146+$E146-1&lt;AL$7),0,($D146-SUM($F146:AK146)-SUM($F85:AK85))/($E146+$C146-AL$7))</f>
        <v>0</v>
      </c>
      <c r="AM146" s="339">
        <f>IF(OR($C146&gt;AM$7,$C146+$E146-1&lt;AM$7),0,($D146-SUM($F146:AL146)-SUM($F85:AL85))/($E146+$C146-AM$7))</f>
        <v>0</v>
      </c>
      <c r="AN146" s="339">
        <f>IF(OR($C146&gt;AN$7,$C146+$E146-1&lt;AN$7),0,($D146-SUM($F146:AM146)-SUM($F85:AM85))/($E146+$C146-AN$7))</f>
        <v>0</v>
      </c>
      <c r="AO146" s="339">
        <f>IF(OR($C146&gt;AO$7,$C146+$E146-1&lt;AO$7),0,($D146-SUM($F146:AN146)-SUM($F85:AN85))/($E146+$C146-AO$7))</f>
        <v>0</v>
      </c>
      <c r="AP146" s="339">
        <f>IF(OR($C146&gt;AP$7,$C146+$E146-1&lt;AP$7),0,($D146-SUM($F146:AO146)-SUM($F85:AO85))/($E146+$C146-AP$7))</f>
        <v>0</v>
      </c>
      <c r="AQ146" s="339">
        <f>IF(OR($C146&gt;AQ$7,$C146+$E146-1&lt;AQ$7),0,($D146-SUM($F146:AP146)-SUM($F85:AP85))/($E146+$C146-AQ$7))</f>
        <v>0</v>
      </c>
      <c r="AR146" s="339">
        <f>IF(OR($C146&gt;AR$7,$C146+$E146-1&lt;AR$7),0,($D146-SUM($F146:AQ146)-SUM($F85:AQ85))/($E146+$C146-AR$7))</f>
        <v>0</v>
      </c>
      <c r="AS146" s="339">
        <f>IF(OR($C146&gt;AS$7,$C146+$E146-1&lt;AS$7),0,($D146-SUM($F146:AR146)-SUM($F85:AR85))/($E146+$C146-AS$7))</f>
        <v>0</v>
      </c>
      <c r="AT146" s="339">
        <f>IF(OR($C146&gt;AT$7,$C146+$E146-1&lt;AT$7),0,($D146-SUM($F146:AS146)-SUM($F85:AS85))/($E146+$C146-AT$7))</f>
        <v>0</v>
      </c>
      <c r="AU146" s="339">
        <f>IF(OR($C146&gt;AU$7,$C146+$E146-1&lt;AU$7),0,($D146-SUM($F146:AT146)-SUM($F85:AT85))/($E146+$C146-AU$7))</f>
        <v>0</v>
      </c>
      <c r="AV146" s="339">
        <f>IF(OR($C146&gt;AV$7,$C146+$E146-1&lt;AV$7),0,($D146-SUM($F146:AU146)-SUM($F85:AU85))/($E146+$C146-AV$7))</f>
        <v>0</v>
      </c>
      <c r="AW146" s="339">
        <f>IF(OR($C146&gt;AW$7,$C146+$E146-1&lt;AW$7),0,($D146-SUM($F146:AV146)-SUM($F85:AV85))/($E146+$C146-AW$7))</f>
        <v>0</v>
      </c>
      <c r="AX146" s="339">
        <f>IF(OR($C146&gt;AX$7,$C146+$E146-1&lt;AX$7),0,($D146-SUM($F146:AW146)-SUM($F85:AW85))/($E146+$C146-AX$7))</f>
        <v>0</v>
      </c>
      <c r="AY146" s="339">
        <f>IF(OR($C146&gt;AY$7,$C146+$E146-1&lt;AY$7),0,($D146-SUM($F146:AX146)-SUM($F85:AX85))/($E146+$C146-AY$7))</f>
        <v>0</v>
      </c>
      <c r="AZ146" s="339">
        <f>IF(OR($C146&gt;AZ$7,$C146+$E146-1&lt;AZ$7),0,($D146-SUM($F146:AY146)-SUM($F85:AY85))/($E146+$C146-AZ$7))</f>
        <v>0</v>
      </c>
      <c r="BA146" s="339">
        <f>IF(OR($C146&gt;BA$7,$C146+$E146-1&lt;BA$7),0,($D146-SUM($F146:AZ146)-SUM($F85:AZ85))/($E146+$C146-BA$7))</f>
        <v>0</v>
      </c>
      <c r="BB146" s="339">
        <f>IF(OR($C146&gt;BB$7,$C146+$E146-1&lt;BB$7),0,($D146-SUM($F146:BA146)-SUM($F85:BA85))/($E146+$C146-BB$7))</f>
        <v>0</v>
      </c>
      <c r="BC146" s="339">
        <f>IF(OR($C146&gt;BC$7,$C146+$E146-1&lt;BC$7),0,($D146-SUM($F146:BB146)-SUM($F85:BB85))/($E146+$C146-BC$7))</f>
        <v>0</v>
      </c>
      <c r="BD146" s="339">
        <f>IF(OR($C146&gt;BD$7,$C146+$E146-1&lt;BD$7),0,($D146-SUM($F146:BC146)-SUM($F85:BC85))/($E146+$C146-BD$7))</f>
        <v>0</v>
      </c>
      <c r="BE146" s="339">
        <f>IF(OR($C146&gt;BE$7,$C146+$E146-1&lt;BE$7),0,($D146-SUM($F146:BD146)-SUM($F85:BD85))/($E146+$C146-BE$7))</f>
        <v>0</v>
      </c>
      <c r="BF146" s="339">
        <f>IF(OR($C146&gt;BF$7,$C146+$E146-1&lt;BF$7),0,($D146-SUM($F146:BE146)-SUM($F85:BE85))/($E146+$C146-BF$7))</f>
        <v>0</v>
      </c>
      <c r="BG146" s="339">
        <f>IF(OR($C146&gt;BG$7,$C146+$E146-1&lt;BG$7),0,($D146-SUM($F146:BF146)-SUM($F85:BF85))/($E146+$C146-BG$7))</f>
        <v>0</v>
      </c>
      <c r="BH146" s="339">
        <f>IF(OR($C146&gt;BH$7,$C146+$E146-1&lt;BH$7),0,($D146-SUM($F146:BG146)-SUM($F85:BG85))/($E146+$C146-BH$7))</f>
        <v>0</v>
      </c>
      <c r="BI146" s="339">
        <f>IF(OR($C146&gt;BI$7,$C146+$E146-1&lt;BI$7),0,($D146-SUM($F146:BH146)-SUM($F85:BH85))/($E146+$C146-BI$7))</f>
        <v>0</v>
      </c>
      <c r="BJ146" s="339">
        <f>IF(OR($C146&gt;BJ$7,$C146+$E146-1&lt;BJ$7),0,($D146-SUM($F146:BI146)-SUM($F85:BI85))/($E146+$C146-BJ$7))</f>
        <v>0</v>
      </c>
      <c r="BK146" s="339">
        <f>IF(OR($C146&gt;BK$7,$C146+$E146-1&lt;BK$7),0,($D146-SUM($F146:BJ146)-SUM($F85:BJ85))/($E146+$C146-BK$7))</f>
        <v>0</v>
      </c>
      <c r="BL146" s="339">
        <f>IF(OR($C146&gt;BL$7,$C146+$E146-1&lt;BL$7),0,($D146-SUM($F146:BK146)-SUM($F85:BK85))/($E146+$C146-BL$7))</f>
        <v>0</v>
      </c>
      <c r="BM146" s="339">
        <f>IF(OR($C146&gt;BM$7,$C146+$E146-1&lt;BM$7),0,($D146-SUM($F146:BL146)-SUM($F85:BL85))/($E146+$C146-BM$7))</f>
        <v>0</v>
      </c>
      <c r="BN146" s="339">
        <f>IF(OR($C146&gt;BN$7,$C146+$E146-1&lt;BN$7),0,($D146-SUM($F146:BM146)-SUM($F85:BM85))/($E146+$C146-BN$7))</f>
        <v>0</v>
      </c>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row>
    <row r="147" spans="1:90" hidden="1" outlineLevel="1" x14ac:dyDescent="0.15">
      <c r="A147" s="112"/>
      <c r="B147" s="87"/>
      <c r="C147" s="8">
        <v>52</v>
      </c>
      <c r="D147" s="337">
        <v>0</v>
      </c>
      <c r="E147" s="8">
        <f t="shared" si="19"/>
        <v>0</v>
      </c>
      <c r="F147" s="338"/>
      <c r="G147" s="339">
        <f>IF(OR($C147&gt;G$7,$C147+$E147-1&lt;G$7),0,($D147-SUM($F147:F147)-SUM($F86:F86))/($E147+$C147-G$7))</f>
        <v>0</v>
      </c>
      <c r="H147" s="339">
        <f>IF(OR($C147&gt;H$7,$C147+$E147-1&lt;H$7),0,($D147-SUM($F147:G147)-SUM($F86:G86))/($E147+$C147-H$7))</f>
        <v>0</v>
      </c>
      <c r="I147" s="339">
        <f>IF(OR($C147&gt;I$7,$C147+$E147-1&lt;I$7),0,($D147-SUM($F147:H147)-SUM($F86:H86))/($E147+$C147-I$7))</f>
        <v>0</v>
      </c>
      <c r="J147" s="339">
        <f>IF(OR($C147&gt;J$7,$C147+$E147-1&lt;J$7),0,($D147-SUM($F147:I147)-SUM($F86:I86))/($E147+$C147-J$7))</f>
        <v>0</v>
      </c>
      <c r="K147" s="339">
        <f>IF(OR($C147&gt;K$7,$C147+$E147-1&lt;K$7),0,($D147-SUM($F147:J147)-SUM($F86:J86))/($E147+$C147-K$7))</f>
        <v>0</v>
      </c>
      <c r="L147" s="339">
        <f>IF(OR($C147&gt;L$7,$C147+$E147-1&lt;L$7),0,($D147-SUM($F147:K147)-SUM($F86:K86))/($E147+$C147-L$7))</f>
        <v>0</v>
      </c>
      <c r="M147" s="339">
        <f>IF(OR($C147&gt;M$7,$C147+$E147-1&lt;M$7),0,($D147-SUM($F147:L147)-SUM($F86:L86))/($E147+$C147-M$7))</f>
        <v>0</v>
      </c>
      <c r="N147" s="339">
        <f>IF(OR($C147&gt;N$7,$C147+$E147-1&lt;N$7),0,($D147-SUM($F147:M147)-SUM($F86:M86))/($E147+$C147-N$7))</f>
        <v>0</v>
      </c>
      <c r="O147" s="339">
        <f>IF(OR($C147&gt;O$7,$C147+$E147-1&lt;O$7),0,($D147-SUM($F147:N147)-SUM($F86:N86))/($E147+$C147-O$7))</f>
        <v>0</v>
      </c>
      <c r="P147" s="339">
        <f>IF(OR($C147&gt;P$7,$C147+$E147-1&lt;P$7),0,($D147-SUM($F147:O147)-SUM($F86:O86))/($E147+$C147-P$7))</f>
        <v>0</v>
      </c>
      <c r="Q147" s="339">
        <f>IF(OR($C147&gt;Q$7,$C147+$E147-1&lt;Q$7),0,($D147-SUM($F147:P147)-SUM($F86:P86))/($E147+$C147-Q$7))</f>
        <v>0</v>
      </c>
      <c r="R147" s="339">
        <f>IF(OR($C147&gt;R$7,$C147+$E147-1&lt;R$7),0,($D147-SUM($F147:Q147)-SUM($F86:Q86))/($E147+$C147-R$7))</f>
        <v>0</v>
      </c>
      <c r="S147" s="339">
        <f>IF(OR($C147&gt;S$7,$C147+$E147-1&lt;S$7),0,($D147-SUM($F147:R147)-SUM($F86:R86))/($E147+$C147-S$7))</f>
        <v>0</v>
      </c>
      <c r="T147" s="339">
        <f>IF(OR($C147&gt;T$7,$C147+$E147-1&lt;T$7),0,($D147-SUM($F147:S147)-SUM($F86:S86))/($E147+$C147-T$7))</f>
        <v>0</v>
      </c>
      <c r="U147" s="339">
        <f>IF(OR($C147&gt;U$7,$C147+$E147-1&lt;U$7),0,($D147-SUM($F147:T147)-SUM($F86:T86))/($E147+$C147-U$7))</f>
        <v>0</v>
      </c>
      <c r="V147" s="339">
        <f>IF(OR($C147&gt;V$7,$C147+$E147-1&lt;V$7),0,($D147-SUM($F147:U147)-SUM($F86:U86))/($E147+$C147-V$7))</f>
        <v>0</v>
      </c>
      <c r="W147" s="339">
        <f>IF(OR($C147&gt;W$7,$C147+$E147-1&lt;W$7),0,($D147-SUM($F147:V147)-SUM($F86:V86))/($E147+$C147-W$7))</f>
        <v>0</v>
      </c>
      <c r="X147" s="339">
        <f>IF(OR($C147&gt;X$7,$C147+$E147-1&lt;X$7),0,($D147-SUM($F147:W147)-SUM($F86:W86))/($E147+$C147-X$7))</f>
        <v>0</v>
      </c>
      <c r="Y147" s="339">
        <f>IF(OR($C147&gt;Y$7,$C147+$E147-1&lt;Y$7),0,($D147-SUM($F147:X147)-SUM($F86:X86))/($E147+$C147-Y$7))</f>
        <v>0</v>
      </c>
      <c r="Z147" s="339">
        <f>IF(OR($C147&gt;Z$7,$C147+$E147-1&lt;Z$7),0,($D147-SUM($F147:Y147)-SUM($F86:Y86))/($E147+$C147-Z$7))</f>
        <v>0</v>
      </c>
      <c r="AA147" s="339">
        <f>IF(OR($C147&gt;AA$7,$C147+$E147-1&lt;AA$7),0,($D147-SUM($F147:Z147)-SUM($F86:Z86))/($E147+$C147-AA$7))</f>
        <v>0</v>
      </c>
      <c r="AB147" s="339">
        <f>IF(OR($C147&gt;AB$7,$C147+$E147-1&lt;AB$7),0,($D147-SUM($F147:AA147)-SUM($F86:AA86))/($E147+$C147-AB$7))</f>
        <v>0</v>
      </c>
      <c r="AC147" s="339">
        <f>IF(OR($C147&gt;AC$7,$C147+$E147-1&lt;AC$7),0,($D147-SUM($F147:AB147)-SUM($F86:AB86))/($E147+$C147-AC$7))</f>
        <v>0</v>
      </c>
      <c r="AD147" s="339">
        <f>IF(OR($C147&gt;AD$7,$C147+$E147-1&lt;AD$7),0,($D147-SUM($F147:AC147)-SUM($F86:AC86))/($E147+$C147-AD$7))</f>
        <v>0</v>
      </c>
      <c r="AE147" s="339">
        <f>IF(OR($C147&gt;AE$7,$C147+$E147-1&lt;AE$7),0,($D147-SUM($F147:AD147)-SUM($F86:AD86))/($E147+$C147-AE$7))</f>
        <v>0</v>
      </c>
      <c r="AF147" s="339">
        <f>IF(OR($C147&gt;AF$7,$C147+$E147-1&lt;AF$7),0,($D147-SUM($F147:AE147)-SUM($F86:AE86))/($E147+$C147-AF$7))</f>
        <v>0</v>
      </c>
      <c r="AG147" s="339">
        <f>IF(OR($C147&gt;AG$7,$C147+$E147-1&lt;AG$7),0,($D147-SUM($F147:AF147)-SUM($F86:AF86))/($E147+$C147-AG$7))</f>
        <v>0</v>
      </c>
      <c r="AH147" s="339">
        <f>IF(OR($C147&gt;AH$7,$C147+$E147-1&lt;AH$7),0,($D147-SUM($F147:AG147)-SUM($F86:AG86))/($E147+$C147-AH$7))</f>
        <v>0</v>
      </c>
      <c r="AI147" s="339">
        <f>IF(OR($C147&gt;AI$7,$C147+$E147-1&lt;AI$7),0,($D147-SUM($F147:AH147)-SUM($F86:AH86))/($E147+$C147-AI$7))</f>
        <v>0</v>
      </c>
      <c r="AJ147" s="339">
        <f>IF(OR($C147&gt;AJ$7,$C147+$E147-1&lt;AJ$7),0,($D147-SUM($F147:AI147)-SUM($F86:AI86))/($E147+$C147-AJ$7))</f>
        <v>0</v>
      </c>
      <c r="AK147" s="339">
        <f>IF(OR($C147&gt;AK$7,$C147+$E147-1&lt;AK$7),0,($D147-SUM($F147:AJ147)-SUM($F86:AJ86))/($E147+$C147-AK$7))</f>
        <v>0</v>
      </c>
      <c r="AL147" s="339">
        <f>IF(OR($C147&gt;AL$7,$C147+$E147-1&lt;AL$7),0,($D147-SUM($F147:AK147)-SUM($F86:AK86))/($E147+$C147-AL$7))</f>
        <v>0</v>
      </c>
      <c r="AM147" s="339">
        <f>IF(OR($C147&gt;AM$7,$C147+$E147-1&lt;AM$7),0,($D147-SUM($F147:AL147)-SUM($F86:AL86))/($E147+$C147-AM$7))</f>
        <v>0</v>
      </c>
      <c r="AN147" s="339">
        <f>IF(OR($C147&gt;AN$7,$C147+$E147-1&lt;AN$7),0,($D147-SUM($F147:AM147)-SUM($F86:AM86))/($E147+$C147-AN$7))</f>
        <v>0</v>
      </c>
      <c r="AO147" s="339">
        <f>IF(OR($C147&gt;AO$7,$C147+$E147-1&lt;AO$7),0,($D147-SUM($F147:AN147)-SUM($F86:AN86))/($E147+$C147-AO$7))</f>
        <v>0</v>
      </c>
      <c r="AP147" s="339">
        <f>IF(OR($C147&gt;AP$7,$C147+$E147-1&lt;AP$7),0,($D147-SUM($F147:AO147)-SUM($F86:AO86))/($E147+$C147-AP$7))</f>
        <v>0</v>
      </c>
      <c r="AQ147" s="339">
        <f>IF(OR($C147&gt;AQ$7,$C147+$E147-1&lt;AQ$7),0,($D147-SUM($F147:AP147)-SUM($F86:AP86))/($E147+$C147-AQ$7))</f>
        <v>0</v>
      </c>
      <c r="AR147" s="339">
        <f>IF(OR($C147&gt;AR$7,$C147+$E147-1&lt;AR$7),0,($D147-SUM($F147:AQ147)-SUM($F86:AQ86))/($E147+$C147-AR$7))</f>
        <v>0</v>
      </c>
      <c r="AS147" s="339">
        <f>IF(OR($C147&gt;AS$7,$C147+$E147-1&lt;AS$7),0,($D147-SUM($F147:AR147)-SUM($F86:AR86))/($E147+$C147-AS$7))</f>
        <v>0</v>
      </c>
      <c r="AT147" s="339">
        <f>IF(OR($C147&gt;AT$7,$C147+$E147-1&lt;AT$7),0,($D147-SUM($F147:AS147)-SUM($F86:AS86))/($E147+$C147-AT$7))</f>
        <v>0</v>
      </c>
      <c r="AU147" s="339">
        <f>IF(OR($C147&gt;AU$7,$C147+$E147-1&lt;AU$7),0,($D147-SUM($F147:AT147)-SUM($F86:AT86))/($E147+$C147-AU$7))</f>
        <v>0</v>
      </c>
      <c r="AV147" s="339">
        <f>IF(OR($C147&gt;AV$7,$C147+$E147-1&lt;AV$7),0,($D147-SUM($F147:AU147)-SUM($F86:AU86))/($E147+$C147-AV$7))</f>
        <v>0</v>
      </c>
      <c r="AW147" s="339">
        <f>IF(OR($C147&gt;AW$7,$C147+$E147-1&lt;AW$7),0,($D147-SUM($F147:AV147)-SUM($F86:AV86))/($E147+$C147-AW$7))</f>
        <v>0</v>
      </c>
      <c r="AX147" s="339">
        <f>IF(OR($C147&gt;AX$7,$C147+$E147-1&lt;AX$7),0,($D147-SUM($F147:AW147)-SUM($F86:AW86))/($E147+$C147-AX$7))</f>
        <v>0</v>
      </c>
      <c r="AY147" s="339">
        <f>IF(OR($C147&gt;AY$7,$C147+$E147-1&lt;AY$7),0,($D147-SUM($F147:AX147)-SUM($F86:AX86))/($E147+$C147-AY$7))</f>
        <v>0</v>
      </c>
      <c r="AZ147" s="339">
        <f>IF(OR($C147&gt;AZ$7,$C147+$E147-1&lt;AZ$7),0,($D147-SUM($F147:AY147)-SUM($F86:AY86))/($E147+$C147-AZ$7))</f>
        <v>0</v>
      </c>
      <c r="BA147" s="339">
        <f>IF(OR($C147&gt;BA$7,$C147+$E147-1&lt;BA$7),0,($D147-SUM($F147:AZ147)-SUM($F86:AZ86))/($E147+$C147-BA$7))</f>
        <v>0</v>
      </c>
      <c r="BB147" s="339">
        <f>IF(OR($C147&gt;BB$7,$C147+$E147-1&lt;BB$7),0,($D147-SUM($F147:BA147)-SUM($F86:BA86))/($E147+$C147-BB$7))</f>
        <v>0</v>
      </c>
      <c r="BC147" s="339">
        <f>IF(OR($C147&gt;BC$7,$C147+$E147-1&lt;BC$7),0,($D147-SUM($F147:BB147)-SUM($F86:BB86))/($E147+$C147-BC$7))</f>
        <v>0</v>
      </c>
      <c r="BD147" s="339">
        <f>IF(OR($C147&gt;BD$7,$C147+$E147-1&lt;BD$7),0,($D147-SUM($F147:BC147)-SUM($F86:BC86))/($E147+$C147-BD$7))</f>
        <v>0</v>
      </c>
      <c r="BE147" s="339">
        <f>IF(OR($C147&gt;BE$7,$C147+$E147-1&lt;BE$7),0,($D147-SUM($F147:BD147)-SUM($F86:BD86))/($E147+$C147-BE$7))</f>
        <v>0</v>
      </c>
      <c r="BF147" s="339">
        <f>IF(OR($C147&gt;BF$7,$C147+$E147-1&lt;BF$7),0,($D147-SUM($F147:BE147)-SUM($F86:BE86))/($E147+$C147-BF$7))</f>
        <v>0</v>
      </c>
      <c r="BG147" s="339">
        <f>IF(OR($C147&gt;BG$7,$C147+$E147-1&lt;BG$7),0,($D147-SUM($F147:BF147)-SUM($F86:BF86))/($E147+$C147-BG$7))</f>
        <v>0</v>
      </c>
      <c r="BH147" s="339">
        <f>IF(OR($C147&gt;BH$7,$C147+$E147-1&lt;BH$7),0,($D147-SUM($F147:BG147)-SUM($F86:BG86))/($E147+$C147-BH$7))</f>
        <v>0</v>
      </c>
      <c r="BI147" s="339">
        <f>IF(OR($C147&gt;BI$7,$C147+$E147-1&lt;BI$7),0,($D147-SUM($F147:BH147)-SUM($F86:BH86))/($E147+$C147-BI$7))</f>
        <v>0</v>
      </c>
      <c r="BJ147" s="339">
        <f>IF(OR($C147&gt;BJ$7,$C147+$E147-1&lt;BJ$7),0,($D147-SUM($F147:BI147)-SUM($F86:BI86))/($E147+$C147-BJ$7))</f>
        <v>0</v>
      </c>
      <c r="BK147" s="339">
        <f>IF(OR($C147&gt;BK$7,$C147+$E147-1&lt;BK$7),0,($D147-SUM($F147:BJ147)-SUM($F86:BJ86))/($E147+$C147-BK$7))</f>
        <v>0</v>
      </c>
      <c r="BL147" s="339">
        <f>IF(OR($C147&gt;BL$7,$C147+$E147-1&lt;BL$7),0,($D147-SUM($F147:BK147)-SUM($F86:BK86))/($E147+$C147-BL$7))</f>
        <v>0</v>
      </c>
      <c r="BM147" s="339">
        <f>IF(OR($C147&gt;BM$7,$C147+$E147-1&lt;BM$7),0,($D147-SUM($F147:BL147)-SUM($F86:BL86))/($E147+$C147-BM$7))</f>
        <v>0</v>
      </c>
      <c r="BN147" s="339">
        <f>IF(OR($C147&gt;BN$7,$C147+$E147-1&lt;BN$7),0,($D147-SUM($F147:BM147)-SUM($F86:BM86))/($E147+$C147-BN$7))</f>
        <v>0</v>
      </c>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row>
    <row r="148" spans="1:90" hidden="1" outlineLevel="1" x14ac:dyDescent="0.15">
      <c r="A148" s="112"/>
      <c r="B148" s="87"/>
      <c r="C148" s="8">
        <v>53</v>
      </c>
      <c r="D148" s="337">
        <v>0</v>
      </c>
      <c r="E148" s="8">
        <f t="shared" si="19"/>
        <v>0</v>
      </c>
      <c r="F148" s="338"/>
      <c r="G148" s="339">
        <f>IF(OR($C148&gt;G$7,$C148+$E148-1&lt;G$7),0,($D148-SUM($F148:F148)-SUM($F87:F87))/($E148+$C148-G$7))</f>
        <v>0</v>
      </c>
      <c r="H148" s="339">
        <f>IF(OR($C148&gt;H$7,$C148+$E148-1&lt;H$7),0,($D148-SUM($F148:G148)-SUM($F87:G87))/($E148+$C148-H$7))</f>
        <v>0</v>
      </c>
      <c r="I148" s="339">
        <f>IF(OR($C148&gt;I$7,$C148+$E148-1&lt;I$7),0,($D148-SUM($F148:H148)-SUM($F87:H87))/($E148+$C148-I$7))</f>
        <v>0</v>
      </c>
      <c r="J148" s="339">
        <f>IF(OR($C148&gt;J$7,$C148+$E148-1&lt;J$7),0,($D148-SUM($F148:I148)-SUM($F87:I87))/($E148+$C148-J$7))</f>
        <v>0</v>
      </c>
      <c r="K148" s="339">
        <f>IF(OR($C148&gt;K$7,$C148+$E148-1&lt;K$7),0,($D148-SUM($F148:J148)-SUM($F87:J87))/($E148+$C148-K$7))</f>
        <v>0</v>
      </c>
      <c r="L148" s="339">
        <f>IF(OR($C148&gt;L$7,$C148+$E148-1&lt;L$7),0,($D148-SUM($F148:K148)-SUM($F87:K87))/($E148+$C148-L$7))</f>
        <v>0</v>
      </c>
      <c r="M148" s="339">
        <f>IF(OR($C148&gt;M$7,$C148+$E148-1&lt;M$7),0,($D148-SUM($F148:L148)-SUM($F87:L87))/($E148+$C148-M$7))</f>
        <v>0</v>
      </c>
      <c r="N148" s="339">
        <f>IF(OR($C148&gt;N$7,$C148+$E148-1&lt;N$7),0,($D148-SUM($F148:M148)-SUM($F87:M87))/($E148+$C148-N$7))</f>
        <v>0</v>
      </c>
      <c r="O148" s="339">
        <f>IF(OR($C148&gt;O$7,$C148+$E148-1&lt;O$7),0,($D148-SUM($F148:N148)-SUM($F87:N87))/($E148+$C148-O$7))</f>
        <v>0</v>
      </c>
      <c r="P148" s="339">
        <f>IF(OR($C148&gt;P$7,$C148+$E148-1&lt;P$7),0,($D148-SUM($F148:O148)-SUM($F87:O87))/($E148+$C148-P$7))</f>
        <v>0</v>
      </c>
      <c r="Q148" s="339">
        <f>IF(OR($C148&gt;Q$7,$C148+$E148-1&lt;Q$7),0,($D148-SUM($F148:P148)-SUM($F87:P87))/($E148+$C148-Q$7))</f>
        <v>0</v>
      </c>
      <c r="R148" s="339">
        <f>IF(OR($C148&gt;R$7,$C148+$E148-1&lt;R$7),0,($D148-SUM($F148:Q148)-SUM($F87:Q87))/($E148+$C148-R$7))</f>
        <v>0</v>
      </c>
      <c r="S148" s="339">
        <f>IF(OR($C148&gt;S$7,$C148+$E148-1&lt;S$7),0,($D148-SUM($F148:R148)-SUM($F87:R87))/($E148+$C148-S$7))</f>
        <v>0</v>
      </c>
      <c r="T148" s="339">
        <f>IF(OR($C148&gt;T$7,$C148+$E148-1&lt;T$7),0,($D148-SUM($F148:S148)-SUM($F87:S87))/($E148+$C148-T$7))</f>
        <v>0</v>
      </c>
      <c r="U148" s="339">
        <f>IF(OR($C148&gt;U$7,$C148+$E148-1&lt;U$7),0,($D148-SUM($F148:T148)-SUM($F87:T87))/($E148+$C148-U$7))</f>
        <v>0</v>
      </c>
      <c r="V148" s="339">
        <f>IF(OR($C148&gt;V$7,$C148+$E148-1&lt;V$7),0,($D148-SUM($F148:U148)-SUM($F87:U87))/($E148+$C148-V$7))</f>
        <v>0</v>
      </c>
      <c r="W148" s="339">
        <f>IF(OR($C148&gt;W$7,$C148+$E148-1&lt;W$7),0,($D148-SUM($F148:V148)-SUM($F87:V87))/($E148+$C148-W$7))</f>
        <v>0</v>
      </c>
      <c r="X148" s="339">
        <f>IF(OR($C148&gt;X$7,$C148+$E148-1&lt;X$7),0,($D148-SUM($F148:W148)-SUM($F87:W87))/($E148+$C148-X$7))</f>
        <v>0</v>
      </c>
      <c r="Y148" s="339">
        <f>IF(OR($C148&gt;Y$7,$C148+$E148-1&lt;Y$7),0,($D148-SUM($F148:X148)-SUM($F87:X87))/($E148+$C148-Y$7))</f>
        <v>0</v>
      </c>
      <c r="Z148" s="339">
        <f>IF(OR($C148&gt;Z$7,$C148+$E148-1&lt;Z$7),0,($D148-SUM($F148:Y148)-SUM($F87:Y87))/($E148+$C148-Z$7))</f>
        <v>0</v>
      </c>
      <c r="AA148" s="339">
        <f>IF(OR($C148&gt;AA$7,$C148+$E148-1&lt;AA$7),0,($D148-SUM($F148:Z148)-SUM($F87:Z87))/($E148+$C148-AA$7))</f>
        <v>0</v>
      </c>
      <c r="AB148" s="339">
        <f>IF(OR($C148&gt;AB$7,$C148+$E148-1&lt;AB$7),0,($D148-SUM($F148:AA148)-SUM($F87:AA87))/($E148+$C148-AB$7))</f>
        <v>0</v>
      </c>
      <c r="AC148" s="339">
        <f>IF(OR($C148&gt;AC$7,$C148+$E148-1&lt;AC$7),0,($D148-SUM($F148:AB148)-SUM($F87:AB87))/($E148+$C148-AC$7))</f>
        <v>0</v>
      </c>
      <c r="AD148" s="339">
        <f>IF(OR($C148&gt;AD$7,$C148+$E148-1&lt;AD$7),0,($D148-SUM($F148:AC148)-SUM($F87:AC87))/($E148+$C148-AD$7))</f>
        <v>0</v>
      </c>
      <c r="AE148" s="339">
        <f>IF(OR($C148&gt;AE$7,$C148+$E148-1&lt;AE$7),0,($D148-SUM($F148:AD148)-SUM($F87:AD87))/($E148+$C148-AE$7))</f>
        <v>0</v>
      </c>
      <c r="AF148" s="339">
        <f>IF(OR($C148&gt;AF$7,$C148+$E148-1&lt;AF$7),0,($D148-SUM($F148:AE148)-SUM($F87:AE87))/($E148+$C148-AF$7))</f>
        <v>0</v>
      </c>
      <c r="AG148" s="339">
        <f>IF(OR($C148&gt;AG$7,$C148+$E148-1&lt;AG$7),0,($D148-SUM($F148:AF148)-SUM($F87:AF87))/($E148+$C148-AG$7))</f>
        <v>0</v>
      </c>
      <c r="AH148" s="339">
        <f>IF(OR($C148&gt;AH$7,$C148+$E148-1&lt;AH$7),0,($D148-SUM($F148:AG148)-SUM($F87:AG87))/($E148+$C148-AH$7))</f>
        <v>0</v>
      </c>
      <c r="AI148" s="339">
        <f>IF(OR($C148&gt;AI$7,$C148+$E148-1&lt;AI$7),0,($D148-SUM($F148:AH148)-SUM($F87:AH87))/($E148+$C148-AI$7))</f>
        <v>0</v>
      </c>
      <c r="AJ148" s="339">
        <f>IF(OR($C148&gt;AJ$7,$C148+$E148-1&lt;AJ$7),0,($D148-SUM($F148:AI148)-SUM($F87:AI87))/($E148+$C148-AJ$7))</f>
        <v>0</v>
      </c>
      <c r="AK148" s="339">
        <f>IF(OR($C148&gt;AK$7,$C148+$E148-1&lt;AK$7),0,($D148-SUM($F148:AJ148)-SUM($F87:AJ87))/($E148+$C148-AK$7))</f>
        <v>0</v>
      </c>
      <c r="AL148" s="339">
        <f>IF(OR($C148&gt;AL$7,$C148+$E148-1&lt;AL$7),0,($D148-SUM($F148:AK148)-SUM($F87:AK87))/($E148+$C148-AL$7))</f>
        <v>0</v>
      </c>
      <c r="AM148" s="339">
        <f>IF(OR($C148&gt;AM$7,$C148+$E148-1&lt;AM$7),0,($D148-SUM($F148:AL148)-SUM($F87:AL87))/($E148+$C148-AM$7))</f>
        <v>0</v>
      </c>
      <c r="AN148" s="339">
        <f>IF(OR($C148&gt;AN$7,$C148+$E148-1&lt;AN$7),0,($D148-SUM($F148:AM148)-SUM($F87:AM87))/($E148+$C148-AN$7))</f>
        <v>0</v>
      </c>
      <c r="AO148" s="339">
        <f>IF(OR($C148&gt;AO$7,$C148+$E148-1&lt;AO$7),0,($D148-SUM($F148:AN148)-SUM($F87:AN87))/($E148+$C148-AO$7))</f>
        <v>0</v>
      </c>
      <c r="AP148" s="339">
        <f>IF(OR($C148&gt;AP$7,$C148+$E148-1&lt;AP$7),0,($D148-SUM($F148:AO148)-SUM($F87:AO87))/($E148+$C148-AP$7))</f>
        <v>0</v>
      </c>
      <c r="AQ148" s="339">
        <f>IF(OR($C148&gt;AQ$7,$C148+$E148-1&lt;AQ$7),0,($D148-SUM($F148:AP148)-SUM($F87:AP87))/($E148+$C148-AQ$7))</f>
        <v>0</v>
      </c>
      <c r="AR148" s="339">
        <f>IF(OR($C148&gt;AR$7,$C148+$E148-1&lt;AR$7),0,($D148-SUM($F148:AQ148)-SUM($F87:AQ87))/($E148+$C148-AR$7))</f>
        <v>0</v>
      </c>
      <c r="AS148" s="339">
        <f>IF(OR($C148&gt;AS$7,$C148+$E148-1&lt;AS$7),0,($D148-SUM($F148:AR148)-SUM($F87:AR87))/($E148+$C148-AS$7))</f>
        <v>0</v>
      </c>
      <c r="AT148" s="339">
        <f>IF(OR($C148&gt;AT$7,$C148+$E148-1&lt;AT$7),0,($D148-SUM($F148:AS148)-SUM($F87:AS87))/($E148+$C148-AT$7))</f>
        <v>0</v>
      </c>
      <c r="AU148" s="339">
        <f>IF(OR($C148&gt;AU$7,$C148+$E148-1&lt;AU$7),0,($D148-SUM($F148:AT148)-SUM($F87:AT87))/($E148+$C148-AU$7))</f>
        <v>0</v>
      </c>
      <c r="AV148" s="339">
        <f>IF(OR($C148&gt;AV$7,$C148+$E148-1&lt;AV$7),0,($D148-SUM($F148:AU148)-SUM($F87:AU87))/($E148+$C148-AV$7))</f>
        <v>0</v>
      </c>
      <c r="AW148" s="339">
        <f>IF(OR($C148&gt;AW$7,$C148+$E148-1&lt;AW$7),0,($D148-SUM($F148:AV148)-SUM($F87:AV87))/($E148+$C148-AW$7))</f>
        <v>0</v>
      </c>
      <c r="AX148" s="339">
        <f>IF(OR($C148&gt;AX$7,$C148+$E148-1&lt;AX$7),0,($D148-SUM($F148:AW148)-SUM($F87:AW87))/($E148+$C148-AX$7))</f>
        <v>0</v>
      </c>
      <c r="AY148" s="339">
        <f>IF(OR($C148&gt;AY$7,$C148+$E148-1&lt;AY$7),0,($D148-SUM($F148:AX148)-SUM($F87:AX87))/($E148+$C148-AY$7))</f>
        <v>0</v>
      </c>
      <c r="AZ148" s="339">
        <f>IF(OR($C148&gt;AZ$7,$C148+$E148-1&lt;AZ$7),0,($D148-SUM($F148:AY148)-SUM($F87:AY87))/($E148+$C148-AZ$7))</f>
        <v>0</v>
      </c>
      <c r="BA148" s="339">
        <f>IF(OR($C148&gt;BA$7,$C148+$E148-1&lt;BA$7),0,($D148-SUM($F148:AZ148)-SUM($F87:AZ87))/($E148+$C148-BA$7))</f>
        <v>0</v>
      </c>
      <c r="BB148" s="339">
        <f>IF(OR($C148&gt;BB$7,$C148+$E148-1&lt;BB$7),0,($D148-SUM($F148:BA148)-SUM($F87:BA87))/($E148+$C148-BB$7))</f>
        <v>0</v>
      </c>
      <c r="BC148" s="339">
        <f>IF(OR($C148&gt;BC$7,$C148+$E148-1&lt;BC$7),0,($D148-SUM($F148:BB148)-SUM($F87:BB87))/($E148+$C148-BC$7))</f>
        <v>0</v>
      </c>
      <c r="BD148" s="339">
        <f>IF(OR($C148&gt;BD$7,$C148+$E148-1&lt;BD$7),0,($D148-SUM($F148:BC148)-SUM($F87:BC87))/($E148+$C148-BD$7))</f>
        <v>0</v>
      </c>
      <c r="BE148" s="339">
        <f>IF(OR($C148&gt;BE$7,$C148+$E148-1&lt;BE$7),0,($D148-SUM($F148:BD148)-SUM($F87:BD87))/($E148+$C148-BE$7))</f>
        <v>0</v>
      </c>
      <c r="BF148" s="339">
        <f>IF(OR($C148&gt;BF$7,$C148+$E148-1&lt;BF$7),0,($D148-SUM($F148:BE148)-SUM($F87:BE87))/($E148+$C148-BF$7))</f>
        <v>0</v>
      </c>
      <c r="BG148" s="339">
        <f>IF(OR($C148&gt;BG$7,$C148+$E148-1&lt;BG$7),0,($D148-SUM($F148:BF148)-SUM($F87:BF87))/($E148+$C148-BG$7))</f>
        <v>0</v>
      </c>
      <c r="BH148" s="339">
        <f>IF(OR($C148&gt;BH$7,$C148+$E148-1&lt;BH$7),0,($D148-SUM($F148:BG148)-SUM($F87:BG87))/($E148+$C148-BH$7))</f>
        <v>0</v>
      </c>
      <c r="BI148" s="339">
        <f>IF(OR($C148&gt;BI$7,$C148+$E148-1&lt;BI$7),0,($D148-SUM($F148:BH148)-SUM($F87:BH87))/($E148+$C148-BI$7))</f>
        <v>0</v>
      </c>
      <c r="BJ148" s="339">
        <f>IF(OR($C148&gt;BJ$7,$C148+$E148-1&lt;BJ$7),0,($D148-SUM($F148:BI148)-SUM($F87:BI87))/($E148+$C148-BJ$7))</f>
        <v>0</v>
      </c>
      <c r="BK148" s="339">
        <f>IF(OR($C148&gt;BK$7,$C148+$E148-1&lt;BK$7),0,($D148-SUM($F148:BJ148)-SUM($F87:BJ87))/($E148+$C148-BK$7))</f>
        <v>0</v>
      </c>
      <c r="BL148" s="339">
        <f>IF(OR($C148&gt;BL$7,$C148+$E148-1&lt;BL$7),0,($D148-SUM($F148:BK148)-SUM($F87:BK87))/($E148+$C148-BL$7))</f>
        <v>0</v>
      </c>
      <c r="BM148" s="339">
        <f>IF(OR($C148&gt;BM$7,$C148+$E148-1&lt;BM$7),0,($D148-SUM($F148:BL148)-SUM($F87:BL87))/($E148+$C148-BM$7))</f>
        <v>0</v>
      </c>
      <c r="BN148" s="339">
        <f>IF(OR($C148&gt;BN$7,$C148+$E148-1&lt;BN$7),0,($D148-SUM($F148:BM148)-SUM($F87:BM87))/($E148+$C148-BN$7))</f>
        <v>0</v>
      </c>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row>
    <row r="149" spans="1:90" hidden="1" outlineLevel="1" x14ac:dyDescent="0.15">
      <c r="A149" s="112"/>
      <c r="B149" s="87"/>
      <c r="C149" s="8">
        <v>54</v>
      </c>
      <c r="D149" s="337">
        <v>0</v>
      </c>
      <c r="E149" s="8">
        <f t="shared" si="19"/>
        <v>0</v>
      </c>
      <c r="F149" s="338"/>
      <c r="G149" s="339">
        <f>IF(OR($C149&gt;G$7,$C149+$E149-1&lt;G$7),0,($D149-SUM($F149:F149)-SUM($F88:F88))/($E149+$C149-G$7))</f>
        <v>0</v>
      </c>
      <c r="H149" s="339">
        <f>IF(OR($C149&gt;H$7,$C149+$E149-1&lt;H$7),0,($D149-SUM($F149:G149)-SUM($F88:G88))/($E149+$C149-H$7))</f>
        <v>0</v>
      </c>
      <c r="I149" s="339">
        <f>IF(OR($C149&gt;I$7,$C149+$E149-1&lt;I$7),0,($D149-SUM($F149:H149)-SUM($F88:H88))/($E149+$C149-I$7))</f>
        <v>0</v>
      </c>
      <c r="J149" s="339">
        <f>IF(OR($C149&gt;J$7,$C149+$E149-1&lt;J$7),0,($D149-SUM($F149:I149)-SUM($F88:I88))/($E149+$C149-J$7))</f>
        <v>0</v>
      </c>
      <c r="K149" s="339">
        <f>IF(OR($C149&gt;K$7,$C149+$E149-1&lt;K$7),0,($D149-SUM($F149:J149)-SUM($F88:J88))/($E149+$C149-K$7))</f>
        <v>0</v>
      </c>
      <c r="L149" s="339">
        <f>IF(OR($C149&gt;L$7,$C149+$E149-1&lt;L$7),0,($D149-SUM($F149:K149)-SUM($F88:K88))/($E149+$C149-L$7))</f>
        <v>0</v>
      </c>
      <c r="M149" s="339">
        <f>IF(OR($C149&gt;M$7,$C149+$E149-1&lt;M$7),0,($D149-SUM($F149:L149)-SUM($F88:L88))/($E149+$C149-M$7))</f>
        <v>0</v>
      </c>
      <c r="N149" s="339">
        <f>IF(OR($C149&gt;N$7,$C149+$E149-1&lt;N$7),0,($D149-SUM($F149:M149)-SUM($F88:M88))/($E149+$C149-N$7))</f>
        <v>0</v>
      </c>
      <c r="O149" s="339">
        <f>IF(OR($C149&gt;O$7,$C149+$E149-1&lt;O$7),0,($D149-SUM($F149:N149)-SUM($F88:N88))/($E149+$C149-O$7))</f>
        <v>0</v>
      </c>
      <c r="P149" s="339">
        <f>IF(OR($C149&gt;P$7,$C149+$E149-1&lt;P$7),0,($D149-SUM($F149:O149)-SUM($F88:O88))/($E149+$C149-P$7))</f>
        <v>0</v>
      </c>
      <c r="Q149" s="339">
        <f>IF(OR($C149&gt;Q$7,$C149+$E149-1&lt;Q$7),0,($D149-SUM($F149:P149)-SUM($F88:P88))/($E149+$C149-Q$7))</f>
        <v>0</v>
      </c>
      <c r="R149" s="339">
        <f>IF(OR($C149&gt;R$7,$C149+$E149-1&lt;R$7),0,($D149-SUM($F149:Q149)-SUM($F88:Q88))/($E149+$C149-R$7))</f>
        <v>0</v>
      </c>
      <c r="S149" s="339">
        <f>IF(OR($C149&gt;S$7,$C149+$E149-1&lt;S$7),0,($D149-SUM($F149:R149)-SUM($F88:R88))/($E149+$C149-S$7))</f>
        <v>0</v>
      </c>
      <c r="T149" s="339">
        <f>IF(OR($C149&gt;T$7,$C149+$E149-1&lt;T$7),0,($D149-SUM($F149:S149)-SUM($F88:S88))/($E149+$C149-T$7))</f>
        <v>0</v>
      </c>
      <c r="U149" s="339">
        <f>IF(OR($C149&gt;U$7,$C149+$E149-1&lt;U$7),0,($D149-SUM($F149:T149)-SUM($F88:T88))/($E149+$C149-U$7))</f>
        <v>0</v>
      </c>
      <c r="V149" s="339">
        <f>IF(OR($C149&gt;V$7,$C149+$E149-1&lt;V$7),0,($D149-SUM($F149:U149)-SUM($F88:U88))/($E149+$C149-V$7))</f>
        <v>0</v>
      </c>
      <c r="W149" s="339">
        <f>IF(OR($C149&gt;W$7,$C149+$E149-1&lt;W$7),0,($D149-SUM($F149:V149)-SUM($F88:V88))/($E149+$C149-W$7))</f>
        <v>0</v>
      </c>
      <c r="X149" s="339">
        <f>IF(OR($C149&gt;X$7,$C149+$E149-1&lt;X$7),0,($D149-SUM($F149:W149)-SUM($F88:W88))/($E149+$C149-X$7))</f>
        <v>0</v>
      </c>
      <c r="Y149" s="339">
        <f>IF(OR($C149&gt;Y$7,$C149+$E149-1&lt;Y$7),0,($D149-SUM($F149:X149)-SUM($F88:X88))/($E149+$C149-Y$7))</f>
        <v>0</v>
      </c>
      <c r="Z149" s="339">
        <f>IF(OR($C149&gt;Z$7,$C149+$E149-1&lt;Z$7),0,($D149-SUM($F149:Y149)-SUM($F88:Y88))/($E149+$C149-Z$7))</f>
        <v>0</v>
      </c>
      <c r="AA149" s="339">
        <f>IF(OR($C149&gt;AA$7,$C149+$E149-1&lt;AA$7),0,($D149-SUM($F149:Z149)-SUM($F88:Z88))/($E149+$C149-AA$7))</f>
        <v>0</v>
      </c>
      <c r="AB149" s="339">
        <f>IF(OR($C149&gt;AB$7,$C149+$E149-1&lt;AB$7),0,($D149-SUM($F149:AA149)-SUM($F88:AA88))/($E149+$C149-AB$7))</f>
        <v>0</v>
      </c>
      <c r="AC149" s="339">
        <f>IF(OR($C149&gt;AC$7,$C149+$E149-1&lt;AC$7),0,($D149-SUM($F149:AB149)-SUM($F88:AB88))/($E149+$C149-AC$7))</f>
        <v>0</v>
      </c>
      <c r="AD149" s="339">
        <f>IF(OR($C149&gt;AD$7,$C149+$E149-1&lt;AD$7),0,($D149-SUM($F149:AC149)-SUM($F88:AC88))/($E149+$C149-AD$7))</f>
        <v>0</v>
      </c>
      <c r="AE149" s="339">
        <f>IF(OR($C149&gt;AE$7,$C149+$E149-1&lt;AE$7),0,($D149-SUM($F149:AD149)-SUM($F88:AD88))/($E149+$C149-AE$7))</f>
        <v>0</v>
      </c>
      <c r="AF149" s="339">
        <f>IF(OR($C149&gt;AF$7,$C149+$E149-1&lt;AF$7),0,($D149-SUM($F149:AE149)-SUM($F88:AE88))/($E149+$C149-AF$7))</f>
        <v>0</v>
      </c>
      <c r="AG149" s="339">
        <f>IF(OR($C149&gt;AG$7,$C149+$E149-1&lt;AG$7),0,($D149-SUM($F149:AF149)-SUM($F88:AF88))/($E149+$C149-AG$7))</f>
        <v>0</v>
      </c>
      <c r="AH149" s="339">
        <f>IF(OR($C149&gt;AH$7,$C149+$E149-1&lt;AH$7),0,($D149-SUM($F149:AG149)-SUM($F88:AG88))/($E149+$C149-AH$7))</f>
        <v>0</v>
      </c>
      <c r="AI149" s="339">
        <f>IF(OR($C149&gt;AI$7,$C149+$E149-1&lt;AI$7),0,($D149-SUM($F149:AH149)-SUM($F88:AH88))/($E149+$C149-AI$7))</f>
        <v>0</v>
      </c>
      <c r="AJ149" s="339">
        <f>IF(OR($C149&gt;AJ$7,$C149+$E149-1&lt;AJ$7),0,($D149-SUM($F149:AI149)-SUM($F88:AI88))/($E149+$C149-AJ$7))</f>
        <v>0</v>
      </c>
      <c r="AK149" s="339">
        <f>IF(OR($C149&gt;AK$7,$C149+$E149-1&lt;AK$7),0,($D149-SUM($F149:AJ149)-SUM($F88:AJ88))/($E149+$C149-AK$7))</f>
        <v>0</v>
      </c>
      <c r="AL149" s="339">
        <f>IF(OR($C149&gt;AL$7,$C149+$E149-1&lt;AL$7),0,($D149-SUM($F149:AK149)-SUM($F88:AK88))/($E149+$C149-AL$7))</f>
        <v>0</v>
      </c>
      <c r="AM149" s="339">
        <f>IF(OR($C149&gt;AM$7,$C149+$E149-1&lt;AM$7),0,($D149-SUM($F149:AL149)-SUM($F88:AL88))/($E149+$C149-AM$7))</f>
        <v>0</v>
      </c>
      <c r="AN149" s="339">
        <f>IF(OR($C149&gt;AN$7,$C149+$E149-1&lt;AN$7),0,($D149-SUM($F149:AM149)-SUM($F88:AM88))/($E149+$C149-AN$7))</f>
        <v>0</v>
      </c>
      <c r="AO149" s="339">
        <f>IF(OR($C149&gt;AO$7,$C149+$E149-1&lt;AO$7),0,($D149-SUM($F149:AN149)-SUM($F88:AN88))/($E149+$C149-AO$7))</f>
        <v>0</v>
      </c>
      <c r="AP149" s="339">
        <f>IF(OR($C149&gt;AP$7,$C149+$E149-1&lt;AP$7),0,($D149-SUM($F149:AO149)-SUM($F88:AO88))/($E149+$C149-AP$7))</f>
        <v>0</v>
      </c>
      <c r="AQ149" s="339">
        <f>IF(OR($C149&gt;AQ$7,$C149+$E149-1&lt;AQ$7),0,($D149-SUM($F149:AP149)-SUM($F88:AP88))/($E149+$C149-AQ$7))</f>
        <v>0</v>
      </c>
      <c r="AR149" s="339">
        <f>IF(OR($C149&gt;AR$7,$C149+$E149-1&lt;AR$7),0,($D149-SUM($F149:AQ149)-SUM($F88:AQ88))/($E149+$C149-AR$7))</f>
        <v>0</v>
      </c>
      <c r="AS149" s="339">
        <f>IF(OR($C149&gt;AS$7,$C149+$E149-1&lt;AS$7),0,($D149-SUM($F149:AR149)-SUM($F88:AR88))/($E149+$C149-AS$7))</f>
        <v>0</v>
      </c>
      <c r="AT149" s="339">
        <f>IF(OR($C149&gt;AT$7,$C149+$E149-1&lt;AT$7),0,($D149-SUM($F149:AS149)-SUM($F88:AS88))/($E149+$C149-AT$7))</f>
        <v>0</v>
      </c>
      <c r="AU149" s="339">
        <f>IF(OR($C149&gt;AU$7,$C149+$E149-1&lt;AU$7),0,($D149-SUM($F149:AT149)-SUM($F88:AT88))/($E149+$C149-AU$7))</f>
        <v>0</v>
      </c>
      <c r="AV149" s="339">
        <f>IF(OR($C149&gt;AV$7,$C149+$E149-1&lt;AV$7),0,($D149-SUM($F149:AU149)-SUM($F88:AU88))/($E149+$C149-AV$7))</f>
        <v>0</v>
      </c>
      <c r="AW149" s="339">
        <f>IF(OR($C149&gt;AW$7,$C149+$E149-1&lt;AW$7),0,($D149-SUM($F149:AV149)-SUM($F88:AV88))/($E149+$C149-AW$7))</f>
        <v>0</v>
      </c>
      <c r="AX149" s="339">
        <f>IF(OR($C149&gt;AX$7,$C149+$E149-1&lt;AX$7),0,($D149-SUM($F149:AW149)-SUM($F88:AW88))/($E149+$C149-AX$7))</f>
        <v>0</v>
      </c>
      <c r="AY149" s="339">
        <f>IF(OR($C149&gt;AY$7,$C149+$E149-1&lt;AY$7),0,($D149-SUM($F149:AX149)-SUM($F88:AX88))/($E149+$C149-AY$7))</f>
        <v>0</v>
      </c>
      <c r="AZ149" s="339">
        <f>IF(OR($C149&gt;AZ$7,$C149+$E149-1&lt;AZ$7),0,($D149-SUM($F149:AY149)-SUM($F88:AY88))/($E149+$C149-AZ$7))</f>
        <v>0</v>
      </c>
      <c r="BA149" s="339">
        <f>IF(OR($C149&gt;BA$7,$C149+$E149-1&lt;BA$7),0,($D149-SUM($F149:AZ149)-SUM($F88:AZ88))/($E149+$C149-BA$7))</f>
        <v>0</v>
      </c>
      <c r="BB149" s="339">
        <f>IF(OR($C149&gt;BB$7,$C149+$E149-1&lt;BB$7),0,($D149-SUM($F149:BA149)-SUM($F88:BA88))/($E149+$C149-BB$7))</f>
        <v>0</v>
      </c>
      <c r="BC149" s="339">
        <f>IF(OR($C149&gt;BC$7,$C149+$E149-1&lt;BC$7),0,($D149-SUM($F149:BB149)-SUM($F88:BB88))/($E149+$C149-BC$7))</f>
        <v>0</v>
      </c>
      <c r="BD149" s="339">
        <f>IF(OR($C149&gt;BD$7,$C149+$E149-1&lt;BD$7),0,($D149-SUM($F149:BC149)-SUM($F88:BC88))/($E149+$C149-BD$7))</f>
        <v>0</v>
      </c>
      <c r="BE149" s="339">
        <f>IF(OR($C149&gt;BE$7,$C149+$E149-1&lt;BE$7),0,($D149-SUM($F149:BD149)-SUM($F88:BD88))/($E149+$C149-BE$7))</f>
        <v>0</v>
      </c>
      <c r="BF149" s="339">
        <f>IF(OR($C149&gt;BF$7,$C149+$E149-1&lt;BF$7),0,($D149-SUM($F149:BE149)-SUM($F88:BE88))/($E149+$C149-BF$7))</f>
        <v>0</v>
      </c>
      <c r="BG149" s="339">
        <f>IF(OR($C149&gt;BG$7,$C149+$E149-1&lt;BG$7),0,($D149-SUM($F149:BF149)-SUM($F88:BF88))/($E149+$C149-BG$7))</f>
        <v>0</v>
      </c>
      <c r="BH149" s="339">
        <f>IF(OR($C149&gt;BH$7,$C149+$E149-1&lt;BH$7),0,($D149-SUM($F149:BG149)-SUM($F88:BG88))/($E149+$C149-BH$7))</f>
        <v>0</v>
      </c>
      <c r="BI149" s="339">
        <f>IF(OR($C149&gt;BI$7,$C149+$E149-1&lt;BI$7),0,($D149-SUM($F149:BH149)-SUM($F88:BH88))/($E149+$C149-BI$7))</f>
        <v>0</v>
      </c>
      <c r="BJ149" s="339">
        <f>IF(OR($C149&gt;BJ$7,$C149+$E149-1&lt;BJ$7),0,($D149-SUM($F149:BI149)-SUM($F88:BI88))/($E149+$C149-BJ$7))</f>
        <v>0</v>
      </c>
      <c r="BK149" s="339">
        <f>IF(OR($C149&gt;BK$7,$C149+$E149-1&lt;BK$7),0,($D149-SUM($F149:BJ149)-SUM($F88:BJ88))/($E149+$C149-BK$7))</f>
        <v>0</v>
      </c>
      <c r="BL149" s="339">
        <f>IF(OR($C149&gt;BL$7,$C149+$E149-1&lt;BL$7),0,($D149-SUM($F149:BK149)-SUM($F88:BK88))/($E149+$C149-BL$7))</f>
        <v>0</v>
      </c>
      <c r="BM149" s="339">
        <f>IF(OR($C149&gt;BM$7,$C149+$E149-1&lt;BM$7),0,($D149-SUM($F149:BL149)-SUM($F88:BL88))/($E149+$C149-BM$7))</f>
        <v>0</v>
      </c>
      <c r="BN149" s="339">
        <f>IF(OR($C149&gt;BN$7,$C149+$E149-1&lt;BN$7),0,($D149-SUM($F149:BM149)-SUM($F88:BM88))/($E149+$C149-BN$7))</f>
        <v>0</v>
      </c>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row>
    <row r="150" spans="1:90" hidden="1" outlineLevel="1" x14ac:dyDescent="0.15">
      <c r="A150" s="112"/>
      <c r="B150" s="87"/>
      <c r="C150" s="8">
        <v>55</v>
      </c>
      <c r="D150" s="337">
        <v>0</v>
      </c>
      <c r="E150" s="8">
        <f t="shared" si="19"/>
        <v>0</v>
      </c>
      <c r="F150" s="338"/>
      <c r="G150" s="339">
        <f>IF(OR($C150&gt;G$7,$C150+$E150-1&lt;G$7),0,($D150-SUM($F150:F150)-SUM($F89:F89))/($E150+$C150-G$7))</f>
        <v>0</v>
      </c>
      <c r="H150" s="339">
        <f>IF(OR($C150&gt;H$7,$C150+$E150-1&lt;H$7),0,($D150-SUM($F150:G150)-SUM($F89:G89))/($E150+$C150-H$7))</f>
        <v>0</v>
      </c>
      <c r="I150" s="339">
        <f>IF(OR($C150&gt;I$7,$C150+$E150-1&lt;I$7),0,($D150-SUM($F150:H150)-SUM($F89:H89))/($E150+$C150-I$7))</f>
        <v>0</v>
      </c>
      <c r="J150" s="339">
        <f>IF(OR($C150&gt;J$7,$C150+$E150-1&lt;J$7),0,($D150-SUM($F150:I150)-SUM($F89:I89))/($E150+$C150-J$7))</f>
        <v>0</v>
      </c>
      <c r="K150" s="339">
        <f>IF(OR($C150&gt;K$7,$C150+$E150-1&lt;K$7),0,($D150-SUM($F150:J150)-SUM($F89:J89))/($E150+$C150-K$7))</f>
        <v>0</v>
      </c>
      <c r="L150" s="339">
        <f>IF(OR($C150&gt;L$7,$C150+$E150-1&lt;L$7),0,($D150-SUM($F150:K150)-SUM($F89:K89))/($E150+$C150-L$7))</f>
        <v>0</v>
      </c>
      <c r="M150" s="339">
        <f>IF(OR($C150&gt;M$7,$C150+$E150-1&lt;M$7),0,($D150-SUM($F150:L150)-SUM($F89:L89))/($E150+$C150-M$7))</f>
        <v>0</v>
      </c>
      <c r="N150" s="339">
        <f>IF(OR($C150&gt;N$7,$C150+$E150-1&lt;N$7),0,($D150-SUM($F150:M150)-SUM($F89:M89))/($E150+$C150-N$7))</f>
        <v>0</v>
      </c>
      <c r="O150" s="339">
        <f>IF(OR($C150&gt;O$7,$C150+$E150-1&lt;O$7),0,($D150-SUM($F150:N150)-SUM($F89:N89))/($E150+$C150-O$7))</f>
        <v>0</v>
      </c>
      <c r="P150" s="339">
        <f>IF(OR($C150&gt;P$7,$C150+$E150-1&lt;P$7),0,($D150-SUM($F150:O150)-SUM($F89:O89))/($E150+$C150-P$7))</f>
        <v>0</v>
      </c>
      <c r="Q150" s="339">
        <f>IF(OR($C150&gt;Q$7,$C150+$E150-1&lt;Q$7),0,($D150-SUM($F150:P150)-SUM($F89:P89))/($E150+$C150-Q$7))</f>
        <v>0</v>
      </c>
      <c r="R150" s="339">
        <f>IF(OR($C150&gt;R$7,$C150+$E150-1&lt;R$7),0,($D150-SUM($F150:Q150)-SUM($F89:Q89))/($E150+$C150-R$7))</f>
        <v>0</v>
      </c>
      <c r="S150" s="339">
        <f>IF(OR($C150&gt;S$7,$C150+$E150-1&lt;S$7),0,($D150-SUM($F150:R150)-SUM($F89:R89))/($E150+$C150-S$7))</f>
        <v>0</v>
      </c>
      <c r="T150" s="339">
        <f>IF(OR($C150&gt;T$7,$C150+$E150-1&lt;T$7),0,($D150-SUM($F150:S150)-SUM($F89:S89))/($E150+$C150-T$7))</f>
        <v>0</v>
      </c>
      <c r="U150" s="339">
        <f>IF(OR($C150&gt;U$7,$C150+$E150-1&lt;U$7),0,($D150-SUM($F150:T150)-SUM($F89:T89))/($E150+$C150-U$7))</f>
        <v>0</v>
      </c>
      <c r="V150" s="339">
        <f>IF(OR($C150&gt;V$7,$C150+$E150-1&lt;V$7),0,($D150-SUM($F150:U150)-SUM($F89:U89))/($E150+$C150-V$7))</f>
        <v>0</v>
      </c>
      <c r="W150" s="339">
        <f>IF(OR($C150&gt;W$7,$C150+$E150-1&lt;W$7),0,($D150-SUM($F150:V150)-SUM($F89:V89))/($E150+$C150-W$7))</f>
        <v>0</v>
      </c>
      <c r="X150" s="339">
        <f>IF(OR($C150&gt;X$7,$C150+$E150-1&lt;X$7),0,($D150-SUM($F150:W150)-SUM($F89:W89))/($E150+$C150-X$7))</f>
        <v>0</v>
      </c>
      <c r="Y150" s="339">
        <f>IF(OR($C150&gt;Y$7,$C150+$E150-1&lt;Y$7),0,($D150-SUM($F150:X150)-SUM($F89:X89))/($E150+$C150-Y$7))</f>
        <v>0</v>
      </c>
      <c r="Z150" s="339">
        <f>IF(OR($C150&gt;Z$7,$C150+$E150-1&lt;Z$7),0,($D150-SUM($F150:Y150)-SUM($F89:Y89))/($E150+$C150-Z$7))</f>
        <v>0</v>
      </c>
      <c r="AA150" s="339">
        <f>IF(OR($C150&gt;AA$7,$C150+$E150-1&lt;AA$7),0,($D150-SUM($F150:Z150)-SUM($F89:Z89))/($E150+$C150-AA$7))</f>
        <v>0</v>
      </c>
      <c r="AB150" s="339">
        <f>IF(OR($C150&gt;AB$7,$C150+$E150-1&lt;AB$7),0,($D150-SUM($F150:AA150)-SUM($F89:AA89))/($E150+$C150-AB$7))</f>
        <v>0</v>
      </c>
      <c r="AC150" s="339">
        <f>IF(OR($C150&gt;AC$7,$C150+$E150-1&lt;AC$7),0,($D150-SUM($F150:AB150)-SUM($F89:AB89))/($E150+$C150-AC$7))</f>
        <v>0</v>
      </c>
      <c r="AD150" s="339">
        <f>IF(OR($C150&gt;AD$7,$C150+$E150-1&lt;AD$7),0,($D150-SUM($F150:AC150)-SUM($F89:AC89))/($E150+$C150-AD$7))</f>
        <v>0</v>
      </c>
      <c r="AE150" s="339">
        <f>IF(OR($C150&gt;AE$7,$C150+$E150-1&lt;AE$7),0,($D150-SUM($F150:AD150)-SUM($F89:AD89))/($E150+$C150-AE$7))</f>
        <v>0</v>
      </c>
      <c r="AF150" s="339">
        <f>IF(OR($C150&gt;AF$7,$C150+$E150-1&lt;AF$7),0,($D150-SUM($F150:AE150)-SUM($F89:AE89))/($E150+$C150-AF$7))</f>
        <v>0</v>
      </c>
      <c r="AG150" s="339">
        <f>IF(OR($C150&gt;AG$7,$C150+$E150-1&lt;AG$7),0,($D150-SUM($F150:AF150)-SUM($F89:AF89))/($E150+$C150-AG$7))</f>
        <v>0</v>
      </c>
      <c r="AH150" s="339">
        <f>IF(OR($C150&gt;AH$7,$C150+$E150-1&lt;AH$7),0,($D150-SUM($F150:AG150)-SUM($F89:AG89))/($E150+$C150-AH$7))</f>
        <v>0</v>
      </c>
      <c r="AI150" s="339">
        <f>IF(OR($C150&gt;AI$7,$C150+$E150-1&lt;AI$7),0,($D150-SUM($F150:AH150)-SUM($F89:AH89))/($E150+$C150-AI$7))</f>
        <v>0</v>
      </c>
      <c r="AJ150" s="339">
        <f>IF(OR($C150&gt;AJ$7,$C150+$E150-1&lt;AJ$7),0,($D150-SUM($F150:AI150)-SUM($F89:AI89))/($E150+$C150-AJ$7))</f>
        <v>0</v>
      </c>
      <c r="AK150" s="339">
        <f>IF(OR($C150&gt;AK$7,$C150+$E150-1&lt;AK$7),0,($D150-SUM($F150:AJ150)-SUM($F89:AJ89))/($E150+$C150-AK$7))</f>
        <v>0</v>
      </c>
      <c r="AL150" s="339">
        <f>IF(OR($C150&gt;AL$7,$C150+$E150-1&lt;AL$7),0,($D150-SUM($F150:AK150)-SUM($F89:AK89))/($E150+$C150-AL$7))</f>
        <v>0</v>
      </c>
      <c r="AM150" s="339">
        <f>IF(OR($C150&gt;AM$7,$C150+$E150-1&lt;AM$7),0,($D150-SUM($F150:AL150)-SUM($F89:AL89))/($E150+$C150-AM$7))</f>
        <v>0</v>
      </c>
      <c r="AN150" s="339">
        <f>IF(OR($C150&gt;AN$7,$C150+$E150-1&lt;AN$7),0,($D150-SUM($F150:AM150)-SUM($F89:AM89))/($E150+$C150-AN$7))</f>
        <v>0</v>
      </c>
      <c r="AO150" s="339">
        <f>IF(OR($C150&gt;AO$7,$C150+$E150-1&lt;AO$7),0,($D150-SUM($F150:AN150)-SUM($F89:AN89))/($E150+$C150-AO$7))</f>
        <v>0</v>
      </c>
      <c r="AP150" s="339">
        <f>IF(OR($C150&gt;AP$7,$C150+$E150-1&lt;AP$7),0,($D150-SUM($F150:AO150)-SUM($F89:AO89))/($E150+$C150-AP$7))</f>
        <v>0</v>
      </c>
      <c r="AQ150" s="339">
        <f>IF(OR($C150&gt;AQ$7,$C150+$E150-1&lt;AQ$7),0,($D150-SUM($F150:AP150)-SUM($F89:AP89))/($E150+$C150-AQ$7))</f>
        <v>0</v>
      </c>
      <c r="AR150" s="339">
        <f>IF(OR($C150&gt;AR$7,$C150+$E150-1&lt;AR$7),0,($D150-SUM($F150:AQ150)-SUM($F89:AQ89))/($E150+$C150-AR$7))</f>
        <v>0</v>
      </c>
      <c r="AS150" s="339">
        <f>IF(OR($C150&gt;AS$7,$C150+$E150-1&lt;AS$7),0,($D150-SUM($F150:AR150)-SUM($F89:AR89))/($E150+$C150-AS$7))</f>
        <v>0</v>
      </c>
      <c r="AT150" s="339">
        <f>IF(OR($C150&gt;AT$7,$C150+$E150-1&lt;AT$7),0,($D150-SUM($F150:AS150)-SUM($F89:AS89))/($E150+$C150-AT$7))</f>
        <v>0</v>
      </c>
      <c r="AU150" s="339">
        <f>IF(OR($C150&gt;AU$7,$C150+$E150-1&lt;AU$7),0,($D150-SUM($F150:AT150)-SUM($F89:AT89))/($E150+$C150-AU$7))</f>
        <v>0</v>
      </c>
      <c r="AV150" s="339">
        <f>IF(OR($C150&gt;AV$7,$C150+$E150-1&lt;AV$7),0,($D150-SUM($F150:AU150)-SUM($F89:AU89))/($E150+$C150-AV$7))</f>
        <v>0</v>
      </c>
      <c r="AW150" s="339">
        <f>IF(OR($C150&gt;AW$7,$C150+$E150-1&lt;AW$7),0,($D150-SUM($F150:AV150)-SUM($F89:AV89))/($E150+$C150-AW$7))</f>
        <v>0</v>
      </c>
      <c r="AX150" s="339">
        <f>IF(OR($C150&gt;AX$7,$C150+$E150-1&lt;AX$7),0,($D150-SUM($F150:AW150)-SUM($F89:AW89))/($E150+$C150-AX$7))</f>
        <v>0</v>
      </c>
      <c r="AY150" s="339">
        <f>IF(OR($C150&gt;AY$7,$C150+$E150-1&lt;AY$7),0,($D150-SUM($F150:AX150)-SUM($F89:AX89))/($E150+$C150-AY$7))</f>
        <v>0</v>
      </c>
      <c r="AZ150" s="339">
        <f>IF(OR($C150&gt;AZ$7,$C150+$E150-1&lt;AZ$7),0,($D150-SUM($F150:AY150)-SUM($F89:AY89))/($E150+$C150-AZ$7))</f>
        <v>0</v>
      </c>
      <c r="BA150" s="339">
        <f>IF(OR($C150&gt;BA$7,$C150+$E150-1&lt;BA$7),0,($D150-SUM($F150:AZ150)-SUM($F89:AZ89))/($E150+$C150-BA$7))</f>
        <v>0</v>
      </c>
      <c r="BB150" s="339">
        <f>IF(OR($C150&gt;BB$7,$C150+$E150-1&lt;BB$7),0,($D150-SUM($F150:BA150)-SUM($F89:BA89))/($E150+$C150-BB$7))</f>
        <v>0</v>
      </c>
      <c r="BC150" s="339">
        <f>IF(OR($C150&gt;BC$7,$C150+$E150-1&lt;BC$7),0,($D150-SUM($F150:BB150)-SUM($F89:BB89))/($E150+$C150-BC$7))</f>
        <v>0</v>
      </c>
      <c r="BD150" s="339">
        <f>IF(OR($C150&gt;BD$7,$C150+$E150-1&lt;BD$7),0,($D150-SUM($F150:BC150)-SUM($F89:BC89))/($E150+$C150-BD$7))</f>
        <v>0</v>
      </c>
      <c r="BE150" s="339">
        <f>IF(OR($C150&gt;BE$7,$C150+$E150-1&lt;BE$7),0,($D150-SUM($F150:BD150)-SUM($F89:BD89))/($E150+$C150-BE$7))</f>
        <v>0</v>
      </c>
      <c r="BF150" s="339">
        <f>IF(OR($C150&gt;BF$7,$C150+$E150-1&lt;BF$7),0,($D150-SUM($F150:BE150)-SUM($F89:BE89))/($E150+$C150-BF$7))</f>
        <v>0</v>
      </c>
      <c r="BG150" s="339">
        <f>IF(OR($C150&gt;BG$7,$C150+$E150-1&lt;BG$7),0,($D150-SUM($F150:BF150)-SUM($F89:BF89))/($E150+$C150-BG$7))</f>
        <v>0</v>
      </c>
      <c r="BH150" s="339">
        <f>IF(OR($C150&gt;BH$7,$C150+$E150-1&lt;BH$7),0,($D150-SUM($F150:BG150)-SUM($F89:BG89))/($E150+$C150-BH$7))</f>
        <v>0</v>
      </c>
      <c r="BI150" s="339">
        <f>IF(OR($C150&gt;BI$7,$C150+$E150-1&lt;BI$7),0,($D150-SUM($F150:BH150)-SUM($F89:BH89))/($E150+$C150-BI$7))</f>
        <v>0</v>
      </c>
      <c r="BJ150" s="339">
        <f>IF(OR($C150&gt;BJ$7,$C150+$E150-1&lt;BJ$7),0,($D150-SUM($F150:BI150)-SUM($F89:BI89))/($E150+$C150-BJ$7))</f>
        <v>0</v>
      </c>
      <c r="BK150" s="339">
        <f>IF(OR($C150&gt;BK$7,$C150+$E150-1&lt;BK$7),0,($D150-SUM($F150:BJ150)-SUM($F89:BJ89))/($E150+$C150-BK$7))</f>
        <v>0</v>
      </c>
      <c r="BL150" s="339">
        <f>IF(OR($C150&gt;BL$7,$C150+$E150-1&lt;BL$7),0,($D150-SUM($F150:BK150)-SUM($F89:BK89))/($E150+$C150-BL$7))</f>
        <v>0</v>
      </c>
      <c r="BM150" s="339">
        <f>IF(OR($C150&gt;BM$7,$C150+$E150-1&lt;BM$7),0,($D150-SUM($F150:BL150)-SUM($F89:BL89))/($E150+$C150-BM$7))</f>
        <v>0</v>
      </c>
      <c r="BN150" s="339">
        <f>IF(OR($C150&gt;BN$7,$C150+$E150-1&lt;BN$7),0,($D150-SUM($F150:BM150)-SUM($F89:BM89))/($E150+$C150-BN$7))</f>
        <v>0</v>
      </c>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row>
    <row r="151" spans="1:90" hidden="1" outlineLevel="1" x14ac:dyDescent="0.15">
      <c r="A151" s="112"/>
      <c r="B151" s="87"/>
      <c r="C151" s="8">
        <v>56</v>
      </c>
      <c r="D151" s="337">
        <v>0</v>
      </c>
      <c r="E151" s="8">
        <f t="shared" si="19"/>
        <v>0</v>
      </c>
      <c r="F151" s="338"/>
      <c r="G151" s="339">
        <f>IF(OR($C151&gt;G$7,$C151+$E151-1&lt;G$7),0,($D151-SUM($F151:F151)-SUM($F90:F90))/($E151+$C151-G$7))</f>
        <v>0</v>
      </c>
      <c r="H151" s="339">
        <f>IF(OR($C151&gt;H$7,$C151+$E151-1&lt;H$7),0,($D151-SUM($F151:G151)-SUM($F90:G90))/($E151+$C151-H$7))</f>
        <v>0</v>
      </c>
      <c r="I151" s="339">
        <f>IF(OR($C151&gt;I$7,$C151+$E151-1&lt;I$7),0,($D151-SUM($F151:H151)-SUM($F90:H90))/($E151+$C151-I$7))</f>
        <v>0</v>
      </c>
      <c r="J151" s="339">
        <f>IF(OR($C151&gt;J$7,$C151+$E151-1&lt;J$7),0,($D151-SUM($F151:I151)-SUM($F90:I90))/($E151+$C151-J$7))</f>
        <v>0</v>
      </c>
      <c r="K151" s="339">
        <f>IF(OR($C151&gt;K$7,$C151+$E151-1&lt;K$7),0,($D151-SUM($F151:J151)-SUM($F90:J90))/($E151+$C151-K$7))</f>
        <v>0</v>
      </c>
      <c r="L151" s="339">
        <f>IF(OR($C151&gt;L$7,$C151+$E151-1&lt;L$7),0,($D151-SUM($F151:K151)-SUM($F90:K90))/($E151+$C151-L$7))</f>
        <v>0</v>
      </c>
      <c r="M151" s="339">
        <f>IF(OR($C151&gt;M$7,$C151+$E151-1&lt;M$7),0,($D151-SUM($F151:L151)-SUM($F90:L90))/($E151+$C151-M$7))</f>
        <v>0</v>
      </c>
      <c r="N151" s="339">
        <f>IF(OR($C151&gt;N$7,$C151+$E151-1&lt;N$7),0,($D151-SUM($F151:M151)-SUM($F90:M90))/($E151+$C151-N$7))</f>
        <v>0</v>
      </c>
      <c r="O151" s="339">
        <f>IF(OR($C151&gt;O$7,$C151+$E151-1&lt;O$7),0,($D151-SUM($F151:N151)-SUM($F90:N90))/($E151+$C151-O$7))</f>
        <v>0</v>
      </c>
      <c r="P151" s="339">
        <f>IF(OR($C151&gt;P$7,$C151+$E151-1&lt;P$7),0,($D151-SUM($F151:O151)-SUM($F90:O90))/($E151+$C151-P$7))</f>
        <v>0</v>
      </c>
      <c r="Q151" s="339">
        <f>IF(OR($C151&gt;Q$7,$C151+$E151-1&lt;Q$7),0,($D151-SUM($F151:P151)-SUM($F90:P90))/($E151+$C151-Q$7))</f>
        <v>0</v>
      </c>
      <c r="R151" s="339">
        <f>IF(OR($C151&gt;R$7,$C151+$E151-1&lt;R$7),0,($D151-SUM($F151:Q151)-SUM($F90:Q90))/($E151+$C151-R$7))</f>
        <v>0</v>
      </c>
      <c r="S151" s="339">
        <f>IF(OR($C151&gt;S$7,$C151+$E151-1&lt;S$7),0,($D151-SUM($F151:R151)-SUM($F90:R90))/($E151+$C151-S$7))</f>
        <v>0</v>
      </c>
      <c r="T151" s="339">
        <f>IF(OR($C151&gt;T$7,$C151+$E151-1&lt;T$7),0,($D151-SUM($F151:S151)-SUM($F90:S90))/($E151+$C151-T$7))</f>
        <v>0</v>
      </c>
      <c r="U151" s="339">
        <f>IF(OR($C151&gt;U$7,$C151+$E151-1&lt;U$7),0,($D151-SUM($F151:T151)-SUM($F90:T90))/($E151+$C151-U$7))</f>
        <v>0</v>
      </c>
      <c r="V151" s="339">
        <f>IF(OR($C151&gt;V$7,$C151+$E151-1&lt;V$7),0,($D151-SUM($F151:U151)-SUM($F90:U90))/($E151+$C151-V$7))</f>
        <v>0</v>
      </c>
      <c r="W151" s="339">
        <f>IF(OR($C151&gt;W$7,$C151+$E151-1&lt;W$7),0,($D151-SUM($F151:V151)-SUM($F90:V90))/($E151+$C151-W$7))</f>
        <v>0</v>
      </c>
      <c r="X151" s="339">
        <f>IF(OR($C151&gt;X$7,$C151+$E151-1&lt;X$7),0,($D151-SUM($F151:W151)-SUM($F90:W90))/($E151+$C151-X$7))</f>
        <v>0</v>
      </c>
      <c r="Y151" s="339">
        <f>IF(OR($C151&gt;Y$7,$C151+$E151-1&lt;Y$7),0,($D151-SUM($F151:X151)-SUM($F90:X90))/($E151+$C151-Y$7))</f>
        <v>0</v>
      </c>
      <c r="Z151" s="339">
        <f>IF(OR($C151&gt;Z$7,$C151+$E151-1&lt;Z$7),0,($D151-SUM($F151:Y151)-SUM($F90:Y90))/($E151+$C151-Z$7))</f>
        <v>0</v>
      </c>
      <c r="AA151" s="339">
        <f>IF(OR($C151&gt;AA$7,$C151+$E151-1&lt;AA$7),0,($D151-SUM($F151:Z151)-SUM($F90:Z90))/($E151+$C151-AA$7))</f>
        <v>0</v>
      </c>
      <c r="AB151" s="339">
        <f>IF(OR($C151&gt;AB$7,$C151+$E151-1&lt;AB$7),0,($D151-SUM($F151:AA151)-SUM($F90:AA90))/($E151+$C151-AB$7))</f>
        <v>0</v>
      </c>
      <c r="AC151" s="339">
        <f>IF(OR($C151&gt;AC$7,$C151+$E151-1&lt;AC$7),0,($D151-SUM($F151:AB151)-SUM($F90:AB90))/($E151+$C151-AC$7))</f>
        <v>0</v>
      </c>
      <c r="AD151" s="339">
        <f>IF(OR($C151&gt;AD$7,$C151+$E151-1&lt;AD$7),0,($D151-SUM($F151:AC151)-SUM($F90:AC90))/($E151+$C151-AD$7))</f>
        <v>0</v>
      </c>
      <c r="AE151" s="339">
        <f>IF(OR($C151&gt;AE$7,$C151+$E151-1&lt;AE$7),0,($D151-SUM($F151:AD151)-SUM($F90:AD90))/($E151+$C151-AE$7))</f>
        <v>0</v>
      </c>
      <c r="AF151" s="339">
        <f>IF(OR($C151&gt;AF$7,$C151+$E151-1&lt;AF$7),0,($D151-SUM($F151:AE151)-SUM($F90:AE90))/($E151+$C151-AF$7))</f>
        <v>0</v>
      </c>
      <c r="AG151" s="339">
        <f>IF(OR($C151&gt;AG$7,$C151+$E151-1&lt;AG$7),0,($D151-SUM($F151:AF151)-SUM($F90:AF90))/($E151+$C151-AG$7))</f>
        <v>0</v>
      </c>
      <c r="AH151" s="339">
        <f>IF(OR($C151&gt;AH$7,$C151+$E151-1&lt;AH$7),0,($D151-SUM($F151:AG151)-SUM($F90:AG90))/($E151+$C151-AH$7))</f>
        <v>0</v>
      </c>
      <c r="AI151" s="339">
        <f>IF(OR($C151&gt;AI$7,$C151+$E151-1&lt;AI$7),0,($D151-SUM($F151:AH151)-SUM($F90:AH90))/($E151+$C151-AI$7))</f>
        <v>0</v>
      </c>
      <c r="AJ151" s="339">
        <f>IF(OR($C151&gt;AJ$7,$C151+$E151-1&lt;AJ$7),0,($D151-SUM($F151:AI151)-SUM($F90:AI90))/($E151+$C151-AJ$7))</f>
        <v>0</v>
      </c>
      <c r="AK151" s="339">
        <f>IF(OR($C151&gt;AK$7,$C151+$E151-1&lt;AK$7),0,($D151-SUM($F151:AJ151)-SUM($F90:AJ90))/($E151+$C151-AK$7))</f>
        <v>0</v>
      </c>
      <c r="AL151" s="339">
        <f>IF(OR($C151&gt;AL$7,$C151+$E151-1&lt;AL$7),0,($D151-SUM($F151:AK151)-SUM($F90:AK90))/($E151+$C151-AL$7))</f>
        <v>0</v>
      </c>
      <c r="AM151" s="339">
        <f>IF(OR($C151&gt;AM$7,$C151+$E151-1&lt;AM$7),0,($D151-SUM($F151:AL151)-SUM($F90:AL90))/($E151+$C151-AM$7))</f>
        <v>0</v>
      </c>
      <c r="AN151" s="339">
        <f>IF(OR($C151&gt;AN$7,$C151+$E151-1&lt;AN$7),0,($D151-SUM($F151:AM151)-SUM($F90:AM90))/($E151+$C151-AN$7))</f>
        <v>0</v>
      </c>
      <c r="AO151" s="339">
        <f>IF(OR($C151&gt;AO$7,$C151+$E151-1&lt;AO$7),0,($D151-SUM($F151:AN151)-SUM($F90:AN90))/($E151+$C151-AO$7))</f>
        <v>0</v>
      </c>
      <c r="AP151" s="339">
        <f>IF(OR($C151&gt;AP$7,$C151+$E151-1&lt;AP$7),0,($D151-SUM($F151:AO151)-SUM($F90:AO90))/($E151+$C151-AP$7))</f>
        <v>0</v>
      </c>
      <c r="AQ151" s="339">
        <f>IF(OR($C151&gt;AQ$7,$C151+$E151-1&lt;AQ$7),0,($D151-SUM($F151:AP151)-SUM($F90:AP90))/($E151+$C151-AQ$7))</f>
        <v>0</v>
      </c>
      <c r="AR151" s="339">
        <f>IF(OR($C151&gt;AR$7,$C151+$E151-1&lt;AR$7),0,($D151-SUM($F151:AQ151)-SUM($F90:AQ90))/($E151+$C151-AR$7))</f>
        <v>0</v>
      </c>
      <c r="AS151" s="339">
        <f>IF(OR($C151&gt;AS$7,$C151+$E151-1&lt;AS$7),0,($D151-SUM($F151:AR151)-SUM($F90:AR90))/($E151+$C151-AS$7))</f>
        <v>0</v>
      </c>
      <c r="AT151" s="339">
        <f>IF(OR($C151&gt;AT$7,$C151+$E151-1&lt;AT$7),0,($D151-SUM($F151:AS151)-SUM($F90:AS90))/($E151+$C151-AT$7))</f>
        <v>0</v>
      </c>
      <c r="AU151" s="339">
        <f>IF(OR($C151&gt;AU$7,$C151+$E151-1&lt;AU$7),0,($D151-SUM($F151:AT151)-SUM($F90:AT90))/($E151+$C151-AU$7))</f>
        <v>0</v>
      </c>
      <c r="AV151" s="339">
        <f>IF(OR($C151&gt;AV$7,$C151+$E151-1&lt;AV$7),0,($D151-SUM($F151:AU151)-SUM($F90:AU90))/($E151+$C151-AV$7))</f>
        <v>0</v>
      </c>
      <c r="AW151" s="339">
        <f>IF(OR($C151&gt;AW$7,$C151+$E151-1&lt;AW$7),0,($D151-SUM($F151:AV151)-SUM($F90:AV90))/($E151+$C151-AW$7))</f>
        <v>0</v>
      </c>
      <c r="AX151" s="339">
        <f>IF(OR($C151&gt;AX$7,$C151+$E151-1&lt;AX$7),0,($D151-SUM($F151:AW151)-SUM($F90:AW90))/($E151+$C151-AX$7))</f>
        <v>0</v>
      </c>
      <c r="AY151" s="339">
        <f>IF(OR($C151&gt;AY$7,$C151+$E151-1&lt;AY$7),0,($D151-SUM($F151:AX151)-SUM($F90:AX90))/($E151+$C151-AY$7))</f>
        <v>0</v>
      </c>
      <c r="AZ151" s="339">
        <f>IF(OR($C151&gt;AZ$7,$C151+$E151-1&lt;AZ$7),0,($D151-SUM($F151:AY151)-SUM($F90:AY90))/($E151+$C151-AZ$7))</f>
        <v>0</v>
      </c>
      <c r="BA151" s="339">
        <f>IF(OR($C151&gt;BA$7,$C151+$E151-1&lt;BA$7),0,($D151-SUM($F151:AZ151)-SUM($F90:AZ90))/($E151+$C151-BA$7))</f>
        <v>0</v>
      </c>
      <c r="BB151" s="339">
        <f>IF(OR($C151&gt;BB$7,$C151+$E151-1&lt;BB$7),0,($D151-SUM($F151:BA151)-SUM($F90:BA90))/($E151+$C151-BB$7))</f>
        <v>0</v>
      </c>
      <c r="BC151" s="339">
        <f>IF(OR($C151&gt;BC$7,$C151+$E151-1&lt;BC$7),0,($D151-SUM($F151:BB151)-SUM($F90:BB90))/($E151+$C151-BC$7))</f>
        <v>0</v>
      </c>
      <c r="BD151" s="339">
        <f>IF(OR($C151&gt;BD$7,$C151+$E151-1&lt;BD$7),0,($D151-SUM($F151:BC151)-SUM($F90:BC90))/($E151+$C151-BD$7))</f>
        <v>0</v>
      </c>
      <c r="BE151" s="339">
        <f>IF(OR($C151&gt;BE$7,$C151+$E151-1&lt;BE$7),0,($D151-SUM($F151:BD151)-SUM($F90:BD90))/($E151+$C151-BE$7))</f>
        <v>0</v>
      </c>
      <c r="BF151" s="339">
        <f>IF(OR($C151&gt;BF$7,$C151+$E151-1&lt;BF$7),0,($D151-SUM($F151:BE151)-SUM($F90:BE90))/($E151+$C151-BF$7))</f>
        <v>0</v>
      </c>
      <c r="BG151" s="339">
        <f>IF(OR($C151&gt;BG$7,$C151+$E151-1&lt;BG$7),0,($D151-SUM($F151:BF151)-SUM($F90:BF90))/($E151+$C151-BG$7))</f>
        <v>0</v>
      </c>
      <c r="BH151" s="339">
        <f>IF(OR($C151&gt;BH$7,$C151+$E151-1&lt;BH$7),0,($D151-SUM($F151:BG151)-SUM($F90:BG90))/($E151+$C151-BH$7))</f>
        <v>0</v>
      </c>
      <c r="BI151" s="339">
        <f>IF(OR($C151&gt;BI$7,$C151+$E151-1&lt;BI$7),0,($D151-SUM($F151:BH151)-SUM($F90:BH90))/($E151+$C151-BI$7))</f>
        <v>0</v>
      </c>
      <c r="BJ151" s="339">
        <f>IF(OR($C151&gt;BJ$7,$C151+$E151-1&lt;BJ$7),0,($D151-SUM($F151:BI151)-SUM($F90:BI90))/($E151+$C151-BJ$7))</f>
        <v>0</v>
      </c>
      <c r="BK151" s="339">
        <f>IF(OR($C151&gt;BK$7,$C151+$E151-1&lt;BK$7),0,($D151-SUM($F151:BJ151)-SUM($F90:BJ90))/($E151+$C151-BK$7))</f>
        <v>0</v>
      </c>
      <c r="BL151" s="339">
        <f>IF(OR($C151&gt;BL$7,$C151+$E151-1&lt;BL$7),0,($D151-SUM($F151:BK151)-SUM($F90:BK90))/($E151+$C151-BL$7))</f>
        <v>0</v>
      </c>
      <c r="BM151" s="339">
        <f>IF(OR($C151&gt;BM$7,$C151+$E151-1&lt;BM$7),0,($D151-SUM($F151:BL151)-SUM($F90:BL90))/($E151+$C151-BM$7))</f>
        <v>0</v>
      </c>
      <c r="BN151" s="339">
        <f>IF(OR($C151&gt;BN$7,$C151+$E151-1&lt;BN$7),0,($D151-SUM($F151:BM151)-SUM($F90:BM90))/($E151+$C151-BN$7))</f>
        <v>0</v>
      </c>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row>
    <row r="152" spans="1:90" hidden="1" outlineLevel="1" x14ac:dyDescent="0.15">
      <c r="A152" s="112"/>
      <c r="B152" s="87"/>
      <c r="C152" s="8">
        <v>57</v>
      </c>
      <c r="D152" s="337">
        <v>0</v>
      </c>
      <c r="E152" s="8">
        <f t="shared" si="19"/>
        <v>0</v>
      </c>
      <c r="F152" s="338"/>
      <c r="G152" s="339">
        <f>IF(OR($C152&gt;G$7,$C152+$E152-1&lt;G$7),0,($D152-SUM($F152:F152)-SUM($F91:F91))/($E152+$C152-G$7))</f>
        <v>0</v>
      </c>
      <c r="H152" s="339">
        <f>IF(OR($C152&gt;H$7,$C152+$E152-1&lt;H$7),0,($D152-SUM($F152:G152)-SUM($F91:G91))/($E152+$C152-H$7))</f>
        <v>0</v>
      </c>
      <c r="I152" s="339">
        <f>IF(OR($C152&gt;I$7,$C152+$E152-1&lt;I$7),0,($D152-SUM($F152:H152)-SUM($F91:H91))/($E152+$C152-I$7))</f>
        <v>0</v>
      </c>
      <c r="J152" s="339">
        <f>IF(OR($C152&gt;J$7,$C152+$E152-1&lt;J$7),0,($D152-SUM($F152:I152)-SUM($F91:I91))/($E152+$C152-J$7))</f>
        <v>0</v>
      </c>
      <c r="K152" s="339">
        <f>IF(OR($C152&gt;K$7,$C152+$E152-1&lt;K$7),0,($D152-SUM($F152:J152)-SUM($F91:J91))/($E152+$C152-K$7))</f>
        <v>0</v>
      </c>
      <c r="L152" s="339">
        <f>IF(OR($C152&gt;L$7,$C152+$E152-1&lt;L$7),0,($D152-SUM($F152:K152)-SUM($F91:K91))/($E152+$C152-L$7))</f>
        <v>0</v>
      </c>
      <c r="M152" s="339">
        <f>IF(OR($C152&gt;M$7,$C152+$E152-1&lt;M$7),0,($D152-SUM($F152:L152)-SUM($F91:L91))/($E152+$C152-M$7))</f>
        <v>0</v>
      </c>
      <c r="N152" s="339">
        <f>IF(OR($C152&gt;N$7,$C152+$E152-1&lt;N$7),0,($D152-SUM($F152:M152)-SUM($F91:M91))/($E152+$C152-N$7))</f>
        <v>0</v>
      </c>
      <c r="O152" s="339">
        <f>IF(OR($C152&gt;O$7,$C152+$E152-1&lt;O$7),0,($D152-SUM($F152:N152)-SUM($F91:N91))/($E152+$C152-O$7))</f>
        <v>0</v>
      </c>
      <c r="P152" s="339">
        <f>IF(OR($C152&gt;P$7,$C152+$E152-1&lt;P$7),0,($D152-SUM($F152:O152)-SUM($F91:O91))/($E152+$C152-P$7))</f>
        <v>0</v>
      </c>
      <c r="Q152" s="339">
        <f>IF(OR($C152&gt;Q$7,$C152+$E152-1&lt;Q$7),0,($D152-SUM($F152:P152)-SUM($F91:P91))/($E152+$C152-Q$7))</f>
        <v>0</v>
      </c>
      <c r="R152" s="339">
        <f>IF(OR($C152&gt;R$7,$C152+$E152-1&lt;R$7),0,($D152-SUM($F152:Q152)-SUM($F91:Q91))/($E152+$C152-R$7))</f>
        <v>0</v>
      </c>
      <c r="S152" s="339">
        <f>IF(OR($C152&gt;S$7,$C152+$E152-1&lt;S$7),0,($D152-SUM($F152:R152)-SUM($F91:R91))/($E152+$C152-S$7))</f>
        <v>0</v>
      </c>
      <c r="T152" s="339">
        <f>IF(OR($C152&gt;T$7,$C152+$E152-1&lt;T$7),0,($D152-SUM($F152:S152)-SUM($F91:S91))/($E152+$C152-T$7))</f>
        <v>0</v>
      </c>
      <c r="U152" s="339">
        <f>IF(OR($C152&gt;U$7,$C152+$E152-1&lt;U$7),0,($D152-SUM($F152:T152)-SUM($F91:T91))/($E152+$C152-U$7))</f>
        <v>0</v>
      </c>
      <c r="V152" s="339">
        <f>IF(OR($C152&gt;V$7,$C152+$E152-1&lt;V$7),0,($D152-SUM($F152:U152)-SUM($F91:U91))/($E152+$C152-V$7))</f>
        <v>0</v>
      </c>
      <c r="W152" s="339">
        <f>IF(OR($C152&gt;W$7,$C152+$E152-1&lt;W$7),0,($D152-SUM($F152:V152)-SUM($F91:V91))/($E152+$C152-W$7))</f>
        <v>0</v>
      </c>
      <c r="X152" s="339">
        <f>IF(OR($C152&gt;X$7,$C152+$E152-1&lt;X$7),0,($D152-SUM($F152:W152)-SUM($F91:W91))/($E152+$C152-X$7))</f>
        <v>0</v>
      </c>
      <c r="Y152" s="339">
        <f>IF(OR($C152&gt;Y$7,$C152+$E152-1&lt;Y$7),0,($D152-SUM($F152:X152)-SUM($F91:X91))/($E152+$C152-Y$7))</f>
        <v>0</v>
      </c>
      <c r="Z152" s="339">
        <f>IF(OR($C152&gt;Z$7,$C152+$E152-1&lt;Z$7),0,($D152-SUM($F152:Y152)-SUM($F91:Y91))/($E152+$C152-Z$7))</f>
        <v>0</v>
      </c>
      <c r="AA152" s="339">
        <f>IF(OR($C152&gt;AA$7,$C152+$E152-1&lt;AA$7),0,($D152-SUM($F152:Z152)-SUM($F91:Z91))/($E152+$C152-AA$7))</f>
        <v>0</v>
      </c>
      <c r="AB152" s="339">
        <f>IF(OR($C152&gt;AB$7,$C152+$E152-1&lt;AB$7),0,($D152-SUM($F152:AA152)-SUM($F91:AA91))/($E152+$C152-AB$7))</f>
        <v>0</v>
      </c>
      <c r="AC152" s="339">
        <f>IF(OR($C152&gt;AC$7,$C152+$E152-1&lt;AC$7),0,($D152-SUM($F152:AB152)-SUM($F91:AB91))/($E152+$C152-AC$7))</f>
        <v>0</v>
      </c>
      <c r="AD152" s="339">
        <f>IF(OR($C152&gt;AD$7,$C152+$E152-1&lt;AD$7),0,($D152-SUM($F152:AC152)-SUM($F91:AC91))/($E152+$C152-AD$7))</f>
        <v>0</v>
      </c>
      <c r="AE152" s="339">
        <f>IF(OR($C152&gt;AE$7,$C152+$E152-1&lt;AE$7),0,($D152-SUM($F152:AD152)-SUM($F91:AD91))/($E152+$C152-AE$7))</f>
        <v>0</v>
      </c>
      <c r="AF152" s="339">
        <f>IF(OR($C152&gt;AF$7,$C152+$E152-1&lt;AF$7),0,($D152-SUM($F152:AE152)-SUM($F91:AE91))/($E152+$C152-AF$7))</f>
        <v>0</v>
      </c>
      <c r="AG152" s="339">
        <f>IF(OR($C152&gt;AG$7,$C152+$E152-1&lt;AG$7),0,($D152-SUM($F152:AF152)-SUM($F91:AF91))/($E152+$C152-AG$7))</f>
        <v>0</v>
      </c>
      <c r="AH152" s="339">
        <f>IF(OR($C152&gt;AH$7,$C152+$E152-1&lt;AH$7),0,($D152-SUM($F152:AG152)-SUM($F91:AG91))/($E152+$C152-AH$7))</f>
        <v>0</v>
      </c>
      <c r="AI152" s="339">
        <f>IF(OR($C152&gt;AI$7,$C152+$E152-1&lt;AI$7),0,($D152-SUM($F152:AH152)-SUM($F91:AH91))/($E152+$C152-AI$7))</f>
        <v>0</v>
      </c>
      <c r="AJ152" s="339">
        <f>IF(OR($C152&gt;AJ$7,$C152+$E152-1&lt;AJ$7),0,($D152-SUM($F152:AI152)-SUM($F91:AI91))/($E152+$C152-AJ$7))</f>
        <v>0</v>
      </c>
      <c r="AK152" s="339">
        <f>IF(OR($C152&gt;AK$7,$C152+$E152-1&lt;AK$7),0,($D152-SUM($F152:AJ152)-SUM($F91:AJ91))/($E152+$C152-AK$7))</f>
        <v>0</v>
      </c>
      <c r="AL152" s="339">
        <f>IF(OR($C152&gt;AL$7,$C152+$E152-1&lt;AL$7),0,($D152-SUM($F152:AK152)-SUM($F91:AK91))/($E152+$C152-AL$7))</f>
        <v>0</v>
      </c>
      <c r="AM152" s="339">
        <f>IF(OR($C152&gt;AM$7,$C152+$E152-1&lt;AM$7),0,($D152-SUM($F152:AL152)-SUM($F91:AL91))/($E152+$C152-AM$7))</f>
        <v>0</v>
      </c>
      <c r="AN152" s="339">
        <f>IF(OR($C152&gt;AN$7,$C152+$E152-1&lt;AN$7),0,($D152-SUM($F152:AM152)-SUM($F91:AM91))/($E152+$C152-AN$7))</f>
        <v>0</v>
      </c>
      <c r="AO152" s="339">
        <f>IF(OR($C152&gt;AO$7,$C152+$E152-1&lt;AO$7),0,($D152-SUM($F152:AN152)-SUM($F91:AN91))/($E152+$C152-AO$7))</f>
        <v>0</v>
      </c>
      <c r="AP152" s="339">
        <f>IF(OR($C152&gt;AP$7,$C152+$E152-1&lt;AP$7),0,($D152-SUM($F152:AO152)-SUM($F91:AO91))/($E152+$C152-AP$7))</f>
        <v>0</v>
      </c>
      <c r="AQ152" s="339">
        <f>IF(OR($C152&gt;AQ$7,$C152+$E152-1&lt;AQ$7),0,($D152-SUM($F152:AP152)-SUM($F91:AP91))/($E152+$C152-AQ$7))</f>
        <v>0</v>
      </c>
      <c r="AR152" s="339">
        <f>IF(OR($C152&gt;AR$7,$C152+$E152-1&lt;AR$7),0,($D152-SUM($F152:AQ152)-SUM($F91:AQ91))/($E152+$C152-AR$7))</f>
        <v>0</v>
      </c>
      <c r="AS152" s="339">
        <f>IF(OR($C152&gt;AS$7,$C152+$E152-1&lt;AS$7),0,($D152-SUM($F152:AR152)-SUM($F91:AR91))/($E152+$C152-AS$7))</f>
        <v>0</v>
      </c>
      <c r="AT152" s="339">
        <f>IF(OR($C152&gt;AT$7,$C152+$E152-1&lt;AT$7),0,($D152-SUM($F152:AS152)-SUM($F91:AS91))/($E152+$C152-AT$7))</f>
        <v>0</v>
      </c>
      <c r="AU152" s="339">
        <f>IF(OR($C152&gt;AU$7,$C152+$E152-1&lt;AU$7),0,($D152-SUM($F152:AT152)-SUM($F91:AT91))/($E152+$C152-AU$7))</f>
        <v>0</v>
      </c>
      <c r="AV152" s="339">
        <f>IF(OR($C152&gt;AV$7,$C152+$E152-1&lt;AV$7),0,($D152-SUM($F152:AU152)-SUM($F91:AU91))/($E152+$C152-AV$7))</f>
        <v>0</v>
      </c>
      <c r="AW152" s="339">
        <f>IF(OR($C152&gt;AW$7,$C152+$E152-1&lt;AW$7),0,($D152-SUM($F152:AV152)-SUM($F91:AV91))/($E152+$C152-AW$7))</f>
        <v>0</v>
      </c>
      <c r="AX152" s="339">
        <f>IF(OR($C152&gt;AX$7,$C152+$E152-1&lt;AX$7),0,($D152-SUM($F152:AW152)-SUM($F91:AW91))/($E152+$C152-AX$7))</f>
        <v>0</v>
      </c>
      <c r="AY152" s="339">
        <f>IF(OR($C152&gt;AY$7,$C152+$E152-1&lt;AY$7),0,($D152-SUM($F152:AX152)-SUM($F91:AX91))/($E152+$C152-AY$7))</f>
        <v>0</v>
      </c>
      <c r="AZ152" s="339">
        <f>IF(OR($C152&gt;AZ$7,$C152+$E152-1&lt;AZ$7),0,($D152-SUM($F152:AY152)-SUM($F91:AY91))/($E152+$C152-AZ$7))</f>
        <v>0</v>
      </c>
      <c r="BA152" s="339">
        <f>IF(OR($C152&gt;BA$7,$C152+$E152-1&lt;BA$7),0,($D152-SUM($F152:AZ152)-SUM($F91:AZ91))/($E152+$C152-BA$7))</f>
        <v>0</v>
      </c>
      <c r="BB152" s="339">
        <f>IF(OR($C152&gt;BB$7,$C152+$E152-1&lt;BB$7),0,($D152-SUM($F152:BA152)-SUM($F91:BA91))/($E152+$C152-BB$7))</f>
        <v>0</v>
      </c>
      <c r="BC152" s="339">
        <f>IF(OR($C152&gt;BC$7,$C152+$E152-1&lt;BC$7),0,($D152-SUM($F152:BB152)-SUM($F91:BB91))/($E152+$C152-BC$7))</f>
        <v>0</v>
      </c>
      <c r="BD152" s="339">
        <f>IF(OR($C152&gt;BD$7,$C152+$E152-1&lt;BD$7),0,($D152-SUM($F152:BC152)-SUM($F91:BC91))/($E152+$C152-BD$7))</f>
        <v>0</v>
      </c>
      <c r="BE152" s="339">
        <f>IF(OR($C152&gt;BE$7,$C152+$E152-1&lt;BE$7),0,($D152-SUM($F152:BD152)-SUM($F91:BD91))/($E152+$C152-BE$7))</f>
        <v>0</v>
      </c>
      <c r="BF152" s="339">
        <f>IF(OR($C152&gt;BF$7,$C152+$E152-1&lt;BF$7),0,($D152-SUM($F152:BE152)-SUM($F91:BE91))/($E152+$C152-BF$7))</f>
        <v>0</v>
      </c>
      <c r="BG152" s="339">
        <f>IF(OR($C152&gt;BG$7,$C152+$E152-1&lt;BG$7),0,($D152-SUM($F152:BF152)-SUM($F91:BF91))/($E152+$C152-BG$7))</f>
        <v>0</v>
      </c>
      <c r="BH152" s="339">
        <f>IF(OR($C152&gt;BH$7,$C152+$E152-1&lt;BH$7),0,($D152-SUM($F152:BG152)-SUM($F91:BG91))/($E152+$C152-BH$7))</f>
        <v>0</v>
      </c>
      <c r="BI152" s="339">
        <f>IF(OR($C152&gt;BI$7,$C152+$E152-1&lt;BI$7),0,($D152-SUM($F152:BH152)-SUM($F91:BH91))/($E152+$C152-BI$7))</f>
        <v>0</v>
      </c>
      <c r="BJ152" s="339">
        <f>IF(OR($C152&gt;BJ$7,$C152+$E152-1&lt;BJ$7),0,($D152-SUM($F152:BI152)-SUM($F91:BI91))/($E152+$C152-BJ$7))</f>
        <v>0</v>
      </c>
      <c r="BK152" s="339">
        <f>IF(OR($C152&gt;BK$7,$C152+$E152-1&lt;BK$7),0,($D152-SUM($F152:BJ152)-SUM($F91:BJ91))/($E152+$C152-BK$7))</f>
        <v>0</v>
      </c>
      <c r="BL152" s="339">
        <f>IF(OR($C152&gt;BL$7,$C152+$E152-1&lt;BL$7),0,($D152-SUM($F152:BK152)-SUM($F91:BK91))/($E152+$C152-BL$7))</f>
        <v>0</v>
      </c>
      <c r="BM152" s="339">
        <f>IF(OR($C152&gt;BM$7,$C152+$E152-1&lt;BM$7),0,($D152-SUM($F152:BL152)-SUM($F91:BL91))/($E152+$C152-BM$7))</f>
        <v>0</v>
      </c>
      <c r="BN152" s="339">
        <f>IF(OR($C152&gt;BN$7,$C152+$E152-1&lt;BN$7),0,($D152-SUM($F152:BM152)-SUM($F91:BM91))/($E152+$C152-BN$7))</f>
        <v>0</v>
      </c>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row>
    <row r="153" spans="1:90" hidden="1" outlineLevel="1" x14ac:dyDescent="0.15">
      <c r="A153" s="112"/>
      <c r="B153" s="87"/>
      <c r="C153" s="8">
        <v>58</v>
      </c>
      <c r="D153" s="337">
        <v>0</v>
      </c>
      <c r="E153" s="8">
        <f t="shared" si="19"/>
        <v>0</v>
      </c>
      <c r="F153" s="338"/>
      <c r="G153" s="339">
        <f>IF(OR($C153&gt;G$7,$C153+$E153-1&lt;G$7),0,($D153-SUM($F153:F153)-SUM($F92:F92))/($E153+$C153-G$7))</f>
        <v>0</v>
      </c>
      <c r="H153" s="339">
        <f>IF(OR($C153&gt;H$7,$C153+$E153-1&lt;H$7),0,($D153-SUM($F153:G153)-SUM($F92:G92))/($E153+$C153-H$7))</f>
        <v>0</v>
      </c>
      <c r="I153" s="339">
        <f>IF(OR($C153&gt;I$7,$C153+$E153-1&lt;I$7),0,($D153-SUM($F153:H153)-SUM($F92:H92))/($E153+$C153-I$7))</f>
        <v>0</v>
      </c>
      <c r="J153" s="339">
        <f>IF(OR($C153&gt;J$7,$C153+$E153-1&lt;J$7),0,($D153-SUM($F153:I153)-SUM($F92:I92))/($E153+$C153-J$7))</f>
        <v>0</v>
      </c>
      <c r="K153" s="339">
        <f>IF(OR($C153&gt;K$7,$C153+$E153-1&lt;K$7),0,($D153-SUM($F153:J153)-SUM($F92:J92))/($E153+$C153-K$7))</f>
        <v>0</v>
      </c>
      <c r="L153" s="339">
        <f>IF(OR($C153&gt;L$7,$C153+$E153-1&lt;L$7),0,($D153-SUM($F153:K153)-SUM($F92:K92))/($E153+$C153-L$7))</f>
        <v>0</v>
      </c>
      <c r="M153" s="339">
        <f>IF(OR($C153&gt;M$7,$C153+$E153-1&lt;M$7),0,($D153-SUM($F153:L153)-SUM($F92:L92))/($E153+$C153-M$7))</f>
        <v>0</v>
      </c>
      <c r="N153" s="339">
        <f>IF(OR($C153&gt;N$7,$C153+$E153-1&lt;N$7),0,($D153-SUM($F153:M153)-SUM($F92:M92))/($E153+$C153-N$7))</f>
        <v>0</v>
      </c>
      <c r="O153" s="339">
        <f>IF(OR($C153&gt;O$7,$C153+$E153-1&lt;O$7),0,($D153-SUM($F153:N153)-SUM($F92:N92))/($E153+$C153-O$7))</f>
        <v>0</v>
      </c>
      <c r="P153" s="339">
        <f>IF(OR($C153&gt;P$7,$C153+$E153-1&lt;P$7),0,($D153-SUM($F153:O153)-SUM($F92:O92))/($E153+$C153-P$7))</f>
        <v>0</v>
      </c>
      <c r="Q153" s="339">
        <f>IF(OR($C153&gt;Q$7,$C153+$E153-1&lt;Q$7),0,($D153-SUM($F153:P153)-SUM($F92:P92))/($E153+$C153-Q$7))</f>
        <v>0</v>
      </c>
      <c r="R153" s="339">
        <f>IF(OR($C153&gt;R$7,$C153+$E153-1&lt;R$7),0,($D153-SUM($F153:Q153)-SUM($F92:Q92))/($E153+$C153-R$7))</f>
        <v>0</v>
      </c>
      <c r="S153" s="339">
        <f>IF(OR($C153&gt;S$7,$C153+$E153-1&lt;S$7),0,($D153-SUM($F153:R153)-SUM($F92:R92))/($E153+$C153-S$7))</f>
        <v>0</v>
      </c>
      <c r="T153" s="339">
        <f>IF(OR($C153&gt;T$7,$C153+$E153-1&lt;T$7),0,($D153-SUM($F153:S153)-SUM($F92:S92))/($E153+$C153-T$7))</f>
        <v>0</v>
      </c>
      <c r="U153" s="339">
        <f>IF(OR($C153&gt;U$7,$C153+$E153-1&lt;U$7),0,($D153-SUM($F153:T153)-SUM($F92:T92))/($E153+$C153-U$7))</f>
        <v>0</v>
      </c>
      <c r="V153" s="339">
        <f>IF(OR($C153&gt;V$7,$C153+$E153-1&lt;V$7),0,($D153-SUM($F153:U153)-SUM($F92:U92))/($E153+$C153-V$7))</f>
        <v>0</v>
      </c>
      <c r="W153" s="339">
        <f>IF(OR($C153&gt;W$7,$C153+$E153-1&lt;W$7),0,($D153-SUM($F153:V153)-SUM($F92:V92))/($E153+$C153-W$7))</f>
        <v>0</v>
      </c>
      <c r="X153" s="339">
        <f>IF(OR($C153&gt;X$7,$C153+$E153-1&lt;X$7),0,($D153-SUM($F153:W153)-SUM($F92:W92))/($E153+$C153-X$7))</f>
        <v>0</v>
      </c>
      <c r="Y153" s="339">
        <f>IF(OR($C153&gt;Y$7,$C153+$E153-1&lt;Y$7),0,($D153-SUM($F153:X153)-SUM($F92:X92))/($E153+$C153-Y$7))</f>
        <v>0</v>
      </c>
      <c r="Z153" s="339">
        <f>IF(OR($C153&gt;Z$7,$C153+$E153-1&lt;Z$7),0,($D153-SUM($F153:Y153)-SUM($F92:Y92))/($E153+$C153-Z$7))</f>
        <v>0</v>
      </c>
      <c r="AA153" s="339">
        <f>IF(OR($C153&gt;AA$7,$C153+$E153-1&lt;AA$7),0,($D153-SUM($F153:Z153)-SUM($F92:Z92))/($E153+$C153-AA$7))</f>
        <v>0</v>
      </c>
      <c r="AB153" s="339">
        <f>IF(OR($C153&gt;AB$7,$C153+$E153-1&lt;AB$7),0,($D153-SUM($F153:AA153)-SUM($F92:AA92))/($E153+$C153-AB$7))</f>
        <v>0</v>
      </c>
      <c r="AC153" s="339">
        <f>IF(OR($C153&gt;AC$7,$C153+$E153-1&lt;AC$7),0,($D153-SUM($F153:AB153)-SUM($F92:AB92))/($E153+$C153-AC$7))</f>
        <v>0</v>
      </c>
      <c r="AD153" s="339">
        <f>IF(OR($C153&gt;AD$7,$C153+$E153-1&lt;AD$7),0,($D153-SUM($F153:AC153)-SUM($F92:AC92))/($E153+$C153-AD$7))</f>
        <v>0</v>
      </c>
      <c r="AE153" s="339">
        <f>IF(OR($C153&gt;AE$7,$C153+$E153-1&lt;AE$7),0,($D153-SUM($F153:AD153)-SUM($F92:AD92))/($E153+$C153-AE$7))</f>
        <v>0</v>
      </c>
      <c r="AF153" s="339">
        <f>IF(OR($C153&gt;AF$7,$C153+$E153-1&lt;AF$7),0,($D153-SUM($F153:AE153)-SUM($F92:AE92))/($E153+$C153-AF$7))</f>
        <v>0</v>
      </c>
      <c r="AG153" s="339">
        <f>IF(OR($C153&gt;AG$7,$C153+$E153-1&lt;AG$7),0,($D153-SUM($F153:AF153)-SUM($F92:AF92))/($E153+$C153-AG$7))</f>
        <v>0</v>
      </c>
      <c r="AH153" s="339">
        <f>IF(OR($C153&gt;AH$7,$C153+$E153-1&lt;AH$7),0,($D153-SUM($F153:AG153)-SUM($F92:AG92))/($E153+$C153-AH$7))</f>
        <v>0</v>
      </c>
      <c r="AI153" s="339">
        <f>IF(OR($C153&gt;AI$7,$C153+$E153-1&lt;AI$7),0,($D153-SUM($F153:AH153)-SUM($F92:AH92))/($E153+$C153-AI$7))</f>
        <v>0</v>
      </c>
      <c r="AJ153" s="339">
        <f>IF(OR($C153&gt;AJ$7,$C153+$E153-1&lt;AJ$7),0,($D153-SUM($F153:AI153)-SUM($F92:AI92))/($E153+$C153-AJ$7))</f>
        <v>0</v>
      </c>
      <c r="AK153" s="339">
        <f>IF(OR($C153&gt;AK$7,$C153+$E153-1&lt;AK$7),0,($D153-SUM($F153:AJ153)-SUM($F92:AJ92))/($E153+$C153-AK$7))</f>
        <v>0</v>
      </c>
      <c r="AL153" s="339">
        <f>IF(OR($C153&gt;AL$7,$C153+$E153-1&lt;AL$7),0,($D153-SUM($F153:AK153)-SUM($F92:AK92))/($E153+$C153-AL$7))</f>
        <v>0</v>
      </c>
      <c r="AM153" s="339">
        <f>IF(OR($C153&gt;AM$7,$C153+$E153-1&lt;AM$7),0,($D153-SUM($F153:AL153)-SUM($F92:AL92))/($E153+$C153-AM$7))</f>
        <v>0</v>
      </c>
      <c r="AN153" s="339">
        <f>IF(OR($C153&gt;AN$7,$C153+$E153-1&lt;AN$7),0,($D153-SUM($F153:AM153)-SUM($F92:AM92))/($E153+$C153-AN$7))</f>
        <v>0</v>
      </c>
      <c r="AO153" s="339">
        <f>IF(OR($C153&gt;AO$7,$C153+$E153-1&lt;AO$7),0,($D153-SUM($F153:AN153)-SUM($F92:AN92))/($E153+$C153-AO$7))</f>
        <v>0</v>
      </c>
      <c r="AP153" s="339">
        <f>IF(OR($C153&gt;AP$7,$C153+$E153-1&lt;AP$7),0,($D153-SUM($F153:AO153)-SUM($F92:AO92))/($E153+$C153-AP$7))</f>
        <v>0</v>
      </c>
      <c r="AQ153" s="339">
        <f>IF(OR($C153&gt;AQ$7,$C153+$E153-1&lt;AQ$7),0,($D153-SUM($F153:AP153)-SUM($F92:AP92))/($E153+$C153-AQ$7))</f>
        <v>0</v>
      </c>
      <c r="AR153" s="339">
        <f>IF(OR($C153&gt;AR$7,$C153+$E153-1&lt;AR$7),0,($D153-SUM($F153:AQ153)-SUM($F92:AQ92))/($E153+$C153-AR$7))</f>
        <v>0</v>
      </c>
      <c r="AS153" s="339">
        <f>IF(OR($C153&gt;AS$7,$C153+$E153-1&lt;AS$7),0,($D153-SUM($F153:AR153)-SUM($F92:AR92))/($E153+$C153-AS$7))</f>
        <v>0</v>
      </c>
      <c r="AT153" s="339">
        <f>IF(OR($C153&gt;AT$7,$C153+$E153-1&lt;AT$7),0,($D153-SUM($F153:AS153)-SUM($F92:AS92))/($E153+$C153-AT$7))</f>
        <v>0</v>
      </c>
      <c r="AU153" s="339">
        <f>IF(OR($C153&gt;AU$7,$C153+$E153-1&lt;AU$7),0,($D153-SUM($F153:AT153)-SUM($F92:AT92))/($E153+$C153-AU$7))</f>
        <v>0</v>
      </c>
      <c r="AV153" s="339">
        <f>IF(OR($C153&gt;AV$7,$C153+$E153-1&lt;AV$7),0,($D153-SUM($F153:AU153)-SUM($F92:AU92))/($E153+$C153-AV$7))</f>
        <v>0</v>
      </c>
      <c r="AW153" s="339">
        <f>IF(OR($C153&gt;AW$7,$C153+$E153-1&lt;AW$7),0,($D153-SUM($F153:AV153)-SUM($F92:AV92))/($E153+$C153-AW$7))</f>
        <v>0</v>
      </c>
      <c r="AX153" s="339">
        <f>IF(OR($C153&gt;AX$7,$C153+$E153-1&lt;AX$7),0,($D153-SUM($F153:AW153)-SUM($F92:AW92))/($E153+$C153-AX$7))</f>
        <v>0</v>
      </c>
      <c r="AY153" s="339">
        <f>IF(OR($C153&gt;AY$7,$C153+$E153-1&lt;AY$7),0,($D153-SUM($F153:AX153)-SUM($F92:AX92))/($E153+$C153-AY$7))</f>
        <v>0</v>
      </c>
      <c r="AZ153" s="339">
        <f>IF(OR($C153&gt;AZ$7,$C153+$E153-1&lt;AZ$7),0,($D153-SUM($F153:AY153)-SUM($F92:AY92))/($E153+$C153-AZ$7))</f>
        <v>0</v>
      </c>
      <c r="BA153" s="339">
        <f>IF(OR($C153&gt;BA$7,$C153+$E153-1&lt;BA$7),0,($D153-SUM($F153:AZ153)-SUM($F92:AZ92))/($E153+$C153-BA$7))</f>
        <v>0</v>
      </c>
      <c r="BB153" s="339">
        <f>IF(OR($C153&gt;BB$7,$C153+$E153-1&lt;BB$7),0,($D153-SUM($F153:BA153)-SUM($F92:BA92))/($E153+$C153-BB$7))</f>
        <v>0</v>
      </c>
      <c r="BC153" s="339">
        <f>IF(OR($C153&gt;BC$7,$C153+$E153-1&lt;BC$7),0,($D153-SUM($F153:BB153)-SUM($F92:BB92))/($E153+$C153-BC$7))</f>
        <v>0</v>
      </c>
      <c r="BD153" s="339">
        <f>IF(OR($C153&gt;BD$7,$C153+$E153-1&lt;BD$7),0,($D153-SUM($F153:BC153)-SUM($F92:BC92))/($E153+$C153-BD$7))</f>
        <v>0</v>
      </c>
      <c r="BE153" s="339">
        <f>IF(OR($C153&gt;BE$7,$C153+$E153-1&lt;BE$7),0,($D153-SUM($F153:BD153)-SUM($F92:BD92))/($E153+$C153-BE$7))</f>
        <v>0</v>
      </c>
      <c r="BF153" s="339">
        <f>IF(OR($C153&gt;BF$7,$C153+$E153-1&lt;BF$7),0,($D153-SUM($F153:BE153)-SUM($F92:BE92))/($E153+$C153-BF$7))</f>
        <v>0</v>
      </c>
      <c r="BG153" s="339">
        <f>IF(OR($C153&gt;BG$7,$C153+$E153-1&lt;BG$7),0,($D153-SUM($F153:BF153)-SUM($F92:BF92))/($E153+$C153-BG$7))</f>
        <v>0</v>
      </c>
      <c r="BH153" s="339">
        <f>IF(OR($C153&gt;BH$7,$C153+$E153-1&lt;BH$7),0,($D153-SUM($F153:BG153)-SUM($F92:BG92))/($E153+$C153-BH$7))</f>
        <v>0</v>
      </c>
      <c r="BI153" s="339">
        <f>IF(OR($C153&gt;BI$7,$C153+$E153-1&lt;BI$7),0,($D153-SUM($F153:BH153)-SUM($F92:BH92))/($E153+$C153-BI$7))</f>
        <v>0</v>
      </c>
      <c r="BJ153" s="339">
        <f>IF(OR($C153&gt;BJ$7,$C153+$E153-1&lt;BJ$7),0,($D153-SUM($F153:BI153)-SUM($F92:BI92))/($E153+$C153-BJ$7))</f>
        <v>0</v>
      </c>
      <c r="BK153" s="339">
        <f>IF(OR($C153&gt;BK$7,$C153+$E153-1&lt;BK$7),0,($D153-SUM($F153:BJ153)-SUM($F92:BJ92))/($E153+$C153-BK$7))</f>
        <v>0</v>
      </c>
      <c r="BL153" s="339">
        <f>IF(OR($C153&gt;BL$7,$C153+$E153-1&lt;BL$7),0,($D153-SUM($F153:BK153)-SUM($F92:BK92))/($E153+$C153-BL$7))</f>
        <v>0</v>
      </c>
      <c r="BM153" s="339">
        <f>IF(OR($C153&gt;BM$7,$C153+$E153-1&lt;BM$7),0,($D153-SUM($F153:BL153)-SUM($F92:BL92))/($E153+$C153-BM$7))</f>
        <v>0</v>
      </c>
      <c r="BN153" s="339">
        <f>IF(OR($C153&gt;BN$7,$C153+$E153-1&lt;BN$7),0,($D153-SUM($F153:BM153)-SUM($F92:BM92))/($E153+$C153-BN$7))</f>
        <v>0</v>
      </c>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row>
    <row r="154" spans="1:90" hidden="1" outlineLevel="1" x14ac:dyDescent="0.15">
      <c r="A154" s="112"/>
      <c r="B154" s="87"/>
      <c r="C154" s="8">
        <v>59</v>
      </c>
      <c r="D154" s="337">
        <v>0</v>
      </c>
      <c r="E154" s="8">
        <f t="shared" si="19"/>
        <v>0</v>
      </c>
      <c r="F154" s="338"/>
      <c r="G154" s="339">
        <f>IF(OR($C154&gt;G$7,$C154+$E154-1&lt;G$7),0,($D154-SUM($F154:F154)-SUM($F93:F93))/($E154+$C154-G$7))</f>
        <v>0</v>
      </c>
      <c r="H154" s="339">
        <f>IF(OR($C154&gt;H$7,$C154+$E154-1&lt;H$7),0,($D154-SUM($F154:G154)-SUM($F93:G93))/($E154+$C154-H$7))</f>
        <v>0</v>
      </c>
      <c r="I154" s="339">
        <f>IF(OR($C154&gt;I$7,$C154+$E154-1&lt;I$7),0,($D154-SUM($F154:H154)-SUM($F93:H93))/($E154+$C154-I$7))</f>
        <v>0</v>
      </c>
      <c r="J154" s="339">
        <f>IF(OR($C154&gt;J$7,$C154+$E154-1&lt;J$7),0,($D154-SUM($F154:I154)-SUM($F93:I93))/($E154+$C154-J$7))</f>
        <v>0</v>
      </c>
      <c r="K154" s="339">
        <f>IF(OR($C154&gt;K$7,$C154+$E154-1&lt;K$7),0,($D154-SUM($F154:J154)-SUM($F93:J93))/($E154+$C154-K$7))</f>
        <v>0</v>
      </c>
      <c r="L154" s="339">
        <f>IF(OR($C154&gt;L$7,$C154+$E154-1&lt;L$7),0,($D154-SUM($F154:K154)-SUM($F93:K93))/($E154+$C154-L$7))</f>
        <v>0</v>
      </c>
      <c r="M154" s="339">
        <f>IF(OR($C154&gt;M$7,$C154+$E154-1&lt;M$7),0,($D154-SUM($F154:L154)-SUM($F93:L93))/($E154+$C154-M$7))</f>
        <v>0</v>
      </c>
      <c r="N154" s="339">
        <f>IF(OR($C154&gt;N$7,$C154+$E154-1&lt;N$7),0,($D154-SUM($F154:M154)-SUM($F93:M93))/($E154+$C154-N$7))</f>
        <v>0</v>
      </c>
      <c r="O154" s="339">
        <f>IF(OR($C154&gt;O$7,$C154+$E154-1&lt;O$7),0,($D154-SUM($F154:N154)-SUM($F93:N93))/($E154+$C154-O$7))</f>
        <v>0</v>
      </c>
      <c r="P154" s="339">
        <f>IF(OR($C154&gt;P$7,$C154+$E154-1&lt;P$7),0,($D154-SUM($F154:O154)-SUM($F93:O93))/($E154+$C154-P$7))</f>
        <v>0</v>
      </c>
      <c r="Q154" s="339">
        <f>IF(OR($C154&gt;Q$7,$C154+$E154-1&lt;Q$7),0,($D154-SUM($F154:P154)-SUM($F93:P93))/($E154+$C154-Q$7))</f>
        <v>0</v>
      </c>
      <c r="R154" s="339">
        <f>IF(OR($C154&gt;R$7,$C154+$E154-1&lt;R$7),0,($D154-SUM($F154:Q154)-SUM($F93:Q93))/($E154+$C154-R$7))</f>
        <v>0</v>
      </c>
      <c r="S154" s="339">
        <f>IF(OR($C154&gt;S$7,$C154+$E154-1&lt;S$7),0,($D154-SUM($F154:R154)-SUM($F93:R93))/($E154+$C154-S$7))</f>
        <v>0</v>
      </c>
      <c r="T154" s="339">
        <f>IF(OR($C154&gt;T$7,$C154+$E154-1&lt;T$7),0,($D154-SUM($F154:S154)-SUM($F93:S93))/($E154+$C154-T$7))</f>
        <v>0</v>
      </c>
      <c r="U154" s="339">
        <f>IF(OR($C154&gt;U$7,$C154+$E154-1&lt;U$7),0,($D154-SUM($F154:T154)-SUM($F93:T93))/($E154+$C154-U$7))</f>
        <v>0</v>
      </c>
      <c r="V154" s="339">
        <f>IF(OR($C154&gt;V$7,$C154+$E154-1&lt;V$7),0,($D154-SUM($F154:U154)-SUM($F93:U93))/($E154+$C154-V$7))</f>
        <v>0</v>
      </c>
      <c r="W154" s="339">
        <f>IF(OR($C154&gt;W$7,$C154+$E154-1&lt;W$7),0,($D154-SUM($F154:V154)-SUM($F93:V93))/($E154+$C154-W$7))</f>
        <v>0</v>
      </c>
      <c r="X154" s="339">
        <f>IF(OR($C154&gt;X$7,$C154+$E154-1&lt;X$7),0,($D154-SUM($F154:W154)-SUM($F93:W93))/($E154+$C154-X$7))</f>
        <v>0</v>
      </c>
      <c r="Y154" s="339">
        <f>IF(OR($C154&gt;Y$7,$C154+$E154-1&lt;Y$7),0,($D154-SUM($F154:X154)-SUM($F93:X93))/($E154+$C154-Y$7))</f>
        <v>0</v>
      </c>
      <c r="Z154" s="339">
        <f>IF(OR($C154&gt;Z$7,$C154+$E154-1&lt;Z$7),0,($D154-SUM($F154:Y154)-SUM($F93:Y93))/($E154+$C154-Z$7))</f>
        <v>0</v>
      </c>
      <c r="AA154" s="339">
        <f>IF(OR($C154&gt;AA$7,$C154+$E154-1&lt;AA$7),0,($D154-SUM($F154:Z154)-SUM($F93:Z93))/($E154+$C154-AA$7))</f>
        <v>0</v>
      </c>
      <c r="AB154" s="339">
        <f>IF(OR($C154&gt;AB$7,$C154+$E154-1&lt;AB$7),0,($D154-SUM($F154:AA154)-SUM($F93:AA93))/($E154+$C154-AB$7))</f>
        <v>0</v>
      </c>
      <c r="AC154" s="339">
        <f>IF(OR($C154&gt;AC$7,$C154+$E154-1&lt;AC$7),0,($D154-SUM($F154:AB154)-SUM($F93:AB93))/($E154+$C154-AC$7))</f>
        <v>0</v>
      </c>
      <c r="AD154" s="339">
        <f>IF(OR($C154&gt;AD$7,$C154+$E154-1&lt;AD$7),0,($D154-SUM($F154:AC154)-SUM($F93:AC93))/($E154+$C154-AD$7))</f>
        <v>0</v>
      </c>
      <c r="AE154" s="339">
        <f>IF(OR($C154&gt;AE$7,$C154+$E154-1&lt;AE$7),0,($D154-SUM($F154:AD154)-SUM($F93:AD93))/($E154+$C154-AE$7))</f>
        <v>0</v>
      </c>
      <c r="AF154" s="339">
        <f>IF(OR($C154&gt;AF$7,$C154+$E154-1&lt;AF$7),0,($D154-SUM($F154:AE154)-SUM($F93:AE93))/($E154+$C154-AF$7))</f>
        <v>0</v>
      </c>
      <c r="AG154" s="339">
        <f>IF(OR($C154&gt;AG$7,$C154+$E154-1&lt;AG$7),0,($D154-SUM($F154:AF154)-SUM($F93:AF93))/($E154+$C154-AG$7))</f>
        <v>0</v>
      </c>
      <c r="AH154" s="339">
        <f>IF(OR($C154&gt;AH$7,$C154+$E154-1&lt;AH$7),0,($D154-SUM($F154:AG154)-SUM($F93:AG93))/($E154+$C154-AH$7))</f>
        <v>0</v>
      </c>
      <c r="AI154" s="339">
        <f>IF(OR($C154&gt;AI$7,$C154+$E154-1&lt;AI$7),0,($D154-SUM($F154:AH154)-SUM($F93:AH93))/($E154+$C154-AI$7))</f>
        <v>0</v>
      </c>
      <c r="AJ154" s="339">
        <f>IF(OR($C154&gt;AJ$7,$C154+$E154-1&lt;AJ$7),0,($D154-SUM($F154:AI154)-SUM($F93:AI93))/($E154+$C154-AJ$7))</f>
        <v>0</v>
      </c>
      <c r="AK154" s="339">
        <f>IF(OR($C154&gt;AK$7,$C154+$E154-1&lt;AK$7),0,($D154-SUM($F154:AJ154)-SUM($F93:AJ93))/($E154+$C154-AK$7))</f>
        <v>0</v>
      </c>
      <c r="AL154" s="339">
        <f>IF(OR($C154&gt;AL$7,$C154+$E154-1&lt;AL$7),0,($D154-SUM($F154:AK154)-SUM($F93:AK93))/($E154+$C154-AL$7))</f>
        <v>0</v>
      </c>
      <c r="AM154" s="339">
        <f>IF(OR($C154&gt;AM$7,$C154+$E154-1&lt;AM$7),0,($D154-SUM($F154:AL154)-SUM($F93:AL93))/($E154+$C154-AM$7))</f>
        <v>0</v>
      </c>
      <c r="AN154" s="339">
        <f>IF(OR($C154&gt;AN$7,$C154+$E154-1&lt;AN$7),0,($D154-SUM($F154:AM154)-SUM($F93:AM93))/($E154+$C154-AN$7))</f>
        <v>0</v>
      </c>
      <c r="AO154" s="339">
        <f>IF(OR($C154&gt;AO$7,$C154+$E154-1&lt;AO$7),0,($D154-SUM($F154:AN154)-SUM($F93:AN93))/($E154+$C154-AO$7))</f>
        <v>0</v>
      </c>
      <c r="AP154" s="339">
        <f>IF(OR($C154&gt;AP$7,$C154+$E154-1&lt;AP$7),0,($D154-SUM($F154:AO154)-SUM($F93:AO93))/($E154+$C154-AP$7))</f>
        <v>0</v>
      </c>
      <c r="AQ154" s="339">
        <f>IF(OR($C154&gt;AQ$7,$C154+$E154-1&lt;AQ$7),0,($D154-SUM($F154:AP154)-SUM($F93:AP93))/($E154+$C154-AQ$7))</f>
        <v>0</v>
      </c>
      <c r="AR154" s="339">
        <f>IF(OR($C154&gt;AR$7,$C154+$E154-1&lt;AR$7),0,($D154-SUM($F154:AQ154)-SUM($F93:AQ93))/($E154+$C154-AR$7))</f>
        <v>0</v>
      </c>
      <c r="AS154" s="339">
        <f>IF(OR($C154&gt;AS$7,$C154+$E154-1&lt;AS$7),0,($D154-SUM($F154:AR154)-SUM($F93:AR93))/($E154+$C154-AS$7))</f>
        <v>0</v>
      </c>
      <c r="AT154" s="339">
        <f>IF(OR($C154&gt;AT$7,$C154+$E154-1&lt;AT$7),0,($D154-SUM($F154:AS154)-SUM($F93:AS93))/($E154+$C154-AT$7))</f>
        <v>0</v>
      </c>
      <c r="AU154" s="339">
        <f>IF(OR($C154&gt;AU$7,$C154+$E154-1&lt;AU$7),0,($D154-SUM($F154:AT154)-SUM($F93:AT93))/($E154+$C154-AU$7))</f>
        <v>0</v>
      </c>
      <c r="AV154" s="339">
        <f>IF(OR($C154&gt;AV$7,$C154+$E154-1&lt;AV$7),0,($D154-SUM($F154:AU154)-SUM($F93:AU93))/($E154+$C154-AV$7))</f>
        <v>0</v>
      </c>
      <c r="AW154" s="339">
        <f>IF(OR($C154&gt;AW$7,$C154+$E154-1&lt;AW$7),0,($D154-SUM($F154:AV154)-SUM($F93:AV93))/($E154+$C154-AW$7))</f>
        <v>0</v>
      </c>
      <c r="AX154" s="339">
        <f>IF(OR($C154&gt;AX$7,$C154+$E154-1&lt;AX$7),0,($D154-SUM($F154:AW154)-SUM($F93:AW93))/($E154+$C154-AX$7))</f>
        <v>0</v>
      </c>
      <c r="AY154" s="339">
        <f>IF(OR($C154&gt;AY$7,$C154+$E154-1&lt;AY$7),0,($D154-SUM($F154:AX154)-SUM($F93:AX93))/($E154+$C154-AY$7))</f>
        <v>0</v>
      </c>
      <c r="AZ154" s="339">
        <f>IF(OR($C154&gt;AZ$7,$C154+$E154-1&lt;AZ$7),0,($D154-SUM($F154:AY154)-SUM($F93:AY93))/($E154+$C154-AZ$7))</f>
        <v>0</v>
      </c>
      <c r="BA154" s="339">
        <f>IF(OR($C154&gt;BA$7,$C154+$E154-1&lt;BA$7),0,($D154-SUM($F154:AZ154)-SUM($F93:AZ93))/($E154+$C154-BA$7))</f>
        <v>0</v>
      </c>
      <c r="BB154" s="339">
        <f>IF(OR($C154&gt;BB$7,$C154+$E154-1&lt;BB$7),0,($D154-SUM($F154:BA154)-SUM($F93:BA93))/($E154+$C154-BB$7))</f>
        <v>0</v>
      </c>
      <c r="BC154" s="339">
        <f>IF(OR($C154&gt;BC$7,$C154+$E154-1&lt;BC$7),0,($D154-SUM($F154:BB154)-SUM($F93:BB93))/($E154+$C154-BC$7))</f>
        <v>0</v>
      </c>
      <c r="BD154" s="339">
        <f>IF(OR($C154&gt;BD$7,$C154+$E154-1&lt;BD$7),0,($D154-SUM($F154:BC154)-SUM($F93:BC93))/($E154+$C154-BD$7))</f>
        <v>0</v>
      </c>
      <c r="BE154" s="339">
        <f>IF(OR($C154&gt;BE$7,$C154+$E154-1&lt;BE$7),0,($D154-SUM($F154:BD154)-SUM($F93:BD93))/($E154+$C154-BE$7))</f>
        <v>0</v>
      </c>
      <c r="BF154" s="339">
        <f>IF(OR($C154&gt;BF$7,$C154+$E154-1&lt;BF$7),0,($D154-SUM($F154:BE154)-SUM($F93:BE93))/($E154+$C154-BF$7))</f>
        <v>0</v>
      </c>
      <c r="BG154" s="339">
        <f>IF(OR($C154&gt;BG$7,$C154+$E154-1&lt;BG$7),0,($D154-SUM($F154:BF154)-SUM($F93:BF93))/($E154+$C154-BG$7))</f>
        <v>0</v>
      </c>
      <c r="BH154" s="339">
        <f>IF(OR($C154&gt;BH$7,$C154+$E154-1&lt;BH$7),0,($D154-SUM($F154:BG154)-SUM($F93:BG93))/($E154+$C154-BH$7))</f>
        <v>0</v>
      </c>
      <c r="BI154" s="339">
        <f>IF(OR($C154&gt;BI$7,$C154+$E154-1&lt;BI$7),0,($D154-SUM($F154:BH154)-SUM($F93:BH93))/($E154+$C154-BI$7))</f>
        <v>0</v>
      </c>
      <c r="BJ154" s="339">
        <f>IF(OR($C154&gt;BJ$7,$C154+$E154-1&lt;BJ$7),0,($D154-SUM($F154:BI154)-SUM($F93:BI93))/($E154+$C154-BJ$7))</f>
        <v>0</v>
      </c>
      <c r="BK154" s="339">
        <f>IF(OR($C154&gt;BK$7,$C154+$E154-1&lt;BK$7),0,($D154-SUM($F154:BJ154)-SUM($F93:BJ93))/($E154+$C154-BK$7))</f>
        <v>0</v>
      </c>
      <c r="BL154" s="339">
        <f>IF(OR($C154&gt;BL$7,$C154+$E154-1&lt;BL$7),0,($D154-SUM($F154:BK154)-SUM($F93:BK93))/($E154+$C154-BL$7))</f>
        <v>0</v>
      </c>
      <c r="BM154" s="339">
        <f>IF(OR($C154&gt;BM$7,$C154+$E154-1&lt;BM$7),0,($D154-SUM($F154:BL154)-SUM($F93:BL93))/($E154+$C154-BM$7))</f>
        <v>0</v>
      </c>
      <c r="BN154" s="339">
        <f>IF(OR($C154&gt;BN$7,$C154+$E154-1&lt;BN$7),0,($D154-SUM($F154:BM154)-SUM($F93:BM93))/($E154+$C154-BN$7))</f>
        <v>0</v>
      </c>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row>
    <row r="155" spans="1:90" hidden="1" outlineLevel="1" x14ac:dyDescent="0.15">
      <c r="A155" s="112"/>
      <c r="B155" s="87"/>
      <c r="C155" s="8">
        <v>60</v>
      </c>
      <c r="D155" s="337">
        <v>0</v>
      </c>
      <c r="E155" s="8">
        <f t="shared" si="19"/>
        <v>0</v>
      </c>
      <c r="F155" s="338"/>
      <c r="G155" s="339">
        <f>IF(OR($C155&gt;G$7,$C155+$E155-1&lt;G$7),0,($D155-SUM($F155:F155)-SUM($F94:F94))/($E155+$C155-G$7))</f>
        <v>0</v>
      </c>
      <c r="H155" s="339">
        <f>IF(OR($C155&gt;H$7,$C155+$E155-1&lt;H$7),0,($D155-SUM($F155:G155)-SUM($F94:G94))/($E155+$C155-H$7))</f>
        <v>0</v>
      </c>
      <c r="I155" s="339">
        <f>IF(OR($C155&gt;I$7,$C155+$E155-1&lt;I$7),0,($D155-SUM($F155:H155)-SUM($F94:H94))/($E155+$C155-I$7))</f>
        <v>0</v>
      </c>
      <c r="J155" s="339">
        <f>IF(OR($C155&gt;J$7,$C155+$E155-1&lt;J$7),0,($D155-SUM($F155:I155)-SUM($F94:I94))/($E155+$C155-J$7))</f>
        <v>0</v>
      </c>
      <c r="K155" s="339">
        <f>IF(OR($C155&gt;K$7,$C155+$E155-1&lt;K$7),0,($D155-SUM($F155:J155)-SUM($F94:J94))/($E155+$C155-K$7))</f>
        <v>0</v>
      </c>
      <c r="L155" s="339">
        <f>IF(OR($C155&gt;L$7,$C155+$E155-1&lt;L$7),0,($D155-SUM($F155:K155)-SUM($F94:K94))/($E155+$C155-L$7))</f>
        <v>0</v>
      </c>
      <c r="M155" s="339">
        <f>IF(OR($C155&gt;M$7,$C155+$E155-1&lt;M$7),0,($D155-SUM($F155:L155)-SUM($F94:L94))/($E155+$C155-M$7))</f>
        <v>0</v>
      </c>
      <c r="N155" s="339">
        <f>IF(OR($C155&gt;N$7,$C155+$E155-1&lt;N$7),0,($D155-SUM($F155:M155)-SUM($F94:M94))/($E155+$C155-N$7))</f>
        <v>0</v>
      </c>
      <c r="O155" s="339">
        <f>IF(OR($C155&gt;O$7,$C155+$E155-1&lt;O$7),0,($D155-SUM($F155:N155)-SUM($F94:N94))/($E155+$C155-O$7))</f>
        <v>0</v>
      </c>
      <c r="P155" s="339">
        <f>IF(OR($C155&gt;P$7,$C155+$E155-1&lt;P$7),0,($D155-SUM($F155:O155)-SUM($F94:O94))/($E155+$C155-P$7))</f>
        <v>0</v>
      </c>
      <c r="Q155" s="339">
        <f>IF(OR($C155&gt;Q$7,$C155+$E155-1&lt;Q$7),0,($D155-SUM($F155:P155)-SUM($F94:P94))/($E155+$C155-Q$7))</f>
        <v>0</v>
      </c>
      <c r="R155" s="339">
        <f>IF(OR($C155&gt;R$7,$C155+$E155-1&lt;R$7),0,($D155-SUM($F155:Q155)-SUM($F94:Q94))/($E155+$C155-R$7))</f>
        <v>0</v>
      </c>
      <c r="S155" s="339">
        <f>IF(OR($C155&gt;S$7,$C155+$E155-1&lt;S$7),0,($D155-SUM($F155:R155)-SUM($F94:R94))/($E155+$C155-S$7))</f>
        <v>0</v>
      </c>
      <c r="T155" s="339">
        <f>IF(OR($C155&gt;T$7,$C155+$E155-1&lt;T$7),0,($D155-SUM($F155:S155)-SUM($F94:S94))/($E155+$C155-T$7))</f>
        <v>0</v>
      </c>
      <c r="U155" s="339">
        <f>IF(OR($C155&gt;U$7,$C155+$E155-1&lt;U$7),0,($D155-SUM($F155:T155)-SUM($F94:T94))/($E155+$C155-U$7))</f>
        <v>0</v>
      </c>
      <c r="V155" s="339">
        <f>IF(OR($C155&gt;V$7,$C155+$E155-1&lt;V$7),0,($D155-SUM($F155:U155)-SUM($F94:U94))/($E155+$C155-V$7))</f>
        <v>0</v>
      </c>
      <c r="W155" s="339">
        <f>IF(OR($C155&gt;W$7,$C155+$E155-1&lt;W$7),0,($D155-SUM($F155:V155)-SUM($F94:V94))/($E155+$C155-W$7))</f>
        <v>0</v>
      </c>
      <c r="X155" s="339">
        <f>IF(OR($C155&gt;X$7,$C155+$E155-1&lt;X$7),0,($D155-SUM($F155:W155)-SUM($F94:W94))/($E155+$C155-X$7))</f>
        <v>0</v>
      </c>
      <c r="Y155" s="339">
        <f>IF(OR($C155&gt;Y$7,$C155+$E155-1&lt;Y$7),0,($D155-SUM($F155:X155)-SUM($F94:X94))/($E155+$C155-Y$7))</f>
        <v>0</v>
      </c>
      <c r="Z155" s="339">
        <f>IF(OR($C155&gt;Z$7,$C155+$E155-1&lt;Z$7),0,($D155-SUM($F155:Y155)-SUM($F94:Y94))/($E155+$C155-Z$7))</f>
        <v>0</v>
      </c>
      <c r="AA155" s="339">
        <f>IF(OR($C155&gt;AA$7,$C155+$E155-1&lt;AA$7),0,($D155-SUM($F155:Z155)-SUM($F94:Z94))/($E155+$C155-AA$7))</f>
        <v>0</v>
      </c>
      <c r="AB155" s="339">
        <f>IF(OR($C155&gt;AB$7,$C155+$E155-1&lt;AB$7),0,($D155-SUM($F155:AA155)-SUM($F94:AA94))/($E155+$C155-AB$7))</f>
        <v>0</v>
      </c>
      <c r="AC155" s="339">
        <f>IF(OR($C155&gt;AC$7,$C155+$E155-1&lt;AC$7),0,($D155-SUM($F155:AB155)-SUM($F94:AB94))/($E155+$C155-AC$7))</f>
        <v>0</v>
      </c>
      <c r="AD155" s="339">
        <f>IF(OR($C155&gt;AD$7,$C155+$E155-1&lt;AD$7),0,($D155-SUM($F155:AC155)-SUM($F94:AC94))/($E155+$C155-AD$7))</f>
        <v>0</v>
      </c>
      <c r="AE155" s="339">
        <f>IF(OR($C155&gt;AE$7,$C155+$E155-1&lt;AE$7),0,($D155-SUM($F155:AD155)-SUM($F94:AD94))/($E155+$C155-AE$7))</f>
        <v>0</v>
      </c>
      <c r="AF155" s="339">
        <f>IF(OR($C155&gt;AF$7,$C155+$E155-1&lt;AF$7),0,($D155-SUM($F155:AE155)-SUM($F94:AE94))/($E155+$C155-AF$7))</f>
        <v>0</v>
      </c>
      <c r="AG155" s="339">
        <f>IF(OR($C155&gt;AG$7,$C155+$E155-1&lt;AG$7),0,($D155-SUM($F155:AF155)-SUM($F94:AF94))/($E155+$C155-AG$7))</f>
        <v>0</v>
      </c>
      <c r="AH155" s="339">
        <f>IF(OR($C155&gt;AH$7,$C155+$E155-1&lt;AH$7),0,($D155-SUM($F155:AG155)-SUM($F94:AG94))/($E155+$C155-AH$7))</f>
        <v>0</v>
      </c>
      <c r="AI155" s="339">
        <f>IF(OR($C155&gt;AI$7,$C155+$E155-1&lt;AI$7),0,($D155-SUM($F155:AH155)-SUM($F94:AH94))/($E155+$C155-AI$7))</f>
        <v>0</v>
      </c>
      <c r="AJ155" s="339">
        <f>IF(OR($C155&gt;AJ$7,$C155+$E155-1&lt;AJ$7),0,($D155-SUM($F155:AI155)-SUM($F94:AI94))/($E155+$C155-AJ$7))</f>
        <v>0</v>
      </c>
      <c r="AK155" s="339">
        <f>IF(OR($C155&gt;AK$7,$C155+$E155-1&lt;AK$7),0,($D155-SUM($F155:AJ155)-SUM($F94:AJ94))/($E155+$C155-AK$7))</f>
        <v>0</v>
      </c>
      <c r="AL155" s="339">
        <f>IF(OR($C155&gt;AL$7,$C155+$E155-1&lt;AL$7),0,($D155-SUM($F155:AK155)-SUM($F94:AK94))/($E155+$C155-AL$7))</f>
        <v>0</v>
      </c>
      <c r="AM155" s="339">
        <f>IF(OR($C155&gt;AM$7,$C155+$E155-1&lt;AM$7),0,($D155-SUM($F155:AL155)-SUM($F94:AL94))/($E155+$C155-AM$7))</f>
        <v>0</v>
      </c>
      <c r="AN155" s="339">
        <f>IF(OR($C155&gt;AN$7,$C155+$E155-1&lt;AN$7),0,($D155-SUM($F155:AM155)-SUM($F94:AM94))/($E155+$C155-AN$7))</f>
        <v>0</v>
      </c>
      <c r="AO155" s="339">
        <f>IF(OR($C155&gt;AO$7,$C155+$E155-1&lt;AO$7),0,($D155-SUM($F155:AN155)-SUM($F94:AN94))/($E155+$C155-AO$7))</f>
        <v>0</v>
      </c>
      <c r="AP155" s="339">
        <f>IF(OR($C155&gt;AP$7,$C155+$E155-1&lt;AP$7),0,($D155-SUM($F155:AO155)-SUM($F94:AO94))/($E155+$C155-AP$7))</f>
        <v>0</v>
      </c>
      <c r="AQ155" s="339">
        <f>IF(OR($C155&gt;AQ$7,$C155+$E155-1&lt;AQ$7),0,($D155-SUM($F155:AP155)-SUM($F94:AP94))/($E155+$C155-AQ$7))</f>
        <v>0</v>
      </c>
      <c r="AR155" s="339">
        <f>IF(OR($C155&gt;AR$7,$C155+$E155-1&lt;AR$7),0,($D155-SUM($F155:AQ155)-SUM($F94:AQ94))/($E155+$C155-AR$7))</f>
        <v>0</v>
      </c>
      <c r="AS155" s="339">
        <f>IF(OR($C155&gt;AS$7,$C155+$E155-1&lt;AS$7),0,($D155-SUM($F155:AR155)-SUM($F94:AR94))/($E155+$C155-AS$7))</f>
        <v>0</v>
      </c>
      <c r="AT155" s="339">
        <f>IF(OR($C155&gt;AT$7,$C155+$E155-1&lt;AT$7),0,($D155-SUM($F155:AS155)-SUM($F94:AS94))/($E155+$C155-AT$7))</f>
        <v>0</v>
      </c>
      <c r="AU155" s="339">
        <f>IF(OR($C155&gt;AU$7,$C155+$E155-1&lt;AU$7),0,($D155-SUM($F155:AT155)-SUM($F94:AT94))/($E155+$C155-AU$7))</f>
        <v>0</v>
      </c>
      <c r="AV155" s="339">
        <f>IF(OR($C155&gt;AV$7,$C155+$E155-1&lt;AV$7),0,($D155-SUM($F155:AU155)-SUM($F94:AU94))/($E155+$C155-AV$7))</f>
        <v>0</v>
      </c>
      <c r="AW155" s="339">
        <f>IF(OR($C155&gt;AW$7,$C155+$E155-1&lt;AW$7),0,($D155-SUM($F155:AV155)-SUM($F94:AV94))/($E155+$C155-AW$7))</f>
        <v>0</v>
      </c>
      <c r="AX155" s="339">
        <f>IF(OR($C155&gt;AX$7,$C155+$E155-1&lt;AX$7),0,($D155-SUM($F155:AW155)-SUM($F94:AW94))/($E155+$C155-AX$7))</f>
        <v>0</v>
      </c>
      <c r="AY155" s="339">
        <f>IF(OR($C155&gt;AY$7,$C155+$E155-1&lt;AY$7),0,($D155-SUM($F155:AX155)-SUM($F94:AX94))/($E155+$C155-AY$7))</f>
        <v>0</v>
      </c>
      <c r="AZ155" s="339">
        <f>IF(OR($C155&gt;AZ$7,$C155+$E155-1&lt;AZ$7),0,($D155-SUM($F155:AY155)-SUM($F94:AY94))/($E155+$C155-AZ$7))</f>
        <v>0</v>
      </c>
      <c r="BA155" s="339">
        <f>IF(OR($C155&gt;BA$7,$C155+$E155-1&lt;BA$7),0,($D155-SUM($F155:AZ155)-SUM($F94:AZ94))/($E155+$C155-BA$7))</f>
        <v>0</v>
      </c>
      <c r="BB155" s="339">
        <f>IF(OR($C155&gt;BB$7,$C155+$E155-1&lt;BB$7),0,($D155-SUM($F155:BA155)-SUM($F94:BA94))/($E155+$C155-BB$7))</f>
        <v>0</v>
      </c>
      <c r="BC155" s="339">
        <f>IF(OR($C155&gt;BC$7,$C155+$E155-1&lt;BC$7),0,($D155-SUM($F155:BB155)-SUM($F94:BB94))/($E155+$C155-BC$7))</f>
        <v>0</v>
      </c>
      <c r="BD155" s="339">
        <f>IF(OR($C155&gt;BD$7,$C155+$E155-1&lt;BD$7),0,($D155-SUM($F155:BC155)-SUM($F94:BC94))/($E155+$C155-BD$7))</f>
        <v>0</v>
      </c>
      <c r="BE155" s="339">
        <f>IF(OR($C155&gt;BE$7,$C155+$E155-1&lt;BE$7),0,($D155-SUM($F155:BD155)-SUM($F94:BD94))/($E155+$C155-BE$7))</f>
        <v>0</v>
      </c>
      <c r="BF155" s="339">
        <f>IF(OR($C155&gt;BF$7,$C155+$E155-1&lt;BF$7),0,($D155-SUM($F155:BE155)-SUM($F94:BE94))/($E155+$C155-BF$7))</f>
        <v>0</v>
      </c>
      <c r="BG155" s="339">
        <f>IF(OR($C155&gt;BG$7,$C155+$E155-1&lt;BG$7),0,($D155-SUM($F155:BF155)-SUM($F94:BF94))/($E155+$C155-BG$7))</f>
        <v>0</v>
      </c>
      <c r="BH155" s="339">
        <f>IF(OR($C155&gt;BH$7,$C155+$E155-1&lt;BH$7),0,($D155-SUM($F155:BG155)-SUM($F94:BG94))/($E155+$C155-BH$7))</f>
        <v>0</v>
      </c>
      <c r="BI155" s="339">
        <f>IF(OR($C155&gt;BI$7,$C155+$E155-1&lt;BI$7),0,($D155-SUM($F155:BH155)-SUM($F94:BH94))/($E155+$C155-BI$7))</f>
        <v>0</v>
      </c>
      <c r="BJ155" s="339">
        <f>IF(OR($C155&gt;BJ$7,$C155+$E155-1&lt;BJ$7),0,($D155-SUM($F155:BI155)-SUM($F94:BI94))/($E155+$C155-BJ$7))</f>
        <v>0</v>
      </c>
      <c r="BK155" s="339">
        <f>IF(OR($C155&gt;BK$7,$C155+$E155-1&lt;BK$7),0,($D155-SUM($F155:BJ155)-SUM($F94:BJ94))/($E155+$C155-BK$7))</f>
        <v>0</v>
      </c>
      <c r="BL155" s="339">
        <f>IF(OR($C155&gt;BL$7,$C155+$E155-1&lt;BL$7),0,($D155-SUM($F155:BK155)-SUM($F94:BK94))/($E155+$C155-BL$7))</f>
        <v>0</v>
      </c>
      <c r="BM155" s="339">
        <f>IF(OR($C155&gt;BM$7,$C155+$E155-1&lt;BM$7),0,($D155-SUM($F155:BL155)-SUM($F94:BL94))/($E155+$C155-BM$7))</f>
        <v>0</v>
      </c>
      <c r="BN155" s="339">
        <f>IF(OR($C155&gt;BN$7,$C155+$E155-1&lt;BN$7),0,($D155-SUM($F155:BM155)-SUM($F94:BM94))/($E155+$C155-BN$7))</f>
        <v>0</v>
      </c>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row>
    <row r="156" spans="1:90" collapsed="1" x14ac:dyDescent="0.15">
      <c r="A156" s="112"/>
      <c r="B156" s="87"/>
      <c r="D156" s="87" t="s">
        <v>457</v>
      </c>
      <c r="F156" s="8" t="s">
        <v>466</v>
      </c>
      <c r="G156" s="330">
        <f>G31+G32+G33</f>
        <v>0</v>
      </c>
      <c r="H156" s="330">
        <f>H31+H32+H33</f>
        <v>0</v>
      </c>
      <c r="I156" s="330">
        <f>I31+I32+I33</f>
        <v>0</v>
      </c>
      <c r="J156" s="330">
        <f>J31+J32+J33</f>
        <v>0</v>
      </c>
      <c r="K156" s="330">
        <f>K31+K32+K33</f>
        <v>0</v>
      </c>
      <c r="L156" s="330">
        <f t="shared" ref="L156:BN156" si="20">L31+L32+L33</f>
        <v>0</v>
      </c>
      <c r="M156" s="330">
        <f t="shared" si="20"/>
        <v>0</v>
      </c>
      <c r="N156" s="330">
        <f t="shared" si="20"/>
        <v>0</v>
      </c>
      <c r="O156" s="330">
        <f t="shared" si="20"/>
        <v>0</v>
      </c>
      <c r="P156" s="330">
        <f t="shared" si="20"/>
        <v>0</v>
      </c>
      <c r="Q156" s="330">
        <f t="shared" si="20"/>
        <v>0</v>
      </c>
      <c r="R156" s="330">
        <f t="shared" si="20"/>
        <v>0</v>
      </c>
      <c r="S156" s="330">
        <f t="shared" si="20"/>
        <v>0</v>
      </c>
      <c r="T156" s="330">
        <f t="shared" si="20"/>
        <v>0</v>
      </c>
      <c r="U156" s="330">
        <f t="shared" si="20"/>
        <v>0</v>
      </c>
      <c r="V156" s="330">
        <f t="shared" si="20"/>
        <v>0</v>
      </c>
      <c r="W156" s="330">
        <f t="shared" si="20"/>
        <v>0</v>
      </c>
      <c r="X156" s="330">
        <f t="shared" si="20"/>
        <v>0</v>
      </c>
      <c r="Y156" s="330">
        <f t="shared" si="20"/>
        <v>0</v>
      </c>
      <c r="Z156" s="330">
        <f t="shared" si="20"/>
        <v>0</v>
      </c>
      <c r="AA156" s="330">
        <f t="shared" si="20"/>
        <v>0</v>
      </c>
      <c r="AB156" s="330">
        <f t="shared" si="20"/>
        <v>0</v>
      </c>
      <c r="AC156" s="330">
        <f t="shared" si="20"/>
        <v>0</v>
      </c>
      <c r="AD156" s="330">
        <f t="shared" si="20"/>
        <v>0</v>
      </c>
      <c r="AE156" s="330">
        <f t="shared" si="20"/>
        <v>0</v>
      </c>
      <c r="AF156" s="330">
        <f t="shared" si="20"/>
        <v>0</v>
      </c>
      <c r="AG156" s="330">
        <f t="shared" si="20"/>
        <v>0</v>
      </c>
      <c r="AH156" s="330">
        <f t="shared" si="20"/>
        <v>0</v>
      </c>
      <c r="AI156" s="330">
        <f t="shared" si="20"/>
        <v>0</v>
      </c>
      <c r="AJ156" s="330">
        <f t="shared" si="20"/>
        <v>0</v>
      </c>
      <c r="AK156" s="330">
        <f t="shared" si="20"/>
        <v>0</v>
      </c>
      <c r="AL156" s="330">
        <f t="shared" si="20"/>
        <v>0</v>
      </c>
      <c r="AM156" s="330">
        <f t="shared" si="20"/>
        <v>0</v>
      </c>
      <c r="AN156" s="330">
        <f t="shared" si="20"/>
        <v>0</v>
      </c>
      <c r="AO156" s="330">
        <f t="shared" si="20"/>
        <v>0</v>
      </c>
      <c r="AP156" s="330">
        <f t="shared" si="20"/>
        <v>0</v>
      </c>
      <c r="AQ156" s="330">
        <f t="shared" si="20"/>
        <v>0</v>
      </c>
      <c r="AR156" s="330">
        <f t="shared" si="20"/>
        <v>0</v>
      </c>
      <c r="AS156" s="330">
        <f t="shared" si="20"/>
        <v>0</v>
      </c>
      <c r="AT156" s="330">
        <f t="shared" si="20"/>
        <v>0</v>
      </c>
      <c r="AU156" s="330">
        <f t="shared" si="20"/>
        <v>0</v>
      </c>
      <c r="AV156" s="330">
        <f t="shared" si="20"/>
        <v>0</v>
      </c>
      <c r="AW156" s="330">
        <f t="shared" si="20"/>
        <v>0</v>
      </c>
      <c r="AX156" s="330">
        <f t="shared" si="20"/>
        <v>0</v>
      </c>
      <c r="AY156" s="330">
        <f t="shared" si="20"/>
        <v>0</v>
      </c>
      <c r="AZ156" s="330">
        <f t="shared" si="20"/>
        <v>0</v>
      </c>
      <c r="BA156" s="330">
        <f t="shared" si="20"/>
        <v>0</v>
      </c>
      <c r="BB156" s="330">
        <f t="shared" si="20"/>
        <v>0</v>
      </c>
      <c r="BC156" s="330">
        <f t="shared" si="20"/>
        <v>0</v>
      </c>
      <c r="BD156" s="330">
        <f t="shared" si="20"/>
        <v>0</v>
      </c>
      <c r="BE156" s="330">
        <f t="shared" si="20"/>
        <v>0</v>
      </c>
      <c r="BF156" s="330">
        <f t="shared" si="20"/>
        <v>0</v>
      </c>
      <c r="BG156" s="330">
        <f t="shared" si="20"/>
        <v>0</v>
      </c>
      <c r="BH156" s="330">
        <f t="shared" si="20"/>
        <v>0</v>
      </c>
      <c r="BI156" s="330">
        <f t="shared" si="20"/>
        <v>0</v>
      </c>
      <c r="BJ156" s="330">
        <f t="shared" si="20"/>
        <v>0</v>
      </c>
      <c r="BK156" s="330">
        <f t="shared" si="20"/>
        <v>0</v>
      </c>
      <c r="BL156" s="330">
        <f t="shared" si="20"/>
        <v>0</v>
      </c>
      <c r="BM156" s="330">
        <f t="shared" si="20"/>
        <v>0</v>
      </c>
      <c r="BN156" s="330">
        <f t="shared" si="20"/>
        <v>0</v>
      </c>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row>
    <row r="157" spans="1:90" x14ac:dyDescent="0.15">
      <c r="A157" s="112"/>
      <c r="B157" s="87"/>
      <c r="D157" s="87"/>
      <c r="G157" s="330"/>
      <c r="H157" s="330"/>
      <c r="I157" s="330"/>
      <c r="J157" s="330"/>
      <c r="K157" s="330"/>
      <c r="L157" s="330"/>
      <c r="M157" s="330"/>
      <c r="N157" s="330"/>
      <c r="O157" s="330"/>
      <c r="P157" s="330"/>
      <c r="Q157" s="330"/>
      <c r="R157" s="330"/>
      <c r="S157" s="330"/>
      <c r="T157" s="330"/>
      <c r="U157" s="330"/>
      <c r="V157" s="330"/>
      <c r="W157" s="330"/>
      <c r="X157" s="330"/>
      <c r="Y157" s="330"/>
      <c r="Z157" s="330"/>
      <c r="AA157" s="330"/>
      <c r="AB157" s="330"/>
      <c r="AC157" s="330"/>
      <c r="AD157" s="330"/>
      <c r="AE157" s="330"/>
      <c r="AF157" s="330"/>
      <c r="AG157" s="330"/>
      <c r="AH157" s="330"/>
      <c r="AI157" s="330"/>
      <c r="AJ157" s="330"/>
      <c r="AK157" s="330"/>
      <c r="AL157" s="330"/>
      <c r="AM157" s="330"/>
      <c r="AN157" s="330"/>
      <c r="AO157" s="330"/>
      <c r="AP157" s="330"/>
      <c r="AQ157" s="330"/>
      <c r="AR157" s="330"/>
      <c r="AS157" s="330"/>
      <c r="AT157" s="330"/>
      <c r="AU157" s="330"/>
      <c r="AV157" s="330"/>
      <c r="AW157" s="330"/>
      <c r="AX157" s="330"/>
      <c r="AY157" s="330"/>
      <c r="AZ157" s="330"/>
      <c r="BA157" s="330"/>
      <c r="BB157" s="330"/>
      <c r="BC157" s="330"/>
      <c r="BD157" s="330"/>
      <c r="BE157" s="330"/>
      <c r="BF157" s="330"/>
      <c r="BG157" s="330"/>
      <c r="BH157" s="330"/>
      <c r="BI157" s="330"/>
      <c r="BJ157" s="330"/>
      <c r="BK157" s="330"/>
      <c r="BL157" s="330"/>
      <c r="BM157" s="330"/>
      <c r="BN157" s="330"/>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row>
    <row r="158" spans="1:90" collapsed="1" x14ac:dyDescent="0.15">
      <c r="A158" s="112"/>
      <c r="B158" s="87"/>
      <c r="D158" s="88" t="s">
        <v>471</v>
      </c>
      <c r="F158" s="8" t="s">
        <v>466</v>
      </c>
      <c r="G158" s="329">
        <f>SUM(G159:G218)</f>
        <v>0</v>
      </c>
      <c r="H158" s="329">
        <f t="shared" ref="H158:BN158" si="21">SUM(H159:H218)</f>
        <v>0</v>
      </c>
      <c r="I158" s="329">
        <f t="shared" si="21"/>
        <v>0</v>
      </c>
      <c r="J158" s="329">
        <f t="shared" si="21"/>
        <v>0</v>
      </c>
      <c r="K158" s="329">
        <f t="shared" si="21"/>
        <v>0</v>
      </c>
      <c r="L158" s="329">
        <f t="shared" si="21"/>
        <v>0</v>
      </c>
      <c r="M158" s="329">
        <f t="shared" si="21"/>
        <v>0</v>
      </c>
      <c r="N158" s="329">
        <f t="shared" si="21"/>
        <v>0</v>
      </c>
      <c r="O158" s="329">
        <f t="shared" si="21"/>
        <v>0</v>
      </c>
      <c r="P158" s="329">
        <f t="shared" si="21"/>
        <v>0</v>
      </c>
      <c r="Q158" s="329">
        <f t="shared" si="21"/>
        <v>0</v>
      </c>
      <c r="R158" s="329">
        <f t="shared" si="21"/>
        <v>0</v>
      </c>
      <c r="S158" s="329">
        <f t="shared" si="21"/>
        <v>0</v>
      </c>
      <c r="T158" s="329">
        <f t="shared" si="21"/>
        <v>0</v>
      </c>
      <c r="U158" s="329">
        <f t="shared" si="21"/>
        <v>0</v>
      </c>
      <c r="V158" s="329">
        <f t="shared" si="21"/>
        <v>0</v>
      </c>
      <c r="W158" s="329">
        <f t="shared" si="21"/>
        <v>0</v>
      </c>
      <c r="X158" s="329">
        <f t="shared" si="21"/>
        <v>0</v>
      </c>
      <c r="Y158" s="329">
        <f t="shared" si="21"/>
        <v>0</v>
      </c>
      <c r="Z158" s="329">
        <f t="shared" si="21"/>
        <v>0</v>
      </c>
      <c r="AA158" s="329">
        <f t="shared" si="21"/>
        <v>0</v>
      </c>
      <c r="AB158" s="329">
        <f t="shared" si="21"/>
        <v>0</v>
      </c>
      <c r="AC158" s="329">
        <f t="shared" si="21"/>
        <v>0</v>
      </c>
      <c r="AD158" s="329">
        <f t="shared" si="21"/>
        <v>0</v>
      </c>
      <c r="AE158" s="329">
        <f t="shared" si="21"/>
        <v>0</v>
      </c>
      <c r="AF158" s="329">
        <f t="shared" si="21"/>
        <v>0</v>
      </c>
      <c r="AG158" s="329">
        <f t="shared" si="21"/>
        <v>0</v>
      </c>
      <c r="AH158" s="329">
        <f t="shared" si="21"/>
        <v>0</v>
      </c>
      <c r="AI158" s="329">
        <f t="shared" si="21"/>
        <v>0</v>
      </c>
      <c r="AJ158" s="329">
        <f t="shared" si="21"/>
        <v>0</v>
      </c>
      <c r="AK158" s="329">
        <f t="shared" si="21"/>
        <v>0</v>
      </c>
      <c r="AL158" s="329">
        <f t="shared" si="21"/>
        <v>0</v>
      </c>
      <c r="AM158" s="329">
        <f t="shared" si="21"/>
        <v>0</v>
      </c>
      <c r="AN158" s="329">
        <f t="shared" si="21"/>
        <v>0</v>
      </c>
      <c r="AO158" s="329">
        <f t="shared" si="21"/>
        <v>0</v>
      </c>
      <c r="AP158" s="329">
        <f t="shared" si="21"/>
        <v>0</v>
      </c>
      <c r="AQ158" s="329">
        <f t="shared" si="21"/>
        <v>0</v>
      </c>
      <c r="AR158" s="329">
        <f t="shared" si="21"/>
        <v>0</v>
      </c>
      <c r="AS158" s="329">
        <f t="shared" si="21"/>
        <v>0</v>
      </c>
      <c r="AT158" s="329">
        <f t="shared" si="21"/>
        <v>0</v>
      </c>
      <c r="AU158" s="329">
        <f t="shared" si="21"/>
        <v>0</v>
      </c>
      <c r="AV158" s="329">
        <f t="shared" si="21"/>
        <v>0</v>
      </c>
      <c r="AW158" s="329">
        <f t="shared" si="21"/>
        <v>0</v>
      </c>
      <c r="AX158" s="329">
        <f t="shared" si="21"/>
        <v>0</v>
      </c>
      <c r="AY158" s="329">
        <f t="shared" si="21"/>
        <v>0</v>
      </c>
      <c r="AZ158" s="329">
        <f t="shared" si="21"/>
        <v>0</v>
      </c>
      <c r="BA158" s="329">
        <f t="shared" si="21"/>
        <v>0</v>
      </c>
      <c r="BB158" s="329">
        <f t="shared" si="21"/>
        <v>0</v>
      </c>
      <c r="BC158" s="329">
        <f t="shared" si="21"/>
        <v>0</v>
      </c>
      <c r="BD158" s="329">
        <f t="shared" si="21"/>
        <v>0</v>
      </c>
      <c r="BE158" s="329">
        <f t="shared" si="21"/>
        <v>0</v>
      </c>
      <c r="BF158" s="329">
        <f t="shared" si="21"/>
        <v>0</v>
      </c>
      <c r="BG158" s="329">
        <f t="shared" si="21"/>
        <v>0</v>
      </c>
      <c r="BH158" s="329">
        <f t="shared" si="21"/>
        <v>0</v>
      </c>
      <c r="BI158" s="329">
        <f t="shared" si="21"/>
        <v>0</v>
      </c>
      <c r="BJ158" s="329">
        <f t="shared" si="21"/>
        <v>0</v>
      </c>
      <c r="BK158" s="329">
        <f t="shared" si="21"/>
        <v>0</v>
      </c>
      <c r="BL158" s="329">
        <f t="shared" si="21"/>
        <v>0</v>
      </c>
      <c r="BM158" s="329">
        <f t="shared" si="21"/>
        <v>0</v>
      </c>
      <c r="BN158" s="329">
        <f t="shared" si="21"/>
        <v>0</v>
      </c>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row>
    <row r="159" spans="1:90" hidden="1" outlineLevel="1" x14ac:dyDescent="0.15">
      <c r="A159" s="112"/>
      <c r="B159" s="336"/>
      <c r="C159" s="8" cm="1">
        <f t="array" ref="C159:C218">TRANSPOSE(G$7:BN$7)</f>
        <v>1</v>
      </c>
      <c r="D159" s="337" cm="1">
        <f t="array" ref="D159:D218">TRANSPOSE(G32:BN32)</f>
        <v>0</v>
      </c>
      <c r="E159" s="8">
        <f>E96</f>
        <v>0</v>
      </c>
      <c r="F159" s="338"/>
      <c r="G159" s="339">
        <f>IF(OR($C159&gt;G$7,$C159+$E159-1&lt;G$7),0,$D159-SUM($F35:F35))</f>
        <v>0</v>
      </c>
      <c r="H159" s="339">
        <f>IF(OR($C159&gt;H$7,$C159+$E159-1&lt;H$7),0,$D159-SUM($F35:G35))</f>
        <v>0</v>
      </c>
      <c r="I159" s="339">
        <f>IF(OR($C159&gt;I$7,$C159+$E159-1&lt;I$7),0,$D159-SUM($F35:H35))</f>
        <v>0</v>
      </c>
      <c r="J159" s="339">
        <f>IF(OR($C159&gt;J$7,$C159+$E159-1&lt;J$7),0,$D159-SUM($F35:I35))</f>
        <v>0</v>
      </c>
      <c r="K159" s="339">
        <f>IF(OR($C159&gt;K$7,$C159+$E159-1&lt;K$7),0,$D159-SUM($F35:J35))</f>
        <v>0</v>
      </c>
      <c r="L159" s="339">
        <f>IF(OR($C159&gt;L$7,$C159+$E159-1&lt;L$7),0,$D159-SUM($F35:K35))</f>
        <v>0</v>
      </c>
      <c r="M159" s="339">
        <f>IF(OR($C159&gt;M$7,$C159+$E159-1&lt;M$7),0,$D159-SUM($F35:L35))</f>
        <v>0</v>
      </c>
      <c r="N159" s="339">
        <f>IF(OR($C159&gt;N$7,$C159+$E159-1&lt;N$7),0,$D159-SUM($F35:M35))</f>
        <v>0</v>
      </c>
      <c r="O159" s="339">
        <f>IF(OR($C159&gt;O$7,$C159+$E159-1&lt;O$7),0,$D159-SUM($F35:N35))</f>
        <v>0</v>
      </c>
      <c r="P159" s="339">
        <f>IF(OR($C159&gt;P$7,$C159+$E159-1&lt;P$7),0,$D159-SUM($F35:O35))</f>
        <v>0</v>
      </c>
      <c r="Q159" s="339">
        <f>IF(OR($C159&gt;Q$7,$C159+$E159-1&lt;Q$7),0,$D159-SUM($F35:P35))</f>
        <v>0</v>
      </c>
      <c r="R159" s="339">
        <f>IF(OR($C159&gt;R$7,$C159+$E159-1&lt;R$7),0,$D159-SUM($F35:Q35))</f>
        <v>0</v>
      </c>
      <c r="S159" s="339">
        <f>IF(OR($C159&gt;S$7,$C159+$E159-1&lt;S$7),0,$D159-SUM($F35:R35))</f>
        <v>0</v>
      </c>
      <c r="T159" s="339">
        <f>IF(OR($C159&gt;T$7,$C159+$E159-1&lt;T$7),0,$D159-SUM($F35:S35))</f>
        <v>0</v>
      </c>
      <c r="U159" s="339">
        <f>IF(OR($C159&gt;U$7,$C159+$E159-1&lt;U$7),0,$D159-SUM($F35:T35))</f>
        <v>0</v>
      </c>
      <c r="V159" s="339">
        <f>IF(OR($C159&gt;V$7,$C159+$E159-1&lt;V$7),0,$D159-SUM($F35:U35))</f>
        <v>0</v>
      </c>
      <c r="W159" s="339">
        <f>IF(OR($C159&gt;W$7,$C159+$E159-1&lt;W$7),0,$D159-SUM($F35:V35))</f>
        <v>0</v>
      </c>
      <c r="X159" s="339">
        <f>IF(OR($C159&gt;X$7,$C159+$E159-1&lt;X$7),0,$D159-SUM($F35:W35))</f>
        <v>0</v>
      </c>
      <c r="Y159" s="339">
        <f>IF(OR($C159&gt;Y$7,$C159+$E159-1&lt;Y$7),0,$D159-SUM($F35:X35))</f>
        <v>0</v>
      </c>
      <c r="Z159" s="339">
        <f>IF(OR($C159&gt;Z$7,$C159+$E159-1&lt;Z$7),0,$D159-SUM($F35:Y35))</f>
        <v>0</v>
      </c>
      <c r="AA159" s="339">
        <f>IF(OR($C159&gt;AA$7,$C159+$E159-1&lt;AA$7),0,$D159-SUM($F35:Z35))</f>
        <v>0</v>
      </c>
      <c r="AB159" s="339">
        <f>IF(OR($C159&gt;AB$7,$C159+$E159-1&lt;AB$7),0,$D159-SUM($F35:AA35))</f>
        <v>0</v>
      </c>
      <c r="AC159" s="339">
        <f>IF(OR($C159&gt;AC$7,$C159+$E159-1&lt;AC$7),0,$D159-SUM($F35:AB35))</f>
        <v>0</v>
      </c>
      <c r="AD159" s="339">
        <f>IF(OR($C159&gt;AD$7,$C159+$E159-1&lt;AD$7),0,$D159-SUM($F35:AC35))</f>
        <v>0</v>
      </c>
      <c r="AE159" s="339">
        <f>IF(OR($C159&gt;AE$7,$C159+$E159-1&lt;AE$7),0,$D159-SUM($F35:AD35))</f>
        <v>0</v>
      </c>
      <c r="AF159" s="339">
        <f>IF(OR($C159&gt;AF$7,$C159+$E159-1&lt;AF$7),0,$D159-SUM($F35:AE35))</f>
        <v>0</v>
      </c>
      <c r="AG159" s="339">
        <f>IF(OR($C159&gt;AG$7,$C159+$E159-1&lt;AG$7),0,$D159-SUM($F35:AF35))</f>
        <v>0</v>
      </c>
      <c r="AH159" s="339">
        <f>IF(OR($C159&gt;AH$7,$C159+$E159-1&lt;AH$7),0,$D159-SUM($F35:AG35))</f>
        <v>0</v>
      </c>
      <c r="AI159" s="339">
        <f>IF(OR($C159&gt;AI$7,$C159+$E159-1&lt;AI$7),0,$D159-SUM($F35:AH35))</f>
        <v>0</v>
      </c>
      <c r="AJ159" s="339">
        <f>IF(OR($C159&gt;AJ$7,$C159+$E159-1&lt;AJ$7),0,$D159-SUM($F35:AI35))</f>
        <v>0</v>
      </c>
      <c r="AK159" s="339">
        <f>IF(OR($C159&gt;AK$7,$C159+$E159-1&lt;AK$7),0,$D159-SUM($F35:AJ35))</f>
        <v>0</v>
      </c>
      <c r="AL159" s="339">
        <f>IF(OR($C159&gt;AL$7,$C159+$E159-1&lt;AL$7),0,$D159-SUM($F35:AK35))</f>
        <v>0</v>
      </c>
      <c r="AM159" s="339">
        <f>IF(OR($C159&gt;AM$7,$C159+$E159-1&lt;AM$7),0,$D159-SUM($F35:AL35))</f>
        <v>0</v>
      </c>
      <c r="AN159" s="339">
        <f>IF(OR($C159&gt;AN$7,$C159+$E159-1&lt;AN$7),0,$D159-SUM($F35:AM35))</f>
        <v>0</v>
      </c>
      <c r="AO159" s="339">
        <f>IF(OR($C159&gt;AO$7,$C159+$E159-1&lt;AO$7),0,$D159-SUM($F35:AN35))</f>
        <v>0</v>
      </c>
      <c r="AP159" s="339">
        <f>IF(OR($C159&gt;AP$7,$C159+$E159-1&lt;AP$7),0,$D159-SUM($F35:AO35))</f>
        <v>0</v>
      </c>
      <c r="AQ159" s="339">
        <f>IF(OR($C159&gt;AQ$7,$C159+$E159-1&lt;AQ$7),0,$D159-SUM($F35:AP35))</f>
        <v>0</v>
      </c>
      <c r="AR159" s="339">
        <f>IF(OR($C159&gt;AR$7,$C159+$E159-1&lt;AR$7),0,$D159-SUM($F35:AQ35))</f>
        <v>0</v>
      </c>
      <c r="AS159" s="339">
        <f>IF(OR($C159&gt;AS$7,$C159+$E159-1&lt;AS$7),0,$D159-SUM($F35:AR35))</f>
        <v>0</v>
      </c>
      <c r="AT159" s="339">
        <f>IF(OR($C159&gt;AT$7,$C159+$E159-1&lt;AT$7),0,$D159-SUM($F35:AS35))</f>
        <v>0</v>
      </c>
      <c r="AU159" s="339">
        <f>IF(OR($C159&gt;AU$7,$C159+$E159-1&lt;AU$7),0,$D159-SUM($F35:AT35))</f>
        <v>0</v>
      </c>
      <c r="AV159" s="339">
        <f>IF(OR($C159&gt;AV$7,$C159+$E159-1&lt;AV$7),0,$D159-SUM($F35:AU35))</f>
        <v>0</v>
      </c>
      <c r="AW159" s="339">
        <f>IF(OR($C159&gt;AW$7,$C159+$E159-1&lt;AW$7),0,$D159-SUM($F35:AV35))</f>
        <v>0</v>
      </c>
      <c r="AX159" s="339">
        <f>IF(OR($C159&gt;AX$7,$C159+$E159-1&lt;AX$7),0,$D159-SUM($F35:AW35))</f>
        <v>0</v>
      </c>
      <c r="AY159" s="339">
        <f>IF(OR($C159&gt;AY$7,$C159+$E159-1&lt;AY$7),0,$D159-SUM($F35:AX35))</f>
        <v>0</v>
      </c>
      <c r="AZ159" s="339">
        <f>IF(OR($C159&gt;AZ$7,$C159+$E159-1&lt;AZ$7),0,$D159-SUM($F35:AY35))</f>
        <v>0</v>
      </c>
      <c r="BA159" s="339">
        <f>IF(OR($C159&gt;BA$7,$C159+$E159-1&lt;BA$7),0,$D159-SUM($F35:AZ35))</f>
        <v>0</v>
      </c>
      <c r="BB159" s="339">
        <f>IF(OR($C159&gt;BB$7,$C159+$E159-1&lt;BB$7),0,$D159-SUM($F35:BA35))</f>
        <v>0</v>
      </c>
      <c r="BC159" s="339">
        <f>IF(OR($C159&gt;BC$7,$C159+$E159-1&lt;BC$7),0,$D159-SUM($F35:BB35))</f>
        <v>0</v>
      </c>
      <c r="BD159" s="339">
        <f>IF(OR($C159&gt;BD$7,$C159+$E159-1&lt;BD$7),0,$D159-SUM($F35:BC35))</f>
        <v>0</v>
      </c>
      <c r="BE159" s="339">
        <f>IF(OR($C159&gt;BE$7,$C159+$E159-1&lt;BE$7),0,$D159-SUM($F35:BD35))</f>
        <v>0</v>
      </c>
      <c r="BF159" s="339">
        <f>IF(OR($C159&gt;BF$7,$C159+$E159-1&lt;BF$7),0,$D159-SUM($F35:BE35))</f>
        <v>0</v>
      </c>
      <c r="BG159" s="339">
        <f>IF(OR($C159&gt;BG$7,$C159+$E159-1&lt;BG$7),0,$D159-SUM($F35:BF35))</f>
        <v>0</v>
      </c>
      <c r="BH159" s="339">
        <f>IF(OR($C159&gt;BH$7,$C159+$E159-1&lt;BH$7),0,$D159-SUM($F35:BG35))</f>
        <v>0</v>
      </c>
      <c r="BI159" s="339">
        <f>IF(OR($C159&gt;BI$7,$C159+$E159-1&lt;BI$7),0,$D159-SUM($F35:BH35))</f>
        <v>0</v>
      </c>
      <c r="BJ159" s="339">
        <f>IF(OR($C159&gt;BJ$7,$C159+$E159-1&lt;BJ$7),0,$D159-SUM($F35:BI35))</f>
        <v>0</v>
      </c>
      <c r="BK159" s="339">
        <f>IF(OR($C159&gt;BK$7,$C159+$E159-1&lt;BK$7),0,$D159-SUM($F35:BJ35))</f>
        <v>0</v>
      </c>
      <c r="BL159" s="339">
        <f>IF(OR($C159&gt;BL$7,$C159+$E159-1&lt;BL$7),0,$D159-SUM($F35:BK35))</f>
        <v>0</v>
      </c>
      <c r="BM159" s="339">
        <f>IF(OR($C159&gt;BM$7,$C159+$E159-1&lt;BM$7),0,$D159-SUM($F35:BL35))</f>
        <v>0</v>
      </c>
      <c r="BN159" s="339">
        <f>IF(OR($C159&gt;BN$7,$C159+$E159-1&lt;BN$7),0,$D159-SUM($F35:BM35))</f>
        <v>0</v>
      </c>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row>
    <row r="160" spans="1:90" hidden="1" outlineLevel="1" x14ac:dyDescent="0.15">
      <c r="A160" s="112"/>
      <c r="B160" s="336"/>
      <c r="C160" s="8">
        <v>2</v>
      </c>
      <c r="D160" s="337">
        <v>0</v>
      </c>
      <c r="E160" s="8">
        <f t="shared" ref="E160:E218" si="22">E97</f>
        <v>0</v>
      </c>
      <c r="F160" s="338"/>
      <c r="G160" s="339">
        <f>IF(OR($C160&gt;G$7,$C160+$E160-1&lt;G$7),0,$D160-SUM($F36:F36))</f>
        <v>0</v>
      </c>
      <c r="H160" s="339">
        <f>IF(OR($C160&gt;H$7,$C160+$E160-1&lt;H$7),0,$D160-SUM($F36:G36))</f>
        <v>0</v>
      </c>
      <c r="I160" s="339">
        <f>IF(OR($C160&gt;I$7,$C160+$E160-1&lt;I$7),0,$D160-SUM($F36:H36))</f>
        <v>0</v>
      </c>
      <c r="J160" s="339">
        <f>IF(OR($C160&gt;J$7,$C160+$E160-1&lt;J$7),0,$D160-SUM($F36:I36))</f>
        <v>0</v>
      </c>
      <c r="K160" s="339">
        <f>IF(OR($C160&gt;K$7,$C160+$E160-1&lt;K$7),0,$D160-SUM($F36:J36))</f>
        <v>0</v>
      </c>
      <c r="L160" s="339">
        <f>IF(OR($C160&gt;L$7,$C160+$E160-1&lt;L$7),0,$D160-SUM($F36:K36))</f>
        <v>0</v>
      </c>
      <c r="M160" s="339">
        <f>IF(OR($C160&gt;M$7,$C160+$E160-1&lt;M$7),0,$D160-SUM($F36:L36))</f>
        <v>0</v>
      </c>
      <c r="N160" s="339">
        <f>IF(OR($C160&gt;N$7,$C160+$E160-1&lt;N$7),0,$D160-SUM($F36:M36))</f>
        <v>0</v>
      </c>
      <c r="O160" s="339">
        <f>IF(OR($C160&gt;O$7,$C160+$E160-1&lt;O$7),0,$D160-SUM($F36:N36))</f>
        <v>0</v>
      </c>
      <c r="P160" s="339">
        <f>IF(OR($C160&gt;P$7,$C160+$E160-1&lt;P$7),0,$D160-SUM($F36:O36))</f>
        <v>0</v>
      </c>
      <c r="Q160" s="339">
        <f>IF(OR($C160&gt;Q$7,$C160+$E160-1&lt;Q$7),0,$D160-SUM($F36:P36))</f>
        <v>0</v>
      </c>
      <c r="R160" s="339">
        <f>IF(OR($C160&gt;R$7,$C160+$E160-1&lt;R$7),0,$D160-SUM($F36:Q36))</f>
        <v>0</v>
      </c>
      <c r="S160" s="339">
        <f>IF(OR($C160&gt;S$7,$C160+$E160-1&lt;S$7),0,$D160-SUM($F36:R36))</f>
        <v>0</v>
      </c>
      <c r="T160" s="339">
        <f>IF(OR($C160&gt;T$7,$C160+$E160-1&lt;T$7),0,$D160-SUM($F36:S36))</f>
        <v>0</v>
      </c>
      <c r="U160" s="339">
        <f>IF(OR($C160&gt;U$7,$C160+$E160-1&lt;U$7),0,$D160-SUM($F36:T36))</f>
        <v>0</v>
      </c>
      <c r="V160" s="339">
        <f>IF(OR($C160&gt;V$7,$C160+$E160-1&lt;V$7),0,$D160-SUM($F36:U36))</f>
        <v>0</v>
      </c>
      <c r="W160" s="339">
        <f>IF(OR($C160&gt;W$7,$C160+$E160-1&lt;W$7),0,$D160-SUM($F36:V36))</f>
        <v>0</v>
      </c>
      <c r="X160" s="339">
        <f>IF(OR($C160&gt;X$7,$C160+$E160-1&lt;X$7),0,$D160-SUM($F36:W36))</f>
        <v>0</v>
      </c>
      <c r="Y160" s="339">
        <f>IF(OR($C160&gt;Y$7,$C160+$E160-1&lt;Y$7),0,$D160-SUM($F36:X36))</f>
        <v>0</v>
      </c>
      <c r="Z160" s="339">
        <f>IF(OR($C160&gt;Z$7,$C160+$E160-1&lt;Z$7),0,$D160-SUM($F36:Y36))</f>
        <v>0</v>
      </c>
      <c r="AA160" s="339">
        <f>IF(OR($C160&gt;AA$7,$C160+$E160-1&lt;AA$7),0,$D160-SUM($F36:Z36))</f>
        <v>0</v>
      </c>
      <c r="AB160" s="339">
        <f>IF(OR($C160&gt;AB$7,$C160+$E160-1&lt;AB$7),0,$D160-SUM($F36:AA36))</f>
        <v>0</v>
      </c>
      <c r="AC160" s="339">
        <f>IF(OR($C160&gt;AC$7,$C160+$E160-1&lt;AC$7),0,$D160-SUM($F36:AB36))</f>
        <v>0</v>
      </c>
      <c r="AD160" s="339">
        <f>IF(OR($C160&gt;AD$7,$C160+$E160-1&lt;AD$7),0,$D160-SUM($F36:AC36))</f>
        <v>0</v>
      </c>
      <c r="AE160" s="339">
        <f>IF(OR($C160&gt;AE$7,$C160+$E160-1&lt;AE$7),0,$D160-SUM($F36:AD36))</f>
        <v>0</v>
      </c>
      <c r="AF160" s="339">
        <f>IF(OR($C160&gt;AF$7,$C160+$E160-1&lt;AF$7),0,$D160-SUM($F36:AE36))</f>
        <v>0</v>
      </c>
      <c r="AG160" s="339">
        <f>IF(OR($C160&gt;AG$7,$C160+$E160-1&lt;AG$7),0,$D160-SUM($F36:AF36))</f>
        <v>0</v>
      </c>
      <c r="AH160" s="339">
        <f>IF(OR($C160&gt;AH$7,$C160+$E160-1&lt;AH$7),0,$D160-SUM($F36:AG36))</f>
        <v>0</v>
      </c>
      <c r="AI160" s="339">
        <f>IF(OR($C160&gt;AI$7,$C160+$E160-1&lt;AI$7),0,$D160-SUM($F36:AH36))</f>
        <v>0</v>
      </c>
      <c r="AJ160" s="339">
        <f>IF(OR($C160&gt;AJ$7,$C160+$E160-1&lt;AJ$7),0,$D160-SUM($F36:AI36))</f>
        <v>0</v>
      </c>
      <c r="AK160" s="339">
        <f>IF(OR($C160&gt;AK$7,$C160+$E160-1&lt;AK$7),0,$D160-SUM($F36:AJ36))</f>
        <v>0</v>
      </c>
      <c r="AL160" s="339">
        <f>IF(OR($C160&gt;AL$7,$C160+$E160-1&lt;AL$7),0,$D160-SUM($F36:AK36))</f>
        <v>0</v>
      </c>
      <c r="AM160" s="339">
        <f>IF(OR($C160&gt;AM$7,$C160+$E160-1&lt;AM$7),0,$D160-SUM($F36:AL36))</f>
        <v>0</v>
      </c>
      <c r="AN160" s="339">
        <f>IF(OR($C160&gt;AN$7,$C160+$E160-1&lt;AN$7),0,$D160-SUM($F36:AM36))</f>
        <v>0</v>
      </c>
      <c r="AO160" s="339">
        <f>IF(OR($C160&gt;AO$7,$C160+$E160-1&lt;AO$7),0,$D160-SUM($F36:AN36))</f>
        <v>0</v>
      </c>
      <c r="AP160" s="339">
        <f>IF(OR($C160&gt;AP$7,$C160+$E160-1&lt;AP$7),0,$D160-SUM($F36:AO36))</f>
        <v>0</v>
      </c>
      <c r="AQ160" s="339">
        <f>IF(OR($C160&gt;AQ$7,$C160+$E160-1&lt;AQ$7),0,$D160-SUM($F36:AP36))</f>
        <v>0</v>
      </c>
      <c r="AR160" s="339">
        <f>IF(OR($C160&gt;AR$7,$C160+$E160-1&lt;AR$7),0,$D160-SUM($F36:AQ36))</f>
        <v>0</v>
      </c>
      <c r="AS160" s="339">
        <f>IF(OR($C160&gt;AS$7,$C160+$E160-1&lt;AS$7),0,$D160-SUM($F36:AR36))</f>
        <v>0</v>
      </c>
      <c r="AT160" s="339">
        <f>IF(OR($C160&gt;AT$7,$C160+$E160-1&lt;AT$7),0,$D160-SUM($F36:AS36))</f>
        <v>0</v>
      </c>
      <c r="AU160" s="339">
        <f>IF(OR($C160&gt;AU$7,$C160+$E160-1&lt;AU$7),0,$D160-SUM($F36:AT36))</f>
        <v>0</v>
      </c>
      <c r="AV160" s="339">
        <f>IF(OR($C160&gt;AV$7,$C160+$E160-1&lt;AV$7),0,$D160-SUM($F36:AU36))</f>
        <v>0</v>
      </c>
      <c r="AW160" s="339">
        <f>IF(OR($C160&gt;AW$7,$C160+$E160-1&lt;AW$7),0,$D160-SUM($F36:AV36))</f>
        <v>0</v>
      </c>
      <c r="AX160" s="339">
        <f>IF(OR($C160&gt;AX$7,$C160+$E160-1&lt;AX$7),0,$D160-SUM($F36:AW36))</f>
        <v>0</v>
      </c>
      <c r="AY160" s="339">
        <f>IF(OR($C160&gt;AY$7,$C160+$E160-1&lt;AY$7),0,$D160-SUM($F36:AX36))</f>
        <v>0</v>
      </c>
      <c r="AZ160" s="339">
        <f>IF(OR($C160&gt;AZ$7,$C160+$E160-1&lt;AZ$7),0,$D160-SUM($F36:AY36))</f>
        <v>0</v>
      </c>
      <c r="BA160" s="339">
        <f>IF(OR($C160&gt;BA$7,$C160+$E160-1&lt;BA$7),0,$D160-SUM($F36:AZ36))</f>
        <v>0</v>
      </c>
      <c r="BB160" s="339">
        <f>IF(OR($C160&gt;BB$7,$C160+$E160-1&lt;BB$7),0,$D160-SUM($F36:BA36))</f>
        <v>0</v>
      </c>
      <c r="BC160" s="339">
        <f>IF(OR($C160&gt;BC$7,$C160+$E160-1&lt;BC$7),0,$D160-SUM($F36:BB36))</f>
        <v>0</v>
      </c>
      <c r="BD160" s="339">
        <f>IF(OR($C160&gt;BD$7,$C160+$E160-1&lt;BD$7),0,$D160-SUM($F36:BC36))</f>
        <v>0</v>
      </c>
      <c r="BE160" s="339">
        <f>IF(OR($C160&gt;BE$7,$C160+$E160-1&lt;BE$7),0,$D160-SUM($F36:BD36))</f>
        <v>0</v>
      </c>
      <c r="BF160" s="339">
        <f>IF(OR($C160&gt;BF$7,$C160+$E160-1&lt;BF$7),0,$D160-SUM($F36:BE36))</f>
        <v>0</v>
      </c>
      <c r="BG160" s="339">
        <f>IF(OR($C160&gt;BG$7,$C160+$E160-1&lt;BG$7),0,$D160-SUM($F36:BF36))</f>
        <v>0</v>
      </c>
      <c r="BH160" s="339">
        <f>IF(OR($C160&gt;BH$7,$C160+$E160-1&lt;BH$7),0,$D160-SUM($F36:BG36))</f>
        <v>0</v>
      </c>
      <c r="BI160" s="339">
        <f>IF(OR($C160&gt;BI$7,$C160+$E160-1&lt;BI$7),0,$D160-SUM($F36:BH36))</f>
        <v>0</v>
      </c>
      <c r="BJ160" s="339">
        <f>IF(OR($C160&gt;BJ$7,$C160+$E160-1&lt;BJ$7),0,$D160-SUM($F36:BI36))</f>
        <v>0</v>
      </c>
      <c r="BK160" s="339">
        <f>IF(OR($C160&gt;BK$7,$C160+$E160-1&lt;BK$7),0,$D160-SUM($F36:BJ36))</f>
        <v>0</v>
      </c>
      <c r="BL160" s="339">
        <f>IF(OR($C160&gt;BL$7,$C160+$E160-1&lt;BL$7),0,$D160-SUM($F36:BK36))</f>
        <v>0</v>
      </c>
      <c r="BM160" s="339">
        <f>IF(OR($C160&gt;BM$7,$C160+$E160-1&lt;BM$7),0,$D160-SUM($F36:BL36))</f>
        <v>0</v>
      </c>
      <c r="BN160" s="339">
        <f>IF(OR($C160&gt;BN$7,$C160+$E160-1&lt;BN$7),0,$D160-SUM($F36:BM36))</f>
        <v>0</v>
      </c>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row>
    <row r="161" spans="1:90" hidden="1" outlineLevel="1" x14ac:dyDescent="0.15">
      <c r="A161" s="112"/>
      <c r="B161" s="336"/>
      <c r="C161" s="8">
        <v>3</v>
      </c>
      <c r="D161" s="337">
        <v>0</v>
      </c>
      <c r="E161" s="8">
        <f t="shared" si="22"/>
        <v>0</v>
      </c>
      <c r="F161" s="338"/>
      <c r="G161" s="339">
        <f>IF(OR($C161&gt;G$7,$C161+$E161-1&lt;G$7),0,$D161-SUM($F37:F37))</f>
        <v>0</v>
      </c>
      <c r="H161" s="339">
        <f>IF(OR($C161&gt;H$7,$C161+$E161-1&lt;H$7),0,$D161-SUM($F37:G37))</f>
        <v>0</v>
      </c>
      <c r="I161" s="339">
        <f>IF(OR($C161&gt;I$7,$C161+$E161-1&lt;I$7),0,$D161-SUM($F37:H37))</f>
        <v>0</v>
      </c>
      <c r="J161" s="339">
        <f>IF(OR($C161&gt;J$7,$C161+$E161-1&lt;J$7),0,$D161-SUM($F37:I37))</f>
        <v>0</v>
      </c>
      <c r="K161" s="339">
        <f>IF(OR($C161&gt;K$7,$C161+$E161-1&lt;K$7),0,$D161-SUM($F37:J37))</f>
        <v>0</v>
      </c>
      <c r="L161" s="339">
        <f>IF(OR($C161&gt;L$7,$C161+$E161-1&lt;L$7),0,$D161-SUM($F37:K37))</f>
        <v>0</v>
      </c>
      <c r="M161" s="339">
        <f>IF(OR($C161&gt;M$7,$C161+$E161-1&lt;M$7),0,$D161-SUM($F37:L37))</f>
        <v>0</v>
      </c>
      <c r="N161" s="339">
        <f>IF(OR($C161&gt;N$7,$C161+$E161-1&lt;N$7),0,$D161-SUM($F37:M37))</f>
        <v>0</v>
      </c>
      <c r="O161" s="339">
        <f>IF(OR($C161&gt;O$7,$C161+$E161-1&lt;O$7),0,$D161-SUM($F37:N37))</f>
        <v>0</v>
      </c>
      <c r="P161" s="339">
        <f>IF(OR($C161&gt;P$7,$C161+$E161-1&lt;P$7),0,$D161-SUM($F37:O37))</f>
        <v>0</v>
      </c>
      <c r="Q161" s="339">
        <f>IF(OR($C161&gt;Q$7,$C161+$E161-1&lt;Q$7),0,$D161-SUM($F37:P37))</f>
        <v>0</v>
      </c>
      <c r="R161" s="339">
        <f>IF(OR($C161&gt;R$7,$C161+$E161-1&lt;R$7),0,$D161-SUM($F37:Q37))</f>
        <v>0</v>
      </c>
      <c r="S161" s="339">
        <f>IF(OR($C161&gt;S$7,$C161+$E161-1&lt;S$7),0,$D161-SUM($F37:R37))</f>
        <v>0</v>
      </c>
      <c r="T161" s="339">
        <f>IF(OR($C161&gt;T$7,$C161+$E161-1&lt;T$7),0,$D161-SUM($F37:S37))</f>
        <v>0</v>
      </c>
      <c r="U161" s="339">
        <f>IF(OR($C161&gt;U$7,$C161+$E161-1&lt;U$7),0,$D161-SUM($F37:T37))</f>
        <v>0</v>
      </c>
      <c r="V161" s="339">
        <f>IF(OR($C161&gt;V$7,$C161+$E161-1&lt;V$7),0,$D161-SUM($F37:U37))</f>
        <v>0</v>
      </c>
      <c r="W161" s="339">
        <f>IF(OR($C161&gt;W$7,$C161+$E161-1&lt;W$7),0,$D161-SUM($F37:V37))</f>
        <v>0</v>
      </c>
      <c r="X161" s="339">
        <f>IF(OR($C161&gt;X$7,$C161+$E161-1&lt;X$7),0,$D161-SUM($F37:W37))</f>
        <v>0</v>
      </c>
      <c r="Y161" s="339">
        <f>IF(OR($C161&gt;Y$7,$C161+$E161-1&lt;Y$7),0,$D161-SUM($F37:X37))</f>
        <v>0</v>
      </c>
      <c r="Z161" s="339">
        <f>IF(OR($C161&gt;Z$7,$C161+$E161-1&lt;Z$7),0,$D161-SUM($F37:Y37))</f>
        <v>0</v>
      </c>
      <c r="AA161" s="339">
        <f>IF(OR($C161&gt;AA$7,$C161+$E161-1&lt;AA$7),0,$D161-SUM($F37:Z37))</f>
        <v>0</v>
      </c>
      <c r="AB161" s="339">
        <f>IF(OR($C161&gt;AB$7,$C161+$E161-1&lt;AB$7),0,$D161-SUM($F37:AA37))</f>
        <v>0</v>
      </c>
      <c r="AC161" s="339">
        <f>IF(OR($C161&gt;AC$7,$C161+$E161-1&lt;AC$7),0,$D161-SUM($F37:AB37))</f>
        <v>0</v>
      </c>
      <c r="AD161" s="339">
        <f>IF(OR($C161&gt;AD$7,$C161+$E161-1&lt;AD$7),0,$D161-SUM($F37:AC37))</f>
        <v>0</v>
      </c>
      <c r="AE161" s="339">
        <f>IF(OR($C161&gt;AE$7,$C161+$E161-1&lt;AE$7),0,$D161-SUM($F37:AD37))</f>
        <v>0</v>
      </c>
      <c r="AF161" s="339">
        <f>IF(OR($C161&gt;AF$7,$C161+$E161-1&lt;AF$7),0,$D161-SUM($F37:AE37))</f>
        <v>0</v>
      </c>
      <c r="AG161" s="339">
        <f>IF(OR($C161&gt;AG$7,$C161+$E161-1&lt;AG$7),0,$D161-SUM($F37:AF37))</f>
        <v>0</v>
      </c>
      <c r="AH161" s="339">
        <f>IF(OR($C161&gt;AH$7,$C161+$E161-1&lt;AH$7),0,$D161-SUM($F37:AG37))</f>
        <v>0</v>
      </c>
      <c r="AI161" s="339">
        <f>IF(OR($C161&gt;AI$7,$C161+$E161-1&lt;AI$7),0,$D161-SUM($F37:AH37))</f>
        <v>0</v>
      </c>
      <c r="AJ161" s="339">
        <f>IF(OR($C161&gt;AJ$7,$C161+$E161-1&lt;AJ$7),0,$D161-SUM($F37:AI37))</f>
        <v>0</v>
      </c>
      <c r="AK161" s="339">
        <f>IF(OR($C161&gt;AK$7,$C161+$E161-1&lt;AK$7),0,$D161-SUM($F37:AJ37))</f>
        <v>0</v>
      </c>
      <c r="AL161" s="339">
        <f>IF(OR($C161&gt;AL$7,$C161+$E161-1&lt;AL$7),0,$D161-SUM($F37:AK37))</f>
        <v>0</v>
      </c>
      <c r="AM161" s="339">
        <f>IF(OR($C161&gt;AM$7,$C161+$E161-1&lt;AM$7),0,$D161-SUM($F37:AL37))</f>
        <v>0</v>
      </c>
      <c r="AN161" s="339">
        <f>IF(OR($C161&gt;AN$7,$C161+$E161-1&lt;AN$7),0,$D161-SUM($F37:AM37))</f>
        <v>0</v>
      </c>
      <c r="AO161" s="339">
        <f>IF(OR($C161&gt;AO$7,$C161+$E161-1&lt;AO$7),0,$D161-SUM($F37:AN37))</f>
        <v>0</v>
      </c>
      <c r="AP161" s="339">
        <f>IF(OR($C161&gt;AP$7,$C161+$E161-1&lt;AP$7),0,$D161-SUM($F37:AO37))</f>
        <v>0</v>
      </c>
      <c r="AQ161" s="339">
        <f>IF(OR($C161&gt;AQ$7,$C161+$E161-1&lt;AQ$7),0,$D161-SUM($F37:AP37))</f>
        <v>0</v>
      </c>
      <c r="AR161" s="339">
        <f>IF(OR($C161&gt;AR$7,$C161+$E161-1&lt;AR$7),0,$D161-SUM($F37:AQ37))</f>
        <v>0</v>
      </c>
      <c r="AS161" s="339">
        <f>IF(OR($C161&gt;AS$7,$C161+$E161-1&lt;AS$7),0,$D161-SUM($F37:AR37))</f>
        <v>0</v>
      </c>
      <c r="AT161" s="339">
        <f>IF(OR($C161&gt;AT$7,$C161+$E161-1&lt;AT$7),0,$D161-SUM($F37:AS37))</f>
        <v>0</v>
      </c>
      <c r="AU161" s="339">
        <f>IF(OR($C161&gt;AU$7,$C161+$E161-1&lt;AU$7),0,$D161-SUM($F37:AT37))</f>
        <v>0</v>
      </c>
      <c r="AV161" s="339">
        <f>IF(OR($C161&gt;AV$7,$C161+$E161-1&lt;AV$7),0,$D161-SUM($F37:AU37))</f>
        <v>0</v>
      </c>
      <c r="AW161" s="339">
        <f>IF(OR($C161&gt;AW$7,$C161+$E161-1&lt;AW$7),0,$D161-SUM($F37:AV37))</f>
        <v>0</v>
      </c>
      <c r="AX161" s="339">
        <f>IF(OR($C161&gt;AX$7,$C161+$E161-1&lt;AX$7),0,$D161-SUM($F37:AW37))</f>
        <v>0</v>
      </c>
      <c r="AY161" s="339">
        <f>IF(OR($C161&gt;AY$7,$C161+$E161-1&lt;AY$7),0,$D161-SUM($F37:AX37))</f>
        <v>0</v>
      </c>
      <c r="AZ161" s="339">
        <f>IF(OR($C161&gt;AZ$7,$C161+$E161-1&lt;AZ$7),0,$D161-SUM($F37:AY37))</f>
        <v>0</v>
      </c>
      <c r="BA161" s="339">
        <f>IF(OR($C161&gt;BA$7,$C161+$E161-1&lt;BA$7),0,$D161-SUM($F37:AZ37))</f>
        <v>0</v>
      </c>
      <c r="BB161" s="339">
        <f>IF(OR($C161&gt;BB$7,$C161+$E161-1&lt;BB$7),0,$D161-SUM($F37:BA37))</f>
        <v>0</v>
      </c>
      <c r="BC161" s="339">
        <f>IF(OR($C161&gt;BC$7,$C161+$E161-1&lt;BC$7),0,$D161-SUM($F37:BB37))</f>
        <v>0</v>
      </c>
      <c r="BD161" s="339">
        <f>IF(OR($C161&gt;BD$7,$C161+$E161-1&lt;BD$7),0,$D161-SUM($F37:BC37))</f>
        <v>0</v>
      </c>
      <c r="BE161" s="339">
        <f>IF(OR($C161&gt;BE$7,$C161+$E161-1&lt;BE$7),0,$D161-SUM($F37:BD37))</f>
        <v>0</v>
      </c>
      <c r="BF161" s="339">
        <f>IF(OR($C161&gt;BF$7,$C161+$E161-1&lt;BF$7),0,$D161-SUM($F37:BE37))</f>
        <v>0</v>
      </c>
      <c r="BG161" s="339">
        <f>IF(OR($C161&gt;BG$7,$C161+$E161-1&lt;BG$7),0,$D161-SUM($F37:BF37))</f>
        <v>0</v>
      </c>
      <c r="BH161" s="339">
        <f>IF(OR($C161&gt;BH$7,$C161+$E161-1&lt;BH$7),0,$D161-SUM($F37:BG37))</f>
        <v>0</v>
      </c>
      <c r="BI161" s="339">
        <f>IF(OR($C161&gt;BI$7,$C161+$E161-1&lt;BI$7),0,$D161-SUM($F37:BH37))</f>
        <v>0</v>
      </c>
      <c r="BJ161" s="339">
        <f>IF(OR($C161&gt;BJ$7,$C161+$E161-1&lt;BJ$7),0,$D161-SUM($F37:BI37))</f>
        <v>0</v>
      </c>
      <c r="BK161" s="339">
        <f>IF(OR($C161&gt;BK$7,$C161+$E161-1&lt;BK$7),0,$D161-SUM($F37:BJ37))</f>
        <v>0</v>
      </c>
      <c r="BL161" s="339">
        <f>IF(OR($C161&gt;BL$7,$C161+$E161-1&lt;BL$7),0,$D161-SUM($F37:BK37))</f>
        <v>0</v>
      </c>
      <c r="BM161" s="339">
        <f>IF(OR($C161&gt;BM$7,$C161+$E161-1&lt;BM$7),0,$D161-SUM($F37:BL37))</f>
        <v>0</v>
      </c>
      <c r="BN161" s="339">
        <f>IF(OR($C161&gt;BN$7,$C161+$E161-1&lt;BN$7),0,$D161-SUM($F37:BM37))</f>
        <v>0</v>
      </c>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row>
    <row r="162" spans="1:90" hidden="1" outlineLevel="1" x14ac:dyDescent="0.15">
      <c r="A162" s="112"/>
      <c r="B162" s="336"/>
      <c r="C162" s="8">
        <v>4</v>
      </c>
      <c r="D162" s="337">
        <v>0</v>
      </c>
      <c r="E162" s="8">
        <f t="shared" si="22"/>
        <v>0</v>
      </c>
      <c r="F162" s="338"/>
      <c r="G162" s="339">
        <f>IF(OR($C162&gt;G$7,$C162+$E162-1&lt;G$7),0,$D162-SUM($F38:F38))</f>
        <v>0</v>
      </c>
      <c r="H162" s="339">
        <f>IF(OR($C162&gt;H$7,$C162+$E162-1&lt;H$7),0,$D162-SUM($F38:G38))</f>
        <v>0</v>
      </c>
      <c r="I162" s="339">
        <f>IF(OR($C162&gt;I$7,$C162+$E162-1&lt;I$7),0,$D162-SUM($F38:H38))</f>
        <v>0</v>
      </c>
      <c r="J162" s="339">
        <f>IF(OR($C162&gt;J$7,$C162+$E162-1&lt;J$7),0,$D162-SUM($F38:I38))</f>
        <v>0</v>
      </c>
      <c r="K162" s="339">
        <f>IF(OR($C162&gt;K$7,$C162+$E162-1&lt;K$7),0,$D162-SUM($F38:J38))</f>
        <v>0</v>
      </c>
      <c r="L162" s="339">
        <f>IF(OR($C162&gt;L$7,$C162+$E162-1&lt;L$7),0,$D162-SUM($F38:K38))</f>
        <v>0</v>
      </c>
      <c r="M162" s="339">
        <f>IF(OR($C162&gt;M$7,$C162+$E162-1&lt;M$7),0,$D162-SUM($F38:L38))</f>
        <v>0</v>
      </c>
      <c r="N162" s="339">
        <f>IF(OR($C162&gt;N$7,$C162+$E162-1&lt;N$7),0,$D162-SUM($F38:M38))</f>
        <v>0</v>
      </c>
      <c r="O162" s="339">
        <f>IF(OR($C162&gt;O$7,$C162+$E162-1&lt;O$7),0,$D162-SUM($F38:N38))</f>
        <v>0</v>
      </c>
      <c r="P162" s="339">
        <f>IF(OR($C162&gt;P$7,$C162+$E162-1&lt;P$7),0,$D162-SUM($F38:O38))</f>
        <v>0</v>
      </c>
      <c r="Q162" s="339">
        <f>IF(OR($C162&gt;Q$7,$C162+$E162-1&lt;Q$7),0,$D162-SUM($F38:P38))</f>
        <v>0</v>
      </c>
      <c r="R162" s="339">
        <f>IF(OR($C162&gt;R$7,$C162+$E162-1&lt;R$7),0,$D162-SUM($F38:Q38))</f>
        <v>0</v>
      </c>
      <c r="S162" s="339">
        <f>IF(OR($C162&gt;S$7,$C162+$E162-1&lt;S$7),0,$D162-SUM($F38:R38))</f>
        <v>0</v>
      </c>
      <c r="T162" s="339">
        <f>IF(OR($C162&gt;T$7,$C162+$E162-1&lt;T$7),0,$D162-SUM($F38:S38))</f>
        <v>0</v>
      </c>
      <c r="U162" s="339">
        <f>IF(OR($C162&gt;U$7,$C162+$E162-1&lt;U$7),0,$D162-SUM($F38:T38))</f>
        <v>0</v>
      </c>
      <c r="V162" s="339">
        <f>IF(OR($C162&gt;V$7,$C162+$E162-1&lt;V$7),0,$D162-SUM($F38:U38))</f>
        <v>0</v>
      </c>
      <c r="W162" s="339">
        <f>IF(OR($C162&gt;W$7,$C162+$E162-1&lt;W$7),0,$D162-SUM($F38:V38))</f>
        <v>0</v>
      </c>
      <c r="X162" s="339">
        <f>IF(OR($C162&gt;X$7,$C162+$E162-1&lt;X$7),0,$D162-SUM($F38:W38))</f>
        <v>0</v>
      </c>
      <c r="Y162" s="339">
        <f>IF(OR($C162&gt;Y$7,$C162+$E162-1&lt;Y$7),0,$D162-SUM($F38:X38))</f>
        <v>0</v>
      </c>
      <c r="Z162" s="339">
        <f>IF(OR($C162&gt;Z$7,$C162+$E162-1&lt;Z$7),0,$D162-SUM($F38:Y38))</f>
        <v>0</v>
      </c>
      <c r="AA162" s="339">
        <f>IF(OR($C162&gt;AA$7,$C162+$E162-1&lt;AA$7),0,$D162-SUM($F38:Z38))</f>
        <v>0</v>
      </c>
      <c r="AB162" s="339">
        <f>IF(OR($C162&gt;AB$7,$C162+$E162-1&lt;AB$7),0,$D162-SUM($F38:AA38))</f>
        <v>0</v>
      </c>
      <c r="AC162" s="339">
        <f>IF(OR($C162&gt;AC$7,$C162+$E162-1&lt;AC$7),0,$D162-SUM($F38:AB38))</f>
        <v>0</v>
      </c>
      <c r="AD162" s="339">
        <f>IF(OR($C162&gt;AD$7,$C162+$E162-1&lt;AD$7),0,$D162-SUM($F38:AC38))</f>
        <v>0</v>
      </c>
      <c r="AE162" s="339">
        <f>IF(OR($C162&gt;AE$7,$C162+$E162-1&lt;AE$7),0,$D162-SUM($F38:AD38))</f>
        <v>0</v>
      </c>
      <c r="AF162" s="339">
        <f>IF(OR($C162&gt;AF$7,$C162+$E162-1&lt;AF$7),0,$D162-SUM($F38:AE38))</f>
        <v>0</v>
      </c>
      <c r="AG162" s="339">
        <f>IF(OR($C162&gt;AG$7,$C162+$E162-1&lt;AG$7),0,$D162-SUM($F38:AF38))</f>
        <v>0</v>
      </c>
      <c r="AH162" s="339">
        <f>IF(OR($C162&gt;AH$7,$C162+$E162-1&lt;AH$7),0,$D162-SUM($F38:AG38))</f>
        <v>0</v>
      </c>
      <c r="AI162" s="339">
        <f>IF(OR($C162&gt;AI$7,$C162+$E162-1&lt;AI$7),0,$D162-SUM($F38:AH38))</f>
        <v>0</v>
      </c>
      <c r="AJ162" s="339">
        <f>IF(OR($C162&gt;AJ$7,$C162+$E162-1&lt;AJ$7),0,$D162-SUM($F38:AI38))</f>
        <v>0</v>
      </c>
      <c r="AK162" s="339">
        <f>IF(OR($C162&gt;AK$7,$C162+$E162-1&lt;AK$7),0,$D162-SUM($F38:AJ38))</f>
        <v>0</v>
      </c>
      <c r="AL162" s="339">
        <f>IF(OR($C162&gt;AL$7,$C162+$E162-1&lt;AL$7),0,$D162-SUM($F38:AK38))</f>
        <v>0</v>
      </c>
      <c r="AM162" s="339">
        <f>IF(OR($C162&gt;AM$7,$C162+$E162-1&lt;AM$7),0,$D162-SUM($F38:AL38))</f>
        <v>0</v>
      </c>
      <c r="AN162" s="339">
        <f>IF(OR($C162&gt;AN$7,$C162+$E162-1&lt;AN$7),0,$D162-SUM($F38:AM38))</f>
        <v>0</v>
      </c>
      <c r="AO162" s="339">
        <f>IF(OR($C162&gt;AO$7,$C162+$E162-1&lt;AO$7),0,$D162-SUM($F38:AN38))</f>
        <v>0</v>
      </c>
      <c r="AP162" s="339">
        <f>IF(OR($C162&gt;AP$7,$C162+$E162-1&lt;AP$7),0,$D162-SUM($F38:AO38))</f>
        <v>0</v>
      </c>
      <c r="AQ162" s="339">
        <f>IF(OR($C162&gt;AQ$7,$C162+$E162-1&lt;AQ$7),0,$D162-SUM($F38:AP38))</f>
        <v>0</v>
      </c>
      <c r="AR162" s="339">
        <f>IF(OR($C162&gt;AR$7,$C162+$E162-1&lt;AR$7),0,$D162-SUM($F38:AQ38))</f>
        <v>0</v>
      </c>
      <c r="AS162" s="339">
        <f>IF(OR($C162&gt;AS$7,$C162+$E162-1&lt;AS$7),0,$D162-SUM($F38:AR38))</f>
        <v>0</v>
      </c>
      <c r="AT162" s="339">
        <f>IF(OR($C162&gt;AT$7,$C162+$E162-1&lt;AT$7),0,$D162-SUM($F38:AS38))</f>
        <v>0</v>
      </c>
      <c r="AU162" s="339">
        <f>IF(OR($C162&gt;AU$7,$C162+$E162-1&lt;AU$7),0,$D162-SUM($F38:AT38))</f>
        <v>0</v>
      </c>
      <c r="AV162" s="339">
        <f>IF(OR($C162&gt;AV$7,$C162+$E162-1&lt;AV$7),0,$D162-SUM($F38:AU38))</f>
        <v>0</v>
      </c>
      <c r="AW162" s="339">
        <f>IF(OR($C162&gt;AW$7,$C162+$E162-1&lt;AW$7),0,$D162-SUM($F38:AV38))</f>
        <v>0</v>
      </c>
      <c r="AX162" s="339">
        <f>IF(OR($C162&gt;AX$7,$C162+$E162-1&lt;AX$7),0,$D162-SUM($F38:AW38))</f>
        <v>0</v>
      </c>
      <c r="AY162" s="339">
        <f>IF(OR($C162&gt;AY$7,$C162+$E162-1&lt;AY$7),0,$D162-SUM($F38:AX38))</f>
        <v>0</v>
      </c>
      <c r="AZ162" s="339">
        <f>IF(OR($C162&gt;AZ$7,$C162+$E162-1&lt;AZ$7),0,$D162-SUM($F38:AY38))</f>
        <v>0</v>
      </c>
      <c r="BA162" s="339">
        <f>IF(OR($C162&gt;BA$7,$C162+$E162-1&lt;BA$7),0,$D162-SUM($F38:AZ38))</f>
        <v>0</v>
      </c>
      <c r="BB162" s="339">
        <f>IF(OR($C162&gt;BB$7,$C162+$E162-1&lt;BB$7),0,$D162-SUM($F38:BA38))</f>
        <v>0</v>
      </c>
      <c r="BC162" s="339">
        <f>IF(OR($C162&gt;BC$7,$C162+$E162-1&lt;BC$7),0,$D162-SUM($F38:BB38))</f>
        <v>0</v>
      </c>
      <c r="BD162" s="339">
        <f>IF(OR($C162&gt;BD$7,$C162+$E162-1&lt;BD$7),0,$D162-SUM($F38:BC38))</f>
        <v>0</v>
      </c>
      <c r="BE162" s="339">
        <f>IF(OR($C162&gt;BE$7,$C162+$E162-1&lt;BE$7),0,$D162-SUM($F38:BD38))</f>
        <v>0</v>
      </c>
      <c r="BF162" s="339">
        <f>IF(OR($C162&gt;BF$7,$C162+$E162-1&lt;BF$7),0,$D162-SUM($F38:BE38))</f>
        <v>0</v>
      </c>
      <c r="BG162" s="339">
        <f>IF(OR($C162&gt;BG$7,$C162+$E162-1&lt;BG$7),0,$D162-SUM($F38:BF38))</f>
        <v>0</v>
      </c>
      <c r="BH162" s="339">
        <f>IF(OR($C162&gt;BH$7,$C162+$E162-1&lt;BH$7),0,$D162-SUM($F38:BG38))</f>
        <v>0</v>
      </c>
      <c r="BI162" s="339">
        <f>IF(OR($C162&gt;BI$7,$C162+$E162-1&lt;BI$7),0,$D162-SUM($F38:BH38))</f>
        <v>0</v>
      </c>
      <c r="BJ162" s="339">
        <f>IF(OR($C162&gt;BJ$7,$C162+$E162-1&lt;BJ$7),0,$D162-SUM($F38:BI38))</f>
        <v>0</v>
      </c>
      <c r="BK162" s="339">
        <f>IF(OR($C162&gt;BK$7,$C162+$E162-1&lt;BK$7),0,$D162-SUM($F38:BJ38))</f>
        <v>0</v>
      </c>
      <c r="BL162" s="339">
        <f>IF(OR($C162&gt;BL$7,$C162+$E162-1&lt;BL$7),0,$D162-SUM($F38:BK38))</f>
        <v>0</v>
      </c>
      <c r="BM162" s="339">
        <f>IF(OR($C162&gt;BM$7,$C162+$E162-1&lt;BM$7),0,$D162-SUM($F38:BL38))</f>
        <v>0</v>
      </c>
      <c r="BN162" s="339">
        <f>IF(OR($C162&gt;BN$7,$C162+$E162-1&lt;BN$7),0,$D162-SUM($F38:BM38))</f>
        <v>0</v>
      </c>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row>
    <row r="163" spans="1:90" hidden="1" outlineLevel="1" x14ac:dyDescent="0.15">
      <c r="A163" s="112"/>
      <c r="B163" s="336"/>
      <c r="C163" s="8">
        <v>5</v>
      </c>
      <c r="D163" s="337">
        <v>0</v>
      </c>
      <c r="E163" s="8">
        <f t="shared" si="22"/>
        <v>0</v>
      </c>
      <c r="F163" s="338"/>
      <c r="G163" s="339">
        <f>IF(OR($C163&gt;G$7,$C163+$E163-1&lt;G$7),0,$D163-SUM($F39:F39))</f>
        <v>0</v>
      </c>
      <c r="H163" s="339">
        <f>IF(OR($C163&gt;H$7,$C163+$E163-1&lt;H$7),0,$D163-SUM($F39:G39))</f>
        <v>0</v>
      </c>
      <c r="I163" s="339">
        <f>IF(OR($C163&gt;I$7,$C163+$E163-1&lt;I$7),0,$D163-SUM($F39:H39))</f>
        <v>0</v>
      </c>
      <c r="J163" s="339">
        <f>IF(OR($C163&gt;J$7,$C163+$E163-1&lt;J$7),0,$D163-SUM($F39:I39))</f>
        <v>0</v>
      </c>
      <c r="K163" s="339">
        <f>IF(OR($C163&gt;K$7,$C163+$E163-1&lt;K$7),0,$D163-SUM($F39:J39))</f>
        <v>0</v>
      </c>
      <c r="L163" s="339">
        <f>IF(OR($C163&gt;L$7,$C163+$E163-1&lt;L$7),0,$D163-SUM($F39:K39))</f>
        <v>0</v>
      </c>
      <c r="M163" s="339">
        <f>IF(OR($C163&gt;M$7,$C163+$E163-1&lt;M$7),0,$D163-SUM($F39:L39))</f>
        <v>0</v>
      </c>
      <c r="N163" s="339">
        <f>IF(OR($C163&gt;N$7,$C163+$E163-1&lt;N$7),0,$D163-SUM($F39:M39))</f>
        <v>0</v>
      </c>
      <c r="O163" s="339">
        <f>IF(OR($C163&gt;O$7,$C163+$E163-1&lt;O$7),0,$D163-SUM($F39:N39))</f>
        <v>0</v>
      </c>
      <c r="P163" s="339">
        <f>IF(OR($C163&gt;P$7,$C163+$E163-1&lt;P$7),0,$D163-SUM($F39:O39))</f>
        <v>0</v>
      </c>
      <c r="Q163" s="339">
        <f>IF(OR($C163&gt;Q$7,$C163+$E163-1&lt;Q$7),0,$D163-SUM($F39:P39))</f>
        <v>0</v>
      </c>
      <c r="R163" s="339">
        <f>IF(OR($C163&gt;R$7,$C163+$E163-1&lt;R$7),0,$D163-SUM($F39:Q39))</f>
        <v>0</v>
      </c>
      <c r="S163" s="339">
        <f>IF(OR($C163&gt;S$7,$C163+$E163-1&lt;S$7),0,$D163-SUM($F39:R39))</f>
        <v>0</v>
      </c>
      <c r="T163" s="339">
        <f>IF(OR($C163&gt;T$7,$C163+$E163-1&lt;T$7),0,$D163-SUM($F39:S39))</f>
        <v>0</v>
      </c>
      <c r="U163" s="339">
        <f>IF(OR($C163&gt;U$7,$C163+$E163-1&lt;U$7),0,$D163-SUM($F39:T39))</f>
        <v>0</v>
      </c>
      <c r="V163" s="339">
        <f>IF(OR($C163&gt;V$7,$C163+$E163-1&lt;V$7),0,$D163-SUM($F39:U39))</f>
        <v>0</v>
      </c>
      <c r="W163" s="339">
        <f>IF(OR($C163&gt;W$7,$C163+$E163-1&lt;W$7),0,$D163-SUM($F39:V39))</f>
        <v>0</v>
      </c>
      <c r="X163" s="339">
        <f>IF(OR($C163&gt;X$7,$C163+$E163-1&lt;X$7),0,$D163-SUM($F39:W39))</f>
        <v>0</v>
      </c>
      <c r="Y163" s="339">
        <f>IF(OR($C163&gt;Y$7,$C163+$E163-1&lt;Y$7),0,$D163-SUM($F39:X39))</f>
        <v>0</v>
      </c>
      <c r="Z163" s="339">
        <f>IF(OR($C163&gt;Z$7,$C163+$E163-1&lt;Z$7),0,$D163-SUM($F39:Y39))</f>
        <v>0</v>
      </c>
      <c r="AA163" s="339">
        <f>IF(OR($C163&gt;AA$7,$C163+$E163-1&lt;AA$7),0,$D163-SUM($F39:Z39))</f>
        <v>0</v>
      </c>
      <c r="AB163" s="339">
        <f>IF(OR($C163&gt;AB$7,$C163+$E163-1&lt;AB$7),0,$D163-SUM($F39:AA39))</f>
        <v>0</v>
      </c>
      <c r="AC163" s="339">
        <f>IF(OR($C163&gt;AC$7,$C163+$E163-1&lt;AC$7),0,$D163-SUM($F39:AB39))</f>
        <v>0</v>
      </c>
      <c r="AD163" s="339">
        <f>IF(OR($C163&gt;AD$7,$C163+$E163-1&lt;AD$7),0,$D163-SUM($F39:AC39))</f>
        <v>0</v>
      </c>
      <c r="AE163" s="339">
        <f>IF(OR($C163&gt;AE$7,$C163+$E163-1&lt;AE$7),0,$D163-SUM($F39:AD39))</f>
        <v>0</v>
      </c>
      <c r="AF163" s="339">
        <f>IF(OR($C163&gt;AF$7,$C163+$E163-1&lt;AF$7),0,$D163-SUM($F39:AE39))</f>
        <v>0</v>
      </c>
      <c r="AG163" s="339">
        <f>IF(OR($C163&gt;AG$7,$C163+$E163-1&lt;AG$7),0,$D163-SUM($F39:AF39))</f>
        <v>0</v>
      </c>
      <c r="AH163" s="339">
        <f>IF(OR($C163&gt;AH$7,$C163+$E163-1&lt;AH$7),0,$D163-SUM($F39:AG39))</f>
        <v>0</v>
      </c>
      <c r="AI163" s="339">
        <f>IF(OR($C163&gt;AI$7,$C163+$E163-1&lt;AI$7),0,$D163-SUM($F39:AH39))</f>
        <v>0</v>
      </c>
      <c r="AJ163" s="339">
        <f>IF(OR($C163&gt;AJ$7,$C163+$E163-1&lt;AJ$7),0,$D163-SUM($F39:AI39))</f>
        <v>0</v>
      </c>
      <c r="AK163" s="339">
        <f>IF(OR($C163&gt;AK$7,$C163+$E163-1&lt;AK$7),0,$D163-SUM($F39:AJ39))</f>
        <v>0</v>
      </c>
      <c r="AL163" s="339">
        <f>IF(OR($C163&gt;AL$7,$C163+$E163-1&lt;AL$7),0,$D163-SUM($F39:AK39))</f>
        <v>0</v>
      </c>
      <c r="AM163" s="339">
        <f>IF(OR($C163&gt;AM$7,$C163+$E163-1&lt;AM$7),0,$D163-SUM($F39:AL39))</f>
        <v>0</v>
      </c>
      <c r="AN163" s="339">
        <f>IF(OR($C163&gt;AN$7,$C163+$E163-1&lt;AN$7),0,$D163-SUM($F39:AM39))</f>
        <v>0</v>
      </c>
      <c r="AO163" s="339">
        <f>IF(OR($C163&gt;AO$7,$C163+$E163-1&lt;AO$7),0,$D163-SUM($F39:AN39))</f>
        <v>0</v>
      </c>
      <c r="AP163" s="339">
        <f>IF(OR($C163&gt;AP$7,$C163+$E163-1&lt;AP$7),0,$D163-SUM($F39:AO39))</f>
        <v>0</v>
      </c>
      <c r="AQ163" s="339">
        <f>IF(OR($C163&gt;AQ$7,$C163+$E163-1&lt;AQ$7),0,$D163-SUM($F39:AP39))</f>
        <v>0</v>
      </c>
      <c r="AR163" s="339">
        <f>IF(OR($C163&gt;AR$7,$C163+$E163-1&lt;AR$7),0,$D163-SUM($F39:AQ39))</f>
        <v>0</v>
      </c>
      <c r="AS163" s="339">
        <f>IF(OR($C163&gt;AS$7,$C163+$E163-1&lt;AS$7),0,$D163-SUM($F39:AR39))</f>
        <v>0</v>
      </c>
      <c r="AT163" s="339">
        <f>IF(OR($C163&gt;AT$7,$C163+$E163-1&lt;AT$7),0,$D163-SUM($F39:AS39))</f>
        <v>0</v>
      </c>
      <c r="AU163" s="339">
        <f>IF(OR($C163&gt;AU$7,$C163+$E163-1&lt;AU$7),0,$D163-SUM($F39:AT39))</f>
        <v>0</v>
      </c>
      <c r="AV163" s="339">
        <f>IF(OR($C163&gt;AV$7,$C163+$E163-1&lt;AV$7),0,$D163-SUM($F39:AU39))</f>
        <v>0</v>
      </c>
      <c r="AW163" s="339">
        <f>IF(OR($C163&gt;AW$7,$C163+$E163-1&lt;AW$7),0,$D163-SUM($F39:AV39))</f>
        <v>0</v>
      </c>
      <c r="AX163" s="339">
        <f>IF(OR($C163&gt;AX$7,$C163+$E163-1&lt;AX$7),0,$D163-SUM($F39:AW39))</f>
        <v>0</v>
      </c>
      <c r="AY163" s="339">
        <f>IF(OR($C163&gt;AY$7,$C163+$E163-1&lt;AY$7),0,$D163-SUM($F39:AX39))</f>
        <v>0</v>
      </c>
      <c r="AZ163" s="339">
        <f>IF(OR($C163&gt;AZ$7,$C163+$E163-1&lt;AZ$7),0,$D163-SUM($F39:AY39))</f>
        <v>0</v>
      </c>
      <c r="BA163" s="339">
        <f>IF(OR($C163&gt;BA$7,$C163+$E163-1&lt;BA$7),0,$D163-SUM($F39:AZ39))</f>
        <v>0</v>
      </c>
      <c r="BB163" s="339">
        <f>IF(OR($C163&gt;BB$7,$C163+$E163-1&lt;BB$7),0,$D163-SUM($F39:BA39))</f>
        <v>0</v>
      </c>
      <c r="BC163" s="339">
        <f>IF(OR($C163&gt;BC$7,$C163+$E163-1&lt;BC$7),0,$D163-SUM($F39:BB39))</f>
        <v>0</v>
      </c>
      <c r="BD163" s="339">
        <f>IF(OR($C163&gt;BD$7,$C163+$E163-1&lt;BD$7),0,$D163-SUM($F39:BC39))</f>
        <v>0</v>
      </c>
      <c r="BE163" s="339">
        <f>IF(OR($C163&gt;BE$7,$C163+$E163-1&lt;BE$7),0,$D163-SUM($F39:BD39))</f>
        <v>0</v>
      </c>
      <c r="BF163" s="339">
        <f>IF(OR($C163&gt;BF$7,$C163+$E163-1&lt;BF$7),0,$D163-SUM($F39:BE39))</f>
        <v>0</v>
      </c>
      <c r="BG163" s="339">
        <f>IF(OR($C163&gt;BG$7,$C163+$E163-1&lt;BG$7),0,$D163-SUM($F39:BF39))</f>
        <v>0</v>
      </c>
      <c r="BH163" s="339">
        <f>IF(OR($C163&gt;BH$7,$C163+$E163-1&lt;BH$7),0,$D163-SUM($F39:BG39))</f>
        <v>0</v>
      </c>
      <c r="BI163" s="339">
        <f>IF(OR($C163&gt;BI$7,$C163+$E163-1&lt;BI$7),0,$D163-SUM($F39:BH39))</f>
        <v>0</v>
      </c>
      <c r="BJ163" s="339">
        <f>IF(OR($C163&gt;BJ$7,$C163+$E163-1&lt;BJ$7),0,$D163-SUM($F39:BI39))</f>
        <v>0</v>
      </c>
      <c r="BK163" s="339">
        <f>IF(OR($C163&gt;BK$7,$C163+$E163-1&lt;BK$7),0,$D163-SUM($F39:BJ39))</f>
        <v>0</v>
      </c>
      <c r="BL163" s="339">
        <f>IF(OR($C163&gt;BL$7,$C163+$E163-1&lt;BL$7),0,$D163-SUM($F39:BK39))</f>
        <v>0</v>
      </c>
      <c r="BM163" s="339">
        <f>IF(OR($C163&gt;BM$7,$C163+$E163-1&lt;BM$7),0,$D163-SUM($F39:BL39))</f>
        <v>0</v>
      </c>
      <c r="BN163" s="339">
        <f>IF(OR($C163&gt;BN$7,$C163+$E163-1&lt;BN$7),0,$D163-SUM($F39:BM39))</f>
        <v>0</v>
      </c>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row>
    <row r="164" spans="1:90" hidden="1" outlineLevel="1" x14ac:dyDescent="0.15">
      <c r="A164" s="112"/>
      <c r="B164" s="336"/>
      <c r="C164" s="8">
        <v>6</v>
      </c>
      <c r="D164" s="337">
        <v>0</v>
      </c>
      <c r="E164" s="8">
        <f t="shared" si="22"/>
        <v>0</v>
      </c>
      <c r="F164" s="338"/>
      <c r="G164" s="339">
        <f>IF(OR($C164&gt;G$7,$C164+$E164-1&lt;G$7),0,$D164-SUM($F40:F40))</f>
        <v>0</v>
      </c>
      <c r="H164" s="339">
        <f>IF(OR($C164&gt;H$7,$C164+$E164-1&lt;H$7),0,$D164-SUM($F40:G40))</f>
        <v>0</v>
      </c>
      <c r="I164" s="339">
        <f>IF(OR($C164&gt;I$7,$C164+$E164-1&lt;I$7),0,$D164-SUM($F40:H40))</f>
        <v>0</v>
      </c>
      <c r="J164" s="339">
        <f>IF(OR($C164&gt;J$7,$C164+$E164-1&lt;J$7),0,$D164-SUM($F40:I40))</f>
        <v>0</v>
      </c>
      <c r="K164" s="339">
        <f>IF(OR($C164&gt;K$7,$C164+$E164-1&lt;K$7),0,$D164-SUM($F40:J40))</f>
        <v>0</v>
      </c>
      <c r="L164" s="339">
        <f>IF(OR($C164&gt;L$7,$C164+$E164-1&lt;L$7),0,$D164-SUM($F40:K40))</f>
        <v>0</v>
      </c>
      <c r="M164" s="339">
        <f>IF(OR($C164&gt;M$7,$C164+$E164-1&lt;M$7),0,$D164-SUM($F40:L40))</f>
        <v>0</v>
      </c>
      <c r="N164" s="339">
        <f>IF(OR($C164&gt;N$7,$C164+$E164-1&lt;N$7),0,$D164-SUM($F40:M40))</f>
        <v>0</v>
      </c>
      <c r="O164" s="339">
        <f>IF(OR($C164&gt;O$7,$C164+$E164-1&lt;O$7),0,$D164-SUM($F40:N40))</f>
        <v>0</v>
      </c>
      <c r="P164" s="339">
        <f>IF(OR($C164&gt;P$7,$C164+$E164-1&lt;P$7),0,$D164-SUM($F40:O40))</f>
        <v>0</v>
      </c>
      <c r="Q164" s="339">
        <f>IF(OR($C164&gt;Q$7,$C164+$E164-1&lt;Q$7),0,$D164-SUM($F40:P40))</f>
        <v>0</v>
      </c>
      <c r="R164" s="339">
        <f>IF(OR($C164&gt;R$7,$C164+$E164-1&lt;R$7),0,$D164-SUM($F40:Q40))</f>
        <v>0</v>
      </c>
      <c r="S164" s="339">
        <f>IF(OR($C164&gt;S$7,$C164+$E164-1&lt;S$7),0,$D164-SUM($F40:R40))</f>
        <v>0</v>
      </c>
      <c r="T164" s="339">
        <f>IF(OR($C164&gt;T$7,$C164+$E164-1&lt;T$7),0,$D164-SUM($F40:S40))</f>
        <v>0</v>
      </c>
      <c r="U164" s="339">
        <f>IF(OR($C164&gt;U$7,$C164+$E164-1&lt;U$7),0,$D164-SUM($F40:T40))</f>
        <v>0</v>
      </c>
      <c r="V164" s="339">
        <f>IF(OR($C164&gt;V$7,$C164+$E164-1&lt;V$7),0,$D164-SUM($F40:U40))</f>
        <v>0</v>
      </c>
      <c r="W164" s="339">
        <f>IF(OR($C164&gt;W$7,$C164+$E164-1&lt;W$7),0,$D164-SUM($F40:V40))</f>
        <v>0</v>
      </c>
      <c r="X164" s="339">
        <f>IF(OR($C164&gt;X$7,$C164+$E164-1&lt;X$7),0,$D164-SUM($F40:W40))</f>
        <v>0</v>
      </c>
      <c r="Y164" s="339">
        <f>IF(OR($C164&gt;Y$7,$C164+$E164-1&lt;Y$7),0,$D164-SUM($F40:X40))</f>
        <v>0</v>
      </c>
      <c r="Z164" s="339">
        <f>IF(OR($C164&gt;Z$7,$C164+$E164-1&lt;Z$7),0,$D164-SUM($F40:Y40))</f>
        <v>0</v>
      </c>
      <c r="AA164" s="339">
        <f>IF(OR($C164&gt;AA$7,$C164+$E164-1&lt;AA$7),0,$D164-SUM($F40:Z40))</f>
        <v>0</v>
      </c>
      <c r="AB164" s="339">
        <f>IF(OR($C164&gt;AB$7,$C164+$E164-1&lt;AB$7),0,$D164-SUM($F40:AA40))</f>
        <v>0</v>
      </c>
      <c r="AC164" s="339">
        <f>IF(OR($C164&gt;AC$7,$C164+$E164-1&lt;AC$7),0,$D164-SUM($F40:AB40))</f>
        <v>0</v>
      </c>
      <c r="AD164" s="339">
        <f>IF(OR($C164&gt;AD$7,$C164+$E164-1&lt;AD$7),0,$D164-SUM($F40:AC40))</f>
        <v>0</v>
      </c>
      <c r="AE164" s="339">
        <f>IF(OR($C164&gt;AE$7,$C164+$E164-1&lt;AE$7),0,$D164-SUM($F40:AD40))</f>
        <v>0</v>
      </c>
      <c r="AF164" s="339">
        <f>IF(OR($C164&gt;AF$7,$C164+$E164-1&lt;AF$7),0,$D164-SUM($F40:AE40))</f>
        <v>0</v>
      </c>
      <c r="AG164" s="339">
        <f>IF(OR($C164&gt;AG$7,$C164+$E164-1&lt;AG$7),0,$D164-SUM($F40:AF40))</f>
        <v>0</v>
      </c>
      <c r="AH164" s="339">
        <f>IF(OR($C164&gt;AH$7,$C164+$E164-1&lt;AH$7),0,$D164-SUM($F40:AG40))</f>
        <v>0</v>
      </c>
      <c r="AI164" s="339">
        <f>IF(OR($C164&gt;AI$7,$C164+$E164-1&lt;AI$7),0,$D164-SUM($F40:AH40))</f>
        <v>0</v>
      </c>
      <c r="AJ164" s="339">
        <f>IF(OR($C164&gt;AJ$7,$C164+$E164-1&lt;AJ$7),0,$D164-SUM($F40:AI40))</f>
        <v>0</v>
      </c>
      <c r="AK164" s="339">
        <f>IF(OR($C164&gt;AK$7,$C164+$E164-1&lt;AK$7),0,$D164-SUM($F40:AJ40))</f>
        <v>0</v>
      </c>
      <c r="AL164" s="339">
        <f>IF(OR($C164&gt;AL$7,$C164+$E164-1&lt;AL$7),0,$D164-SUM($F40:AK40))</f>
        <v>0</v>
      </c>
      <c r="AM164" s="339">
        <f>IF(OR($C164&gt;AM$7,$C164+$E164-1&lt;AM$7),0,$D164-SUM($F40:AL40))</f>
        <v>0</v>
      </c>
      <c r="AN164" s="339">
        <f>IF(OR($C164&gt;AN$7,$C164+$E164-1&lt;AN$7),0,$D164-SUM($F40:AM40))</f>
        <v>0</v>
      </c>
      <c r="AO164" s="339">
        <f>IF(OR($C164&gt;AO$7,$C164+$E164-1&lt;AO$7),0,$D164-SUM($F40:AN40))</f>
        <v>0</v>
      </c>
      <c r="AP164" s="339">
        <f>IF(OR($C164&gt;AP$7,$C164+$E164-1&lt;AP$7),0,$D164-SUM($F40:AO40))</f>
        <v>0</v>
      </c>
      <c r="AQ164" s="339">
        <f>IF(OR($C164&gt;AQ$7,$C164+$E164-1&lt;AQ$7),0,$D164-SUM($F40:AP40))</f>
        <v>0</v>
      </c>
      <c r="AR164" s="339">
        <f>IF(OR($C164&gt;AR$7,$C164+$E164-1&lt;AR$7),0,$D164-SUM($F40:AQ40))</f>
        <v>0</v>
      </c>
      <c r="AS164" s="339">
        <f>IF(OR($C164&gt;AS$7,$C164+$E164-1&lt;AS$7),0,$D164-SUM($F40:AR40))</f>
        <v>0</v>
      </c>
      <c r="AT164" s="339">
        <f>IF(OR($C164&gt;AT$7,$C164+$E164-1&lt;AT$7),0,$D164-SUM($F40:AS40))</f>
        <v>0</v>
      </c>
      <c r="AU164" s="339">
        <f>IF(OR($C164&gt;AU$7,$C164+$E164-1&lt;AU$7),0,$D164-SUM($F40:AT40))</f>
        <v>0</v>
      </c>
      <c r="AV164" s="339">
        <f>IF(OR($C164&gt;AV$7,$C164+$E164-1&lt;AV$7),0,$D164-SUM($F40:AU40))</f>
        <v>0</v>
      </c>
      <c r="AW164" s="339">
        <f>IF(OR($C164&gt;AW$7,$C164+$E164-1&lt;AW$7),0,$D164-SUM($F40:AV40))</f>
        <v>0</v>
      </c>
      <c r="AX164" s="339">
        <f>IF(OR($C164&gt;AX$7,$C164+$E164-1&lt;AX$7),0,$D164-SUM($F40:AW40))</f>
        <v>0</v>
      </c>
      <c r="AY164" s="339">
        <f>IF(OR($C164&gt;AY$7,$C164+$E164-1&lt;AY$7),0,$D164-SUM($F40:AX40))</f>
        <v>0</v>
      </c>
      <c r="AZ164" s="339">
        <f>IF(OR($C164&gt;AZ$7,$C164+$E164-1&lt;AZ$7),0,$D164-SUM($F40:AY40))</f>
        <v>0</v>
      </c>
      <c r="BA164" s="339">
        <f>IF(OR($C164&gt;BA$7,$C164+$E164-1&lt;BA$7),0,$D164-SUM($F40:AZ40))</f>
        <v>0</v>
      </c>
      <c r="BB164" s="339">
        <f>IF(OR($C164&gt;BB$7,$C164+$E164-1&lt;BB$7),0,$D164-SUM($F40:BA40))</f>
        <v>0</v>
      </c>
      <c r="BC164" s="339">
        <f>IF(OR($C164&gt;BC$7,$C164+$E164-1&lt;BC$7),0,$D164-SUM($F40:BB40))</f>
        <v>0</v>
      </c>
      <c r="BD164" s="339">
        <f>IF(OR($C164&gt;BD$7,$C164+$E164-1&lt;BD$7),0,$D164-SUM($F40:BC40))</f>
        <v>0</v>
      </c>
      <c r="BE164" s="339">
        <f>IF(OR($C164&gt;BE$7,$C164+$E164-1&lt;BE$7),0,$D164-SUM($F40:BD40))</f>
        <v>0</v>
      </c>
      <c r="BF164" s="339">
        <f>IF(OR($C164&gt;BF$7,$C164+$E164-1&lt;BF$7),0,$D164-SUM($F40:BE40))</f>
        <v>0</v>
      </c>
      <c r="BG164" s="339">
        <f>IF(OR($C164&gt;BG$7,$C164+$E164-1&lt;BG$7),0,$D164-SUM($F40:BF40))</f>
        <v>0</v>
      </c>
      <c r="BH164" s="339">
        <f>IF(OR($C164&gt;BH$7,$C164+$E164-1&lt;BH$7),0,$D164-SUM($F40:BG40))</f>
        <v>0</v>
      </c>
      <c r="BI164" s="339">
        <f>IF(OR($C164&gt;BI$7,$C164+$E164-1&lt;BI$7),0,$D164-SUM($F40:BH40))</f>
        <v>0</v>
      </c>
      <c r="BJ164" s="339">
        <f>IF(OR($C164&gt;BJ$7,$C164+$E164-1&lt;BJ$7),0,$D164-SUM($F40:BI40))</f>
        <v>0</v>
      </c>
      <c r="BK164" s="339">
        <f>IF(OR($C164&gt;BK$7,$C164+$E164-1&lt;BK$7),0,$D164-SUM($F40:BJ40))</f>
        <v>0</v>
      </c>
      <c r="BL164" s="339">
        <f>IF(OR($C164&gt;BL$7,$C164+$E164-1&lt;BL$7),0,$D164-SUM($F40:BK40))</f>
        <v>0</v>
      </c>
      <c r="BM164" s="339">
        <f>IF(OR($C164&gt;BM$7,$C164+$E164-1&lt;BM$7),0,$D164-SUM($F40:BL40))</f>
        <v>0</v>
      </c>
      <c r="BN164" s="339">
        <f>IF(OR($C164&gt;BN$7,$C164+$E164-1&lt;BN$7),0,$D164-SUM($F40:BM40))</f>
        <v>0</v>
      </c>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row>
    <row r="165" spans="1:90" hidden="1" outlineLevel="1" x14ac:dyDescent="0.15">
      <c r="A165" s="112"/>
      <c r="B165" s="336"/>
      <c r="C165" s="8">
        <v>7</v>
      </c>
      <c r="D165" s="337">
        <v>0</v>
      </c>
      <c r="E165" s="8">
        <f t="shared" si="22"/>
        <v>0</v>
      </c>
      <c r="F165" s="338"/>
      <c r="G165" s="339">
        <f>IF(OR($C165&gt;G$7,$C165+$E165-1&lt;G$7),0,$D165-SUM($F41:F41))</f>
        <v>0</v>
      </c>
      <c r="H165" s="339">
        <f>IF(OR($C165&gt;H$7,$C165+$E165-1&lt;H$7),0,$D165-SUM($F41:G41))</f>
        <v>0</v>
      </c>
      <c r="I165" s="339">
        <f>IF(OR($C165&gt;I$7,$C165+$E165-1&lt;I$7),0,$D165-SUM($F41:H41))</f>
        <v>0</v>
      </c>
      <c r="J165" s="339">
        <f>IF(OR($C165&gt;J$7,$C165+$E165-1&lt;J$7),0,$D165-SUM($F41:I41))</f>
        <v>0</v>
      </c>
      <c r="K165" s="339">
        <f>IF(OR($C165&gt;K$7,$C165+$E165-1&lt;K$7),0,$D165-SUM($F41:J41))</f>
        <v>0</v>
      </c>
      <c r="L165" s="339">
        <f>IF(OR($C165&gt;L$7,$C165+$E165-1&lt;L$7),0,$D165-SUM($F41:K41))</f>
        <v>0</v>
      </c>
      <c r="M165" s="339">
        <f>IF(OR($C165&gt;M$7,$C165+$E165-1&lt;M$7),0,$D165-SUM($F41:L41))</f>
        <v>0</v>
      </c>
      <c r="N165" s="339">
        <f>IF(OR($C165&gt;N$7,$C165+$E165-1&lt;N$7),0,$D165-SUM($F41:M41))</f>
        <v>0</v>
      </c>
      <c r="O165" s="339">
        <f>IF(OR($C165&gt;O$7,$C165+$E165-1&lt;O$7),0,$D165-SUM($F41:N41))</f>
        <v>0</v>
      </c>
      <c r="P165" s="339">
        <f>IF(OR($C165&gt;P$7,$C165+$E165-1&lt;P$7),0,$D165-SUM($F41:O41))</f>
        <v>0</v>
      </c>
      <c r="Q165" s="339">
        <f>IF(OR($C165&gt;Q$7,$C165+$E165-1&lt;Q$7),0,$D165-SUM($F41:P41))</f>
        <v>0</v>
      </c>
      <c r="R165" s="339">
        <f>IF(OR($C165&gt;R$7,$C165+$E165-1&lt;R$7),0,$D165-SUM($F41:Q41))</f>
        <v>0</v>
      </c>
      <c r="S165" s="339">
        <f>IF(OR($C165&gt;S$7,$C165+$E165-1&lt;S$7),0,$D165-SUM($F41:R41))</f>
        <v>0</v>
      </c>
      <c r="T165" s="339">
        <f>IF(OR($C165&gt;T$7,$C165+$E165-1&lt;T$7),0,$D165-SUM($F41:S41))</f>
        <v>0</v>
      </c>
      <c r="U165" s="339">
        <f>IF(OR($C165&gt;U$7,$C165+$E165-1&lt;U$7),0,$D165-SUM($F41:T41))</f>
        <v>0</v>
      </c>
      <c r="V165" s="339">
        <f>IF(OR($C165&gt;V$7,$C165+$E165-1&lt;V$7),0,$D165-SUM($F41:U41))</f>
        <v>0</v>
      </c>
      <c r="W165" s="339">
        <f>IF(OR($C165&gt;W$7,$C165+$E165-1&lt;W$7),0,$D165-SUM($F41:V41))</f>
        <v>0</v>
      </c>
      <c r="X165" s="339">
        <f>IF(OR($C165&gt;X$7,$C165+$E165-1&lt;X$7),0,$D165-SUM($F41:W41))</f>
        <v>0</v>
      </c>
      <c r="Y165" s="339">
        <f>IF(OR($C165&gt;Y$7,$C165+$E165-1&lt;Y$7),0,$D165-SUM($F41:X41))</f>
        <v>0</v>
      </c>
      <c r="Z165" s="339">
        <f>IF(OR($C165&gt;Z$7,$C165+$E165-1&lt;Z$7),0,$D165-SUM($F41:Y41))</f>
        <v>0</v>
      </c>
      <c r="AA165" s="339">
        <f>IF(OR($C165&gt;AA$7,$C165+$E165-1&lt;AA$7),0,$D165-SUM($F41:Z41))</f>
        <v>0</v>
      </c>
      <c r="AB165" s="339">
        <f>IF(OR($C165&gt;AB$7,$C165+$E165-1&lt;AB$7),0,$D165-SUM($F41:AA41))</f>
        <v>0</v>
      </c>
      <c r="AC165" s="339">
        <f>IF(OR($C165&gt;AC$7,$C165+$E165-1&lt;AC$7),0,$D165-SUM($F41:AB41))</f>
        <v>0</v>
      </c>
      <c r="AD165" s="339">
        <f>IF(OR($C165&gt;AD$7,$C165+$E165-1&lt;AD$7),0,$D165-SUM($F41:AC41))</f>
        <v>0</v>
      </c>
      <c r="AE165" s="339">
        <f>IF(OR($C165&gt;AE$7,$C165+$E165-1&lt;AE$7),0,$D165-SUM($F41:AD41))</f>
        <v>0</v>
      </c>
      <c r="AF165" s="339">
        <f>IF(OR($C165&gt;AF$7,$C165+$E165-1&lt;AF$7),0,$D165-SUM($F41:AE41))</f>
        <v>0</v>
      </c>
      <c r="AG165" s="339">
        <f>IF(OR($C165&gt;AG$7,$C165+$E165-1&lt;AG$7),0,$D165-SUM($F41:AF41))</f>
        <v>0</v>
      </c>
      <c r="AH165" s="339">
        <f>IF(OR($C165&gt;AH$7,$C165+$E165-1&lt;AH$7),0,$D165-SUM($F41:AG41))</f>
        <v>0</v>
      </c>
      <c r="AI165" s="339">
        <f>IF(OR($C165&gt;AI$7,$C165+$E165-1&lt;AI$7),0,$D165-SUM($F41:AH41))</f>
        <v>0</v>
      </c>
      <c r="AJ165" s="339">
        <f>IF(OR($C165&gt;AJ$7,$C165+$E165-1&lt;AJ$7),0,$D165-SUM($F41:AI41))</f>
        <v>0</v>
      </c>
      <c r="AK165" s="339">
        <f>IF(OR($C165&gt;AK$7,$C165+$E165-1&lt;AK$7),0,$D165-SUM($F41:AJ41))</f>
        <v>0</v>
      </c>
      <c r="AL165" s="339">
        <f>IF(OR($C165&gt;AL$7,$C165+$E165-1&lt;AL$7),0,$D165-SUM($F41:AK41))</f>
        <v>0</v>
      </c>
      <c r="AM165" s="339">
        <f>IF(OR($C165&gt;AM$7,$C165+$E165-1&lt;AM$7),0,$D165-SUM($F41:AL41))</f>
        <v>0</v>
      </c>
      <c r="AN165" s="339">
        <f>IF(OR($C165&gt;AN$7,$C165+$E165-1&lt;AN$7),0,$D165-SUM($F41:AM41))</f>
        <v>0</v>
      </c>
      <c r="AO165" s="339">
        <f>IF(OR($C165&gt;AO$7,$C165+$E165-1&lt;AO$7),0,$D165-SUM($F41:AN41))</f>
        <v>0</v>
      </c>
      <c r="AP165" s="339">
        <f>IF(OR($C165&gt;AP$7,$C165+$E165-1&lt;AP$7),0,$D165-SUM($F41:AO41))</f>
        <v>0</v>
      </c>
      <c r="AQ165" s="339">
        <f>IF(OR($C165&gt;AQ$7,$C165+$E165-1&lt;AQ$7),0,$D165-SUM($F41:AP41))</f>
        <v>0</v>
      </c>
      <c r="AR165" s="339">
        <f>IF(OR($C165&gt;AR$7,$C165+$E165-1&lt;AR$7),0,$D165-SUM($F41:AQ41))</f>
        <v>0</v>
      </c>
      <c r="AS165" s="339">
        <f>IF(OR($C165&gt;AS$7,$C165+$E165-1&lt;AS$7),0,$D165-SUM($F41:AR41))</f>
        <v>0</v>
      </c>
      <c r="AT165" s="339">
        <f>IF(OR($C165&gt;AT$7,$C165+$E165-1&lt;AT$7),0,$D165-SUM($F41:AS41))</f>
        <v>0</v>
      </c>
      <c r="AU165" s="339">
        <f>IF(OR($C165&gt;AU$7,$C165+$E165-1&lt;AU$7),0,$D165-SUM($F41:AT41))</f>
        <v>0</v>
      </c>
      <c r="AV165" s="339">
        <f>IF(OR($C165&gt;AV$7,$C165+$E165-1&lt;AV$7),0,$D165-SUM($F41:AU41))</f>
        <v>0</v>
      </c>
      <c r="AW165" s="339">
        <f>IF(OR($C165&gt;AW$7,$C165+$E165-1&lt;AW$7),0,$D165-SUM($F41:AV41))</f>
        <v>0</v>
      </c>
      <c r="AX165" s="339">
        <f>IF(OR($C165&gt;AX$7,$C165+$E165-1&lt;AX$7),0,$D165-SUM($F41:AW41))</f>
        <v>0</v>
      </c>
      <c r="AY165" s="339">
        <f>IF(OR($C165&gt;AY$7,$C165+$E165-1&lt;AY$7),0,$D165-SUM($F41:AX41))</f>
        <v>0</v>
      </c>
      <c r="AZ165" s="339">
        <f>IF(OR($C165&gt;AZ$7,$C165+$E165-1&lt;AZ$7),0,$D165-SUM($F41:AY41))</f>
        <v>0</v>
      </c>
      <c r="BA165" s="339">
        <f>IF(OR($C165&gt;BA$7,$C165+$E165-1&lt;BA$7),0,$D165-SUM($F41:AZ41))</f>
        <v>0</v>
      </c>
      <c r="BB165" s="339">
        <f>IF(OR($C165&gt;BB$7,$C165+$E165-1&lt;BB$7),0,$D165-SUM($F41:BA41))</f>
        <v>0</v>
      </c>
      <c r="BC165" s="339">
        <f>IF(OR($C165&gt;BC$7,$C165+$E165-1&lt;BC$7),0,$D165-SUM($F41:BB41))</f>
        <v>0</v>
      </c>
      <c r="BD165" s="339">
        <f>IF(OR($C165&gt;BD$7,$C165+$E165-1&lt;BD$7),0,$D165-SUM($F41:BC41))</f>
        <v>0</v>
      </c>
      <c r="BE165" s="339">
        <f>IF(OR($C165&gt;BE$7,$C165+$E165-1&lt;BE$7),0,$D165-SUM($F41:BD41))</f>
        <v>0</v>
      </c>
      <c r="BF165" s="339">
        <f>IF(OR($C165&gt;BF$7,$C165+$E165-1&lt;BF$7),0,$D165-SUM($F41:BE41))</f>
        <v>0</v>
      </c>
      <c r="BG165" s="339">
        <f>IF(OR($C165&gt;BG$7,$C165+$E165-1&lt;BG$7),0,$D165-SUM($F41:BF41))</f>
        <v>0</v>
      </c>
      <c r="BH165" s="339">
        <f>IF(OR($C165&gt;BH$7,$C165+$E165-1&lt;BH$7),0,$D165-SUM($F41:BG41))</f>
        <v>0</v>
      </c>
      <c r="BI165" s="339">
        <f>IF(OR($C165&gt;BI$7,$C165+$E165-1&lt;BI$7),0,$D165-SUM($F41:BH41))</f>
        <v>0</v>
      </c>
      <c r="BJ165" s="339">
        <f>IF(OR($C165&gt;BJ$7,$C165+$E165-1&lt;BJ$7),0,$D165-SUM($F41:BI41))</f>
        <v>0</v>
      </c>
      <c r="BK165" s="339">
        <f>IF(OR($C165&gt;BK$7,$C165+$E165-1&lt;BK$7),0,$D165-SUM($F41:BJ41))</f>
        <v>0</v>
      </c>
      <c r="BL165" s="339">
        <f>IF(OR($C165&gt;BL$7,$C165+$E165-1&lt;BL$7),0,$D165-SUM($F41:BK41))</f>
        <v>0</v>
      </c>
      <c r="BM165" s="339">
        <f>IF(OR($C165&gt;BM$7,$C165+$E165-1&lt;BM$7),0,$D165-SUM($F41:BL41))</f>
        <v>0</v>
      </c>
      <c r="BN165" s="339">
        <f>IF(OR($C165&gt;BN$7,$C165+$E165-1&lt;BN$7),0,$D165-SUM($F41:BM41))</f>
        <v>0</v>
      </c>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row>
    <row r="166" spans="1:90" hidden="1" outlineLevel="1" x14ac:dyDescent="0.15">
      <c r="A166" s="112"/>
      <c r="B166" s="87"/>
      <c r="C166" s="8">
        <v>8</v>
      </c>
      <c r="D166" s="337">
        <v>0</v>
      </c>
      <c r="E166" s="8">
        <f t="shared" si="22"/>
        <v>0</v>
      </c>
      <c r="F166" s="338"/>
      <c r="G166" s="339">
        <f>IF(OR($C166&gt;G$7,$C166+$E166-1&lt;G$7),0,$D166-SUM($F42:F42))</f>
        <v>0</v>
      </c>
      <c r="H166" s="339">
        <f>IF(OR($C166&gt;H$7,$C166+$E166-1&lt;H$7),0,$D166-SUM($F42:G42))</f>
        <v>0</v>
      </c>
      <c r="I166" s="339">
        <f>IF(OR($C166&gt;I$7,$C166+$E166-1&lt;I$7),0,$D166-SUM($F42:H42))</f>
        <v>0</v>
      </c>
      <c r="J166" s="339">
        <f>IF(OR($C166&gt;J$7,$C166+$E166-1&lt;J$7),0,$D166-SUM($F42:I42))</f>
        <v>0</v>
      </c>
      <c r="K166" s="339">
        <f>IF(OR($C166&gt;K$7,$C166+$E166-1&lt;K$7),0,$D166-SUM($F42:J42))</f>
        <v>0</v>
      </c>
      <c r="L166" s="339">
        <f>IF(OR($C166&gt;L$7,$C166+$E166-1&lt;L$7),0,$D166-SUM($F42:K42))</f>
        <v>0</v>
      </c>
      <c r="M166" s="339">
        <f>IF(OR($C166&gt;M$7,$C166+$E166-1&lt;M$7),0,$D166-SUM($F42:L42))</f>
        <v>0</v>
      </c>
      <c r="N166" s="339">
        <f>IF(OR($C166&gt;N$7,$C166+$E166-1&lt;N$7),0,$D166-SUM($F42:M42))</f>
        <v>0</v>
      </c>
      <c r="O166" s="339">
        <f>IF(OR($C166&gt;O$7,$C166+$E166-1&lt;O$7),0,$D166-SUM($F42:N42))</f>
        <v>0</v>
      </c>
      <c r="P166" s="339">
        <f>IF(OR($C166&gt;P$7,$C166+$E166-1&lt;P$7),0,$D166-SUM($F42:O42))</f>
        <v>0</v>
      </c>
      <c r="Q166" s="339">
        <f>IF(OR($C166&gt;Q$7,$C166+$E166-1&lt;Q$7),0,$D166-SUM($F42:P42))</f>
        <v>0</v>
      </c>
      <c r="R166" s="339">
        <f>IF(OR($C166&gt;R$7,$C166+$E166-1&lt;R$7),0,$D166-SUM($F42:Q42))</f>
        <v>0</v>
      </c>
      <c r="S166" s="339">
        <f>IF(OR($C166&gt;S$7,$C166+$E166-1&lt;S$7),0,$D166-SUM($F42:R42))</f>
        <v>0</v>
      </c>
      <c r="T166" s="339">
        <f>IF(OR($C166&gt;T$7,$C166+$E166-1&lt;T$7),0,$D166-SUM($F42:S42))</f>
        <v>0</v>
      </c>
      <c r="U166" s="339">
        <f>IF(OR($C166&gt;U$7,$C166+$E166-1&lt;U$7),0,$D166-SUM($F42:T42))</f>
        <v>0</v>
      </c>
      <c r="V166" s="339">
        <f>IF(OR($C166&gt;V$7,$C166+$E166-1&lt;V$7),0,$D166-SUM($F42:U42))</f>
        <v>0</v>
      </c>
      <c r="W166" s="339">
        <f>IF(OR($C166&gt;W$7,$C166+$E166-1&lt;W$7),0,$D166-SUM($F42:V42))</f>
        <v>0</v>
      </c>
      <c r="X166" s="339">
        <f>IF(OR($C166&gt;X$7,$C166+$E166-1&lt;X$7),0,$D166-SUM($F42:W42))</f>
        <v>0</v>
      </c>
      <c r="Y166" s="339">
        <f>IF(OR($C166&gt;Y$7,$C166+$E166-1&lt;Y$7),0,$D166-SUM($F42:X42))</f>
        <v>0</v>
      </c>
      <c r="Z166" s="339">
        <f>IF(OR($C166&gt;Z$7,$C166+$E166-1&lt;Z$7),0,$D166-SUM($F42:Y42))</f>
        <v>0</v>
      </c>
      <c r="AA166" s="339">
        <f>IF(OR($C166&gt;AA$7,$C166+$E166-1&lt;AA$7),0,$D166-SUM($F42:Z42))</f>
        <v>0</v>
      </c>
      <c r="AB166" s="339">
        <f>IF(OR($C166&gt;AB$7,$C166+$E166-1&lt;AB$7),0,$D166-SUM($F42:AA42))</f>
        <v>0</v>
      </c>
      <c r="AC166" s="339">
        <f>IF(OR($C166&gt;AC$7,$C166+$E166-1&lt;AC$7),0,$D166-SUM($F42:AB42))</f>
        <v>0</v>
      </c>
      <c r="AD166" s="339">
        <f>IF(OR($C166&gt;AD$7,$C166+$E166-1&lt;AD$7),0,$D166-SUM($F42:AC42))</f>
        <v>0</v>
      </c>
      <c r="AE166" s="339">
        <f>IF(OR($C166&gt;AE$7,$C166+$E166-1&lt;AE$7),0,$D166-SUM($F42:AD42))</f>
        <v>0</v>
      </c>
      <c r="AF166" s="339">
        <f>IF(OR($C166&gt;AF$7,$C166+$E166-1&lt;AF$7),0,$D166-SUM($F42:AE42))</f>
        <v>0</v>
      </c>
      <c r="AG166" s="339">
        <f>IF(OR($C166&gt;AG$7,$C166+$E166-1&lt;AG$7),0,$D166-SUM($F42:AF42))</f>
        <v>0</v>
      </c>
      <c r="AH166" s="339">
        <f>IF(OR($C166&gt;AH$7,$C166+$E166-1&lt;AH$7),0,$D166-SUM($F42:AG42))</f>
        <v>0</v>
      </c>
      <c r="AI166" s="339">
        <f>IF(OR($C166&gt;AI$7,$C166+$E166-1&lt;AI$7),0,$D166-SUM($F42:AH42))</f>
        <v>0</v>
      </c>
      <c r="AJ166" s="339">
        <f>IF(OR($C166&gt;AJ$7,$C166+$E166-1&lt;AJ$7),0,$D166-SUM($F42:AI42))</f>
        <v>0</v>
      </c>
      <c r="AK166" s="339">
        <f>IF(OR($C166&gt;AK$7,$C166+$E166-1&lt;AK$7),0,$D166-SUM($F42:AJ42))</f>
        <v>0</v>
      </c>
      <c r="AL166" s="339">
        <f>IF(OR($C166&gt;AL$7,$C166+$E166-1&lt;AL$7),0,$D166-SUM($F42:AK42))</f>
        <v>0</v>
      </c>
      <c r="AM166" s="339">
        <f>IF(OR($C166&gt;AM$7,$C166+$E166-1&lt;AM$7),0,$D166-SUM($F42:AL42))</f>
        <v>0</v>
      </c>
      <c r="AN166" s="339">
        <f>IF(OR($C166&gt;AN$7,$C166+$E166-1&lt;AN$7),0,$D166-SUM($F42:AM42))</f>
        <v>0</v>
      </c>
      <c r="AO166" s="339">
        <f>IF(OR($C166&gt;AO$7,$C166+$E166-1&lt;AO$7),0,$D166-SUM($F42:AN42))</f>
        <v>0</v>
      </c>
      <c r="AP166" s="339">
        <f>IF(OR($C166&gt;AP$7,$C166+$E166-1&lt;AP$7),0,$D166-SUM($F42:AO42))</f>
        <v>0</v>
      </c>
      <c r="AQ166" s="339">
        <f>IF(OR($C166&gt;AQ$7,$C166+$E166-1&lt;AQ$7),0,$D166-SUM($F42:AP42))</f>
        <v>0</v>
      </c>
      <c r="AR166" s="339">
        <f>IF(OR($C166&gt;AR$7,$C166+$E166-1&lt;AR$7),0,$D166-SUM($F42:AQ42))</f>
        <v>0</v>
      </c>
      <c r="AS166" s="339">
        <f>IF(OR($C166&gt;AS$7,$C166+$E166-1&lt;AS$7),0,$D166-SUM($F42:AR42))</f>
        <v>0</v>
      </c>
      <c r="AT166" s="339">
        <f>IF(OR($C166&gt;AT$7,$C166+$E166-1&lt;AT$7),0,$D166-SUM($F42:AS42))</f>
        <v>0</v>
      </c>
      <c r="AU166" s="339">
        <f>IF(OR($C166&gt;AU$7,$C166+$E166-1&lt;AU$7),0,$D166-SUM($F42:AT42))</f>
        <v>0</v>
      </c>
      <c r="AV166" s="339">
        <f>IF(OR($C166&gt;AV$7,$C166+$E166-1&lt;AV$7),0,$D166-SUM($F42:AU42))</f>
        <v>0</v>
      </c>
      <c r="AW166" s="339">
        <f>IF(OR($C166&gt;AW$7,$C166+$E166-1&lt;AW$7),0,$D166-SUM($F42:AV42))</f>
        <v>0</v>
      </c>
      <c r="AX166" s="339">
        <f>IF(OR($C166&gt;AX$7,$C166+$E166-1&lt;AX$7),0,$D166-SUM($F42:AW42))</f>
        <v>0</v>
      </c>
      <c r="AY166" s="339">
        <f>IF(OR($C166&gt;AY$7,$C166+$E166-1&lt;AY$7),0,$D166-SUM($F42:AX42))</f>
        <v>0</v>
      </c>
      <c r="AZ166" s="339">
        <f>IF(OR($C166&gt;AZ$7,$C166+$E166-1&lt;AZ$7),0,$D166-SUM($F42:AY42))</f>
        <v>0</v>
      </c>
      <c r="BA166" s="339">
        <f>IF(OR($C166&gt;BA$7,$C166+$E166-1&lt;BA$7),0,$D166-SUM($F42:AZ42))</f>
        <v>0</v>
      </c>
      <c r="BB166" s="339">
        <f>IF(OR($C166&gt;BB$7,$C166+$E166-1&lt;BB$7),0,$D166-SUM($F42:BA42))</f>
        <v>0</v>
      </c>
      <c r="BC166" s="339">
        <f>IF(OR($C166&gt;BC$7,$C166+$E166-1&lt;BC$7),0,$D166-SUM($F42:BB42))</f>
        <v>0</v>
      </c>
      <c r="BD166" s="339">
        <f>IF(OR($C166&gt;BD$7,$C166+$E166-1&lt;BD$7),0,$D166-SUM($F42:BC42))</f>
        <v>0</v>
      </c>
      <c r="BE166" s="339">
        <f>IF(OR($C166&gt;BE$7,$C166+$E166-1&lt;BE$7),0,$D166-SUM($F42:BD42))</f>
        <v>0</v>
      </c>
      <c r="BF166" s="339">
        <f>IF(OR($C166&gt;BF$7,$C166+$E166-1&lt;BF$7),0,$D166-SUM($F42:BE42))</f>
        <v>0</v>
      </c>
      <c r="BG166" s="339">
        <f>IF(OR($C166&gt;BG$7,$C166+$E166-1&lt;BG$7),0,$D166-SUM($F42:BF42))</f>
        <v>0</v>
      </c>
      <c r="BH166" s="339">
        <f>IF(OR($C166&gt;BH$7,$C166+$E166-1&lt;BH$7),0,$D166-SUM($F42:BG42))</f>
        <v>0</v>
      </c>
      <c r="BI166" s="339">
        <f>IF(OR($C166&gt;BI$7,$C166+$E166-1&lt;BI$7),0,$D166-SUM($F42:BH42))</f>
        <v>0</v>
      </c>
      <c r="BJ166" s="339">
        <f>IF(OR($C166&gt;BJ$7,$C166+$E166-1&lt;BJ$7),0,$D166-SUM($F42:BI42))</f>
        <v>0</v>
      </c>
      <c r="BK166" s="339">
        <f>IF(OR($C166&gt;BK$7,$C166+$E166-1&lt;BK$7),0,$D166-SUM($F42:BJ42))</f>
        <v>0</v>
      </c>
      <c r="BL166" s="339">
        <f>IF(OR($C166&gt;BL$7,$C166+$E166-1&lt;BL$7),0,$D166-SUM($F42:BK42))</f>
        <v>0</v>
      </c>
      <c r="BM166" s="339">
        <f>IF(OR($C166&gt;BM$7,$C166+$E166-1&lt;BM$7),0,$D166-SUM($F42:BL42))</f>
        <v>0</v>
      </c>
      <c r="BN166" s="339">
        <f>IF(OR($C166&gt;BN$7,$C166+$E166-1&lt;BN$7),0,$D166-SUM($F42:BM42))</f>
        <v>0</v>
      </c>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row>
    <row r="167" spans="1:90" hidden="1" outlineLevel="1" x14ac:dyDescent="0.15">
      <c r="A167" s="112"/>
      <c r="B167" s="87"/>
      <c r="C167" s="8">
        <v>9</v>
      </c>
      <c r="D167" s="337">
        <v>0</v>
      </c>
      <c r="E167" s="8">
        <f t="shared" si="22"/>
        <v>0</v>
      </c>
      <c r="F167" s="338"/>
      <c r="G167" s="339">
        <f>IF(OR($C167&gt;G$7,$C167+$E167-1&lt;G$7),0,$D167-SUM($F43:F43))</f>
        <v>0</v>
      </c>
      <c r="H167" s="339">
        <f>IF(OR($C167&gt;H$7,$C167+$E167-1&lt;H$7),0,$D167-SUM($F43:G43))</f>
        <v>0</v>
      </c>
      <c r="I167" s="339">
        <f>IF(OR($C167&gt;I$7,$C167+$E167-1&lt;I$7),0,$D167-SUM($F43:H43))</f>
        <v>0</v>
      </c>
      <c r="J167" s="339">
        <f>IF(OR($C167&gt;J$7,$C167+$E167-1&lt;J$7),0,$D167-SUM($F43:I43))</f>
        <v>0</v>
      </c>
      <c r="K167" s="339">
        <f>IF(OR($C167&gt;K$7,$C167+$E167-1&lt;K$7),0,$D167-SUM($F43:J43))</f>
        <v>0</v>
      </c>
      <c r="L167" s="339">
        <f>IF(OR($C167&gt;L$7,$C167+$E167-1&lt;L$7),0,$D167-SUM($F43:K43))</f>
        <v>0</v>
      </c>
      <c r="M167" s="339">
        <f>IF(OR($C167&gt;M$7,$C167+$E167-1&lt;M$7),0,$D167-SUM($F43:L43))</f>
        <v>0</v>
      </c>
      <c r="N167" s="339">
        <f>IF(OR($C167&gt;N$7,$C167+$E167-1&lt;N$7),0,$D167-SUM($F43:M43))</f>
        <v>0</v>
      </c>
      <c r="O167" s="339">
        <f>IF(OR($C167&gt;O$7,$C167+$E167-1&lt;O$7),0,$D167-SUM($F43:N43))</f>
        <v>0</v>
      </c>
      <c r="P167" s="339">
        <f>IF(OR($C167&gt;P$7,$C167+$E167-1&lt;P$7),0,$D167-SUM($F43:O43))</f>
        <v>0</v>
      </c>
      <c r="Q167" s="339">
        <f>IF(OR($C167&gt;Q$7,$C167+$E167-1&lt;Q$7),0,$D167-SUM($F43:P43))</f>
        <v>0</v>
      </c>
      <c r="R167" s="339">
        <f>IF(OR($C167&gt;R$7,$C167+$E167-1&lt;R$7),0,$D167-SUM($F43:Q43))</f>
        <v>0</v>
      </c>
      <c r="S167" s="339">
        <f>IF(OR($C167&gt;S$7,$C167+$E167-1&lt;S$7),0,$D167-SUM($F43:R43))</f>
        <v>0</v>
      </c>
      <c r="T167" s="339">
        <f>IF(OR($C167&gt;T$7,$C167+$E167-1&lt;T$7),0,$D167-SUM($F43:S43))</f>
        <v>0</v>
      </c>
      <c r="U167" s="339">
        <f>IF(OR($C167&gt;U$7,$C167+$E167-1&lt;U$7),0,$D167-SUM($F43:T43))</f>
        <v>0</v>
      </c>
      <c r="V167" s="339">
        <f>IF(OR($C167&gt;V$7,$C167+$E167-1&lt;V$7),0,$D167-SUM($F43:U43))</f>
        <v>0</v>
      </c>
      <c r="W167" s="339">
        <f>IF(OR($C167&gt;W$7,$C167+$E167-1&lt;W$7),0,$D167-SUM($F43:V43))</f>
        <v>0</v>
      </c>
      <c r="X167" s="339">
        <f>IF(OR($C167&gt;X$7,$C167+$E167-1&lt;X$7),0,$D167-SUM($F43:W43))</f>
        <v>0</v>
      </c>
      <c r="Y167" s="339">
        <f>IF(OR($C167&gt;Y$7,$C167+$E167-1&lt;Y$7),0,$D167-SUM($F43:X43))</f>
        <v>0</v>
      </c>
      <c r="Z167" s="339">
        <f>IF(OR($C167&gt;Z$7,$C167+$E167-1&lt;Z$7),0,$D167-SUM($F43:Y43))</f>
        <v>0</v>
      </c>
      <c r="AA167" s="339">
        <f>IF(OR($C167&gt;AA$7,$C167+$E167-1&lt;AA$7),0,$D167-SUM($F43:Z43))</f>
        <v>0</v>
      </c>
      <c r="AB167" s="339">
        <f>IF(OR($C167&gt;AB$7,$C167+$E167-1&lt;AB$7),0,$D167-SUM($F43:AA43))</f>
        <v>0</v>
      </c>
      <c r="AC167" s="339">
        <f>IF(OR($C167&gt;AC$7,$C167+$E167-1&lt;AC$7),0,$D167-SUM($F43:AB43))</f>
        <v>0</v>
      </c>
      <c r="AD167" s="339">
        <f>IF(OR($C167&gt;AD$7,$C167+$E167-1&lt;AD$7),0,$D167-SUM($F43:AC43))</f>
        <v>0</v>
      </c>
      <c r="AE167" s="339">
        <f>IF(OR($C167&gt;AE$7,$C167+$E167-1&lt;AE$7),0,$D167-SUM($F43:AD43))</f>
        <v>0</v>
      </c>
      <c r="AF167" s="339">
        <f>IF(OR($C167&gt;AF$7,$C167+$E167-1&lt;AF$7),0,$D167-SUM($F43:AE43))</f>
        <v>0</v>
      </c>
      <c r="AG167" s="339">
        <f>IF(OR($C167&gt;AG$7,$C167+$E167-1&lt;AG$7),0,$D167-SUM($F43:AF43))</f>
        <v>0</v>
      </c>
      <c r="AH167" s="339">
        <f>IF(OR($C167&gt;AH$7,$C167+$E167-1&lt;AH$7),0,$D167-SUM($F43:AG43))</f>
        <v>0</v>
      </c>
      <c r="AI167" s="339">
        <f>IF(OR($C167&gt;AI$7,$C167+$E167-1&lt;AI$7),0,$D167-SUM($F43:AH43))</f>
        <v>0</v>
      </c>
      <c r="AJ167" s="339">
        <f>IF(OR($C167&gt;AJ$7,$C167+$E167-1&lt;AJ$7),0,$D167-SUM($F43:AI43))</f>
        <v>0</v>
      </c>
      <c r="AK167" s="339">
        <f>IF(OR($C167&gt;AK$7,$C167+$E167-1&lt;AK$7),0,$D167-SUM($F43:AJ43))</f>
        <v>0</v>
      </c>
      <c r="AL167" s="339">
        <f>IF(OR($C167&gt;AL$7,$C167+$E167-1&lt;AL$7),0,$D167-SUM($F43:AK43))</f>
        <v>0</v>
      </c>
      <c r="AM167" s="339">
        <f>IF(OR($C167&gt;AM$7,$C167+$E167-1&lt;AM$7),0,$D167-SUM($F43:AL43))</f>
        <v>0</v>
      </c>
      <c r="AN167" s="339">
        <f>IF(OR($C167&gt;AN$7,$C167+$E167-1&lt;AN$7),0,$D167-SUM($F43:AM43))</f>
        <v>0</v>
      </c>
      <c r="AO167" s="339">
        <f>IF(OR($C167&gt;AO$7,$C167+$E167-1&lt;AO$7),0,$D167-SUM($F43:AN43))</f>
        <v>0</v>
      </c>
      <c r="AP167" s="339">
        <f>IF(OR($C167&gt;AP$7,$C167+$E167-1&lt;AP$7),0,$D167-SUM($F43:AO43))</f>
        <v>0</v>
      </c>
      <c r="AQ167" s="339">
        <f>IF(OR($C167&gt;AQ$7,$C167+$E167-1&lt;AQ$7),0,$D167-SUM($F43:AP43))</f>
        <v>0</v>
      </c>
      <c r="AR167" s="339">
        <f>IF(OR($C167&gt;AR$7,$C167+$E167-1&lt;AR$7),0,$D167-SUM($F43:AQ43))</f>
        <v>0</v>
      </c>
      <c r="AS167" s="339">
        <f>IF(OR($C167&gt;AS$7,$C167+$E167-1&lt;AS$7),0,$D167-SUM($F43:AR43))</f>
        <v>0</v>
      </c>
      <c r="AT167" s="339">
        <f>IF(OR($C167&gt;AT$7,$C167+$E167-1&lt;AT$7),0,$D167-SUM($F43:AS43))</f>
        <v>0</v>
      </c>
      <c r="AU167" s="339">
        <f>IF(OR($C167&gt;AU$7,$C167+$E167-1&lt;AU$7),0,$D167-SUM($F43:AT43))</f>
        <v>0</v>
      </c>
      <c r="AV167" s="339">
        <f>IF(OR($C167&gt;AV$7,$C167+$E167-1&lt;AV$7),0,$D167-SUM($F43:AU43))</f>
        <v>0</v>
      </c>
      <c r="AW167" s="339">
        <f>IF(OR($C167&gt;AW$7,$C167+$E167-1&lt;AW$7),0,$D167-SUM($F43:AV43))</f>
        <v>0</v>
      </c>
      <c r="AX167" s="339">
        <f>IF(OR($C167&gt;AX$7,$C167+$E167-1&lt;AX$7),0,$D167-SUM($F43:AW43))</f>
        <v>0</v>
      </c>
      <c r="AY167" s="339">
        <f>IF(OR($C167&gt;AY$7,$C167+$E167-1&lt;AY$7),0,$D167-SUM($F43:AX43))</f>
        <v>0</v>
      </c>
      <c r="AZ167" s="339">
        <f>IF(OR($C167&gt;AZ$7,$C167+$E167-1&lt;AZ$7),0,$D167-SUM($F43:AY43))</f>
        <v>0</v>
      </c>
      <c r="BA167" s="339">
        <f>IF(OR($C167&gt;BA$7,$C167+$E167-1&lt;BA$7),0,$D167-SUM($F43:AZ43))</f>
        <v>0</v>
      </c>
      <c r="BB167" s="339">
        <f>IF(OR($C167&gt;BB$7,$C167+$E167-1&lt;BB$7),0,$D167-SUM($F43:BA43))</f>
        <v>0</v>
      </c>
      <c r="BC167" s="339">
        <f>IF(OR($C167&gt;BC$7,$C167+$E167-1&lt;BC$7),0,$D167-SUM($F43:BB43))</f>
        <v>0</v>
      </c>
      <c r="BD167" s="339">
        <f>IF(OR($C167&gt;BD$7,$C167+$E167-1&lt;BD$7),0,$D167-SUM($F43:BC43))</f>
        <v>0</v>
      </c>
      <c r="BE167" s="339">
        <f>IF(OR($C167&gt;BE$7,$C167+$E167-1&lt;BE$7),0,$D167-SUM($F43:BD43))</f>
        <v>0</v>
      </c>
      <c r="BF167" s="339">
        <f>IF(OR($C167&gt;BF$7,$C167+$E167-1&lt;BF$7),0,$D167-SUM($F43:BE43))</f>
        <v>0</v>
      </c>
      <c r="BG167" s="339">
        <f>IF(OR($C167&gt;BG$7,$C167+$E167-1&lt;BG$7),0,$D167-SUM($F43:BF43))</f>
        <v>0</v>
      </c>
      <c r="BH167" s="339">
        <f>IF(OR($C167&gt;BH$7,$C167+$E167-1&lt;BH$7),0,$D167-SUM($F43:BG43))</f>
        <v>0</v>
      </c>
      <c r="BI167" s="339">
        <f>IF(OR($C167&gt;BI$7,$C167+$E167-1&lt;BI$7),0,$D167-SUM($F43:BH43))</f>
        <v>0</v>
      </c>
      <c r="BJ167" s="339">
        <f>IF(OR($C167&gt;BJ$7,$C167+$E167-1&lt;BJ$7),0,$D167-SUM($F43:BI43))</f>
        <v>0</v>
      </c>
      <c r="BK167" s="339">
        <f>IF(OR($C167&gt;BK$7,$C167+$E167-1&lt;BK$7),0,$D167-SUM($F43:BJ43))</f>
        <v>0</v>
      </c>
      <c r="BL167" s="339">
        <f>IF(OR($C167&gt;BL$7,$C167+$E167-1&lt;BL$7),0,$D167-SUM($F43:BK43))</f>
        <v>0</v>
      </c>
      <c r="BM167" s="339">
        <f>IF(OR($C167&gt;BM$7,$C167+$E167-1&lt;BM$7),0,$D167-SUM($F43:BL43))</f>
        <v>0</v>
      </c>
      <c r="BN167" s="339">
        <f>IF(OR($C167&gt;BN$7,$C167+$E167-1&lt;BN$7),0,$D167-SUM($F43:BM43))</f>
        <v>0</v>
      </c>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row>
    <row r="168" spans="1:90" hidden="1" outlineLevel="1" x14ac:dyDescent="0.15">
      <c r="A168" s="112"/>
      <c r="B168" s="87"/>
      <c r="C168" s="8">
        <v>10</v>
      </c>
      <c r="D168" s="337">
        <v>0</v>
      </c>
      <c r="E168" s="8">
        <f t="shared" si="22"/>
        <v>0</v>
      </c>
      <c r="F168" s="338"/>
      <c r="G168" s="339">
        <f>IF(OR($C168&gt;G$7,$C168+$E168-1&lt;G$7),0,$D168-SUM($F44:F44))</f>
        <v>0</v>
      </c>
      <c r="H168" s="339">
        <f>IF(OR($C168&gt;H$7,$C168+$E168-1&lt;H$7),0,$D168-SUM($F44:G44))</f>
        <v>0</v>
      </c>
      <c r="I168" s="339">
        <f>IF(OR($C168&gt;I$7,$C168+$E168-1&lt;I$7),0,$D168-SUM($F44:H44))</f>
        <v>0</v>
      </c>
      <c r="J168" s="339">
        <f>IF(OR($C168&gt;J$7,$C168+$E168-1&lt;J$7),0,$D168-SUM($F44:I44))</f>
        <v>0</v>
      </c>
      <c r="K168" s="339">
        <f>IF(OR($C168&gt;K$7,$C168+$E168-1&lt;K$7),0,$D168-SUM($F44:J44))</f>
        <v>0</v>
      </c>
      <c r="L168" s="339">
        <f>IF(OR($C168&gt;L$7,$C168+$E168-1&lt;L$7),0,$D168-SUM($F44:K44))</f>
        <v>0</v>
      </c>
      <c r="M168" s="339">
        <f>IF(OR($C168&gt;M$7,$C168+$E168-1&lt;M$7),0,$D168-SUM($F44:L44))</f>
        <v>0</v>
      </c>
      <c r="N168" s="339">
        <f>IF(OR($C168&gt;N$7,$C168+$E168-1&lt;N$7),0,$D168-SUM($F44:M44))</f>
        <v>0</v>
      </c>
      <c r="O168" s="339">
        <f>IF(OR($C168&gt;O$7,$C168+$E168-1&lt;O$7),0,$D168-SUM($F44:N44))</f>
        <v>0</v>
      </c>
      <c r="P168" s="339">
        <f>IF(OR($C168&gt;P$7,$C168+$E168-1&lt;P$7),0,$D168-SUM($F44:O44))</f>
        <v>0</v>
      </c>
      <c r="Q168" s="339">
        <f>IF(OR($C168&gt;Q$7,$C168+$E168-1&lt;Q$7),0,$D168-SUM($F44:P44))</f>
        <v>0</v>
      </c>
      <c r="R168" s="339">
        <f>IF(OR($C168&gt;R$7,$C168+$E168-1&lt;R$7),0,$D168-SUM($F44:Q44))</f>
        <v>0</v>
      </c>
      <c r="S168" s="339">
        <f>IF(OR($C168&gt;S$7,$C168+$E168-1&lt;S$7),0,$D168-SUM($F44:R44))</f>
        <v>0</v>
      </c>
      <c r="T168" s="339">
        <f>IF(OR($C168&gt;T$7,$C168+$E168-1&lt;T$7),0,$D168-SUM($F44:S44))</f>
        <v>0</v>
      </c>
      <c r="U168" s="339">
        <f>IF(OR($C168&gt;U$7,$C168+$E168-1&lt;U$7),0,$D168-SUM($F44:T44))</f>
        <v>0</v>
      </c>
      <c r="V168" s="339">
        <f>IF(OR($C168&gt;V$7,$C168+$E168-1&lt;V$7),0,$D168-SUM($F44:U44))</f>
        <v>0</v>
      </c>
      <c r="W168" s="339">
        <f>IF(OR($C168&gt;W$7,$C168+$E168-1&lt;W$7),0,$D168-SUM($F44:V44))</f>
        <v>0</v>
      </c>
      <c r="X168" s="339">
        <f>IF(OR($C168&gt;X$7,$C168+$E168-1&lt;X$7),0,$D168-SUM($F44:W44))</f>
        <v>0</v>
      </c>
      <c r="Y168" s="339">
        <f>IF(OR($C168&gt;Y$7,$C168+$E168-1&lt;Y$7),0,$D168-SUM($F44:X44))</f>
        <v>0</v>
      </c>
      <c r="Z168" s="339">
        <f>IF(OR($C168&gt;Z$7,$C168+$E168-1&lt;Z$7),0,$D168-SUM($F44:Y44))</f>
        <v>0</v>
      </c>
      <c r="AA168" s="339">
        <f>IF(OR($C168&gt;AA$7,$C168+$E168-1&lt;AA$7),0,$D168-SUM($F44:Z44))</f>
        <v>0</v>
      </c>
      <c r="AB168" s="339">
        <f>IF(OR($C168&gt;AB$7,$C168+$E168-1&lt;AB$7),0,$D168-SUM($F44:AA44))</f>
        <v>0</v>
      </c>
      <c r="AC168" s="339">
        <f>IF(OR($C168&gt;AC$7,$C168+$E168-1&lt;AC$7),0,$D168-SUM($F44:AB44))</f>
        <v>0</v>
      </c>
      <c r="AD168" s="339">
        <f>IF(OR($C168&gt;AD$7,$C168+$E168-1&lt;AD$7),0,$D168-SUM($F44:AC44))</f>
        <v>0</v>
      </c>
      <c r="AE168" s="339">
        <f>IF(OR($C168&gt;AE$7,$C168+$E168-1&lt;AE$7),0,$D168-SUM($F44:AD44))</f>
        <v>0</v>
      </c>
      <c r="AF168" s="339">
        <f>IF(OR($C168&gt;AF$7,$C168+$E168-1&lt;AF$7),0,$D168-SUM($F44:AE44))</f>
        <v>0</v>
      </c>
      <c r="AG168" s="339">
        <f>IF(OR($C168&gt;AG$7,$C168+$E168-1&lt;AG$7),0,$D168-SUM($F44:AF44))</f>
        <v>0</v>
      </c>
      <c r="AH168" s="339">
        <f>IF(OR($C168&gt;AH$7,$C168+$E168-1&lt;AH$7),0,$D168-SUM($F44:AG44))</f>
        <v>0</v>
      </c>
      <c r="AI168" s="339">
        <f>IF(OR($C168&gt;AI$7,$C168+$E168-1&lt;AI$7),0,$D168-SUM($F44:AH44))</f>
        <v>0</v>
      </c>
      <c r="AJ168" s="339">
        <f>IF(OR($C168&gt;AJ$7,$C168+$E168-1&lt;AJ$7),0,$D168-SUM($F44:AI44))</f>
        <v>0</v>
      </c>
      <c r="AK168" s="339">
        <f>IF(OR($C168&gt;AK$7,$C168+$E168-1&lt;AK$7),0,$D168-SUM($F44:AJ44))</f>
        <v>0</v>
      </c>
      <c r="AL168" s="339">
        <f>IF(OR($C168&gt;AL$7,$C168+$E168-1&lt;AL$7),0,$D168-SUM($F44:AK44))</f>
        <v>0</v>
      </c>
      <c r="AM168" s="339">
        <f>IF(OR($C168&gt;AM$7,$C168+$E168-1&lt;AM$7),0,$D168-SUM($F44:AL44))</f>
        <v>0</v>
      </c>
      <c r="AN168" s="339">
        <f>IF(OR($C168&gt;AN$7,$C168+$E168-1&lt;AN$7),0,$D168-SUM($F44:AM44))</f>
        <v>0</v>
      </c>
      <c r="AO168" s="339">
        <f>IF(OR($C168&gt;AO$7,$C168+$E168-1&lt;AO$7),0,$D168-SUM($F44:AN44))</f>
        <v>0</v>
      </c>
      <c r="AP168" s="339">
        <f>IF(OR($C168&gt;AP$7,$C168+$E168-1&lt;AP$7),0,$D168-SUM($F44:AO44))</f>
        <v>0</v>
      </c>
      <c r="AQ168" s="339">
        <f>IF(OR($C168&gt;AQ$7,$C168+$E168-1&lt;AQ$7),0,$D168-SUM($F44:AP44))</f>
        <v>0</v>
      </c>
      <c r="AR168" s="339">
        <f>IF(OR($C168&gt;AR$7,$C168+$E168-1&lt;AR$7),0,$D168-SUM($F44:AQ44))</f>
        <v>0</v>
      </c>
      <c r="AS168" s="339">
        <f>IF(OR($C168&gt;AS$7,$C168+$E168-1&lt;AS$7),0,$D168-SUM($F44:AR44))</f>
        <v>0</v>
      </c>
      <c r="AT168" s="339">
        <f>IF(OR($C168&gt;AT$7,$C168+$E168-1&lt;AT$7),0,$D168-SUM($F44:AS44))</f>
        <v>0</v>
      </c>
      <c r="AU168" s="339">
        <f>IF(OR($C168&gt;AU$7,$C168+$E168-1&lt;AU$7),0,$D168-SUM($F44:AT44))</f>
        <v>0</v>
      </c>
      <c r="AV168" s="339">
        <f>IF(OR($C168&gt;AV$7,$C168+$E168-1&lt;AV$7),0,$D168-SUM($F44:AU44))</f>
        <v>0</v>
      </c>
      <c r="AW168" s="339">
        <f>IF(OR($C168&gt;AW$7,$C168+$E168-1&lt;AW$7),0,$D168-SUM($F44:AV44))</f>
        <v>0</v>
      </c>
      <c r="AX168" s="339">
        <f>IF(OR($C168&gt;AX$7,$C168+$E168-1&lt;AX$7),0,$D168-SUM($F44:AW44))</f>
        <v>0</v>
      </c>
      <c r="AY168" s="339">
        <f>IF(OR($C168&gt;AY$7,$C168+$E168-1&lt;AY$7),0,$D168-SUM($F44:AX44))</f>
        <v>0</v>
      </c>
      <c r="AZ168" s="339">
        <f>IF(OR($C168&gt;AZ$7,$C168+$E168-1&lt;AZ$7),0,$D168-SUM($F44:AY44))</f>
        <v>0</v>
      </c>
      <c r="BA168" s="339">
        <f>IF(OR($C168&gt;BA$7,$C168+$E168-1&lt;BA$7),0,$D168-SUM($F44:AZ44))</f>
        <v>0</v>
      </c>
      <c r="BB168" s="339">
        <f>IF(OR($C168&gt;BB$7,$C168+$E168-1&lt;BB$7),0,$D168-SUM($F44:BA44))</f>
        <v>0</v>
      </c>
      <c r="BC168" s="339">
        <f>IF(OR($C168&gt;BC$7,$C168+$E168-1&lt;BC$7),0,$D168-SUM($F44:BB44))</f>
        <v>0</v>
      </c>
      <c r="BD168" s="339">
        <f>IF(OR($C168&gt;BD$7,$C168+$E168-1&lt;BD$7),0,$D168-SUM($F44:BC44))</f>
        <v>0</v>
      </c>
      <c r="BE168" s="339">
        <f>IF(OR($C168&gt;BE$7,$C168+$E168-1&lt;BE$7),0,$D168-SUM($F44:BD44))</f>
        <v>0</v>
      </c>
      <c r="BF168" s="339">
        <f>IF(OR($C168&gt;BF$7,$C168+$E168-1&lt;BF$7),0,$D168-SUM($F44:BE44))</f>
        <v>0</v>
      </c>
      <c r="BG168" s="339">
        <f>IF(OR($C168&gt;BG$7,$C168+$E168-1&lt;BG$7),0,$D168-SUM($F44:BF44))</f>
        <v>0</v>
      </c>
      <c r="BH168" s="339">
        <f>IF(OR($C168&gt;BH$7,$C168+$E168-1&lt;BH$7),0,$D168-SUM($F44:BG44))</f>
        <v>0</v>
      </c>
      <c r="BI168" s="339">
        <f>IF(OR($C168&gt;BI$7,$C168+$E168-1&lt;BI$7),0,$D168-SUM($F44:BH44))</f>
        <v>0</v>
      </c>
      <c r="BJ168" s="339">
        <f>IF(OR($C168&gt;BJ$7,$C168+$E168-1&lt;BJ$7),0,$D168-SUM($F44:BI44))</f>
        <v>0</v>
      </c>
      <c r="BK168" s="339">
        <f>IF(OR($C168&gt;BK$7,$C168+$E168-1&lt;BK$7),0,$D168-SUM($F44:BJ44))</f>
        <v>0</v>
      </c>
      <c r="BL168" s="339">
        <f>IF(OR($C168&gt;BL$7,$C168+$E168-1&lt;BL$7),0,$D168-SUM($F44:BK44))</f>
        <v>0</v>
      </c>
      <c r="BM168" s="339">
        <f>IF(OR($C168&gt;BM$7,$C168+$E168-1&lt;BM$7),0,$D168-SUM($F44:BL44))</f>
        <v>0</v>
      </c>
      <c r="BN168" s="339">
        <f>IF(OR($C168&gt;BN$7,$C168+$E168-1&lt;BN$7),0,$D168-SUM($F44:BM44))</f>
        <v>0</v>
      </c>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row>
    <row r="169" spans="1:90" hidden="1" outlineLevel="1" x14ac:dyDescent="0.15">
      <c r="A169" s="112"/>
      <c r="B169" s="87"/>
      <c r="C169" s="8">
        <v>11</v>
      </c>
      <c r="D169" s="337">
        <v>0</v>
      </c>
      <c r="E169" s="8">
        <f t="shared" si="22"/>
        <v>0</v>
      </c>
      <c r="F169" s="338"/>
      <c r="G169" s="339">
        <f>IF(OR($C169&gt;G$7,$C169+$E169-1&lt;G$7),0,$D169-SUM($F45:F45))</f>
        <v>0</v>
      </c>
      <c r="H169" s="339">
        <f>IF(OR($C169&gt;H$7,$C169+$E169-1&lt;H$7),0,$D169-SUM($F45:G45))</f>
        <v>0</v>
      </c>
      <c r="I169" s="339">
        <f>IF(OR($C169&gt;I$7,$C169+$E169-1&lt;I$7),0,$D169-SUM($F45:H45))</f>
        <v>0</v>
      </c>
      <c r="J169" s="339">
        <f>IF(OR($C169&gt;J$7,$C169+$E169-1&lt;J$7),0,$D169-SUM($F45:I45))</f>
        <v>0</v>
      </c>
      <c r="K169" s="339">
        <f>IF(OR($C169&gt;K$7,$C169+$E169-1&lt;K$7),0,$D169-SUM($F45:J45))</f>
        <v>0</v>
      </c>
      <c r="L169" s="339">
        <f>IF(OR($C169&gt;L$7,$C169+$E169-1&lt;L$7),0,$D169-SUM($F45:K45))</f>
        <v>0</v>
      </c>
      <c r="M169" s="339">
        <f>IF(OR($C169&gt;M$7,$C169+$E169-1&lt;M$7),0,$D169-SUM($F45:L45))</f>
        <v>0</v>
      </c>
      <c r="N169" s="339">
        <f>IF(OR($C169&gt;N$7,$C169+$E169-1&lt;N$7),0,$D169-SUM($F45:M45))</f>
        <v>0</v>
      </c>
      <c r="O169" s="339">
        <f>IF(OR($C169&gt;O$7,$C169+$E169-1&lt;O$7),0,$D169-SUM($F45:N45))</f>
        <v>0</v>
      </c>
      <c r="P169" s="339">
        <f>IF(OR($C169&gt;P$7,$C169+$E169-1&lt;P$7),0,$D169-SUM($F45:O45))</f>
        <v>0</v>
      </c>
      <c r="Q169" s="339">
        <f>IF(OR($C169&gt;Q$7,$C169+$E169-1&lt;Q$7),0,$D169-SUM($F45:P45))</f>
        <v>0</v>
      </c>
      <c r="R169" s="339">
        <f>IF(OR($C169&gt;R$7,$C169+$E169-1&lt;R$7),0,$D169-SUM($F45:Q45))</f>
        <v>0</v>
      </c>
      <c r="S169" s="339">
        <f>IF(OR($C169&gt;S$7,$C169+$E169-1&lt;S$7),0,$D169-SUM($F45:R45))</f>
        <v>0</v>
      </c>
      <c r="T169" s="339">
        <f>IF(OR($C169&gt;T$7,$C169+$E169-1&lt;T$7),0,$D169-SUM($F45:S45))</f>
        <v>0</v>
      </c>
      <c r="U169" s="339">
        <f>IF(OR($C169&gt;U$7,$C169+$E169-1&lt;U$7),0,$D169-SUM($F45:T45))</f>
        <v>0</v>
      </c>
      <c r="V169" s="339">
        <f>IF(OR($C169&gt;V$7,$C169+$E169-1&lt;V$7),0,$D169-SUM($F45:U45))</f>
        <v>0</v>
      </c>
      <c r="W169" s="339">
        <f>IF(OR($C169&gt;W$7,$C169+$E169-1&lt;W$7),0,$D169-SUM($F45:V45))</f>
        <v>0</v>
      </c>
      <c r="X169" s="339">
        <f>IF(OR($C169&gt;X$7,$C169+$E169-1&lt;X$7),0,$D169-SUM($F45:W45))</f>
        <v>0</v>
      </c>
      <c r="Y169" s="339">
        <f>IF(OR($C169&gt;Y$7,$C169+$E169-1&lt;Y$7),0,$D169-SUM($F45:X45))</f>
        <v>0</v>
      </c>
      <c r="Z169" s="339">
        <f>IF(OR($C169&gt;Z$7,$C169+$E169-1&lt;Z$7),0,$D169-SUM($F45:Y45))</f>
        <v>0</v>
      </c>
      <c r="AA169" s="339">
        <f>IF(OR($C169&gt;AA$7,$C169+$E169-1&lt;AA$7),0,$D169-SUM($F45:Z45))</f>
        <v>0</v>
      </c>
      <c r="AB169" s="339">
        <f>IF(OR($C169&gt;AB$7,$C169+$E169-1&lt;AB$7),0,$D169-SUM($F45:AA45))</f>
        <v>0</v>
      </c>
      <c r="AC169" s="339">
        <f>IF(OR($C169&gt;AC$7,$C169+$E169-1&lt;AC$7),0,$D169-SUM($F45:AB45))</f>
        <v>0</v>
      </c>
      <c r="AD169" s="339">
        <f>IF(OR($C169&gt;AD$7,$C169+$E169-1&lt;AD$7),0,$D169-SUM($F45:AC45))</f>
        <v>0</v>
      </c>
      <c r="AE169" s="339">
        <f>IF(OR($C169&gt;AE$7,$C169+$E169-1&lt;AE$7),0,$D169-SUM($F45:AD45))</f>
        <v>0</v>
      </c>
      <c r="AF169" s="339">
        <f>IF(OR($C169&gt;AF$7,$C169+$E169-1&lt;AF$7),0,$D169-SUM($F45:AE45))</f>
        <v>0</v>
      </c>
      <c r="AG169" s="339">
        <f>IF(OR($C169&gt;AG$7,$C169+$E169-1&lt;AG$7),0,$D169-SUM($F45:AF45))</f>
        <v>0</v>
      </c>
      <c r="AH169" s="339">
        <f>IF(OR($C169&gt;AH$7,$C169+$E169-1&lt;AH$7),0,$D169-SUM($F45:AG45))</f>
        <v>0</v>
      </c>
      <c r="AI169" s="339">
        <f>IF(OR($C169&gt;AI$7,$C169+$E169-1&lt;AI$7),0,$D169-SUM($F45:AH45))</f>
        <v>0</v>
      </c>
      <c r="AJ169" s="339">
        <f>IF(OR($C169&gt;AJ$7,$C169+$E169-1&lt;AJ$7),0,$D169-SUM($F45:AI45))</f>
        <v>0</v>
      </c>
      <c r="AK169" s="339">
        <f>IF(OR($C169&gt;AK$7,$C169+$E169-1&lt;AK$7),0,$D169-SUM($F45:AJ45))</f>
        <v>0</v>
      </c>
      <c r="AL169" s="339">
        <f>IF(OR($C169&gt;AL$7,$C169+$E169-1&lt;AL$7),0,$D169-SUM($F45:AK45))</f>
        <v>0</v>
      </c>
      <c r="AM169" s="339">
        <f>IF(OR($C169&gt;AM$7,$C169+$E169-1&lt;AM$7),0,$D169-SUM($F45:AL45))</f>
        <v>0</v>
      </c>
      <c r="AN169" s="339">
        <f>IF(OR($C169&gt;AN$7,$C169+$E169-1&lt;AN$7),0,$D169-SUM($F45:AM45))</f>
        <v>0</v>
      </c>
      <c r="AO169" s="339">
        <f>IF(OR($C169&gt;AO$7,$C169+$E169-1&lt;AO$7),0,$D169-SUM($F45:AN45))</f>
        <v>0</v>
      </c>
      <c r="AP169" s="339">
        <f>IF(OR($C169&gt;AP$7,$C169+$E169-1&lt;AP$7),0,$D169-SUM($F45:AO45))</f>
        <v>0</v>
      </c>
      <c r="AQ169" s="339">
        <f>IF(OR($C169&gt;AQ$7,$C169+$E169-1&lt;AQ$7),0,$D169-SUM($F45:AP45))</f>
        <v>0</v>
      </c>
      <c r="AR169" s="339">
        <f>IF(OR($C169&gt;AR$7,$C169+$E169-1&lt;AR$7),0,$D169-SUM($F45:AQ45))</f>
        <v>0</v>
      </c>
      <c r="AS169" s="339">
        <f>IF(OR($C169&gt;AS$7,$C169+$E169-1&lt;AS$7),0,$D169-SUM($F45:AR45))</f>
        <v>0</v>
      </c>
      <c r="AT169" s="339">
        <f>IF(OR($C169&gt;AT$7,$C169+$E169-1&lt;AT$7),0,$D169-SUM($F45:AS45))</f>
        <v>0</v>
      </c>
      <c r="AU169" s="339">
        <f>IF(OR($C169&gt;AU$7,$C169+$E169-1&lt;AU$7),0,$D169-SUM($F45:AT45))</f>
        <v>0</v>
      </c>
      <c r="AV169" s="339">
        <f>IF(OR($C169&gt;AV$7,$C169+$E169-1&lt;AV$7),0,$D169-SUM($F45:AU45))</f>
        <v>0</v>
      </c>
      <c r="AW169" s="339">
        <f>IF(OR($C169&gt;AW$7,$C169+$E169-1&lt;AW$7),0,$D169-SUM($F45:AV45))</f>
        <v>0</v>
      </c>
      <c r="AX169" s="339">
        <f>IF(OR($C169&gt;AX$7,$C169+$E169-1&lt;AX$7),0,$D169-SUM($F45:AW45))</f>
        <v>0</v>
      </c>
      <c r="AY169" s="339">
        <f>IF(OR($C169&gt;AY$7,$C169+$E169-1&lt;AY$7),0,$D169-SUM($F45:AX45))</f>
        <v>0</v>
      </c>
      <c r="AZ169" s="339">
        <f>IF(OR($C169&gt;AZ$7,$C169+$E169-1&lt;AZ$7),0,$D169-SUM($F45:AY45))</f>
        <v>0</v>
      </c>
      <c r="BA169" s="339">
        <f>IF(OR($C169&gt;BA$7,$C169+$E169-1&lt;BA$7),0,$D169-SUM($F45:AZ45))</f>
        <v>0</v>
      </c>
      <c r="BB169" s="339">
        <f>IF(OR($C169&gt;BB$7,$C169+$E169-1&lt;BB$7),0,$D169-SUM($F45:BA45))</f>
        <v>0</v>
      </c>
      <c r="BC169" s="339">
        <f>IF(OR($C169&gt;BC$7,$C169+$E169-1&lt;BC$7),0,$D169-SUM($F45:BB45))</f>
        <v>0</v>
      </c>
      <c r="BD169" s="339">
        <f>IF(OR($C169&gt;BD$7,$C169+$E169-1&lt;BD$7),0,$D169-SUM($F45:BC45))</f>
        <v>0</v>
      </c>
      <c r="BE169" s="339">
        <f>IF(OR($C169&gt;BE$7,$C169+$E169-1&lt;BE$7),0,$D169-SUM($F45:BD45))</f>
        <v>0</v>
      </c>
      <c r="BF169" s="339">
        <f>IF(OR($C169&gt;BF$7,$C169+$E169-1&lt;BF$7),0,$D169-SUM($F45:BE45))</f>
        <v>0</v>
      </c>
      <c r="BG169" s="339">
        <f>IF(OR($C169&gt;BG$7,$C169+$E169-1&lt;BG$7),0,$D169-SUM($F45:BF45))</f>
        <v>0</v>
      </c>
      <c r="BH169" s="339">
        <f>IF(OR($C169&gt;BH$7,$C169+$E169-1&lt;BH$7),0,$D169-SUM($F45:BG45))</f>
        <v>0</v>
      </c>
      <c r="BI169" s="339">
        <f>IF(OR($C169&gt;BI$7,$C169+$E169-1&lt;BI$7),0,$D169-SUM($F45:BH45))</f>
        <v>0</v>
      </c>
      <c r="BJ169" s="339">
        <f>IF(OR($C169&gt;BJ$7,$C169+$E169-1&lt;BJ$7),0,$D169-SUM($F45:BI45))</f>
        <v>0</v>
      </c>
      <c r="BK169" s="339">
        <f>IF(OR($C169&gt;BK$7,$C169+$E169-1&lt;BK$7),0,$D169-SUM($F45:BJ45))</f>
        <v>0</v>
      </c>
      <c r="BL169" s="339">
        <f>IF(OR($C169&gt;BL$7,$C169+$E169-1&lt;BL$7),0,$D169-SUM($F45:BK45))</f>
        <v>0</v>
      </c>
      <c r="BM169" s="339">
        <f>IF(OR($C169&gt;BM$7,$C169+$E169-1&lt;BM$7),0,$D169-SUM($F45:BL45))</f>
        <v>0</v>
      </c>
      <c r="BN169" s="339">
        <f>IF(OR($C169&gt;BN$7,$C169+$E169-1&lt;BN$7),0,$D169-SUM($F45:BM45))</f>
        <v>0</v>
      </c>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row>
    <row r="170" spans="1:90" hidden="1" outlineLevel="1" x14ac:dyDescent="0.15">
      <c r="A170" s="112"/>
      <c r="B170" s="87"/>
      <c r="C170" s="8">
        <v>12</v>
      </c>
      <c r="D170" s="337">
        <v>0</v>
      </c>
      <c r="E170" s="8">
        <f t="shared" si="22"/>
        <v>0</v>
      </c>
      <c r="F170" s="338"/>
      <c r="G170" s="339">
        <f>IF(OR($C170&gt;G$7,$C170+$E170-1&lt;G$7),0,$D170-SUM($F46:F46))</f>
        <v>0</v>
      </c>
      <c r="H170" s="339">
        <f>IF(OR($C170&gt;H$7,$C170+$E170-1&lt;H$7),0,$D170-SUM($F46:G46))</f>
        <v>0</v>
      </c>
      <c r="I170" s="339">
        <f>IF(OR($C170&gt;I$7,$C170+$E170-1&lt;I$7),0,$D170-SUM($F46:H46))</f>
        <v>0</v>
      </c>
      <c r="J170" s="339">
        <f>IF(OR($C170&gt;J$7,$C170+$E170-1&lt;J$7),0,$D170-SUM($F46:I46))</f>
        <v>0</v>
      </c>
      <c r="K170" s="339">
        <f>IF(OR($C170&gt;K$7,$C170+$E170-1&lt;K$7),0,$D170-SUM($F46:J46))</f>
        <v>0</v>
      </c>
      <c r="L170" s="339">
        <f>IF(OR($C170&gt;L$7,$C170+$E170-1&lt;L$7),0,$D170-SUM($F46:K46))</f>
        <v>0</v>
      </c>
      <c r="M170" s="339">
        <f>IF(OR($C170&gt;M$7,$C170+$E170-1&lt;M$7),0,$D170-SUM($F46:L46))</f>
        <v>0</v>
      </c>
      <c r="N170" s="339">
        <f>IF(OR($C170&gt;N$7,$C170+$E170-1&lt;N$7),0,$D170-SUM($F46:M46))</f>
        <v>0</v>
      </c>
      <c r="O170" s="339">
        <f>IF(OR($C170&gt;O$7,$C170+$E170-1&lt;O$7),0,$D170-SUM($F46:N46))</f>
        <v>0</v>
      </c>
      <c r="P170" s="339">
        <f>IF(OR($C170&gt;P$7,$C170+$E170-1&lt;P$7),0,$D170-SUM($F46:O46))</f>
        <v>0</v>
      </c>
      <c r="Q170" s="339">
        <f>IF(OR($C170&gt;Q$7,$C170+$E170-1&lt;Q$7),0,$D170-SUM($F46:P46))</f>
        <v>0</v>
      </c>
      <c r="R170" s="339">
        <f>IF(OR($C170&gt;R$7,$C170+$E170-1&lt;R$7),0,$D170-SUM($F46:Q46))</f>
        <v>0</v>
      </c>
      <c r="S170" s="339">
        <f>IF(OR($C170&gt;S$7,$C170+$E170-1&lt;S$7),0,$D170-SUM($F46:R46))</f>
        <v>0</v>
      </c>
      <c r="T170" s="339">
        <f>IF(OR($C170&gt;T$7,$C170+$E170-1&lt;T$7),0,$D170-SUM($F46:S46))</f>
        <v>0</v>
      </c>
      <c r="U170" s="339">
        <f>IF(OR($C170&gt;U$7,$C170+$E170-1&lt;U$7),0,$D170-SUM($F46:T46))</f>
        <v>0</v>
      </c>
      <c r="V170" s="339">
        <f>IF(OR($C170&gt;V$7,$C170+$E170-1&lt;V$7),0,$D170-SUM($F46:U46))</f>
        <v>0</v>
      </c>
      <c r="W170" s="339">
        <f>IF(OR($C170&gt;W$7,$C170+$E170-1&lt;W$7),0,$D170-SUM($F46:V46))</f>
        <v>0</v>
      </c>
      <c r="X170" s="339">
        <f>IF(OR($C170&gt;X$7,$C170+$E170-1&lt;X$7),0,$D170-SUM($F46:W46))</f>
        <v>0</v>
      </c>
      <c r="Y170" s="339">
        <f>IF(OR($C170&gt;Y$7,$C170+$E170-1&lt;Y$7),0,$D170-SUM($F46:X46))</f>
        <v>0</v>
      </c>
      <c r="Z170" s="339">
        <f>IF(OR($C170&gt;Z$7,$C170+$E170-1&lt;Z$7),0,$D170-SUM($F46:Y46))</f>
        <v>0</v>
      </c>
      <c r="AA170" s="339">
        <f>IF(OR($C170&gt;AA$7,$C170+$E170-1&lt;AA$7),0,$D170-SUM($F46:Z46))</f>
        <v>0</v>
      </c>
      <c r="AB170" s="339">
        <f>IF(OR($C170&gt;AB$7,$C170+$E170-1&lt;AB$7),0,$D170-SUM($F46:AA46))</f>
        <v>0</v>
      </c>
      <c r="AC170" s="339">
        <f>IF(OR($C170&gt;AC$7,$C170+$E170-1&lt;AC$7),0,$D170-SUM($F46:AB46))</f>
        <v>0</v>
      </c>
      <c r="AD170" s="339">
        <f>IF(OR($C170&gt;AD$7,$C170+$E170-1&lt;AD$7),0,$D170-SUM($F46:AC46))</f>
        <v>0</v>
      </c>
      <c r="AE170" s="339">
        <f>IF(OR($C170&gt;AE$7,$C170+$E170-1&lt;AE$7),0,$D170-SUM($F46:AD46))</f>
        <v>0</v>
      </c>
      <c r="AF170" s="339">
        <f>IF(OR($C170&gt;AF$7,$C170+$E170-1&lt;AF$7),0,$D170-SUM($F46:AE46))</f>
        <v>0</v>
      </c>
      <c r="AG170" s="339">
        <f>IF(OR($C170&gt;AG$7,$C170+$E170-1&lt;AG$7),0,$D170-SUM($F46:AF46))</f>
        <v>0</v>
      </c>
      <c r="AH170" s="339">
        <f>IF(OR($C170&gt;AH$7,$C170+$E170-1&lt;AH$7),0,$D170-SUM($F46:AG46))</f>
        <v>0</v>
      </c>
      <c r="AI170" s="339">
        <f>IF(OR($C170&gt;AI$7,$C170+$E170-1&lt;AI$7),0,$D170-SUM($F46:AH46))</f>
        <v>0</v>
      </c>
      <c r="AJ170" s="339">
        <f>IF(OR($C170&gt;AJ$7,$C170+$E170-1&lt;AJ$7),0,$D170-SUM($F46:AI46))</f>
        <v>0</v>
      </c>
      <c r="AK170" s="339">
        <f>IF(OR($C170&gt;AK$7,$C170+$E170-1&lt;AK$7),0,$D170-SUM($F46:AJ46))</f>
        <v>0</v>
      </c>
      <c r="AL170" s="339">
        <f>IF(OR($C170&gt;AL$7,$C170+$E170-1&lt;AL$7),0,$D170-SUM($F46:AK46))</f>
        <v>0</v>
      </c>
      <c r="AM170" s="339">
        <f>IF(OR($C170&gt;AM$7,$C170+$E170-1&lt;AM$7),0,$D170-SUM($F46:AL46))</f>
        <v>0</v>
      </c>
      <c r="AN170" s="339">
        <f>IF(OR($C170&gt;AN$7,$C170+$E170-1&lt;AN$7),0,$D170-SUM($F46:AM46))</f>
        <v>0</v>
      </c>
      <c r="AO170" s="339">
        <f>IF(OR($C170&gt;AO$7,$C170+$E170-1&lt;AO$7),0,$D170-SUM($F46:AN46))</f>
        <v>0</v>
      </c>
      <c r="AP170" s="339">
        <f>IF(OR($C170&gt;AP$7,$C170+$E170-1&lt;AP$7),0,$D170-SUM($F46:AO46))</f>
        <v>0</v>
      </c>
      <c r="AQ170" s="339">
        <f>IF(OR($C170&gt;AQ$7,$C170+$E170-1&lt;AQ$7),0,$D170-SUM($F46:AP46))</f>
        <v>0</v>
      </c>
      <c r="AR170" s="339">
        <f>IF(OR($C170&gt;AR$7,$C170+$E170-1&lt;AR$7),0,$D170-SUM($F46:AQ46))</f>
        <v>0</v>
      </c>
      <c r="AS170" s="339">
        <f>IF(OR($C170&gt;AS$7,$C170+$E170-1&lt;AS$7),0,$D170-SUM($F46:AR46))</f>
        <v>0</v>
      </c>
      <c r="AT170" s="339">
        <f>IF(OR($C170&gt;AT$7,$C170+$E170-1&lt;AT$7),0,$D170-SUM($F46:AS46))</f>
        <v>0</v>
      </c>
      <c r="AU170" s="339">
        <f>IF(OR($C170&gt;AU$7,$C170+$E170-1&lt;AU$7),0,$D170-SUM($F46:AT46))</f>
        <v>0</v>
      </c>
      <c r="AV170" s="339">
        <f>IF(OR($C170&gt;AV$7,$C170+$E170-1&lt;AV$7),0,$D170-SUM($F46:AU46))</f>
        <v>0</v>
      </c>
      <c r="AW170" s="339">
        <f>IF(OR($C170&gt;AW$7,$C170+$E170-1&lt;AW$7),0,$D170-SUM($F46:AV46))</f>
        <v>0</v>
      </c>
      <c r="AX170" s="339">
        <f>IF(OR($C170&gt;AX$7,$C170+$E170-1&lt;AX$7),0,$D170-SUM($F46:AW46))</f>
        <v>0</v>
      </c>
      <c r="AY170" s="339">
        <f>IF(OR($C170&gt;AY$7,$C170+$E170-1&lt;AY$7),0,$D170-SUM($F46:AX46))</f>
        <v>0</v>
      </c>
      <c r="AZ170" s="339">
        <f>IF(OR($C170&gt;AZ$7,$C170+$E170-1&lt;AZ$7),0,$D170-SUM($F46:AY46))</f>
        <v>0</v>
      </c>
      <c r="BA170" s="339">
        <f>IF(OR($C170&gt;BA$7,$C170+$E170-1&lt;BA$7),0,$D170-SUM($F46:AZ46))</f>
        <v>0</v>
      </c>
      <c r="BB170" s="339">
        <f>IF(OR($C170&gt;BB$7,$C170+$E170-1&lt;BB$7),0,$D170-SUM($F46:BA46))</f>
        <v>0</v>
      </c>
      <c r="BC170" s="339">
        <f>IF(OR($C170&gt;BC$7,$C170+$E170-1&lt;BC$7),0,$D170-SUM($F46:BB46))</f>
        <v>0</v>
      </c>
      <c r="BD170" s="339">
        <f>IF(OR($C170&gt;BD$7,$C170+$E170-1&lt;BD$7),0,$D170-SUM($F46:BC46))</f>
        <v>0</v>
      </c>
      <c r="BE170" s="339">
        <f>IF(OR($C170&gt;BE$7,$C170+$E170-1&lt;BE$7),0,$D170-SUM($F46:BD46))</f>
        <v>0</v>
      </c>
      <c r="BF170" s="339">
        <f>IF(OR($C170&gt;BF$7,$C170+$E170-1&lt;BF$7),0,$D170-SUM($F46:BE46))</f>
        <v>0</v>
      </c>
      <c r="BG170" s="339">
        <f>IF(OR($C170&gt;BG$7,$C170+$E170-1&lt;BG$7),0,$D170-SUM($F46:BF46))</f>
        <v>0</v>
      </c>
      <c r="BH170" s="339">
        <f>IF(OR($C170&gt;BH$7,$C170+$E170-1&lt;BH$7),0,$D170-SUM($F46:BG46))</f>
        <v>0</v>
      </c>
      <c r="BI170" s="339">
        <f>IF(OR($C170&gt;BI$7,$C170+$E170-1&lt;BI$7),0,$D170-SUM($F46:BH46))</f>
        <v>0</v>
      </c>
      <c r="BJ170" s="339">
        <f>IF(OR($C170&gt;BJ$7,$C170+$E170-1&lt;BJ$7),0,$D170-SUM($F46:BI46))</f>
        <v>0</v>
      </c>
      <c r="BK170" s="339">
        <f>IF(OR($C170&gt;BK$7,$C170+$E170-1&lt;BK$7),0,$D170-SUM($F46:BJ46))</f>
        <v>0</v>
      </c>
      <c r="BL170" s="339">
        <f>IF(OR($C170&gt;BL$7,$C170+$E170-1&lt;BL$7),0,$D170-SUM($F46:BK46))</f>
        <v>0</v>
      </c>
      <c r="BM170" s="339">
        <f>IF(OR($C170&gt;BM$7,$C170+$E170-1&lt;BM$7),0,$D170-SUM($F46:BL46))</f>
        <v>0</v>
      </c>
      <c r="BN170" s="339">
        <f>IF(OR($C170&gt;BN$7,$C170+$E170-1&lt;BN$7),0,$D170-SUM($F46:BM46))</f>
        <v>0</v>
      </c>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row>
    <row r="171" spans="1:90" hidden="1" outlineLevel="1" x14ac:dyDescent="0.15">
      <c r="A171" s="112"/>
      <c r="B171" s="87"/>
      <c r="C171" s="8">
        <v>13</v>
      </c>
      <c r="D171" s="337">
        <v>0</v>
      </c>
      <c r="E171" s="8">
        <f t="shared" si="22"/>
        <v>0</v>
      </c>
      <c r="F171" s="338"/>
      <c r="G171" s="339">
        <f>IF(OR($C171&gt;G$7,$C171+$E171-1&lt;G$7),0,$D171-SUM($F47:F47))</f>
        <v>0</v>
      </c>
      <c r="H171" s="339">
        <f>IF(OR($C171&gt;H$7,$C171+$E171-1&lt;H$7),0,$D171-SUM($F47:G47))</f>
        <v>0</v>
      </c>
      <c r="I171" s="339">
        <f>IF(OR($C171&gt;I$7,$C171+$E171-1&lt;I$7),0,$D171-SUM($F47:H47))</f>
        <v>0</v>
      </c>
      <c r="J171" s="339">
        <f>IF(OR($C171&gt;J$7,$C171+$E171-1&lt;J$7),0,$D171-SUM($F47:I47))</f>
        <v>0</v>
      </c>
      <c r="K171" s="339">
        <f>IF(OR($C171&gt;K$7,$C171+$E171-1&lt;K$7),0,$D171-SUM($F47:J47))</f>
        <v>0</v>
      </c>
      <c r="L171" s="339">
        <f>IF(OR($C171&gt;L$7,$C171+$E171-1&lt;L$7),0,$D171-SUM($F47:K47))</f>
        <v>0</v>
      </c>
      <c r="M171" s="339">
        <f>IF(OR($C171&gt;M$7,$C171+$E171-1&lt;M$7),0,$D171-SUM($F47:L47))</f>
        <v>0</v>
      </c>
      <c r="N171" s="339">
        <f>IF(OR($C171&gt;N$7,$C171+$E171-1&lt;N$7),0,$D171-SUM($F47:M47))</f>
        <v>0</v>
      </c>
      <c r="O171" s="339">
        <f>IF(OR($C171&gt;O$7,$C171+$E171-1&lt;O$7),0,$D171-SUM($F47:N47))</f>
        <v>0</v>
      </c>
      <c r="P171" s="339">
        <f>IF(OR($C171&gt;P$7,$C171+$E171-1&lt;P$7),0,$D171-SUM($F47:O47))</f>
        <v>0</v>
      </c>
      <c r="Q171" s="339">
        <f>IF(OR($C171&gt;Q$7,$C171+$E171-1&lt;Q$7),0,$D171-SUM($F47:P47))</f>
        <v>0</v>
      </c>
      <c r="R171" s="339">
        <f>IF(OR($C171&gt;R$7,$C171+$E171-1&lt;R$7),0,$D171-SUM($F47:Q47))</f>
        <v>0</v>
      </c>
      <c r="S171" s="339">
        <f>IF(OR($C171&gt;S$7,$C171+$E171-1&lt;S$7),0,$D171-SUM($F47:R47))</f>
        <v>0</v>
      </c>
      <c r="T171" s="339">
        <f>IF(OR($C171&gt;T$7,$C171+$E171-1&lt;T$7),0,$D171-SUM($F47:S47))</f>
        <v>0</v>
      </c>
      <c r="U171" s="339">
        <f>IF(OR($C171&gt;U$7,$C171+$E171-1&lt;U$7),0,$D171-SUM($F47:T47))</f>
        <v>0</v>
      </c>
      <c r="V171" s="339">
        <f>IF(OR($C171&gt;V$7,$C171+$E171-1&lt;V$7),0,$D171-SUM($F47:U47))</f>
        <v>0</v>
      </c>
      <c r="W171" s="339">
        <f>IF(OR($C171&gt;W$7,$C171+$E171-1&lt;W$7),0,$D171-SUM($F47:V47))</f>
        <v>0</v>
      </c>
      <c r="X171" s="339">
        <f>IF(OR($C171&gt;X$7,$C171+$E171-1&lt;X$7),0,$D171-SUM($F47:W47))</f>
        <v>0</v>
      </c>
      <c r="Y171" s="339">
        <f>IF(OR($C171&gt;Y$7,$C171+$E171-1&lt;Y$7),0,$D171-SUM($F47:X47))</f>
        <v>0</v>
      </c>
      <c r="Z171" s="339">
        <f>IF(OR($C171&gt;Z$7,$C171+$E171-1&lt;Z$7),0,$D171-SUM($F47:Y47))</f>
        <v>0</v>
      </c>
      <c r="AA171" s="339">
        <f>IF(OR($C171&gt;AA$7,$C171+$E171-1&lt;AA$7),0,$D171-SUM($F47:Z47))</f>
        <v>0</v>
      </c>
      <c r="AB171" s="339">
        <f>IF(OR($C171&gt;AB$7,$C171+$E171-1&lt;AB$7),0,$D171-SUM($F47:AA47))</f>
        <v>0</v>
      </c>
      <c r="AC171" s="339">
        <f>IF(OR($C171&gt;AC$7,$C171+$E171-1&lt;AC$7),0,$D171-SUM($F47:AB47))</f>
        <v>0</v>
      </c>
      <c r="AD171" s="339">
        <f>IF(OR($C171&gt;AD$7,$C171+$E171-1&lt;AD$7),0,$D171-SUM($F47:AC47))</f>
        <v>0</v>
      </c>
      <c r="AE171" s="339">
        <f>IF(OR($C171&gt;AE$7,$C171+$E171-1&lt;AE$7),0,$D171-SUM($F47:AD47))</f>
        <v>0</v>
      </c>
      <c r="AF171" s="339">
        <f>IF(OR($C171&gt;AF$7,$C171+$E171-1&lt;AF$7),0,$D171-SUM($F47:AE47))</f>
        <v>0</v>
      </c>
      <c r="AG171" s="339">
        <f>IF(OR($C171&gt;AG$7,$C171+$E171-1&lt;AG$7),0,$D171-SUM($F47:AF47))</f>
        <v>0</v>
      </c>
      <c r="AH171" s="339">
        <f>IF(OR($C171&gt;AH$7,$C171+$E171-1&lt;AH$7),0,$D171-SUM($F47:AG47))</f>
        <v>0</v>
      </c>
      <c r="AI171" s="339">
        <f>IF(OR($C171&gt;AI$7,$C171+$E171-1&lt;AI$7),0,$D171-SUM($F47:AH47))</f>
        <v>0</v>
      </c>
      <c r="AJ171" s="339">
        <f>IF(OR($C171&gt;AJ$7,$C171+$E171-1&lt;AJ$7),0,$D171-SUM($F47:AI47))</f>
        <v>0</v>
      </c>
      <c r="AK171" s="339">
        <f>IF(OR($C171&gt;AK$7,$C171+$E171-1&lt;AK$7),0,$D171-SUM($F47:AJ47))</f>
        <v>0</v>
      </c>
      <c r="AL171" s="339">
        <f>IF(OR($C171&gt;AL$7,$C171+$E171-1&lt;AL$7),0,$D171-SUM($F47:AK47))</f>
        <v>0</v>
      </c>
      <c r="AM171" s="339">
        <f>IF(OR($C171&gt;AM$7,$C171+$E171-1&lt;AM$7),0,$D171-SUM($F47:AL47))</f>
        <v>0</v>
      </c>
      <c r="AN171" s="339">
        <f>IF(OR($C171&gt;AN$7,$C171+$E171-1&lt;AN$7),0,$D171-SUM($F47:AM47))</f>
        <v>0</v>
      </c>
      <c r="AO171" s="339">
        <f>IF(OR($C171&gt;AO$7,$C171+$E171-1&lt;AO$7),0,$D171-SUM($F47:AN47))</f>
        <v>0</v>
      </c>
      <c r="AP171" s="339">
        <f>IF(OR($C171&gt;AP$7,$C171+$E171-1&lt;AP$7),0,$D171-SUM($F47:AO47))</f>
        <v>0</v>
      </c>
      <c r="AQ171" s="339">
        <f>IF(OR($C171&gt;AQ$7,$C171+$E171-1&lt;AQ$7),0,$D171-SUM($F47:AP47))</f>
        <v>0</v>
      </c>
      <c r="AR171" s="339">
        <f>IF(OR($C171&gt;AR$7,$C171+$E171-1&lt;AR$7),0,$D171-SUM($F47:AQ47))</f>
        <v>0</v>
      </c>
      <c r="AS171" s="339">
        <f>IF(OR($C171&gt;AS$7,$C171+$E171-1&lt;AS$7),0,$D171-SUM($F47:AR47))</f>
        <v>0</v>
      </c>
      <c r="AT171" s="339">
        <f>IF(OR($C171&gt;AT$7,$C171+$E171-1&lt;AT$7),0,$D171-SUM($F47:AS47))</f>
        <v>0</v>
      </c>
      <c r="AU171" s="339">
        <f>IF(OR($C171&gt;AU$7,$C171+$E171-1&lt;AU$7),0,$D171-SUM($F47:AT47))</f>
        <v>0</v>
      </c>
      <c r="AV171" s="339">
        <f>IF(OR($C171&gt;AV$7,$C171+$E171-1&lt;AV$7),0,$D171-SUM($F47:AU47))</f>
        <v>0</v>
      </c>
      <c r="AW171" s="339">
        <f>IF(OR($C171&gt;AW$7,$C171+$E171-1&lt;AW$7),0,$D171-SUM($F47:AV47))</f>
        <v>0</v>
      </c>
      <c r="AX171" s="339">
        <f>IF(OR($C171&gt;AX$7,$C171+$E171-1&lt;AX$7),0,$D171-SUM($F47:AW47))</f>
        <v>0</v>
      </c>
      <c r="AY171" s="339">
        <f>IF(OR($C171&gt;AY$7,$C171+$E171-1&lt;AY$7),0,$D171-SUM($F47:AX47))</f>
        <v>0</v>
      </c>
      <c r="AZ171" s="339">
        <f>IF(OR($C171&gt;AZ$7,$C171+$E171-1&lt;AZ$7),0,$D171-SUM($F47:AY47))</f>
        <v>0</v>
      </c>
      <c r="BA171" s="339">
        <f>IF(OR($C171&gt;BA$7,$C171+$E171-1&lt;BA$7),0,$D171-SUM($F47:AZ47))</f>
        <v>0</v>
      </c>
      <c r="BB171" s="339">
        <f>IF(OR($C171&gt;BB$7,$C171+$E171-1&lt;BB$7),0,$D171-SUM($F47:BA47))</f>
        <v>0</v>
      </c>
      <c r="BC171" s="339">
        <f>IF(OR($C171&gt;BC$7,$C171+$E171-1&lt;BC$7),0,$D171-SUM($F47:BB47))</f>
        <v>0</v>
      </c>
      <c r="BD171" s="339">
        <f>IF(OR($C171&gt;BD$7,$C171+$E171-1&lt;BD$7),0,$D171-SUM($F47:BC47))</f>
        <v>0</v>
      </c>
      <c r="BE171" s="339">
        <f>IF(OR($C171&gt;BE$7,$C171+$E171-1&lt;BE$7),0,$D171-SUM($F47:BD47))</f>
        <v>0</v>
      </c>
      <c r="BF171" s="339">
        <f>IF(OR($C171&gt;BF$7,$C171+$E171-1&lt;BF$7),0,$D171-SUM($F47:BE47))</f>
        <v>0</v>
      </c>
      <c r="BG171" s="339">
        <f>IF(OR($C171&gt;BG$7,$C171+$E171-1&lt;BG$7),0,$D171-SUM($F47:BF47))</f>
        <v>0</v>
      </c>
      <c r="BH171" s="339">
        <f>IF(OR($C171&gt;BH$7,$C171+$E171-1&lt;BH$7),0,$D171-SUM($F47:BG47))</f>
        <v>0</v>
      </c>
      <c r="BI171" s="339">
        <f>IF(OR($C171&gt;BI$7,$C171+$E171-1&lt;BI$7),0,$D171-SUM($F47:BH47))</f>
        <v>0</v>
      </c>
      <c r="BJ171" s="339">
        <f>IF(OR($C171&gt;BJ$7,$C171+$E171-1&lt;BJ$7),0,$D171-SUM($F47:BI47))</f>
        <v>0</v>
      </c>
      <c r="BK171" s="339">
        <f>IF(OR($C171&gt;BK$7,$C171+$E171-1&lt;BK$7),0,$D171-SUM($F47:BJ47))</f>
        <v>0</v>
      </c>
      <c r="BL171" s="339">
        <f>IF(OR($C171&gt;BL$7,$C171+$E171-1&lt;BL$7),0,$D171-SUM($F47:BK47))</f>
        <v>0</v>
      </c>
      <c r="BM171" s="339">
        <f>IF(OR($C171&gt;BM$7,$C171+$E171-1&lt;BM$7),0,$D171-SUM($F47:BL47))</f>
        <v>0</v>
      </c>
      <c r="BN171" s="339">
        <f>IF(OR($C171&gt;BN$7,$C171+$E171-1&lt;BN$7),0,$D171-SUM($F47:BM47))</f>
        <v>0</v>
      </c>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row>
    <row r="172" spans="1:90" hidden="1" outlineLevel="1" x14ac:dyDescent="0.15">
      <c r="A172" s="112"/>
      <c r="B172" s="87"/>
      <c r="C172" s="8">
        <v>14</v>
      </c>
      <c r="D172" s="337">
        <v>0</v>
      </c>
      <c r="E172" s="8">
        <f t="shared" si="22"/>
        <v>0</v>
      </c>
      <c r="F172" s="338"/>
      <c r="G172" s="339">
        <f>IF(OR($C172&gt;G$7,$C172+$E172-1&lt;G$7),0,$D172-SUM($F48:F48))</f>
        <v>0</v>
      </c>
      <c r="H172" s="339">
        <f>IF(OR($C172&gt;H$7,$C172+$E172-1&lt;H$7),0,$D172-SUM($F48:G48))</f>
        <v>0</v>
      </c>
      <c r="I172" s="339">
        <f>IF(OR($C172&gt;I$7,$C172+$E172-1&lt;I$7),0,$D172-SUM($F48:H48))</f>
        <v>0</v>
      </c>
      <c r="J172" s="339">
        <f>IF(OR($C172&gt;J$7,$C172+$E172-1&lt;J$7),0,$D172-SUM($F48:I48))</f>
        <v>0</v>
      </c>
      <c r="K172" s="339">
        <f>IF(OR($C172&gt;K$7,$C172+$E172-1&lt;K$7),0,$D172-SUM($F48:J48))</f>
        <v>0</v>
      </c>
      <c r="L172" s="339">
        <f>IF(OR($C172&gt;L$7,$C172+$E172-1&lt;L$7),0,$D172-SUM($F48:K48))</f>
        <v>0</v>
      </c>
      <c r="M172" s="339">
        <f>IF(OR($C172&gt;M$7,$C172+$E172-1&lt;M$7),0,$D172-SUM($F48:L48))</f>
        <v>0</v>
      </c>
      <c r="N172" s="339">
        <f>IF(OR($C172&gt;N$7,$C172+$E172-1&lt;N$7),0,$D172-SUM($F48:M48))</f>
        <v>0</v>
      </c>
      <c r="O172" s="339">
        <f>IF(OR($C172&gt;O$7,$C172+$E172-1&lt;O$7),0,$D172-SUM($F48:N48))</f>
        <v>0</v>
      </c>
      <c r="P172" s="339">
        <f>IF(OR($C172&gt;P$7,$C172+$E172-1&lt;P$7),0,$D172-SUM($F48:O48))</f>
        <v>0</v>
      </c>
      <c r="Q172" s="339">
        <f>IF(OR($C172&gt;Q$7,$C172+$E172-1&lt;Q$7),0,$D172-SUM($F48:P48))</f>
        <v>0</v>
      </c>
      <c r="R172" s="339">
        <f>IF(OR($C172&gt;R$7,$C172+$E172-1&lt;R$7),0,$D172-SUM($F48:Q48))</f>
        <v>0</v>
      </c>
      <c r="S172" s="339">
        <f>IF(OR($C172&gt;S$7,$C172+$E172-1&lt;S$7),0,$D172-SUM($F48:R48))</f>
        <v>0</v>
      </c>
      <c r="T172" s="339">
        <f>IF(OR($C172&gt;T$7,$C172+$E172-1&lt;T$7),0,$D172-SUM($F48:S48))</f>
        <v>0</v>
      </c>
      <c r="U172" s="339">
        <f>IF(OR($C172&gt;U$7,$C172+$E172-1&lt;U$7),0,$D172-SUM($F48:T48))</f>
        <v>0</v>
      </c>
      <c r="V172" s="339">
        <f>IF(OR($C172&gt;V$7,$C172+$E172-1&lt;V$7),0,$D172-SUM($F48:U48))</f>
        <v>0</v>
      </c>
      <c r="W172" s="339">
        <f>IF(OR($C172&gt;W$7,$C172+$E172-1&lt;W$7),0,$D172-SUM($F48:V48))</f>
        <v>0</v>
      </c>
      <c r="X172" s="339">
        <f>IF(OR($C172&gt;X$7,$C172+$E172-1&lt;X$7),0,$D172-SUM($F48:W48))</f>
        <v>0</v>
      </c>
      <c r="Y172" s="339">
        <f>IF(OR($C172&gt;Y$7,$C172+$E172-1&lt;Y$7),0,$D172-SUM($F48:X48))</f>
        <v>0</v>
      </c>
      <c r="Z172" s="339">
        <f>IF(OR($C172&gt;Z$7,$C172+$E172-1&lt;Z$7),0,$D172-SUM($F48:Y48))</f>
        <v>0</v>
      </c>
      <c r="AA172" s="339">
        <f>IF(OR($C172&gt;AA$7,$C172+$E172-1&lt;AA$7),0,$D172-SUM($F48:Z48))</f>
        <v>0</v>
      </c>
      <c r="AB172" s="339">
        <f>IF(OR($C172&gt;AB$7,$C172+$E172-1&lt;AB$7),0,$D172-SUM($F48:AA48))</f>
        <v>0</v>
      </c>
      <c r="AC172" s="339">
        <f>IF(OR($C172&gt;AC$7,$C172+$E172-1&lt;AC$7),0,$D172-SUM($F48:AB48))</f>
        <v>0</v>
      </c>
      <c r="AD172" s="339">
        <f>IF(OR($C172&gt;AD$7,$C172+$E172-1&lt;AD$7),0,$D172-SUM($F48:AC48))</f>
        <v>0</v>
      </c>
      <c r="AE172" s="339">
        <f>IF(OR($C172&gt;AE$7,$C172+$E172-1&lt;AE$7),0,$D172-SUM($F48:AD48))</f>
        <v>0</v>
      </c>
      <c r="AF172" s="339">
        <f>IF(OR($C172&gt;AF$7,$C172+$E172-1&lt;AF$7),0,$D172-SUM($F48:AE48))</f>
        <v>0</v>
      </c>
      <c r="AG172" s="339">
        <f>IF(OR($C172&gt;AG$7,$C172+$E172-1&lt;AG$7),0,$D172-SUM($F48:AF48))</f>
        <v>0</v>
      </c>
      <c r="AH172" s="339">
        <f>IF(OR($C172&gt;AH$7,$C172+$E172-1&lt;AH$7),0,$D172-SUM($F48:AG48))</f>
        <v>0</v>
      </c>
      <c r="AI172" s="339">
        <f>IF(OR($C172&gt;AI$7,$C172+$E172-1&lt;AI$7),0,$D172-SUM($F48:AH48))</f>
        <v>0</v>
      </c>
      <c r="AJ172" s="339">
        <f>IF(OR($C172&gt;AJ$7,$C172+$E172-1&lt;AJ$7),0,$D172-SUM($F48:AI48))</f>
        <v>0</v>
      </c>
      <c r="AK172" s="339">
        <f>IF(OR($C172&gt;AK$7,$C172+$E172-1&lt;AK$7),0,$D172-SUM($F48:AJ48))</f>
        <v>0</v>
      </c>
      <c r="AL172" s="339">
        <f>IF(OR($C172&gt;AL$7,$C172+$E172-1&lt;AL$7),0,$D172-SUM($F48:AK48))</f>
        <v>0</v>
      </c>
      <c r="AM172" s="339">
        <f>IF(OR($C172&gt;AM$7,$C172+$E172-1&lt;AM$7),0,$D172-SUM($F48:AL48))</f>
        <v>0</v>
      </c>
      <c r="AN172" s="339">
        <f>IF(OR($C172&gt;AN$7,$C172+$E172-1&lt;AN$7),0,$D172-SUM($F48:AM48))</f>
        <v>0</v>
      </c>
      <c r="AO172" s="339">
        <f>IF(OR($C172&gt;AO$7,$C172+$E172-1&lt;AO$7),0,$D172-SUM($F48:AN48))</f>
        <v>0</v>
      </c>
      <c r="AP172" s="339">
        <f>IF(OR($C172&gt;AP$7,$C172+$E172-1&lt;AP$7),0,$D172-SUM($F48:AO48))</f>
        <v>0</v>
      </c>
      <c r="AQ172" s="339">
        <f>IF(OR($C172&gt;AQ$7,$C172+$E172-1&lt;AQ$7),0,$D172-SUM($F48:AP48))</f>
        <v>0</v>
      </c>
      <c r="AR172" s="339">
        <f>IF(OR($C172&gt;AR$7,$C172+$E172-1&lt;AR$7),0,$D172-SUM($F48:AQ48))</f>
        <v>0</v>
      </c>
      <c r="AS172" s="339">
        <f>IF(OR($C172&gt;AS$7,$C172+$E172-1&lt;AS$7),0,$D172-SUM($F48:AR48))</f>
        <v>0</v>
      </c>
      <c r="AT172" s="339">
        <f>IF(OR($C172&gt;AT$7,$C172+$E172-1&lt;AT$7),0,$D172-SUM($F48:AS48))</f>
        <v>0</v>
      </c>
      <c r="AU172" s="339">
        <f>IF(OR($C172&gt;AU$7,$C172+$E172-1&lt;AU$7),0,$D172-SUM($F48:AT48))</f>
        <v>0</v>
      </c>
      <c r="AV172" s="339">
        <f>IF(OR($C172&gt;AV$7,$C172+$E172-1&lt;AV$7),0,$D172-SUM($F48:AU48))</f>
        <v>0</v>
      </c>
      <c r="AW172" s="339">
        <f>IF(OR($C172&gt;AW$7,$C172+$E172-1&lt;AW$7),0,$D172-SUM($F48:AV48))</f>
        <v>0</v>
      </c>
      <c r="AX172" s="339">
        <f>IF(OR($C172&gt;AX$7,$C172+$E172-1&lt;AX$7),0,$D172-SUM($F48:AW48))</f>
        <v>0</v>
      </c>
      <c r="AY172" s="339">
        <f>IF(OR($C172&gt;AY$7,$C172+$E172-1&lt;AY$7),0,$D172-SUM($F48:AX48))</f>
        <v>0</v>
      </c>
      <c r="AZ172" s="339">
        <f>IF(OR($C172&gt;AZ$7,$C172+$E172-1&lt;AZ$7),0,$D172-SUM($F48:AY48))</f>
        <v>0</v>
      </c>
      <c r="BA172" s="339">
        <f>IF(OR($C172&gt;BA$7,$C172+$E172-1&lt;BA$7),0,$D172-SUM($F48:AZ48))</f>
        <v>0</v>
      </c>
      <c r="BB172" s="339">
        <f>IF(OR($C172&gt;BB$7,$C172+$E172-1&lt;BB$7),0,$D172-SUM($F48:BA48))</f>
        <v>0</v>
      </c>
      <c r="BC172" s="339">
        <f>IF(OR($C172&gt;BC$7,$C172+$E172-1&lt;BC$7),0,$D172-SUM($F48:BB48))</f>
        <v>0</v>
      </c>
      <c r="BD172" s="339">
        <f>IF(OR($C172&gt;BD$7,$C172+$E172-1&lt;BD$7),0,$D172-SUM($F48:BC48))</f>
        <v>0</v>
      </c>
      <c r="BE172" s="339">
        <f>IF(OR($C172&gt;BE$7,$C172+$E172-1&lt;BE$7),0,$D172-SUM($F48:BD48))</f>
        <v>0</v>
      </c>
      <c r="BF172" s="339">
        <f>IF(OR($C172&gt;BF$7,$C172+$E172-1&lt;BF$7),0,$D172-SUM($F48:BE48))</f>
        <v>0</v>
      </c>
      <c r="BG172" s="339">
        <f>IF(OR($C172&gt;BG$7,$C172+$E172-1&lt;BG$7),0,$D172-SUM($F48:BF48))</f>
        <v>0</v>
      </c>
      <c r="BH172" s="339">
        <f>IF(OR($C172&gt;BH$7,$C172+$E172-1&lt;BH$7),0,$D172-SUM($F48:BG48))</f>
        <v>0</v>
      </c>
      <c r="BI172" s="339">
        <f>IF(OR($C172&gt;BI$7,$C172+$E172-1&lt;BI$7),0,$D172-SUM($F48:BH48))</f>
        <v>0</v>
      </c>
      <c r="BJ172" s="339">
        <f>IF(OR($C172&gt;BJ$7,$C172+$E172-1&lt;BJ$7),0,$D172-SUM($F48:BI48))</f>
        <v>0</v>
      </c>
      <c r="BK172" s="339">
        <f>IF(OR($C172&gt;BK$7,$C172+$E172-1&lt;BK$7),0,$D172-SUM($F48:BJ48))</f>
        <v>0</v>
      </c>
      <c r="BL172" s="339">
        <f>IF(OR($C172&gt;BL$7,$C172+$E172-1&lt;BL$7),0,$D172-SUM($F48:BK48))</f>
        <v>0</v>
      </c>
      <c r="BM172" s="339">
        <f>IF(OR($C172&gt;BM$7,$C172+$E172-1&lt;BM$7),0,$D172-SUM($F48:BL48))</f>
        <v>0</v>
      </c>
      <c r="BN172" s="339">
        <f>IF(OR($C172&gt;BN$7,$C172+$E172-1&lt;BN$7),0,$D172-SUM($F48:BM48))</f>
        <v>0</v>
      </c>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row>
    <row r="173" spans="1:90" hidden="1" outlineLevel="1" x14ac:dyDescent="0.15">
      <c r="A173" s="112"/>
      <c r="B173" s="87"/>
      <c r="C173" s="8">
        <v>15</v>
      </c>
      <c r="D173" s="337">
        <v>0</v>
      </c>
      <c r="E173" s="8">
        <f t="shared" si="22"/>
        <v>0</v>
      </c>
      <c r="F173" s="338"/>
      <c r="G173" s="339">
        <f>IF(OR($C173&gt;G$7,$C173+$E173-1&lt;G$7),0,$D173-SUM($F49:F49))</f>
        <v>0</v>
      </c>
      <c r="H173" s="339">
        <f>IF(OR($C173&gt;H$7,$C173+$E173-1&lt;H$7),0,$D173-SUM($F49:G49))</f>
        <v>0</v>
      </c>
      <c r="I173" s="339">
        <f>IF(OR($C173&gt;I$7,$C173+$E173-1&lt;I$7),0,$D173-SUM($F49:H49))</f>
        <v>0</v>
      </c>
      <c r="J173" s="339">
        <f>IF(OR($C173&gt;J$7,$C173+$E173-1&lt;J$7),0,$D173-SUM($F49:I49))</f>
        <v>0</v>
      </c>
      <c r="K173" s="339">
        <f>IF(OR($C173&gt;K$7,$C173+$E173-1&lt;K$7),0,$D173-SUM($F49:J49))</f>
        <v>0</v>
      </c>
      <c r="L173" s="339">
        <f>IF(OR($C173&gt;L$7,$C173+$E173-1&lt;L$7),0,$D173-SUM($F49:K49))</f>
        <v>0</v>
      </c>
      <c r="M173" s="339">
        <f>IF(OR($C173&gt;M$7,$C173+$E173-1&lt;M$7),0,$D173-SUM($F49:L49))</f>
        <v>0</v>
      </c>
      <c r="N173" s="339">
        <f>IF(OR($C173&gt;N$7,$C173+$E173-1&lt;N$7),0,$D173-SUM($F49:M49))</f>
        <v>0</v>
      </c>
      <c r="O173" s="339">
        <f>IF(OR($C173&gt;O$7,$C173+$E173-1&lt;O$7),0,$D173-SUM($F49:N49))</f>
        <v>0</v>
      </c>
      <c r="P173" s="339">
        <f>IF(OR($C173&gt;P$7,$C173+$E173-1&lt;P$7),0,$D173-SUM($F49:O49))</f>
        <v>0</v>
      </c>
      <c r="Q173" s="339">
        <f>IF(OR($C173&gt;Q$7,$C173+$E173-1&lt;Q$7),0,$D173-SUM($F49:P49))</f>
        <v>0</v>
      </c>
      <c r="R173" s="339">
        <f>IF(OR($C173&gt;R$7,$C173+$E173-1&lt;R$7),0,$D173-SUM($F49:Q49))</f>
        <v>0</v>
      </c>
      <c r="S173" s="339">
        <f>IF(OR($C173&gt;S$7,$C173+$E173-1&lt;S$7),0,$D173-SUM($F49:R49))</f>
        <v>0</v>
      </c>
      <c r="T173" s="339">
        <f>IF(OR($C173&gt;T$7,$C173+$E173-1&lt;T$7),0,$D173-SUM($F49:S49))</f>
        <v>0</v>
      </c>
      <c r="U173" s="339">
        <f>IF(OR($C173&gt;U$7,$C173+$E173-1&lt;U$7),0,$D173-SUM($F49:T49))</f>
        <v>0</v>
      </c>
      <c r="V173" s="339">
        <f>IF(OR($C173&gt;V$7,$C173+$E173-1&lt;V$7),0,$D173-SUM($F49:U49))</f>
        <v>0</v>
      </c>
      <c r="W173" s="339">
        <f>IF(OR($C173&gt;W$7,$C173+$E173-1&lt;W$7),0,$D173-SUM($F49:V49))</f>
        <v>0</v>
      </c>
      <c r="X173" s="339">
        <f>IF(OR($C173&gt;X$7,$C173+$E173-1&lt;X$7),0,$D173-SUM($F49:W49))</f>
        <v>0</v>
      </c>
      <c r="Y173" s="339">
        <f>IF(OR($C173&gt;Y$7,$C173+$E173-1&lt;Y$7),0,$D173-SUM($F49:X49))</f>
        <v>0</v>
      </c>
      <c r="Z173" s="339">
        <f>IF(OR($C173&gt;Z$7,$C173+$E173-1&lt;Z$7),0,$D173-SUM($F49:Y49))</f>
        <v>0</v>
      </c>
      <c r="AA173" s="339">
        <f>IF(OR($C173&gt;AA$7,$C173+$E173-1&lt;AA$7),0,$D173-SUM($F49:Z49))</f>
        <v>0</v>
      </c>
      <c r="AB173" s="339">
        <f>IF(OR($C173&gt;AB$7,$C173+$E173-1&lt;AB$7),0,$D173-SUM($F49:AA49))</f>
        <v>0</v>
      </c>
      <c r="AC173" s="339">
        <f>IF(OR($C173&gt;AC$7,$C173+$E173-1&lt;AC$7),0,$D173-SUM($F49:AB49))</f>
        <v>0</v>
      </c>
      <c r="AD173" s="339">
        <f>IF(OR($C173&gt;AD$7,$C173+$E173-1&lt;AD$7),0,$D173-SUM($F49:AC49))</f>
        <v>0</v>
      </c>
      <c r="AE173" s="339">
        <f>IF(OR($C173&gt;AE$7,$C173+$E173-1&lt;AE$7),0,$D173-SUM($F49:AD49))</f>
        <v>0</v>
      </c>
      <c r="AF173" s="339">
        <f>IF(OR($C173&gt;AF$7,$C173+$E173-1&lt;AF$7),0,$D173-SUM($F49:AE49))</f>
        <v>0</v>
      </c>
      <c r="AG173" s="339">
        <f>IF(OR($C173&gt;AG$7,$C173+$E173-1&lt;AG$7),0,$D173-SUM($F49:AF49))</f>
        <v>0</v>
      </c>
      <c r="AH173" s="339">
        <f>IF(OR($C173&gt;AH$7,$C173+$E173-1&lt;AH$7),0,$D173-SUM($F49:AG49))</f>
        <v>0</v>
      </c>
      <c r="AI173" s="339">
        <f>IF(OR($C173&gt;AI$7,$C173+$E173-1&lt;AI$7),0,$D173-SUM($F49:AH49))</f>
        <v>0</v>
      </c>
      <c r="AJ173" s="339">
        <f>IF(OR($C173&gt;AJ$7,$C173+$E173-1&lt;AJ$7),0,$D173-SUM($F49:AI49))</f>
        <v>0</v>
      </c>
      <c r="AK173" s="339">
        <f>IF(OR($C173&gt;AK$7,$C173+$E173-1&lt;AK$7),0,$D173-SUM($F49:AJ49))</f>
        <v>0</v>
      </c>
      <c r="AL173" s="339">
        <f>IF(OR($C173&gt;AL$7,$C173+$E173-1&lt;AL$7),0,$D173-SUM($F49:AK49))</f>
        <v>0</v>
      </c>
      <c r="AM173" s="339">
        <f>IF(OR($C173&gt;AM$7,$C173+$E173-1&lt;AM$7),0,$D173-SUM($F49:AL49))</f>
        <v>0</v>
      </c>
      <c r="AN173" s="339">
        <f>IF(OR($C173&gt;AN$7,$C173+$E173-1&lt;AN$7),0,$D173-SUM($F49:AM49))</f>
        <v>0</v>
      </c>
      <c r="AO173" s="339">
        <f>IF(OR($C173&gt;AO$7,$C173+$E173-1&lt;AO$7),0,$D173-SUM($F49:AN49))</f>
        <v>0</v>
      </c>
      <c r="AP173" s="339">
        <f>IF(OR($C173&gt;AP$7,$C173+$E173-1&lt;AP$7),0,$D173-SUM($F49:AO49))</f>
        <v>0</v>
      </c>
      <c r="AQ173" s="339">
        <f>IF(OR($C173&gt;AQ$7,$C173+$E173-1&lt;AQ$7),0,$D173-SUM($F49:AP49))</f>
        <v>0</v>
      </c>
      <c r="AR173" s="339">
        <f>IF(OR($C173&gt;AR$7,$C173+$E173-1&lt;AR$7),0,$D173-SUM($F49:AQ49))</f>
        <v>0</v>
      </c>
      <c r="AS173" s="339">
        <f>IF(OR($C173&gt;AS$7,$C173+$E173-1&lt;AS$7),0,$D173-SUM($F49:AR49))</f>
        <v>0</v>
      </c>
      <c r="AT173" s="339">
        <f>IF(OR($C173&gt;AT$7,$C173+$E173-1&lt;AT$7),0,$D173-SUM($F49:AS49))</f>
        <v>0</v>
      </c>
      <c r="AU173" s="339">
        <f>IF(OR($C173&gt;AU$7,$C173+$E173-1&lt;AU$7),0,$D173-SUM($F49:AT49))</f>
        <v>0</v>
      </c>
      <c r="AV173" s="339">
        <f>IF(OR($C173&gt;AV$7,$C173+$E173-1&lt;AV$7),0,$D173-SUM($F49:AU49))</f>
        <v>0</v>
      </c>
      <c r="AW173" s="339">
        <f>IF(OR($C173&gt;AW$7,$C173+$E173-1&lt;AW$7),0,$D173-SUM($F49:AV49))</f>
        <v>0</v>
      </c>
      <c r="AX173" s="339">
        <f>IF(OR($C173&gt;AX$7,$C173+$E173-1&lt;AX$7),0,$D173-SUM($F49:AW49))</f>
        <v>0</v>
      </c>
      <c r="AY173" s="339">
        <f>IF(OR($C173&gt;AY$7,$C173+$E173-1&lt;AY$7),0,$D173-SUM($F49:AX49))</f>
        <v>0</v>
      </c>
      <c r="AZ173" s="339">
        <f>IF(OR($C173&gt;AZ$7,$C173+$E173-1&lt;AZ$7),0,$D173-SUM($F49:AY49))</f>
        <v>0</v>
      </c>
      <c r="BA173" s="339">
        <f>IF(OR($C173&gt;BA$7,$C173+$E173-1&lt;BA$7),0,$D173-SUM($F49:AZ49))</f>
        <v>0</v>
      </c>
      <c r="BB173" s="339">
        <f>IF(OR($C173&gt;BB$7,$C173+$E173-1&lt;BB$7),0,$D173-SUM($F49:BA49))</f>
        <v>0</v>
      </c>
      <c r="BC173" s="339">
        <f>IF(OR($C173&gt;BC$7,$C173+$E173-1&lt;BC$7),0,$D173-SUM($F49:BB49))</f>
        <v>0</v>
      </c>
      <c r="BD173" s="339">
        <f>IF(OR($C173&gt;BD$7,$C173+$E173-1&lt;BD$7),0,$D173-SUM($F49:BC49))</f>
        <v>0</v>
      </c>
      <c r="BE173" s="339">
        <f>IF(OR($C173&gt;BE$7,$C173+$E173-1&lt;BE$7),0,$D173-SUM($F49:BD49))</f>
        <v>0</v>
      </c>
      <c r="BF173" s="339">
        <f>IF(OR($C173&gt;BF$7,$C173+$E173-1&lt;BF$7),0,$D173-SUM($F49:BE49))</f>
        <v>0</v>
      </c>
      <c r="BG173" s="339">
        <f>IF(OR($C173&gt;BG$7,$C173+$E173-1&lt;BG$7),0,$D173-SUM($F49:BF49))</f>
        <v>0</v>
      </c>
      <c r="BH173" s="339">
        <f>IF(OR($C173&gt;BH$7,$C173+$E173-1&lt;BH$7),0,$D173-SUM($F49:BG49))</f>
        <v>0</v>
      </c>
      <c r="BI173" s="339">
        <f>IF(OR($C173&gt;BI$7,$C173+$E173-1&lt;BI$7),0,$D173-SUM($F49:BH49))</f>
        <v>0</v>
      </c>
      <c r="BJ173" s="339">
        <f>IF(OR($C173&gt;BJ$7,$C173+$E173-1&lt;BJ$7),0,$D173-SUM($F49:BI49))</f>
        <v>0</v>
      </c>
      <c r="BK173" s="339">
        <f>IF(OR($C173&gt;BK$7,$C173+$E173-1&lt;BK$7),0,$D173-SUM($F49:BJ49))</f>
        <v>0</v>
      </c>
      <c r="BL173" s="339">
        <f>IF(OR($C173&gt;BL$7,$C173+$E173-1&lt;BL$7),0,$D173-SUM($F49:BK49))</f>
        <v>0</v>
      </c>
      <c r="BM173" s="339">
        <f>IF(OR($C173&gt;BM$7,$C173+$E173-1&lt;BM$7),0,$D173-SUM($F49:BL49))</f>
        <v>0</v>
      </c>
      <c r="BN173" s="339">
        <f>IF(OR($C173&gt;BN$7,$C173+$E173-1&lt;BN$7),0,$D173-SUM($F49:BM49))</f>
        <v>0</v>
      </c>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row>
    <row r="174" spans="1:90" hidden="1" outlineLevel="1" x14ac:dyDescent="0.15">
      <c r="A174" s="112"/>
      <c r="B174" s="87"/>
      <c r="C174" s="8">
        <v>16</v>
      </c>
      <c r="D174" s="337">
        <v>0</v>
      </c>
      <c r="E174" s="8">
        <f t="shared" si="22"/>
        <v>0</v>
      </c>
      <c r="F174" s="338"/>
      <c r="G174" s="339">
        <f>IF(OR($C174&gt;G$7,$C174+$E174-1&lt;G$7),0,$D174-SUM($F50:F50))</f>
        <v>0</v>
      </c>
      <c r="H174" s="339">
        <f>IF(OR($C174&gt;H$7,$C174+$E174-1&lt;H$7),0,$D174-SUM($F50:G50))</f>
        <v>0</v>
      </c>
      <c r="I174" s="339">
        <f>IF(OR($C174&gt;I$7,$C174+$E174-1&lt;I$7),0,$D174-SUM($F50:H50))</f>
        <v>0</v>
      </c>
      <c r="J174" s="339">
        <f>IF(OR($C174&gt;J$7,$C174+$E174-1&lt;J$7),0,$D174-SUM($F50:I50))</f>
        <v>0</v>
      </c>
      <c r="K174" s="339">
        <f>IF(OR($C174&gt;K$7,$C174+$E174-1&lt;K$7),0,$D174-SUM($F50:J50))</f>
        <v>0</v>
      </c>
      <c r="L174" s="339">
        <f>IF(OR($C174&gt;L$7,$C174+$E174-1&lt;L$7),0,$D174-SUM($F50:K50))</f>
        <v>0</v>
      </c>
      <c r="M174" s="339">
        <f>IF(OR($C174&gt;M$7,$C174+$E174-1&lt;M$7),0,$D174-SUM($F50:L50))</f>
        <v>0</v>
      </c>
      <c r="N174" s="339">
        <f>IF(OR($C174&gt;N$7,$C174+$E174-1&lt;N$7),0,$D174-SUM($F50:M50))</f>
        <v>0</v>
      </c>
      <c r="O174" s="339">
        <f>IF(OR($C174&gt;O$7,$C174+$E174-1&lt;O$7),0,$D174-SUM($F50:N50))</f>
        <v>0</v>
      </c>
      <c r="P174" s="339">
        <f>IF(OR($C174&gt;P$7,$C174+$E174-1&lt;P$7),0,$D174-SUM($F50:O50))</f>
        <v>0</v>
      </c>
      <c r="Q174" s="339">
        <f>IF(OR($C174&gt;Q$7,$C174+$E174-1&lt;Q$7),0,$D174-SUM($F50:P50))</f>
        <v>0</v>
      </c>
      <c r="R174" s="339">
        <f>IF(OR($C174&gt;R$7,$C174+$E174-1&lt;R$7),0,$D174-SUM($F50:Q50))</f>
        <v>0</v>
      </c>
      <c r="S174" s="339">
        <f>IF(OR($C174&gt;S$7,$C174+$E174-1&lt;S$7),0,$D174-SUM($F50:R50))</f>
        <v>0</v>
      </c>
      <c r="T174" s="339">
        <f>IF(OR($C174&gt;T$7,$C174+$E174-1&lt;T$7),0,$D174-SUM($F50:S50))</f>
        <v>0</v>
      </c>
      <c r="U174" s="339">
        <f>IF(OR($C174&gt;U$7,$C174+$E174-1&lt;U$7),0,$D174-SUM($F50:T50))</f>
        <v>0</v>
      </c>
      <c r="V174" s="339">
        <f>IF(OR($C174&gt;V$7,$C174+$E174-1&lt;V$7),0,$D174-SUM($F50:U50))</f>
        <v>0</v>
      </c>
      <c r="W174" s="339">
        <f>IF(OR($C174&gt;W$7,$C174+$E174-1&lt;W$7),0,$D174-SUM($F50:V50))</f>
        <v>0</v>
      </c>
      <c r="X174" s="339">
        <f>IF(OR($C174&gt;X$7,$C174+$E174-1&lt;X$7),0,$D174-SUM($F50:W50))</f>
        <v>0</v>
      </c>
      <c r="Y174" s="339">
        <f>IF(OR($C174&gt;Y$7,$C174+$E174-1&lt;Y$7),0,$D174-SUM($F50:X50))</f>
        <v>0</v>
      </c>
      <c r="Z174" s="339">
        <f>IF(OR($C174&gt;Z$7,$C174+$E174-1&lt;Z$7),0,$D174-SUM($F50:Y50))</f>
        <v>0</v>
      </c>
      <c r="AA174" s="339">
        <f>IF(OR($C174&gt;AA$7,$C174+$E174-1&lt;AA$7),0,$D174-SUM($F50:Z50))</f>
        <v>0</v>
      </c>
      <c r="AB174" s="339">
        <f>IF(OR($C174&gt;AB$7,$C174+$E174-1&lt;AB$7),0,$D174-SUM($F50:AA50))</f>
        <v>0</v>
      </c>
      <c r="AC174" s="339">
        <f>IF(OR($C174&gt;AC$7,$C174+$E174-1&lt;AC$7),0,$D174-SUM($F50:AB50))</f>
        <v>0</v>
      </c>
      <c r="AD174" s="339">
        <f>IF(OR($C174&gt;AD$7,$C174+$E174-1&lt;AD$7),0,$D174-SUM($F50:AC50))</f>
        <v>0</v>
      </c>
      <c r="AE174" s="339">
        <f>IF(OR($C174&gt;AE$7,$C174+$E174-1&lt;AE$7),0,$D174-SUM($F50:AD50))</f>
        <v>0</v>
      </c>
      <c r="AF174" s="339">
        <f>IF(OR($C174&gt;AF$7,$C174+$E174-1&lt;AF$7),0,$D174-SUM($F50:AE50))</f>
        <v>0</v>
      </c>
      <c r="AG174" s="339">
        <f>IF(OR($C174&gt;AG$7,$C174+$E174-1&lt;AG$7),0,$D174-SUM($F50:AF50))</f>
        <v>0</v>
      </c>
      <c r="AH174" s="339">
        <f>IF(OR($C174&gt;AH$7,$C174+$E174-1&lt;AH$7),0,$D174-SUM($F50:AG50))</f>
        <v>0</v>
      </c>
      <c r="AI174" s="339">
        <f>IF(OR($C174&gt;AI$7,$C174+$E174-1&lt;AI$7),0,$D174-SUM($F50:AH50))</f>
        <v>0</v>
      </c>
      <c r="AJ174" s="339">
        <f>IF(OR($C174&gt;AJ$7,$C174+$E174-1&lt;AJ$7),0,$D174-SUM($F50:AI50))</f>
        <v>0</v>
      </c>
      <c r="AK174" s="339">
        <f>IF(OR($C174&gt;AK$7,$C174+$E174-1&lt;AK$7),0,$D174-SUM($F50:AJ50))</f>
        <v>0</v>
      </c>
      <c r="AL174" s="339">
        <f>IF(OR($C174&gt;AL$7,$C174+$E174-1&lt;AL$7),0,$D174-SUM($F50:AK50))</f>
        <v>0</v>
      </c>
      <c r="AM174" s="339">
        <f>IF(OR($C174&gt;AM$7,$C174+$E174-1&lt;AM$7),0,$D174-SUM($F50:AL50))</f>
        <v>0</v>
      </c>
      <c r="AN174" s="339">
        <f>IF(OR($C174&gt;AN$7,$C174+$E174-1&lt;AN$7),0,$D174-SUM($F50:AM50))</f>
        <v>0</v>
      </c>
      <c r="AO174" s="339">
        <f>IF(OR($C174&gt;AO$7,$C174+$E174-1&lt;AO$7),0,$D174-SUM($F50:AN50))</f>
        <v>0</v>
      </c>
      <c r="AP174" s="339">
        <f>IF(OR($C174&gt;AP$7,$C174+$E174-1&lt;AP$7),0,$D174-SUM($F50:AO50))</f>
        <v>0</v>
      </c>
      <c r="AQ174" s="339">
        <f>IF(OR($C174&gt;AQ$7,$C174+$E174-1&lt;AQ$7),0,$D174-SUM($F50:AP50))</f>
        <v>0</v>
      </c>
      <c r="AR174" s="339">
        <f>IF(OR($C174&gt;AR$7,$C174+$E174-1&lt;AR$7),0,$D174-SUM($F50:AQ50))</f>
        <v>0</v>
      </c>
      <c r="AS174" s="339">
        <f>IF(OR($C174&gt;AS$7,$C174+$E174-1&lt;AS$7),0,$D174-SUM($F50:AR50))</f>
        <v>0</v>
      </c>
      <c r="AT174" s="339">
        <f>IF(OR($C174&gt;AT$7,$C174+$E174-1&lt;AT$7),0,$D174-SUM($F50:AS50))</f>
        <v>0</v>
      </c>
      <c r="AU174" s="339">
        <f>IF(OR($C174&gt;AU$7,$C174+$E174-1&lt;AU$7),0,$D174-SUM($F50:AT50))</f>
        <v>0</v>
      </c>
      <c r="AV174" s="339">
        <f>IF(OR($C174&gt;AV$7,$C174+$E174-1&lt;AV$7),0,$D174-SUM($F50:AU50))</f>
        <v>0</v>
      </c>
      <c r="AW174" s="339">
        <f>IF(OR($C174&gt;AW$7,$C174+$E174-1&lt;AW$7),0,$D174-SUM($F50:AV50))</f>
        <v>0</v>
      </c>
      <c r="AX174" s="339">
        <f>IF(OR($C174&gt;AX$7,$C174+$E174-1&lt;AX$7),0,$D174-SUM($F50:AW50))</f>
        <v>0</v>
      </c>
      <c r="AY174" s="339">
        <f>IF(OR($C174&gt;AY$7,$C174+$E174-1&lt;AY$7),0,$D174-SUM($F50:AX50))</f>
        <v>0</v>
      </c>
      <c r="AZ174" s="339">
        <f>IF(OR($C174&gt;AZ$7,$C174+$E174-1&lt;AZ$7),0,$D174-SUM($F50:AY50))</f>
        <v>0</v>
      </c>
      <c r="BA174" s="339">
        <f>IF(OR($C174&gt;BA$7,$C174+$E174-1&lt;BA$7),0,$D174-SUM($F50:AZ50))</f>
        <v>0</v>
      </c>
      <c r="BB174" s="339">
        <f>IF(OR($C174&gt;BB$7,$C174+$E174-1&lt;BB$7),0,$D174-SUM($F50:BA50))</f>
        <v>0</v>
      </c>
      <c r="BC174" s="339">
        <f>IF(OR($C174&gt;BC$7,$C174+$E174-1&lt;BC$7),0,$D174-SUM($F50:BB50))</f>
        <v>0</v>
      </c>
      <c r="BD174" s="339">
        <f>IF(OR($C174&gt;BD$7,$C174+$E174-1&lt;BD$7),0,$D174-SUM($F50:BC50))</f>
        <v>0</v>
      </c>
      <c r="BE174" s="339">
        <f>IF(OR($C174&gt;BE$7,$C174+$E174-1&lt;BE$7),0,$D174-SUM($F50:BD50))</f>
        <v>0</v>
      </c>
      <c r="BF174" s="339">
        <f>IF(OR($C174&gt;BF$7,$C174+$E174-1&lt;BF$7),0,$D174-SUM($F50:BE50))</f>
        <v>0</v>
      </c>
      <c r="BG174" s="339">
        <f>IF(OR($C174&gt;BG$7,$C174+$E174-1&lt;BG$7),0,$D174-SUM($F50:BF50))</f>
        <v>0</v>
      </c>
      <c r="BH174" s="339">
        <f>IF(OR($C174&gt;BH$7,$C174+$E174-1&lt;BH$7),0,$D174-SUM($F50:BG50))</f>
        <v>0</v>
      </c>
      <c r="BI174" s="339">
        <f>IF(OR($C174&gt;BI$7,$C174+$E174-1&lt;BI$7),0,$D174-SUM($F50:BH50))</f>
        <v>0</v>
      </c>
      <c r="BJ174" s="339">
        <f>IF(OR($C174&gt;BJ$7,$C174+$E174-1&lt;BJ$7),0,$D174-SUM($F50:BI50))</f>
        <v>0</v>
      </c>
      <c r="BK174" s="339">
        <f>IF(OR($C174&gt;BK$7,$C174+$E174-1&lt;BK$7),0,$D174-SUM($F50:BJ50))</f>
        <v>0</v>
      </c>
      <c r="BL174" s="339">
        <f>IF(OR($C174&gt;BL$7,$C174+$E174-1&lt;BL$7),0,$D174-SUM($F50:BK50))</f>
        <v>0</v>
      </c>
      <c r="BM174" s="339">
        <f>IF(OR($C174&gt;BM$7,$C174+$E174-1&lt;BM$7),0,$D174-SUM($F50:BL50))</f>
        <v>0</v>
      </c>
      <c r="BN174" s="339">
        <f>IF(OR($C174&gt;BN$7,$C174+$E174-1&lt;BN$7),0,$D174-SUM($F50:BM50))</f>
        <v>0</v>
      </c>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row>
    <row r="175" spans="1:90" hidden="1" outlineLevel="1" x14ac:dyDescent="0.15">
      <c r="A175" s="112"/>
      <c r="B175" s="87"/>
      <c r="C175" s="8">
        <v>17</v>
      </c>
      <c r="D175" s="337">
        <v>0</v>
      </c>
      <c r="E175" s="8">
        <f t="shared" si="22"/>
        <v>0</v>
      </c>
      <c r="F175" s="338"/>
      <c r="G175" s="339">
        <f>IF(OR($C175&gt;G$7,$C175+$E175-1&lt;G$7),0,$D175-SUM($F51:F51))</f>
        <v>0</v>
      </c>
      <c r="H175" s="339">
        <f>IF(OR($C175&gt;H$7,$C175+$E175-1&lt;H$7),0,$D175-SUM($F51:G51))</f>
        <v>0</v>
      </c>
      <c r="I175" s="339">
        <f>IF(OR($C175&gt;I$7,$C175+$E175-1&lt;I$7),0,$D175-SUM($F51:H51))</f>
        <v>0</v>
      </c>
      <c r="J175" s="339">
        <f>IF(OR($C175&gt;J$7,$C175+$E175-1&lt;J$7),0,$D175-SUM($F51:I51))</f>
        <v>0</v>
      </c>
      <c r="K175" s="339">
        <f>IF(OR($C175&gt;K$7,$C175+$E175-1&lt;K$7),0,$D175-SUM($F51:J51))</f>
        <v>0</v>
      </c>
      <c r="L175" s="339">
        <f>IF(OR($C175&gt;L$7,$C175+$E175-1&lt;L$7),0,$D175-SUM($F51:K51))</f>
        <v>0</v>
      </c>
      <c r="M175" s="339">
        <f>IF(OR($C175&gt;M$7,$C175+$E175-1&lt;M$7),0,$D175-SUM($F51:L51))</f>
        <v>0</v>
      </c>
      <c r="N175" s="339">
        <f>IF(OR($C175&gt;N$7,$C175+$E175-1&lt;N$7),0,$D175-SUM($F51:M51))</f>
        <v>0</v>
      </c>
      <c r="O175" s="339">
        <f>IF(OR($C175&gt;O$7,$C175+$E175-1&lt;O$7),0,$D175-SUM($F51:N51))</f>
        <v>0</v>
      </c>
      <c r="P175" s="339">
        <f>IF(OR($C175&gt;P$7,$C175+$E175-1&lt;P$7),0,$D175-SUM($F51:O51))</f>
        <v>0</v>
      </c>
      <c r="Q175" s="339">
        <f>IF(OR($C175&gt;Q$7,$C175+$E175-1&lt;Q$7),0,$D175-SUM($F51:P51))</f>
        <v>0</v>
      </c>
      <c r="R175" s="339">
        <f>IF(OR($C175&gt;R$7,$C175+$E175-1&lt;R$7),0,$D175-SUM($F51:Q51))</f>
        <v>0</v>
      </c>
      <c r="S175" s="339">
        <f>IF(OR($C175&gt;S$7,$C175+$E175-1&lt;S$7),0,$D175-SUM($F51:R51))</f>
        <v>0</v>
      </c>
      <c r="T175" s="339">
        <f>IF(OR($C175&gt;T$7,$C175+$E175-1&lt;T$7),0,$D175-SUM($F51:S51))</f>
        <v>0</v>
      </c>
      <c r="U175" s="339">
        <f>IF(OR($C175&gt;U$7,$C175+$E175-1&lt;U$7),0,$D175-SUM($F51:T51))</f>
        <v>0</v>
      </c>
      <c r="V175" s="339">
        <f>IF(OR($C175&gt;V$7,$C175+$E175-1&lt;V$7),0,$D175-SUM($F51:U51))</f>
        <v>0</v>
      </c>
      <c r="W175" s="339">
        <f>IF(OR($C175&gt;W$7,$C175+$E175-1&lt;W$7),0,$D175-SUM($F51:V51))</f>
        <v>0</v>
      </c>
      <c r="X175" s="339">
        <f>IF(OR($C175&gt;X$7,$C175+$E175-1&lt;X$7),0,$D175-SUM($F51:W51))</f>
        <v>0</v>
      </c>
      <c r="Y175" s="339">
        <f>IF(OR($C175&gt;Y$7,$C175+$E175-1&lt;Y$7),0,$D175-SUM($F51:X51))</f>
        <v>0</v>
      </c>
      <c r="Z175" s="339">
        <f>IF(OR($C175&gt;Z$7,$C175+$E175-1&lt;Z$7),0,$D175-SUM($F51:Y51))</f>
        <v>0</v>
      </c>
      <c r="AA175" s="339">
        <f>IF(OR($C175&gt;AA$7,$C175+$E175-1&lt;AA$7),0,$D175-SUM($F51:Z51))</f>
        <v>0</v>
      </c>
      <c r="AB175" s="339">
        <f>IF(OR($C175&gt;AB$7,$C175+$E175-1&lt;AB$7),0,$D175-SUM($F51:AA51))</f>
        <v>0</v>
      </c>
      <c r="AC175" s="339">
        <f>IF(OR($C175&gt;AC$7,$C175+$E175-1&lt;AC$7),0,$D175-SUM($F51:AB51))</f>
        <v>0</v>
      </c>
      <c r="AD175" s="339">
        <f>IF(OR($C175&gt;AD$7,$C175+$E175-1&lt;AD$7),0,$D175-SUM($F51:AC51))</f>
        <v>0</v>
      </c>
      <c r="AE175" s="339">
        <f>IF(OR($C175&gt;AE$7,$C175+$E175-1&lt;AE$7),0,$D175-SUM($F51:AD51))</f>
        <v>0</v>
      </c>
      <c r="AF175" s="339">
        <f>IF(OR($C175&gt;AF$7,$C175+$E175-1&lt;AF$7),0,$D175-SUM($F51:AE51))</f>
        <v>0</v>
      </c>
      <c r="AG175" s="339">
        <f>IF(OR($C175&gt;AG$7,$C175+$E175-1&lt;AG$7),0,$D175-SUM($F51:AF51))</f>
        <v>0</v>
      </c>
      <c r="AH175" s="339">
        <f>IF(OR($C175&gt;AH$7,$C175+$E175-1&lt;AH$7),0,$D175-SUM($F51:AG51))</f>
        <v>0</v>
      </c>
      <c r="AI175" s="339">
        <f>IF(OR($C175&gt;AI$7,$C175+$E175-1&lt;AI$7),0,$D175-SUM($F51:AH51))</f>
        <v>0</v>
      </c>
      <c r="AJ175" s="339">
        <f>IF(OR($C175&gt;AJ$7,$C175+$E175-1&lt;AJ$7),0,$D175-SUM($F51:AI51))</f>
        <v>0</v>
      </c>
      <c r="AK175" s="339">
        <f>IF(OR($C175&gt;AK$7,$C175+$E175-1&lt;AK$7),0,$D175-SUM($F51:AJ51))</f>
        <v>0</v>
      </c>
      <c r="AL175" s="339">
        <f>IF(OR($C175&gt;AL$7,$C175+$E175-1&lt;AL$7),0,$D175-SUM($F51:AK51))</f>
        <v>0</v>
      </c>
      <c r="AM175" s="339">
        <f>IF(OR($C175&gt;AM$7,$C175+$E175-1&lt;AM$7),0,$D175-SUM($F51:AL51))</f>
        <v>0</v>
      </c>
      <c r="AN175" s="339">
        <f>IF(OR($C175&gt;AN$7,$C175+$E175-1&lt;AN$7),0,$D175-SUM($F51:AM51))</f>
        <v>0</v>
      </c>
      <c r="AO175" s="339">
        <f>IF(OR($C175&gt;AO$7,$C175+$E175-1&lt;AO$7),0,$D175-SUM($F51:AN51))</f>
        <v>0</v>
      </c>
      <c r="AP175" s="339">
        <f>IF(OR($C175&gt;AP$7,$C175+$E175-1&lt;AP$7),0,$D175-SUM($F51:AO51))</f>
        <v>0</v>
      </c>
      <c r="AQ175" s="339">
        <f>IF(OR($C175&gt;AQ$7,$C175+$E175-1&lt;AQ$7),0,$D175-SUM($F51:AP51))</f>
        <v>0</v>
      </c>
      <c r="AR175" s="339">
        <f>IF(OR($C175&gt;AR$7,$C175+$E175-1&lt;AR$7),0,$D175-SUM($F51:AQ51))</f>
        <v>0</v>
      </c>
      <c r="AS175" s="339">
        <f>IF(OR($C175&gt;AS$7,$C175+$E175-1&lt;AS$7),0,$D175-SUM($F51:AR51))</f>
        <v>0</v>
      </c>
      <c r="AT175" s="339">
        <f>IF(OR($C175&gt;AT$7,$C175+$E175-1&lt;AT$7),0,$D175-SUM($F51:AS51))</f>
        <v>0</v>
      </c>
      <c r="AU175" s="339">
        <f>IF(OR($C175&gt;AU$7,$C175+$E175-1&lt;AU$7),0,$D175-SUM($F51:AT51))</f>
        <v>0</v>
      </c>
      <c r="AV175" s="339">
        <f>IF(OR($C175&gt;AV$7,$C175+$E175-1&lt;AV$7),0,$D175-SUM($F51:AU51))</f>
        <v>0</v>
      </c>
      <c r="AW175" s="339">
        <f>IF(OR($C175&gt;AW$7,$C175+$E175-1&lt;AW$7),0,$D175-SUM($F51:AV51))</f>
        <v>0</v>
      </c>
      <c r="AX175" s="339">
        <f>IF(OR($C175&gt;AX$7,$C175+$E175-1&lt;AX$7),0,$D175-SUM($F51:AW51))</f>
        <v>0</v>
      </c>
      <c r="AY175" s="339">
        <f>IF(OR($C175&gt;AY$7,$C175+$E175-1&lt;AY$7),0,$D175-SUM($F51:AX51))</f>
        <v>0</v>
      </c>
      <c r="AZ175" s="339">
        <f>IF(OR($C175&gt;AZ$7,$C175+$E175-1&lt;AZ$7),0,$D175-SUM($F51:AY51))</f>
        <v>0</v>
      </c>
      <c r="BA175" s="339">
        <f>IF(OR($C175&gt;BA$7,$C175+$E175-1&lt;BA$7),0,$D175-SUM($F51:AZ51))</f>
        <v>0</v>
      </c>
      <c r="BB175" s="339">
        <f>IF(OR($C175&gt;BB$7,$C175+$E175-1&lt;BB$7),0,$D175-SUM($F51:BA51))</f>
        <v>0</v>
      </c>
      <c r="BC175" s="339">
        <f>IF(OR($C175&gt;BC$7,$C175+$E175-1&lt;BC$7),0,$D175-SUM($F51:BB51))</f>
        <v>0</v>
      </c>
      <c r="BD175" s="339">
        <f>IF(OR($C175&gt;BD$7,$C175+$E175-1&lt;BD$7),0,$D175-SUM($F51:BC51))</f>
        <v>0</v>
      </c>
      <c r="BE175" s="339">
        <f>IF(OR($C175&gt;BE$7,$C175+$E175-1&lt;BE$7),0,$D175-SUM($F51:BD51))</f>
        <v>0</v>
      </c>
      <c r="BF175" s="339">
        <f>IF(OR($C175&gt;BF$7,$C175+$E175-1&lt;BF$7),0,$D175-SUM($F51:BE51))</f>
        <v>0</v>
      </c>
      <c r="BG175" s="339">
        <f>IF(OR($C175&gt;BG$7,$C175+$E175-1&lt;BG$7),0,$D175-SUM($F51:BF51))</f>
        <v>0</v>
      </c>
      <c r="BH175" s="339">
        <f>IF(OR($C175&gt;BH$7,$C175+$E175-1&lt;BH$7),0,$D175-SUM($F51:BG51))</f>
        <v>0</v>
      </c>
      <c r="BI175" s="339">
        <f>IF(OR($C175&gt;BI$7,$C175+$E175-1&lt;BI$7),0,$D175-SUM($F51:BH51))</f>
        <v>0</v>
      </c>
      <c r="BJ175" s="339">
        <f>IF(OR($C175&gt;BJ$7,$C175+$E175-1&lt;BJ$7),0,$D175-SUM($F51:BI51))</f>
        <v>0</v>
      </c>
      <c r="BK175" s="339">
        <f>IF(OR($C175&gt;BK$7,$C175+$E175-1&lt;BK$7),0,$D175-SUM($F51:BJ51))</f>
        <v>0</v>
      </c>
      <c r="BL175" s="339">
        <f>IF(OR($C175&gt;BL$7,$C175+$E175-1&lt;BL$7),0,$D175-SUM($F51:BK51))</f>
        <v>0</v>
      </c>
      <c r="BM175" s="339">
        <f>IF(OR($C175&gt;BM$7,$C175+$E175-1&lt;BM$7),0,$D175-SUM($F51:BL51))</f>
        <v>0</v>
      </c>
      <c r="BN175" s="339">
        <f>IF(OR($C175&gt;BN$7,$C175+$E175-1&lt;BN$7),0,$D175-SUM($F51:BM51))</f>
        <v>0</v>
      </c>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row>
    <row r="176" spans="1:90" hidden="1" outlineLevel="1" x14ac:dyDescent="0.15">
      <c r="A176" s="112"/>
      <c r="B176" s="87"/>
      <c r="C176" s="8">
        <v>18</v>
      </c>
      <c r="D176" s="337">
        <v>0</v>
      </c>
      <c r="E176" s="8">
        <f t="shared" si="22"/>
        <v>0</v>
      </c>
      <c r="F176" s="338"/>
      <c r="G176" s="339">
        <f>IF(OR($C176&gt;G$7,$C176+$E176-1&lt;G$7),0,$D176-SUM($F52:F52))</f>
        <v>0</v>
      </c>
      <c r="H176" s="339">
        <f>IF(OR($C176&gt;H$7,$C176+$E176-1&lt;H$7),0,$D176-SUM($F52:G52))</f>
        <v>0</v>
      </c>
      <c r="I176" s="339">
        <f>IF(OR($C176&gt;I$7,$C176+$E176-1&lt;I$7),0,$D176-SUM($F52:H52))</f>
        <v>0</v>
      </c>
      <c r="J176" s="339">
        <f>IF(OR($C176&gt;J$7,$C176+$E176-1&lt;J$7),0,$D176-SUM($F52:I52))</f>
        <v>0</v>
      </c>
      <c r="K176" s="339">
        <f>IF(OR($C176&gt;K$7,$C176+$E176-1&lt;K$7),0,$D176-SUM($F52:J52))</f>
        <v>0</v>
      </c>
      <c r="L176" s="339">
        <f>IF(OR($C176&gt;L$7,$C176+$E176-1&lt;L$7),0,$D176-SUM($F52:K52))</f>
        <v>0</v>
      </c>
      <c r="M176" s="339">
        <f>IF(OR($C176&gt;M$7,$C176+$E176-1&lt;M$7),0,$D176-SUM($F52:L52))</f>
        <v>0</v>
      </c>
      <c r="N176" s="339">
        <f>IF(OR($C176&gt;N$7,$C176+$E176-1&lt;N$7),0,$D176-SUM($F52:M52))</f>
        <v>0</v>
      </c>
      <c r="O176" s="339">
        <f>IF(OR($C176&gt;O$7,$C176+$E176-1&lt;O$7),0,$D176-SUM($F52:N52))</f>
        <v>0</v>
      </c>
      <c r="P176" s="339">
        <f>IF(OR($C176&gt;P$7,$C176+$E176-1&lt;P$7),0,$D176-SUM($F52:O52))</f>
        <v>0</v>
      </c>
      <c r="Q176" s="339">
        <f>IF(OR($C176&gt;Q$7,$C176+$E176-1&lt;Q$7),0,$D176-SUM($F52:P52))</f>
        <v>0</v>
      </c>
      <c r="R176" s="339">
        <f>IF(OR($C176&gt;R$7,$C176+$E176-1&lt;R$7),0,$D176-SUM($F52:Q52))</f>
        <v>0</v>
      </c>
      <c r="S176" s="339">
        <f>IF(OR($C176&gt;S$7,$C176+$E176-1&lt;S$7),0,$D176-SUM($F52:R52))</f>
        <v>0</v>
      </c>
      <c r="T176" s="339">
        <f>IF(OR($C176&gt;T$7,$C176+$E176-1&lt;T$7),0,$D176-SUM($F52:S52))</f>
        <v>0</v>
      </c>
      <c r="U176" s="339">
        <f>IF(OR($C176&gt;U$7,$C176+$E176-1&lt;U$7),0,$D176-SUM($F52:T52))</f>
        <v>0</v>
      </c>
      <c r="V176" s="339">
        <f>IF(OR($C176&gt;V$7,$C176+$E176-1&lt;V$7),0,$D176-SUM($F52:U52))</f>
        <v>0</v>
      </c>
      <c r="W176" s="339">
        <f>IF(OR($C176&gt;W$7,$C176+$E176-1&lt;W$7),0,$D176-SUM($F52:V52))</f>
        <v>0</v>
      </c>
      <c r="X176" s="339">
        <f>IF(OR($C176&gt;X$7,$C176+$E176-1&lt;X$7),0,$D176-SUM($F52:W52))</f>
        <v>0</v>
      </c>
      <c r="Y176" s="339">
        <f>IF(OR($C176&gt;Y$7,$C176+$E176-1&lt;Y$7),0,$D176-SUM($F52:X52))</f>
        <v>0</v>
      </c>
      <c r="Z176" s="339">
        <f>IF(OR($C176&gt;Z$7,$C176+$E176-1&lt;Z$7),0,$D176-SUM($F52:Y52))</f>
        <v>0</v>
      </c>
      <c r="AA176" s="339">
        <f>IF(OR($C176&gt;AA$7,$C176+$E176-1&lt;AA$7),0,$D176-SUM($F52:Z52))</f>
        <v>0</v>
      </c>
      <c r="AB176" s="339">
        <f>IF(OR($C176&gt;AB$7,$C176+$E176-1&lt;AB$7),0,$D176-SUM($F52:AA52))</f>
        <v>0</v>
      </c>
      <c r="AC176" s="339">
        <f>IF(OR($C176&gt;AC$7,$C176+$E176-1&lt;AC$7),0,$D176-SUM($F52:AB52))</f>
        <v>0</v>
      </c>
      <c r="AD176" s="339">
        <f>IF(OR($C176&gt;AD$7,$C176+$E176-1&lt;AD$7),0,$D176-SUM($F52:AC52))</f>
        <v>0</v>
      </c>
      <c r="AE176" s="339">
        <f>IF(OR($C176&gt;AE$7,$C176+$E176-1&lt;AE$7),0,$D176-SUM($F52:AD52))</f>
        <v>0</v>
      </c>
      <c r="AF176" s="339">
        <f>IF(OR($C176&gt;AF$7,$C176+$E176-1&lt;AF$7),0,$D176-SUM($F52:AE52))</f>
        <v>0</v>
      </c>
      <c r="AG176" s="339">
        <f>IF(OR($C176&gt;AG$7,$C176+$E176-1&lt;AG$7),0,$D176-SUM($F52:AF52))</f>
        <v>0</v>
      </c>
      <c r="AH176" s="339">
        <f>IF(OR($C176&gt;AH$7,$C176+$E176-1&lt;AH$7),0,$D176-SUM($F52:AG52))</f>
        <v>0</v>
      </c>
      <c r="AI176" s="339">
        <f>IF(OR($C176&gt;AI$7,$C176+$E176-1&lt;AI$7),0,$D176-SUM($F52:AH52))</f>
        <v>0</v>
      </c>
      <c r="AJ176" s="339">
        <f>IF(OR($C176&gt;AJ$7,$C176+$E176-1&lt;AJ$7),0,$D176-SUM($F52:AI52))</f>
        <v>0</v>
      </c>
      <c r="AK176" s="339">
        <f>IF(OR($C176&gt;AK$7,$C176+$E176-1&lt;AK$7),0,$D176-SUM($F52:AJ52))</f>
        <v>0</v>
      </c>
      <c r="AL176" s="339">
        <f>IF(OR($C176&gt;AL$7,$C176+$E176-1&lt;AL$7),0,$D176-SUM($F52:AK52))</f>
        <v>0</v>
      </c>
      <c r="AM176" s="339">
        <f>IF(OR($C176&gt;AM$7,$C176+$E176-1&lt;AM$7),0,$D176-SUM($F52:AL52))</f>
        <v>0</v>
      </c>
      <c r="AN176" s="339">
        <f>IF(OR($C176&gt;AN$7,$C176+$E176-1&lt;AN$7),0,$D176-SUM($F52:AM52))</f>
        <v>0</v>
      </c>
      <c r="AO176" s="339">
        <f>IF(OR($C176&gt;AO$7,$C176+$E176-1&lt;AO$7),0,$D176-SUM($F52:AN52))</f>
        <v>0</v>
      </c>
      <c r="AP176" s="339">
        <f>IF(OR($C176&gt;AP$7,$C176+$E176-1&lt;AP$7),0,$D176-SUM($F52:AO52))</f>
        <v>0</v>
      </c>
      <c r="AQ176" s="339">
        <f>IF(OR($C176&gt;AQ$7,$C176+$E176-1&lt;AQ$7),0,$D176-SUM($F52:AP52))</f>
        <v>0</v>
      </c>
      <c r="AR176" s="339">
        <f>IF(OR($C176&gt;AR$7,$C176+$E176-1&lt;AR$7),0,$D176-SUM($F52:AQ52))</f>
        <v>0</v>
      </c>
      <c r="AS176" s="339">
        <f>IF(OR($C176&gt;AS$7,$C176+$E176-1&lt;AS$7),0,$D176-SUM($F52:AR52))</f>
        <v>0</v>
      </c>
      <c r="AT176" s="339">
        <f>IF(OR($C176&gt;AT$7,$C176+$E176-1&lt;AT$7),0,$D176-SUM($F52:AS52))</f>
        <v>0</v>
      </c>
      <c r="AU176" s="339">
        <f>IF(OR($C176&gt;AU$7,$C176+$E176-1&lt;AU$7),0,$D176-SUM($F52:AT52))</f>
        <v>0</v>
      </c>
      <c r="AV176" s="339">
        <f>IF(OR($C176&gt;AV$7,$C176+$E176-1&lt;AV$7),0,$D176-SUM($F52:AU52))</f>
        <v>0</v>
      </c>
      <c r="AW176" s="339">
        <f>IF(OR($C176&gt;AW$7,$C176+$E176-1&lt;AW$7),0,$D176-SUM($F52:AV52))</f>
        <v>0</v>
      </c>
      <c r="AX176" s="339">
        <f>IF(OR($C176&gt;AX$7,$C176+$E176-1&lt;AX$7),0,$D176-SUM($F52:AW52))</f>
        <v>0</v>
      </c>
      <c r="AY176" s="339">
        <f>IF(OR($C176&gt;AY$7,$C176+$E176-1&lt;AY$7),0,$D176-SUM($F52:AX52))</f>
        <v>0</v>
      </c>
      <c r="AZ176" s="339">
        <f>IF(OR($C176&gt;AZ$7,$C176+$E176-1&lt;AZ$7),0,$D176-SUM($F52:AY52))</f>
        <v>0</v>
      </c>
      <c r="BA176" s="339">
        <f>IF(OR($C176&gt;BA$7,$C176+$E176-1&lt;BA$7),0,$D176-SUM($F52:AZ52))</f>
        <v>0</v>
      </c>
      <c r="BB176" s="339">
        <f>IF(OR($C176&gt;BB$7,$C176+$E176-1&lt;BB$7),0,$D176-SUM($F52:BA52))</f>
        <v>0</v>
      </c>
      <c r="BC176" s="339">
        <f>IF(OR($C176&gt;BC$7,$C176+$E176-1&lt;BC$7),0,$D176-SUM($F52:BB52))</f>
        <v>0</v>
      </c>
      <c r="BD176" s="339">
        <f>IF(OR($C176&gt;BD$7,$C176+$E176-1&lt;BD$7),0,$D176-SUM($F52:BC52))</f>
        <v>0</v>
      </c>
      <c r="BE176" s="339">
        <f>IF(OR($C176&gt;BE$7,$C176+$E176-1&lt;BE$7),0,$D176-SUM($F52:BD52))</f>
        <v>0</v>
      </c>
      <c r="BF176" s="339">
        <f>IF(OR($C176&gt;BF$7,$C176+$E176-1&lt;BF$7),0,$D176-SUM($F52:BE52))</f>
        <v>0</v>
      </c>
      <c r="BG176" s="339">
        <f>IF(OR($C176&gt;BG$7,$C176+$E176-1&lt;BG$7),0,$D176-SUM($F52:BF52))</f>
        <v>0</v>
      </c>
      <c r="BH176" s="339">
        <f>IF(OR($C176&gt;BH$7,$C176+$E176-1&lt;BH$7),0,$D176-SUM($F52:BG52))</f>
        <v>0</v>
      </c>
      <c r="BI176" s="339">
        <f>IF(OR($C176&gt;BI$7,$C176+$E176-1&lt;BI$7),0,$D176-SUM($F52:BH52))</f>
        <v>0</v>
      </c>
      <c r="BJ176" s="339">
        <f>IF(OR($C176&gt;BJ$7,$C176+$E176-1&lt;BJ$7),0,$D176-SUM($F52:BI52))</f>
        <v>0</v>
      </c>
      <c r="BK176" s="339">
        <f>IF(OR($C176&gt;BK$7,$C176+$E176-1&lt;BK$7),0,$D176-SUM($F52:BJ52))</f>
        <v>0</v>
      </c>
      <c r="BL176" s="339">
        <f>IF(OR($C176&gt;BL$7,$C176+$E176-1&lt;BL$7),0,$D176-SUM($F52:BK52))</f>
        <v>0</v>
      </c>
      <c r="BM176" s="339">
        <f>IF(OR($C176&gt;BM$7,$C176+$E176-1&lt;BM$7),0,$D176-SUM($F52:BL52))</f>
        <v>0</v>
      </c>
      <c r="BN176" s="339">
        <f>IF(OR($C176&gt;BN$7,$C176+$E176-1&lt;BN$7),0,$D176-SUM($F52:BM52))</f>
        <v>0</v>
      </c>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row>
    <row r="177" spans="1:90" hidden="1" outlineLevel="1" x14ac:dyDescent="0.15">
      <c r="A177" s="112"/>
      <c r="B177" s="87"/>
      <c r="C177" s="8">
        <v>19</v>
      </c>
      <c r="D177" s="337">
        <v>0</v>
      </c>
      <c r="E177" s="8">
        <f t="shared" si="22"/>
        <v>0</v>
      </c>
      <c r="F177" s="338"/>
      <c r="G177" s="339">
        <f>IF(OR($C177&gt;G$7,$C177+$E177-1&lt;G$7),0,$D177-SUM($F53:F53))</f>
        <v>0</v>
      </c>
      <c r="H177" s="339">
        <f>IF(OR($C177&gt;H$7,$C177+$E177-1&lt;H$7),0,$D177-SUM($F53:G53))</f>
        <v>0</v>
      </c>
      <c r="I177" s="339">
        <f>IF(OR($C177&gt;I$7,$C177+$E177-1&lt;I$7),0,$D177-SUM($F53:H53))</f>
        <v>0</v>
      </c>
      <c r="J177" s="339">
        <f>IF(OR($C177&gt;J$7,$C177+$E177-1&lt;J$7),0,$D177-SUM($F53:I53))</f>
        <v>0</v>
      </c>
      <c r="K177" s="339">
        <f>IF(OR($C177&gt;K$7,$C177+$E177-1&lt;K$7),0,$D177-SUM($F53:J53))</f>
        <v>0</v>
      </c>
      <c r="L177" s="339">
        <f>IF(OR($C177&gt;L$7,$C177+$E177-1&lt;L$7),0,$D177-SUM($F53:K53))</f>
        <v>0</v>
      </c>
      <c r="M177" s="339">
        <f>IF(OR($C177&gt;M$7,$C177+$E177-1&lt;M$7),0,$D177-SUM($F53:L53))</f>
        <v>0</v>
      </c>
      <c r="N177" s="339">
        <f>IF(OR($C177&gt;N$7,$C177+$E177-1&lt;N$7),0,$D177-SUM($F53:M53))</f>
        <v>0</v>
      </c>
      <c r="O177" s="339">
        <f>IF(OR($C177&gt;O$7,$C177+$E177-1&lt;O$7),0,$D177-SUM($F53:N53))</f>
        <v>0</v>
      </c>
      <c r="P177" s="339">
        <f>IF(OR($C177&gt;P$7,$C177+$E177-1&lt;P$7),0,$D177-SUM($F53:O53))</f>
        <v>0</v>
      </c>
      <c r="Q177" s="339">
        <f>IF(OR($C177&gt;Q$7,$C177+$E177-1&lt;Q$7),0,$D177-SUM($F53:P53))</f>
        <v>0</v>
      </c>
      <c r="R177" s="339">
        <f>IF(OR($C177&gt;R$7,$C177+$E177-1&lt;R$7),0,$D177-SUM($F53:Q53))</f>
        <v>0</v>
      </c>
      <c r="S177" s="339">
        <f>IF(OR($C177&gt;S$7,$C177+$E177-1&lt;S$7),0,$D177-SUM($F53:R53))</f>
        <v>0</v>
      </c>
      <c r="T177" s="339">
        <f>IF(OR($C177&gt;T$7,$C177+$E177-1&lt;T$7),0,$D177-SUM($F53:S53))</f>
        <v>0</v>
      </c>
      <c r="U177" s="339">
        <f>IF(OR($C177&gt;U$7,$C177+$E177-1&lt;U$7),0,$D177-SUM($F53:T53))</f>
        <v>0</v>
      </c>
      <c r="V177" s="339">
        <f>IF(OR($C177&gt;V$7,$C177+$E177-1&lt;V$7),0,$D177-SUM($F53:U53))</f>
        <v>0</v>
      </c>
      <c r="W177" s="339">
        <f>IF(OR($C177&gt;W$7,$C177+$E177-1&lt;W$7),0,$D177-SUM($F53:V53))</f>
        <v>0</v>
      </c>
      <c r="X177" s="339">
        <f>IF(OR($C177&gt;X$7,$C177+$E177-1&lt;X$7),0,$D177-SUM($F53:W53))</f>
        <v>0</v>
      </c>
      <c r="Y177" s="339">
        <f>IF(OR($C177&gt;Y$7,$C177+$E177-1&lt;Y$7),0,$D177-SUM($F53:X53))</f>
        <v>0</v>
      </c>
      <c r="Z177" s="339">
        <f>IF(OR($C177&gt;Z$7,$C177+$E177-1&lt;Z$7),0,$D177-SUM($F53:Y53))</f>
        <v>0</v>
      </c>
      <c r="AA177" s="339">
        <f>IF(OR($C177&gt;AA$7,$C177+$E177-1&lt;AA$7),0,$D177-SUM($F53:Z53))</f>
        <v>0</v>
      </c>
      <c r="AB177" s="339">
        <f>IF(OR($C177&gt;AB$7,$C177+$E177-1&lt;AB$7),0,$D177-SUM($F53:AA53))</f>
        <v>0</v>
      </c>
      <c r="AC177" s="339">
        <f>IF(OR($C177&gt;AC$7,$C177+$E177-1&lt;AC$7),0,$D177-SUM($F53:AB53))</f>
        <v>0</v>
      </c>
      <c r="AD177" s="339">
        <f>IF(OR($C177&gt;AD$7,$C177+$E177-1&lt;AD$7),0,$D177-SUM($F53:AC53))</f>
        <v>0</v>
      </c>
      <c r="AE177" s="339">
        <f>IF(OR($C177&gt;AE$7,$C177+$E177-1&lt;AE$7),0,$D177-SUM($F53:AD53))</f>
        <v>0</v>
      </c>
      <c r="AF177" s="339">
        <f>IF(OR($C177&gt;AF$7,$C177+$E177-1&lt;AF$7),0,$D177-SUM($F53:AE53))</f>
        <v>0</v>
      </c>
      <c r="AG177" s="339">
        <f>IF(OR($C177&gt;AG$7,$C177+$E177-1&lt;AG$7),0,$D177-SUM($F53:AF53))</f>
        <v>0</v>
      </c>
      <c r="AH177" s="339">
        <f>IF(OR($C177&gt;AH$7,$C177+$E177-1&lt;AH$7),0,$D177-SUM($F53:AG53))</f>
        <v>0</v>
      </c>
      <c r="AI177" s="339">
        <f>IF(OR($C177&gt;AI$7,$C177+$E177-1&lt;AI$7),0,$D177-SUM($F53:AH53))</f>
        <v>0</v>
      </c>
      <c r="AJ177" s="339">
        <f>IF(OR($C177&gt;AJ$7,$C177+$E177-1&lt;AJ$7),0,$D177-SUM($F53:AI53))</f>
        <v>0</v>
      </c>
      <c r="AK177" s="339">
        <f>IF(OR($C177&gt;AK$7,$C177+$E177-1&lt;AK$7),0,$D177-SUM($F53:AJ53))</f>
        <v>0</v>
      </c>
      <c r="AL177" s="339">
        <f>IF(OR($C177&gt;AL$7,$C177+$E177-1&lt;AL$7),0,$D177-SUM($F53:AK53))</f>
        <v>0</v>
      </c>
      <c r="AM177" s="339">
        <f>IF(OR($C177&gt;AM$7,$C177+$E177-1&lt;AM$7),0,$D177-SUM($F53:AL53))</f>
        <v>0</v>
      </c>
      <c r="AN177" s="339">
        <f>IF(OR($C177&gt;AN$7,$C177+$E177-1&lt;AN$7),0,$D177-SUM($F53:AM53))</f>
        <v>0</v>
      </c>
      <c r="AO177" s="339">
        <f>IF(OR($C177&gt;AO$7,$C177+$E177-1&lt;AO$7),0,$D177-SUM($F53:AN53))</f>
        <v>0</v>
      </c>
      <c r="AP177" s="339">
        <f>IF(OR($C177&gt;AP$7,$C177+$E177-1&lt;AP$7),0,$D177-SUM($F53:AO53))</f>
        <v>0</v>
      </c>
      <c r="AQ177" s="339">
        <f>IF(OR($C177&gt;AQ$7,$C177+$E177-1&lt;AQ$7),0,$D177-SUM($F53:AP53))</f>
        <v>0</v>
      </c>
      <c r="AR177" s="339">
        <f>IF(OR($C177&gt;AR$7,$C177+$E177-1&lt;AR$7),0,$D177-SUM($F53:AQ53))</f>
        <v>0</v>
      </c>
      <c r="AS177" s="339">
        <f>IF(OR($C177&gt;AS$7,$C177+$E177-1&lt;AS$7),0,$D177-SUM($F53:AR53))</f>
        <v>0</v>
      </c>
      <c r="AT177" s="339">
        <f>IF(OR($C177&gt;AT$7,$C177+$E177-1&lt;AT$7),0,$D177-SUM($F53:AS53))</f>
        <v>0</v>
      </c>
      <c r="AU177" s="339">
        <f>IF(OR($C177&gt;AU$7,$C177+$E177-1&lt;AU$7),0,$D177-SUM($F53:AT53))</f>
        <v>0</v>
      </c>
      <c r="AV177" s="339">
        <f>IF(OR($C177&gt;AV$7,$C177+$E177-1&lt;AV$7),0,$D177-SUM($F53:AU53))</f>
        <v>0</v>
      </c>
      <c r="AW177" s="339">
        <f>IF(OR($C177&gt;AW$7,$C177+$E177-1&lt;AW$7),0,$D177-SUM($F53:AV53))</f>
        <v>0</v>
      </c>
      <c r="AX177" s="339">
        <f>IF(OR($C177&gt;AX$7,$C177+$E177-1&lt;AX$7),0,$D177-SUM($F53:AW53))</f>
        <v>0</v>
      </c>
      <c r="AY177" s="339">
        <f>IF(OR($C177&gt;AY$7,$C177+$E177-1&lt;AY$7),0,$D177-SUM($F53:AX53))</f>
        <v>0</v>
      </c>
      <c r="AZ177" s="339">
        <f>IF(OR($C177&gt;AZ$7,$C177+$E177-1&lt;AZ$7),0,$D177-SUM($F53:AY53))</f>
        <v>0</v>
      </c>
      <c r="BA177" s="339">
        <f>IF(OR($C177&gt;BA$7,$C177+$E177-1&lt;BA$7),0,$D177-SUM($F53:AZ53))</f>
        <v>0</v>
      </c>
      <c r="BB177" s="339">
        <f>IF(OR($C177&gt;BB$7,$C177+$E177-1&lt;BB$7),0,$D177-SUM($F53:BA53))</f>
        <v>0</v>
      </c>
      <c r="BC177" s="339">
        <f>IF(OR($C177&gt;BC$7,$C177+$E177-1&lt;BC$7),0,$D177-SUM($F53:BB53))</f>
        <v>0</v>
      </c>
      <c r="BD177" s="339">
        <f>IF(OR($C177&gt;BD$7,$C177+$E177-1&lt;BD$7),0,$D177-SUM($F53:BC53))</f>
        <v>0</v>
      </c>
      <c r="BE177" s="339">
        <f>IF(OR($C177&gt;BE$7,$C177+$E177-1&lt;BE$7),0,$D177-SUM($F53:BD53))</f>
        <v>0</v>
      </c>
      <c r="BF177" s="339">
        <f>IF(OR($C177&gt;BF$7,$C177+$E177-1&lt;BF$7),0,$D177-SUM($F53:BE53))</f>
        <v>0</v>
      </c>
      <c r="BG177" s="339">
        <f>IF(OR($C177&gt;BG$7,$C177+$E177-1&lt;BG$7),0,$D177-SUM($F53:BF53))</f>
        <v>0</v>
      </c>
      <c r="BH177" s="339">
        <f>IF(OR($C177&gt;BH$7,$C177+$E177-1&lt;BH$7),0,$D177-SUM($F53:BG53))</f>
        <v>0</v>
      </c>
      <c r="BI177" s="339">
        <f>IF(OR($C177&gt;BI$7,$C177+$E177-1&lt;BI$7),0,$D177-SUM($F53:BH53))</f>
        <v>0</v>
      </c>
      <c r="BJ177" s="339">
        <f>IF(OR($C177&gt;BJ$7,$C177+$E177-1&lt;BJ$7),0,$D177-SUM($F53:BI53))</f>
        <v>0</v>
      </c>
      <c r="BK177" s="339">
        <f>IF(OR($C177&gt;BK$7,$C177+$E177-1&lt;BK$7),0,$D177-SUM($F53:BJ53))</f>
        <v>0</v>
      </c>
      <c r="BL177" s="339">
        <f>IF(OR($C177&gt;BL$7,$C177+$E177-1&lt;BL$7),0,$D177-SUM($F53:BK53))</f>
        <v>0</v>
      </c>
      <c r="BM177" s="339">
        <f>IF(OR($C177&gt;BM$7,$C177+$E177-1&lt;BM$7),0,$D177-SUM($F53:BL53))</f>
        <v>0</v>
      </c>
      <c r="BN177" s="339">
        <f>IF(OR($C177&gt;BN$7,$C177+$E177-1&lt;BN$7),0,$D177-SUM($F53:BM53))</f>
        <v>0</v>
      </c>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row>
    <row r="178" spans="1:90" hidden="1" outlineLevel="1" x14ac:dyDescent="0.15">
      <c r="A178" s="112"/>
      <c r="B178" s="87"/>
      <c r="C178" s="8">
        <v>20</v>
      </c>
      <c r="D178" s="337">
        <v>0</v>
      </c>
      <c r="E178" s="8">
        <f t="shared" si="22"/>
        <v>0</v>
      </c>
      <c r="F178" s="338"/>
      <c r="G178" s="339">
        <f>IF(OR($C178&gt;G$7,$C178+$E178-1&lt;G$7),0,$D178-SUM($F54:F54))</f>
        <v>0</v>
      </c>
      <c r="H178" s="339">
        <f>IF(OR($C178&gt;H$7,$C178+$E178-1&lt;H$7),0,$D178-SUM($F54:G54))</f>
        <v>0</v>
      </c>
      <c r="I178" s="339">
        <f>IF(OR($C178&gt;I$7,$C178+$E178-1&lt;I$7),0,$D178-SUM($F54:H54))</f>
        <v>0</v>
      </c>
      <c r="J178" s="339">
        <f>IF(OR($C178&gt;J$7,$C178+$E178-1&lt;J$7),0,$D178-SUM($F54:I54))</f>
        <v>0</v>
      </c>
      <c r="K178" s="339">
        <f>IF(OR($C178&gt;K$7,$C178+$E178-1&lt;K$7),0,$D178-SUM($F54:J54))</f>
        <v>0</v>
      </c>
      <c r="L178" s="339">
        <f>IF(OR($C178&gt;L$7,$C178+$E178-1&lt;L$7),0,$D178-SUM($F54:K54))</f>
        <v>0</v>
      </c>
      <c r="M178" s="339">
        <f>IF(OR($C178&gt;M$7,$C178+$E178-1&lt;M$7),0,$D178-SUM($F54:L54))</f>
        <v>0</v>
      </c>
      <c r="N178" s="339">
        <f>IF(OR($C178&gt;N$7,$C178+$E178-1&lt;N$7),0,$D178-SUM($F54:M54))</f>
        <v>0</v>
      </c>
      <c r="O178" s="339">
        <f>IF(OR($C178&gt;O$7,$C178+$E178-1&lt;O$7),0,$D178-SUM($F54:N54))</f>
        <v>0</v>
      </c>
      <c r="P178" s="339">
        <f>IF(OR($C178&gt;P$7,$C178+$E178-1&lt;P$7),0,$D178-SUM($F54:O54))</f>
        <v>0</v>
      </c>
      <c r="Q178" s="339">
        <f>IF(OR($C178&gt;Q$7,$C178+$E178-1&lt;Q$7),0,$D178-SUM($F54:P54))</f>
        <v>0</v>
      </c>
      <c r="R178" s="339">
        <f>IF(OR($C178&gt;R$7,$C178+$E178-1&lt;R$7),0,$D178-SUM($F54:Q54))</f>
        <v>0</v>
      </c>
      <c r="S178" s="339">
        <f>IF(OR($C178&gt;S$7,$C178+$E178-1&lt;S$7),0,$D178-SUM($F54:R54))</f>
        <v>0</v>
      </c>
      <c r="T178" s="339">
        <f>IF(OR($C178&gt;T$7,$C178+$E178-1&lt;T$7),0,$D178-SUM($F54:S54))</f>
        <v>0</v>
      </c>
      <c r="U178" s="339">
        <f>IF(OR($C178&gt;U$7,$C178+$E178-1&lt;U$7),0,$D178-SUM($F54:T54))</f>
        <v>0</v>
      </c>
      <c r="V178" s="339">
        <f>IF(OR($C178&gt;V$7,$C178+$E178-1&lt;V$7),0,$D178-SUM($F54:U54))</f>
        <v>0</v>
      </c>
      <c r="W178" s="339">
        <f>IF(OR($C178&gt;W$7,$C178+$E178-1&lt;W$7),0,$D178-SUM($F54:V54))</f>
        <v>0</v>
      </c>
      <c r="X178" s="339">
        <f>IF(OR($C178&gt;X$7,$C178+$E178-1&lt;X$7),0,$D178-SUM($F54:W54))</f>
        <v>0</v>
      </c>
      <c r="Y178" s="339">
        <f>IF(OR($C178&gt;Y$7,$C178+$E178-1&lt;Y$7),0,$D178-SUM($F54:X54))</f>
        <v>0</v>
      </c>
      <c r="Z178" s="339">
        <f>IF(OR($C178&gt;Z$7,$C178+$E178-1&lt;Z$7),0,$D178-SUM($F54:Y54))</f>
        <v>0</v>
      </c>
      <c r="AA178" s="339">
        <f>IF(OR($C178&gt;AA$7,$C178+$E178-1&lt;AA$7),0,$D178-SUM($F54:Z54))</f>
        <v>0</v>
      </c>
      <c r="AB178" s="339">
        <f>IF(OR($C178&gt;AB$7,$C178+$E178-1&lt;AB$7),0,$D178-SUM($F54:AA54))</f>
        <v>0</v>
      </c>
      <c r="AC178" s="339">
        <f>IF(OR($C178&gt;AC$7,$C178+$E178-1&lt;AC$7),0,$D178-SUM($F54:AB54))</f>
        <v>0</v>
      </c>
      <c r="AD178" s="339">
        <f>IF(OR($C178&gt;AD$7,$C178+$E178-1&lt;AD$7),0,$D178-SUM($F54:AC54))</f>
        <v>0</v>
      </c>
      <c r="AE178" s="339">
        <f>IF(OR($C178&gt;AE$7,$C178+$E178-1&lt;AE$7),0,$D178-SUM($F54:AD54))</f>
        <v>0</v>
      </c>
      <c r="AF178" s="339">
        <f>IF(OR($C178&gt;AF$7,$C178+$E178-1&lt;AF$7),0,$D178-SUM($F54:AE54))</f>
        <v>0</v>
      </c>
      <c r="AG178" s="339">
        <f>IF(OR($C178&gt;AG$7,$C178+$E178-1&lt;AG$7),0,$D178-SUM($F54:AF54))</f>
        <v>0</v>
      </c>
      <c r="AH178" s="339">
        <f>IF(OR($C178&gt;AH$7,$C178+$E178-1&lt;AH$7),0,$D178-SUM($F54:AG54))</f>
        <v>0</v>
      </c>
      <c r="AI178" s="339">
        <f>IF(OR($C178&gt;AI$7,$C178+$E178-1&lt;AI$7),0,$D178-SUM($F54:AH54))</f>
        <v>0</v>
      </c>
      <c r="AJ178" s="339">
        <f>IF(OR($C178&gt;AJ$7,$C178+$E178-1&lt;AJ$7),0,$D178-SUM($F54:AI54))</f>
        <v>0</v>
      </c>
      <c r="AK178" s="339">
        <f>IF(OR($C178&gt;AK$7,$C178+$E178-1&lt;AK$7),0,$D178-SUM($F54:AJ54))</f>
        <v>0</v>
      </c>
      <c r="AL178" s="339">
        <f>IF(OR($C178&gt;AL$7,$C178+$E178-1&lt;AL$7),0,$D178-SUM($F54:AK54))</f>
        <v>0</v>
      </c>
      <c r="AM178" s="339">
        <f>IF(OR($C178&gt;AM$7,$C178+$E178-1&lt;AM$7),0,$D178-SUM($F54:AL54))</f>
        <v>0</v>
      </c>
      <c r="AN178" s="339">
        <f>IF(OR($C178&gt;AN$7,$C178+$E178-1&lt;AN$7),0,$D178-SUM($F54:AM54))</f>
        <v>0</v>
      </c>
      <c r="AO178" s="339">
        <f>IF(OR($C178&gt;AO$7,$C178+$E178-1&lt;AO$7),0,$D178-SUM($F54:AN54))</f>
        <v>0</v>
      </c>
      <c r="AP178" s="339">
        <f>IF(OR($C178&gt;AP$7,$C178+$E178-1&lt;AP$7),0,$D178-SUM($F54:AO54))</f>
        <v>0</v>
      </c>
      <c r="AQ178" s="339">
        <f>IF(OR($C178&gt;AQ$7,$C178+$E178-1&lt;AQ$7),0,$D178-SUM($F54:AP54))</f>
        <v>0</v>
      </c>
      <c r="AR178" s="339">
        <f>IF(OR($C178&gt;AR$7,$C178+$E178-1&lt;AR$7),0,$D178-SUM($F54:AQ54))</f>
        <v>0</v>
      </c>
      <c r="AS178" s="339">
        <f>IF(OR($C178&gt;AS$7,$C178+$E178-1&lt;AS$7),0,$D178-SUM($F54:AR54))</f>
        <v>0</v>
      </c>
      <c r="AT178" s="339">
        <f>IF(OR($C178&gt;AT$7,$C178+$E178-1&lt;AT$7),0,$D178-SUM($F54:AS54))</f>
        <v>0</v>
      </c>
      <c r="AU178" s="339">
        <f>IF(OR($C178&gt;AU$7,$C178+$E178-1&lt;AU$7),0,$D178-SUM($F54:AT54))</f>
        <v>0</v>
      </c>
      <c r="AV178" s="339">
        <f>IF(OR($C178&gt;AV$7,$C178+$E178-1&lt;AV$7),0,$D178-SUM($F54:AU54))</f>
        <v>0</v>
      </c>
      <c r="AW178" s="339">
        <f>IF(OR($C178&gt;AW$7,$C178+$E178-1&lt;AW$7),0,$D178-SUM($F54:AV54))</f>
        <v>0</v>
      </c>
      <c r="AX178" s="339">
        <f>IF(OR($C178&gt;AX$7,$C178+$E178-1&lt;AX$7),0,$D178-SUM($F54:AW54))</f>
        <v>0</v>
      </c>
      <c r="AY178" s="339">
        <f>IF(OR($C178&gt;AY$7,$C178+$E178-1&lt;AY$7),0,$D178-SUM($F54:AX54))</f>
        <v>0</v>
      </c>
      <c r="AZ178" s="339">
        <f>IF(OR($C178&gt;AZ$7,$C178+$E178-1&lt;AZ$7),0,$D178-SUM($F54:AY54))</f>
        <v>0</v>
      </c>
      <c r="BA178" s="339">
        <f>IF(OR($C178&gt;BA$7,$C178+$E178-1&lt;BA$7),0,$D178-SUM($F54:AZ54))</f>
        <v>0</v>
      </c>
      <c r="BB178" s="339">
        <f>IF(OR($C178&gt;BB$7,$C178+$E178-1&lt;BB$7),0,$D178-SUM($F54:BA54))</f>
        <v>0</v>
      </c>
      <c r="BC178" s="339">
        <f>IF(OR($C178&gt;BC$7,$C178+$E178-1&lt;BC$7),0,$D178-SUM($F54:BB54))</f>
        <v>0</v>
      </c>
      <c r="BD178" s="339">
        <f>IF(OR($C178&gt;BD$7,$C178+$E178-1&lt;BD$7),0,$D178-SUM($F54:BC54))</f>
        <v>0</v>
      </c>
      <c r="BE178" s="339">
        <f>IF(OR($C178&gt;BE$7,$C178+$E178-1&lt;BE$7),0,$D178-SUM($F54:BD54))</f>
        <v>0</v>
      </c>
      <c r="BF178" s="339">
        <f>IF(OR($C178&gt;BF$7,$C178+$E178-1&lt;BF$7),0,$D178-SUM($F54:BE54))</f>
        <v>0</v>
      </c>
      <c r="BG178" s="339">
        <f>IF(OR($C178&gt;BG$7,$C178+$E178-1&lt;BG$7),0,$D178-SUM($F54:BF54))</f>
        <v>0</v>
      </c>
      <c r="BH178" s="339">
        <f>IF(OR($C178&gt;BH$7,$C178+$E178-1&lt;BH$7),0,$D178-SUM($F54:BG54))</f>
        <v>0</v>
      </c>
      <c r="BI178" s="339">
        <f>IF(OR($C178&gt;BI$7,$C178+$E178-1&lt;BI$7),0,$D178-SUM($F54:BH54))</f>
        <v>0</v>
      </c>
      <c r="BJ178" s="339">
        <f>IF(OR($C178&gt;BJ$7,$C178+$E178-1&lt;BJ$7),0,$D178-SUM($F54:BI54))</f>
        <v>0</v>
      </c>
      <c r="BK178" s="339">
        <f>IF(OR($C178&gt;BK$7,$C178+$E178-1&lt;BK$7),0,$D178-SUM($F54:BJ54))</f>
        <v>0</v>
      </c>
      <c r="BL178" s="339">
        <f>IF(OR($C178&gt;BL$7,$C178+$E178-1&lt;BL$7),0,$D178-SUM($F54:BK54))</f>
        <v>0</v>
      </c>
      <c r="BM178" s="339">
        <f>IF(OR($C178&gt;BM$7,$C178+$E178-1&lt;BM$7),0,$D178-SUM($F54:BL54))</f>
        <v>0</v>
      </c>
      <c r="BN178" s="339">
        <f>IF(OR($C178&gt;BN$7,$C178+$E178-1&lt;BN$7),0,$D178-SUM($F54:BM54))</f>
        <v>0</v>
      </c>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row>
    <row r="179" spans="1:90" hidden="1" outlineLevel="1" x14ac:dyDescent="0.15">
      <c r="A179" s="112"/>
      <c r="B179" s="87"/>
      <c r="C179" s="8">
        <v>21</v>
      </c>
      <c r="D179" s="337">
        <v>0</v>
      </c>
      <c r="E179" s="8">
        <f t="shared" si="22"/>
        <v>0</v>
      </c>
      <c r="F179" s="338"/>
      <c r="G179" s="339">
        <f>IF(OR($C179&gt;G$7,$C179+$E179-1&lt;G$7),0,$D179-SUM($F55:F55))</f>
        <v>0</v>
      </c>
      <c r="H179" s="339">
        <f>IF(OR($C179&gt;H$7,$C179+$E179-1&lt;H$7),0,$D179-SUM($F55:G55))</f>
        <v>0</v>
      </c>
      <c r="I179" s="339">
        <f>IF(OR($C179&gt;I$7,$C179+$E179-1&lt;I$7),0,$D179-SUM($F55:H55))</f>
        <v>0</v>
      </c>
      <c r="J179" s="339">
        <f>IF(OR($C179&gt;J$7,$C179+$E179-1&lt;J$7),0,$D179-SUM($F55:I55))</f>
        <v>0</v>
      </c>
      <c r="K179" s="339">
        <f>IF(OR($C179&gt;K$7,$C179+$E179-1&lt;K$7),0,$D179-SUM($F55:J55))</f>
        <v>0</v>
      </c>
      <c r="L179" s="339">
        <f>IF(OR($C179&gt;L$7,$C179+$E179-1&lt;L$7),0,$D179-SUM($F55:K55))</f>
        <v>0</v>
      </c>
      <c r="M179" s="339">
        <f>IF(OR($C179&gt;M$7,$C179+$E179-1&lt;M$7),0,$D179-SUM($F55:L55))</f>
        <v>0</v>
      </c>
      <c r="N179" s="339">
        <f>IF(OR($C179&gt;N$7,$C179+$E179-1&lt;N$7),0,$D179-SUM($F55:M55))</f>
        <v>0</v>
      </c>
      <c r="O179" s="339">
        <f>IF(OR($C179&gt;O$7,$C179+$E179-1&lt;O$7),0,$D179-SUM($F55:N55))</f>
        <v>0</v>
      </c>
      <c r="P179" s="339">
        <f>IF(OR($C179&gt;P$7,$C179+$E179-1&lt;P$7),0,$D179-SUM($F55:O55))</f>
        <v>0</v>
      </c>
      <c r="Q179" s="339">
        <f>IF(OR($C179&gt;Q$7,$C179+$E179-1&lt;Q$7),0,$D179-SUM($F55:P55))</f>
        <v>0</v>
      </c>
      <c r="R179" s="339">
        <f>IF(OR($C179&gt;R$7,$C179+$E179-1&lt;R$7),0,$D179-SUM($F55:Q55))</f>
        <v>0</v>
      </c>
      <c r="S179" s="339">
        <f>IF(OR($C179&gt;S$7,$C179+$E179-1&lt;S$7),0,$D179-SUM($F55:R55))</f>
        <v>0</v>
      </c>
      <c r="T179" s="339">
        <f>IF(OR($C179&gt;T$7,$C179+$E179-1&lt;T$7),0,$D179-SUM($F55:S55))</f>
        <v>0</v>
      </c>
      <c r="U179" s="339">
        <f>IF(OR($C179&gt;U$7,$C179+$E179-1&lt;U$7),0,$D179-SUM($F55:T55))</f>
        <v>0</v>
      </c>
      <c r="V179" s="339">
        <f>IF(OR($C179&gt;V$7,$C179+$E179-1&lt;V$7),0,$D179-SUM($F55:U55))</f>
        <v>0</v>
      </c>
      <c r="W179" s="339">
        <f>IF(OR($C179&gt;W$7,$C179+$E179-1&lt;W$7),0,$D179-SUM($F55:V55))</f>
        <v>0</v>
      </c>
      <c r="X179" s="339">
        <f>IF(OR($C179&gt;X$7,$C179+$E179-1&lt;X$7),0,$D179-SUM($F55:W55))</f>
        <v>0</v>
      </c>
      <c r="Y179" s="339">
        <f>IF(OR($C179&gt;Y$7,$C179+$E179-1&lt;Y$7),0,$D179-SUM($F55:X55))</f>
        <v>0</v>
      </c>
      <c r="Z179" s="339">
        <f>IF(OR($C179&gt;Z$7,$C179+$E179-1&lt;Z$7),0,$D179-SUM($F55:Y55))</f>
        <v>0</v>
      </c>
      <c r="AA179" s="339">
        <f>IF(OR($C179&gt;AA$7,$C179+$E179-1&lt;AA$7),0,$D179-SUM($F55:Z55))</f>
        <v>0</v>
      </c>
      <c r="AB179" s="339">
        <f>IF(OR($C179&gt;AB$7,$C179+$E179-1&lt;AB$7),0,$D179-SUM($F55:AA55))</f>
        <v>0</v>
      </c>
      <c r="AC179" s="339">
        <f>IF(OR($C179&gt;AC$7,$C179+$E179-1&lt;AC$7),0,$D179-SUM($F55:AB55))</f>
        <v>0</v>
      </c>
      <c r="AD179" s="339">
        <f>IF(OR($C179&gt;AD$7,$C179+$E179-1&lt;AD$7),0,$D179-SUM($F55:AC55))</f>
        <v>0</v>
      </c>
      <c r="AE179" s="339">
        <f>IF(OR($C179&gt;AE$7,$C179+$E179-1&lt;AE$7),0,$D179-SUM($F55:AD55))</f>
        <v>0</v>
      </c>
      <c r="AF179" s="339">
        <f>IF(OR($C179&gt;AF$7,$C179+$E179-1&lt;AF$7),0,$D179-SUM($F55:AE55))</f>
        <v>0</v>
      </c>
      <c r="AG179" s="339">
        <f>IF(OR($C179&gt;AG$7,$C179+$E179-1&lt;AG$7),0,$D179-SUM($F55:AF55))</f>
        <v>0</v>
      </c>
      <c r="AH179" s="339">
        <f>IF(OR($C179&gt;AH$7,$C179+$E179-1&lt;AH$7),0,$D179-SUM($F55:AG55))</f>
        <v>0</v>
      </c>
      <c r="AI179" s="339">
        <f>IF(OR($C179&gt;AI$7,$C179+$E179-1&lt;AI$7),0,$D179-SUM($F55:AH55))</f>
        <v>0</v>
      </c>
      <c r="AJ179" s="339">
        <f>IF(OR($C179&gt;AJ$7,$C179+$E179-1&lt;AJ$7),0,$D179-SUM($F55:AI55))</f>
        <v>0</v>
      </c>
      <c r="AK179" s="339">
        <f>IF(OR($C179&gt;AK$7,$C179+$E179-1&lt;AK$7),0,$D179-SUM($F55:AJ55))</f>
        <v>0</v>
      </c>
      <c r="AL179" s="339">
        <f>IF(OR($C179&gt;AL$7,$C179+$E179-1&lt;AL$7),0,$D179-SUM($F55:AK55))</f>
        <v>0</v>
      </c>
      <c r="AM179" s="339">
        <f>IF(OR($C179&gt;AM$7,$C179+$E179-1&lt;AM$7),0,$D179-SUM($F55:AL55))</f>
        <v>0</v>
      </c>
      <c r="AN179" s="339">
        <f>IF(OR($C179&gt;AN$7,$C179+$E179-1&lt;AN$7),0,$D179-SUM($F55:AM55))</f>
        <v>0</v>
      </c>
      <c r="AO179" s="339">
        <f>IF(OR($C179&gt;AO$7,$C179+$E179-1&lt;AO$7),0,$D179-SUM($F55:AN55))</f>
        <v>0</v>
      </c>
      <c r="AP179" s="339">
        <f>IF(OR($C179&gt;AP$7,$C179+$E179-1&lt;AP$7),0,$D179-SUM($F55:AO55))</f>
        <v>0</v>
      </c>
      <c r="AQ179" s="339">
        <f>IF(OR($C179&gt;AQ$7,$C179+$E179-1&lt;AQ$7),0,$D179-SUM($F55:AP55))</f>
        <v>0</v>
      </c>
      <c r="AR179" s="339">
        <f>IF(OR($C179&gt;AR$7,$C179+$E179-1&lt;AR$7),0,$D179-SUM($F55:AQ55))</f>
        <v>0</v>
      </c>
      <c r="AS179" s="339">
        <f>IF(OR($C179&gt;AS$7,$C179+$E179-1&lt;AS$7),0,$D179-SUM($F55:AR55))</f>
        <v>0</v>
      </c>
      <c r="AT179" s="339">
        <f>IF(OR($C179&gt;AT$7,$C179+$E179-1&lt;AT$7),0,$D179-SUM($F55:AS55))</f>
        <v>0</v>
      </c>
      <c r="AU179" s="339">
        <f>IF(OR($C179&gt;AU$7,$C179+$E179-1&lt;AU$7),0,$D179-SUM($F55:AT55))</f>
        <v>0</v>
      </c>
      <c r="AV179" s="339">
        <f>IF(OR($C179&gt;AV$7,$C179+$E179-1&lt;AV$7),0,$D179-SUM($F55:AU55))</f>
        <v>0</v>
      </c>
      <c r="AW179" s="339">
        <f>IF(OR($C179&gt;AW$7,$C179+$E179-1&lt;AW$7),0,$D179-SUM($F55:AV55))</f>
        <v>0</v>
      </c>
      <c r="AX179" s="339">
        <f>IF(OR($C179&gt;AX$7,$C179+$E179-1&lt;AX$7),0,$D179-SUM($F55:AW55))</f>
        <v>0</v>
      </c>
      <c r="AY179" s="339">
        <f>IF(OR($C179&gt;AY$7,$C179+$E179-1&lt;AY$7),0,$D179-SUM($F55:AX55))</f>
        <v>0</v>
      </c>
      <c r="AZ179" s="339">
        <f>IF(OR($C179&gt;AZ$7,$C179+$E179-1&lt;AZ$7),0,$D179-SUM($F55:AY55))</f>
        <v>0</v>
      </c>
      <c r="BA179" s="339">
        <f>IF(OR($C179&gt;BA$7,$C179+$E179-1&lt;BA$7),0,$D179-SUM($F55:AZ55))</f>
        <v>0</v>
      </c>
      <c r="BB179" s="339">
        <f>IF(OR($C179&gt;BB$7,$C179+$E179-1&lt;BB$7),0,$D179-SUM($F55:BA55))</f>
        <v>0</v>
      </c>
      <c r="BC179" s="339">
        <f>IF(OR($C179&gt;BC$7,$C179+$E179-1&lt;BC$7),0,$D179-SUM($F55:BB55))</f>
        <v>0</v>
      </c>
      <c r="BD179" s="339">
        <f>IF(OR($C179&gt;BD$7,$C179+$E179-1&lt;BD$7),0,$D179-SUM($F55:BC55))</f>
        <v>0</v>
      </c>
      <c r="BE179" s="339">
        <f>IF(OR($C179&gt;BE$7,$C179+$E179-1&lt;BE$7),0,$D179-SUM($F55:BD55))</f>
        <v>0</v>
      </c>
      <c r="BF179" s="339">
        <f>IF(OR($C179&gt;BF$7,$C179+$E179-1&lt;BF$7),0,$D179-SUM($F55:BE55))</f>
        <v>0</v>
      </c>
      <c r="BG179" s="339">
        <f>IF(OR($C179&gt;BG$7,$C179+$E179-1&lt;BG$7),0,$D179-SUM($F55:BF55))</f>
        <v>0</v>
      </c>
      <c r="BH179" s="339">
        <f>IF(OR($C179&gt;BH$7,$C179+$E179-1&lt;BH$7),0,$D179-SUM($F55:BG55))</f>
        <v>0</v>
      </c>
      <c r="BI179" s="339">
        <f>IF(OR($C179&gt;BI$7,$C179+$E179-1&lt;BI$7),0,$D179-SUM($F55:BH55))</f>
        <v>0</v>
      </c>
      <c r="BJ179" s="339">
        <f>IF(OR($C179&gt;BJ$7,$C179+$E179-1&lt;BJ$7),0,$D179-SUM($F55:BI55))</f>
        <v>0</v>
      </c>
      <c r="BK179" s="339">
        <f>IF(OR($C179&gt;BK$7,$C179+$E179-1&lt;BK$7),0,$D179-SUM($F55:BJ55))</f>
        <v>0</v>
      </c>
      <c r="BL179" s="339">
        <f>IF(OR($C179&gt;BL$7,$C179+$E179-1&lt;BL$7),0,$D179-SUM($F55:BK55))</f>
        <v>0</v>
      </c>
      <c r="BM179" s="339">
        <f>IF(OR($C179&gt;BM$7,$C179+$E179-1&lt;BM$7),0,$D179-SUM($F55:BL55))</f>
        <v>0</v>
      </c>
      <c r="BN179" s="339">
        <f>IF(OR($C179&gt;BN$7,$C179+$E179-1&lt;BN$7),0,$D179-SUM($F55:BM55))</f>
        <v>0</v>
      </c>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row>
    <row r="180" spans="1:90" hidden="1" outlineLevel="1" x14ac:dyDescent="0.15">
      <c r="A180" s="112"/>
      <c r="B180" s="87"/>
      <c r="C180" s="8">
        <v>22</v>
      </c>
      <c r="D180" s="337">
        <v>0</v>
      </c>
      <c r="E180" s="8">
        <f t="shared" si="22"/>
        <v>0</v>
      </c>
      <c r="F180" s="338"/>
      <c r="G180" s="339">
        <f>IF(OR($C180&gt;G$7,$C180+$E180-1&lt;G$7),0,$D180-SUM($F56:F56))</f>
        <v>0</v>
      </c>
      <c r="H180" s="339">
        <f>IF(OR($C180&gt;H$7,$C180+$E180-1&lt;H$7),0,$D180-SUM($F56:G56))</f>
        <v>0</v>
      </c>
      <c r="I180" s="339">
        <f>IF(OR($C180&gt;I$7,$C180+$E180-1&lt;I$7),0,$D180-SUM($F56:H56))</f>
        <v>0</v>
      </c>
      <c r="J180" s="339">
        <f>IF(OR($C180&gt;J$7,$C180+$E180-1&lt;J$7),0,$D180-SUM($F56:I56))</f>
        <v>0</v>
      </c>
      <c r="K180" s="339">
        <f>IF(OR($C180&gt;K$7,$C180+$E180-1&lt;K$7),0,$D180-SUM($F56:J56))</f>
        <v>0</v>
      </c>
      <c r="L180" s="339">
        <f>IF(OR($C180&gt;L$7,$C180+$E180-1&lt;L$7),0,$D180-SUM($F56:K56))</f>
        <v>0</v>
      </c>
      <c r="M180" s="339">
        <f>IF(OR($C180&gt;M$7,$C180+$E180-1&lt;M$7),0,$D180-SUM($F56:L56))</f>
        <v>0</v>
      </c>
      <c r="N180" s="339">
        <f>IF(OR($C180&gt;N$7,$C180+$E180-1&lt;N$7),0,$D180-SUM($F56:M56))</f>
        <v>0</v>
      </c>
      <c r="O180" s="339">
        <f>IF(OR($C180&gt;O$7,$C180+$E180-1&lt;O$7),0,$D180-SUM($F56:N56))</f>
        <v>0</v>
      </c>
      <c r="P180" s="339">
        <f>IF(OR($C180&gt;P$7,$C180+$E180-1&lt;P$7),0,$D180-SUM($F56:O56))</f>
        <v>0</v>
      </c>
      <c r="Q180" s="339">
        <f>IF(OR($C180&gt;Q$7,$C180+$E180-1&lt;Q$7),0,$D180-SUM($F56:P56))</f>
        <v>0</v>
      </c>
      <c r="R180" s="339">
        <f>IF(OR($C180&gt;R$7,$C180+$E180-1&lt;R$7),0,$D180-SUM($F56:Q56))</f>
        <v>0</v>
      </c>
      <c r="S180" s="339">
        <f>IF(OR($C180&gt;S$7,$C180+$E180-1&lt;S$7),0,$D180-SUM($F56:R56))</f>
        <v>0</v>
      </c>
      <c r="T180" s="339">
        <f>IF(OR($C180&gt;T$7,$C180+$E180-1&lt;T$7),0,$D180-SUM($F56:S56))</f>
        <v>0</v>
      </c>
      <c r="U180" s="339">
        <f>IF(OR($C180&gt;U$7,$C180+$E180-1&lt;U$7),0,$D180-SUM($F56:T56))</f>
        <v>0</v>
      </c>
      <c r="V180" s="339">
        <f>IF(OR($C180&gt;V$7,$C180+$E180-1&lt;V$7),0,$D180-SUM($F56:U56))</f>
        <v>0</v>
      </c>
      <c r="W180" s="339">
        <f>IF(OR($C180&gt;W$7,$C180+$E180-1&lt;W$7),0,$D180-SUM($F56:V56))</f>
        <v>0</v>
      </c>
      <c r="X180" s="339">
        <f>IF(OR($C180&gt;X$7,$C180+$E180-1&lt;X$7),0,$D180-SUM($F56:W56))</f>
        <v>0</v>
      </c>
      <c r="Y180" s="339">
        <f>IF(OR($C180&gt;Y$7,$C180+$E180-1&lt;Y$7),0,$D180-SUM($F56:X56))</f>
        <v>0</v>
      </c>
      <c r="Z180" s="339">
        <f>IF(OR($C180&gt;Z$7,$C180+$E180-1&lt;Z$7),0,$D180-SUM($F56:Y56))</f>
        <v>0</v>
      </c>
      <c r="AA180" s="339">
        <f>IF(OR($C180&gt;AA$7,$C180+$E180-1&lt;AA$7),0,$D180-SUM($F56:Z56))</f>
        <v>0</v>
      </c>
      <c r="AB180" s="339">
        <f>IF(OR($C180&gt;AB$7,$C180+$E180-1&lt;AB$7),0,$D180-SUM($F56:AA56))</f>
        <v>0</v>
      </c>
      <c r="AC180" s="339">
        <f>IF(OR($C180&gt;AC$7,$C180+$E180-1&lt;AC$7),0,$D180-SUM($F56:AB56))</f>
        <v>0</v>
      </c>
      <c r="AD180" s="339">
        <f>IF(OR($C180&gt;AD$7,$C180+$E180-1&lt;AD$7),0,$D180-SUM($F56:AC56))</f>
        <v>0</v>
      </c>
      <c r="AE180" s="339">
        <f>IF(OR($C180&gt;AE$7,$C180+$E180-1&lt;AE$7),0,$D180-SUM($F56:AD56))</f>
        <v>0</v>
      </c>
      <c r="AF180" s="339">
        <f>IF(OR($C180&gt;AF$7,$C180+$E180-1&lt;AF$7),0,$D180-SUM($F56:AE56))</f>
        <v>0</v>
      </c>
      <c r="AG180" s="339">
        <f>IF(OR($C180&gt;AG$7,$C180+$E180-1&lt;AG$7),0,$D180-SUM($F56:AF56))</f>
        <v>0</v>
      </c>
      <c r="AH180" s="339">
        <f>IF(OR($C180&gt;AH$7,$C180+$E180-1&lt;AH$7),0,$D180-SUM($F56:AG56))</f>
        <v>0</v>
      </c>
      <c r="AI180" s="339">
        <f>IF(OR($C180&gt;AI$7,$C180+$E180-1&lt;AI$7),0,$D180-SUM($F56:AH56))</f>
        <v>0</v>
      </c>
      <c r="AJ180" s="339">
        <f>IF(OR($C180&gt;AJ$7,$C180+$E180-1&lt;AJ$7),0,$D180-SUM($F56:AI56))</f>
        <v>0</v>
      </c>
      <c r="AK180" s="339">
        <f>IF(OR($C180&gt;AK$7,$C180+$E180-1&lt;AK$7),0,$D180-SUM($F56:AJ56))</f>
        <v>0</v>
      </c>
      <c r="AL180" s="339">
        <f>IF(OR($C180&gt;AL$7,$C180+$E180-1&lt;AL$7),0,$D180-SUM($F56:AK56))</f>
        <v>0</v>
      </c>
      <c r="AM180" s="339">
        <f>IF(OR($C180&gt;AM$7,$C180+$E180-1&lt;AM$7),0,$D180-SUM($F56:AL56))</f>
        <v>0</v>
      </c>
      <c r="AN180" s="339">
        <f>IF(OR($C180&gt;AN$7,$C180+$E180-1&lt;AN$7),0,$D180-SUM($F56:AM56))</f>
        <v>0</v>
      </c>
      <c r="AO180" s="339">
        <f>IF(OR($C180&gt;AO$7,$C180+$E180-1&lt;AO$7),0,$D180-SUM($F56:AN56))</f>
        <v>0</v>
      </c>
      <c r="AP180" s="339">
        <f>IF(OR($C180&gt;AP$7,$C180+$E180-1&lt;AP$7),0,$D180-SUM($F56:AO56))</f>
        <v>0</v>
      </c>
      <c r="AQ180" s="339">
        <f>IF(OR($C180&gt;AQ$7,$C180+$E180-1&lt;AQ$7),0,$D180-SUM($F56:AP56))</f>
        <v>0</v>
      </c>
      <c r="AR180" s="339">
        <f>IF(OR($C180&gt;AR$7,$C180+$E180-1&lt;AR$7),0,$D180-SUM($F56:AQ56))</f>
        <v>0</v>
      </c>
      <c r="AS180" s="339">
        <f>IF(OR($C180&gt;AS$7,$C180+$E180-1&lt;AS$7),0,$D180-SUM($F56:AR56))</f>
        <v>0</v>
      </c>
      <c r="AT180" s="339">
        <f>IF(OR($C180&gt;AT$7,$C180+$E180-1&lt;AT$7),0,$D180-SUM($F56:AS56))</f>
        <v>0</v>
      </c>
      <c r="AU180" s="339">
        <f>IF(OR($C180&gt;AU$7,$C180+$E180-1&lt;AU$7),0,$D180-SUM($F56:AT56))</f>
        <v>0</v>
      </c>
      <c r="AV180" s="339">
        <f>IF(OR($C180&gt;AV$7,$C180+$E180-1&lt;AV$7),0,$D180-SUM($F56:AU56))</f>
        <v>0</v>
      </c>
      <c r="AW180" s="339">
        <f>IF(OR($C180&gt;AW$7,$C180+$E180-1&lt;AW$7),0,$D180-SUM($F56:AV56))</f>
        <v>0</v>
      </c>
      <c r="AX180" s="339">
        <f>IF(OR($C180&gt;AX$7,$C180+$E180-1&lt;AX$7),0,$D180-SUM($F56:AW56))</f>
        <v>0</v>
      </c>
      <c r="AY180" s="339">
        <f>IF(OR($C180&gt;AY$7,$C180+$E180-1&lt;AY$7),0,$D180-SUM($F56:AX56))</f>
        <v>0</v>
      </c>
      <c r="AZ180" s="339">
        <f>IF(OR($C180&gt;AZ$7,$C180+$E180-1&lt;AZ$7),0,$D180-SUM($F56:AY56))</f>
        <v>0</v>
      </c>
      <c r="BA180" s="339">
        <f>IF(OR($C180&gt;BA$7,$C180+$E180-1&lt;BA$7),0,$D180-SUM($F56:AZ56))</f>
        <v>0</v>
      </c>
      <c r="BB180" s="339">
        <f>IF(OR($C180&gt;BB$7,$C180+$E180-1&lt;BB$7),0,$D180-SUM($F56:BA56))</f>
        <v>0</v>
      </c>
      <c r="BC180" s="339">
        <f>IF(OR($C180&gt;BC$7,$C180+$E180-1&lt;BC$7),0,$D180-SUM($F56:BB56))</f>
        <v>0</v>
      </c>
      <c r="BD180" s="339">
        <f>IF(OR($C180&gt;BD$7,$C180+$E180-1&lt;BD$7),0,$D180-SUM($F56:BC56))</f>
        <v>0</v>
      </c>
      <c r="BE180" s="339">
        <f>IF(OR($C180&gt;BE$7,$C180+$E180-1&lt;BE$7),0,$D180-SUM($F56:BD56))</f>
        <v>0</v>
      </c>
      <c r="BF180" s="339">
        <f>IF(OR($C180&gt;BF$7,$C180+$E180-1&lt;BF$7),0,$D180-SUM($F56:BE56))</f>
        <v>0</v>
      </c>
      <c r="BG180" s="339">
        <f>IF(OR($C180&gt;BG$7,$C180+$E180-1&lt;BG$7),0,$D180-SUM($F56:BF56))</f>
        <v>0</v>
      </c>
      <c r="BH180" s="339">
        <f>IF(OR($C180&gt;BH$7,$C180+$E180-1&lt;BH$7),0,$D180-SUM($F56:BG56))</f>
        <v>0</v>
      </c>
      <c r="BI180" s="339">
        <f>IF(OR($C180&gt;BI$7,$C180+$E180-1&lt;BI$7),0,$D180-SUM($F56:BH56))</f>
        <v>0</v>
      </c>
      <c r="BJ180" s="339">
        <f>IF(OR($C180&gt;BJ$7,$C180+$E180-1&lt;BJ$7),0,$D180-SUM($F56:BI56))</f>
        <v>0</v>
      </c>
      <c r="BK180" s="339">
        <f>IF(OR($C180&gt;BK$7,$C180+$E180-1&lt;BK$7),0,$D180-SUM($F56:BJ56))</f>
        <v>0</v>
      </c>
      <c r="BL180" s="339">
        <f>IF(OR($C180&gt;BL$7,$C180+$E180-1&lt;BL$7),0,$D180-SUM($F56:BK56))</f>
        <v>0</v>
      </c>
      <c r="BM180" s="339">
        <f>IF(OR($C180&gt;BM$7,$C180+$E180-1&lt;BM$7),0,$D180-SUM($F56:BL56))</f>
        <v>0</v>
      </c>
      <c r="BN180" s="339">
        <f>IF(OR($C180&gt;BN$7,$C180+$E180-1&lt;BN$7),0,$D180-SUM($F56:BM56))</f>
        <v>0</v>
      </c>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row>
    <row r="181" spans="1:90" hidden="1" outlineLevel="1" x14ac:dyDescent="0.15">
      <c r="A181" s="112"/>
      <c r="B181" s="87"/>
      <c r="C181" s="8">
        <v>23</v>
      </c>
      <c r="D181" s="337">
        <v>0</v>
      </c>
      <c r="E181" s="8">
        <f t="shared" si="22"/>
        <v>0</v>
      </c>
      <c r="F181" s="338"/>
      <c r="G181" s="339">
        <f>IF(OR($C181&gt;G$7,$C181+$E181-1&lt;G$7),0,$D181-SUM($F57:F57))</f>
        <v>0</v>
      </c>
      <c r="H181" s="339">
        <f>IF(OR($C181&gt;H$7,$C181+$E181-1&lt;H$7),0,$D181-SUM($F57:G57))</f>
        <v>0</v>
      </c>
      <c r="I181" s="339">
        <f>IF(OR($C181&gt;I$7,$C181+$E181-1&lt;I$7),0,$D181-SUM($F57:H57))</f>
        <v>0</v>
      </c>
      <c r="J181" s="339">
        <f>IF(OR($C181&gt;J$7,$C181+$E181-1&lt;J$7),0,$D181-SUM($F57:I57))</f>
        <v>0</v>
      </c>
      <c r="K181" s="339">
        <f>IF(OR($C181&gt;K$7,$C181+$E181-1&lt;K$7),0,$D181-SUM($F57:J57))</f>
        <v>0</v>
      </c>
      <c r="L181" s="339">
        <f>IF(OR($C181&gt;L$7,$C181+$E181-1&lt;L$7),0,$D181-SUM($F57:K57))</f>
        <v>0</v>
      </c>
      <c r="M181" s="339">
        <f>IF(OR($C181&gt;M$7,$C181+$E181-1&lt;M$7),0,$D181-SUM($F57:L57))</f>
        <v>0</v>
      </c>
      <c r="N181" s="339">
        <f>IF(OR($C181&gt;N$7,$C181+$E181-1&lt;N$7),0,$D181-SUM($F57:M57))</f>
        <v>0</v>
      </c>
      <c r="O181" s="339">
        <f>IF(OR($C181&gt;O$7,$C181+$E181-1&lt;O$7),0,$D181-SUM($F57:N57))</f>
        <v>0</v>
      </c>
      <c r="P181" s="339">
        <f>IF(OR($C181&gt;P$7,$C181+$E181-1&lt;P$7),0,$D181-SUM($F57:O57))</f>
        <v>0</v>
      </c>
      <c r="Q181" s="339">
        <f>IF(OR($C181&gt;Q$7,$C181+$E181-1&lt;Q$7),0,$D181-SUM($F57:P57))</f>
        <v>0</v>
      </c>
      <c r="R181" s="339">
        <f>IF(OR($C181&gt;R$7,$C181+$E181-1&lt;R$7),0,$D181-SUM($F57:Q57))</f>
        <v>0</v>
      </c>
      <c r="S181" s="339">
        <f>IF(OR($C181&gt;S$7,$C181+$E181-1&lt;S$7),0,$D181-SUM($F57:R57))</f>
        <v>0</v>
      </c>
      <c r="T181" s="339">
        <f>IF(OR($C181&gt;T$7,$C181+$E181-1&lt;T$7),0,$D181-SUM($F57:S57))</f>
        <v>0</v>
      </c>
      <c r="U181" s="339">
        <f>IF(OR($C181&gt;U$7,$C181+$E181-1&lt;U$7),0,$D181-SUM($F57:T57))</f>
        <v>0</v>
      </c>
      <c r="V181" s="339">
        <f>IF(OR($C181&gt;V$7,$C181+$E181-1&lt;V$7),0,$D181-SUM($F57:U57))</f>
        <v>0</v>
      </c>
      <c r="W181" s="339">
        <f>IF(OR($C181&gt;W$7,$C181+$E181-1&lt;W$7),0,$D181-SUM($F57:V57))</f>
        <v>0</v>
      </c>
      <c r="X181" s="339">
        <f>IF(OR($C181&gt;X$7,$C181+$E181-1&lt;X$7),0,$D181-SUM($F57:W57))</f>
        <v>0</v>
      </c>
      <c r="Y181" s="339">
        <f>IF(OR($C181&gt;Y$7,$C181+$E181-1&lt;Y$7),0,$D181-SUM($F57:X57))</f>
        <v>0</v>
      </c>
      <c r="Z181" s="339">
        <f>IF(OR($C181&gt;Z$7,$C181+$E181-1&lt;Z$7),0,$D181-SUM($F57:Y57))</f>
        <v>0</v>
      </c>
      <c r="AA181" s="339">
        <f>IF(OR($C181&gt;AA$7,$C181+$E181-1&lt;AA$7),0,$D181-SUM($F57:Z57))</f>
        <v>0</v>
      </c>
      <c r="AB181" s="339">
        <f>IF(OR($C181&gt;AB$7,$C181+$E181-1&lt;AB$7),0,$D181-SUM($F57:AA57))</f>
        <v>0</v>
      </c>
      <c r="AC181" s="339">
        <f>IF(OR($C181&gt;AC$7,$C181+$E181-1&lt;AC$7),0,$D181-SUM($F57:AB57))</f>
        <v>0</v>
      </c>
      <c r="AD181" s="339">
        <f>IF(OR($C181&gt;AD$7,$C181+$E181-1&lt;AD$7),0,$D181-SUM($F57:AC57))</f>
        <v>0</v>
      </c>
      <c r="AE181" s="339">
        <f>IF(OR($C181&gt;AE$7,$C181+$E181-1&lt;AE$7),0,$D181-SUM($F57:AD57))</f>
        <v>0</v>
      </c>
      <c r="AF181" s="339">
        <f>IF(OR($C181&gt;AF$7,$C181+$E181-1&lt;AF$7),0,$D181-SUM($F57:AE57))</f>
        <v>0</v>
      </c>
      <c r="AG181" s="339">
        <f>IF(OR($C181&gt;AG$7,$C181+$E181-1&lt;AG$7),0,$D181-SUM($F57:AF57))</f>
        <v>0</v>
      </c>
      <c r="AH181" s="339">
        <f>IF(OR($C181&gt;AH$7,$C181+$E181-1&lt;AH$7),0,$D181-SUM($F57:AG57))</f>
        <v>0</v>
      </c>
      <c r="AI181" s="339">
        <f>IF(OR($C181&gt;AI$7,$C181+$E181-1&lt;AI$7),0,$D181-SUM($F57:AH57))</f>
        <v>0</v>
      </c>
      <c r="AJ181" s="339">
        <f>IF(OR($C181&gt;AJ$7,$C181+$E181-1&lt;AJ$7),0,$D181-SUM($F57:AI57))</f>
        <v>0</v>
      </c>
      <c r="AK181" s="339">
        <f>IF(OR($C181&gt;AK$7,$C181+$E181-1&lt;AK$7),0,$D181-SUM($F57:AJ57))</f>
        <v>0</v>
      </c>
      <c r="AL181" s="339">
        <f>IF(OR($C181&gt;AL$7,$C181+$E181-1&lt;AL$7),0,$D181-SUM($F57:AK57))</f>
        <v>0</v>
      </c>
      <c r="AM181" s="339">
        <f>IF(OR($C181&gt;AM$7,$C181+$E181-1&lt;AM$7),0,$D181-SUM($F57:AL57))</f>
        <v>0</v>
      </c>
      <c r="AN181" s="339">
        <f>IF(OR($C181&gt;AN$7,$C181+$E181-1&lt;AN$7),0,$D181-SUM($F57:AM57))</f>
        <v>0</v>
      </c>
      <c r="AO181" s="339">
        <f>IF(OR($C181&gt;AO$7,$C181+$E181-1&lt;AO$7),0,$D181-SUM($F57:AN57))</f>
        <v>0</v>
      </c>
      <c r="AP181" s="339">
        <f>IF(OR($C181&gt;AP$7,$C181+$E181-1&lt;AP$7),0,$D181-SUM($F57:AO57))</f>
        <v>0</v>
      </c>
      <c r="AQ181" s="339">
        <f>IF(OR($C181&gt;AQ$7,$C181+$E181-1&lt;AQ$7),0,$D181-SUM($F57:AP57))</f>
        <v>0</v>
      </c>
      <c r="AR181" s="339">
        <f>IF(OR($C181&gt;AR$7,$C181+$E181-1&lt;AR$7),0,$D181-SUM($F57:AQ57))</f>
        <v>0</v>
      </c>
      <c r="AS181" s="339">
        <f>IF(OR($C181&gt;AS$7,$C181+$E181-1&lt;AS$7),0,$D181-SUM($F57:AR57))</f>
        <v>0</v>
      </c>
      <c r="AT181" s="339">
        <f>IF(OR($C181&gt;AT$7,$C181+$E181-1&lt;AT$7),0,$D181-SUM($F57:AS57))</f>
        <v>0</v>
      </c>
      <c r="AU181" s="339">
        <f>IF(OR($C181&gt;AU$7,$C181+$E181-1&lt;AU$7),0,$D181-SUM($F57:AT57))</f>
        <v>0</v>
      </c>
      <c r="AV181" s="339">
        <f>IF(OR($C181&gt;AV$7,$C181+$E181-1&lt;AV$7),0,$D181-SUM($F57:AU57))</f>
        <v>0</v>
      </c>
      <c r="AW181" s="339">
        <f>IF(OR($C181&gt;AW$7,$C181+$E181-1&lt;AW$7),0,$D181-SUM($F57:AV57))</f>
        <v>0</v>
      </c>
      <c r="AX181" s="339">
        <f>IF(OR($C181&gt;AX$7,$C181+$E181-1&lt;AX$7),0,$D181-SUM($F57:AW57))</f>
        <v>0</v>
      </c>
      <c r="AY181" s="339">
        <f>IF(OR($C181&gt;AY$7,$C181+$E181-1&lt;AY$7),0,$D181-SUM($F57:AX57))</f>
        <v>0</v>
      </c>
      <c r="AZ181" s="339">
        <f>IF(OR($C181&gt;AZ$7,$C181+$E181-1&lt;AZ$7),0,$D181-SUM($F57:AY57))</f>
        <v>0</v>
      </c>
      <c r="BA181" s="339">
        <f>IF(OR($C181&gt;BA$7,$C181+$E181-1&lt;BA$7),0,$D181-SUM($F57:AZ57))</f>
        <v>0</v>
      </c>
      <c r="BB181" s="339">
        <f>IF(OR($C181&gt;BB$7,$C181+$E181-1&lt;BB$7),0,$D181-SUM($F57:BA57))</f>
        <v>0</v>
      </c>
      <c r="BC181" s="339">
        <f>IF(OR($C181&gt;BC$7,$C181+$E181-1&lt;BC$7),0,$D181-SUM($F57:BB57))</f>
        <v>0</v>
      </c>
      <c r="BD181" s="339">
        <f>IF(OR($C181&gt;BD$7,$C181+$E181-1&lt;BD$7),0,$D181-SUM($F57:BC57))</f>
        <v>0</v>
      </c>
      <c r="BE181" s="339">
        <f>IF(OR($C181&gt;BE$7,$C181+$E181-1&lt;BE$7),0,$D181-SUM($F57:BD57))</f>
        <v>0</v>
      </c>
      <c r="BF181" s="339">
        <f>IF(OR($C181&gt;BF$7,$C181+$E181-1&lt;BF$7),0,$D181-SUM($F57:BE57))</f>
        <v>0</v>
      </c>
      <c r="BG181" s="339">
        <f>IF(OR($C181&gt;BG$7,$C181+$E181-1&lt;BG$7),0,$D181-SUM($F57:BF57))</f>
        <v>0</v>
      </c>
      <c r="BH181" s="339">
        <f>IF(OR($C181&gt;BH$7,$C181+$E181-1&lt;BH$7),0,$D181-SUM($F57:BG57))</f>
        <v>0</v>
      </c>
      <c r="BI181" s="339">
        <f>IF(OR($C181&gt;BI$7,$C181+$E181-1&lt;BI$7),0,$D181-SUM($F57:BH57))</f>
        <v>0</v>
      </c>
      <c r="BJ181" s="339">
        <f>IF(OR($C181&gt;BJ$7,$C181+$E181-1&lt;BJ$7),0,$D181-SUM($F57:BI57))</f>
        <v>0</v>
      </c>
      <c r="BK181" s="339">
        <f>IF(OR($C181&gt;BK$7,$C181+$E181-1&lt;BK$7),0,$D181-SUM($F57:BJ57))</f>
        <v>0</v>
      </c>
      <c r="BL181" s="339">
        <f>IF(OR($C181&gt;BL$7,$C181+$E181-1&lt;BL$7),0,$D181-SUM($F57:BK57))</f>
        <v>0</v>
      </c>
      <c r="BM181" s="339">
        <f>IF(OR($C181&gt;BM$7,$C181+$E181-1&lt;BM$7),0,$D181-SUM($F57:BL57))</f>
        <v>0</v>
      </c>
      <c r="BN181" s="339">
        <f>IF(OR($C181&gt;BN$7,$C181+$E181-1&lt;BN$7),0,$D181-SUM($F57:BM57))</f>
        <v>0</v>
      </c>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row>
    <row r="182" spans="1:90" hidden="1" outlineLevel="1" x14ac:dyDescent="0.15">
      <c r="A182" s="112"/>
      <c r="B182" s="87"/>
      <c r="C182" s="8">
        <v>24</v>
      </c>
      <c r="D182" s="337">
        <v>0</v>
      </c>
      <c r="E182" s="8">
        <f t="shared" si="22"/>
        <v>0</v>
      </c>
      <c r="F182" s="338"/>
      <c r="G182" s="339">
        <f>IF(OR($C182&gt;G$7,$C182+$E182-1&lt;G$7),0,$D182-SUM($F58:F58))</f>
        <v>0</v>
      </c>
      <c r="H182" s="339">
        <f>IF(OR($C182&gt;H$7,$C182+$E182-1&lt;H$7),0,$D182-SUM($F58:G58))</f>
        <v>0</v>
      </c>
      <c r="I182" s="339">
        <f>IF(OR($C182&gt;I$7,$C182+$E182-1&lt;I$7),0,$D182-SUM($F58:H58))</f>
        <v>0</v>
      </c>
      <c r="J182" s="339">
        <f>IF(OR($C182&gt;J$7,$C182+$E182-1&lt;J$7),0,$D182-SUM($F58:I58))</f>
        <v>0</v>
      </c>
      <c r="K182" s="339">
        <f>IF(OR($C182&gt;K$7,$C182+$E182-1&lt;K$7),0,$D182-SUM($F58:J58))</f>
        <v>0</v>
      </c>
      <c r="L182" s="339">
        <f>IF(OR($C182&gt;L$7,$C182+$E182-1&lt;L$7),0,$D182-SUM($F58:K58))</f>
        <v>0</v>
      </c>
      <c r="M182" s="339">
        <f>IF(OR($C182&gt;M$7,$C182+$E182-1&lt;M$7),0,$D182-SUM($F58:L58))</f>
        <v>0</v>
      </c>
      <c r="N182" s="339">
        <f>IF(OR($C182&gt;N$7,$C182+$E182-1&lt;N$7),0,$D182-SUM($F58:M58))</f>
        <v>0</v>
      </c>
      <c r="O182" s="339">
        <f>IF(OR($C182&gt;O$7,$C182+$E182-1&lt;O$7),0,$D182-SUM($F58:N58))</f>
        <v>0</v>
      </c>
      <c r="P182" s="339">
        <f>IF(OR($C182&gt;P$7,$C182+$E182-1&lt;P$7),0,$D182-SUM($F58:O58))</f>
        <v>0</v>
      </c>
      <c r="Q182" s="339">
        <f>IF(OR($C182&gt;Q$7,$C182+$E182-1&lt;Q$7),0,$D182-SUM($F58:P58))</f>
        <v>0</v>
      </c>
      <c r="R182" s="339">
        <f>IF(OR($C182&gt;R$7,$C182+$E182-1&lt;R$7),0,$D182-SUM($F58:Q58))</f>
        <v>0</v>
      </c>
      <c r="S182" s="339">
        <f>IF(OR($C182&gt;S$7,$C182+$E182-1&lt;S$7),0,$D182-SUM($F58:R58))</f>
        <v>0</v>
      </c>
      <c r="T182" s="339">
        <f>IF(OR($C182&gt;T$7,$C182+$E182-1&lt;T$7),0,$D182-SUM($F58:S58))</f>
        <v>0</v>
      </c>
      <c r="U182" s="339">
        <f>IF(OR($C182&gt;U$7,$C182+$E182-1&lt;U$7),0,$D182-SUM($F58:T58))</f>
        <v>0</v>
      </c>
      <c r="V182" s="339">
        <f>IF(OR($C182&gt;V$7,$C182+$E182-1&lt;V$7),0,$D182-SUM($F58:U58))</f>
        <v>0</v>
      </c>
      <c r="W182" s="339">
        <f>IF(OR($C182&gt;W$7,$C182+$E182-1&lt;W$7),0,$D182-SUM($F58:V58))</f>
        <v>0</v>
      </c>
      <c r="X182" s="339">
        <f>IF(OR($C182&gt;X$7,$C182+$E182-1&lt;X$7),0,$D182-SUM($F58:W58))</f>
        <v>0</v>
      </c>
      <c r="Y182" s="339">
        <f>IF(OR($C182&gt;Y$7,$C182+$E182-1&lt;Y$7),0,$D182-SUM($F58:X58))</f>
        <v>0</v>
      </c>
      <c r="Z182" s="339">
        <f>IF(OR($C182&gt;Z$7,$C182+$E182-1&lt;Z$7),0,$D182-SUM($F58:Y58))</f>
        <v>0</v>
      </c>
      <c r="AA182" s="339">
        <f>IF(OR($C182&gt;AA$7,$C182+$E182-1&lt;AA$7),0,$D182-SUM($F58:Z58))</f>
        <v>0</v>
      </c>
      <c r="AB182" s="339">
        <f>IF(OR($C182&gt;AB$7,$C182+$E182-1&lt;AB$7),0,$D182-SUM($F58:AA58))</f>
        <v>0</v>
      </c>
      <c r="AC182" s="339">
        <f>IF(OR($C182&gt;AC$7,$C182+$E182-1&lt;AC$7),0,$D182-SUM($F58:AB58))</f>
        <v>0</v>
      </c>
      <c r="AD182" s="339">
        <f>IF(OR($C182&gt;AD$7,$C182+$E182-1&lt;AD$7),0,$D182-SUM($F58:AC58))</f>
        <v>0</v>
      </c>
      <c r="AE182" s="339">
        <f>IF(OR($C182&gt;AE$7,$C182+$E182-1&lt;AE$7),0,$D182-SUM($F58:AD58))</f>
        <v>0</v>
      </c>
      <c r="AF182" s="339">
        <f>IF(OR($C182&gt;AF$7,$C182+$E182-1&lt;AF$7),0,$D182-SUM($F58:AE58))</f>
        <v>0</v>
      </c>
      <c r="AG182" s="339">
        <f>IF(OR($C182&gt;AG$7,$C182+$E182-1&lt;AG$7),0,$D182-SUM($F58:AF58))</f>
        <v>0</v>
      </c>
      <c r="AH182" s="339">
        <f>IF(OR($C182&gt;AH$7,$C182+$E182-1&lt;AH$7),0,$D182-SUM($F58:AG58))</f>
        <v>0</v>
      </c>
      <c r="AI182" s="339">
        <f>IF(OR($C182&gt;AI$7,$C182+$E182-1&lt;AI$7),0,$D182-SUM($F58:AH58))</f>
        <v>0</v>
      </c>
      <c r="AJ182" s="339">
        <f>IF(OR($C182&gt;AJ$7,$C182+$E182-1&lt;AJ$7),0,$D182-SUM($F58:AI58))</f>
        <v>0</v>
      </c>
      <c r="AK182" s="339">
        <f>IF(OR($C182&gt;AK$7,$C182+$E182-1&lt;AK$7),0,$D182-SUM($F58:AJ58))</f>
        <v>0</v>
      </c>
      <c r="AL182" s="339">
        <f>IF(OR($C182&gt;AL$7,$C182+$E182-1&lt;AL$7),0,$D182-SUM($F58:AK58))</f>
        <v>0</v>
      </c>
      <c r="AM182" s="339">
        <f>IF(OR($C182&gt;AM$7,$C182+$E182-1&lt;AM$7),0,$D182-SUM($F58:AL58))</f>
        <v>0</v>
      </c>
      <c r="AN182" s="339">
        <f>IF(OR($C182&gt;AN$7,$C182+$E182-1&lt;AN$7),0,$D182-SUM($F58:AM58))</f>
        <v>0</v>
      </c>
      <c r="AO182" s="339">
        <f>IF(OR($C182&gt;AO$7,$C182+$E182-1&lt;AO$7),0,$D182-SUM($F58:AN58))</f>
        <v>0</v>
      </c>
      <c r="AP182" s="339">
        <f>IF(OR($C182&gt;AP$7,$C182+$E182-1&lt;AP$7),0,$D182-SUM($F58:AO58))</f>
        <v>0</v>
      </c>
      <c r="AQ182" s="339">
        <f>IF(OR($C182&gt;AQ$7,$C182+$E182-1&lt;AQ$7),0,$D182-SUM($F58:AP58))</f>
        <v>0</v>
      </c>
      <c r="AR182" s="339">
        <f>IF(OR($C182&gt;AR$7,$C182+$E182-1&lt;AR$7),0,$D182-SUM($F58:AQ58))</f>
        <v>0</v>
      </c>
      <c r="AS182" s="339">
        <f>IF(OR($C182&gt;AS$7,$C182+$E182-1&lt;AS$7),0,$D182-SUM($F58:AR58))</f>
        <v>0</v>
      </c>
      <c r="AT182" s="339">
        <f>IF(OR($C182&gt;AT$7,$C182+$E182-1&lt;AT$7),0,$D182-SUM($F58:AS58))</f>
        <v>0</v>
      </c>
      <c r="AU182" s="339">
        <f>IF(OR($C182&gt;AU$7,$C182+$E182-1&lt;AU$7),0,$D182-SUM($F58:AT58))</f>
        <v>0</v>
      </c>
      <c r="AV182" s="339">
        <f>IF(OR($C182&gt;AV$7,$C182+$E182-1&lt;AV$7),0,$D182-SUM($F58:AU58))</f>
        <v>0</v>
      </c>
      <c r="AW182" s="339">
        <f>IF(OR($C182&gt;AW$7,$C182+$E182-1&lt;AW$7),0,$D182-SUM($F58:AV58))</f>
        <v>0</v>
      </c>
      <c r="AX182" s="339">
        <f>IF(OR($C182&gt;AX$7,$C182+$E182-1&lt;AX$7),0,$D182-SUM($F58:AW58))</f>
        <v>0</v>
      </c>
      <c r="AY182" s="339">
        <f>IF(OR($C182&gt;AY$7,$C182+$E182-1&lt;AY$7),0,$D182-SUM($F58:AX58))</f>
        <v>0</v>
      </c>
      <c r="AZ182" s="339">
        <f>IF(OR($C182&gt;AZ$7,$C182+$E182-1&lt;AZ$7),0,$D182-SUM($F58:AY58))</f>
        <v>0</v>
      </c>
      <c r="BA182" s="339">
        <f>IF(OR($C182&gt;BA$7,$C182+$E182-1&lt;BA$7),0,$D182-SUM($F58:AZ58))</f>
        <v>0</v>
      </c>
      <c r="BB182" s="339">
        <f>IF(OR($C182&gt;BB$7,$C182+$E182-1&lt;BB$7),0,$D182-SUM($F58:BA58))</f>
        <v>0</v>
      </c>
      <c r="BC182" s="339">
        <f>IF(OR($C182&gt;BC$7,$C182+$E182-1&lt;BC$7),0,$D182-SUM($F58:BB58))</f>
        <v>0</v>
      </c>
      <c r="BD182" s="339">
        <f>IF(OR($C182&gt;BD$7,$C182+$E182-1&lt;BD$7),0,$D182-SUM($F58:BC58))</f>
        <v>0</v>
      </c>
      <c r="BE182" s="339">
        <f>IF(OR($C182&gt;BE$7,$C182+$E182-1&lt;BE$7),0,$D182-SUM($F58:BD58))</f>
        <v>0</v>
      </c>
      <c r="BF182" s="339">
        <f>IF(OR($C182&gt;BF$7,$C182+$E182-1&lt;BF$7),0,$D182-SUM($F58:BE58))</f>
        <v>0</v>
      </c>
      <c r="BG182" s="339">
        <f>IF(OR($C182&gt;BG$7,$C182+$E182-1&lt;BG$7),0,$D182-SUM($F58:BF58))</f>
        <v>0</v>
      </c>
      <c r="BH182" s="339">
        <f>IF(OR($C182&gt;BH$7,$C182+$E182-1&lt;BH$7),0,$D182-SUM($F58:BG58))</f>
        <v>0</v>
      </c>
      <c r="BI182" s="339">
        <f>IF(OR($C182&gt;BI$7,$C182+$E182-1&lt;BI$7),0,$D182-SUM($F58:BH58))</f>
        <v>0</v>
      </c>
      <c r="BJ182" s="339">
        <f>IF(OR($C182&gt;BJ$7,$C182+$E182-1&lt;BJ$7),0,$D182-SUM($F58:BI58))</f>
        <v>0</v>
      </c>
      <c r="BK182" s="339">
        <f>IF(OR($C182&gt;BK$7,$C182+$E182-1&lt;BK$7),0,$D182-SUM($F58:BJ58))</f>
        <v>0</v>
      </c>
      <c r="BL182" s="339">
        <f>IF(OR($C182&gt;BL$7,$C182+$E182-1&lt;BL$7),0,$D182-SUM($F58:BK58))</f>
        <v>0</v>
      </c>
      <c r="BM182" s="339">
        <f>IF(OR($C182&gt;BM$7,$C182+$E182-1&lt;BM$7),0,$D182-SUM($F58:BL58))</f>
        <v>0</v>
      </c>
      <c r="BN182" s="339">
        <f>IF(OR($C182&gt;BN$7,$C182+$E182-1&lt;BN$7),0,$D182-SUM($F58:BM58))</f>
        <v>0</v>
      </c>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row>
    <row r="183" spans="1:90" hidden="1" outlineLevel="1" x14ac:dyDescent="0.15">
      <c r="A183" s="112"/>
      <c r="B183" s="87"/>
      <c r="C183" s="8">
        <v>25</v>
      </c>
      <c r="D183" s="337">
        <v>0</v>
      </c>
      <c r="E183" s="8">
        <f t="shared" si="22"/>
        <v>0</v>
      </c>
      <c r="F183" s="338"/>
      <c r="G183" s="339">
        <f>IF(OR($C183&gt;G$7,$C183+$E183-1&lt;G$7),0,$D183-SUM($F59:F59))</f>
        <v>0</v>
      </c>
      <c r="H183" s="339">
        <f>IF(OR($C183&gt;H$7,$C183+$E183-1&lt;H$7),0,$D183-SUM($F59:G59))</f>
        <v>0</v>
      </c>
      <c r="I183" s="339">
        <f>IF(OR($C183&gt;I$7,$C183+$E183-1&lt;I$7),0,$D183-SUM($F59:H59))</f>
        <v>0</v>
      </c>
      <c r="J183" s="339">
        <f>IF(OR($C183&gt;J$7,$C183+$E183-1&lt;J$7),0,$D183-SUM($F59:I59))</f>
        <v>0</v>
      </c>
      <c r="K183" s="339">
        <f>IF(OR($C183&gt;K$7,$C183+$E183-1&lt;K$7),0,$D183-SUM($F59:J59))</f>
        <v>0</v>
      </c>
      <c r="L183" s="339">
        <f>IF(OR($C183&gt;L$7,$C183+$E183-1&lt;L$7),0,$D183-SUM($F59:K59))</f>
        <v>0</v>
      </c>
      <c r="M183" s="339">
        <f>IF(OR($C183&gt;M$7,$C183+$E183-1&lt;M$7),0,$D183-SUM($F59:L59))</f>
        <v>0</v>
      </c>
      <c r="N183" s="339">
        <f>IF(OR($C183&gt;N$7,$C183+$E183-1&lt;N$7),0,$D183-SUM($F59:M59))</f>
        <v>0</v>
      </c>
      <c r="O183" s="339">
        <f>IF(OR($C183&gt;O$7,$C183+$E183-1&lt;O$7),0,$D183-SUM($F59:N59))</f>
        <v>0</v>
      </c>
      <c r="P183" s="339">
        <f>IF(OR($C183&gt;P$7,$C183+$E183-1&lt;P$7),0,$D183-SUM($F59:O59))</f>
        <v>0</v>
      </c>
      <c r="Q183" s="339">
        <f>IF(OR($C183&gt;Q$7,$C183+$E183-1&lt;Q$7),0,$D183-SUM($F59:P59))</f>
        <v>0</v>
      </c>
      <c r="R183" s="339">
        <f>IF(OR($C183&gt;R$7,$C183+$E183-1&lt;R$7),0,$D183-SUM($F59:Q59))</f>
        <v>0</v>
      </c>
      <c r="S183" s="339">
        <f>IF(OR($C183&gt;S$7,$C183+$E183-1&lt;S$7),0,$D183-SUM($F59:R59))</f>
        <v>0</v>
      </c>
      <c r="T183" s="339">
        <f>IF(OR($C183&gt;T$7,$C183+$E183-1&lt;T$7),0,$D183-SUM($F59:S59))</f>
        <v>0</v>
      </c>
      <c r="U183" s="339">
        <f>IF(OR($C183&gt;U$7,$C183+$E183-1&lt;U$7),0,$D183-SUM($F59:T59))</f>
        <v>0</v>
      </c>
      <c r="V183" s="339">
        <f>IF(OR($C183&gt;V$7,$C183+$E183-1&lt;V$7),0,$D183-SUM($F59:U59))</f>
        <v>0</v>
      </c>
      <c r="W183" s="339">
        <f>IF(OR($C183&gt;W$7,$C183+$E183-1&lt;W$7),0,$D183-SUM($F59:V59))</f>
        <v>0</v>
      </c>
      <c r="X183" s="339">
        <f>IF(OR($C183&gt;X$7,$C183+$E183-1&lt;X$7),0,$D183-SUM($F59:W59))</f>
        <v>0</v>
      </c>
      <c r="Y183" s="339">
        <f>IF(OR($C183&gt;Y$7,$C183+$E183-1&lt;Y$7),0,$D183-SUM($F59:X59))</f>
        <v>0</v>
      </c>
      <c r="Z183" s="339">
        <f>IF(OR($C183&gt;Z$7,$C183+$E183-1&lt;Z$7),0,$D183-SUM($F59:Y59))</f>
        <v>0</v>
      </c>
      <c r="AA183" s="339">
        <f>IF(OR($C183&gt;AA$7,$C183+$E183-1&lt;AA$7),0,$D183-SUM($F59:Z59))</f>
        <v>0</v>
      </c>
      <c r="AB183" s="339">
        <f>IF(OR($C183&gt;AB$7,$C183+$E183-1&lt;AB$7),0,$D183-SUM($F59:AA59))</f>
        <v>0</v>
      </c>
      <c r="AC183" s="339">
        <f>IF(OR($C183&gt;AC$7,$C183+$E183-1&lt;AC$7),0,$D183-SUM($F59:AB59))</f>
        <v>0</v>
      </c>
      <c r="AD183" s="339">
        <f>IF(OR($C183&gt;AD$7,$C183+$E183-1&lt;AD$7),0,$D183-SUM($F59:AC59))</f>
        <v>0</v>
      </c>
      <c r="AE183" s="339">
        <f>IF(OR($C183&gt;AE$7,$C183+$E183-1&lt;AE$7),0,$D183-SUM($F59:AD59))</f>
        <v>0</v>
      </c>
      <c r="AF183" s="339">
        <f>IF(OR($C183&gt;AF$7,$C183+$E183-1&lt;AF$7),0,$D183-SUM($F59:AE59))</f>
        <v>0</v>
      </c>
      <c r="AG183" s="339">
        <f>IF(OR($C183&gt;AG$7,$C183+$E183-1&lt;AG$7),0,$D183-SUM($F59:AF59))</f>
        <v>0</v>
      </c>
      <c r="AH183" s="339">
        <f>IF(OR($C183&gt;AH$7,$C183+$E183-1&lt;AH$7),0,$D183-SUM($F59:AG59))</f>
        <v>0</v>
      </c>
      <c r="AI183" s="339">
        <f>IF(OR($C183&gt;AI$7,$C183+$E183-1&lt;AI$7),0,$D183-SUM($F59:AH59))</f>
        <v>0</v>
      </c>
      <c r="AJ183" s="339">
        <f>IF(OR($C183&gt;AJ$7,$C183+$E183-1&lt;AJ$7),0,$D183-SUM($F59:AI59))</f>
        <v>0</v>
      </c>
      <c r="AK183" s="339">
        <f>IF(OR($C183&gt;AK$7,$C183+$E183-1&lt;AK$7),0,$D183-SUM($F59:AJ59))</f>
        <v>0</v>
      </c>
      <c r="AL183" s="339">
        <f>IF(OR($C183&gt;AL$7,$C183+$E183-1&lt;AL$7),0,$D183-SUM($F59:AK59))</f>
        <v>0</v>
      </c>
      <c r="AM183" s="339">
        <f>IF(OR($C183&gt;AM$7,$C183+$E183-1&lt;AM$7),0,$D183-SUM($F59:AL59))</f>
        <v>0</v>
      </c>
      <c r="AN183" s="339">
        <f>IF(OR($C183&gt;AN$7,$C183+$E183-1&lt;AN$7),0,$D183-SUM($F59:AM59))</f>
        <v>0</v>
      </c>
      <c r="AO183" s="339">
        <f>IF(OR($C183&gt;AO$7,$C183+$E183-1&lt;AO$7),0,$D183-SUM($F59:AN59))</f>
        <v>0</v>
      </c>
      <c r="AP183" s="339">
        <f>IF(OR($C183&gt;AP$7,$C183+$E183-1&lt;AP$7),0,$D183-SUM($F59:AO59))</f>
        <v>0</v>
      </c>
      <c r="AQ183" s="339">
        <f>IF(OR($C183&gt;AQ$7,$C183+$E183-1&lt;AQ$7),0,$D183-SUM($F59:AP59))</f>
        <v>0</v>
      </c>
      <c r="AR183" s="339">
        <f>IF(OR($C183&gt;AR$7,$C183+$E183-1&lt;AR$7),0,$D183-SUM($F59:AQ59))</f>
        <v>0</v>
      </c>
      <c r="AS183" s="339">
        <f>IF(OR($C183&gt;AS$7,$C183+$E183-1&lt;AS$7),0,$D183-SUM($F59:AR59))</f>
        <v>0</v>
      </c>
      <c r="AT183" s="339">
        <f>IF(OR($C183&gt;AT$7,$C183+$E183-1&lt;AT$7),0,$D183-SUM($F59:AS59))</f>
        <v>0</v>
      </c>
      <c r="AU183" s="339">
        <f>IF(OR($C183&gt;AU$7,$C183+$E183-1&lt;AU$7),0,$D183-SUM($F59:AT59))</f>
        <v>0</v>
      </c>
      <c r="AV183" s="339">
        <f>IF(OR($C183&gt;AV$7,$C183+$E183-1&lt;AV$7),0,$D183-SUM($F59:AU59))</f>
        <v>0</v>
      </c>
      <c r="AW183" s="339">
        <f>IF(OR($C183&gt;AW$7,$C183+$E183-1&lt;AW$7),0,$D183-SUM($F59:AV59))</f>
        <v>0</v>
      </c>
      <c r="AX183" s="339">
        <f>IF(OR($C183&gt;AX$7,$C183+$E183-1&lt;AX$7),0,$D183-SUM($F59:AW59))</f>
        <v>0</v>
      </c>
      <c r="AY183" s="339">
        <f>IF(OR($C183&gt;AY$7,$C183+$E183-1&lt;AY$7),0,$D183-SUM($F59:AX59))</f>
        <v>0</v>
      </c>
      <c r="AZ183" s="339">
        <f>IF(OR($C183&gt;AZ$7,$C183+$E183-1&lt;AZ$7),0,$D183-SUM($F59:AY59))</f>
        <v>0</v>
      </c>
      <c r="BA183" s="339">
        <f>IF(OR($C183&gt;BA$7,$C183+$E183-1&lt;BA$7),0,$D183-SUM($F59:AZ59))</f>
        <v>0</v>
      </c>
      <c r="BB183" s="339">
        <f>IF(OR($C183&gt;BB$7,$C183+$E183-1&lt;BB$7),0,$D183-SUM($F59:BA59))</f>
        <v>0</v>
      </c>
      <c r="BC183" s="339">
        <f>IF(OR($C183&gt;BC$7,$C183+$E183-1&lt;BC$7),0,$D183-SUM($F59:BB59))</f>
        <v>0</v>
      </c>
      <c r="BD183" s="339">
        <f>IF(OR($C183&gt;BD$7,$C183+$E183-1&lt;BD$7),0,$D183-SUM($F59:BC59))</f>
        <v>0</v>
      </c>
      <c r="BE183" s="339">
        <f>IF(OR($C183&gt;BE$7,$C183+$E183-1&lt;BE$7),0,$D183-SUM($F59:BD59))</f>
        <v>0</v>
      </c>
      <c r="BF183" s="339">
        <f>IF(OR($C183&gt;BF$7,$C183+$E183-1&lt;BF$7),0,$D183-SUM($F59:BE59))</f>
        <v>0</v>
      </c>
      <c r="BG183" s="339">
        <f>IF(OR($C183&gt;BG$7,$C183+$E183-1&lt;BG$7),0,$D183-SUM($F59:BF59))</f>
        <v>0</v>
      </c>
      <c r="BH183" s="339">
        <f>IF(OR($C183&gt;BH$7,$C183+$E183-1&lt;BH$7),0,$D183-SUM($F59:BG59))</f>
        <v>0</v>
      </c>
      <c r="BI183" s="339">
        <f>IF(OR($C183&gt;BI$7,$C183+$E183-1&lt;BI$7),0,$D183-SUM($F59:BH59))</f>
        <v>0</v>
      </c>
      <c r="BJ183" s="339">
        <f>IF(OR($C183&gt;BJ$7,$C183+$E183-1&lt;BJ$7),0,$D183-SUM($F59:BI59))</f>
        <v>0</v>
      </c>
      <c r="BK183" s="339">
        <f>IF(OR($C183&gt;BK$7,$C183+$E183-1&lt;BK$7),0,$D183-SUM($F59:BJ59))</f>
        <v>0</v>
      </c>
      <c r="BL183" s="339">
        <f>IF(OR($C183&gt;BL$7,$C183+$E183-1&lt;BL$7),0,$D183-SUM($F59:BK59))</f>
        <v>0</v>
      </c>
      <c r="BM183" s="339">
        <f>IF(OR($C183&gt;BM$7,$C183+$E183-1&lt;BM$7),0,$D183-SUM($F59:BL59))</f>
        <v>0</v>
      </c>
      <c r="BN183" s="339">
        <f>IF(OR($C183&gt;BN$7,$C183+$E183-1&lt;BN$7),0,$D183-SUM($F59:BM59))</f>
        <v>0</v>
      </c>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row>
    <row r="184" spans="1:90" hidden="1" outlineLevel="1" x14ac:dyDescent="0.15">
      <c r="A184" s="112"/>
      <c r="B184" s="87"/>
      <c r="C184" s="8">
        <v>26</v>
      </c>
      <c r="D184" s="337">
        <v>0</v>
      </c>
      <c r="E184" s="8">
        <f t="shared" si="22"/>
        <v>0</v>
      </c>
      <c r="F184" s="338"/>
      <c r="G184" s="339">
        <f>IF(OR($C184&gt;G$7,$C184+$E184-1&lt;G$7),0,$D184-SUM($F60:F60))</f>
        <v>0</v>
      </c>
      <c r="H184" s="339">
        <f>IF(OR($C184&gt;H$7,$C184+$E184-1&lt;H$7),0,$D184-SUM($F60:G60))</f>
        <v>0</v>
      </c>
      <c r="I184" s="339">
        <f>IF(OR($C184&gt;I$7,$C184+$E184-1&lt;I$7),0,$D184-SUM($F60:H60))</f>
        <v>0</v>
      </c>
      <c r="J184" s="339">
        <f>IF(OR($C184&gt;J$7,$C184+$E184-1&lt;J$7),0,$D184-SUM($F60:I60))</f>
        <v>0</v>
      </c>
      <c r="K184" s="339">
        <f>IF(OR($C184&gt;K$7,$C184+$E184-1&lt;K$7),0,$D184-SUM($F60:J60))</f>
        <v>0</v>
      </c>
      <c r="L184" s="339">
        <f>IF(OR($C184&gt;L$7,$C184+$E184-1&lt;L$7),0,$D184-SUM($F60:K60))</f>
        <v>0</v>
      </c>
      <c r="M184" s="339">
        <f>IF(OR($C184&gt;M$7,$C184+$E184-1&lt;M$7),0,$D184-SUM($F60:L60))</f>
        <v>0</v>
      </c>
      <c r="N184" s="339">
        <f>IF(OR($C184&gt;N$7,$C184+$E184-1&lt;N$7),0,$D184-SUM($F60:M60))</f>
        <v>0</v>
      </c>
      <c r="O184" s="339">
        <f>IF(OR($C184&gt;O$7,$C184+$E184-1&lt;O$7),0,$D184-SUM($F60:N60))</f>
        <v>0</v>
      </c>
      <c r="P184" s="339">
        <f>IF(OR($C184&gt;P$7,$C184+$E184-1&lt;P$7),0,$D184-SUM($F60:O60))</f>
        <v>0</v>
      </c>
      <c r="Q184" s="339">
        <f>IF(OR($C184&gt;Q$7,$C184+$E184-1&lt;Q$7),0,$D184-SUM($F60:P60))</f>
        <v>0</v>
      </c>
      <c r="R184" s="339">
        <f>IF(OR($C184&gt;R$7,$C184+$E184-1&lt;R$7),0,$D184-SUM($F60:Q60))</f>
        <v>0</v>
      </c>
      <c r="S184" s="339">
        <f>IF(OR($C184&gt;S$7,$C184+$E184-1&lt;S$7),0,$D184-SUM($F60:R60))</f>
        <v>0</v>
      </c>
      <c r="T184" s="339">
        <f>IF(OR($C184&gt;T$7,$C184+$E184-1&lt;T$7),0,$D184-SUM($F60:S60))</f>
        <v>0</v>
      </c>
      <c r="U184" s="339">
        <f>IF(OR($C184&gt;U$7,$C184+$E184-1&lt;U$7),0,$D184-SUM($F60:T60))</f>
        <v>0</v>
      </c>
      <c r="V184" s="339">
        <f>IF(OR($C184&gt;V$7,$C184+$E184-1&lt;V$7),0,$D184-SUM($F60:U60))</f>
        <v>0</v>
      </c>
      <c r="W184" s="339">
        <f>IF(OR($C184&gt;W$7,$C184+$E184-1&lt;W$7),0,$D184-SUM($F60:V60))</f>
        <v>0</v>
      </c>
      <c r="X184" s="339">
        <f>IF(OR($C184&gt;X$7,$C184+$E184-1&lt;X$7),0,$D184-SUM($F60:W60))</f>
        <v>0</v>
      </c>
      <c r="Y184" s="339">
        <f>IF(OR($C184&gt;Y$7,$C184+$E184-1&lt;Y$7),0,$D184-SUM($F60:X60))</f>
        <v>0</v>
      </c>
      <c r="Z184" s="339">
        <f>IF(OR($C184&gt;Z$7,$C184+$E184-1&lt;Z$7),0,$D184-SUM($F60:Y60))</f>
        <v>0</v>
      </c>
      <c r="AA184" s="339">
        <f>IF(OR($C184&gt;AA$7,$C184+$E184-1&lt;AA$7),0,$D184-SUM($F60:Z60))</f>
        <v>0</v>
      </c>
      <c r="AB184" s="339">
        <f>IF(OR($C184&gt;AB$7,$C184+$E184-1&lt;AB$7),0,$D184-SUM($F60:AA60))</f>
        <v>0</v>
      </c>
      <c r="AC184" s="339">
        <f>IF(OR($C184&gt;AC$7,$C184+$E184-1&lt;AC$7),0,$D184-SUM($F60:AB60))</f>
        <v>0</v>
      </c>
      <c r="AD184" s="339">
        <f>IF(OR($C184&gt;AD$7,$C184+$E184-1&lt;AD$7),0,$D184-SUM($F60:AC60))</f>
        <v>0</v>
      </c>
      <c r="AE184" s="339">
        <f>IF(OR($C184&gt;AE$7,$C184+$E184-1&lt;AE$7),0,$D184-SUM($F60:AD60))</f>
        <v>0</v>
      </c>
      <c r="AF184" s="339">
        <f>IF(OR($C184&gt;AF$7,$C184+$E184-1&lt;AF$7),0,$D184-SUM($F60:AE60))</f>
        <v>0</v>
      </c>
      <c r="AG184" s="339">
        <f>IF(OR($C184&gt;AG$7,$C184+$E184-1&lt;AG$7),0,$D184-SUM($F60:AF60))</f>
        <v>0</v>
      </c>
      <c r="AH184" s="339">
        <f>IF(OR($C184&gt;AH$7,$C184+$E184-1&lt;AH$7),0,$D184-SUM($F60:AG60))</f>
        <v>0</v>
      </c>
      <c r="AI184" s="339">
        <f>IF(OR($C184&gt;AI$7,$C184+$E184-1&lt;AI$7),0,$D184-SUM($F60:AH60))</f>
        <v>0</v>
      </c>
      <c r="AJ184" s="339">
        <f>IF(OR($C184&gt;AJ$7,$C184+$E184-1&lt;AJ$7),0,$D184-SUM($F60:AI60))</f>
        <v>0</v>
      </c>
      <c r="AK184" s="339">
        <f>IF(OR($C184&gt;AK$7,$C184+$E184-1&lt;AK$7),0,$D184-SUM($F60:AJ60))</f>
        <v>0</v>
      </c>
      <c r="AL184" s="339">
        <f>IF(OR($C184&gt;AL$7,$C184+$E184-1&lt;AL$7),0,$D184-SUM($F60:AK60))</f>
        <v>0</v>
      </c>
      <c r="AM184" s="339">
        <f>IF(OR($C184&gt;AM$7,$C184+$E184-1&lt;AM$7),0,$D184-SUM($F60:AL60))</f>
        <v>0</v>
      </c>
      <c r="AN184" s="339">
        <f>IF(OR($C184&gt;AN$7,$C184+$E184-1&lt;AN$7),0,$D184-SUM($F60:AM60))</f>
        <v>0</v>
      </c>
      <c r="AO184" s="339">
        <f>IF(OR($C184&gt;AO$7,$C184+$E184-1&lt;AO$7),0,$D184-SUM($F60:AN60))</f>
        <v>0</v>
      </c>
      <c r="AP184" s="339">
        <f>IF(OR($C184&gt;AP$7,$C184+$E184-1&lt;AP$7),0,$D184-SUM($F60:AO60))</f>
        <v>0</v>
      </c>
      <c r="AQ184" s="339">
        <f>IF(OR($C184&gt;AQ$7,$C184+$E184-1&lt;AQ$7),0,$D184-SUM($F60:AP60))</f>
        <v>0</v>
      </c>
      <c r="AR184" s="339">
        <f>IF(OR($C184&gt;AR$7,$C184+$E184-1&lt;AR$7),0,$D184-SUM($F60:AQ60))</f>
        <v>0</v>
      </c>
      <c r="AS184" s="339">
        <f>IF(OR($C184&gt;AS$7,$C184+$E184-1&lt;AS$7),0,$D184-SUM($F60:AR60))</f>
        <v>0</v>
      </c>
      <c r="AT184" s="339">
        <f>IF(OR($C184&gt;AT$7,$C184+$E184-1&lt;AT$7),0,$D184-SUM($F60:AS60))</f>
        <v>0</v>
      </c>
      <c r="AU184" s="339">
        <f>IF(OR($C184&gt;AU$7,$C184+$E184-1&lt;AU$7),0,$D184-SUM($F60:AT60))</f>
        <v>0</v>
      </c>
      <c r="AV184" s="339">
        <f>IF(OR($C184&gt;AV$7,$C184+$E184-1&lt;AV$7),0,$D184-SUM($F60:AU60))</f>
        <v>0</v>
      </c>
      <c r="AW184" s="339">
        <f>IF(OR($C184&gt;AW$7,$C184+$E184-1&lt;AW$7),0,$D184-SUM($F60:AV60))</f>
        <v>0</v>
      </c>
      <c r="AX184" s="339">
        <f>IF(OR($C184&gt;AX$7,$C184+$E184-1&lt;AX$7),0,$D184-SUM($F60:AW60))</f>
        <v>0</v>
      </c>
      <c r="AY184" s="339">
        <f>IF(OR($C184&gt;AY$7,$C184+$E184-1&lt;AY$7),0,$D184-SUM($F60:AX60))</f>
        <v>0</v>
      </c>
      <c r="AZ184" s="339">
        <f>IF(OR($C184&gt;AZ$7,$C184+$E184-1&lt;AZ$7),0,$D184-SUM($F60:AY60))</f>
        <v>0</v>
      </c>
      <c r="BA184" s="339">
        <f>IF(OR($C184&gt;BA$7,$C184+$E184-1&lt;BA$7),0,$D184-SUM($F60:AZ60))</f>
        <v>0</v>
      </c>
      <c r="BB184" s="339">
        <f>IF(OR($C184&gt;BB$7,$C184+$E184-1&lt;BB$7),0,$D184-SUM($F60:BA60))</f>
        <v>0</v>
      </c>
      <c r="BC184" s="339">
        <f>IF(OR($C184&gt;BC$7,$C184+$E184-1&lt;BC$7),0,$D184-SUM($F60:BB60))</f>
        <v>0</v>
      </c>
      <c r="BD184" s="339">
        <f>IF(OR($C184&gt;BD$7,$C184+$E184-1&lt;BD$7),0,$D184-SUM($F60:BC60))</f>
        <v>0</v>
      </c>
      <c r="BE184" s="339">
        <f>IF(OR($C184&gt;BE$7,$C184+$E184-1&lt;BE$7),0,$D184-SUM($F60:BD60))</f>
        <v>0</v>
      </c>
      <c r="BF184" s="339">
        <f>IF(OR($C184&gt;BF$7,$C184+$E184-1&lt;BF$7),0,$D184-SUM($F60:BE60))</f>
        <v>0</v>
      </c>
      <c r="BG184" s="339">
        <f>IF(OR($C184&gt;BG$7,$C184+$E184-1&lt;BG$7),0,$D184-SUM($F60:BF60))</f>
        <v>0</v>
      </c>
      <c r="BH184" s="339">
        <f>IF(OR($C184&gt;BH$7,$C184+$E184-1&lt;BH$7),0,$D184-SUM($F60:BG60))</f>
        <v>0</v>
      </c>
      <c r="BI184" s="339">
        <f>IF(OR($C184&gt;BI$7,$C184+$E184-1&lt;BI$7),0,$D184-SUM($F60:BH60))</f>
        <v>0</v>
      </c>
      <c r="BJ184" s="339">
        <f>IF(OR($C184&gt;BJ$7,$C184+$E184-1&lt;BJ$7),0,$D184-SUM($F60:BI60))</f>
        <v>0</v>
      </c>
      <c r="BK184" s="339">
        <f>IF(OR($C184&gt;BK$7,$C184+$E184-1&lt;BK$7),0,$D184-SUM($F60:BJ60))</f>
        <v>0</v>
      </c>
      <c r="BL184" s="339">
        <f>IF(OR($C184&gt;BL$7,$C184+$E184-1&lt;BL$7),0,$D184-SUM($F60:BK60))</f>
        <v>0</v>
      </c>
      <c r="BM184" s="339">
        <f>IF(OR($C184&gt;BM$7,$C184+$E184-1&lt;BM$7),0,$D184-SUM($F60:BL60))</f>
        <v>0</v>
      </c>
      <c r="BN184" s="339">
        <f>IF(OR($C184&gt;BN$7,$C184+$E184-1&lt;BN$7),0,$D184-SUM($F60:BM60))</f>
        <v>0</v>
      </c>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row>
    <row r="185" spans="1:90" hidden="1" outlineLevel="1" x14ac:dyDescent="0.15">
      <c r="A185" s="112"/>
      <c r="B185" s="87"/>
      <c r="C185" s="8">
        <v>27</v>
      </c>
      <c r="D185" s="337">
        <v>0</v>
      </c>
      <c r="E185" s="8">
        <f t="shared" si="22"/>
        <v>0</v>
      </c>
      <c r="F185" s="338"/>
      <c r="G185" s="339">
        <f>IF(OR($C185&gt;G$7,$C185+$E185-1&lt;G$7),0,$D185-SUM($F61:F61))</f>
        <v>0</v>
      </c>
      <c r="H185" s="339">
        <f>IF(OR($C185&gt;H$7,$C185+$E185-1&lt;H$7),0,$D185-SUM($F61:G61))</f>
        <v>0</v>
      </c>
      <c r="I185" s="339">
        <f>IF(OR($C185&gt;I$7,$C185+$E185-1&lt;I$7),0,$D185-SUM($F61:H61))</f>
        <v>0</v>
      </c>
      <c r="J185" s="339">
        <f>IF(OR($C185&gt;J$7,$C185+$E185-1&lt;J$7),0,$D185-SUM($F61:I61))</f>
        <v>0</v>
      </c>
      <c r="K185" s="339">
        <f>IF(OR($C185&gt;K$7,$C185+$E185-1&lt;K$7),0,$D185-SUM($F61:J61))</f>
        <v>0</v>
      </c>
      <c r="L185" s="339">
        <f>IF(OR($C185&gt;L$7,$C185+$E185-1&lt;L$7),0,$D185-SUM($F61:K61))</f>
        <v>0</v>
      </c>
      <c r="M185" s="339">
        <f>IF(OR($C185&gt;M$7,$C185+$E185-1&lt;M$7),0,$D185-SUM($F61:L61))</f>
        <v>0</v>
      </c>
      <c r="N185" s="339">
        <f>IF(OR($C185&gt;N$7,$C185+$E185-1&lt;N$7),0,$D185-SUM($F61:M61))</f>
        <v>0</v>
      </c>
      <c r="O185" s="339">
        <f>IF(OR($C185&gt;O$7,$C185+$E185-1&lt;O$7),0,$D185-SUM($F61:N61))</f>
        <v>0</v>
      </c>
      <c r="P185" s="339">
        <f>IF(OR($C185&gt;P$7,$C185+$E185-1&lt;P$7),0,$D185-SUM($F61:O61))</f>
        <v>0</v>
      </c>
      <c r="Q185" s="339">
        <f>IF(OR($C185&gt;Q$7,$C185+$E185-1&lt;Q$7),0,$D185-SUM($F61:P61))</f>
        <v>0</v>
      </c>
      <c r="R185" s="339">
        <f>IF(OR($C185&gt;R$7,$C185+$E185-1&lt;R$7),0,$D185-SUM($F61:Q61))</f>
        <v>0</v>
      </c>
      <c r="S185" s="339">
        <f>IF(OR($C185&gt;S$7,$C185+$E185-1&lt;S$7),0,$D185-SUM($F61:R61))</f>
        <v>0</v>
      </c>
      <c r="T185" s="339">
        <f>IF(OR($C185&gt;T$7,$C185+$E185-1&lt;T$7),0,$D185-SUM($F61:S61))</f>
        <v>0</v>
      </c>
      <c r="U185" s="339">
        <f>IF(OR($C185&gt;U$7,$C185+$E185-1&lt;U$7),0,$D185-SUM($F61:T61))</f>
        <v>0</v>
      </c>
      <c r="V185" s="339">
        <f>IF(OR($C185&gt;V$7,$C185+$E185-1&lt;V$7),0,$D185-SUM($F61:U61))</f>
        <v>0</v>
      </c>
      <c r="W185" s="339">
        <f>IF(OR($C185&gt;W$7,$C185+$E185-1&lt;W$7),0,$D185-SUM($F61:V61))</f>
        <v>0</v>
      </c>
      <c r="X185" s="339">
        <f>IF(OR($C185&gt;X$7,$C185+$E185-1&lt;X$7),0,$D185-SUM($F61:W61))</f>
        <v>0</v>
      </c>
      <c r="Y185" s="339">
        <f>IF(OR($C185&gt;Y$7,$C185+$E185-1&lt;Y$7),0,$D185-SUM($F61:X61))</f>
        <v>0</v>
      </c>
      <c r="Z185" s="339">
        <f>IF(OR($C185&gt;Z$7,$C185+$E185-1&lt;Z$7),0,$D185-SUM($F61:Y61))</f>
        <v>0</v>
      </c>
      <c r="AA185" s="339">
        <f>IF(OR($C185&gt;AA$7,$C185+$E185-1&lt;AA$7),0,$D185-SUM($F61:Z61))</f>
        <v>0</v>
      </c>
      <c r="AB185" s="339">
        <f>IF(OR($C185&gt;AB$7,$C185+$E185-1&lt;AB$7),0,$D185-SUM($F61:AA61))</f>
        <v>0</v>
      </c>
      <c r="AC185" s="339">
        <f>IF(OR($C185&gt;AC$7,$C185+$E185-1&lt;AC$7),0,$D185-SUM($F61:AB61))</f>
        <v>0</v>
      </c>
      <c r="AD185" s="339">
        <f>IF(OR($C185&gt;AD$7,$C185+$E185-1&lt;AD$7),0,$D185-SUM($F61:AC61))</f>
        <v>0</v>
      </c>
      <c r="AE185" s="339">
        <f>IF(OR($C185&gt;AE$7,$C185+$E185-1&lt;AE$7),0,$D185-SUM($F61:AD61))</f>
        <v>0</v>
      </c>
      <c r="AF185" s="339">
        <f>IF(OR($C185&gt;AF$7,$C185+$E185-1&lt;AF$7),0,$D185-SUM($F61:AE61))</f>
        <v>0</v>
      </c>
      <c r="AG185" s="339">
        <f>IF(OR($C185&gt;AG$7,$C185+$E185-1&lt;AG$7),0,$D185-SUM($F61:AF61))</f>
        <v>0</v>
      </c>
      <c r="AH185" s="339">
        <f>IF(OR($C185&gt;AH$7,$C185+$E185-1&lt;AH$7),0,$D185-SUM($F61:AG61))</f>
        <v>0</v>
      </c>
      <c r="AI185" s="339">
        <f>IF(OR($C185&gt;AI$7,$C185+$E185-1&lt;AI$7),0,$D185-SUM($F61:AH61))</f>
        <v>0</v>
      </c>
      <c r="AJ185" s="339">
        <f>IF(OR($C185&gt;AJ$7,$C185+$E185-1&lt;AJ$7),0,$D185-SUM($F61:AI61))</f>
        <v>0</v>
      </c>
      <c r="AK185" s="339">
        <f>IF(OR($C185&gt;AK$7,$C185+$E185-1&lt;AK$7),0,$D185-SUM($F61:AJ61))</f>
        <v>0</v>
      </c>
      <c r="AL185" s="339">
        <f>IF(OR($C185&gt;AL$7,$C185+$E185-1&lt;AL$7),0,$D185-SUM($F61:AK61))</f>
        <v>0</v>
      </c>
      <c r="AM185" s="339">
        <f>IF(OR($C185&gt;AM$7,$C185+$E185-1&lt;AM$7),0,$D185-SUM($F61:AL61))</f>
        <v>0</v>
      </c>
      <c r="AN185" s="339">
        <f>IF(OR($C185&gt;AN$7,$C185+$E185-1&lt;AN$7),0,$D185-SUM($F61:AM61))</f>
        <v>0</v>
      </c>
      <c r="AO185" s="339">
        <f>IF(OR($C185&gt;AO$7,$C185+$E185-1&lt;AO$7),0,$D185-SUM($F61:AN61))</f>
        <v>0</v>
      </c>
      <c r="AP185" s="339">
        <f>IF(OR($C185&gt;AP$7,$C185+$E185-1&lt;AP$7),0,$D185-SUM($F61:AO61))</f>
        <v>0</v>
      </c>
      <c r="AQ185" s="339">
        <f>IF(OR($C185&gt;AQ$7,$C185+$E185-1&lt;AQ$7),0,$D185-SUM($F61:AP61))</f>
        <v>0</v>
      </c>
      <c r="AR185" s="339">
        <f>IF(OR($C185&gt;AR$7,$C185+$E185-1&lt;AR$7),0,$D185-SUM($F61:AQ61))</f>
        <v>0</v>
      </c>
      <c r="AS185" s="339">
        <f>IF(OR($C185&gt;AS$7,$C185+$E185-1&lt;AS$7),0,$D185-SUM($F61:AR61))</f>
        <v>0</v>
      </c>
      <c r="AT185" s="339">
        <f>IF(OR($C185&gt;AT$7,$C185+$E185-1&lt;AT$7),0,$D185-SUM($F61:AS61))</f>
        <v>0</v>
      </c>
      <c r="AU185" s="339">
        <f>IF(OR($C185&gt;AU$7,$C185+$E185-1&lt;AU$7),0,$D185-SUM($F61:AT61))</f>
        <v>0</v>
      </c>
      <c r="AV185" s="339">
        <f>IF(OR($C185&gt;AV$7,$C185+$E185-1&lt;AV$7),0,$D185-SUM($F61:AU61))</f>
        <v>0</v>
      </c>
      <c r="AW185" s="339">
        <f>IF(OR($C185&gt;AW$7,$C185+$E185-1&lt;AW$7),0,$D185-SUM($F61:AV61))</f>
        <v>0</v>
      </c>
      <c r="AX185" s="339">
        <f>IF(OR($C185&gt;AX$7,$C185+$E185-1&lt;AX$7),0,$D185-SUM($F61:AW61))</f>
        <v>0</v>
      </c>
      <c r="AY185" s="339">
        <f>IF(OR($C185&gt;AY$7,$C185+$E185-1&lt;AY$7),0,$D185-SUM($F61:AX61))</f>
        <v>0</v>
      </c>
      <c r="AZ185" s="339">
        <f>IF(OR($C185&gt;AZ$7,$C185+$E185-1&lt;AZ$7),0,$D185-SUM($F61:AY61))</f>
        <v>0</v>
      </c>
      <c r="BA185" s="339">
        <f>IF(OR($C185&gt;BA$7,$C185+$E185-1&lt;BA$7),0,$D185-SUM($F61:AZ61))</f>
        <v>0</v>
      </c>
      <c r="BB185" s="339">
        <f>IF(OR($C185&gt;BB$7,$C185+$E185-1&lt;BB$7),0,$D185-SUM($F61:BA61))</f>
        <v>0</v>
      </c>
      <c r="BC185" s="339">
        <f>IF(OR($C185&gt;BC$7,$C185+$E185-1&lt;BC$7),0,$D185-SUM($F61:BB61))</f>
        <v>0</v>
      </c>
      <c r="BD185" s="339">
        <f>IF(OR($C185&gt;BD$7,$C185+$E185-1&lt;BD$7),0,$D185-SUM($F61:BC61))</f>
        <v>0</v>
      </c>
      <c r="BE185" s="339">
        <f>IF(OR($C185&gt;BE$7,$C185+$E185-1&lt;BE$7),0,$D185-SUM($F61:BD61))</f>
        <v>0</v>
      </c>
      <c r="BF185" s="339">
        <f>IF(OR($C185&gt;BF$7,$C185+$E185-1&lt;BF$7),0,$D185-SUM($F61:BE61))</f>
        <v>0</v>
      </c>
      <c r="BG185" s="339">
        <f>IF(OR($C185&gt;BG$7,$C185+$E185-1&lt;BG$7),0,$D185-SUM($F61:BF61))</f>
        <v>0</v>
      </c>
      <c r="BH185" s="339">
        <f>IF(OR($C185&gt;BH$7,$C185+$E185-1&lt;BH$7),0,$D185-SUM($F61:BG61))</f>
        <v>0</v>
      </c>
      <c r="BI185" s="339">
        <f>IF(OR($C185&gt;BI$7,$C185+$E185-1&lt;BI$7),0,$D185-SUM($F61:BH61))</f>
        <v>0</v>
      </c>
      <c r="BJ185" s="339">
        <f>IF(OR($C185&gt;BJ$7,$C185+$E185-1&lt;BJ$7),0,$D185-SUM($F61:BI61))</f>
        <v>0</v>
      </c>
      <c r="BK185" s="339">
        <f>IF(OR($C185&gt;BK$7,$C185+$E185-1&lt;BK$7),0,$D185-SUM($F61:BJ61))</f>
        <v>0</v>
      </c>
      <c r="BL185" s="339">
        <f>IF(OR($C185&gt;BL$7,$C185+$E185-1&lt;BL$7),0,$D185-SUM($F61:BK61))</f>
        <v>0</v>
      </c>
      <c r="BM185" s="339">
        <f>IF(OR($C185&gt;BM$7,$C185+$E185-1&lt;BM$7),0,$D185-SUM($F61:BL61))</f>
        <v>0</v>
      </c>
      <c r="BN185" s="339">
        <f>IF(OR($C185&gt;BN$7,$C185+$E185-1&lt;BN$7),0,$D185-SUM($F61:BM61))</f>
        <v>0</v>
      </c>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row>
    <row r="186" spans="1:90" hidden="1" outlineLevel="1" x14ac:dyDescent="0.15">
      <c r="A186" s="112"/>
      <c r="B186" s="87"/>
      <c r="C186" s="8">
        <v>28</v>
      </c>
      <c r="D186" s="337">
        <v>0</v>
      </c>
      <c r="E186" s="8">
        <f t="shared" si="22"/>
        <v>0</v>
      </c>
      <c r="F186" s="338"/>
      <c r="G186" s="339">
        <f>IF(OR($C186&gt;G$7,$C186+$E186-1&lt;G$7),0,$D186-SUM($F62:F62))</f>
        <v>0</v>
      </c>
      <c r="H186" s="339">
        <f>IF(OR($C186&gt;H$7,$C186+$E186-1&lt;H$7),0,$D186-SUM($F62:G62))</f>
        <v>0</v>
      </c>
      <c r="I186" s="339">
        <f>IF(OR($C186&gt;I$7,$C186+$E186-1&lt;I$7),0,$D186-SUM($F62:H62))</f>
        <v>0</v>
      </c>
      <c r="J186" s="339">
        <f>IF(OR($C186&gt;J$7,$C186+$E186-1&lt;J$7),0,$D186-SUM($F62:I62))</f>
        <v>0</v>
      </c>
      <c r="K186" s="339">
        <f>IF(OR($C186&gt;K$7,$C186+$E186-1&lt;K$7),0,$D186-SUM($F62:J62))</f>
        <v>0</v>
      </c>
      <c r="L186" s="339">
        <f>IF(OR($C186&gt;L$7,$C186+$E186-1&lt;L$7),0,$D186-SUM($F62:K62))</f>
        <v>0</v>
      </c>
      <c r="M186" s="339">
        <f>IF(OR($C186&gt;M$7,$C186+$E186-1&lt;M$7),0,$D186-SUM($F62:L62))</f>
        <v>0</v>
      </c>
      <c r="N186" s="339">
        <f>IF(OR($C186&gt;N$7,$C186+$E186-1&lt;N$7),0,$D186-SUM($F62:M62))</f>
        <v>0</v>
      </c>
      <c r="O186" s="339">
        <f>IF(OR($C186&gt;O$7,$C186+$E186-1&lt;O$7),0,$D186-SUM($F62:N62))</f>
        <v>0</v>
      </c>
      <c r="P186" s="339">
        <f>IF(OR($C186&gt;P$7,$C186+$E186-1&lt;P$7),0,$D186-SUM($F62:O62))</f>
        <v>0</v>
      </c>
      <c r="Q186" s="339">
        <f>IF(OR($C186&gt;Q$7,$C186+$E186-1&lt;Q$7),0,$D186-SUM($F62:P62))</f>
        <v>0</v>
      </c>
      <c r="R186" s="339">
        <f>IF(OR($C186&gt;R$7,$C186+$E186-1&lt;R$7),0,$D186-SUM($F62:Q62))</f>
        <v>0</v>
      </c>
      <c r="S186" s="339">
        <f>IF(OR($C186&gt;S$7,$C186+$E186-1&lt;S$7),0,$D186-SUM($F62:R62))</f>
        <v>0</v>
      </c>
      <c r="T186" s="339">
        <f>IF(OR($C186&gt;T$7,$C186+$E186-1&lt;T$7),0,$D186-SUM($F62:S62))</f>
        <v>0</v>
      </c>
      <c r="U186" s="339">
        <f>IF(OR($C186&gt;U$7,$C186+$E186-1&lt;U$7),0,$D186-SUM($F62:T62))</f>
        <v>0</v>
      </c>
      <c r="V186" s="339">
        <f>IF(OR($C186&gt;V$7,$C186+$E186-1&lt;V$7),0,$D186-SUM($F62:U62))</f>
        <v>0</v>
      </c>
      <c r="W186" s="339">
        <f>IF(OR($C186&gt;W$7,$C186+$E186-1&lt;W$7),0,$D186-SUM($F62:V62))</f>
        <v>0</v>
      </c>
      <c r="X186" s="339">
        <f>IF(OR($C186&gt;X$7,$C186+$E186-1&lt;X$7),0,$D186-SUM($F62:W62))</f>
        <v>0</v>
      </c>
      <c r="Y186" s="339">
        <f>IF(OR($C186&gt;Y$7,$C186+$E186-1&lt;Y$7),0,$D186-SUM($F62:X62))</f>
        <v>0</v>
      </c>
      <c r="Z186" s="339">
        <f>IF(OR($C186&gt;Z$7,$C186+$E186-1&lt;Z$7),0,$D186-SUM($F62:Y62))</f>
        <v>0</v>
      </c>
      <c r="AA186" s="339">
        <f>IF(OR($C186&gt;AA$7,$C186+$E186-1&lt;AA$7),0,$D186-SUM($F62:Z62))</f>
        <v>0</v>
      </c>
      <c r="AB186" s="339">
        <f>IF(OR($C186&gt;AB$7,$C186+$E186-1&lt;AB$7),0,$D186-SUM($F62:AA62))</f>
        <v>0</v>
      </c>
      <c r="AC186" s="339">
        <f>IF(OR($C186&gt;AC$7,$C186+$E186-1&lt;AC$7),0,$D186-SUM($F62:AB62))</f>
        <v>0</v>
      </c>
      <c r="AD186" s="339">
        <f>IF(OR($C186&gt;AD$7,$C186+$E186-1&lt;AD$7),0,$D186-SUM($F62:AC62))</f>
        <v>0</v>
      </c>
      <c r="AE186" s="339">
        <f>IF(OR($C186&gt;AE$7,$C186+$E186-1&lt;AE$7),0,$D186-SUM($F62:AD62))</f>
        <v>0</v>
      </c>
      <c r="AF186" s="339">
        <f>IF(OR($C186&gt;AF$7,$C186+$E186-1&lt;AF$7),0,$D186-SUM($F62:AE62))</f>
        <v>0</v>
      </c>
      <c r="AG186" s="339">
        <f>IF(OR($C186&gt;AG$7,$C186+$E186-1&lt;AG$7),0,$D186-SUM($F62:AF62))</f>
        <v>0</v>
      </c>
      <c r="AH186" s="339">
        <f>IF(OR($C186&gt;AH$7,$C186+$E186-1&lt;AH$7),0,$D186-SUM($F62:AG62))</f>
        <v>0</v>
      </c>
      <c r="AI186" s="339">
        <f>IF(OR($C186&gt;AI$7,$C186+$E186-1&lt;AI$7),0,$D186-SUM($F62:AH62))</f>
        <v>0</v>
      </c>
      <c r="AJ186" s="339">
        <f>IF(OR($C186&gt;AJ$7,$C186+$E186-1&lt;AJ$7),0,$D186-SUM($F62:AI62))</f>
        <v>0</v>
      </c>
      <c r="AK186" s="339">
        <f>IF(OR($C186&gt;AK$7,$C186+$E186-1&lt;AK$7),0,$D186-SUM($F62:AJ62))</f>
        <v>0</v>
      </c>
      <c r="AL186" s="339">
        <f>IF(OR($C186&gt;AL$7,$C186+$E186-1&lt;AL$7),0,$D186-SUM($F62:AK62))</f>
        <v>0</v>
      </c>
      <c r="AM186" s="339">
        <f>IF(OR($C186&gt;AM$7,$C186+$E186-1&lt;AM$7),0,$D186-SUM($F62:AL62))</f>
        <v>0</v>
      </c>
      <c r="AN186" s="339">
        <f>IF(OR($C186&gt;AN$7,$C186+$E186-1&lt;AN$7),0,$D186-SUM($F62:AM62))</f>
        <v>0</v>
      </c>
      <c r="AO186" s="339">
        <f>IF(OR($C186&gt;AO$7,$C186+$E186-1&lt;AO$7),0,$D186-SUM($F62:AN62))</f>
        <v>0</v>
      </c>
      <c r="AP186" s="339">
        <f>IF(OR($C186&gt;AP$7,$C186+$E186-1&lt;AP$7),0,$D186-SUM($F62:AO62))</f>
        <v>0</v>
      </c>
      <c r="AQ186" s="339">
        <f>IF(OR($C186&gt;AQ$7,$C186+$E186-1&lt;AQ$7),0,$D186-SUM($F62:AP62))</f>
        <v>0</v>
      </c>
      <c r="AR186" s="339">
        <f>IF(OR($C186&gt;AR$7,$C186+$E186-1&lt;AR$7),0,$D186-SUM($F62:AQ62))</f>
        <v>0</v>
      </c>
      <c r="AS186" s="339">
        <f>IF(OR($C186&gt;AS$7,$C186+$E186-1&lt;AS$7),0,$D186-SUM($F62:AR62))</f>
        <v>0</v>
      </c>
      <c r="AT186" s="339">
        <f>IF(OR($C186&gt;AT$7,$C186+$E186-1&lt;AT$7),0,$D186-SUM($F62:AS62))</f>
        <v>0</v>
      </c>
      <c r="AU186" s="339">
        <f>IF(OR($C186&gt;AU$7,$C186+$E186-1&lt;AU$7),0,$D186-SUM($F62:AT62))</f>
        <v>0</v>
      </c>
      <c r="AV186" s="339">
        <f>IF(OR($C186&gt;AV$7,$C186+$E186-1&lt;AV$7),0,$D186-SUM($F62:AU62))</f>
        <v>0</v>
      </c>
      <c r="AW186" s="339">
        <f>IF(OR($C186&gt;AW$7,$C186+$E186-1&lt;AW$7),0,$D186-SUM($F62:AV62))</f>
        <v>0</v>
      </c>
      <c r="AX186" s="339">
        <f>IF(OR($C186&gt;AX$7,$C186+$E186-1&lt;AX$7),0,$D186-SUM($F62:AW62))</f>
        <v>0</v>
      </c>
      <c r="AY186" s="339">
        <f>IF(OR($C186&gt;AY$7,$C186+$E186-1&lt;AY$7),0,$D186-SUM($F62:AX62))</f>
        <v>0</v>
      </c>
      <c r="AZ186" s="339">
        <f>IF(OR($C186&gt;AZ$7,$C186+$E186-1&lt;AZ$7),0,$D186-SUM($F62:AY62))</f>
        <v>0</v>
      </c>
      <c r="BA186" s="339">
        <f>IF(OR($C186&gt;BA$7,$C186+$E186-1&lt;BA$7),0,$D186-SUM($F62:AZ62))</f>
        <v>0</v>
      </c>
      <c r="BB186" s="339">
        <f>IF(OR($C186&gt;BB$7,$C186+$E186-1&lt;BB$7),0,$D186-SUM($F62:BA62))</f>
        <v>0</v>
      </c>
      <c r="BC186" s="339">
        <f>IF(OR($C186&gt;BC$7,$C186+$E186-1&lt;BC$7),0,$D186-SUM($F62:BB62))</f>
        <v>0</v>
      </c>
      <c r="BD186" s="339">
        <f>IF(OR($C186&gt;BD$7,$C186+$E186-1&lt;BD$7),0,$D186-SUM($F62:BC62))</f>
        <v>0</v>
      </c>
      <c r="BE186" s="339">
        <f>IF(OR($C186&gt;BE$7,$C186+$E186-1&lt;BE$7),0,$D186-SUM($F62:BD62))</f>
        <v>0</v>
      </c>
      <c r="BF186" s="339">
        <f>IF(OR($C186&gt;BF$7,$C186+$E186-1&lt;BF$7),0,$D186-SUM($F62:BE62))</f>
        <v>0</v>
      </c>
      <c r="BG186" s="339">
        <f>IF(OR($C186&gt;BG$7,$C186+$E186-1&lt;BG$7),0,$D186-SUM($F62:BF62))</f>
        <v>0</v>
      </c>
      <c r="BH186" s="339">
        <f>IF(OR($C186&gt;BH$7,$C186+$E186-1&lt;BH$7),0,$D186-SUM($F62:BG62))</f>
        <v>0</v>
      </c>
      <c r="BI186" s="339">
        <f>IF(OR($C186&gt;BI$7,$C186+$E186-1&lt;BI$7),0,$D186-SUM($F62:BH62))</f>
        <v>0</v>
      </c>
      <c r="BJ186" s="339">
        <f>IF(OR($C186&gt;BJ$7,$C186+$E186-1&lt;BJ$7),0,$D186-SUM($F62:BI62))</f>
        <v>0</v>
      </c>
      <c r="BK186" s="339">
        <f>IF(OR($C186&gt;BK$7,$C186+$E186-1&lt;BK$7),0,$D186-SUM($F62:BJ62))</f>
        <v>0</v>
      </c>
      <c r="BL186" s="339">
        <f>IF(OR($C186&gt;BL$7,$C186+$E186-1&lt;BL$7),0,$D186-SUM($F62:BK62))</f>
        <v>0</v>
      </c>
      <c r="BM186" s="339">
        <f>IF(OR($C186&gt;BM$7,$C186+$E186-1&lt;BM$7),0,$D186-SUM($F62:BL62))</f>
        <v>0</v>
      </c>
      <c r="BN186" s="339">
        <f>IF(OR($C186&gt;BN$7,$C186+$E186-1&lt;BN$7),0,$D186-SUM($F62:BM62))</f>
        <v>0</v>
      </c>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row>
    <row r="187" spans="1:90" hidden="1" outlineLevel="1" x14ac:dyDescent="0.15">
      <c r="A187" s="112"/>
      <c r="B187" s="87"/>
      <c r="C187" s="8">
        <v>29</v>
      </c>
      <c r="D187" s="337">
        <v>0</v>
      </c>
      <c r="E187" s="8">
        <f t="shared" si="22"/>
        <v>0</v>
      </c>
      <c r="F187" s="338"/>
      <c r="G187" s="339">
        <f>IF(OR($C187&gt;G$7,$C187+$E187-1&lt;G$7),0,$D187-SUM($F63:F63))</f>
        <v>0</v>
      </c>
      <c r="H187" s="339">
        <f>IF(OR($C187&gt;H$7,$C187+$E187-1&lt;H$7),0,$D187-SUM($F63:G63))</f>
        <v>0</v>
      </c>
      <c r="I187" s="339">
        <f>IF(OR($C187&gt;I$7,$C187+$E187-1&lt;I$7),0,$D187-SUM($F63:H63))</f>
        <v>0</v>
      </c>
      <c r="J187" s="339">
        <f>IF(OR($C187&gt;J$7,$C187+$E187-1&lt;J$7),0,$D187-SUM($F63:I63))</f>
        <v>0</v>
      </c>
      <c r="K187" s="339">
        <f>IF(OR($C187&gt;K$7,$C187+$E187-1&lt;K$7),0,$D187-SUM($F63:J63))</f>
        <v>0</v>
      </c>
      <c r="L187" s="339">
        <f>IF(OR($C187&gt;L$7,$C187+$E187-1&lt;L$7),0,$D187-SUM($F63:K63))</f>
        <v>0</v>
      </c>
      <c r="M187" s="339">
        <f>IF(OR($C187&gt;M$7,$C187+$E187-1&lt;M$7),0,$D187-SUM($F63:L63))</f>
        <v>0</v>
      </c>
      <c r="N187" s="339">
        <f>IF(OR($C187&gt;N$7,$C187+$E187-1&lt;N$7),0,$D187-SUM($F63:M63))</f>
        <v>0</v>
      </c>
      <c r="O187" s="339">
        <f>IF(OR($C187&gt;O$7,$C187+$E187-1&lt;O$7),0,$D187-SUM($F63:N63))</f>
        <v>0</v>
      </c>
      <c r="P187" s="339">
        <f>IF(OR($C187&gt;P$7,$C187+$E187-1&lt;P$7),0,$D187-SUM($F63:O63))</f>
        <v>0</v>
      </c>
      <c r="Q187" s="339">
        <f>IF(OR($C187&gt;Q$7,$C187+$E187-1&lt;Q$7),0,$D187-SUM($F63:P63))</f>
        <v>0</v>
      </c>
      <c r="R187" s="339">
        <f>IF(OR($C187&gt;R$7,$C187+$E187-1&lt;R$7),0,$D187-SUM($F63:Q63))</f>
        <v>0</v>
      </c>
      <c r="S187" s="339">
        <f>IF(OR($C187&gt;S$7,$C187+$E187-1&lt;S$7),0,$D187-SUM($F63:R63))</f>
        <v>0</v>
      </c>
      <c r="T187" s="339">
        <f>IF(OR($C187&gt;T$7,$C187+$E187-1&lt;T$7),0,$D187-SUM($F63:S63))</f>
        <v>0</v>
      </c>
      <c r="U187" s="339">
        <f>IF(OR($C187&gt;U$7,$C187+$E187-1&lt;U$7),0,$D187-SUM($F63:T63))</f>
        <v>0</v>
      </c>
      <c r="V187" s="339">
        <f>IF(OR($C187&gt;V$7,$C187+$E187-1&lt;V$7),0,$D187-SUM($F63:U63))</f>
        <v>0</v>
      </c>
      <c r="W187" s="339">
        <f>IF(OR($C187&gt;W$7,$C187+$E187-1&lt;W$7),0,$D187-SUM($F63:V63))</f>
        <v>0</v>
      </c>
      <c r="X187" s="339">
        <f>IF(OR($C187&gt;X$7,$C187+$E187-1&lt;X$7),0,$D187-SUM($F63:W63))</f>
        <v>0</v>
      </c>
      <c r="Y187" s="339">
        <f>IF(OR($C187&gt;Y$7,$C187+$E187-1&lt;Y$7),0,$D187-SUM($F63:X63))</f>
        <v>0</v>
      </c>
      <c r="Z187" s="339">
        <f>IF(OR($C187&gt;Z$7,$C187+$E187-1&lt;Z$7),0,$D187-SUM($F63:Y63))</f>
        <v>0</v>
      </c>
      <c r="AA187" s="339">
        <f>IF(OR($C187&gt;AA$7,$C187+$E187-1&lt;AA$7),0,$D187-SUM($F63:Z63))</f>
        <v>0</v>
      </c>
      <c r="AB187" s="339">
        <f>IF(OR($C187&gt;AB$7,$C187+$E187-1&lt;AB$7),0,$D187-SUM($F63:AA63))</f>
        <v>0</v>
      </c>
      <c r="AC187" s="339">
        <f>IF(OR($C187&gt;AC$7,$C187+$E187-1&lt;AC$7),0,$D187-SUM($F63:AB63))</f>
        <v>0</v>
      </c>
      <c r="AD187" s="339">
        <f>IF(OR($C187&gt;AD$7,$C187+$E187-1&lt;AD$7),0,$D187-SUM($F63:AC63))</f>
        <v>0</v>
      </c>
      <c r="AE187" s="339">
        <f>IF(OR($C187&gt;AE$7,$C187+$E187-1&lt;AE$7),0,$D187-SUM($F63:AD63))</f>
        <v>0</v>
      </c>
      <c r="AF187" s="339">
        <f>IF(OR($C187&gt;AF$7,$C187+$E187-1&lt;AF$7),0,$D187-SUM($F63:AE63))</f>
        <v>0</v>
      </c>
      <c r="AG187" s="339">
        <f>IF(OR($C187&gt;AG$7,$C187+$E187-1&lt;AG$7),0,$D187-SUM($F63:AF63))</f>
        <v>0</v>
      </c>
      <c r="AH187" s="339">
        <f>IF(OR($C187&gt;AH$7,$C187+$E187-1&lt;AH$7),0,$D187-SUM($F63:AG63))</f>
        <v>0</v>
      </c>
      <c r="AI187" s="339">
        <f>IF(OR($C187&gt;AI$7,$C187+$E187-1&lt;AI$7),0,$D187-SUM($F63:AH63))</f>
        <v>0</v>
      </c>
      <c r="AJ187" s="339">
        <f>IF(OR($C187&gt;AJ$7,$C187+$E187-1&lt;AJ$7),0,$D187-SUM($F63:AI63))</f>
        <v>0</v>
      </c>
      <c r="AK187" s="339">
        <f>IF(OR($C187&gt;AK$7,$C187+$E187-1&lt;AK$7),0,$D187-SUM($F63:AJ63))</f>
        <v>0</v>
      </c>
      <c r="AL187" s="339">
        <f>IF(OR($C187&gt;AL$7,$C187+$E187-1&lt;AL$7),0,$D187-SUM($F63:AK63))</f>
        <v>0</v>
      </c>
      <c r="AM187" s="339">
        <f>IF(OR($C187&gt;AM$7,$C187+$E187-1&lt;AM$7),0,$D187-SUM($F63:AL63))</f>
        <v>0</v>
      </c>
      <c r="AN187" s="339">
        <f>IF(OR($C187&gt;AN$7,$C187+$E187-1&lt;AN$7),0,$D187-SUM($F63:AM63))</f>
        <v>0</v>
      </c>
      <c r="AO187" s="339">
        <f>IF(OR($C187&gt;AO$7,$C187+$E187-1&lt;AO$7),0,$D187-SUM($F63:AN63))</f>
        <v>0</v>
      </c>
      <c r="AP187" s="339">
        <f>IF(OR($C187&gt;AP$7,$C187+$E187-1&lt;AP$7),0,$D187-SUM($F63:AO63))</f>
        <v>0</v>
      </c>
      <c r="AQ187" s="339">
        <f>IF(OR($C187&gt;AQ$7,$C187+$E187-1&lt;AQ$7),0,$D187-SUM($F63:AP63))</f>
        <v>0</v>
      </c>
      <c r="AR187" s="339">
        <f>IF(OR($C187&gt;AR$7,$C187+$E187-1&lt;AR$7),0,$D187-SUM($F63:AQ63))</f>
        <v>0</v>
      </c>
      <c r="AS187" s="339">
        <f>IF(OR($C187&gt;AS$7,$C187+$E187-1&lt;AS$7),0,$D187-SUM($F63:AR63))</f>
        <v>0</v>
      </c>
      <c r="AT187" s="339">
        <f>IF(OR($C187&gt;AT$7,$C187+$E187-1&lt;AT$7),0,$D187-SUM($F63:AS63))</f>
        <v>0</v>
      </c>
      <c r="AU187" s="339">
        <f>IF(OR($C187&gt;AU$7,$C187+$E187-1&lt;AU$7),0,$D187-SUM($F63:AT63))</f>
        <v>0</v>
      </c>
      <c r="AV187" s="339">
        <f>IF(OR($C187&gt;AV$7,$C187+$E187-1&lt;AV$7),0,$D187-SUM($F63:AU63))</f>
        <v>0</v>
      </c>
      <c r="AW187" s="339">
        <f>IF(OR($C187&gt;AW$7,$C187+$E187-1&lt;AW$7),0,$D187-SUM($F63:AV63))</f>
        <v>0</v>
      </c>
      <c r="AX187" s="339">
        <f>IF(OR($C187&gt;AX$7,$C187+$E187-1&lt;AX$7),0,$D187-SUM($F63:AW63))</f>
        <v>0</v>
      </c>
      <c r="AY187" s="339">
        <f>IF(OR($C187&gt;AY$7,$C187+$E187-1&lt;AY$7),0,$D187-SUM($F63:AX63))</f>
        <v>0</v>
      </c>
      <c r="AZ187" s="339">
        <f>IF(OR($C187&gt;AZ$7,$C187+$E187-1&lt;AZ$7),0,$D187-SUM($F63:AY63))</f>
        <v>0</v>
      </c>
      <c r="BA187" s="339">
        <f>IF(OR($C187&gt;BA$7,$C187+$E187-1&lt;BA$7),0,$D187-SUM($F63:AZ63))</f>
        <v>0</v>
      </c>
      <c r="BB187" s="339">
        <f>IF(OR($C187&gt;BB$7,$C187+$E187-1&lt;BB$7),0,$D187-SUM($F63:BA63))</f>
        <v>0</v>
      </c>
      <c r="BC187" s="339">
        <f>IF(OR($C187&gt;BC$7,$C187+$E187-1&lt;BC$7),0,$D187-SUM($F63:BB63))</f>
        <v>0</v>
      </c>
      <c r="BD187" s="339">
        <f>IF(OR($C187&gt;BD$7,$C187+$E187-1&lt;BD$7),0,$D187-SUM($F63:BC63))</f>
        <v>0</v>
      </c>
      <c r="BE187" s="339">
        <f>IF(OR($C187&gt;BE$7,$C187+$E187-1&lt;BE$7),0,$D187-SUM($F63:BD63))</f>
        <v>0</v>
      </c>
      <c r="BF187" s="339">
        <f>IF(OR($C187&gt;BF$7,$C187+$E187-1&lt;BF$7),0,$D187-SUM($F63:BE63))</f>
        <v>0</v>
      </c>
      <c r="BG187" s="339">
        <f>IF(OR($C187&gt;BG$7,$C187+$E187-1&lt;BG$7),0,$D187-SUM($F63:BF63))</f>
        <v>0</v>
      </c>
      <c r="BH187" s="339">
        <f>IF(OR($C187&gt;BH$7,$C187+$E187-1&lt;BH$7),0,$D187-SUM($F63:BG63))</f>
        <v>0</v>
      </c>
      <c r="BI187" s="339">
        <f>IF(OR($C187&gt;BI$7,$C187+$E187-1&lt;BI$7),0,$D187-SUM($F63:BH63))</f>
        <v>0</v>
      </c>
      <c r="BJ187" s="339">
        <f>IF(OR($C187&gt;BJ$7,$C187+$E187-1&lt;BJ$7),0,$D187-SUM($F63:BI63))</f>
        <v>0</v>
      </c>
      <c r="BK187" s="339">
        <f>IF(OR($C187&gt;BK$7,$C187+$E187-1&lt;BK$7),0,$D187-SUM($F63:BJ63))</f>
        <v>0</v>
      </c>
      <c r="BL187" s="339">
        <f>IF(OR($C187&gt;BL$7,$C187+$E187-1&lt;BL$7),0,$D187-SUM($F63:BK63))</f>
        <v>0</v>
      </c>
      <c r="BM187" s="339">
        <f>IF(OR($C187&gt;BM$7,$C187+$E187-1&lt;BM$7),0,$D187-SUM($F63:BL63))</f>
        <v>0</v>
      </c>
      <c r="BN187" s="339">
        <f>IF(OR($C187&gt;BN$7,$C187+$E187-1&lt;BN$7),0,$D187-SUM($F63:BM63))</f>
        <v>0</v>
      </c>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row>
    <row r="188" spans="1:90" hidden="1" outlineLevel="1" x14ac:dyDescent="0.15">
      <c r="A188" s="112"/>
      <c r="B188" s="87"/>
      <c r="C188" s="8">
        <v>30</v>
      </c>
      <c r="D188" s="337">
        <v>0</v>
      </c>
      <c r="E188" s="8">
        <f t="shared" si="22"/>
        <v>0</v>
      </c>
      <c r="F188" s="338"/>
      <c r="G188" s="339">
        <f>IF(OR($C188&gt;G$7,$C188+$E188-1&lt;G$7),0,$D188-SUM($F64:F64))</f>
        <v>0</v>
      </c>
      <c r="H188" s="339">
        <f>IF(OR($C188&gt;H$7,$C188+$E188-1&lt;H$7),0,$D188-SUM($F64:G64))</f>
        <v>0</v>
      </c>
      <c r="I188" s="339">
        <f>IF(OR($C188&gt;I$7,$C188+$E188-1&lt;I$7),0,$D188-SUM($F64:H64))</f>
        <v>0</v>
      </c>
      <c r="J188" s="339">
        <f>IF(OR($C188&gt;J$7,$C188+$E188-1&lt;J$7),0,$D188-SUM($F64:I64))</f>
        <v>0</v>
      </c>
      <c r="K188" s="339">
        <f>IF(OR($C188&gt;K$7,$C188+$E188-1&lt;K$7),0,$D188-SUM($F64:J64))</f>
        <v>0</v>
      </c>
      <c r="L188" s="339">
        <f>IF(OR($C188&gt;L$7,$C188+$E188-1&lt;L$7),0,$D188-SUM($F64:K64))</f>
        <v>0</v>
      </c>
      <c r="M188" s="339">
        <f>IF(OR($C188&gt;M$7,$C188+$E188-1&lt;M$7),0,$D188-SUM($F64:L64))</f>
        <v>0</v>
      </c>
      <c r="N188" s="339">
        <f>IF(OR($C188&gt;N$7,$C188+$E188-1&lt;N$7),0,$D188-SUM($F64:M64))</f>
        <v>0</v>
      </c>
      <c r="O188" s="339">
        <f>IF(OR($C188&gt;O$7,$C188+$E188-1&lt;O$7),0,$D188-SUM($F64:N64))</f>
        <v>0</v>
      </c>
      <c r="P188" s="339">
        <f>IF(OR($C188&gt;P$7,$C188+$E188-1&lt;P$7),0,$D188-SUM($F64:O64))</f>
        <v>0</v>
      </c>
      <c r="Q188" s="339">
        <f>IF(OR($C188&gt;Q$7,$C188+$E188-1&lt;Q$7),0,$D188-SUM($F64:P64))</f>
        <v>0</v>
      </c>
      <c r="R188" s="339">
        <f>IF(OR($C188&gt;R$7,$C188+$E188-1&lt;R$7),0,$D188-SUM($F64:Q64))</f>
        <v>0</v>
      </c>
      <c r="S188" s="339">
        <f>IF(OR($C188&gt;S$7,$C188+$E188-1&lt;S$7),0,$D188-SUM($F64:R64))</f>
        <v>0</v>
      </c>
      <c r="T188" s="339">
        <f>IF(OR($C188&gt;T$7,$C188+$E188-1&lt;T$7),0,$D188-SUM($F64:S64))</f>
        <v>0</v>
      </c>
      <c r="U188" s="339">
        <f>IF(OR($C188&gt;U$7,$C188+$E188-1&lt;U$7),0,$D188-SUM($F64:T64))</f>
        <v>0</v>
      </c>
      <c r="V188" s="339">
        <f>IF(OR($C188&gt;V$7,$C188+$E188-1&lt;V$7),0,$D188-SUM($F64:U64))</f>
        <v>0</v>
      </c>
      <c r="W188" s="339">
        <f>IF(OR($C188&gt;W$7,$C188+$E188-1&lt;W$7),0,$D188-SUM($F64:V64))</f>
        <v>0</v>
      </c>
      <c r="X188" s="339">
        <f>IF(OR($C188&gt;X$7,$C188+$E188-1&lt;X$7),0,$D188-SUM($F64:W64))</f>
        <v>0</v>
      </c>
      <c r="Y188" s="339">
        <f>IF(OR($C188&gt;Y$7,$C188+$E188-1&lt;Y$7),0,$D188-SUM($F64:X64))</f>
        <v>0</v>
      </c>
      <c r="Z188" s="339">
        <f>IF(OR($C188&gt;Z$7,$C188+$E188-1&lt;Z$7),0,$D188-SUM($F64:Y64))</f>
        <v>0</v>
      </c>
      <c r="AA188" s="339">
        <f>IF(OR($C188&gt;AA$7,$C188+$E188-1&lt;AA$7),0,$D188-SUM($F64:Z64))</f>
        <v>0</v>
      </c>
      <c r="AB188" s="339">
        <f>IF(OR($C188&gt;AB$7,$C188+$E188-1&lt;AB$7),0,$D188-SUM($F64:AA64))</f>
        <v>0</v>
      </c>
      <c r="AC188" s="339">
        <f>IF(OR($C188&gt;AC$7,$C188+$E188-1&lt;AC$7),0,$D188-SUM($F64:AB64))</f>
        <v>0</v>
      </c>
      <c r="AD188" s="339">
        <f>IF(OR($C188&gt;AD$7,$C188+$E188-1&lt;AD$7),0,$D188-SUM($F64:AC64))</f>
        <v>0</v>
      </c>
      <c r="AE188" s="339">
        <f>IF(OR($C188&gt;AE$7,$C188+$E188-1&lt;AE$7),0,$D188-SUM($F64:AD64))</f>
        <v>0</v>
      </c>
      <c r="AF188" s="339">
        <f>IF(OR($C188&gt;AF$7,$C188+$E188-1&lt;AF$7),0,$D188-SUM($F64:AE64))</f>
        <v>0</v>
      </c>
      <c r="AG188" s="339">
        <f>IF(OR($C188&gt;AG$7,$C188+$E188-1&lt;AG$7),0,$D188-SUM($F64:AF64))</f>
        <v>0</v>
      </c>
      <c r="AH188" s="339">
        <f>IF(OR($C188&gt;AH$7,$C188+$E188-1&lt;AH$7),0,$D188-SUM($F64:AG64))</f>
        <v>0</v>
      </c>
      <c r="AI188" s="339">
        <f>IF(OR($C188&gt;AI$7,$C188+$E188-1&lt;AI$7),0,$D188-SUM($F64:AH64))</f>
        <v>0</v>
      </c>
      <c r="AJ188" s="339">
        <f>IF(OR($C188&gt;AJ$7,$C188+$E188-1&lt;AJ$7),0,$D188-SUM($F64:AI64))</f>
        <v>0</v>
      </c>
      <c r="AK188" s="339">
        <f>IF(OR($C188&gt;AK$7,$C188+$E188-1&lt;AK$7),0,$D188-SUM($F64:AJ64))</f>
        <v>0</v>
      </c>
      <c r="AL188" s="339">
        <f>IF(OR($C188&gt;AL$7,$C188+$E188-1&lt;AL$7),0,$D188-SUM($F64:AK64))</f>
        <v>0</v>
      </c>
      <c r="AM188" s="339">
        <f>IF(OR($C188&gt;AM$7,$C188+$E188-1&lt;AM$7),0,$D188-SUM($F64:AL64))</f>
        <v>0</v>
      </c>
      <c r="AN188" s="339">
        <f>IF(OR($C188&gt;AN$7,$C188+$E188-1&lt;AN$7),0,$D188-SUM($F64:AM64))</f>
        <v>0</v>
      </c>
      <c r="AO188" s="339">
        <f>IF(OR($C188&gt;AO$7,$C188+$E188-1&lt;AO$7),0,$D188-SUM($F64:AN64))</f>
        <v>0</v>
      </c>
      <c r="AP188" s="339">
        <f>IF(OR($C188&gt;AP$7,$C188+$E188-1&lt;AP$7),0,$D188-SUM($F64:AO64))</f>
        <v>0</v>
      </c>
      <c r="AQ188" s="339">
        <f>IF(OR($C188&gt;AQ$7,$C188+$E188-1&lt;AQ$7),0,$D188-SUM($F64:AP64))</f>
        <v>0</v>
      </c>
      <c r="AR188" s="339">
        <f>IF(OR($C188&gt;AR$7,$C188+$E188-1&lt;AR$7),0,$D188-SUM($F64:AQ64))</f>
        <v>0</v>
      </c>
      <c r="AS188" s="339">
        <f>IF(OR($C188&gt;AS$7,$C188+$E188-1&lt;AS$7),0,$D188-SUM($F64:AR64))</f>
        <v>0</v>
      </c>
      <c r="AT188" s="339">
        <f>IF(OR($C188&gt;AT$7,$C188+$E188-1&lt;AT$7),0,$D188-SUM($F64:AS64))</f>
        <v>0</v>
      </c>
      <c r="AU188" s="339">
        <f>IF(OR($C188&gt;AU$7,$C188+$E188-1&lt;AU$7),0,$D188-SUM($F64:AT64))</f>
        <v>0</v>
      </c>
      <c r="AV188" s="339">
        <f>IF(OR($C188&gt;AV$7,$C188+$E188-1&lt;AV$7),0,$D188-SUM($F64:AU64))</f>
        <v>0</v>
      </c>
      <c r="AW188" s="339">
        <f>IF(OR($C188&gt;AW$7,$C188+$E188-1&lt;AW$7),0,$D188-SUM($F64:AV64))</f>
        <v>0</v>
      </c>
      <c r="AX188" s="339">
        <f>IF(OR($C188&gt;AX$7,$C188+$E188-1&lt;AX$7),0,$D188-SUM($F64:AW64))</f>
        <v>0</v>
      </c>
      <c r="AY188" s="339">
        <f>IF(OR($C188&gt;AY$7,$C188+$E188-1&lt;AY$7),0,$D188-SUM($F64:AX64))</f>
        <v>0</v>
      </c>
      <c r="AZ188" s="339">
        <f>IF(OR($C188&gt;AZ$7,$C188+$E188-1&lt;AZ$7),0,$D188-SUM($F64:AY64))</f>
        <v>0</v>
      </c>
      <c r="BA188" s="339">
        <f>IF(OR($C188&gt;BA$7,$C188+$E188-1&lt;BA$7),0,$D188-SUM($F64:AZ64))</f>
        <v>0</v>
      </c>
      <c r="BB188" s="339">
        <f>IF(OR($C188&gt;BB$7,$C188+$E188-1&lt;BB$7),0,$D188-SUM($F64:BA64))</f>
        <v>0</v>
      </c>
      <c r="BC188" s="339">
        <f>IF(OR($C188&gt;BC$7,$C188+$E188-1&lt;BC$7),0,$D188-SUM($F64:BB64))</f>
        <v>0</v>
      </c>
      <c r="BD188" s="339">
        <f>IF(OR($C188&gt;BD$7,$C188+$E188-1&lt;BD$7),0,$D188-SUM($F64:BC64))</f>
        <v>0</v>
      </c>
      <c r="BE188" s="339">
        <f>IF(OR($C188&gt;BE$7,$C188+$E188-1&lt;BE$7),0,$D188-SUM($F64:BD64))</f>
        <v>0</v>
      </c>
      <c r="BF188" s="339">
        <f>IF(OR($C188&gt;BF$7,$C188+$E188-1&lt;BF$7),0,$D188-SUM($F64:BE64))</f>
        <v>0</v>
      </c>
      <c r="BG188" s="339">
        <f>IF(OR($C188&gt;BG$7,$C188+$E188-1&lt;BG$7),0,$D188-SUM($F64:BF64))</f>
        <v>0</v>
      </c>
      <c r="BH188" s="339">
        <f>IF(OR($C188&gt;BH$7,$C188+$E188-1&lt;BH$7),0,$D188-SUM($F64:BG64))</f>
        <v>0</v>
      </c>
      <c r="BI188" s="339">
        <f>IF(OR($C188&gt;BI$7,$C188+$E188-1&lt;BI$7),0,$D188-SUM($F64:BH64))</f>
        <v>0</v>
      </c>
      <c r="BJ188" s="339">
        <f>IF(OR($C188&gt;BJ$7,$C188+$E188-1&lt;BJ$7),0,$D188-SUM($F64:BI64))</f>
        <v>0</v>
      </c>
      <c r="BK188" s="339">
        <f>IF(OR($C188&gt;BK$7,$C188+$E188-1&lt;BK$7),0,$D188-SUM($F64:BJ64))</f>
        <v>0</v>
      </c>
      <c r="BL188" s="339">
        <f>IF(OR($C188&gt;BL$7,$C188+$E188-1&lt;BL$7),0,$D188-SUM($F64:BK64))</f>
        <v>0</v>
      </c>
      <c r="BM188" s="339">
        <f>IF(OR($C188&gt;BM$7,$C188+$E188-1&lt;BM$7),0,$D188-SUM($F64:BL64))</f>
        <v>0</v>
      </c>
      <c r="BN188" s="339">
        <f>IF(OR($C188&gt;BN$7,$C188+$E188-1&lt;BN$7),0,$D188-SUM($F64:BM64))</f>
        <v>0</v>
      </c>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row>
    <row r="189" spans="1:90" hidden="1" outlineLevel="1" x14ac:dyDescent="0.15">
      <c r="A189" s="112"/>
      <c r="B189" s="87"/>
      <c r="C189" s="8">
        <v>31</v>
      </c>
      <c r="D189" s="337">
        <v>0</v>
      </c>
      <c r="E189" s="8">
        <f t="shared" si="22"/>
        <v>0</v>
      </c>
      <c r="F189" s="338"/>
      <c r="G189" s="339">
        <f>IF(OR($C189&gt;G$7,$C189+$E189-1&lt;G$7),0,$D189-SUM($F65:F65))</f>
        <v>0</v>
      </c>
      <c r="H189" s="339">
        <f>IF(OR($C189&gt;H$7,$C189+$E189-1&lt;H$7),0,$D189-SUM($F65:G65))</f>
        <v>0</v>
      </c>
      <c r="I189" s="339">
        <f>IF(OR($C189&gt;I$7,$C189+$E189-1&lt;I$7),0,$D189-SUM($F65:H65))</f>
        <v>0</v>
      </c>
      <c r="J189" s="339">
        <f>IF(OR($C189&gt;J$7,$C189+$E189-1&lt;J$7),0,$D189-SUM($F65:I65))</f>
        <v>0</v>
      </c>
      <c r="K189" s="339">
        <f>IF(OR($C189&gt;K$7,$C189+$E189-1&lt;K$7),0,$D189-SUM($F65:J65))</f>
        <v>0</v>
      </c>
      <c r="L189" s="339">
        <f>IF(OR($C189&gt;L$7,$C189+$E189-1&lt;L$7),0,$D189-SUM($F65:K65))</f>
        <v>0</v>
      </c>
      <c r="M189" s="339">
        <f>IF(OR($C189&gt;M$7,$C189+$E189-1&lt;M$7),0,$D189-SUM($F65:L65))</f>
        <v>0</v>
      </c>
      <c r="N189" s="339">
        <f>IF(OR($C189&gt;N$7,$C189+$E189-1&lt;N$7),0,$D189-SUM($F65:M65))</f>
        <v>0</v>
      </c>
      <c r="O189" s="339">
        <f>IF(OR($C189&gt;O$7,$C189+$E189-1&lt;O$7),0,$D189-SUM($F65:N65))</f>
        <v>0</v>
      </c>
      <c r="P189" s="339">
        <f>IF(OR($C189&gt;P$7,$C189+$E189-1&lt;P$7),0,$D189-SUM($F65:O65))</f>
        <v>0</v>
      </c>
      <c r="Q189" s="339">
        <f>IF(OR($C189&gt;Q$7,$C189+$E189-1&lt;Q$7),0,$D189-SUM($F65:P65))</f>
        <v>0</v>
      </c>
      <c r="R189" s="339">
        <f>IF(OR($C189&gt;R$7,$C189+$E189-1&lt;R$7),0,$D189-SUM($F65:Q65))</f>
        <v>0</v>
      </c>
      <c r="S189" s="339">
        <f>IF(OR($C189&gt;S$7,$C189+$E189-1&lt;S$7),0,$D189-SUM($F65:R65))</f>
        <v>0</v>
      </c>
      <c r="T189" s="339">
        <f>IF(OR($C189&gt;T$7,$C189+$E189-1&lt;T$7),0,$D189-SUM($F65:S65))</f>
        <v>0</v>
      </c>
      <c r="U189" s="339">
        <f>IF(OR($C189&gt;U$7,$C189+$E189-1&lt;U$7),0,$D189-SUM($F65:T65))</f>
        <v>0</v>
      </c>
      <c r="V189" s="339">
        <f>IF(OR($C189&gt;V$7,$C189+$E189-1&lt;V$7),0,$D189-SUM($F65:U65))</f>
        <v>0</v>
      </c>
      <c r="W189" s="339">
        <f>IF(OR($C189&gt;W$7,$C189+$E189-1&lt;W$7),0,$D189-SUM($F65:V65))</f>
        <v>0</v>
      </c>
      <c r="X189" s="339">
        <f>IF(OR($C189&gt;X$7,$C189+$E189-1&lt;X$7),0,$D189-SUM($F65:W65))</f>
        <v>0</v>
      </c>
      <c r="Y189" s="339">
        <f>IF(OR($C189&gt;Y$7,$C189+$E189-1&lt;Y$7),0,$D189-SUM($F65:X65))</f>
        <v>0</v>
      </c>
      <c r="Z189" s="339">
        <f>IF(OR($C189&gt;Z$7,$C189+$E189-1&lt;Z$7),0,$D189-SUM($F65:Y65))</f>
        <v>0</v>
      </c>
      <c r="AA189" s="339">
        <f>IF(OR($C189&gt;AA$7,$C189+$E189-1&lt;AA$7),0,$D189-SUM($F65:Z65))</f>
        <v>0</v>
      </c>
      <c r="AB189" s="339">
        <f>IF(OR($C189&gt;AB$7,$C189+$E189-1&lt;AB$7),0,$D189-SUM($F65:AA65))</f>
        <v>0</v>
      </c>
      <c r="AC189" s="339">
        <f>IF(OR($C189&gt;AC$7,$C189+$E189-1&lt;AC$7),0,$D189-SUM($F65:AB65))</f>
        <v>0</v>
      </c>
      <c r="AD189" s="339">
        <f>IF(OR($C189&gt;AD$7,$C189+$E189-1&lt;AD$7),0,$D189-SUM($F65:AC65))</f>
        <v>0</v>
      </c>
      <c r="AE189" s="339">
        <f>IF(OR($C189&gt;AE$7,$C189+$E189-1&lt;AE$7),0,$D189-SUM($F65:AD65))</f>
        <v>0</v>
      </c>
      <c r="AF189" s="339">
        <f>IF(OR($C189&gt;AF$7,$C189+$E189-1&lt;AF$7),0,$D189-SUM($F65:AE65))</f>
        <v>0</v>
      </c>
      <c r="AG189" s="339">
        <f>IF(OR($C189&gt;AG$7,$C189+$E189-1&lt;AG$7),0,$D189-SUM($F65:AF65))</f>
        <v>0</v>
      </c>
      <c r="AH189" s="339">
        <f>IF(OR($C189&gt;AH$7,$C189+$E189-1&lt;AH$7),0,$D189-SUM($F65:AG65))</f>
        <v>0</v>
      </c>
      <c r="AI189" s="339">
        <f>IF(OR($C189&gt;AI$7,$C189+$E189-1&lt;AI$7),0,$D189-SUM($F65:AH65))</f>
        <v>0</v>
      </c>
      <c r="AJ189" s="339">
        <f>IF(OR($C189&gt;AJ$7,$C189+$E189-1&lt;AJ$7),0,$D189-SUM($F65:AI65))</f>
        <v>0</v>
      </c>
      <c r="AK189" s="339">
        <f>IF(OR($C189&gt;AK$7,$C189+$E189-1&lt;AK$7),0,$D189-SUM($F65:AJ65))</f>
        <v>0</v>
      </c>
      <c r="AL189" s="339">
        <f>IF(OR($C189&gt;AL$7,$C189+$E189-1&lt;AL$7),0,$D189-SUM($F65:AK65))</f>
        <v>0</v>
      </c>
      <c r="AM189" s="339">
        <f>IF(OR($C189&gt;AM$7,$C189+$E189-1&lt;AM$7),0,$D189-SUM($F65:AL65))</f>
        <v>0</v>
      </c>
      <c r="AN189" s="339">
        <f>IF(OR($C189&gt;AN$7,$C189+$E189-1&lt;AN$7),0,$D189-SUM($F65:AM65))</f>
        <v>0</v>
      </c>
      <c r="AO189" s="339">
        <f>IF(OR($C189&gt;AO$7,$C189+$E189-1&lt;AO$7),0,$D189-SUM($F65:AN65))</f>
        <v>0</v>
      </c>
      <c r="AP189" s="339">
        <f>IF(OR($C189&gt;AP$7,$C189+$E189-1&lt;AP$7),0,$D189-SUM($F65:AO65))</f>
        <v>0</v>
      </c>
      <c r="AQ189" s="339">
        <f>IF(OR($C189&gt;AQ$7,$C189+$E189-1&lt;AQ$7),0,$D189-SUM($F65:AP65))</f>
        <v>0</v>
      </c>
      <c r="AR189" s="339">
        <f>IF(OR($C189&gt;AR$7,$C189+$E189-1&lt;AR$7),0,$D189-SUM($F65:AQ65))</f>
        <v>0</v>
      </c>
      <c r="AS189" s="339">
        <f>IF(OR($C189&gt;AS$7,$C189+$E189-1&lt;AS$7),0,$D189-SUM($F65:AR65))</f>
        <v>0</v>
      </c>
      <c r="AT189" s="339">
        <f>IF(OR($C189&gt;AT$7,$C189+$E189-1&lt;AT$7),0,$D189-SUM($F65:AS65))</f>
        <v>0</v>
      </c>
      <c r="AU189" s="339">
        <f>IF(OR($C189&gt;AU$7,$C189+$E189-1&lt;AU$7),0,$D189-SUM($F65:AT65))</f>
        <v>0</v>
      </c>
      <c r="AV189" s="339">
        <f>IF(OR($C189&gt;AV$7,$C189+$E189-1&lt;AV$7),0,$D189-SUM($F65:AU65))</f>
        <v>0</v>
      </c>
      <c r="AW189" s="339">
        <f>IF(OR($C189&gt;AW$7,$C189+$E189-1&lt;AW$7),0,$D189-SUM($F65:AV65))</f>
        <v>0</v>
      </c>
      <c r="AX189" s="339">
        <f>IF(OR($C189&gt;AX$7,$C189+$E189-1&lt;AX$7),0,$D189-SUM($F65:AW65))</f>
        <v>0</v>
      </c>
      <c r="AY189" s="339">
        <f>IF(OR($C189&gt;AY$7,$C189+$E189-1&lt;AY$7),0,$D189-SUM($F65:AX65))</f>
        <v>0</v>
      </c>
      <c r="AZ189" s="339">
        <f>IF(OR($C189&gt;AZ$7,$C189+$E189-1&lt;AZ$7),0,$D189-SUM($F65:AY65))</f>
        <v>0</v>
      </c>
      <c r="BA189" s="339">
        <f>IF(OR($C189&gt;BA$7,$C189+$E189-1&lt;BA$7),0,$D189-SUM($F65:AZ65))</f>
        <v>0</v>
      </c>
      <c r="BB189" s="339">
        <f>IF(OR($C189&gt;BB$7,$C189+$E189-1&lt;BB$7),0,$D189-SUM($F65:BA65))</f>
        <v>0</v>
      </c>
      <c r="BC189" s="339">
        <f>IF(OR($C189&gt;BC$7,$C189+$E189-1&lt;BC$7),0,$D189-SUM($F65:BB65))</f>
        <v>0</v>
      </c>
      <c r="BD189" s="339">
        <f>IF(OR($C189&gt;BD$7,$C189+$E189-1&lt;BD$7),0,$D189-SUM($F65:BC65))</f>
        <v>0</v>
      </c>
      <c r="BE189" s="339">
        <f>IF(OR($C189&gt;BE$7,$C189+$E189-1&lt;BE$7),0,$D189-SUM($F65:BD65))</f>
        <v>0</v>
      </c>
      <c r="BF189" s="339">
        <f>IF(OR($C189&gt;BF$7,$C189+$E189-1&lt;BF$7),0,$D189-SUM($F65:BE65))</f>
        <v>0</v>
      </c>
      <c r="BG189" s="339">
        <f>IF(OR($C189&gt;BG$7,$C189+$E189-1&lt;BG$7),0,$D189-SUM($F65:BF65))</f>
        <v>0</v>
      </c>
      <c r="BH189" s="339">
        <f>IF(OR($C189&gt;BH$7,$C189+$E189-1&lt;BH$7),0,$D189-SUM($F65:BG65))</f>
        <v>0</v>
      </c>
      <c r="BI189" s="339">
        <f>IF(OR($C189&gt;BI$7,$C189+$E189-1&lt;BI$7),0,$D189-SUM($F65:BH65))</f>
        <v>0</v>
      </c>
      <c r="BJ189" s="339">
        <f>IF(OR($C189&gt;BJ$7,$C189+$E189-1&lt;BJ$7),0,$D189-SUM($F65:BI65))</f>
        <v>0</v>
      </c>
      <c r="BK189" s="339">
        <f>IF(OR($C189&gt;BK$7,$C189+$E189-1&lt;BK$7),0,$D189-SUM($F65:BJ65))</f>
        <v>0</v>
      </c>
      <c r="BL189" s="339">
        <f>IF(OR($C189&gt;BL$7,$C189+$E189-1&lt;BL$7),0,$D189-SUM($F65:BK65))</f>
        <v>0</v>
      </c>
      <c r="BM189" s="339">
        <f>IF(OR($C189&gt;BM$7,$C189+$E189-1&lt;BM$7),0,$D189-SUM($F65:BL65))</f>
        <v>0</v>
      </c>
      <c r="BN189" s="339">
        <f>IF(OR($C189&gt;BN$7,$C189+$E189-1&lt;BN$7),0,$D189-SUM($F65:BM65))</f>
        <v>0</v>
      </c>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row>
    <row r="190" spans="1:90" hidden="1" outlineLevel="1" x14ac:dyDescent="0.15">
      <c r="A190" s="112"/>
      <c r="B190" s="87"/>
      <c r="C190" s="8">
        <v>32</v>
      </c>
      <c r="D190" s="337">
        <v>0</v>
      </c>
      <c r="E190" s="8">
        <f t="shared" si="22"/>
        <v>0</v>
      </c>
      <c r="F190" s="338"/>
      <c r="G190" s="339">
        <f>IF(OR($C190&gt;G$7,$C190+$E190-1&lt;G$7),0,$D190-SUM($F66:F66))</f>
        <v>0</v>
      </c>
      <c r="H190" s="339">
        <f>IF(OR($C190&gt;H$7,$C190+$E190-1&lt;H$7),0,$D190-SUM($F66:G66))</f>
        <v>0</v>
      </c>
      <c r="I190" s="339">
        <f>IF(OR($C190&gt;I$7,$C190+$E190-1&lt;I$7),0,$D190-SUM($F66:H66))</f>
        <v>0</v>
      </c>
      <c r="J190" s="339">
        <f>IF(OR($C190&gt;J$7,$C190+$E190-1&lt;J$7),0,$D190-SUM($F66:I66))</f>
        <v>0</v>
      </c>
      <c r="K190" s="339">
        <f>IF(OR($C190&gt;K$7,$C190+$E190-1&lt;K$7),0,$D190-SUM($F66:J66))</f>
        <v>0</v>
      </c>
      <c r="L190" s="339">
        <f>IF(OR($C190&gt;L$7,$C190+$E190-1&lt;L$7),0,$D190-SUM($F66:K66))</f>
        <v>0</v>
      </c>
      <c r="M190" s="339">
        <f>IF(OR($C190&gt;M$7,$C190+$E190-1&lt;M$7),0,$D190-SUM($F66:L66))</f>
        <v>0</v>
      </c>
      <c r="N190" s="339">
        <f>IF(OR($C190&gt;N$7,$C190+$E190-1&lt;N$7),0,$D190-SUM($F66:M66))</f>
        <v>0</v>
      </c>
      <c r="O190" s="339">
        <f>IF(OR($C190&gt;O$7,$C190+$E190-1&lt;O$7),0,$D190-SUM($F66:N66))</f>
        <v>0</v>
      </c>
      <c r="P190" s="339">
        <f>IF(OR($C190&gt;P$7,$C190+$E190-1&lt;P$7),0,$D190-SUM($F66:O66))</f>
        <v>0</v>
      </c>
      <c r="Q190" s="339">
        <f>IF(OR($C190&gt;Q$7,$C190+$E190-1&lt;Q$7),0,$D190-SUM($F66:P66))</f>
        <v>0</v>
      </c>
      <c r="R190" s="339">
        <f>IF(OR($C190&gt;R$7,$C190+$E190-1&lt;R$7),0,$D190-SUM($F66:Q66))</f>
        <v>0</v>
      </c>
      <c r="S190" s="339">
        <f>IF(OR($C190&gt;S$7,$C190+$E190-1&lt;S$7),0,$D190-SUM($F66:R66))</f>
        <v>0</v>
      </c>
      <c r="T190" s="339">
        <f>IF(OR($C190&gt;T$7,$C190+$E190-1&lt;T$7),0,$D190-SUM($F66:S66))</f>
        <v>0</v>
      </c>
      <c r="U190" s="339">
        <f>IF(OR($C190&gt;U$7,$C190+$E190-1&lt;U$7),0,$D190-SUM($F66:T66))</f>
        <v>0</v>
      </c>
      <c r="V190" s="339">
        <f>IF(OR($C190&gt;V$7,$C190+$E190-1&lt;V$7),0,$D190-SUM($F66:U66))</f>
        <v>0</v>
      </c>
      <c r="W190" s="339">
        <f>IF(OR($C190&gt;W$7,$C190+$E190-1&lt;W$7),0,$D190-SUM($F66:V66))</f>
        <v>0</v>
      </c>
      <c r="X190" s="339">
        <f>IF(OR($C190&gt;X$7,$C190+$E190-1&lt;X$7),0,$D190-SUM($F66:W66))</f>
        <v>0</v>
      </c>
      <c r="Y190" s="339">
        <f>IF(OR($C190&gt;Y$7,$C190+$E190-1&lt;Y$7),0,$D190-SUM($F66:X66))</f>
        <v>0</v>
      </c>
      <c r="Z190" s="339">
        <f>IF(OR($C190&gt;Z$7,$C190+$E190-1&lt;Z$7),0,$D190-SUM($F66:Y66))</f>
        <v>0</v>
      </c>
      <c r="AA190" s="339">
        <f>IF(OR($C190&gt;AA$7,$C190+$E190-1&lt;AA$7),0,$D190-SUM($F66:Z66))</f>
        <v>0</v>
      </c>
      <c r="AB190" s="339">
        <f>IF(OR($C190&gt;AB$7,$C190+$E190-1&lt;AB$7),0,$D190-SUM($F66:AA66))</f>
        <v>0</v>
      </c>
      <c r="AC190" s="339">
        <f>IF(OR($C190&gt;AC$7,$C190+$E190-1&lt;AC$7),0,$D190-SUM($F66:AB66))</f>
        <v>0</v>
      </c>
      <c r="AD190" s="339">
        <f>IF(OR($C190&gt;AD$7,$C190+$E190-1&lt;AD$7),0,$D190-SUM($F66:AC66))</f>
        <v>0</v>
      </c>
      <c r="AE190" s="339">
        <f>IF(OR($C190&gt;AE$7,$C190+$E190-1&lt;AE$7),0,$D190-SUM($F66:AD66))</f>
        <v>0</v>
      </c>
      <c r="AF190" s="339">
        <f>IF(OR($C190&gt;AF$7,$C190+$E190-1&lt;AF$7),0,$D190-SUM($F66:AE66))</f>
        <v>0</v>
      </c>
      <c r="AG190" s="339">
        <f>IF(OR($C190&gt;AG$7,$C190+$E190-1&lt;AG$7),0,$D190-SUM($F66:AF66))</f>
        <v>0</v>
      </c>
      <c r="AH190" s="339">
        <f>IF(OR($C190&gt;AH$7,$C190+$E190-1&lt;AH$7),0,$D190-SUM($F66:AG66))</f>
        <v>0</v>
      </c>
      <c r="AI190" s="339">
        <f>IF(OR($C190&gt;AI$7,$C190+$E190-1&lt;AI$7),0,$D190-SUM($F66:AH66))</f>
        <v>0</v>
      </c>
      <c r="AJ190" s="339">
        <f>IF(OR($C190&gt;AJ$7,$C190+$E190-1&lt;AJ$7),0,$D190-SUM($F66:AI66))</f>
        <v>0</v>
      </c>
      <c r="AK190" s="339">
        <f>IF(OR($C190&gt;AK$7,$C190+$E190-1&lt;AK$7),0,$D190-SUM($F66:AJ66))</f>
        <v>0</v>
      </c>
      <c r="AL190" s="339">
        <f>IF(OR($C190&gt;AL$7,$C190+$E190-1&lt;AL$7),0,$D190-SUM($F66:AK66))</f>
        <v>0</v>
      </c>
      <c r="AM190" s="339">
        <f>IF(OR($C190&gt;AM$7,$C190+$E190-1&lt;AM$7),0,$D190-SUM($F66:AL66))</f>
        <v>0</v>
      </c>
      <c r="AN190" s="339">
        <f>IF(OR($C190&gt;AN$7,$C190+$E190-1&lt;AN$7),0,$D190-SUM($F66:AM66))</f>
        <v>0</v>
      </c>
      <c r="AO190" s="339">
        <f>IF(OR($C190&gt;AO$7,$C190+$E190-1&lt;AO$7),0,$D190-SUM($F66:AN66))</f>
        <v>0</v>
      </c>
      <c r="AP190" s="339">
        <f>IF(OR($C190&gt;AP$7,$C190+$E190-1&lt;AP$7),0,$D190-SUM($F66:AO66))</f>
        <v>0</v>
      </c>
      <c r="AQ190" s="339">
        <f>IF(OR($C190&gt;AQ$7,$C190+$E190-1&lt;AQ$7),0,$D190-SUM($F66:AP66))</f>
        <v>0</v>
      </c>
      <c r="AR190" s="339">
        <f>IF(OR($C190&gt;AR$7,$C190+$E190-1&lt;AR$7),0,$D190-SUM($F66:AQ66))</f>
        <v>0</v>
      </c>
      <c r="AS190" s="339">
        <f>IF(OR($C190&gt;AS$7,$C190+$E190-1&lt;AS$7),0,$D190-SUM($F66:AR66))</f>
        <v>0</v>
      </c>
      <c r="AT190" s="339">
        <f>IF(OR($C190&gt;AT$7,$C190+$E190-1&lt;AT$7),0,$D190-SUM($F66:AS66))</f>
        <v>0</v>
      </c>
      <c r="AU190" s="339">
        <f>IF(OR($C190&gt;AU$7,$C190+$E190-1&lt;AU$7),0,$D190-SUM($F66:AT66))</f>
        <v>0</v>
      </c>
      <c r="AV190" s="339">
        <f>IF(OR($C190&gt;AV$7,$C190+$E190-1&lt;AV$7),0,$D190-SUM($F66:AU66))</f>
        <v>0</v>
      </c>
      <c r="AW190" s="339">
        <f>IF(OR($C190&gt;AW$7,$C190+$E190-1&lt;AW$7),0,$D190-SUM($F66:AV66))</f>
        <v>0</v>
      </c>
      <c r="AX190" s="339">
        <f>IF(OR($C190&gt;AX$7,$C190+$E190-1&lt;AX$7),0,$D190-SUM($F66:AW66))</f>
        <v>0</v>
      </c>
      <c r="AY190" s="339">
        <f>IF(OR($C190&gt;AY$7,$C190+$E190-1&lt;AY$7),0,$D190-SUM($F66:AX66))</f>
        <v>0</v>
      </c>
      <c r="AZ190" s="339">
        <f>IF(OR($C190&gt;AZ$7,$C190+$E190-1&lt;AZ$7),0,$D190-SUM($F66:AY66))</f>
        <v>0</v>
      </c>
      <c r="BA190" s="339">
        <f>IF(OR($C190&gt;BA$7,$C190+$E190-1&lt;BA$7),0,$D190-SUM($F66:AZ66))</f>
        <v>0</v>
      </c>
      <c r="BB190" s="339">
        <f>IF(OR($C190&gt;BB$7,$C190+$E190-1&lt;BB$7),0,$D190-SUM($F66:BA66))</f>
        <v>0</v>
      </c>
      <c r="BC190" s="339">
        <f>IF(OR($C190&gt;BC$7,$C190+$E190-1&lt;BC$7),0,$D190-SUM($F66:BB66))</f>
        <v>0</v>
      </c>
      <c r="BD190" s="339">
        <f>IF(OR($C190&gt;BD$7,$C190+$E190-1&lt;BD$7),0,$D190-SUM($F66:BC66))</f>
        <v>0</v>
      </c>
      <c r="BE190" s="339">
        <f>IF(OR($C190&gt;BE$7,$C190+$E190-1&lt;BE$7),0,$D190-SUM($F66:BD66))</f>
        <v>0</v>
      </c>
      <c r="BF190" s="339">
        <f>IF(OR($C190&gt;BF$7,$C190+$E190-1&lt;BF$7),0,$D190-SUM($F66:BE66))</f>
        <v>0</v>
      </c>
      <c r="BG190" s="339">
        <f>IF(OR($C190&gt;BG$7,$C190+$E190-1&lt;BG$7),0,$D190-SUM($F66:BF66))</f>
        <v>0</v>
      </c>
      <c r="BH190" s="339">
        <f>IF(OR($C190&gt;BH$7,$C190+$E190-1&lt;BH$7),0,$D190-SUM($F66:BG66))</f>
        <v>0</v>
      </c>
      <c r="BI190" s="339">
        <f>IF(OR($C190&gt;BI$7,$C190+$E190-1&lt;BI$7),0,$D190-SUM($F66:BH66))</f>
        <v>0</v>
      </c>
      <c r="BJ190" s="339">
        <f>IF(OR($C190&gt;BJ$7,$C190+$E190-1&lt;BJ$7),0,$D190-SUM($F66:BI66))</f>
        <v>0</v>
      </c>
      <c r="BK190" s="339">
        <f>IF(OR($C190&gt;BK$7,$C190+$E190-1&lt;BK$7),0,$D190-SUM($F66:BJ66))</f>
        <v>0</v>
      </c>
      <c r="BL190" s="339">
        <f>IF(OR($C190&gt;BL$7,$C190+$E190-1&lt;BL$7),0,$D190-SUM($F66:BK66))</f>
        <v>0</v>
      </c>
      <c r="BM190" s="339">
        <f>IF(OR($C190&gt;BM$7,$C190+$E190-1&lt;BM$7),0,$D190-SUM($F66:BL66))</f>
        <v>0</v>
      </c>
      <c r="BN190" s="339">
        <f>IF(OR($C190&gt;BN$7,$C190+$E190-1&lt;BN$7),0,$D190-SUM($F66:BM66))</f>
        <v>0</v>
      </c>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row>
    <row r="191" spans="1:90" hidden="1" outlineLevel="1" x14ac:dyDescent="0.15">
      <c r="A191" s="112"/>
      <c r="B191" s="87"/>
      <c r="C191" s="8">
        <v>33</v>
      </c>
      <c r="D191" s="337">
        <v>0</v>
      </c>
      <c r="E191" s="8">
        <f t="shared" si="22"/>
        <v>0</v>
      </c>
      <c r="F191" s="338"/>
      <c r="G191" s="339">
        <f>IF(OR($C191&gt;G$7,$C191+$E191-1&lt;G$7),0,$D191-SUM($F67:F67))</f>
        <v>0</v>
      </c>
      <c r="H191" s="339">
        <f>IF(OR($C191&gt;H$7,$C191+$E191-1&lt;H$7),0,$D191-SUM($F67:G67))</f>
        <v>0</v>
      </c>
      <c r="I191" s="339">
        <f>IF(OR($C191&gt;I$7,$C191+$E191-1&lt;I$7),0,$D191-SUM($F67:H67))</f>
        <v>0</v>
      </c>
      <c r="J191" s="339">
        <f>IF(OR($C191&gt;J$7,$C191+$E191-1&lt;J$7),0,$D191-SUM($F67:I67))</f>
        <v>0</v>
      </c>
      <c r="K191" s="339">
        <f>IF(OR($C191&gt;K$7,$C191+$E191-1&lt;K$7),0,$D191-SUM($F67:J67))</f>
        <v>0</v>
      </c>
      <c r="L191" s="339">
        <f>IF(OR($C191&gt;L$7,$C191+$E191-1&lt;L$7),0,$D191-SUM($F67:K67))</f>
        <v>0</v>
      </c>
      <c r="M191" s="339">
        <f>IF(OR($C191&gt;M$7,$C191+$E191-1&lt;M$7),0,$D191-SUM($F67:L67))</f>
        <v>0</v>
      </c>
      <c r="N191" s="339">
        <f>IF(OR($C191&gt;N$7,$C191+$E191-1&lt;N$7),0,$D191-SUM($F67:M67))</f>
        <v>0</v>
      </c>
      <c r="O191" s="339">
        <f>IF(OR($C191&gt;O$7,$C191+$E191-1&lt;O$7),0,$D191-SUM($F67:N67))</f>
        <v>0</v>
      </c>
      <c r="P191" s="339">
        <f>IF(OR($C191&gt;P$7,$C191+$E191-1&lt;P$7),0,$D191-SUM($F67:O67))</f>
        <v>0</v>
      </c>
      <c r="Q191" s="339">
        <f>IF(OR($C191&gt;Q$7,$C191+$E191-1&lt;Q$7),0,$D191-SUM($F67:P67))</f>
        <v>0</v>
      </c>
      <c r="R191" s="339">
        <f>IF(OR($C191&gt;R$7,$C191+$E191-1&lt;R$7),0,$D191-SUM($F67:Q67))</f>
        <v>0</v>
      </c>
      <c r="S191" s="339">
        <f>IF(OR($C191&gt;S$7,$C191+$E191-1&lt;S$7),0,$D191-SUM($F67:R67))</f>
        <v>0</v>
      </c>
      <c r="T191" s="339">
        <f>IF(OR($C191&gt;T$7,$C191+$E191-1&lt;T$7),0,$D191-SUM($F67:S67))</f>
        <v>0</v>
      </c>
      <c r="U191" s="339">
        <f>IF(OR($C191&gt;U$7,$C191+$E191-1&lt;U$7),0,$D191-SUM($F67:T67))</f>
        <v>0</v>
      </c>
      <c r="V191" s="339">
        <f>IF(OR($C191&gt;V$7,$C191+$E191-1&lt;V$7),0,$D191-SUM($F67:U67))</f>
        <v>0</v>
      </c>
      <c r="W191" s="339">
        <f>IF(OR($C191&gt;W$7,$C191+$E191-1&lt;W$7),0,$D191-SUM($F67:V67))</f>
        <v>0</v>
      </c>
      <c r="X191" s="339">
        <f>IF(OR($C191&gt;X$7,$C191+$E191-1&lt;X$7),0,$D191-SUM($F67:W67))</f>
        <v>0</v>
      </c>
      <c r="Y191" s="339">
        <f>IF(OR($C191&gt;Y$7,$C191+$E191-1&lt;Y$7),0,$D191-SUM($F67:X67))</f>
        <v>0</v>
      </c>
      <c r="Z191" s="339">
        <f>IF(OR($C191&gt;Z$7,$C191+$E191-1&lt;Z$7),0,$D191-SUM($F67:Y67))</f>
        <v>0</v>
      </c>
      <c r="AA191" s="339">
        <f>IF(OR($C191&gt;AA$7,$C191+$E191-1&lt;AA$7),0,$D191-SUM($F67:Z67))</f>
        <v>0</v>
      </c>
      <c r="AB191" s="339">
        <f>IF(OR($C191&gt;AB$7,$C191+$E191-1&lt;AB$7),0,$D191-SUM($F67:AA67))</f>
        <v>0</v>
      </c>
      <c r="AC191" s="339">
        <f>IF(OR($C191&gt;AC$7,$C191+$E191-1&lt;AC$7),0,$D191-SUM($F67:AB67))</f>
        <v>0</v>
      </c>
      <c r="AD191" s="339">
        <f>IF(OR($C191&gt;AD$7,$C191+$E191-1&lt;AD$7),0,$D191-SUM($F67:AC67))</f>
        <v>0</v>
      </c>
      <c r="AE191" s="339">
        <f>IF(OR($C191&gt;AE$7,$C191+$E191-1&lt;AE$7),0,$D191-SUM($F67:AD67))</f>
        <v>0</v>
      </c>
      <c r="AF191" s="339">
        <f>IF(OR($C191&gt;AF$7,$C191+$E191-1&lt;AF$7),0,$D191-SUM($F67:AE67))</f>
        <v>0</v>
      </c>
      <c r="AG191" s="339">
        <f>IF(OR($C191&gt;AG$7,$C191+$E191-1&lt;AG$7),0,$D191-SUM($F67:AF67))</f>
        <v>0</v>
      </c>
      <c r="AH191" s="339">
        <f>IF(OR($C191&gt;AH$7,$C191+$E191-1&lt;AH$7),0,$D191-SUM($F67:AG67))</f>
        <v>0</v>
      </c>
      <c r="AI191" s="339">
        <f>IF(OR($C191&gt;AI$7,$C191+$E191-1&lt;AI$7),0,$D191-SUM($F67:AH67))</f>
        <v>0</v>
      </c>
      <c r="AJ191" s="339">
        <f>IF(OR($C191&gt;AJ$7,$C191+$E191-1&lt;AJ$7),0,$D191-SUM($F67:AI67))</f>
        <v>0</v>
      </c>
      <c r="AK191" s="339">
        <f>IF(OR($C191&gt;AK$7,$C191+$E191-1&lt;AK$7),0,$D191-SUM($F67:AJ67))</f>
        <v>0</v>
      </c>
      <c r="AL191" s="339">
        <f>IF(OR($C191&gt;AL$7,$C191+$E191-1&lt;AL$7),0,$D191-SUM($F67:AK67))</f>
        <v>0</v>
      </c>
      <c r="AM191" s="339">
        <f>IF(OR($C191&gt;AM$7,$C191+$E191-1&lt;AM$7),0,$D191-SUM($F67:AL67))</f>
        <v>0</v>
      </c>
      <c r="AN191" s="339">
        <f>IF(OR($C191&gt;AN$7,$C191+$E191-1&lt;AN$7),0,$D191-SUM($F67:AM67))</f>
        <v>0</v>
      </c>
      <c r="AO191" s="339">
        <f>IF(OR($C191&gt;AO$7,$C191+$E191-1&lt;AO$7),0,$D191-SUM($F67:AN67))</f>
        <v>0</v>
      </c>
      <c r="AP191" s="339">
        <f>IF(OR($C191&gt;AP$7,$C191+$E191-1&lt;AP$7),0,$D191-SUM($F67:AO67))</f>
        <v>0</v>
      </c>
      <c r="AQ191" s="339">
        <f>IF(OR($C191&gt;AQ$7,$C191+$E191-1&lt;AQ$7),0,$D191-SUM($F67:AP67))</f>
        <v>0</v>
      </c>
      <c r="AR191" s="339">
        <f>IF(OR($C191&gt;AR$7,$C191+$E191-1&lt;AR$7),0,$D191-SUM($F67:AQ67))</f>
        <v>0</v>
      </c>
      <c r="AS191" s="339">
        <f>IF(OR($C191&gt;AS$7,$C191+$E191-1&lt;AS$7),0,$D191-SUM($F67:AR67))</f>
        <v>0</v>
      </c>
      <c r="AT191" s="339">
        <f>IF(OR($C191&gt;AT$7,$C191+$E191-1&lt;AT$7),0,$D191-SUM($F67:AS67))</f>
        <v>0</v>
      </c>
      <c r="AU191" s="339">
        <f>IF(OR($C191&gt;AU$7,$C191+$E191-1&lt;AU$7),0,$D191-SUM($F67:AT67))</f>
        <v>0</v>
      </c>
      <c r="AV191" s="339">
        <f>IF(OR($C191&gt;AV$7,$C191+$E191-1&lt;AV$7),0,$D191-SUM($F67:AU67))</f>
        <v>0</v>
      </c>
      <c r="AW191" s="339">
        <f>IF(OR($C191&gt;AW$7,$C191+$E191-1&lt;AW$7),0,$D191-SUM($F67:AV67))</f>
        <v>0</v>
      </c>
      <c r="AX191" s="339">
        <f>IF(OR($C191&gt;AX$7,$C191+$E191-1&lt;AX$7),0,$D191-SUM($F67:AW67))</f>
        <v>0</v>
      </c>
      <c r="AY191" s="339">
        <f>IF(OR($C191&gt;AY$7,$C191+$E191-1&lt;AY$7),0,$D191-SUM($F67:AX67))</f>
        <v>0</v>
      </c>
      <c r="AZ191" s="339">
        <f>IF(OR($C191&gt;AZ$7,$C191+$E191-1&lt;AZ$7),0,$D191-SUM($F67:AY67))</f>
        <v>0</v>
      </c>
      <c r="BA191" s="339">
        <f>IF(OR($C191&gt;BA$7,$C191+$E191-1&lt;BA$7),0,$D191-SUM($F67:AZ67))</f>
        <v>0</v>
      </c>
      <c r="BB191" s="339">
        <f>IF(OR($C191&gt;BB$7,$C191+$E191-1&lt;BB$7),0,$D191-SUM($F67:BA67))</f>
        <v>0</v>
      </c>
      <c r="BC191" s="339">
        <f>IF(OR($C191&gt;BC$7,$C191+$E191-1&lt;BC$7),0,$D191-SUM($F67:BB67))</f>
        <v>0</v>
      </c>
      <c r="BD191" s="339">
        <f>IF(OR($C191&gt;BD$7,$C191+$E191-1&lt;BD$7),0,$D191-SUM($F67:BC67))</f>
        <v>0</v>
      </c>
      <c r="BE191" s="339">
        <f>IF(OR($C191&gt;BE$7,$C191+$E191-1&lt;BE$7),0,$D191-SUM($F67:BD67))</f>
        <v>0</v>
      </c>
      <c r="BF191" s="339">
        <f>IF(OR($C191&gt;BF$7,$C191+$E191-1&lt;BF$7),0,$D191-SUM($F67:BE67))</f>
        <v>0</v>
      </c>
      <c r="BG191" s="339">
        <f>IF(OR($C191&gt;BG$7,$C191+$E191-1&lt;BG$7),0,$D191-SUM($F67:BF67))</f>
        <v>0</v>
      </c>
      <c r="BH191" s="339">
        <f>IF(OR($C191&gt;BH$7,$C191+$E191-1&lt;BH$7),0,$D191-SUM($F67:BG67))</f>
        <v>0</v>
      </c>
      <c r="BI191" s="339">
        <f>IF(OR($C191&gt;BI$7,$C191+$E191-1&lt;BI$7),0,$D191-SUM($F67:BH67))</f>
        <v>0</v>
      </c>
      <c r="BJ191" s="339">
        <f>IF(OR($C191&gt;BJ$7,$C191+$E191-1&lt;BJ$7),0,$D191-SUM($F67:BI67))</f>
        <v>0</v>
      </c>
      <c r="BK191" s="339">
        <f>IF(OR($C191&gt;BK$7,$C191+$E191-1&lt;BK$7),0,$D191-SUM($F67:BJ67))</f>
        <v>0</v>
      </c>
      <c r="BL191" s="339">
        <f>IF(OR($C191&gt;BL$7,$C191+$E191-1&lt;BL$7),0,$D191-SUM($F67:BK67))</f>
        <v>0</v>
      </c>
      <c r="BM191" s="339">
        <f>IF(OR($C191&gt;BM$7,$C191+$E191-1&lt;BM$7),0,$D191-SUM($F67:BL67))</f>
        <v>0</v>
      </c>
      <c r="BN191" s="339">
        <f>IF(OR($C191&gt;BN$7,$C191+$E191-1&lt;BN$7),0,$D191-SUM($F67:BM67))</f>
        <v>0</v>
      </c>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row>
    <row r="192" spans="1:90" hidden="1" outlineLevel="1" x14ac:dyDescent="0.15">
      <c r="A192" s="112"/>
      <c r="B192" s="87"/>
      <c r="C192" s="8">
        <v>34</v>
      </c>
      <c r="D192" s="337">
        <v>0</v>
      </c>
      <c r="E192" s="8">
        <f t="shared" si="22"/>
        <v>0</v>
      </c>
      <c r="F192" s="338"/>
      <c r="G192" s="339">
        <f>IF(OR($C192&gt;G$7,$C192+$E192-1&lt;G$7),0,$D192-SUM($F68:F68))</f>
        <v>0</v>
      </c>
      <c r="H192" s="339">
        <f>IF(OR($C192&gt;H$7,$C192+$E192-1&lt;H$7),0,$D192-SUM($F68:G68))</f>
        <v>0</v>
      </c>
      <c r="I192" s="339">
        <f>IF(OR($C192&gt;I$7,$C192+$E192-1&lt;I$7),0,$D192-SUM($F68:H68))</f>
        <v>0</v>
      </c>
      <c r="J192" s="339">
        <f>IF(OR($C192&gt;J$7,$C192+$E192-1&lt;J$7),0,$D192-SUM($F68:I68))</f>
        <v>0</v>
      </c>
      <c r="K192" s="339">
        <f>IF(OR($C192&gt;K$7,$C192+$E192-1&lt;K$7),0,$D192-SUM($F68:J68))</f>
        <v>0</v>
      </c>
      <c r="L192" s="339">
        <f>IF(OR($C192&gt;L$7,$C192+$E192-1&lt;L$7),0,$D192-SUM($F68:K68))</f>
        <v>0</v>
      </c>
      <c r="M192" s="339">
        <f>IF(OR($C192&gt;M$7,$C192+$E192-1&lt;M$7),0,$D192-SUM($F68:L68))</f>
        <v>0</v>
      </c>
      <c r="N192" s="339">
        <f>IF(OR($C192&gt;N$7,$C192+$E192-1&lt;N$7),0,$D192-SUM($F68:M68))</f>
        <v>0</v>
      </c>
      <c r="O192" s="339">
        <f>IF(OR($C192&gt;O$7,$C192+$E192-1&lt;O$7),0,$D192-SUM($F68:N68))</f>
        <v>0</v>
      </c>
      <c r="P192" s="339">
        <f>IF(OR($C192&gt;P$7,$C192+$E192-1&lt;P$7),0,$D192-SUM($F68:O68))</f>
        <v>0</v>
      </c>
      <c r="Q192" s="339">
        <f>IF(OR($C192&gt;Q$7,$C192+$E192-1&lt;Q$7),0,$D192-SUM($F68:P68))</f>
        <v>0</v>
      </c>
      <c r="R192" s="339">
        <f>IF(OR($C192&gt;R$7,$C192+$E192-1&lt;R$7),0,$D192-SUM($F68:Q68))</f>
        <v>0</v>
      </c>
      <c r="S192" s="339">
        <f>IF(OR($C192&gt;S$7,$C192+$E192-1&lt;S$7),0,$D192-SUM($F68:R68))</f>
        <v>0</v>
      </c>
      <c r="T192" s="339">
        <f>IF(OR($C192&gt;T$7,$C192+$E192-1&lt;T$7),0,$D192-SUM($F68:S68))</f>
        <v>0</v>
      </c>
      <c r="U192" s="339">
        <f>IF(OR($C192&gt;U$7,$C192+$E192-1&lt;U$7),0,$D192-SUM($F68:T68))</f>
        <v>0</v>
      </c>
      <c r="V192" s="339">
        <f>IF(OR($C192&gt;V$7,$C192+$E192-1&lt;V$7),0,$D192-SUM($F68:U68))</f>
        <v>0</v>
      </c>
      <c r="W192" s="339">
        <f>IF(OR($C192&gt;W$7,$C192+$E192-1&lt;W$7),0,$D192-SUM($F68:V68))</f>
        <v>0</v>
      </c>
      <c r="X192" s="339">
        <f>IF(OR($C192&gt;X$7,$C192+$E192-1&lt;X$7),0,$D192-SUM($F68:W68))</f>
        <v>0</v>
      </c>
      <c r="Y192" s="339">
        <f>IF(OR($C192&gt;Y$7,$C192+$E192-1&lt;Y$7),0,$D192-SUM($F68:X68))</f>
        <v>0</v>
      </c>
      <c r="Z192" s="339">
        <f>IF(OR($C192&gt;Z$7,$C192+$E192-1&lt;Z$7),0,$D192-SUM($F68:Y68))</f>
        <v>0</v>
      </c>
      <c r="AA192" s="339">
        <f>IF(OR($C192&gt;AA$7,$C192+$E192-1&lt;AA$7),0,$D192-SUM($F68:Z68))</f>
        <v>0</v>
      </c>
      <c r="AB192" s="339">
        <f>IF(OR($C192&gt;AB$7,$C192+$E192-1&lt;AB$7),0,$D192-SUM($F68:AA68))</f>
        <v>0</v>
      </c>
      <c r="AC192" s="339">
        <f>IF(OR($C192&gt;AC$7,$C192+$E192-1&lt;AC$7),0,$D192-SUM($F68:AB68))</f>
        <v>0</v>
      </c>
      <c r="AD192" s="339">
        <f>IF(OR($C192&gt;AD$7,$C192+$E192-1&lt;AD$7),0,$D192-SUM($F68:AC68))</f>
        <v>0</v>
      </c>
      <c r="AE192" s="339">
        <f>IF(OR($C192&gt;AE$7,$C192+$E192-1&lt;AE$7),0,$D192-SUM($F68:AD68))</f>
        <v>0</v>
      </c>
      <c r="AF192" s="339">
        <f>IF(OR($C192&gt;AF$7,$C192+$E192-1&lt;AF$7),0,$D192-SUM($F68:AE68))</f>
        <v>0</v>
      </c>
      <c r="AG192" s="339">
        <f>IF(OR($C192&gt;AG$7,$C192+$E192-1&lt;AG$7),0,$D192-SUM($F68:AF68))</f>
        <v>0</v>
      </c>
      <c r="AH192" s="339">
        <f>IF(OR($C192&gt;AH$7,$C192+$E192-1&lt;AH$7),0,$D192-SUM($F68:AG68))</f>
        <v>0</v>
      </c>
      <c r="AI192" s="339">
        <f>IF(OR($C192&gt;AI$7,$C192+$E192-1&lt;AI$7),0,$D192-SUM($F68:AH68))</f>
        <v>0</v>
      </c>
      <c r="AJ192" s="339">
        <f>IF(OR($C192&gt;AJ$7,$C192+$E192-1&lt;AJ$7),0,$D192-SUM($F68:AI68))</f>
        <v>0</v>
      </c>
      <c r="AK192" s="339">
        <f>IF(OR($C192&gt;AK$7,$C192+$E192-1&lt;AK$7),0,$D192-SUM($F68:AJ68))</f>
        <v>0</v>
      </c>
      <c r="AL192" s="339">
        <f>IF(OR($C192&gt;AL$7,$C192+$E192-1&lt;AL$7),0,$D192-SUM($F68:AK68))</f>
        <v>0</v>
      </c>
      <c r="AM192" s="339">
        <f>IF(OR($C192&gt;AM$7,$C192+$E192-1&lt;AM$7),0,$D192-SUM($F68:AL68))</f>
        <v>0</v>
      </c>
      <c r="AN192" s="339">
        <f>IF(OR($C192&gt;AN$7,$C192+$E192-1&lt;AN$7),0,$D192-SUM($F68:AM68))</f>
        <v>0</v>
      </c>
      <c r="AO192" s="339">
        <f>IF(OR($C192&gt;AO$7,$C192+$E192-1&lt;AO$7),0,$D192-SUM($F68:AN68))</f>
        <v>0</v>
      </c>
      <c r="AP192" s="339">
        <f>IF(OR($C192&gt;AP$7,$C192+$E192-1&lt;AP$7),0,$D192-SUM($F68:AO68))</f>
        <v>0</v>
      </c>
      <c r="AQ192" s="339">
        <f>IF(OR($C192&gt;AQ$7,$C192+$E192-1&lt;AQ$7),0,$D192-SUM($F68:AP68))</f>
        <v>0</v>
      </c>
      <c r="AR192" s="339">
        <f>IF(OR($C192&gt;AR$7,$C192+$E192-1&lt;AR$7),0,$D192-SUM($F68:AQ68))</f>
        <v>0</v>
      </c>
      <c r="AS192" s="339">
        <f>IF(OR($C192&gt;AS$7,$C192+$E192-1&lt;AS$7),0,$D192-SUM($F68:AR68))</f>
        <v>0</v>
      </c>
      <c r="AT192" s="339">
        <f>IF(OR($C192&gt;AT$7,$C192+$E192-1&lt;AT$7),0,$D192-SUM($F68:AS68))</f>
        <v>0</v>
      </c>
      <c r="AU192" s="339">
        <f>IF(OR($C192&gt;AU$7,$C192+$E192-1&lt;AU$7),0,$D192-SUM($F68:AT68))</f>
        <v>0</v>
      </c>
      <c r="AV192" s="339">
        <f>IF(OR($C192&gt;AV$7,$C192+$E192-1&lt;AV$7),0,$D192-SUM($F68:AU68))</f>
        <v>0</v>
      </c>
      <c r="AW192" s="339">
        <f>IF(OR($C192&gt;AW$7,$C192+$E192-1&lt;AW$7),0,$D192-SUM($F68:AV68))</f>
        <v>0</v>
      </c>
      <c r="AX192" s="339">
        <f>IF(OR($C192&gt;AX$7,$C192+$E192-1&lt;AX$7),0,$D192-SUM($F68:AW68))</f>
        <v>0</v>
      </c>
      <c r="AY192" s="339">
        <f>IF(OR($C192&gt;AY$7,$C192+$E192-1&lt;AY$7),0,$D192-SUM($F68:AX68))</f>
        <v>0</v>
      </c>
      <c r="AZ192" s="339">
        <f>IF(OR($C192&gt;AZ$7,$C192+$E192-1&lt;AZ$7),0,$D192-SUM($F68:AY68))</f>
        <v>0</v>
      </c>
      <c r="BA192" s="339">
        <f>IF(OR($C192&gt;BA$7,$C192+$E192-1&lt;BA$7),0,$D192-SUM($F68:AZ68))</f>
        <v>0</v>
      </c>
      <c r="BB192" s="339">
        <f>IF(OR($C192&gt;BB$7,$C192+$E192-1&lt;BB$7),0,$D192-SUM($F68:BA68))</f>
        <v>0</v>
      </c>
      <c r="BC192" s="339">
        <f>IF(OR($C192&gt;BC$7,$C192+$E192-1&lt;BC$7),0,$D192-SUM($F68:BB68))</f>
        <v>0</v>
      </c>
      <c r="BD192" s="339">
        <f>IF(OR($C192&gt;BD$7,$C192+$E192-1&lt;BD$7),0,$D192-SUM($F68:BC68))</f>
        <v>0</v>
      </c>
      <c r="BE192" s="339">
        <f>IF(OR($C192&gt;BE$7,$C192+$E192-1&lt;BE$7),0,$D192-SUM($F68:BD68))</f>
        <v>0</v>
      </c>
      <c r="BF192" s="339">
        <f>IF(OR($C192&gt;BF$7,$C192+$E192-1&lt;BF$7),0,$D192-SUM($F68:BE68))</f>
        <v>0</v>
      </c>
      <c r="BG192" s="339">
        <f>IF(OR($C192&gt;BG$7,$C192+$E192-1&lt;BG$7),0,$D192-SUM($F68:BF68))</f>
        <v>0</v>
      </c>
      <c r="BH192" s="339">
        <f>IF(OR($C192&gt;BH$7,$C192+$E192-1&lt;BH$7),0,$D192-SUM($F68:BG68))</f>
        <v>0</v>
      </c>
      <c r="BI192" s="339">
        <f>IF(OR($C192&gt;BI$7,$C192+$E192-1&lt;BI$7),0,$D192-SUM($F68:BH68))</f>
        <v>0</v>
      </c>
      <c r="BJ192" s="339">
        <f>IF(OR($C192&gt;BJ$7,$C192+$E192-1&lt;BJ$7),0,$D192-SUM($F68:BI68))</f>
        <v>0</v>
      </c>
      <c r="BK192" s="339">
        <f>IF(OR($C192&gt;BK$7,$C192+$E192-1&lt;BK$7),0,$D192-SUM($F68:BJ68))</f>
        <v>0</v>
      </c>
      <c r="BL192" s="339">
        <f>IF(OR($C192&gt;BL$7,$C192+$E192-1&lt;BL$7),0,$D192-SUM($F68:BK68))</f>
        <v>0</v>
      </c>
      <c r="BM192" s="339">
        <f>IF(OR($C192&gt;BM$7,$C192+$E192-1&lt;BM$7),0,$D192-SUM($F68:BL68))</f>
        <v>0</v>
      </c>
      <c r="BN192" s="339">
        <f>IF(OR($C192&gt;BN$7,$C192+$E192-1&lt;BN$7),0,$D192-SUM($F68:BM68))</f>
        <v>0</v>
      </c>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row>
    <row r="193" spans="1:90" hidden="1" outlineLevel="1" x14ac:dyDescent="0.15">
      <c r="A193" s="112"/>
      <c r="B193" s="87"/>
      <c r="C193" s="8">
        <v>35</v>
      </c>
      <c r="D193" s="337">
        <v>0</v>
      </c>
      <c r="E193" s="8">
        <f t="shared" si="22"/>
        <v>0</v>
      </c>
      <c r="F193" s="338"/>
      <c r="G193" s="339">
        <f>IF(OR($C193&gt;G$7,$C193+$E193-1&lt;G$7),0,$D193-SUM($F69:F69))</f>
        <v>0</v>
      </c>
      <c r="H193" s="339">
        <f>IF(OR($C193&gt;H$7,$C193+$E193-1&lt;H$7),0,$D193-SUM($F69:G69))</f>
        <v>0</v>
      </c>
      <c r="I193" s="339">
        <f>IF(OR($C193&gt;I$7,$C193+$E193-1&lt;I$7),0,$D193-SUM($F69:H69))</f>
        <v>0</v>
      </c>
      <c r="J193" s="339">
        <f>IF(OR($C193&gt;J$7,$C193+$E193-1&lt;J$7),0,$D193-SUM($F69:I69))</f>
        <v>0</v>
      </c>
      <c r="K193" s="339">
        <f>IF(OR($C193&gt;K$7,$C193+$E193-1&lt;K$7),0,$D193-SUM($F69:J69))</f>
        <v>0</v>
      </c>
      <c r="L193" s="339">
        <f>IF(OR($C193&gt;L$7,$C193+$E193-1&lt;L$7),0,$D193-SUM($F69:K69))</f>
        <v>0</v>
      </c>
      <c r="M193" s="339">
        <f>IF(OR($C193&gt;M$7,$C193+$E193-1&lt;M$7),0,$D193-SUM($F69:L69))</f>
        <v>0</v>
      </c>
      <c r="N193" s="339">
        <f>IF(OR($C193&gt;N$7,$C193+$E193-1&lt;N$7),0,$D193-SUM($F69:M69))</f>
        <v>0</v>
      </c>
      <c r="O193" s="339">
        <f>IF(OR($C193&gt;O$7,$C193+$E193-1&lt;O$7),0,$D193-SUM($F69:N69))</f>
        <v>0</v>
      </c>
      <c r="P193" s="339">
        <f>IF(OR($C193&gt;P$7,$C193+$E193-1&lt;P$7),0,$D193-SUM($F69:O69))</f>
        <v>0</v>
      </c>
      <c r="Q193" s="339">
        <f>IF(OR($C193&gt;Q$7,$C193+$E193-1&lt;Q$7),0,$D193-SUM($F69:P69))</f>
        <v>0</v>
      </c>
      <c r="R193" s="339">
        <f>IF(OR($C193&gt;R$7,$C193+$E193-1&lt;R$7),0,$D193-SUM($F69:Q69))</f>
        <v>0</v>
      </c>
      <c r="S193" s="339">
        <f>IF(OR($C193&gt;S$7,$C193+$E193-1&lt;S$7),0,$D193-SUM($F69:R69))</f>
        <v>0</v>
      </c>
      <c r="T193" s="339">
        <f>IF(OR($C193&gt;T$7,$C193+$E193-1&lt;T$7),0,$D193-SUM($F69:S69))</f>
        <v>0</v>
      </c>
      <c r="U193" s="339">
        <f>IF(OR($C193&gt;U$7,$C193+$E193-1&lt;U$7),0,$D193-SUM($F69:T69))</f>
        <v>0</v>
      </c>
      <c r="V193" s="339">
        <f>IF(OR($C193&gt;V$7,$C193+$E193-1&lt;V$7),0,$D193-SUM($F69:U69))</f>
        <v>0</v>
      </c>
      <c r="W193" s="339">
        <f>IF(OR($C193&gt;W$7,$C193+$E193-1&lt;W$7),0,$D193-SUM($F69:V69))</f>
        <v>0</v>
      </c>
      <c r="X193" s="339">
        <f>IF(OR($C193&gt;X$7,$C193+$E193-1&lt;X$7),0,$D193-SUM($F69:W69))</f>
        <v>0</v>
      </c>
      <c r="Y193" s="339">
        <f>IF(OR($C193&gt;Y$7,$C193+$E193-1&lt;Y$7),0,$D193-SUM($F69:X69))</f>
        <v>0</v>
      </c>
      <c r="Z193" s="339">
        <f>IF(OR($C193&gt;Z$7,$C193+$E193-1&lt;Z$7),0,$D193-SUM($F69:Y69))</f>
        <v>0</v>
      </c>
      <c r="AA193" s="339">
        <f>IF(OR($C193&gt;AA$7,$C193+$E193-1&lt;AA$7),0,$D193-SUM($F69:Z69))</f>
        <v>0</v>
      </c>
      <c r="AB193" s="339">
        <f>IF(OR($C193&gt;AB$7,$C193+$E193-1&lt;AB$7),0,$D193-SUM($F69:AA69))</f>
        <v>0</v>
      </c>
      <c r="AC193" s="339">
        <f>IF(OR($C193&gt;AC$7,$C193+$E193-1&lt;AC$7),0,$D193-SUM($F69:AB69))</f>
        <v>0</v>
      </c>
      <c r="AD193" s="339">
        <f>IF(OR($C193&gt;AD$7,$C193+$E193-1&lt;AD$7),0,$D193-SUM($F69:AC69))</f>
        <v>0</v>
      </c>
      <c r="AE193" s="339">
        <f>IF(OR($C193&gt;AE$7,$C193+$E193-1&lt;AE$7),0,$D193-SUM($F69:AD69))</f>
        <v>0</v>
      </c>
      <c r="AF193" s="339">
        <f>IF(OR($C193&gt;AF$7,$C193+$E193-1&lt;AF$7),0,$D193-SUM($F69:AE69))</f>
        <v>0</v>
      </c>
      <c r="AG193" s="339">
        <f>IF(OR($C193&gt;AG$7,$C193+$E193-1&lt;AG$7),0,$D193-SUM($F69:AF69))</f>
        <v>0</v>
      </c>
      <c r="AH193" s="339">
        <f>IF(OR($C193&gt;AH$7,$C193+$E193-1&lt;AH$7),0,$D193-SUM($F69:AG69))</f>
        <v>0</v>
      </c>
      <c r="AI193" s="339">
        <f>IF(OR($C193&gt;AI$7,$C193+$E193-1&lt;AI$7),0,$D193-SUM($F69:AH69))</f>
        <v>0</v>
      </c>
      <c r="AJ193" s="339">
        <f>IF(OR($C193&gt;AJ$7,$C193+$E193-1&lt;AJ$7),0,$D193-SUM($F69:AI69))</f>
        <v>0</v>
      </c>
      <c r="AK193" s="339">
        <f>IF(OR($C193&gt;AK$7,$C193+$E193-1&lt;AK$7),0,$D193-SUM($F69:AJ69))</f>
        <v>0</v>
      </c>
      <c r="AL193" s="339">
        <f>IF(OR($C193&gt;AL$7,$C193+$E193-1&lt;AL$7),0,$D193-SUM($F69:AK69))</f>
        <v>0</v>
      </c>
      <c r="AM193" s="339">
        <f>IF(OR($C193&gt;AM$7,$C193+$E193-1&lt;AM$7),0,$D193-SUM($F69:AL69))</f>
        <v>0</v>
      </c>
      <c r="AN193" s="339">
        <f>IF(OR($C193&gt;AN$7,$C193+$E193-1&lt;AN$7),0,$D193-SUM($F69:AM69))</f>
        <v>0</v>
      </c>
      <c r="AO193" s="339">
        <f>IF(OR($C193&gt;AO$7,$C193+$E193-1&lt;AO$7),0,$D193-SUM($F69:AN69))</f>
        <v>0</v>
      </c>
      <c r="AP193" s="339">
        <f>IF(OR($C193&gt;AP$7,$C193+$E193-1&lt;AP$7),0,$D193-SUM($F69:AO69))</f>
        <v>0</v>
      </c>
      <c r="AQ193" s="339">
        <f>IF(OR($C193&gt;AQ$7,$C193+$E193-1&lt;AQ$7),0,$D193-SUM($F69:AP69))</f>
        <v>0</v>
      </c>
      <c r="AR193" s="339">
        <f>IF(OR($C193&gt;AR$7,$C193+$E193-1&lt;AR$7),0,$D193-SUM($F69:AQ69))</f>
        <v>0</v>
      </c>
      <c r="AS193" s="339">
        <f>IF(OR($C193&gt;AS$7,$C193+$E193-1&lt;AS$7),0,$D193-SUM($F69:AR69))</f>
        <v>0</v>
      </c>
      <c r="AT193" s="339">
        <f>IF(OR($C193&gt;AT$7,$C193+$E193-1&lt;AT$7),0,$D193-SUM($F69:AS69))</f>
        <v>0</v>
      </c>
      <c r="AU193" s="339">
        <f>IF(OR($C193&gt;AU$7,$C193+$E193-1&lt;AU$7),0,$D193-SUM($F69:AT69))</f>
        <v>0</v>
      </c>
      <c r="AV193" s="339">
        <f>IF(OR($C193&gt;AV$7,$C193+$E193-1&lt;AV$7),0,$D193-SUM($F69:AU69))</f>
        <v>0</v>
      </c>
      <c r="AW193" s="339">
        <f>IF(OR($C193&gt;AW$7,$C193+$E193-1&lt;AW$7),0,$D193-SUM($F69:AV69))</f>
        <v>0</v>
      </c>
      <c r="AX193" s="339">
        <f>IF(OR($C193&gt;AX$7,$C193+$E193-1&lt;AX$7),0,$D193-SUM($F69:AW69))</f>
        <v>0</v>
      </c>
      <c r="AY193" s="339">
        <f>IF(OR($C193&gt;AY$7,$C193+$E193-1&lt;AY$7),0,$D193-SUM($F69:AX69))</f>
        <v>0</v>
      </c>
      <c r="AZ193" s="339">
        <f>IF(OR($C193&gt;AZ$7,$C193+$E193-1&lt;AZ$7),0,$D193-SUM($F69:AY69))</f>
        <v>0</v>
      </c>
      <c r="BA193" s="339">
        <f>IF(OR($C193&gt;BA$7,$C193+$E193-1&lt;BA$7),0,$D193-SUM($F69:AZ69))</f>
        <v>0</v>
      </c>
      <c r="BB193" s="339">
        <f>IF(OR($C193&gt;BB$7,$C193+$E193-1&lt;BB$7),0,$D193-SUM($F69:BA69))</f>
        <v>0</v>
      </c>
      <c r="BC193" s="339">
        <f>IF(OR($C193&gt;BC$7,$C193+$E193-1&lt;BC$7),0,$D193-SUM($F69:BB69))</f>
        <v>0</v>
      </c>
      <c r="BD193" s="339">
        <f>IF(OR($C193&gt;BD$7,$C193+$E193-1&lt;BD$7),0,$D193-SUM($F69:BC69))</f>
        <v>0</v>
      </c>
      <c r="BE193" s="339">
        <f>IF(OR($C193&gt;BE$7,$C193+$E193-1&lt;BE$7),0,$D193-SUM($F69:BD69))</f>
        <v>0</v>
      </c>
      <c r="BF193" s="339">
        <f>IF(OR($C193&gt;BF$7,$C193+$E193-1&lt;BF$7),0,$D193-SUM($F69:BE69))</f>
        <v>0</v>
      </c>
      <c r="BG193" s="339">
        <f>IF(OR($C193&gt;BG$7,$C193+$E193-1&lt;BG$7),0,$D193-SUM($F69:BF69))</f>
        <v>0</v>
      </c>
      <c r="BH193" s="339">
        <f>IF(OR($C193&gt;BH$7,$C193+$E193-1&lt;BH$7),0,$D193-SUM($F69:BG69))</f>
        <v>0</v>
      </c>
      <c r="BI193" s="339">
        <f>IF(OR($C193&gt;BI$7,$C193+$E193-1&lt;BI$7),0,$D193-SUM($F69:BH69))</f>
        <v>0</v>
      </c>
      <c r="BJ193" s="339">
        <f>IF(OR($C193&gt;BJ$7,$C193+$E193-1&lt;BJ$7),0,$D193-SUM($F69:BI69))</f>
        <v>0</v>
      </c>
      <c r="BK193" s="339">
        <f>IF(OR($C193&gt;BK$7,$C193+$E193-1&lt;BK$7),0,$D193-SUM($F69:BJ69))</f>
        <v>0</v>
      </c>
      <c r="BL193" s="339">
        <f>IF(OR($C193&gt;BL$7,$C193+$E193-1&lt;BL$7),0,$D193-SUM($F69:BK69))</f>
        <v>0</v>
      </c>
      <c r="BM193" s="339">
        <f>IF(OR($C193&gt;BM$7,$C193+$E193-1&lt;BM$7),0,$D193-SUM($F69:BL69))</f>
        <v>0</v>
      </c>
      <c r="BN193" s="339">
        <f>IF(OR($C193&gt;BN$7,$C193+$E193-1&lt;BN$7),0,$D193-SUM($F69:BM69))</f>
        <v>0</v>
      </c>
      <c r="BO193" s="253"/>
      <c r="BP193" s="253"/>
      <c r="BQ193" s="253"/>
      <c r="BR193" s="253"/>
      <c r="BS193" s="253"/>
      <c r="BT193" s="253"/>
      <c r="BU193" s="253"/>
      <c r="BV193" s="253"/>
      <c r="BW193" s="253"/>
      <c r="BX193" s="253"/>
      <c r="BY193" s="253"/>
      <c r="BZ193" s="253"/>
      <c r="CA193" s="253"/>
      <c r="CB193" s="253"/>
      <c r="CC193" s="253"/>
      <c r="CD193" s="253"/>
      <c r="CE193" s="253"/>
      <c r="CF193" s="253"/>
      <c r="CG193" s="253"/>
      <c r="CH193" s="253"/>
      <c r="CI193" s="253"/>
      <c r="CJ193" s="253"/>
      <c r="CK193" s="253"/>
      <c r="CL193" s="253"/>
    </row>
    <row r="194" spans="1:90" hidden="1" outlineLevel="1" x14ac:dyDescent="0.15">
      <c r="A194" s="112"/>
      <c r="B194" s="87"/>
      <c r="C194" s="8">
        <v>36</v>
      </c>
      <c r="D194" s="337">
        <v>0</v>
      </c>
      <c r="E194" s="8">
        <f t="shared" si="22"/>
        <v>0</v>
      </c>
      <c r="F194" s="338"/>
      <c r="G194" s="339">
        <f>IF(OR($C194&gt;G$7,$C194+$E194-1&lt;G$7),0,$D194-SUM($F70:F70))</f>
        <v>0</v>
      </c>
      <c r="H194" s="339">
        <f>IF(OR($C194&gt;H$7,$C194+$E194-1&lt;H$7),0,$D194-SUM($F70:G70))</f>
        <v>0</v>
      </c>
      <c r="I194" s="339">
        <f>IF(OR($C194&gt;I$7,$C194+$E194-1&lt;I$7),0,$D194-SUM($F70:H70))</f>
        <v>0</v>
      </c>
      <c r="J194" s="339">
        <f>IF(OR($C194&gt;J$7,$C194+$E194-1&lt;J$7),0,$D194-SUM($F70:I70))</f>
        <v>0</v>
      </c>
      <c r="K194" s="339">
        <f>IF(OR($C194&gt;K$7,$C194+$E194-1&lt;K$7),0,$D194-SUM($F70:J70))</f>
        <v>0</v>
      </c>
      <c r="L194" s="339">
        <f>IF(OR($C194&gt;L$7,$C194+$E194-1&lt;L$7),0,$D194-SUM($F70:K70))</f>
        <v>0</v>
      </c>
      <c r="M194" s="339">
        <f>IF(OR($C194&gt;M$7,$C194+$E194-1&lt;M$7),0,$D194-SUM($F70:L70))</f>
        <v>0</v>
      </c>
      <c r="N194" s="339">
        <f>IF(OR($C194&gt;N$7,$C194+$E194-1&lt;N$7),0,$D194-SUM($F70:M70))</f>
        <v>0</v>
      </c>
      <c r="O194" s="339">
        <f>IF(OR($C194&gt;O$7,$C194+$E194-1&lt;O$7),0,$D194-SUM($F70:N70))</f>
        <v>0</v>
      </c>
      <c r="P194" s="339">
        <f>IF(OR($C194&gt;P$7,$C194+$E194-1&lt;P$7),0,$D194-SUM($F70:O70))</f>
        <v>0</v>
      </c>
      <c r="Q194" s="339">
        <f>IF(OR($C194&gt;Q$7,$C194+$E194-1&lt;Q$7),0,$D194-SUM($F70:P70))</f>
        <v>0</v>
      </c>
      <c r="R194" s="339">
        <f>IF(OR($C194&gt;R$7,$C194+$E194-1&lt;R$7),0,$D194-SUM($F70:Q70))</f>
        <v>0</v>
      </c>
      <c r="S194" s="339">
        <f>IF(OR($C194&gt;S$7,$C194+$E194-1&lt;S$7),0,$D194-SUM($F70:R70))</f>
        <v>0</v>
      </c>
      <c r="T194" s="339">
        <f>IF(OR($C194&gt;T$7,$C194+$E194-1&lt;T$7),0,$D194-SUM($F70:S70))</f>
        <v>0</v>
      </c>
      <c r="U194" s="339">
        <f>IF(OR($C194&gt;U$7,$C194+$E194-1&lt;U$7),0,$D194-SUM($F70:T70))</f>
        <v>0</v>
      </c>
      <c r="V194" s="339">
        <f>IF(OR($C194&gt;V$7,$C194+$E194-1&lt;V$7),0,$D194-SUM($F70:U70))</f>
        <v>0</v>
      </c>
      <c r="W194" s="339">
        <f>IF(OR($C194&gt;W$7,$C194+$E194-1&lt;W$7),0,$D194-SUM($F70:V70))</f>
        <v>0</v>
      </c>
      <c r="X194" s="339">
        <f>IF(OR($C194&gt;X$7,$C194+$E194-1&lt;X$7),0,$D194-SUM($F70:W70))</f>
        <v>0</v>
      </c>
      <c r="Y194" s="339">
        <f>IF(OR($C194&gt;Y$7,$C194+$E194-1&lt;Y$7),0,$D194-SUM($F70:X70))</f>
        <v>0</v>
      </c>
      <c r="Z194" s="339">
        <f>IF(OR($C194&gt;Z$7,$C194+$E194-1&lt;Z$7),0,$D194-SUM($F70:Y70))</f>
        <v>0</v>
      </c>
      <c r="AA194" s="339">
        <f>IF(OR($C194&gt;AA$7,$C194+$E194-1&lt;AA$7),0,$D194-SUM($F70:Z70))</f>
        <v>0</v>
      </c>
      <c r="AB194" s="339">
        <f>IF(OR($C194&gt;AB$7,$C194+$E194-1&lt;AB$7),0,$D194-SUM($F70:AA70))</f>
        <v>0</v>
      </c>
      <c r="AC194" s="339">
        <f>IF(OR($C194&gt;AC$7,$C194+$E194-1&lt;AC$7),0,$D194-SUM($F70:AB70))</f>
        <v>0</v>
      </c>
      <c r="AD194" s="339">
        <f>IF(OR($C194&gt;AD$7,$C194+$E194-1&lt;AD$7),0,$D194-SUM($F70:AC70))</f>
        <v>0</v>
      </c>
      <c r="AE194" s="339">
        <f>IF(OR($C194&gt;AE$7,$C194+$E194-1&lt;AE$7),0,$D194-SUM($F70:AD70))</f>
        <v>0</v>
      </c>
      <c r="AF194" s="339">
        <f>IF(OR($C194&gt;AF$7,$C194+$E194-1&lt;AF$7),0,$D194-SUM($F70:AE70))</f>
        <v>0</v>
      </c>
      <c r="AG194" s="339">
        <f>IF(OR($C194&gt;AG$7,$C194+$E194-1&lt;AG$7),0,$D194-SUM($F70:AF70))</f>
        <v>0</v>
      </c>
      <c r="AH194" s="339">
        <f>IF(OR($C194&gt;AH$7,$C194+$E194-1&lt;AH$7),0,$D194-SUM($F70:AG70))</f>
        <v>0</v>
      </c>
      <c r="AI194" s="339">
        <f>IF(OR($C194&gt;AI$7,$C194+$E194-1&lt;AI$7),0,$D194-SUM($F70:AH70))</f>
        <v>0</v>
      </c>
      <c r="AJ194" s="339">
        <f>IF(OR($C194&gt;AJ$7,$C194+$E194-1&lt;AJ$7),0,$D194-SUM($F70:AI70))</f>
        <v>0</v>
      </c>
      <c r="AK194" s="339">
        <f>IF(OR($C194&gt;AK$7,$C194+$E194-1&lt;AK$7),0,$D194-SUM($F70:AJ70))</f>
        <v>0</v>
      </c>
      <c r="AL194" s="339">
        <f>IF(OR($C194&gt;AL$7,$C194+$E194-1&lt;AL$7),0,$D194-SUM($F70:AK70))</f>
        <v>0</v>
      </c>
      <c r="AM194" s="339">
        <f>IF(OR($C194&gt;AM$7,$C194+$E194-1&lt;AM$7),0,$D194-SUM($F70:AL70))</f>
        <v>0</v>
      </c>
      <c r="AN194" s="339">
        <f>IF(OR($C194&gt;AN$7,$C194+$E194-1&lt;AN$7),0,$D194-SUM($F70:AM70))</f>
        <v>0</v>
      </c>
      <c r="AO194" s="339">
        <f>IF(OR($C194&gt;AO$7,$C194+$E194-1&lt;AO$7),0,$D194-SUM($F70:AN70))</f>
        <v>0</v>
      </c>
      <c r="AP194" s="339">
        <f>IF(OR($C194&gt;AP$7,$C194+$E194-1&lt;AP$7),0,$D194-SUM($F70:AO70))</f>
        <v>0</v>
      </c>
      <c r="AQ194" s="339">
        <f>IF(OR($C194&gt;AQ$7,$C194+$E194-1&lt;AQ$7),0,$D194-SUM($F70:AP70))</f>
        <v>0</v>
      </c>
      <c r="AR194" s="339">
        <f>IF(OR($C194&gt;AR$7,$C194+$E194-1&lt;AR$7),0,$D194-SUM($F70:AQ70))</f>
        <v>0</v>
      </c>
      <c r="AS194" s="339">
        <f>IF(OR($C194&gt;AS$7,$C194+$E194-1&lt;AS$7),0,$D194-SUM($F70:AR70))</f>
        <v>0</v>
      </c>
      <c r="AT194" s="339">
        <f>IF(OR($C194&gt;AT$7,$C194+$E194-1&lt;AT$7),0,$D194-SUM($F70:AS70))</f>
        <v>0</v>
      </c>
      <c r="AU194" s="339">
        <f>IF(OR($C194&gt;AU$7,$C194+$E194-1&lt;AU$7),0,$D194-SUM($F70:AT70))</f>
        <v>0</v>
      </c>
      <c r="AV194" s="339">
        <f>IF(OR($C194&gt;AV$7,$C194+$E194-1&lt;AV$7),0,$D194-SUM($F70:AU70))</f>
        <v>0</v>
      </c>
      <c r="AW194" s="339">
        <f>IF(OR($C194&gt;AW$7,$C194+$E194-1&lt;AW$7),0,$D194-SUM($F70:AV70))</f>
        <v>0</v>
      </c>
      <c r="AX194" s="339">
        <f>IF(OR($C194&gt;AX$7,$C194+$E194-1&lt;AX$7),0,$D194-SUM($F70:AW70))</f>
        <v>0</v>
      </c>
      <c r="AY194" s="339">
        <f>IF(OR($C194&gt;AY$7,$C194+$E194-1&lt;AY$7),0,$D194-SUM($F70:AX70))</f>
        <v>0</v>
      </c>
      <c r="AZ194" s="339">
        <f>IF(OR($C194&gt;AZ$7,$C194+$E194-1&lt;AZ$7),0,$D194-SUM($F70:AY70))</f>
        <v>0</v>
      </c>
      <c r="BA194" s="339">
        <f>IF(OR($C194&gt;BA$7,$C194+$E194-1&lt;BA$7),0,$D194-SUM($F70:AZ70))</f>
        <v>0</v>
      </c>
      <c r="BB194" s="339">
        <f>IF(OR($C194&gt;BB$7,$C194+$E194-1&lt;BB$7),0,$D194-SUM($F70:BA70))</f>
        <v>0</v>
      </c>
      <c r="BC194" s="339">
        <f>IF(OR($C194&gt;BC$7,$C194+$E194-1&lt;BC$7),0,$D194-SUM($F70:BB70))</f>
        <v>0</v>
      </c>
      <c r="BD194" s="339">
        <f>IF(OR($C194&gt;BD$7,$C194+$E194-1&lt;BD$7),0,$D194-SUM($F70:BC70))</f>
        <v>0</v>
      </c>
      <c r="BE194" s="339">
        <f>IF(OR($C194&gt;BE$7,$C194+$E194-1&lt;BE$7),0,$D194-SUM($F70:BD70))</f>
        <v>0</v>
      </c>
      <c r="BF194" s="339">
        <f>IF(OR($C194&gt;BF$7,$C194+$E194-1&lt;BF$7),0,$D194-SUM($F70:BE70))</f>
        <v>0</v>
      </c>
      <c r="BG194" s="339">
        <f>IF(OR($C194&gt;BG$7,$C194+$E194-1&lt;BG$7),0,$D194-SUM($F70:BF70))</f>
        <v>0</v>
      </c>
      <c r="BH194" s="339">
        <f>IF(OR($C194&gt;BH$7,$C194+$E194-1&lt;BH$7),0,$D194-SUM($F70:BG70))</f>
        <v>0</v>
      </c>
      <c r="BI194" s="339">
        <f>IF(OR($C194&gt;BI$7,$C194+$E194-1&lt;BI$7),0,$D194-SUM($F70:BH70))</f>
        <v>0</v>
      </c>
      <c r="BJ194" s="339">
        <f>IF(OR($C194&gt;BJ$7,$C194+$E194-1&lt;BJ$7),0,$D194-SUM($F70:BI70))</f>
        <v>0</v>
      </c>
      <c r="BK194" s="339">
        <f>IF(OR($C194&gt;BK$7,$C194+$E194-1&lt;BK$7),0,$D194-SUM($F70:BJ70))</f>
        <v>0</v>
      </c>
      <c r="BL194" s="339">
        <f>IF(OR($C194&gt;BL$7,$C194+$E194-1&lt;BL$7),0,$D194-SUM($F70:BK70))</f>
        <v>0</v>
      </c>
      <c r="BM194" s="339">
        <f>IF(OR($C194&gt;BM$7,$C194+$E194-1&lt;BM$7),0,$D194-SUM($F70:BL70))</f>
        <v>0</v>
      </c>
      <c r="BN194" s="339">
        <f>IF(OR($C194&gt;BN$7,$C194+$E194-1&lt;BN$7),0,$D194-SUM($F70:BM70))</f>
        <v>0</v>
      </c>
      <c r="BO194" s="253"/>
      <c r="BP194" s="253"/>
      <c r="BQ194" s="253"/>
      <c r="BR194" s="253"/>
      <c r="BS194" s="253"/>
      <c r="BT194" s="253"/>
      <c r="BU194" s="253"/>
      <c r="BV194" s="253"/>
      <c r="BW194" s="253"/>
      <c r="BX194" s="253"/>
      <c r="BY194" s="253"/>
      <c r="BZ194" s="253"/>
      <c r="CA194" s="253"/>
      <c r="CB194" s="253"/>
      <c r="CC194" s="253"/>
      <c r="CD194" s="253"/>
      <c r="CE194" s="253"/>
      <c r="CF194" s="253"/>
      <c r="CG194" s="253"/>
      <c r="CH194" s="253"/>
      <c r="CI194" s="253"/>
      <c r="CJ194" s="253"/>
      <c r="CK194" s="253"/>
      <c r="CL194" s="253"/>
    </row>
    <row r="195" spans="1:90" hidden="1" outlineLevel="1" x14ac:dyDescent="0.15">
      <c r="A195" s="112"/>
      <c r="B195" s="87"/>
      <c r="C195" s="8">
        <v>37</v>
      </c>
      <c r="D195" s="337">
        <v>0</v>
      </c>
      <c r="E195" s="8">
        <f t="shared" si="22"/>
        <v>0</v>
      </c>
      <c r="F195" s="338"/>
      <c r="G195" s="339">
        <f>IF(OR($C195&gt;G$7,$C195+$E195-1&lt;G$7),0,$D195-SUM($F71:F71))</f>
        <v>0</v>
      </c>
      <c r="H195" s="339">
        <f>IF(OR($C195&gt;H$7,$C195+$E195-1&lt;H$7),0,$D195-SUM($F71:G71))</f>
        <v>0</v>
      </c>
      <c r="I195" s="339">
        <f>IF(OR($C195&gt;I$7,$C195+$E195-1&lt;I$7),0,$D195-SUM($F71:H71))</f>
        <v>0</v>
      </c>
      <c r="J195" s="339">
        <f>IF(OR($C195&gt;J$7,$C195+$E195-1&lt;J$7),0,$D195-SUM($F71:I71))</f>
        <v>0</v>
      </c>
      <c r="K195" s="339">
        <f>IF(OR($C195&gt;K$7,$C195+$E195-1&lt;K$7),0,$D195-SUM($F71:J71))</f>
        <v>0</v>
      </c>
      <c r="L195" s="339">
        <f>IF(OR($C195&gt;L$7,$C195+$E195-1&lt;L$7),0,$D195-SUM($F71:K71))</f>
        <v>0</v>
      </c>
      <c r="M195" s="339">
        <f>IF(OR($C195&gt;M$7,$C195+$E195-1&lt;M$7),0,$D195-SUM($F71:L71))</f>
        <v>0</v>
      </c>
      <c r="N195" s="339">
        <f>IF(OR($C195&gt;N$7,$C195+$E195-1&lt;N$7),0,$D195-SUM($F71:M71))</f>
        <v>0</v>
      </c>
      <c r="O195" s="339">
        <f>IF(OR($C195&gt;O$7,$C195+$E195-1&lt;O$7),0,$D195-SUM($F71:N71))</f>
        <v>0</v>
      </c>
      <c r="P195" s="339">
        <f>IF(OR($C195&gt;P$7,$C195+$E195-1&lt;P$7),0,$D195-SUM($F71:O71))</f>
        <v>0</v>
      </c>
      <c r="Q195" s="339">
        <f>IF(OR($C195&gt;Q$7,$C195+$E195-1&lt;Q$7),0,$D195-SUM($F71:P71))</f>
        <v>0</v>
      </c>
      <c r="R195" s="339">
        <f>IF(OR($C195&gt;R$7,$C195+$E195-1&lt;R$7),0,$D195-SUM($F71:Q71))</f>
        <v>0</v>
      </c>
      <c r="S195" s="339">
        <f>IF(OR($C195&gt;S$7,$C195+$E195-1&lt;S$7),0,$D195-SUM($F71:R71))</f>
        <v>0</v>
      </c>
      <c r="T195" s="339">
        <f>IF(OR($C195&gt;T$7,$C195+$E195-1&lt;T$7),0,$D195-SUM($F71:S71))</f>
        <v>0</v>
      </c>
      <c r="U195" s="339">
        <f>IF(OR($C195&gt;U$7,$C195+$E195-1&lt;U$7),0,$D195-SUM($F71:T71))</f>
        <v>0</v>
      </c>
      <c r="V195" s="339">
        <f>IF(OR($C195&gt;V$7,$C195+$E195-1&lt;V$7),0,$D195-SUM($F71:U71))</f>
        <v>0</v>
      </c>
      <c r="W195" s="339">
        <f>IF(OR($C195&gt;W$7,$C195+$E195-1&lt;W$7),0,$D195-SUM($F71:V71))</f>
        <v>0</v>
      </c>
      <c r="X195" s="339">
        <f>IF(OR($C195&gt;X$7,$C195+$E195-1&lt;X$7),0,$D195-SUM($F71:W71))</f>
        <v>0</v>
      </c>
      <c r="Y195" s="339">
        <f>IF(OR($C195&gt;Y$7,$C195+$E195-1&lt;Y$7),0,$D195-SUM($F71:X71))</f>
        <v>0</v>
      </c>
      <c r="Z195" s="339">
        <f>IF(OR($C195&gt;Z$7,$C195+$E195-1&lt;Z$7),0,$D195-SUM($F71:Y71))</f>
        <v>0</v>
      </c>
      <c r="AA195" s="339">
        <f>IF(OR($C195&gt;AA$7,$C195+$E195-1&lt;AA$7),0,$D195-SUM($F71:Z71))</f>
        <v>0</v>
      </c>
      <c r="AB195" s="339">
        <f>IF(OR($C195&gt;AB$7,$C195+$E195-1&lt;AB$7),0,$D195-SUM($F71:AA71))</f>
        <v>0</v>
      </c>
      <c r="AC195" s="339">
        <f>IF(OR($C195&gt;AC$7,$C195+$E195-1&lt;AC$7),0,$D195-SUM($F71:AB71))</f>
        <v>0</v>
      </c>
      <c r="AD195" s="339">
        <f>IF(OR($C195&gt;AD$7,$C195+$E195-1&lt;AD$7),0,$D195-SUM($F71:AC71))</f>
        <v>0</v>
      </c>
      <c r="AE195" s="339">
        <f>IF(OR($C195&gt;AE$7,$C195+$E195-1&lt;AE$7),0,$D195-SUM($F71:AD71))</f>
        <v>0</v>
      </c>
      <c r="AF195" s="339">
        <f>IF(OR($C195&gt;AF$7,$C195+$E195-1&lt;AF$7),0,$D195-SUM($F71:AE71))</f>
        <v>0</v>
      </c>
      <c r="AG195" s="339">
        <f>IF(OR($C195&gt;AG$7,$C195+$E195-1&lt;AG$7),0,$D195-SUM($F71:AF71))</f>
        <v>0</v>
      </c>
      <c r="AH195" s="339">
        <f>IF(OR($C195&gt;AH$7,$C195+$E195-1&lt;AH$7),0,$D195-SUM($F71:AG71))</f>
        <v>0</v>
      </c>
      <c r="AI195" s="339">
        <f>IF(OR($C195&gt;AI$7,$C195+$E195-1&lt;AI$7),0,$D195-SUM($F71:AH71))</f>
        <v>0</v>
      </c>
      <c r="AJ195" s="339">
        <f>IF(OR($C195&gt;AJ$7,$C195+$E195-1&lt;AJ$7),0,$D195-SUM($F71:AI71))</f>
        <v>0</v>
      </c>
      <c r="AK195" s="339">
        <f>IF(OR($C195&gt;AK$7,$C195+$E195-1&lt;AK$7),0,$D195-SUM($F71:AJ71))</f>
        <v>0</v>
      </c>
      <c r="AL195" s="339">
        <f>IF(OR($C195&gt;AL$7,$C195+$E195-1&lt;AL$7),0,$D195-SUM($F71:AK71))</f>
        <v>0</v>
      </c>
      <c r="AM195" s="339">
        <f>IF(OR($C195&gt;AM$7,$C195+$E195-1&lt;AM$7),0,$D195-SUM($F71:AL71))</f>
        <v>0</v>
      </c>
      <c r="AN195" s="339">
        <f>IF(OR($C195&gt;AN$7,$C195+$E195-1&lt;AN$7),0,$D195-SUM($F71:AM71))</f>
        <v>0</v>
      </c>
      <c r="AO195" s="339">
        <f>IF(OR($C195&gt;AO$7,$C195+$E195-1&lt;AO$7),0,$D195-SUM($F71:AN71))</f>
        <v>0</v>
      </c>
      <c r="AP195" s="339">
        <f>IF(OR($C195&gt;AP$7,$C195+$E195-1&lt;AP$7),0,$D195-SUM($F71:AO71))</f>
        <v>0</v>
      </c>
      <c r="AQ195" s="339">
        <f>IF(OR($C195&gt;AQ$7,$C195+$E195-1&lt;AQ$7),0,$D195-SUM($F71:AP71))</f>
        <v>0</v>
      </c>
      <c r="AR195" s="339">
        <f>IF(OR($C195&gt;AR$7,$C195+$E195-1&lt;AR$7),0,$D195-SUM($F71:AQ71))</f>
        <v>0</v>
      </c>
      <c r="AS195" s="339">
        <f>IF(OR($C195&gt;AS$7,$C195+$E195-1&lt;AS$7),0,$D195-SUM($F71:AR71))</f>
        <v>0</v>
      </c>
      <c r="AT195" s="339">
        <f>IF(OR($C195&gt;AT$7,$C195+$E195-1&lt;AT$7),0,$D195-SUM($F71:AS71))</f>
        <v>0</v>
      </c>
      <c r="AU195" s="339">
        <f>IF(OR($C195&gt;AU$7,$C195+$E195-1&lt;AU$7),0,$D195-SUM($F71:AT71))</f>
        <v>0</v>
      </c>
      <c r="AV195" s="339">
        <f>IF(OR($C195&gt;AV$7,$C195+$E195-1&lt;AV$7),0,$D195-SUM($F71:AU71))</f>
        <v>0</v>
      </c>
      <c r="AW195" s="339">
        <f>IF(OR($C195&gt;AW$7,$C195+$E195-1&lt;AW$7),0,$D195-SUM($F71:AV71))</f>
        <v>0</v>
      </c>
      <c r="AX195" s="339">
        <f>IF(OR($C195&gt;AX$7,$C195+$E195-1&lt;AX$7),0,$D195-SUM($F71:AW71))</f>
        <v>0</v>
      </c>
      <c r="AY195" s="339">
        <f>IF(OR($C195&gt;AY$7,$C195+$E195-1&lt;AY$7),0,$D195-SUM($F71:AX71))</f>
        <v>0</v>
      </c>
      <c r="AZ195" s="339">
        <f>IF(OR($C195&gt;AZ$7,$C195+$E195-1&lt;AZ$7),0,$D195-SUM($F71:AY71))</f>
        <v>0</v>
      </c>
      <c r="BA195" s="339">
        <f>IF(OR($C195&gt;BA$7,$C195+$E195-1&lt;BA$7),0,$D195-SUM($F71:AZ71))</f>
        <v>0</v>
      </c>
      <c r="BB195" s="339">
        <f>IF(OR($C195&gt;BB$7,$C195+$E195-1&lt;BB$7),0,$D195-SUM($F71:BA71))</f>
        <v>0</v>
      </c>
      <c r="BC195" s="339">
        <f>IF(OR($C195&gt;BC$7,$C195+$E195-1&lt;BC$7),0,$D195-SUM($F71:BB71))</f>
        <v>0</v>
      </c>
      <c r="BD195" s="339">
        <f>IF(OR($C195&gt;BD$7,$C195+$E195-1&lt;BD$7),0,$D195-SUM($F71:BC71))</f>
        <v>0</v>
      </c>
      <c r="BE195" s="339">
        <f>IF(OR($C195&gt;BE$7,$C195+$E195-1&lt;BE$7),0,$D195-SUM($F71:BD71))</f>
        <v>0</v>
      </c>
      <c r="BF195" s="339">
        <f>IF(OR($C195&gt;BF$7,$C195+$E195-1&lt;BF$7),0,$D195-SUM($F71:BE71))</f>
        <v>0</v>
      </c>
      <c r="BG195" s="339">
        <f>IF(OR($C195&gt;BG$7,$C195+$E195-1&lt;BG$7),0,$D195-SUM($F71:BF71))</f>
        <v>0</v>
      </c>
      <c r="BH195" s="339">
        <f>IF(OR($C195&gt;BH$7,$C195+$E195-1&lt;BH$7),0,$D195-SUM($F71:BG71))</f>
        <v>0</v>
      </c>
      <c r="BI195" s="339">
        <f>IF(OR($C195&gt;BI$7,$C195+$E195-1&lt;BI$7),0,$D195-SUM($F71:BH71))</f>
        <v>0</v>
      </c>
      <c r="BJ195" s="339">
        <f>IF(OR($C195&gt;BJ$7,$C195+$E195-1&lt;BJ$7),0,$D195-SUM($F71:BI71))</f>
        <v>0</v>
      </c>
      <c r="BK195" s="339">
        <f>IF(OR($C195&gt;BK$7,$C195+$E195-1&lt;BK$7),0,$D195-SUM($F71:BJ71))</f>
        <v>0</v>
      </c>
      <c r="BL195" s="339">
        <f>IF(OR($C195&gt;BL$7,$C195+$E195-1&lt;BL$7),0,$D195-SUM($F71:BK71))</f>
        <v>0</v>
      </c>
      <c r="BM195" s="339">
        <f>IF(OR($C195&gt;BM$7,$C195+$E195-1&lt;BM$7),0,$D195-SUM($F71:BL71))</f>
        <v>0</v>
      </c>
      <c r="BN195" s="339">
        <f>IF(OR($C195&gt;BN$7,$C195+$E195-1&lt;BN$7),0,$D195-SUM($F71:BM71))</f>
        <v>0</v>
      </c>
      <c r="BO195" s="253"/>
      <c r="BP195" s="253"/>
      <c r="BQ195" s="253"/>
      <c r="BR195" s="253"/>
      <c r="BS195" s="253"/>
      <c r="BT195" s="253"/>
      <c r="BU195" s="253"/>
      <c r="BV195" s="253"/>
      <c r="BW195" s="253"/>
      <c r="BX195" s="253"/>
      <c r="BY195" s="253"/>
      <c r="BZ195" s="253"/>
      <c r="CA195" s="253"/>
      <c r="CB195" s="253"/>
      <c r="CC195" s="253"/>
      <c r="CD195" s="253"/>
      <c r="CE195" s="253"/>
      <c r="CF195" s="253"/>
      <c r="CG195" s="253"/>
      <c r="CH195" s="253"/>
      <c r="CI195" s="253"/>
      <c r="CJ195" s="253"/>
      <c r="CK195" s="253"/>
      <c r="CL195" s="253"/>
    </row>
    <row r="196" spans="1:90" hidden="1" outlineLevel="1" x14ac:dyDescent="0.15">
      <c r="A196" s="112"/>
      <c r="B196" s="87"/>
      <c r="C196" s="8">
        <v>38</v>
      </c>
      <c r="D196" s="337">
        <v>0</v>
      </c>
      <c r="E196" s="8">
        <f t="shared" si="22"/>
        <v>0</v>
      </c>
      <c r="F196" s="338"/>
      <c r="G196" s="339">
        <f>IF(OR($C196&gt;G$7,$C196+$E196-1&lt;G$7),0,$D196-SUM($F72:F72))</f>
        <v>0</v>
      </c>
      <c r="H196" s="339">
        <f>IF(OR($C196&gt;H$7,$C196+$E196-1&lt;H$7),0,$D196-SUM($F72:G72))</f>
        <v>0</v>
      </c>
      <c r="I196" s="339">
        <f>IF(OR($C196&gt;I$7,$C196+$E196-1&lt;I$7),0,$D196-SUM($F72:H72))</f>
        <v>0</v>
      </c>
      <c r="J196" s="339">
        <f>IF(OR($C196&gt;J$7,$C196+$E196-1&lt;J$7),0,$D196-SUM($F72:I72))</f>
        <v>0</v>
      </c>
      <c r="K196" s="339">
        <f>IF(OR($C196&gt;K$7,$C196+$E196-1&lt;K$7),0,$D196-SUM($F72:J72))</f>
        <v>0</v>
      </c>
      <c r="L196" s="339">
        <f>IF(OR($C196&gt;L$7,$C196+$E196-1&lt;L$7),0,$D196-SUM($F72:K72))</f>
        <v>0</v>
      </c>
      <c r="M196" s="339">
        <f>IF(OR($C196&gt;M$7,$C196+$E196-1&lt;M$7),0,$D196-SUM($F72:L72))</f>
        <v>0</v>
      </c>
      <c r="N196" s="339">
        <f>IF(OR($C196&gt;N$7,$C196+$E196-1&lt;N$7),0,$D196-SUM($F72:M72))</f>
        <v>0</v>
      </c>
      <c r="O196" s="339">
        <f>IF(OR($C196&gt;O$7,$C196+$E196-1&lt;O$7),0,$D196-SUM($F72:N72))</f>
        <v>0</v>
      </c>
      <c r="P196" s="339">
        <f>IF(OR($C196&gt;P$7,$C196+$E196-1&lt;P$7),0,$D196-SUM($F72:O72))</f>
        <v>0</v>
      </c>
      <c r="Q196" s="339">
        <f>IF(OR($C196&gt;Q$7,$C196+$E196-1&lt;Q$7),0,$D196-SUM($F72:P72))</f>
        <v>0</v>
      </c>
      <c r="R196" s="339">
        <f>IF(OR($C196&gt;R$7,$C196+$E196-1&lt;R$7),0,$D196-SUM($F72:Q72))</f>
        <v>0</v>
      </c>
      <c r="S196" s="339">
        <f>IF(OR($C196&gt;S$7,$C196+$E196-1&lt;S$7),0,$D196-SUM($F72:R72))</f>
        <v>0</v>
      </c>
      <c r="T196" s="339">
        <f>IF(OR($C196&gt;T$7,$C196+$E196-1&lt;T$7),0,$D196-SUM($F72:S72))</f>
        <v>0</v>
      </c>
      <c r="U196" s="339">
        <f>IF(OR($C196&gt;U$7,$C196+$E196-1&lt;U$7),0,$D196-SUM($F72:T72))</f>
        <v>0</v>
      </c>
      <c r="V196" s="339">
        <f>IF(OR($C196&gt;V$7,$C196+$E196-1&lt;V$7),0,$D196-SUM($F72:U72))</f>
        <v>0</v>
      </c>
      <c r="W196" s="339">
        <f>IF(OR($C196&gt;W$7,$C196+$E196-1&lt;W$7),0,$D196-SUM($F72:V72))</f>
        <v>0</v>
      </c>
      <c r="X196" s="339">
        <f>IF(OR($C196&gt;X$7,$C196+$E196-1&lt;X$7),0,$D196-SUM($F72:W72))</f>
        <v>0</v>
      </c>
      <c r="Y196" s="339">
        <f>IF(OR($C196&gt;Y$7,$C196+$E196-1&lt;Y$7),0,$D196-SUM($F72:X72))</f>
        <v>0</v>
      </c>
      <c r="Z196" s="339">
        <f>IF(OR($C196&gt;Z$7,$C196+$E196-1&lt;Z$7),0,$D196-SUM($F72:Y72))</f>
        <v>0</v>
      </c>
      <c r="AA196" s="339">
        <f>IF(OR($C196&gt;AA$7,$C196+$E196-1&lt;AA$7),0,$D196-SUM($F72:Z72))</f>
        <v>0</v>
      </c>
      <c r="AB196" s="339">
        <f>IF(OR($C196&gt;AB$7,$C196+$E196-1&lt;AB$7),0,$D196-SUM($F72:AA72))</f>
        <v>0</v>
      </c>
      <c r="AC196" s="339">
        <f>IF(OR($C196&gt;AC$7,$C196+$E196-1&lt;AC$7),0,$D196-SUM($F72:AB72))</f>
        <v>0</v>
      </c>
      <c r="AD196" s="339">
        <f>IF(OR($C196&gt;AD$7,$C196+$E196-1&lt;AD$7),0,$D196-SUM($F72:AC72))</f>
        <v>0</v>
      </c>
      <c r="AE196" s="339">
        <f>IF(OR($C196&gt;AE$7,$C196+$E196-1&lt;AE$7),0,$D196-SUM($F72:AD72))</f>
        <v>0</v>
      </c>
      <c r="AF196" s="339">
        <f>IF(OR($C196&gt;AF$7,$C196+$E196-1&lt;AF$7),0,$D196-SUM($F72:AE72))</f>
        <v>0</v>
      </c>
      <c r="AG196" s="339">
        <f>IF(OR($C196&gt;AG$7,$C196+$E196-1&lt;AG$7),0,$D196-SUM($F72:AF72))</f>
        <v>0</v>
      </c>
      <c r="AH196" s="339">
        <f>IF(OR($C196&gt;AH$7,$C196+$E196-1&lt;AH$7),0,$D196-SUM($F72:AG72))</f>
        <v>0</v>
      </c>
      <c r="AI196" s="339">
        <f>IF(OR($C196&gt;AI$7,$C196+$E196-1&lt;AI$7),0,$D196-SUM($F72:AH72))</f>
        <v>0</v>
      </c>
      <c r="AJ196" s="339">
        <f>IF(OR($C196&gt;AJ$7,$C196+$E196-1&lt;AJ$7),0,$D196-SUM($F72:AI72))</f>
        <v>0</v>
      </c>
      <c r="AK196" s="339">
        <f>IF(OR($C196&gt;AK$7,$C196+$E196-1&lt;AK$7),0,$D196-SUM($F72:AJ72))</f>
        <v>0</v>
      </c>
      <c r="AL196" s="339">
        <f>IF(OR($C196&gt;AL$7,$C196+$E196-1&lt;AL$7),0,$D196-SUM($F72:AK72))</f>
        <v>0</v>
      </c>
      <c r="AM196" s="339">
        <f>IF(OR($C196&gt;AM$7,$C196+$E196-1&lt;AM$7),0,$D196-SUM($F72:AL72))</f>
        <v>0</v>
      </c>
      <c r="AN196" s="339">
        <f>IF(OR($C196&gt;AN$7,$C196+$E196-1&lt;AN$7),0,$D196-SUM($F72:AM72))</f>
        <v>0</v>
      </c>
      <c r="AO196" s="339">
        <f>IF(OR($C196&gt;AO$7,$C196+$E196-1&lt;AO$7),0,$D196-SUM($F72:AN72))</f>
        <v>0</v>
      </c>
      <c r="AP196" s="339">
        <f>IF(OR($C196&gt;AP$7,$C196+$E196-1&lt;AP$7),0,$D196-SUM($F72:AO72))</f>
        <v>0</v>
      </c>
      <c r="AQ196" s="339">
        <f>IF(OR($C196&gt;AQ$7,$C196+$E196-1&lt;AQ$7),0,$D196-SUM($F72:AP72))</f>
        <v>0</v>
      </c>
      <c r="AR196" s="339">
        <f>IF(OR($C196&gt;AR$7,$C196+$E196-1&lt;AR$7),0,$D196-SUM($F72:AQ72))</f>
        <v>0</v>
      </c>
      <c r="AS196" s="339">
        <f>IF(OR($C196&gt;AS$7,$C196+$E196-1&lt;AS$7),0,$D196-SUM($F72:AR72))</f>
        <v>0</v>
      </c>
      <c r="AT196" s="339">
        <f>IF(OR($C196&gt;AT$7,$C196+$E196-1&lt;AT$7),0,$D196-SUM($F72:AS72))</f>
        <v>0</v>
      </c>
      <c r="AU196" s="339">
        <f>IF(OR($C196&gt;AU$7,$C196+$E196-1&lt;AU$7),0,$D196-SUM($F72:AT72))</f>
        <v>0</v>
      </c>
      <c r="AV196" s="339">
        <f>IF(OR($C196&gt;AV$7,$C196+$E196-1&lt;AV$7),0,$D196-SUM($F72:AU72))</f>
        <v>0</v>
      </c>
      <c r="AW196" s="339">
        <f>IF(OR($C196&gt;AW$7,$C196+$E196-1&lt;AW$7),0,$D196-SUM($F72:AV72))</f>
        <v>0</v>
      </c>
      <c r="AX196" s="339">
        <f>IF(OR($C196&gt;AX$7,$C196+$E196-1&lt;AX$7),0,$D196-SUM($F72:AW72))</f>
        <v>0</v>
      </c>
      <c r="AY196" s="339">
        <f>IF(OR($C196&gt;AY$7,$C196+$E196-1&lt;AY$7),0,$D196-SUM($F72:AX72))</f>
        <v>0</v>
      </c>
      <c r="AZ196" s="339">
        <f>IF(OR($C196&gt;AZ$7,$C196+$E196-1&lt;AZ$7),0,$D196-SUM($F72:AY72))</f>
        <v>0</v>
      </c>
      <c r="BA196" s="339">
        <f>IF(OR($C196&gt;BA$7,$C196+$E196-1&lt;BA$7),0,$D196-SUM($F72:AZ72))</f>
        <v>0</v>
      </c>
      <c r="BB196" s="339">
        <f>IF(OR($C196&gt;BB$7,$C196+$E196-1&lt;BB$7),0,$D196-SUM($F72:BA72))</f>
        <v>0</v>
      </c>
      <c r="BC196" s="339">
        <f>IF(OR($C196&gt;BC$7,$C196+$E196-1&lt;BC$7),0,$D196-SUM($F72:BB72))</f>
        <v>0</v>
      </c>
      <c r="BD196" s="339">
        <f>IF(OR($C196&gt;BD$7,$C196+$E196-1&lt;BD$7),0,$D196-SUM($F72:BC72))</f>
        <v>0</v>
      </c>
      <c r="BE196" s="339">
        <f>IF(OR($C196&gt;BE$7,$C196+$E196-1&lt;BE$7),0,$D196-SUM($F72:BD72))</f>
        <v>0</v>
      </c>
      <c r="BF196" s="339">
        <f>IF(OR($C196&gt;BF$7,$C196+$E196-1&lt;BF$7),0,$D196-SUM($F72:BE72))</f>
        <v>0</v>
      </c>
      <c r="BG196" s="339">
        <f>IF(OR($C196&gt;BG$7,$C196+$E196-1&lt;BG$7),0,$D196-SUM($F72:BF72))</f>
        <v>0</v>
      </c>
      <c r="BH196" s="339">
        <f>IF(OR($C196&gt;BH$7,$C196+$E196-1&lt;BH$7),0,$D196-SUM($F72:BG72))</f>
        <v>0</v>
      </c>
      <c r="BI196" s="339">
        <f>IF(OR($C196&gt;BI$7,$C196+$E196-1&lt;BI$7),0,$D196-SUM($F72:BH72))</f>
        <v>0</v>
      </c>
      <c r="BJ196" s="339">
        <f>IF(OR($C196&gt;BJ$7,$C196+$E196-1&lt;BJ$7),0,$D196-SUM($F72:BI72))</f>
        <v>0</v>
      </c>
      <c r="BK196" s="339">
        <f>IF(OR($C196&gt;BK$7,$C196+$E196-1&lt;BK$7),0,$D196-SUM($F72:BJ72))</f>
        <v>0</v>
      </c>
      <c r="BL196" s="339">
        <f>IF(OR($C196&gt;BL$7,$C196+$E196-1&lt;BL$7),0,$D196-SUM($F72:BK72))</f>
        <v>0</v>
      </c>
      <c r="BM196" s="339">
        <f>IF(OR($C196&gt;BM$7,$C196+$E196-1&lt;BM$7),0,$D196-SUM($F72:BL72))</f>
        <v>0</v>
      </c>
      <c r="BN196" s="339">
        <f>IF(OR($C196&gt;BN$7,$C196+$E196-1&lt;BN$7),0,$D196-SUM($F72:BM72))</f>
        <v>0</v>
      </c>
      <c r="BO196" s="253"/>
      <c r="BP196" s="253"/>
      <c r="BQ196" s="253"/>
      <c r="BR196" s="253"/>
      <c r="BS196" s="253"/>
      <c r="BT196" s="253"/>
      <c r="BU196" s="253"/>
      <c r="BV196" s="253"/>
      <c r="BW196" s="253"/>
      <c r="BX196" s="253"/>
      <c r="BY196" s="253"/>
      <c r="BZ196" s="253"/>
      <c r="CA196" s="253"/>
      <c r="CB196" s="253"/>
      <c r="CC196" s="253"/>
      <c r="CD196" s="253"/>
      <c r="CE196" s="253"/>
      <c r="CF196" s="253"/>
      <c r="CG196" s="253"/>
      <c r="CH196" s="253"/>
      <c r="CI196" s="253"/>
      <c r="CJ196" s="253"/>
      <c r="CK196" s="253"/>
      <c r="CL196" s="253"/>
    </row>
    <row r="197" spans="1:90" hidden="1" outlineLevel="1" x14ac:dyDescent="0.15">
      <c r="A197" s="112"/>
      <c r="B197" s="87"/>
      <c r="C197" s="8">
        <v>39</v>
      </c>
      <c r="D197" s="337">
        <v>0</v>
      </c>
      <c r="E197" s="8">
        <f t="shared" si="22"/>
        <v>0</v>
      </c>
      <c r="F197" s="338"/>
      <c r="G197" s="339">
        <f>IF(OR($C197&gt;G$7,$C197+$E197-1&lt;G$7),0,$D197-SUM($F73:F73))</f>
        <v>0</v>
      </c>
      <c r="H197" s="339">
        <f>IF(OR($C197&gt;H$7,$C197+$E197-1&lt;H$7),0,$D197-SUM($F73:G73))</f>
        <v>0</v>
      </c>
      <c r="I197" s="339">
        <f>IF(OR($C197&gt;I$7,$C197+$E197-1&lt;I$7),0,$D197-SUM($F73:H73))</f>
        <v>0</v>
      </c>
      <c r="J197" s="339">
        <f>IF(OR($C197&gt;J$7,$C197+$E197-1&lt;J$7),0,$D197-SUM($F73:I73))</f>
        <v>0</v>
      </c>
      <c r="K197" s="339">
        <f>IF(OR($C197&gt;K$7,$C197+$E197-1&lt;K$7),0,$D197-SUM($F73:J73))</f>
        <v>0</v>
      </c>
      <c r="L197" s="339">
        <f>IF(OR($C197&gt;L$7,$C197+$E197-1&lt;L$7),0,$D197-SUM($F73:K73))</f>
        <v>0</v>
      </c>
      <c r="M197" s="339">
        <f>IF(OR($C197&gt;M$7,$C197+$E197-1&lt;M$7),0,$D197-SUM($F73:L73))</f>
        <v>0</v>
      </c>
      <c r="N197" s="339">
        <f>IF(OR($C197&gt;N$7,$C197+$E197-1&lt;N$7),0,$D197-SUM($F73:M73))</f>
        <v>0</v>
      </c>
      <c r="O197" s="339">
        <f>IF(OR($C197&gt;O$7,$C197+$E197-1&lt;O$7),0,$D197-SUM($F73:N73))</f>
        <v>0</v>
      </c>
      <c r="P197" s="339">
        <f>IF(OR($C197&gt;P$7,$C197+$E197-1&lt;P$7),0,$D197-SUM($F73:O73))</f>
        <v>0</v>
      </c>
      <c r="Q197" s="339">
        <f>IF(OR($C197&gt;Q$7,$C197+$E197-1&lt;Q$7),0,$D197-SUM($F73:P73))</f>
        <v>0</v>
      </c>
      <c r="R197" s="339">
        <f>IF(OR($C197&gt;R$7,$C197+$E197-1&lt;R$7),0,$D197-SUM($F73:Q73))</f>
        <v>0</v>
      </c>
      <c r="S197" s="339">
        <f>IF(OR($C197&gt;S$7,$C197+$E197-1&lt;S$7),0,$D197-SUM($F73:R73))</f>
        <v>0</v>
      </c>
      <c r="T197" s="339">
        <f>IF(OR($C197&gt;T$7,$C197+$E197-1&lt;T$7),0,$D197-SUM($F73:S73))</f>
        <v>0</v>
      </c>
      <c r="U197" s="339">
        <f>IF(OR($C197&gt;U$7,$C197+$E197-1&lt;U$7),0,$D197-SUM($F73:T73))</f>
        <v>0</v>
      </c>
      <c r="V197" s="339">
        <f>IF(OR($C197&gt;V$7,$C197+$E197-1&lt;V$7),0,$D197-SUM($F73:U73))</f>
        <v>0</v>
      </c>
      <c r="W197" s="339">
        <f>IF(OR($C197&gt;W$7,$C197+$E197-1&lt;W$7),0,$D197-SUM($F73:V73))</f>
        <v>0</v>
      </c>
      <c r="X197" s="339">
        <f>IF(OR($C197&gt;X$7,$C197+$E197-1&lt;X$7),0,$D197-SUM($F73:W73))</f>
        <v>0</v>
      </c>
      <c r="Y197" s="339">
        <f>IF(OR($C197&gt;Y$7,$C197+$E197-1&lt;Y$7),0,$D197-SUM($F73:X73))</f>
        <v>0</v>
      </c>
      <c r="Z197" s="339">
        <f>IF(OR($C197&gt;Z$7,$C197+$E197-1&lt;Z$7),0,$D197-SUM($F73:Y73))</f>
        <v>0</v>
      </c>
      <c r="AA197" s="339">
        <f>IF(OR($C197&gt;AA$7,$C197+$E197-1&lt;AA$7),0,$D197-SUM($F73:Z73))</f>
        <v>0</v>
      </c>
      <c r="AB197" s="339">
        <f>IF(OR($C197&gt;AB$7,$C197+$E197-1&lt;AB$7),0,$D197-SUM($F73:AA73))</f>
        <v>0</v>
      </c>
      <c r="AC197" s="339">
        <f>IF(OR($C197&gt;AC$7,$C197+$E197-1&lt;AC$7),0,$D197-SUM($F73:AB73))</f>
        <v>0</v>
      </c>
      <c r="AD197" s="339">
        <f>IF(OR($C197&gt;AD$7,$C197+$E197-1&lt;AD$7),0,$D197-SUM($F73:AC73))</f>
        <v>0</v>
      </c>
      <c r="AE197" s="339">
        <f>IF(OR($C197&gt;AE$7,$C197+$E197-1&lt;AE$7),0,$D197-SUM($F73:AD73))</f>
        <v>0</v>
      </c>
      <c r="AF197" s="339">
        <f>IF(OR($C197&gt;AF$7,$C197+$E197-1&lt;AF$7),0,$D197-SUM($F73:AE73))</f>
        <v>0</v>
      </c>
      <c r="AG197" s="339">
        <f>IF(OR($C197&gt;AG$7,$C197+$E197-1&lt;AG$7),0,$D197-SUM($F73:AF73))</f>
        <v>0</v>
      </c>
      <c r="AH197" s="339">
        <f>IF(OR($C197&gt;AH$7,$C197+$E197-1&lt;AH$7),0,$D197-SUM($F73:AG73))</f>
        <v>0</v>
      </c>
      <c r="AI197" s="339">
        <f>IF(OR($C197&gt;AI$7,$C197+$E197-1&lt;AI$7),0,$D197-SUM($F73:AH73))</f>
        <v>0</v>
      </c>
      <c r="AJ197" s="339">
        <f>IF(OR($C197&gt;AJ$7,$C197+$E197-1&lt;AJ$7),0,$D197-SUM($F73:AI73))</f>
        <v>0</v>
      </c>
      <c r="AK197" s="339">
        <f>IF(OR($C197&gt;AK$7,$C197+$E197-1&lt;AK$7),0,$D197-SUM($F73:AJ73))</f>
        <v>0</v>
      </c>
      <c r="AL197" s="339">
        <f>IF(OR($C197&gt;AL$7,$C197+$E197-1&lt;AL$7),0,$D197-SUM($F73:AK73))</f>
        <v>0</v>
      </c>
      <c r="AM197" s="339">
        <f>IF(OR($C197&gt;AM$7,$C197+$E197-1&lt;AM$7),0,$D197-SUM($F73:AL73))</f>
        <v>0</v>
      </c>
      <c r="AN197" s="339">
        <f>IF(OR($C197&gt;AN$7,$C197+$E197-1&lt;AN$7),0,$D197-SUM($F73:AM73))</f>
        <v>0</v>
      </c>
      <c r="AO197" s="339">
        <f>IF(OR($C197&gt;AO$7,$C197+$E197-1&lt;AO$7),0,$D197-SUM($F73:AN73))</f>
        <v>0</v>
      </c>
      <c r="AP197" s="339">
        <f>IF(OR($C197&gt;AP$7,$C197+$E197-1&lt;AP$7),0,$D197-SUM($F73:AO73))</f>
        <v>0</v>
      </c>
      <c r="AQ197" s="339">
        <f>IF(OR($C197&gt;AQ$7,$C197+$E197-1&lt;AQ$7),0,$D197-SUM($F73:AP73))</f>
        <v>0</v>
      </c>
      <c r="AR197" s="339">
        <f>IF(OR($C197&gt;AR$7,$C197+$E197-1&lt;AR$7),0,$D197-SUM($F73:AQ73))</f>
        <v>0</v>
      </c>
      <c r="AS197" s="339">
        <f>IF(OR($C197&gt;AS$7,$C197+$E197-1&lt;AS$7),0,$D197-SUM($F73:AR73))</f>
        <v>0</v>
      </c>
      <c r="AT197" s="339">
        <f>IF(OR($C197&gt;AT$7,$C197+$E197-1&lt;AT$7),0,$D197-SUM($F73:AS73))</f>
        <v>0</v>
      </c>
      <c r="AU197" s="339">
        <f>IF(OR($C197&gt;AU$7,$C197+$E197-1&lt;AU$7),0,$D197-SUM($F73:AT73))</f>
        <v>0</v>
      </c>
      <c r="AV197" s="339">
        <f>IF(OR($C197&gt;AV$7,$C197+$E197-1&lt;AV$7),0,$D197-SUM($F73:AU73))</f>
        <v>0</v>
      </c>
      <c r="AW197" s="339">
        <f>IF(OR($C197&gt;AW$7,$C197+$E197-1&lt;AW$7),0,$D197-SUM($F73:AV73))</f>
        <v>0</v>
      </c>
      <c r="AX197" s="339">
        <f>IF(OR($C197&gt;AX$7,$C197+$E197-1&lt;AX$7),0,$D197-SUM($F73:AW73))</f>
        <v>0</v>
      </c>
      <c r="AY197" s="339">
        <f>IF(OR($C197&gt;AY$7,$C197+$E197-1&lt;AY$7),0,$D197-SUM($F73:AX73))</f>
        <v>0</v>
      </c>
      <c r="AZ197" s="339">
        <f>IF(OR($C197&gt;AZ$7,$C197+$E197-1&lt;AZ$7),0,$D197-SUM($F73:AY73))</f>
        <v>0</v>
      </c>
      <c r="BA197" s="339">
        <f>IF(OR($C197&gt;BA$7,$C197+$E197-1&lt;BA$7),0,$D197-SUM($F73:AZ73))</f>
        <v>0</v>
      </c>
      <c r="BB197" s="339">
        <f>IF(OR($C197&gt;BB$7,$C197+$E197-1&lt;BB$7),0,$D197-SUM($F73:BA73))</f>
        <v>0</v>
      </c>
      <c r="BC197" s="339">
        <f>IF(OR($C197&gt;BC$7,$C197+$E197-1&lt;BC$7),0,$D197-SUM($F73:BB73))</f>
        <v>0</v>
      </c>
      <c r="BD197" s="339">
        <f>IF(OR($C197&gt;BD$7,$C197+$E197-1&lt;BD$7),0,$D197-SUM($F73:BC73))</f>
        <v>0</v>
      </c>
      <c r="BE197" s="339">
        <f>IF(OR($C197&gt;BE$7,$C197+$E197-1&lt;BE$7),0,$D197-SUM($F73:BD73))</f>
        <v>0</v>
      </c>
      <c r="BF197" s="339">
        <f>IF(OR($C197&gt;BF$7,$C197+$E197-1&lt;BF$7),0,$D197-SUM($F73:BE73))</f>
        <v>0</v>
      </c>
      <c r="BG197" s="339">
        <f>IF(OR($C197&gt;BG$7,$C197+$E197-1&lt;BG$7),0,$D197-SUM($F73:BF73))</f>
        <v>0</v>
      </c>
      <c r="BH197" s="339">
        <f>IF(OR($C197&gt;BH$7,$C197+$E197-1&lt;BH$7),0,$D197-SUM($F73:BG73))</f>
        <v>0</v>
      </c>
      <c r="BI197" s="339">
        <f>IF(OR($C197&gt;BI$7,$C197+$E197-1&lt;BI$7),0,$D197-SUM($F73:BH73))</f>
        <v>0</v>
      </c>
      <c r="BJ197" s="339">
        <f>IF(OR($C197&gt;BJ$7,$C197+$E197-1&lt;BJ$7),0,$D197-SUM($F73:BI73))</f>
        <v>0</v>
      </c>
      <c r="BK197" s="339">
        <f>IF(OR($C197&gt;BK$7,$C197+$E197-1&lt;BK$7),0,$D197-SUM($F73:BJ73))</f>
        <v>0</v>
      </c>
      <c r="BL197" s="339">
        <f>IF(OR($C197&gt;BL$7,$C197+$E197-1&lt;BL$7),0,$D197-SUM($F73:BK73))</f>
        <v>0</v>
      </c>
      <c r="BM197" s="339">
        <f>IF(OR($C197&gt;BM$7,$C197+$E197-1&lt;BM$7),0,$D197-SUM($F73:BL73))</f>
        <v>0</v>
      </c>
      <c r="BN197" s="339">
        <f>IF(OR($C197&gt;BN$7,$C197+$E197-1&lt;BN$7),0,$D197-SUM($F73:BM73))</f>
        <v>0</v>
      </c>
      <c r="BO197" s="253"/>
      <c r="BP197" s="253"/>
      <c r="BQ197" s="253"/>
      <c r="BR197" s="253"/>
      <c r="BS197" s="253"/>
      <c r="BT197" s="253"/>
      <c r="BU197" s="253"/>
      <c r="BV197" s="253"/>
      <c r="BW197" s="253"/>
      <c r="BX197" s="253"/>
      <c r="BY197" s="253"/>
      <c r="BZ197" s="253"/>
      <c r="CA197" s="253"/>
      <c r="CB197" s="253"/>
      <c r="CC197" s="253"/>
      <c r="CD197" s="253"/>
      <c r="CE197" s="253"/>
      <c r="CF197" s="253"/>
      <c r="CG197" s="253"/>
      <c r="CH197" s="253"/>
      <c r="CI197" s="253"/>
      <c r="CJ197" s="253"/>
      <c r="CK197" s="253"/>
      <c r="CL197" s="253"/>
    </row>
    <row r="198" spans="1:90" hidden="1" outlineLevel="1" x14ac:dyDescent="0.15">
      <c r="A198" s="112"/>
      <c r="B198" s="87"/>
      <c r="C198" s="8">
        <v>40</v>
      </c>
      <c r="D198" s="337">
        <v>0</v>
      </c>
      <c r="E198" s="8">
        <f t="shared" si="22"/>
        <v>0</v>
      </c>
      <c r="F198" s="338"/>
      <c r="G198" s="339">
        <f>IF(OR($C198&gt;G$7,$C198+$E198-1&lt;G$7),0,$D198-SUM($F74:F74))</f>
        <v>0</v>
      </c>
      <c r="H198" s="339">
        <f>IF(OR($C198&gt;H$7,$C198+$E198-1&lt;H$7),0,$D198-SUM($F74:G74))</f>
        <v>0</v>
      </c>
      <c r="I198" s="339">
        <f>IF(OR($C198&gt;I$7,$C198+$E198-1&lt;I$7),0,$D198-SUM($F74:H74))</f>
        <v>0</v>
      </c>
      <c r="J198" s="339">
        <f>IF(OR($C198&gt;J$7,$C198+$E198-1&lt;J$7),0,$D198-SUM($F74:I74))</f>
        <v>0</v>
      </c>
      <c r="K198" s="339">
        <f>IF(OR($C198&gt;K$7,$C198+$E198-1&lt;K$7),0,$D198-SUM($F74:J74))</f>
        <v>0</v>
      </c>
      <c r="L198" s="339">
        <f>IF(OR($C198&gt;L$7,$C198+$E198-1&lt;L$7),0,$D198-SUM($F74:K74))</f>
        <v>0</v>
      </c>
      <c r="M198" s="339">
        <f>IF(OR($C198&gt;M$7,$C198+$E198-1&lt;M$7),0,$D198-SUM($F74:L74))</f>
        <v>0</v>
      </c>
      <c r="N198" s="339">
        <f>IF(OR($C198&gt;N$7,$C198+$E198-1&lt;N$7),0,$D198-SUM($F74:M74))</f>
        <v>0</v>
      </c>
      <c r="O198" s="339">
        <f>IF(OR($C198&gt;O$7,$C198+$E198-1&lt;O$7),0,$D198-SUM($F74:N74))</f>
        <v>0</v>
      </c>
      <c r="P198" s="339">
        <f>IF(OR($C198&gt;P$7,$C198+$E198-1&lt;P$7),0,$D198-SUM($F74:O74))</f>
        <v>0</v>
      </c>
      <c r="Q198" s="339">
        <f>IF(OR($C198&gt;Q$7,$C198+$E198-1&lt;Q$7),0,$D198-SUM($F74:P74))</f>
        <v>0</v>
      </c>
      <c r="R198" s="339">
        <f>IF(OR($C198&gt;R$7,$C198+$E198-1&lt;R$7),0,$D198-SUM($F74:Q74))</f>
        <v>0</v>
      </c>
      <c r="S198" s="339">
        <f>IF(OR($C198&gt;S$7,$C198+$E198-1&lt;S$7),0,$D198-SUM($F74:R74))</f>
        <v>0</v>
      </c>
      <c r="T198" s="339">
        <f>IF(OR($C198&gt;T$7,$C198+$E198-1&lt;T$7),0,$D198-SUM($F74:S74))</f>
        <v>0</v>
      </c>
      <c r="U198" s="339">
        <f>IF(OR($C198&gt;U$7,$C198+$E198-1&lt;U$7),0,$D198-SUM($F74:T74))</f>
        <v>0</v>
      </c>
      <c r="V198" s="339">
        <f>IF(OR($C198&gt;V$7,$C198+$E198-1&lt;V$7),0,$D198-SUM($F74:U74))</f>
        <v>0</v>
      </c>
      <c r="W198" s="339">
        <f>IF(OR($C198&gt;W$7,$C198+$E198-1&lt;W$7),0,$D198-SUM($F74:V74))</f>
        <v>0</v>
      </c>
      <c r="X198" s="339">
        <f>IF(OR($C198&gt;X$7,$C198+$E198-1&lt;X$7),0,$D198-SUM($F74:W74))</f>
        <v>0</v>
      </c>
      <c r="Y198" s="339">
        <f>IF(OR($C198&gt;Y$7,$C198+$E198-1&lt;Y$7),0,$D198-SUM($F74:X74))</f>
        <v>0</v>
      </c>
      <c r="Z198" s="339">
        <f>IF(OR($C198&gt;Z$7,$C198+$E198-1&lt;Z$7),0,$D198-SUM($F74:Y74))</f>
        <v>0</v>
      </c>
      <c r="AA198" s="339">
        <f>IF(OR($C198&gt;AA$7,$C198+$E198-1&lt;AA$7),0,$D198-SUM($F74:Z74))</f>
        <v>0</v>
      </c>
      <c r="AB198" s="339">
        <f>IF(OR($C198&gt;AB$7,$C198+$E198-1&lt;AB$7),0,$D198-SUM($F74:AA74))</f>
        <v>0</v>
      </c>
      <c r="AC198" s="339">
        <f>IF(OR($C198&gt;AC$7,$C198+$E198-1&lt;AC$7),0,$D198-SUM($F74:AB74))</f>
        <v>0</v>
      </c>
      <c r="AD198" s="339">
        <f>IF(OR($C198&gt;AD$7,$C198+$E198-1&lt;AD$7),0,$D198-SUM($F74:AC74))</f>
        <v>0</v>
      </c>
      <c r="AE198" s="339">
        <f>IF(OR($C198&gt;AE$7,$C198+$E198-1&lt;AE$7),0,$D198-SUM($F74:AD74))</f>
        <v>0</v>
      </c>
      <c r="AF198" s="339">
        <f>IF(OR($C198&gt;AF$7,$C198+$E198-1&lt;AF$7),0,$D198-SUM($F74:AE74))</f>
        <v>0</v>
      </c>
      <c r="AG198" s="339">
        <f>IF(OR($C198&gt;AG$7,$C198+$E198-1&lt;AG$7),0,$D198-SUM($F74:AF74))</f>
        <v>0</v>
      </c>
      <c r="AH198" s="339">
        <f>IF(OR($C198&gt;AH$7,$C198+$E198-1&lt;AH$7),0,$D198-SUM($F74:AG74))</f>
        <v>0</v>
      </c>
      <c r="AI198" s="339">
        <f>IF(OR($C198&gt;AI$7,$C198+$E198-1&lt;AI$7),0,$D198-SUM($F74:AH74))</f>
        <v>0</v>
      </c>
      <c r="AJ198" s="339">
        <f>IF(OR($C198&gt;AJ$7,$C198+$E198-1&lt;AJ$7),0,$D198-SUM($F74:AI74))</f>
        <v>0</v>
      </c>
      <c r="AK198" s="339">
        <f>IF(OR($C198&gt;AK$7,$C198+$E198-1&lt;AK$7),0,$D198-SUM($F74:AJ74))</f>
        <v>0</v>
      </c>
      <c r="AL198" s="339">
        <f>IF(OR($C198&gt;AL$7,$C198+$E198-1&lt;AL$7),0,$D198-SUM($F74:AK74))</f>
        <v>0</v>
      </c>
      <c r="AM198" s="339">
        <f>IF(OR($C198&gt;AM$7,$C198+$E198-1&lt;AM$7),0,$D198-SUM($F74:AL74))</f>
        <v>0</v>
      </c>
      <c r="AN198" s="339">
        <f>IF(OR($C198&gt;AN$7,$C198+$E198-1&lt;AN$7),0,$D198-SUM($F74:AM74))</f>
        <v>0</v>
      </c>
      <c r="AO198" s="339">
        <f>IF(OR($C198&gt;AO$7,$C198+$E198-1&lt;AO$7),0,$D198-SUM($F74:AN74))</f>
        <v>0</v>
      </c>
      <c r="AP198" s="339">
        <f>IF(OR($C198&gt;AP$7,$C198+$E198-1&lt;AP$7),0,$D198-SUM($F74:AO74))</f>
        <v>0</v>
      </c>
      <c r="AQ198" s="339">
        <f>IF(OR($C198&gt;AQ$7,$C198+$E198-1&lt;AQ$7),0,$D198-SUM($F74:AP74))</f>
        <v>0</v>
      </c>
      <c r="AR198" s="339">
        <f>IF(OR($C198&gt;AR$7,$C198+$E198-1&lt;AR$7),0,$D198-SUM($F74:AQ74))</f>
        <v>0</v>
      </c>
      <c r="AS198" s="339">
        <f>IF(OR($C198&gt;AS$7,$C198+$E198-1&lt;AS$7),0,$D198-SUM($F74:AR74))</f>
        <v>0</v>
      </c>
      <c r="AT198" s="339">
        <f>IF(OR($C198&gt;AT$7,$C198+$E198-1&lt;AT$7),0,$D198-SUM($F74:AS74))</f>
        <v>0</v>
      </c>
      <c r="AU198" s="339">
        <f>IF(OR($C198&gt;AU$7,$C198+$E198-1&lt;AU$7),0,$D198-SUM($F74:AT74))</f>
        <v>0</v>
      </c>
      <c r="AV198" s="339">
        <f>IF(OR($C198&gt;AV$7,$C198+$E198-1&lt;AV$7),0,$D198-SUM($F74:AU74))</f>
        <v>0</v>
      </c>
      <c r="AW198" s="339">
        <f>IF(OR($C198&gt;AW$7,$C198+$E198-1&lt;AW$7),0,$D198-SUM($F74:AV74))</f>
        <v>0</v>
      </c>
      <c r="AX198" s="339">
        <f>IF(OR($C198&gt;AX$7,$C198+$E198-1&lt;AX$7),0,$D198-SUM($F74:AW74))</f>
        <v>0</v>
      </c>
      <c r="AY198" s="339">
        <f>IF(OR($C198&gt;AY$7,$C198+$E198-1&lt;AY$7),0,$D198-SUM($F74:AX74))</f>
        <v>0</v>
      </c>
      <c r="AZ198" s="339">
        <f>IF(OR($C198&gt;AZ$7,$C198+$E198-1&lt;AZ$7),0,$D198-SUM($F74:AY74))</f>
        <v>0</v>
      </c>
      <c r="BA198" s="339">
        <f>IF(OR($C198&gt;BA$7,$C198+$E198-1&lt;BA$7),0,$D198-SUM($F74:AZ74))</f>
        <v>0</v>
      </c>
      <c r="BB198" s="339">
        <f>IF(OR($C198&gt;BB$7,$C198+$E198-1&lt;BB$7),0,$D198-SUM($F74:BA74))</f>
        <v>0</v>
      </c>
      <c r="BC198" s="339">
        <f>IF(OR($C198&gt;BC$7,$C198+$E198-1&lt;BC$7),0,$D198-SUM($F74:BB74))</f>
        <v>0</v>
      </c>
      <c r="BD198" s="339">
        <f>IF(OR($C198&gt;BD$7,$C198+$E198-1&lt;BD$7),0,$D198-SUM($F74:BC74))</f>
        <v>0</v>
      </c>
      <c r="BE198" s="339">
        <f>IF(OR($C198&gt;BE$7,$C198+$E198-1&lt;BE$7),0,$D198-SUM($F74:BD74))</f>
        <v>0</v>
      </c>
      <c r="BF198" s="339">
        <f>IF(OR($C198&gt;BF$7,$C198+$E198-1&lt;BF$7),0,$D198-SUM($F74:BE74))</f>
        <v>0</v>
      </c>
      <c r="BG198" s="339">
        <f>IF(OR($C198&gt;BG$7,$C198+$E198-1&lt;BG$7),0,$D198-SUM($F74:BF74))</f>
        <v>0</v>
      </c>
      <c r="BH198" s="339">
        <f>IF(OR($C198&gt;BH$7,$C198+$E198-1&lt;BH$7),0,$D198-SUM($F74:BG74))</f>
        <v>0</v>
      </c>
      <c r="BI198" s="339">
        <f>IF(OR($C198&gt;BI$7,$C198+$E198-1&lt;BI$7),0,$D198-SUM($F74:BH74))</f>
        <v>0</v>
      </c>
      <c r="BJ198" s="339">
        <f>IF(OR($C198&gt;BJ$7,$C198+$E198-1&lt;BJ$7),0,$D198-SUM($F74:BI74))</f>
        <v>0</v>
      </c>
      <c r="BK198" s="339">
        <f>IF(OR($C198&gt;BK$7,$C198+$E198-1&lt;BK$7),0,$D198-SUM($F74:BJ74))</f>
        <v>0</v>
      </c>
      <c r="BL198" s="339">
        <f>IF(OR($C198&gt;BL$7,$C198+$E198-1&lt;BL$7),0,$D198-SUM($F74:BK74))</f>
        <v>0</v>
      </c>
      <c r="BM198" s="339">
        <f>IF(OR($C198&gt;BM$7,$C198+$E198-1&lt;BM$7),0,$D198-SUM($F74:BL74))</f>
        <v>0</v>
      </c>
      <c r="BN198" s="339">
        <f>IF(OR($C198&gt;BN$7,$C198+$E198-1&lt;BN$7),0,$D198-SUM($F74:BM74))</f>
        <v>0</v>
      </c>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row>
    <row r="199" spans="1:90" hidden="1" outlineLevel="1" x14ac:dyDescent="0.15">
      <c r="A199" s="112"/>
      <c r="B199" s="87"/>
      <c r="C199" s="8">
        <v>41</v>
      </c>
      <c r="D199" s="337">
        <v>0</v>
      </c>
      <c r="E199" s="8">
        <f t="shared" si="22"/>
        <v>0</v>
      </c>
      <c r="F199" s="338"/>
      <c r="G199" s="339">
        <f>IF(OR($C199&gt;G$7,$C199+$E199-1&lt;G$7),0,$D199-SUM($F75:F75))</f>
        <v>0</v>
      </c>
      <c r="H199" s="339">
        <f>IF(OR($C199&gt;H$7,$C199+$E199-1&lt;H$7),0,$D199-SUM($F75:G75))</f>
        <v>0</v>
      </c>
      <c r="I199" s="339">
        <f>IF(OR($C199&gt;I$7,$C199+$E199-1&lt;I$7),0,$D199-SUM($F75:H75))</f>
        <v>0</v>
      </c>
      <c r="J199" s="339">
        <f>IF(OR($C199&gt;J$7,$C199+$E199-1&lt;J$7),0,$D199-SUM($F75:I75))</f>
        <v>0</v>
      </c>
      <c r="K199" s="339">
        <f>IF(OR($C199&gt;K$7,$C199+$E199-1&lt;K$7),0,$D199-SUM($F75:J75))</f>
        <v>0</v>
      </c>
      <c r="L199" s="339">
        <f>IF(OR($C199&gt;L$7,$C199+$E199-1&lt;L$7),0,$D199-SUM($F75:K75))</f>
        <v>0</v>
      </c>
      <c r="M199" s="339">
        <f>IF(OR($C199&gt;M$7,$C199+$E199-1&lt;M$7),0,$D199-SUM($F75:L75))</f>
        <v>0</v>
      </c>
      <c r="N199" s="339">
        <f>IF(OR($C199&gt;N$7,$C199+$E199-1&lt;N$7),0,$D199-SUM($F75:M75))</f>
        <v>0</v>
      </c>
      <c r="O199" s="339">
        <f>IF(OR($C199&gt;O$7,$C199+$E199-1&lt;O$7),0,$D199-SUM($F75:N75))</f>
        <v>0</v>
      </c>
      <c r="P199" s="339">
        <f>IF(OR($C199&gt;P$7,$C199+$E199-1&lt;P$7),0,$D199-SUM($F75:O75))</f>
        <v>0</v>
      </c>
      <c r="Q199" s="339">
        <f>IF(OR($C199&gt;Q$7,$C199+$E199-1&lt;Q$7),0,$D199-SUM($F75:P75))</f>
        <v>0</v>
      </c>
      <c r="R199" s="339">
        <f>IF(OR($C199&gt;R$7,$C199+$E199-1&lt;R$7),0,$D199-SUM($F75:Q75))</f>
        <v>0</v>
      </c>
      <c r="S199" s="339">
        <f>IF(OR($C199&gt;S$7,$C199+$E199-1&lt;S$7),0,$D199-SUM($F75:R75))</f>
        <v>0</v>
      </c>
      <c r="T199" s="339">
        <f>IF(OR($C199&gt;T$7,$C199+$E199-1&lt;T$7),0,$D199-SUM($F75:S75))</f>
        <v>0</v>
      </c>
      <c r="U199" s="339">
        <f>IF(OR($C199&gt;U$7,$C199+$E199-1&lt;U$7),0,$D199-SUM($F75:T75))</f>
        <v>0</v>
      </c>
      <c r="V199" s="339">
        <f>IF(OR($C199&gt;V$7,$C199+$E199-1&lt;V$7),0,$D199-SUM($F75:U75))</f>
        <v>0</v>
      </c>
      <c r="W199" s="339">
        <f>IF(OR($C199&gt;W$7,$C199+$E199-1&lt;W$7),0,$D199-SUM($F75:V75))</f>
        <v>0</v>
      </c>
      <c r="X199" s="339">
        <f>IF(OR($C199&gt;X$7,$C199+$E199-1&lt;X$7),0,$D199-SUM($F75:W75))</f>
        <v>0</v>
      </c>
      <c r="Y199" s="339">
        <f>IF(OR($C199&gt;Y$7,$C199+$E199-1&lt;Y$7),0,$D199-SUM($F75:X75))</f>
        <v>0</v>
      </c>
      <c r="Z199" s="339">
        <f>IF(OR($C199&gt;Z$7,$C199+$E199-1&lt;Z$7),0,$D199-SUM($F75:Y75))</f>
        <v>0</v>
      </c>
      <c r="AA199" s="339">
        <f>IF(OR($C199&gt;AA$7,$C199+$E199-1&lt;AA$7),0,$D199-SUM($F75:Z75))</f>
        <v>0</v>
      </c>
      <c r="AB199" s="339">
        <f>IF(OR($C199&gt;AB$7,$C199+$E199-1&lt;AB$7),0,$D199-SUM($F75:AA75))</f>
        <v>0</v>
      </c>
      <c r="AC199" s="339">
        <f>IF(OR($C199&gt;AC$7,$C199+$E199-1&lt;AC$7),0,$D199-SUM($F75:AB75))</f>
        <v>0</v>
      </c>
      <c r="AD199" s="339">
        <f>IF(OR($C199&gt;AD$7,$C199+$E199-1&lt;AD$7),0,$D199-SUM($F75:AC75))</f>
        <v>0</v>
      </c>
      <c r="AE199" s="339">
        <f>IF(OR($C199&gt;AE$7,$C199+$E199-1&lt;AE$7),0,$D199-SUM($F75:AD75))</f>
        <v>0</v>
      </c>
      <c r="AF199" s="339">
        <f>IF(OR($C199&gt;AF$7,$C199+$E199-1&lt;AF$7),0,$D199-SUM($F75:AE75))</f>
        <v>0</v>
      </c>
      <c r="AG199" s="339">
        <f>IF(OR($C199&gt;AG$7,$C199+$E199-1&lt;AG$7),0,$D199-SUM($F75:AF75))</f>
        <v>0</v>
      </c>
      <c r="AH199" s="339">
        <f>IF(OR($C199&gt;AH$7,$C199+$E199-1&lt;AH$7),0,$D199-SUM($F75:AG75))</f>
        <v>0</v>
      </c>
      <c r="AI199" s="339">
        <f>IF(OR($C199&gt;AI$7,$C199+$E199-1&lt;AI$7),0,$D199-SUM($F75:AH75))</f>
        <v>0</v>
      </c>
      <c r="AJ199" s="339">
        <f>IF(OR($C199&gt;AJ$7,$C199+$E199-1&lt;AJ$7),0,$D199-SUM($F75:AI75))</f>
        <v>0</v>
      </c>
      <c r="AK199" s="339">
        <f>IF(OR($C199&gt;AK$7,$C199+$E199-1&lt;AK$7),0,$D199-SUM($F75:AJ75))</f>
        <v>0</v>
      </c>
      <c r="AL199" s="339">
        <f>IF(OR($C199&gt;AL$7,$C199+$E199-1&lt;AL$7),0,$D199-SUM($F75:AK75))</f>
        <v>0</v>
      </c>
      <c r="AM199" s="339">
        <f>IF(OR($C199&gt;AM$7,$C199+$E199-1&lt;AM$7),0,$D199-SUM($F75:AL75))</f>
        <v>0</v>
      </c>
      <c r="AN199" s="339">
        <f>IF(OR($C199&gt;AN$7,$C199+$E199-1&lt;AN$7),0,$D199-SUM($F75:AM75))</f>
        <v>0</v>
      </c>
      <c r="AO199" s="339">
        <f>IF(OR($C199&gt;AO$7,$C199+$E199-1&lt;AO$7),0,$D199-SUM($F75:AN75))</f>
        <v>0</v>
      </c>
      <c r="AP199" s="339">
        <f>IF(OR($C199&gt;AP$7,$C199+$E199-1&lt;AP$7),0,$D199-SUM($F75:AO75))</f>
        <v>0</v>
      </c>
      <c r="AQ199" s="339">
        <f>IF(OR($C199&gt;AQ$7,$C199+$E199-1&lt;AQ$7),0,$D199-SUM($F75:AP75))</f>
        <v>0</v>
      </c>
      <c r="AR199" s="339">
        <f>IF(OR($C199&gt;AR$7,$C199+$E199-1&lt;AR$7),0,$D199-SUM($F75:AQ75))</f>
        <v>0</v>
      </c>
      <c r="AS199" s="339">
        <f>IF(OR($C199&gt;AS$7,$C199+$E199-1&lt;AS$7),0,$D199-SUM($F75:AR75))</f>
        <v>0</v>
      </c>
      <c r="AT199" s="339">
        <f>IF(OR($C199&gt;AT$7,$C199+$E199-1&lt;AT$7),0,$D199-SUM($F75:AS75))</f>
        <v>0</v>
      </c>
      <c r="AU199" s="339">
        <f>IF(OR($C199&gt;AU$7,$C199+$E199-1&lt;AU$7),0,$D199-SUM($F75:AT75))</f>
        <v>0</v>
      </c>
      <c r="AV199" s="339">
        <f>IF(OR($C199&gt;AV$7,$C199+$E199-1&lt;AV$7),0,$D199-SUM($F75:AU75))</f>
        <v>0</v>
      </c>
      <c r="AW199" s="339">
        <f>IF(OR($C199&gt;AW$7,$C199+$E199-1&lt;AW$7),0,$D199-SUM($F75:AV75))</f>
        <v>0</v>
      </c>
      <c r="AX199" s="339">
        <f>IF(OR($C199&gt;AX$7,$C199+$E199-1&lt;AX$7),0,$D199-SUM($F75:AW75))</f>
        <v>0</v>
      </c>
      <c r="AY199" s="339">
        <f>IF(OR($C199&gt;AY$7,$C199+$E199-1&lt;AY$7),0,$D199-SUM($F75:AX75))</f>
        <v>0</v>
      </c>
      <c r="AZ199" s="339">
        <f>IF(OR($C199&gt;AZ$7,$C199+$E199-1&lt;AZ$7),0,$D199-SUM($F75:AY75))</f>
        <v>0</v>
      </c>
      <c r="BA199" s="339">
        <f>IF(OR($C199&gt;BA$7,$C199+$E199-1&lt;BA$7),0,$D199-SUM($F75:AZ75))</f>
        <v>0</v>
      </c>
      <c r="BB199" s="339">
        <f>IF(OR($C199&gt;BB$7,$C199+$E199-1&lt;BB$7),0,$D199-SUM($F75:BA75))</f>
        <v>0</v>
      </c>
      <c r="BC199" s="339">
        <f>IF(OR($C199&gt;BC$7,$C199+$E199-1&lt;BC$7),0,$D199-SUM($F75:BB75))</f>
        <v>0</v>
      </c>
      <c r="BD199" s="339">
        <f>IF(OR($C199&gt;BD$7,$C199+$E199-1&lt;BD$7),0,$D199-SUM($F75:BC75))</f>
        <v>0</v>
      </c>
      <c r="BE199" s="339">
        <f>IF(OR($C199&gt;BE$7,$C199+$E199-1&lt;BE$7),0,$D199-SUM($F75:BD75))</f>
        <v>0</v>
      </c>
      <c r="BF199" s="339">
        <f>IF(OR($C199&gt;BF$7,$C199+$E199-1&lt;BF$7),0,$D199-SUM($F75:BE75))</f>
        <v>0</v>
      </c>
      <c r="BG199" s="339">
        <f>IF(OR($C199&gt;BG$7,$C199+$E199-1&lt;BG$7),0,$D199-SUM($F75:BF75))</f>
        <v>0</v>
      </c>
      <c r="BH199" s="339">
        <f>IF(OR($C199&gt;BH$7,$C199+$E199-1&lt;BH$7),0,$D199-SUM($F75:BG75))</f>
        <v>0</v>
      </c>
      <c r="BI199" s="339">
        <f>IF(OR($C199&gt;BI$7,$C199+$E199-1&lt;BI$7),0,$D199-SUM($F75:BH75))</f>
        <v>0</v>
      </c>
      <c r="BJ199" s="339">
        <f>IF(OR($C199&gt;BJ$7,$C199+$E199-1&lt;BJ$7),0,$D199-SUM($F75:BI75))</f>
        <v>0</v>
      </c>
      <c r="BK199" s="339">
        <f>IF(OR($C199&gt;BK$7,$C199+$E199-1&lt;BK$7),0,$D199-SUM($F75:BJ75))</f>
        <v>0</v>
      </c>
      <c r="BL199" s="339">
        <f>IF(OR($C199&gt;BL$7,$C199+$E199-1&lt;BL$7),0,$D199-SUM($F75:BK75))</f>
        <v>0</v>
      </c>
      <c r="BM199" s="339">
        <f>IF(OR($C199&gt;BM$7,$C199+$E199-1&lt;BM$7),0,$D199-SUM($F75:BL75))</f>
        <v>0</v>
      </c>
      <c r="BN199" s="339">
        <f>IF(OR($C199&gt;BN$7,$C199+$E199-1&lt;BN$7),0,$D199-SUM($F75:BM75))</f>
        <v>0</v>
      </c>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row>
    <row r="200" spans="1:90" hidden="1" outlineLevel="1" x14ac:dyDescent="0.15">
      <c r="A200" s="112"/>
      <c r="B200" s="87"/>
      <c r="C200" s="8">
        <v>42</v>
      </c>
      <c r="D200" s="337">
        <v>0</v>
      </c>
      <c r="E200" s="8">
        <f t="shared" si="22"/>
        <v>0</v>
      </c>
      <c r="F200" s="338"/>
      <c r="G200" s="339">
        <f>IF(OR($C200&gt;G$7,$C200+$E200-1&lt;G$7),0,$D200-SUM($F76:F76))</f>
        <v>0</v>
      </c>
      <c r="H200" s="339">
        <f>IF(OR($C200&gt;H$7,$C200+$E200-1&lt;H$7),0,$D200-SUM($F76:G76))</f>
        <v>0</v>
      </c>
      <c r="I200" s="339">
        <f>IF(OR($C200&gt;I$7,$C200+$E200-1&lt;I$7),0,$D200-SUM($F76:H76))</f>
        <v>0</v>
      </c>
      <c r="J200" s="339">
        <f>IF(OR($C200&gt;J$7,$C200+$E200-1&lt;J$7),0,$D200-SUM($F76:I76))</f>
        <v>0</v>
      </c>
      <c r="K200" s="339">
        <f>IF(OR($C200&gt;K$7,$C200+$E200-1&lt;K$7),0,$D200-SUM($F76:J76))</f>
        <v>0</v>
      </c>
      <c r="L200" s="339">
        <f>IF(OR($C200&gt;L$7,$C200+$E200-1&lt;L$7),0,$D200-SUM($F76:K76))</f>
        <v>0</v>
      </c>
      <c r="M200" s="339">
        <f>IF(OR($C200&gt;M$7,$C200+$E200-1&lt;M$7),0,$D200-SUM($F76:L76))</f>
        <v>0</v>
      </c>
      <c r="N200" s="339">
        <f>IF(OR($C200&gt;N$7,$C200+$E200-1&lt;N$7),0,$D200-SUM($F76:M76))</f>
        <v>0</v>
      </c>
      <c r="O200" s="339">
        <f>IF(OR($C200&gt;O$7,$C200+$E200-1&lt;O$7),0,$D200-SUM($F76:N76))</f>
        <v>0</v>
      </c>
      <c r="P200" s="339">
        <f>IF(OR($C200&gt;P$7,$C200+$E200-1&lt;P$7),0,$D200-SUM($F76:O76))</f>
        <v>0</v>
      </c>
      <c r="Q200" s="339">
        <f>IF(OR($C200&gt;Q$7,$C200+$E200-1&lt;Q$7),0,$D200-SUM($F76:P76))</f>
        <v>0</v>
      </c>
      <c r="R200" s="339">
        <f>IF(OR($C200&gt;R$7,$C200+$E200-1&lt;R$7),0,$D200-SUM($F76:Q76))</f>
        <v>0</v>
      </c>
      <c r="S200" s="339">
        <f>IF(OR($C200&gt;S$7,$C200+$E200-1&lt;S$7),0,$D200-SUM($F76:R76))</f>
        <v>0</v>
      </c>
      <c r="T200" s="339">
        <f>IF(OR($C200&gt;T$7,$C200+$E200-1&lt;T$7),0,$D200-SUM($F76:S76))</f>
        <v>0</v>
      </c>
      <c r="U200" s="339">
        <f>IF(OR($C200&gt;U$7,$C200+$E200-1&lt;U$7),0,$D200-SUM($F76:T76))</f>
        <v>0</v>
      </c>
      <c r="V200" s="339">
        <f>IF(OR($C200&gt;V$7,$C200+$E200-1&lt;V$7),0,$D200-SUM($F76:U76))</f>
        <v>0</v>
      </c>
      <c r="W200" s="339">
        <f>IF(OR($C200&gt;W$7,$C200+$E200-1&lt;W$7),0,$D200-SUM($F76:V76))</f>
        <v>0</v>
      </c>
      <c r="X200" s="339">
        <f>IF(OR($C200&gt;X$7,$C200+$E200-1&lt;X$7),0,$D200-SUM($F76:W76))</f>
        <v>0</v>
      </c>
      <c r="Y200" s="339">
        <f>IF(OR($C200&gt;Y$7,$C200+$E200-1&lt;Y$7),0,$D200-SUM($F76:X76))</f>
        <v>0</v>
      </c>
      <c r="Z200" s="339">
        <f>IF(OR($C200&gt;Z$7,$C200+$E200-1&lt;Z$7),0,$D200-SUM($F76:Y76))</f>
        <v>0</v>
      </c>
      <c r="AA200" s="339">
        <f>IF(OR($C200&gt;AA$7,$C200+$E200-1&lt;AA$7),0,$D200-SUM($F76:Z76))</f>
        <v>0</v>
      </c>
      <c r="AB200" s="339">
        <f>IF(OR($C200&gt;AB$7,$C200+$E200-1&lt;AB$7),0,$D200-SUM($F76:AA76))</f>
        <v>0</v>
      </c>
      <c r="AC200" s="339">
        <f>IF(OR($C200&gt;AC$7,$C200+$E200-1&lt;AC$7),0,$D200-SUM($F76:AB76))</f>
        <v>0</v>
      </c>
      <c r="AD200" s="339">
        <f>IF(OR($C200&gt;AD$7,$C200+$E200-1&lt;AD$7),0,$D200-SUM($F76:AC76))</f>
        <v>0</v>
      </c>
      <c r="AE200" s="339">
        <f>IF(OR($C200&gt;AE$7,$C200+$E200-1&lt;AE$7),0,$D200-SUM($F76:AD76))</f>
        <v>0</v>
      </c>
      <c r="AF200" s="339">
        <f>IF(OR($C200&gt;AF$7,$C200+$E200-1&lt;AF$7),0,$D200-SUM($F76:AE76))</f>
        <v>0</v>
      </c>
      <c r="AG200" s="339">
        <f>IF(OR($C200&gt;AG$7,$C200+$E200-1&lt;AG$7),0,$D200-SUM($F76:AF76))</f>
        <v>0</v>
      </c>
      <c r="AH200" s="339">
        <f>IF(OR($C200&gt;AH$7,$C200+$E200-1&lt;AH$7),0,$D200-SUM($F76:AG76))</f>
        <v>0</v>
      </c>
      <c r="AI200" s="339">
        <f>IF(OR($C200&gt;AI$7,$C200+$E200-1&lt;AI$7),0,$D200-SUM($F76:AH76))</f>
        <v>0</v>
      </c>
      <c r="AJ200" s="339">
        <f>IF(OR($C200&gt;AJ$7,$C200+$E200-1&lt;AJ$7),0,$D200-SUM($F76:AI76))</f>
        <v>0</v>
      </c>
      <c r="AK200" s="339">
        <f>IF(OR($C200&gt;AK$7,$C200+$E200-1&lt;AK$7),0,$D200-SUM($F76:AJ76))</f>
        <v>0</v>
      </c>
      <c r="AL200" s="339">
        <f>IF(OR($C200&gt;AL$7,$C200+$E200-1&lt;AL$7),0,$D200-SUM($F76:AK76))</f>
        <v>0</v>
      </c>
      <c r="AM200" s="339">
        <f>IF(OR($C200&gt;AM$7,$C200+$E200-1&lt;AM$7),0,$D200-SUM($F76:AL76))</f>
        <v>0</v>
      </c>
      <c r="AN200" s="339">
        <f>IF(OR($C200&gt;AN$7,$C200+$E200-1&lt;AN$7),0,$D200-SUM($F76:AM76))</f>
        <v>0</v>
      </c>
      <c r="AO200" s="339">
        <f>IF(OR($C200&gt;AO$7,$C200+$E200-1&lt;AO$7),0,$D200-SUM($F76:AN76))</f>
        <v>0</v>
      </c>
      <c r="AP200" s="339">
        <f>IF(OR($C200&gt;AP$7,$C200+$E200-1&lt;AP$7),0,$D200-SUM($F76:AO76))</f>
        <v>0</v>
      </c>
      <c r="AQ200" s="339">
        <f>IF(OR($C200&gt;AQ$7,$C200+$E200-1&lt;AQ$7),0,$D200-SUM($F76:AP76))</f>
        <v>0</v>
      </c>
      <c r="AR200" s="339">
        <f>IF(OR($C200&gt;AR$7,$C200+$E200-1&lt;AR$7),0,$D200-SUM($F76:AQ76))</f>
        <v>0</v>
      </c>
      <c r="AS200" s="339">
        <f>IF(OR($C200&gt;AS$7,$C200+$E200-1&lt;AS$7),0,$D200-SUM($F76:AR76))</f>
        <v>0</v>
      </c>
      <c r="AT200" s="339">
        <f>IF(OR($C200&gt;AT$7,$C200+$E200-1&lt;AT$7),0,$D200-SUM($F76:AS76))</f>
        <v>0</v>
      </c>
      <c r="AU200" s="339">
        <f>IF(OR($C200&gt;AU$7,$C200+$E200-1&lt;AU$7),0,$D200-SUM($F76:AT76))</f>
        <v>0</v>
      </c>
      <c r="AV200" s="339">
        <f>IF(OR($C200&gt;AV$7,$C200+$E200-1&lt;AV$7),0,$D200-SUM($F76:AU76))</f>
        <v>0</v>
      </c>
      <c r="AW200" s="339">
        <f>IF(OR($C200&gt;AW$7,$C200+$E200-1&lt;AW$7),0,$D200-SUM($F76:AV76))</f>
        <v>0</v>
      </c>
      <c r="AX200" s="339">
        <f>IF(OR($C200&gt;AX$7,$C200+$E200-1&lt;AX$7),0,$D200-SUM($F76:AW76))</f>
        <v>0</v>
      </c>
      <c r="AY200" s="339">
        <f>IF(OR($C200&gt;AY$7,$C200+$E200-1&lt;AY$7),0,$D200-SUM($F76:AX76))</f>
        <v>0</v>
      </c>
      <c r="AZ200" s="339">
        <f>IF(OR($C200&gt;AZ$7,$C200+$E200-1&lt;AZ$7),0,$D200-SUM($F76:AY76))</f>
        <v>0</v>
      </c>
      <c r="BA200" s="339">
        <f>IF(OR($C200&gt;BA$7,$C200+$E200-1&lt;BA$7),0,$D200-SUM($F76:AZ76))</f>
        <v>0</v>
      </c>
      <c r="BB200" s="339">
        <f>IF(OR($C200&gt;BB$7,$C200+$E200-1&lt;BB$7),0,$D200-SUM($F76:BA76))</f>
        <v>0</v>
      </c>
      <c r="BC200" s="339">
        <f>IF(OR($C200&gt;BC$7,$C200+$E200-1&lt;BC$7),0,$D200-SUM($F76:BB76))</f>
        <v>0</v>
      </c>
      <c r="BD200" s="339">
        <f>IF(OR($C200&gt;BD$7,$C200+$E200-1&lt;BD$7),0,$D200-SUM($F76:BC76))</f>
        <v>0</v>
      </c>
      <c r="BE200" s="339">
        <f>IF(OR($C200&gt;BE$7,$C200+$E200-1&lt;BE$7),0,$D200-SUM($F76:BD76))</f>
        <v>0</v>
      </c>
      <c r="BF200" s="339">
        <f>IF(OR($C200&gt;BF$7,$C200+$E200-1&lt;BF$7),0,$D200-SUM($F76:BE76))</f>
        <v>0</v>
      </c>
      <c r="BG200" s="339">
        <f>IF(OR($C200&gt;BG$7,$C200+$E200-1&lt;BG$7),0,$D200-SUM($F76:BF76))</f>
        <v>0</v>
      </c>
      <c r="BH200" s="339">
        <f>IF(OR($C200&gt;BH$7,$C200+$E200-1&lt;BH$7),0,$D200-SUM($F76:BG76))</f>
        <v>0</v>
      </c>
      <c r="BI200" s="339">
        <f>IF(OR($C200&gt;BI$7,$C200+$E200-1&lt;BI$7),0,$D200-SUM($F76:BH76))</f>
        <v>0</v>
      </c>
      <c r="BJ200" s="339">
        <f>IF(OR($C200&gt;BJ$7,$C200+$E200-1&lt;BJ$7),0,$D200-SUM($F76:BI76))</f>
        <v>0</v>
      </c>
      <c r="BK200" s="339">
        <f>IF(OR($C200&gt;BK$7,$C200+$E200-1&lt;BK$7),0,$D200-SUM($F76:BJ76))</f>
        <v>0</v>
      </c>
      <c r="BL200" s="339">
        <f>IF(OR($C200&gt;BL$7,$C200+$E200-1&lt;BL$7),0,$D200-SUM($F76:BK76))</f>
        <v>0</v>
      </c>
      <c r="BM200" s="339">
        <f>IF(OR($C200&gt;BM$7,$C200+$E200-1&lt;BM$7),0,$D200-SUM($F76:BL76))</f>
        <v>0</v>
      </c>
      <c r="BN200" s="339">
        <f>IF(OR($C200&gt;BN$7,$C200+$E200-1&lt;BN$7),0,$D200-SUM($F76:BM76))</f>
        <v>0</v>
      </c>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row>
    <row r="201" spans="1:90" hidden="1" outlineLevel="1" x14ac:dyDescent="0.15">
      <c r="A201" s="112"/>
      <c r="B201" s="87"/>
      <c r="C201" s="8">
        <v>43</v>
      </c>
      <c r="D201" s="337">
        <v>0</v>
      </c>
      <c r="E201" s="8">
        <f t="shared" si="22"/>
        <v>0</v>
      </c>
      <c r="F201" s="338"/>
      <c r="G201" s="339">
        <f>IF(OR($C201&gt;G$7,$C201+$E201-1&lt;G$7),0,$D201-SUM($F77:F77))</f>
        <v>0</v>
      </c>
      <c r="H201" s="339">
        <f>IF(OR($C201&gt;H$7,$C201+$E201-1&lt;H$7),0,$D201-SUM($F77:G77))</f>
        <v>0</v>
      </c>
      <c r="I201" s="339">
        <f>IF(OR($C201&gt;I$7,$C201+$E201-1&lt;I$7),0,$D201-SUM($F77:H77))</f>
        <v>0</v>
      </c>
      <c r="J201" s="339">
        <f>IF(OR($C201&gt;J$7,$C201+$E201-1&lt;J$7),0,$D201-SUM($F77:I77))</f>
        <v>0</v>
      </c>
      <c r="K201" s="339">
        <f>IF(OR($C201&gt;K$7,$C201+$E201-1&lt;K$7),0,$D201-SUM($F77:J77))</f>
        <v>0</v>
      </c>
      <c r="L201" s="339">
        <f>IF(OR($C201&gt;L$7,$C201+$E201-1&lt;L$7),0,$D201-SUM($F77:K77))</f>
        <v>0</v>
      </c>
      <c r="M201" s="339">
        <f>IF(OR($C201&gt;M$7,$C201+$E201-1&lt;M$7),0,$D201-SUM($F77:L77))</f>
        <v>0</v>
      </c>
      <c r="N201" s="339">
        <f>IF(OR($C201&gt;N$7,$C201+$E201-1&lt;N$7),0,$D201-SUM($F77:M77))</f>
        <v>0</v>
      </c>
      <c r="O201" s="339">
        <f>IF(OR($C201&gt;O$7,$C201+$E201-1&lt;O$7),0,$D201-SUM($F77:N77))</f>
        <v>0</v>
      </c>
      <c r="P201" s="339">
        <f>IF(OR($C201&gt;P$7,$C201+$E201-1&lt;P$7),0,$D201-SUM($F77:O77))</f>
        <v>0</v>
      </c>
      <c r="Q201" s="339">
        <f>IF(OR($C201&gt;Q$7,$C201+$E201-1&lt;Q$7),0,$D201-SUM($F77:P77))</f>
        <v>0</v>
      </c>
      <c r="R201" s="339">
        <f>IF(OR($C201&gt;R$7,$C201+$E201-1&lt;R$7),0,$D201-SUM($F77:Q77))</f>
        <v>0</v>
      </c>
      <c r="S201" s="339">
        <f>IF(OR($C201&gt;S$7,$C201+$E201-1&lt;S$7),0,$D201-SUM($F77:R77))</f>
        <v>0</v>
      </c>
      <c r="T201" s="339">
        <f>IF(OR($C201&gt;T$7,$C201+$E201-1&lt;T$7),0,$D201-SUM($F77:S77))</f>
        <v>0</v>
      </c>
      <c r="U201" s="339">
        <f>IF(OR($C201&gt;U$7,$C201+$E201-1&lt;U$7),0,$D201-SUM($F77:T77))</f>
        <v>0</v>
      </c>
      <c r="V201" s="339">
        <f>IF(OR($C201&gt;V$7,$C201+$E201-1&lt;V$7),0,$D201-SUM($F77:U77))</f>
        <v>0</v>
      </c>
      <c r="W201" s="339">
        <f>IF(OR($C201&gt;W$7,$C201+$E201-1&lt;W$7),0,$D201-SUM($F77:V77))</f>
        <v>0</v>
      </c>
      <c r="X201" s="339">
        <f>IF(OR($C201&gt;X$7,$C201+$E201-1&lt;X$7),0,$D201-SUM($F77:W77))</f>
        <v>0</v>
      </c>
      <c r="Y201" s="339">
        <f>IF(OR($C201&gt;Y$7,$C201+$E201-1&lt;Y$7),0,$D201-SUM($F77:X77))</f>
        <v>0</v>
      </c>
      <c r="Z201" s="339">
        <f>IF(OR($C201&gt;Z$7,$C201+$E201-1&lt;Z$7),0,$D201-SUM($F77:Y77))</f>
        <v>0</v>
      </c>
      <c r="AA201" s="339">
        <f>IF(OR($C201&gt;AA$7,$C201+$E201-1&lt;AA$7),0,$D201-SUM($F77:Z77))</f>
        <v>0</v>
      </c>
      <c r="AB201" s="339">
        <f>IF(OR($C201&gt;AB$7,$C201+$E201-1&lt;AB$7),0,$D201-SUM($F77:AA77))</f>
        <v>0</v>
      </c>
      <c r="AC201" s="339">
        <f>IF(OR($C201&gt;AC$7,$C201+$E201-1&lt;AC$7),0,$D201-SUM($F77:AB77))</f>
        <v>0</v>
      </c>
      <c r="AD201" s="339">
        <f>IF(OR($C201&gt;AD$7,$C201+$E201-1&lt;AD$7),0,$D201-SUM($F77:AC77))</f>
        <v>0</v>
      </c>
      <c r="AE201" s="339">
        <f>IF(OR($C201&gt;AE$7,$C201+$E201-1&lt;AE$7),0,$D201-SUM($F77:AD77))</f>
        <v>0</v>
      </c>
      <c r="AF201" s="339">
        <f>IF(OR($C201&gt;AF$7,$C201+$E201-1&lt;AF$7),0,$D201-SUM($F77:AE77))</f>
        <v>0</v>
      </c>
      <c r="AG201" s="339">
        <f>IF(OR($C201&gt;AG$7,$C201+$E201-1&lt;AG$7),0,$D201-SUM($F77:AF77))</f>
        <v>0</v>
      </c>
      <c r="AH201" s="339">
        <f>IF(OR($C201&gt;AH$7,$C201+$E201-1&lt;AH$7),0,$D201-SUM($F77:AG77))</f>
        <v>0</v>
      </c>
      <c r="AI201" s="339">
        <f>IF(OR($C201&gt;AI$7,$C201+$E201-1&lt;AI$7),0,$D201-SUM($F77:AH77))</f>
        <v>0</v>
      </c>
      <c r="AJ201" s="339">
        <f>IF(OR($C201&gt;AJ$7,$C201+$E201-1&lt;AJ$7),0,$D201-SUM($F77:AI77))</f>
        <v>0</v>
      </c>
      <c r="AK201" s="339">
        <f>IF(OR($C201&gt;AK$7,$C201+$E201-1&lt;AK$7),0,$D201-SUM($F77:AJ77))</f>
        <v>0</v>
      </c>
      <c r="AL201" s="339">
        <f>IF(OR($C201&gt;AL$7,$C201+$E201-1&lt;AL$7),0,$D201-SUM($F77:AK77))</f>
        <v>0</v>
      </c>
      <c r="AM201" s="339">
        <f>IF(OR($C201&gt;AM$7,$C201+$E201-1&lt;AM$7),0,$D201-SUM($F77:AL77))</f>
        <v>0</v>
      </c>
      <c r="AN201" s="339">
        <f>IF(OR($C201&gt;AN$7,$C201+$E201-1&lt;AN$7),0,$D201-SUM($F77:AM77))</f>
        <v>0</v>
      </c>
      <c r="AO201" s="339">
        <f>IF(OR($C201&gt;AO$7,$C201+$E201-1&lt;AO$7),0,$D201-SUM($F77:AN77))</f>
        <v>0</v>
      </c>
      <c r="AP201" s="339">
        <f>IF(OR($C201&gt;AP$7,$C201+$E201-1&lt;AP$7),0,$D201-SUM($F77:AO77))</f>
        <v>0</v>
      </c>
      <c r="AQ201" s="339">
        <f>IF(OR($C201&gt;AQ$7,$C201+$E201-1&lt;AQ$7),0,$D201-SUM($F77:AP77))</f>
        <v>0</v>
      </c>
      <c r="AR201" s="339">
        <f>IF(OR($C201&gt;AR$7,$C201+$E201-1&lt;AR$7),0,$D201-SUM($F77:AQ77))</f>
        <v>0</v>
      </c>
      <c r="AS201" s="339">
        <f>IF(OR($C201&gt;AS$7,$C201+$E201-1&lt;AS$7),0,$D201-SUM($F77:AR77))</f>
        <v>0</v>
      </c>
      <c r="AT201" s="339">
        <f>IF(OR($C201&gt;AT$7,$C201+$E201-1&lt;AT$7),0,$D201-SUM($F77:AS77))</f>
        <v>0</v>
      </c>
      <c r="AU201" s="339">
        <f>IF(OR($C201&gt;AU$7,$C201+$E201-1&lt;AU$7),0,$D201-SUM($F77:AT77))</f>
        <v>0</v>
      </c>
      <c r="AV201" s="339">
        <f>IF(OR($C201&gt;AV$7,$C201+$E201-1&lt;AV$7),0,$D201-SUM($F77:AU77))</f>
        <v>0</v>
      </c>
      <c r="AW201" s="339">
        <f>IF(OR($C201&gt;AW$7,$C201+$E201-1&lt;AW$7),0,$D201-SUM($F77:AV77))</f>
        <v>0</v>
      </c>
      <c r="AX201" s="339">
        <f>IF(OR($C201&gt;AX$7,$C201+$E201-1&lt;AX$7),0,$D201-SUM($F77:AW77))</f>
        <v>0</v>
      </c>
      <c r="AY201" s="339">
        <f>IF(OR($C201&gt;AY$7,$C201+$E201-1&lt;AY$7),0,$D201-SUM($F77:AX77))</f>
        <v>0</v>
      </c>
      <c r="AZ201" s="339">
        <f>IF(OR($C201&gt;AZ$7,$C201+$E201-1&lt;AZ$7),0,$D201-SUM($F77:AY77))</f>
        <v>0</v>
      </c>
      <c r="BA201" s="339">
        <f>IF(OR($C201&gt;BA$7,$C201+$E201-1&lt;BA$7),0,$D201-SUM($F77:AZ77))</f>
        <v>0</v>
      </c>
      <c r="BB201" s="339">
        <f>IF(OR($C201&gt;BB$7,$C201+$E201-1&lt;BB$7),0,$D201-SUM($F77:BA77))</f>
        <v>0</v>
      </c>
      <c r="BC201" s="339">
        <f>IF(OR($C201&gt;BC$7,$C201+$E201-1&lt;BC$7),0,$D201-SUM($F77:BB77))</f>
        <v>0</v>
      </c>
      <c r="BD201" s="339">
        <f>IF(OR($C201&gt;BD$7,$C201+$E201-1&lt;BD$7),0,$D201-SUM($F77:BC77))</f>
        <v>0</v>
      </c>
      <c r="BE201" s="339">
        <f>IF(OR($C201&gt;BE$7,$C201+$E201-1&lt;BE$7),0,$D201-SUM($F77:BD77))</f>
        <v>0</v>
      </c>
      <c r="BF201" s="339">
        <f>IF(OR($C201&gt;BF$7,$C201+$E201-1&lt;BF$7),0,$D201-SUM($F77:BE77))</f>
        <v>0</v>
      </c>
      <c r="BG201" s="339">
        <f>IF(OR($C201&gt;BG$7,$C201+$E201-1&lt;BG$7),0,$D201-SUM($F77:BF77))</f>
        <v>0</v>
      </c>
      <c r="BH201" s="339">
        <f>IF(OR($C201&gt;BH$7,$C201+$E201-1&lt;BH$7),0,$D201-SUM($F77:BG77))</f>
        <v>0</v>
      </c>
      <c r="BI201" s="339">
        <f>IF(OR($C201&gt;BI$7,$C201+$E201-1&lt;BI$7),0,$D201-SUM($F77:BH77))</f>
        <v>0</v>
      </c>
      <c r="BJ201" s="339">
        <f>IF(OR($C201&gt;BJ$7,$C201+$E201-1&lt;BJ$7),0,$D201-SUM($F77:BI77))</f>
        <v>0</v>
      </c>
      <c r="BK201" s="339">
        <f>IF(OR($C201&gt;BK$7,$C201+$E201-1&lt;BK$7),0,$D201-SUM($F77:BJ77))</f>
        <v>0</v>
      </c>
      <c r="BL201" s="339">
        <f>IF(OR($C201&gt;BL$7,$C201+$E201-1&lt;BL$7),0,$D201-SUM($F77:BK77))</f>
        <v>0</v>
      </c>
      <c r="BM201" s="339">
        <f>IF(OR($C201&gt;BM$7,$C201+$E201-1&lt;BM$7),0,$D201-SUM($F77:BL77))</f>
        <v>0</v>
      </c>
      <c r="BN201" s="339">
        <f>IF(OR($C201&gt;BN$7,$C201+$E201-1&lt;BN$7),0,$D201-SUM($F77:BM77))</f>
        <v>0</v>
      </c>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row>
    <row r="202" spans="1:90" hidden="1" outlineLevel="1" x14ac:dyDescent="0.15">
      <c r="A202" s="112"/>
      <c r="B202" s="87"/>
      <c r="C202" s="8">
        <v>44</v>
      </c>
      <c r="D202" s="337">
        <v>0</v>
      </c>
      <c r="E202" s="8">
        <f t="shared" si="22"/>
        <v>0</v>
      </c>
      <c r="F202" s="338"/>
      <c r="G202" s="339">
        <f>IF(OR($C202&gt;G$7,$C202+$E202-1&lt;G$7),0,$D202-SUM($F78:F78))</f>
        <v>0</v>
      </c>
      <c r="H202" s="339">
        <f>IF(OR($C202&gt;H$7,$C202+$E202-1&lt;H$7),0,$D202-SUM($F78:G78))</f>
        <v>0</v>
      </c>
      <c r="I202" s="339">
        <f>IF(OR($C202&gt;I$7,$C202+$E202-1&lt;I$7),0,$D202-SUM($F78:H78))</f>
        <v>0</v>
      </c>
      <c r="J202" s="339">
        <f>IF(OR($C202&gt;J$7,$C202+$E202-1&lt;J$7),0,$D202-SUM($F78:I78))</f>
        <v>0</v>
      </c>
      <c r="K202" s="339">
        <f>IF(OR($C202&gt;K$7,$C202+$E202-1&lt;K$7),0,$D202-SUM($F78:J78))</f>
        <v>0</v>
      </c>
      <c r="L202" s="339">
        <f>IF(OR($C202&gt;L$7,$C202+$E202-1&lt;L$7),0,$D202-SUM($F78:K78))</f>
        <v>0</v>
      </c>
      <c r="M202" s="339">
        <f>IF(OR($C202&gt;M$7,$C202+$E202-1&lt;M$7),0,$D202-SUM($F78:L78))</f>
        <v>0</v>
      </c>
      <c r="N202" s="339">
        <f>IF(OR($C202&gt;N$7,$C202+$E202-1&lt;N$7),0,$D202-SUM($F78:M78))</f>
        <v>0</v>
      </c>
      <c r="O202" s="339">
        <f>IF(OR($C202&gt;O$7,$C202+$E202-1&lt;O$7),0,$D202-SUM($F78:N78))</f>
        <v>0</v>
      </c>
      <c r="P202" s="339">
        <f>IF(OR($C202&gt;P$7,$C202+$E202-1&lt;P$7),0,$D202-SUM($F78:O78))</f>
        <v>0</v>
      </c>
      <c r="Q202" s="339">
        <f>IF(OR($C202&gt;Q$7,$C202+$E202-1&lt;Q$7),0,$D202-SUM($F78:P78))</f>
        <v>0</v>
      </c>
      <c r="R202" s="339">
        <f>IF(OR($C202&gt;R$7,$C202+$E202-1&lt;R$7),0,$D202-SUM($F78:Q78))</f>
        <v>0</v>
      </c>
      <c r="S202" s="339">
        <f>IF(OR($C202&gt;S$7,$C202+$E202-1&lt;S$7),0,$D202-SUM($F78:R78))</f>
        <v>0</v>
      </c>
      <c r="T202" s="339">
        <f>IF(OR($C202&gt;T$7,$C202+$E202-1&lt;T$7),0,$D202-SUM($F78:S78))</f>
        <v>0</v>
      </c>
      <c r="U202" s="339">
        <f>IF(OR($C202&gt;U$7,$C202+$E202-1&lt;U$7),0,$D202-SUM($F78:T78))</f>
        <v>0</v>
      </c>
      <c r="V202" s="339">
        <f>IF(OR($C202&gt;V$7,$C202+$E202-1&lt;V$7),0,$D202-SUM($F78:U78))</f>
        <v>0</v>
      </c>
      <c r="W202" s="339">
        <f>IF(OR($C202&gt;W$7,$C202+$E202-1&lt;W$7),0,$D202-SUM($F78:V78))</f>
        <v>0</v>
      </c>
      <c r="X202" s="339">
        <f>IF(OR($C202&gt;X$7,$C202+$E202-1&lt;X$7),0,$D202-SUM($F78:W78))</f>
        <v>0</v>
      </c>
      <c r="Y202" s="339">
        <f>IF(OR($C202&gt;Y$7,$C202+$E202-1&lt;Y$7),0,$D202-SUM($F78:X78))</f>
        <v>0</v>
      </c>
      <c r="Z202" s="339">
        <f>IF(OR($C202&gt;Z$7,$C202+$E202-1&lt;Z$7),0,$D202-SUM($F78:Y78))</f>
        <v>0</v>
      </c>
      <c r="AA202" s="339">
        <f>IF(OR($C202&gt;AA$7,$C202+$E202-1&lt;AA$7),0,$D202-SUM($F78:Z78))</f>
        <v>0</v>
      </c>
      <c r="AB202" s="339">
        <f>IF(OR($C202&gt;AB$7,$C202+$E202-1&lt;AB$7),0,$D202-SUM($F78:AA78))</f>
        <v>0</v>
      </c>
      <c r="AC202" s="339">
        <f>IF(OR($C202&gt;AC$7,$C202+$E202-1&lt;AC$7),0,$D202-SUM($F78:AB78))</f>
        <v>0</v>
      </c>
      <c r="AD202" s="339">
        <f>IF(OR($C202&gt;AD$7,$C202+$E202-1&lt;AD$7),0,$D202-SUM($F78:AC78))</f>
        <v>0</v>
      </c>
      <c r="AE202" s="339">
        <f>IF(OR($C202&gt;AE$7,$C202+$E202-1&lt;AE$7),0,$D202-SUM($F78:AD78))</f>
        <v>0</v>
      </c>
      <c r="AF202" s="339">
        <f>IF(OR($C202&gt;AF$7,$C202+$E202-1&lt;AF$7),0,$D202-SUM($F78:AE78))</f>
        <v>0</v>
      </c>
      <c r="AG202" s="339">
        <f>IF(OR($C202&gt;AG$7,$C202+$E202-1&lt;AG$7),0,$D202-SUM($F78:AF78))</f>
        <v>0</v>
      </c>
      <c r="AH202" s="339">
        <f>IF(OR($C202&gt;AH$7,$C202+$E202-1&lt;AH$7),0,$D202-SUM($F78:AG78))</f>
        <v>0</v>
      </c>
      <c r="AI202" s="339">
        <f>IF(OR($C202&gt;AI$7,$C202+$E202-1&lt;AI$7),0,$D202-SUM($F78:AH78))</f>
        <v>0</v>
      </c>
      <c r="AJ202" s="339">
        <f>IF(OR($C202&gt;AJ$7,$C202+$E202-1&lt;AJ$7),0,$D202-SUM($F78:AI78))</f>
        <v>0</v>
      </c>
      <c r="AK202" s="339">
        <f>IF(OR($C202&gt;AK$7,$C202+$E202-1&lt;AK$7),0,$D202-SUM($F78:AJ78))</f>
        <v>0</v>
      </c>
      <c r="AL202" s="339">
        <f>IF(OR($C202&gt;AL$7,$C202+$E202-1&lt;AL$7),0,$D202-SUM($F78:AK78))</f>
        <v>0</v>
      </c>
      <c r="AM202" s="339">
        <f>IF(OR($C202&gt;AM$7,$C202+$E202-1&lt;AM$7),0,$D202-SUM($F78:AL78))</f>
        <v>0</v>
      </c>
      <c r="AN202" s="339">
        <f>IF(OR($C202&gt;AN$7,$C202+$E202-1&lt;AN$7),0,$D202-SUM($F78:AM78))</f>
        <v>0</v>
      </c>
      <c r="AO202" s="339">
        <f>IF(OR($C202&gt;AO$7,$C202+$E202-1&lt;AO$7),0,$D202-SUM($F78:AN78))</f>
        <v>0</v>
      </c>
      <c r="AP202" s="339">
        <f>IF(OR($C202&gt;AP$7,$C202+$E202-1&lt;AP$7),0,$D202-SUM($F78:AO78))</f>
        <v>0</v>
      </c>
      <c r="AQ202" s="339">
        <f>IF(OR($C202&gt;AQ$7,$C202+$E202-1&lt;AQ$7),0,$D202-SUM($F78:AP78))</f>
        <v>0</v>
      </c>
      <c r="AR202" s="339">
        <f>IF(OR($C202&gt;AR$7,$C202+$E202-1&lt;AR$7),0,$D202-SUM($F78:AQ78))</f>
        <v>0</v>
      </c>
      <c r="AS202" s="339">
        <f>IF(OR($C202&gt;AS$7,$C202+$E202-1&lt;AS$7),0,$D202-SUM($F78:AR78))</f>
        <v>0</v>
      </c>
      <c r="AT202" s="339">
        <f>IF(OR($C202&gt;AT$7,$C202+$E202-1&lt;AT$7),0,$D202-SUM($F78:AS78))</f>
        <v>0</v>
      </c>
      <c r="AU202" s="339">
        <f>IF(OR($C202&gt;AU$7,$C202+$E202-1&lt;AU$7),0,$D202-SUM($F78:AT78))</f>
        <v>0</v>
      </c>
      <c r="AV202" s="339">
        <f>IF(OR($C202&gt;AV$7,$C202+$E202-1&lt;AV$7),0,$D202-SUM($F78:AU78))</f>
        <v>0</v>
      </c>
      <c r="AW202" s="339">
        <f>IF(OR($C202&gt;AW$7,$C202+$E202-1&lt;AW$7),0,$D202-SUM($F78:AV78))</f>
        <v>0</v>
      </c>
      <c r="AX202" s="339">
        <f>IF(OR($C202&gt;AX$7,$C202+$E202-1&lt;AX$7),0,$D202-SUM($F78:AW78))</f>
        <v>0</v>
      </c>
      <c r="AY202" s="339">
        <f>IF(OR($C202&gt;AY$7,$C202+$E202-1&lt;AY$7),0,$D202-SUM($F78:AX78))</f>
        <v>0</v>
      </c>
      <c r="AZ202" s="339">
        <f>IF(OR($C202&gt;AZ$7,$C202+$E202-1&lt;AZ$7),0,$D202-SUM($F78:AY78))</f>
        <v>0</v>
      </c>
      <c r="BA202" s="339">
        <f>IF(OR($C202&gt;BA$7,$C202+$E202-1&lt;BA$7),0,$D202-SUM($F78:AZ78))</f>
        <v>0</v>
      </c>
      <c r="BB202" s="339">
        <f>IF(OR($C202&gt;BB$7,$C202+$E202-1&lt;BB$7),0,$D202-SUM($F78:BA78))</f>
        <v>0</v>
      </c>
      <c r="BC202" s="339">
        <f>IF(OR($C202&gt;BC$7,$C202+$E202-1&lt;BC$7),0,$D202-SUM($F78:BB78))</f>
        <v>0</v>
      </c>
      <c r="BD202" s="339">
        <f>IF(OR($C202&gt;BD$7,$C202+$E202-1&lt;BD$7),0,$D202-SUM($F78:BC78))</f>
        <v>0</v>
      </c>
      <c r="BE202" s="339">
        <f>IF(OR($C202&gt;BE$7,$C202+$E202-1&lt;BE$7),0,$D202-SUM($F78:BD78))</f>
        <v>0</v>
      </c>
      <c r="BF202" s="339">
        <f>IF(OR($C202&gt;BF$7,$C202+$E202-1&lt;BF$7),0,$D202-SUM($F78:BE78))</f>
        <v>0</v>
      </c>
      <c r="BG202" s="339">
        <f>IF(OR($C202&gt;BG$7,$C202+$E202-1&lt;BG$7),0,$D202-SUM($F78:BF78))</f>
        <v>0</v>
      </c>
      <c r="BH202" s="339">
        <f>IF(OR($C202&gt;BH$7,$C202+$E202-1&lt;BH$7),0,$D202-SUM($F78:BG78))</f>
        <v>0</v>
      </c>
      <c r="BI202" s="339">
        <f>IF(OR($C202&gt;BI$7,$C202+$E202-1&lt;BI$7),0,$D202-SUM($F78:BH78))</f>
        <v>0</v>
      </c>
      <c r="BJ202" s="339">
        <f>IF(OR($C202&gt;BJ$7,$C202+$E202-1&lt;BJ$7),0,$D202-SUM($F78:BI78))</f>
        <v>0</v>
      </c>
      <c r="BK202" s="339">
        <f>IF(OR($C202&gt;BK$7,$C202+$E202-1&lt;BK$7),0,$D202-SUM($F78:BJ78))</f>
        <v>0</v>
      </c>
      <c r="BL202" s="339">
        <f>IF(OR($C202&gt;BL$7,$C202+$E202-1&lt;BL$7),0,$D202-SUM($F78:BK78))</f>
        <v>0</v>
      </c>
      <c r="BM202" s="339">
        <f>IF(OR($C202&gt;BM$7,$C202+$E202-1&lt;BM$7),0,$D202-SUM($F78:BL78))</f>
        <v>0</v>
      </c>
      <c r="BN202" s="339">
        <f>IF(OR($C202&gt;BN$7,$C202+$E202-1&lt;BN$7),0,$D202-SUM($F78:BM78))</f>
        <v>0</v>
      </c>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row>
    <row r="203" spans="1:90" hidden="1" outlineLevel="1" x14ac:dyDescent="0.15">
      <c r="A203" s="112"/>
      <c r="B203" s="87"/>
      <c r="C203" s="8">
        <v>45</v>
      </c>
      <c r="D203" s="337">
        <v>0</v>
      </c>
      <c r="E203" s="8">
        <f t="shared" si="22"/>
        <v>0</v>
      </c>
      <c r="F203" s="338"/>
      <c r="G203" s="339">
        <f>IF(OR($C203&gt;G$7,$C203+$E203-1&lt;G$7),0,$D203-SUM($F79:F79))</f>
        <v>0</v>
      </c>
      <c r="H203" s="339">
        <f>IF(OR($C203&gt;H$7,$C203+$E203-1&lt;H$7),0,$D203-SUM($F79:G79))</f>
        <v>0</v>
      </c>
      <c r="I203" s="339">
        <f>IF(OR($C203&gt;I$7,$C203+$E203-1&lt;I$7),0,$D203-SUM($F79:H79))</f>
        <v>0</v>
      </c>
      <c r="J203" s="339">
        <f>IF(OR($C203&gt;J$7,$C203+$E203-1&lt;J$7),0,$D203-SUM($F79:I79))</f>
        <v>0</v>
      </c>
      <c r="K203" s="339">
        <f>IF(OR($C203&gt;K$7,$C203+$E203-1&lt;K$7),0,$D203-SUM($F79:J79))</f>
        <v>0</v>
      </c>
      <c r="L203" s="339">
        <f>IF(OR($C203&gt;L$7,$C203+$E203-1&lt;L$7),0,$D203-SUM($F79:K79))</f>
        <v>0</v>
      </c>
      <c r="M203" s="339">
        <f>IF(OR($C203&gt;M$7,$C203+$E203-1&lt;M$7),0,$D203-SUM($F79:L79))</f>
        <v>0</v>
      </c>
      <c r="N203" s="339">
        <f>IF(OR($C203&gt;N$7,$C203+$E203-1&lt;N$7),0,$D203-SUM($F79:M79))</f>
        <v>0</v>
      </c>
      <c r="O203" s="339">
        <f>IF(OR($C203&gt;O$7,$C203+$E203-1&lt;O$7),0,$D203-SUM($F79:N79))</f>
        <v>0</v>
      </c>
      <c r="P203" s="339">
        <f>IF(OR($C203&gt;P$7,$C203+$E203-1&lt;P$7),0,$D203-SUM($F79:O79))</f>
        <v>0</v>
      </c>
      <c r="Q203" s="339">
        <f>IF(OR($C203&gt;Q$7,$C203+$E203-1&lt;Q$7),0,$D203-SUM($F79:P79))</f>
        <v>0</v>
      </c>
      <c r="R203" s="339">
        <f>IF(OR($C203&gt;R$7,$C203+$E203-1&lt;R$7),0,$D203-SUM($F79:Q79))</f>
        <v>0</v>
      </c>
      <c r="S203" s="339">
        <f>IF(OR($C203&gt;S$7,$C203+$E203-1&lt;S$7),0,$D203-SUM($F79:R79))</f>
        <v>0</v>
      </c>
      <c r="T203" s="339">
        <f>IF(OR($C203&gt;T$7,$C203+$E203-1&lt;T$7),0,$D203-SUM($F79:S79))</f>
        <v>0</v>
      </c>
      <c r="U203" s="339">
        <f>IF(OR($C203&gt;U$7,$C203+$E203-1&lt;U$7),0,$D203-SUM($F79:T79))</f>
        <v>0</v>
      </c>
      <c r="V203" s="339">
        <f>IF(OR($C203&gt;V$7,$C203+$E203-1&lt;V$7),0,$D203-SUM($F79:U79))</f>
        <v>0</v>
      </c>
      <c r="W203" s="339">
        <f>IF(OR($C203&gt;W$7,$C203+$E203-1&lt;W$7),0,$D203-SUM($F79:V79))</f>
        <v>0</v>
      </c>
      <c r="X203" s="339">
        <f>IF(OR($C203&gt;X$7,$C203+$E203-1&lt;X$7),0,$D203-SUM($F79:W79))</f>
        <v>0</v>
      </c>
      <c r="Y203" s="339">
        <f>IF(OR($C203&gt;Y$7,$C203+$E203-1&lt;Y$7),0,$D203-SUM($F79:X79))</f>
        <v>0</v>
      </c>
      <c r="Z203" s="339">
        <f>IF(OR($C203&gt;Z$7,$C203+$E203-1&lt;Z$7),0,$D203-SUM($F79:Y79))</f>
        <v>0</v>
      </c>
      <c r="AA203" s="339">
        <f>IF(OR($C203&gt;AA$7,$C203+$E203-1&lt;AA$7),0,$D203-SUM($F79:Z79))</f>
        <v>0</v>
      </c>
      <c r="AB203" s="339">
        <f>IF(OR($C203&gt;AB$7,$C203+$E203-1&lt;AB$7),0,$D203-SUM($F79:AA79))</f>
        <v>0</v>
      </c>
      <c r="AC203" s="339">
        <f>IF(OR($C203&gt;AC$7,$C203+$E203-1&lt;AC$7),0,$D203-SUM($F79:AB79))</f>
        <v>0</v>
      </c>
      <c r="AD203" s="339">
        <f>IF(OR($C203&gt;AD$7,$C203+$E203-1&lt;AD$7),0,$D203-SUM($F79:AC79))</f>
        <v>0</v>
      </c>
      <c r="AE203" s="339">
        <f>IF(OR($C203&gt;AE$7,$C203+$E203-1&lt;AE$7),0,$D203-SUM($F79:AD79))</f>
        <v>0</v>
      </c>
      <c r="AF203" s="339">
        <f>IF(OR($C203&gt;AF$7,$C203+$E203-1&lt;AF$7),0,$D203-SUM($F79:AE79))</f>
        <v>0</v>
      </c>
      <c r="AG203" s="339">
        <f>IF(OR($C203&gt;AG$7,$C203+$E203-1&lt;AG$7),0,$D203-SUM($F79:AF79))</f>
        <v>0</v>
      </c>
      <c r="AH203" s="339">
        <f>IF(OR($C203&gt;AH$7,$C203+$E203-1&lt;AH$7),0,$D203-SUM($F79:AG79))</f>
        <v>0</v>
      </c>
      <c r="AI203" s="339">
        <f>IF(OR($C203&gt;AI$7,$C203+$E203-1&lt;AI$7),0,$D203-SUM($F79:AH79))</f>
        <v>0</v>
      </c>
      <c r="AJ203" s="339">
        <f>IF(OR($C203&gt;AJ$7,$C203+$E203-1&lt;AJ$7),0,$D203-SUM($F79:AI79))</f>
        <v>0</v>
      </c>
      <c r="AK203" s="339">
        <f>IF(OR($C203&gt;AK$7,$C203+$E203-1&lt;AK$7),0,$D203-SUM($F79:AJ79))</f>
        <v>0</v>
      </c>
      <c r="AL203" s="339">
        <f>IF(OR($C203&gt;AL$7,$C203+$E203-1&lt;AL$7),0,$D203-SUM($F79:AK79))</f>
        <v>0</v>
      </c>
      <c r="AM203" s="339">
        <f>IF(OR($C203&gt;AM$7,$C203+$E203-1&lt;AM$7),0,$D203-SUM($F79:AL79))</f>
        <v>0</v>
      </c>
      <c r="AN203" s="339">
        <f>IF(OR($C203&gt;AN$7,$C203+$E203-1&lt;AN$7),0,$D203-SUM($F79:AM79))</f>
        <v>0</v>
      </c>
      <c r="AO203" s="339">
        <f>IF(OR($C203&gt;AO$7,$C203+$E203-1&lt;AO$7),0,$D203-SUM($F79:AN79))</f>
        <v>0</v>
      </c>
      <c r="AP203" s="339">
        <f>IF(OR($C203&gt;AP$7,$C203+$E203-1&lt;AP$7),0,$D203-SUM($F79:AO79))</f>
        <v>0</v>
      </c>
      <c r="AQ203" s="339">
        <f>IF(OR($C203&gt;AQ$7,$C203+$E203-1&lt;AQ$7),0,$D203-SUM($F79:AP79))</f>
        <v>0</v>
      </c>
      <c r="AR203" s="339">
        <f>IF(OR($C203&gt;AR$7,$C203+$E203-1&lt;AR$7),0,$D203-SUM($F79:AQ79))</f>
        <v>0</v>
      </c>
      <c r="AS203" s="339">
        <f>IF(OR($C203&gt;AS$7,$C203+$E203-1&lt;AS$7),0,$D203-SUM($F79:AR79))</f>
        <v>0</v>
      </c>
      <c r="AT203" s="339">
        <f>IF(OR($C203&gt;AT$7,$C203+$E203-1&lt;AT$7),0,$D203-SUM($F79:AS79))</f>
        <v>0</v>
      </c>
      <c r="AU203" s="339">
        <f>IF(OR($C203&gt;AU$7,$C203+$E203-1&lt;AU$7),0,$D203-SUM($F79:AT79))</f>
        <v>0</v>
      </c>
      <c r="AV203" s="339">
        <f>IF(OR($C203&gt;AV$7,$C203+$E203-1&lt;AV$7),0,$D203-SUM($F79:AU79))</f>
        <v>0</v>
      </c>
      <c r="AW203" s="339">
        <f>IF(OR($C203&gt;AW$7,$C203+$E203-1&lt;AW$7),0,$D203-SUM($F79:AV79))</f>
        <v>0</v>
      </c>
      <c r="AX203" s="339">
        <f>IF(OR($C203&gt;AX$7,$C203+$E203-1&lt;AX$7),0,$D203-SUM($F79:AW79))</f>
        <v>0</v>
      </c>
      <c r="AY203" s="339">
        <f>IF(OR($C203&gt;AY$7,$C203+$E203-1&lt;AY$7),0,$D203-SUM($F79:AX79))</f>
        <v>0</v>
      </c>
      <c r="AZ203" s="339">
        <f>IF(OR($C203&gt;AZ$7,$C203+$E203-1&lt;AZ$7),0,$D203-SUM($F79:AY79))</f>
        <v>0</v>
      </c>
      <c r="BA203" s="339">
        <f>IF(OR($C203&gt;BA$7,$C203+$E203-1&lt;BA$7),0,$D203-SUM($F79:AZ79))</f>
        <v>0</v>
      </c>
      <c r="BB203" s="339">
        <f>IF(OR($C203&gt;BB$7,$C203+$E203-1&lt;BB$7),0,$D203-SUM($F79:BA79))</f>
        <v>0</v>
      </c>
      <c r="BC203" s="339">
        <f>IF(OR($C203&gt;BC$7,$C203+$E203-1&lt;BC$7),0,$D203-SUM($F79:BB79))</f>
        <v>0</v>
      </c>
      <c r="BD203" s="339">
        <f>IF(OR($C203&gt;BD$7,$C203+$E203-1&lt;BD$7),0,$D203-SUM($F79:BC79))</f>
        <v>0</v>
      </c>
      <c r="BE203" s="339">
        <f>IF(OR($C203&gt;BE$7,$C203+$E203-1&lt;BE$7),0,$D203-SUM($F79:BD79))</f>
        <v>0</v>
      </c>
      <c r="BF203" s="339">
        <f>IF(OR($C203&gt;BF$7,$C203+$E203-1&lt;BF$7),0,$D203-SUM($F79:BE79))</f>
        <v>0</v>
      </c>
      <c r="BG203" s="339">
        <f>IF(OR($C203&gt;BG$7,$C203+$E203-1&lt;BG$7),0,$D203-SUM($F79:BF79))</f>
        <v>0</v>
      </c>
      <c r="BH203" s="339">
        <f>IF(OR($C203&gt;BH$7,$C203+$E203-1&lt;BH$7),0,$D203-SUM($F79:BG79))</f>
        <v>0</v>
      </c>
      <c r="BI203" s="339">
        <f>IF(OR($C203&gt;BI$7,$C203+$E203-1&lt;BI$7),0,$D203-SUM($F79:BH79))</f>
        <v>0</v>
      </c>
      <c r="BJ203" s="339">
        <f>IF(OR($C203&gt;BJ$7,$C203+$E203-1&lt;BJ$7),0,$D203-SUM($F79:BI79))</f>
        <v>0</v>
      </c>
      <c r="BK203" s="339">
        <f>IF(OR($C203&gt;BK$7,$C203+$E203-1&lt;BK$7),0,$D203-SUM($F79:BJ79))</f>
        <v>0</v>
      </c>
      <c r="BL203" s="339">
        <f>IF(OR($C203&gt;BL$7,$C203+$E203-1&lt;BL$7),0,$D203-SUM($F79:BK79))</f>
        <v>0</v>
      </c>
      <c r="BM203" s="339">
        <f>IF(OR($C203&gt;BM$7,$C203+$E203-1&lt;BM$7),0,$D203-SUM($F79:BL79))</f>
        <v>0</v>
      </c>
      <c r="BN203" s="339">
        <f>IF(OR($C203&gt;BN$7,$C203+$E203-1&lt;BN$7),0,$D203-SUM($F79:BM79))</f>
        <v>0</v>
      </c>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row>
    <row r="204" spans="1:90" hidden="1" outlineLevel="1" x14ac:dyDescent="0.15">
      <c r="A204" s="112"/>
      <c r="B204" s="87"/>
      <c r="C204" s="8">
        <v>46</v>
      </c>
      <c r="D204" s="337">
        <v>0</v>
      </c>
      <c r="E204" s="8">
        <f t="shared" si="22"/>
        <v>0</v>
      </c>
      <c r="F204" s="338"/>
      <c r="G204" s="339">
        <f>IF(OR($C204&gt;G$7,$C204+$E204-1&lt;G$7),0,$D204-SUM($F80:F80))</f>
        <v>0</v>
      </c>
      <c r="H204" s="339">
        <f>IF(OR($C204&gt;H$7,$C204+$E204-1&lt;H$7),0,$D204-SUM($F80:G80))</f>
        <v>0</v>
      </c>
      <c r="I204" s="339">
        <f>IF(OR($C204&gt;I$7,$C204+$E204-1&lt;I$7),0,$D204-SUM($F80:H80))</f>
        <v>0</v>
      </c>
      <c r="J204" s="339">
        <f>IF(OR($C204&gt;J$7,$C204+$E204-1&lt;J$7),0,$D204-SUM($F80:I80))</f>
        <v>0</v>
      </c>
      <c r="K204" s="339">
        <f>IF(OR($C204&gt;K$7,$C204+$E204-1&lt;K$7),0,$D204-SUM($F80:J80))</f>
        <v>0</v>
      </c>
      <c r="L204" s="339">
        <f>IF(OR($C204&gt;L$7,$C204+$E204-1&lt;L$7),0,$D204-SUM($F80:K80))</f>
        <v>0</v>
      </c>
      <c r="M204" s="339">
        <f>IF(OR($C204&gt;M$7,$C204+$E204-1&lt;M$7),0,$D204-SUM($F80:L80))</f>
        <v>0</v>
      </c>
      <c r="N204" s="339">
        <f>IF(OR($C204&gt;N$7,$C204+$E204-1&lt;N$7),0,$D204-SUM($F80:M80))</f>
        <v>0</v>
      </c>
      <c r="O204" s="339">
        <f>IF(OR($C204&gt;O$7,$C204+$E204-1&lt;O$7),0,$D204-SUM($F80:N80))</f>
        <v>0</v>
      </c>
      <c r="P204" s="339">
        <f>IF(OR($C204&gt;P$7,$C204+$E204-1&lt;P$7),0,$D204-SUM($F80:O80))</f>
        <v>0</v>
      </c>
      <c r="Q204" s="339">
        <f>IF(OR($C204&gt;Q$7,$C204+$E204-1&lt;Q$7),0,$D204-SUM($F80:P80))</f>
        <v>0</v>
      </c>
      <c r="R204" s="339">
        <f>IF(OR($C204&gt;R$7,$C204+$E204-1&lt;R$7),0,$D204-SUM($F80:Q80))</f>
        <v>0</v>
      </c>
      <c r="S204" s="339">
        <f>IF(OR($C204&gt;S$7,$C204+$E204-1&lt;S$7),0,$D204-SUM($F80:R80))</f>
        <v>0</v>
      </c>
      <c r="T204" s="339">
        <f>IF(OR($C204&gt;T$7,$C204+$E204-1&lt;T$7),0,$D204-SUM($F80:S80))</f>
        <v>0</v>
      </c>
      <c r="U204" s="339">
        <f>IF(OR($C204&gt;U$7,$C204+$E204-1&lt;U$7),0,$D204-SUM($F80:T80))</f>
        <v>0</v>
      </c>
      <c r="V204" s="339">
        <f>IF(OR($C204&gt;V$7,$C204+$E204-1&lt;V$7),0,$D204-SUM($F80:U80))</f>
        <v>0</v>
      </c>
      <c r="W204" s="339">
        <f>IF(OR($C204&gt;W$7,$C204+$E204-1&lt;W$7),0,$D204-SUM($F80:V80))</f>
        <v>0</v>
      </c>
      <c r="X204" s="339">
        <f>IF(OR($C204&gt;X$7,$C204+$E204-1&lt;X$7),0,$D204-SUM($F80:W80))</f>
        <v>0</v>
      </c>
      <c r="Y204" s="339">
        <f>IF(OR($C204&gt;Y$7,$C204+$E204-1&lt;Y$7),0,$D204-SUM($F80:X80))</f>
        <v>0</v>
      </c>
      <c r="Z204" s="339">
        <f>IF(OR($C204&gt;Z$7,$C204+$E204-1&lt;Z$7),0,$D204-SUM($F80:Y80))</f>
        <v>0</v>
      </c>
      <c r="AA204" s="339">
        <f>IF(OR($C204&gt;AA$7,$C204+$E204-1&lt;AA$7),0,$D204-SUM($F80:Z80))</f>
        <v>0</v>
      </c>
      <c r="AB204" s="339">
        <f>IF(OR($C204&gt;AB$7,$C204+$E204-1&lt;AB$7),0,$D204-SUM($F80:AA80))</f>
        <v>0</v>
      </c>
      <c r="AC204" s="339">
        <f>IF(OR($C204&gt;AC$7,$C204+$E204-1&lt;AC$7),0,$D204-SUM($F80:AB80))</f>
        <v>0</v>
      </c>
      <c r="AD204" s="339">
        <f>IF(OR($C204&gt;AD$7,$C204+$E204-1&lt;AD$7),0,$D204-SUM($F80:AC80))</f>
        <v>0</v>
      </c>
      <c r="AE204" s="339">
        <f>IF(OR($C204&gt;AE$7,$C204+$E204-1&lt;AE$7),0,$D204-SUM($F80:AD80))</f>
        <v>0</v>
      </c>
      <c r="AF204" s="339">
        <f>IF(OR($C204&gt;AF$7,$C204+$E204-1&lt;AF$7),0,$D204-SUM($F80:AE80))</f>
        <v>0</v>
      </c>
      <c r="AG204" s="339">
        <f>IF(OR($C204&gt;AG$7,$C204+$E204-1&lt;AG$7),0,$D204-SUM($F80:AF80))</f>
        <v>0</v>
      </c>
      <c r="AH204" s="339">
        <f>IF(OR($C204&gt;AH$7,$C204+$E204-1&lt;AH$7),0,$D204-SUM($F80:AG80))</f>
        <v>0</v>
      </c>
      <c r="AI204" s="339">
        <f>IF(OR($C204&gt;AI$7,$C204+$E204-1&lt;AI$7),0,$D204-SUM($F80:AH80))</f>
        <v>0</v>
      </c>
      <c r="AJ204" s="339">
        <f>IF(OR($C204&gt;AJ$7,$C204+$E204-1&lt;AJ$7),0,$D204-SUM($F80:AI80))</f>
        <v>0</v>
      </c>
      <c r="AK204" s="339">
        <f>IF(OR($C204&gt;AK$7,$C204+$E204-1&lt;AK$7),0,$D204-SUM($F80:AJ80))</f>
        <v>0</v>
      </c>
      <c r="AL204" s="339">
        <f>IF(OR($C204&gt;AL$7,$C204+$E204-1&lt;AL$7),0,$D204-SUM($F80:AK80))</f>
        <v>0</v>
      </c>
      <c r="AM204" s="339">
        <f>IF(OR($C204&gt;AM$7,$C204+$E204-1&lt;AM$7),0,$D204-SUM($F80:AL80))</f>
        <v>0</v>
      </c>
      <c r="AN204" s="339">
        <f>IF(OR($C204&gt;AN$7,$C204+$E204-1&lt;AN$7),0,$D204-SUM($F80:AM80))</f>
        <v>0</v>
      </c>
      <c r="AO204" s="339">
        <f>IF(OR($C204&gt;AO$7,$C204+$E204-1&lt;AO$7),0,$D204-SUM($F80:AN80))</f>
        <v>0</v>
      </c>
      <c r="AP204" s="339">
        <f>IF(OR($C204&gt;AP$7,$C204+$E204-1&lt;AP$7),0,$D204-SUM($F80:AO80))</f>
        <v>0</v>
      </c>
      <c r="AQ204" s="339">
        <f>IF(OR($C204&gt;AQ$7,$C204+$E204-1&lt;AQ$7),0,$D204-SUM($F80:AP80))</f>
        <v>0</v>
      </c>
      <c r="AR204" s="339">
        <f>IF(OR($C204&gt;AR$7,$C204+$E204-1&lt;AR$7),0,$D204-SUM($F80:AQ80))</f>
        <v>0</v>
      </c>
      <c r="AS204" s="339">
        <f>IF(OR($C204&gt;AS$7,$C204+$E204-1&lt;AS$7),0,$D204-SUM($F80:AR80))</f>
        <v>0</v>
      </c>
      <c r="AT204" s="339">
        <f>IF(OR($C204&gt;AT$7,$C204+$E204-1&lt;AT$7),0,$D204-SUM($F80:AS80))</f>
        <v>0</v>
      </c>
      <c r="AU204" s="339">
        <f>IF(OR($C204&gt;AU$7,$C204+$E204-1&lt;AU$7),0,$D204-SUM($F80:AT80))</f>
        <v>0</v>
      </c>
      <c r="AV204" s="339">
        <f>IF(OR($C204&gt;AV$7,$C204+$E204-1&lt;AV$7),0,$D204-SUM($F80:AU80))</f>
        <v>0</v>
      </c>
      <c r="AW204" s="339">
        <f>IF(OR($C204&gt;AW$7,$C204+$E204-1&lt;AW$7),0,$D204-SUM($F80:AV80))</f>
        <v>0</v>
      </c>
      <c r="AX204" s="339">
        <f>IF(OR($C204&gt;AX$7,$C204+$E204-1&lt;AX$7),0,$D204-SUM($F80:AW80))</f>
        <v>0</v>
      </c>
      <c r="AY204" s="339">
        <f>IF(OR($C204&gt;AY$7,$C204+$E204-1&lt;AY$7),0,$D204-SUM($F80:AX80))</f>
        <v>0</v>
      </c>
      <c r="AZ204" s="339">
        <f>IF(OR($C204&gt;AZ$7,$C204+$E204-1&lt;AZ$7),0,$D204-SUM($F80:AY80))</f>
        <v>0</v>
      </c>
      <c r="BA204" s="339">
        <f>IF(OR($C204&gt;BA$7,$C204+$E204-1&lt;BA$7),0,$D204-SUM($F80:AZ80))</f>
        <v>0</v>
      </c>
      <c r="BB204" s="339">
        <f>IF(OR($C204&gt;BB$7,$C204+$E204-1&lt;BB$7),0,$D204-SUM($F80:BA80))</f>
        <v>0</v>
      </c>
      <c r="BC204" s="339">
        <f>IF(OR($C204&gt;BC$7,$C204+$E204-1&lt;BC$7),0,$D204-SUM($F80:BB80))</f>
        <v>0</v>
      </c>
      <c r="BD204" s="339">
        <f>IF(OR($C204&gt;BD$7,$C204+$E204-1&lt;BD$7),0,$D204-SUM($F80:BC80))</f>
        <v>0</v>
      </c>
      <c r="BE204" s="339">
        <f>IF(OR($C204&gt;BE$7,$C204+$E204-1&lt;BE$7),0,$D204-SUM($F80:BD80))</f>
        <v>0</v>
      </c>
      <c r="BF204" s="339">
        <f>IF(OR($C204&gt;BF$7,$C204+$E204-1&lt;BF$7),0,$D204-SUM($F80:BE80))</f>
        <v>0</v>
      </c>
      <c r="BG204" s="339">
        <f>IF(OR($C204&gt;BG$7,$C204+$E204-1&lt;BG$7),0,$D204-SUM($F80:BF80))</f>
        <v>0</v>
      </c>
      <c r="BH204" s="339">
        <f>IF(OR($C204&gt;BH$7,$C204+$E204-1&lt;BH$7),0,$D204-SUM($F80:BG80))</f>
        <v>0</v>
      </c>
      <c r="BI204" s="339">
        <f>IF(OR($C204&gt;BI$7,$C204+$E204-1&lt;BI$7),0,$D204-SUM($F80:BH80))</f>
        <v>0</v>
      </c>
      <c r="BJ204" s="339">
        <f>IF(OR($C204&gt;BJ$7,$C204+$E204-1&lt;BJ$7),0,$D204-SUM($F80:BI80))</f>
        <v>0</v>
      </c>
      <c r="BK204" s="339">
        <f>IF(OR($C204&gt;BK$7,$C204+$E204-1&lt;BK$7),0,$D204-SUM($F80:BJ80))</f>
        <v>0</v>
      </c>
      <c r="BL204" s="339">
        <f>IF(OR($C204&gt;BL$7,$C204+$E204-1&lt;BL$7),0,$D204-SUM($F80:BK80))</f>
        <v>0</v>
      </c>
      <c r="BM204" s="339">
        <f>IF(OR($C204&gt;BM$7,$C204+$E204-1&lt;BM$7),0,$D204-SUM($F80:BL80))</f>
        <v>0</v>
      </c>
      <c r="BN204" s="339">
        <f>IF(OR($C204&gt;BN$7,$C204+$E204-1&lt;BN$7),0,$D204-SUM($F80:BM80))</f>
        <v>0</v>
      </c>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row>
    <row r="205" spans="1:90" hidden="1" outlineLevel="1" x14ac:dyDescent="0.15">
      <c r="A205" s="112"/>
      <c r="B205" s="87"/>
      <c r="C205" s="8">
        <v>47</v>
      </c>
      <c r="D205" s="337">
        <v>0</v>
      </c>
      <c r="E205" s="8">
        <f t="shared" si="22"/>
        <v>0</v>
      </c>
      <c r="F205" s="338"/>
      <c r="G205" s="339">
        <f>IF(OR($C205&gt;G$7,$C205+$E205-1&lt;G$7),0,$D205-SUM($F81:F81))</f>
        <v>0</v>
      </c>
      <c r="H205" s="339">
        <f>IF(OR($C205&gt;H$7,$C205+$E205-1&lt;H$7),0,$D205-SUM($F81:G81))</f>
        <v>0</v>
      </c>
      <c r="I205" s="339">
        <f>IF(OR($C205&gt;I$7,$C205+$E205-1&lt;I$7),0,$D205-SUM($F81:H81))</f>
        <v>0</v>
      </c>
      <c r="J205" s="339">
        <f>IF(OR($C205&gt;J$7,$C205+$E205-1&lt;J$7),0,$D205-SUM($F81:I81))</f>
        <v>0</v>
      </c>
      <c r="K205" s="339">
        <f>IF(OR($C205&gt;K$7,$C205+$E205-1&lt;K$7),0,$D205-SUM($F81:J81))</f>
        <v>0</v>
      </c>
      <c r="L205" s="339">
        <f>IF(OR($C205&gt;L$7,$C205+$E205-1&lt;L$7),0,$D205-SUM($F81:K81))</f>
        <v>0</v>
      </c>
      <c r="M205" s="339">
        <f>IF(OR($C205&gt;M$7,$C205+$E205-1&lt;M$7),0,$D205-SUM($F81:L81))</f>
        <v>0</v>
      </c>
      <c r="N205" s="339">
        <f>IF(OR($C205&gt;N$7,$C205+$E205-1&lt;N$7),0,$D205-SUM($F81:M81))</f>
        <v>0</v>
      </c>
      <c r="O205" s="339">
        <f>IF(OR($C205&gt;O$7,$C205+$E205-1&lt;O$7),0,$D205-SUM($F81:N81))</f>
        <v>0</v>
      </c>
      <c r="P205" s="339">
        <f>IF(OR($C205&gt;P$7,$C205+$E205-1&lt;P$7),0,$D205-SUM($F81:O81))</f>
        <v>0</v>
      </c>
      <c r="Q205" s="339">
        <f>IF(OR($C205&gt;Q$7,$C205+$E205-1&lt;Q$7),0,$D205-SUM($F81:P81))</f>
        <v>0</v>
      </c>
      <c r="R205" s="339">
        <f>IF(OR($C205&gt;R$7,$C205+$E205-1&lt;R$7),0,$D205-SUM($F81:Q81))</f>
        <v>0</v>
      </c>
      <c r="S205" s="339">
        <f>IF(OR($C205&gt;S$7,$C205+$E205-1&lt;S$7),0,$D205-SUM($F81:R81))</f>
        <v>0</v>
      </c>
      <c r="T205" s="339">
        <f>IF(OR($C205&gt;T$7,$C205+$E205-1&lt;T$7),0,$D205-SUM($F81:S81))</f>
        <v>0</v>
      </c>
      <c r="U205" s="339">
        <f>IF(OR($C205&gt;U$7,$C205+$E205-1&lt;U$7),0,$D205-SUM($F81:T81))</f>
        <v>0</v>
      </c>
      <c r="V205" s="339">
        <f>IF(OR($C205&gt;V$7,$C205+$E205-1&lt;V$7),0,$D205-SUM($F81:U81))</f>
        <v>0</v>
      </c>
      <c r="W205" s="339">
        <f>IF(OR($C205&gt;W$7,$C205+$E205-1&lt;W$7),0,$D205-SUM($F81:V81))</f>
        <v>0</v>
      </c>
      <c r="X205" s="339">
        <f>IF(OR($C205&gt;X$7,$C205+$E205-1&lt;X$7),0,$D205-SUM($F81:W81))</f>
        <v>0</v>
      </c>
      <c r="Y205" s="339">
        <f>IF(OR($C205&gt;Y$7,$C205+$E205-1&lt;Y$7),0,$D205-SUM($F81:X81))</f>
        <v>0</v>
      </c>
      <c r="Z205" s="339">
        <f>IF(OR($C205&gt;Z$7,$C205+$E205-1&lt;Z$7),0,$D205-SUM($F81:Y81))</f>
        <v>0</v>
      </c>
      <c r="AA205" s="339">
        <f>IF(OR($C205&gt;AA$7,$C205+$E205-1&lt;AA$7),0,$D205-SUM($F81:Z81))</f>
        <v>0</v>
      </c>
      <c r="AB205" s="339">
        <f>IF(OR($C205&gt;AB$7,$C205+$E205-1&lt;AB$7),0,$D205-SUM($F81:AA81))</f>
        <v>0</v>
      </c>
      <c r="AC205" s="339">
        <f>IF(OR($C205&gt;AC$7,$C205+$E205-1&lt;AC$7),0,$D205-SUM($F81:AB81))</f>
        <v>0</v>
      </c>
      <c r="AD205" s="339">
        <f>IF(OR($C205&gt;AD$7,$C205+$E205-1&lt;AD$7),0,$D205-SUM($F81:AC81))</f>
        <v>0</v>
      </c>
      <c r="AE205" s="339">
        <f>IF(OR($C205&gt;AE$7,$C205+$E205-1&lt;AE$7),0,$D205-SUM($F81:AD81))</f>
        <v>0</v>
      </c>
      <c r="AF205" s="339">
        <f>IF(OR($C205&gt;AF$7,$C205+$E205-1&lt;AF$7),0,$D205-SUM($F81:AE81))</f>
        <v>0</v>
      </c>
      <c r="AG205" s="339">
        <f>IF(OR($C205&gt;AG$7,$C205+$E205-1&lt;AG$7),0,$D205-SUM($F81:AF81))</f>
        <v>0</v>
      </c>
      <c r="AH205" s="339">
        <f>IF(OR($C205&gt;AH$7,$C205+$E205-1&lt;AH$7),0,$D205-SUM($F81:AG81))</f>
        <v>0</v>
      </c>
      <c r="AI205" s="339">
        <f>IF(OR($C205&gt;AI$7,$C205+$E205-1&lt;AI$7),0,$D205-SUM($F81:AH81))</f>
        <v>0</v>
      </c>
      <c r="AJ205" s="339">
        <f>IF(OR($C205&gt;AJ$7,$C205+$E205-1&lt;AJ$7),0,$D205-SUM($F81:AI81))</f>
        <v>0</v>
      </c>
      <c r="AK205" s="339">
        <f>IF(OR($C205&gt;AK$7,$C205+$E205-1&lt;AK$7),0,$D205-SUM($F81:AJ81))</f>
        <v>0</v>
      </c>
      <c r="AL205" s="339">
        <f>IF(OR($C205&gt;AL$7,$C205+$E205-1&lt;AL$7),0,$D205-SUM($F81:AK81))</f>
        <v>0</v>
      </c>
      <c r="AM205" s="339">
        <f>IF(OR($C205&gt;AM$7,$C205+$E205-1&lt;AM$7),0,$D205-SUM($F81:AL81))</f>
        <v>0</v>
      </c>
      <c r="AN205" s="339">
        <f>IF(OR($C205&gt;AN$7,$C205+$E205-1&lt;AN$7),0,$D205-SUM($F81:AM81))</f>
        <v>0</v>
      </c>
      <c r="AO205" s="339">
        <f>IF(OR($C205&gt;AO$7,$C205+$E205-1&lt;AO$7),0,$D205-SUM($F81:AN81))</f>
        <v>0</v>
      </c>
      <c r="AP205" s="339">
        <f>IF(OR($C205&gt;AP$7,$C205+$E205-1&lt;AP$7),0,$D205-SUM($F81:AO81))</f>
        <v>0</v>
      </c>
      <c r="AQ205" s="339">
        <f>IF(OR($C205&gt;AQ$7,$C205+$E205-1&lt;AQ$7),0,$D205-SUM($F81:AP81))</f>
        <v>0</v>
      </c>
      <c r="AR205" s="339">
        <f>IF(OR($C205&gt;AR$7,$C205+$E205-1&lt;AR$7),0,$D205-SUM($F81:AQ81))</f>
        <v>0</v>
      </c>
      <c r="AS205" s="339">
        <f>IF(OR($C205&gt;AS$7,$C205+$E205-1&lt;AS$7),0,$D205-SUM($F81:AR81))</f>
        <v>0</v>
      </c>
      <c r="AT205" s="339">
        <f>IF(OR($C205&gt;AT$7,$C205+$E205-1&lt;AT$7),0,$D205-SUM($F81:AS81))</f>
        <v>0</v>
      </c>
      <c r="AU205" s="339">
        <f>IF(OR($C205&gt;AU$7,$C205+$E205-1&lt;AU$7),0,$D205-SUM($F81:AT81))</f>
        <v>0</v>
      </c>
      <c r="AV205" s="339">
        <f>IF(OR($C205&gt;AV$7,$C205+$E205-1&lt;AV$7),0,$D205-SUM($F81:AU81))</f>
        <v>0</v>
      </c>
      <c r="AW205" s="339">
        <f>IF(OR($C205&gt;AW$7,$C205+$E205-1&lt;AW$7),0,$D205-SUM($F81:AV81))</f>
        <v>0</v>
      </c>
      <c r="AX205" s="339">
        <f>IF(OR($C205&gt;AX$7,$C205+$E205-1&lt;AX$7),0,$D205-SUM($F81:AW81))</f>
        <v>0</v>
      </c>
      <c r="AY205" s="339">
        <f>IF(OR($C205&gt;AY$7,$C205+$E205-1&lt;AY$7),0,$D205-SUM($F81:AX81))</f>
        <v>0</v>
      </c>
      <c r="AZ205" s="339">
        <f>IF(OR($C205&gt;AZ$7,$C205+$E205-1&lt;AZ$7),0,$D205-SUM($F81:AY81))</f>
        <v>0</v>
      </c>
      <c r="BA205" s="339">
        <f>IF(OR($C205&gt;BA$7,$C205+$E205-1&lt;BA$7),0,$D205-SUM($F81:AZ81))</f>
        <v>0</v>
      </c>
      <c r="BB205" s="339">
        <f>IF(OR($C205&gt;BB$7,$C205+$E205-1&lt;BB$7),0,$D205-SUM($F81:BA81))</f>
        <v>0</v>
      </c>
      <c r="BC205" s="339">
        <f>IF(OR($C205&gt;BC$7,$C205+$E205-1&lt;BC$7),0,$D205-SUM($F81:BB81))</f>
        <v>0</v>
      </c>
      <c r="BD205" s="339">
        <f>IF(OR($C205&gt;BD$7,$C205+$E205-1&lt;BD$7),0,$D205-SUM($F81:BC81))</f>
        <v>0</v>
      </c>
      <c r="BE205" s="339">
        <f>IF(OR($C205&gt;BE$7,$C205+$E205-1&lt;BE$7),0,$D205-SUM($F81:BD81))</f>
        <v>0</v>
      </c>
      <c r="BF205" s="339">
        <f>IF(OR($C205&gt;BF$7,$C205+$E205-1&lt;BF$7),0,$D205-SUM($F81:BE81))</f>
        <v>0</v>
      </c>
      <c r="BG205" s="339">
        <f>IF(OR($C205&gt;BG$7,$C205+$E205-1&lt;BG$7),0,$D205-SUM($F81:BF81))</f>
        <v>0</v>
      </c>
      <c r="BH205" s="339">
        <f>IF(OR($C205&gt;BH$7,$C205+$E205-1&lt;BH$7),0,$D205-SUM($F81:BG81))</f>
        <v>0</v>
      </c>
      <c r="BI205" s="339">
        <f>IF(OR($C205&gt;BI$7,$C205+$E205-1&lt;BI$7),0,$D205-SUM($F81:BH81))</f>
        <v>0</v>
      </c>
      <c r="BJ205" s="339">
        <f>IF(OR($C205&gt;BJ$7,$C205+$E205-1&lt;BJ$7),0,$D205-SUM($F81:BI81))</f>
        <v>0</v>
      </c>
      <c r="BK205" s="339">
        <f>IF(OR($C205&gt;BK$7,$C205+$E205-1&lt;BK$7),0,$D205-SUM($F81:BJ81))</f>
        <v>0</v>
      </c>
      <c r="BL205" s="339">
        <f>IF(OR($C205&gt;BL$7,$C205+$E205-1&lt;BL$7),0,$D205-SUM($F81:BK81))</f>
        <v>0</v>
      </c>
      <c r="BM205" s="339">
        <f>IF(OR($C205&gt;BM$7,$C205+$E205-1&lt;BM$7),0,$D205-SUM($F81:BL81))</f>
        <v>0</v>
      </c>
      <c r="BN205" s="339">
        <f>IF(OR($C205&gt;BN$7,$C205+$E205-1&lt;BN$7),0,$D205-SUM($F81:BM81))</f>
        <v>0</v>
      </c>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row>
    <row r="206" spans="1:90" hidden="1" outlineLevel="1" x14ac:dyDescent="0.15">
      <c r="A206" s="112"/>
      <c r="B206" s="87"/>
      <c r="C206" s="8">
        <v>48</v>
      </c>
      <c r="D206" s="337">
        <v>0</v>
      </c>
      <c r="E206" s="8">
        <f t="shared" si="22"/>
        <v>0</v>
      </c>
      <c r="F206" s="338"/>
      <c r="G206" s="339">
        <f>IF(OR($C206&gt;G$7,$C206+$E206-1&lt;G$7),0,$D206-SUM($F82:F82))</f>
        <v>0</v>
      </c>
      <c r="H206" s="339">
        <f>IF(OR($C206&gt;H$7,$C206+$E206-1&lt;H$7),0,$D206-SUM($F82:G82))</f>
        <v>0</v>
      </c>
      <c r="I206" s="339">
        <f>IF(OR($C206&gt;I$7,$C206+$E206-1&lt;I$7),0,$D206-SUM($F82:H82))</f>
        <v>0</v>
      </c>
      <c r="J206" s="339">
        <f>IF(OR($C206&gt;J$7,$C206+$E206-1&lt;J$7),0,$D206-SUM($F82:I82))</f>
        <v>0</v>
      </c>
      <c r="K206" s="339">
        <f>IF(OR($C206&gt;K$7,$C206+$E206-1&lt;K$7),0,$D206-SUM($F82:J82))</f>
        <v>0</v>
      </c>
      <c r="L206" s="339">
        <f>IF(OR($C206&gt;L$7,$C206+$E206-1&lt;L$7),0,$D206-SUM($F82:K82))</f>
        <v>0</v>
      </c>
      <c r="M206" s="339">
        <f>IF(OR($C206&gt;M$7,$C206+$E206-1&lt;M$7),0,$D206-SUM($F82:L82))</f>
        <v>0</v>
      </c>
      <c r="N206" s="339">
        <f>IF(OR($C206&gt;N$7,$C206+$E206-1&lt;N$7),0,$D206-SUM($F82:M82))</f>
        <v>0</v>
      </c>
      <c r="O206" s="339">
        <f>IF(OR($C206&gt;O$7,$C206+$E206-1&lt;O$7),0,$D206-SUM($F82:N82))</f>
        <v>0</v>
      </c>
      <c r="P206" s="339">
        <f>IF(OR($C206&gt;P$7,$C206+$E206-1&lt;P$7),0,$D206-SUM($F82:O82))</f>
        <v>0</v>
      </c>
      <c r="Q206" s="339">
        <f>IF(OR($C206&gt;Q$7,$C206+$E206-1&lt;Q$7),0,$D206-SUM($F82:P82))</f>
        <v>0</v>
      </c>
      <c r="R206" s="339">
        <f>IF(OR($C206&gt;R$7,$C206+$E206-1&lt;R$7),0,$D206-SUM($F82:Q82))</f>
        <v>0</v>
      </c>
      <c r="S206" s="339">
        <f>IF(OR($C206&gt;S$7,$C206+$E206-1&lt;S$7),0,$D206-SUM($F82:R82))</f>
        <v>0</v>
      </c>
      <c r="T206" s="339">
        <f>IF(OR($C206&gt;T$7,$C206+$E206-1&lt;T$7),0,$D206-SUM($F82:S82))</f>
        <v>0</v>
      </c>
      <c r="U206" s="339">
        <f>IF(OR($C206&gt;U$7,$C206+$E206-1&lt;U$7),0,$D206-SUM($F82:T82))</f>
        <v>0</v>
      </c>
      <c r="V206" s="339">
        <f>IF(OR($C206&gt;V$7,$C206+$E206-1&lt;V$7),0,$D206-SUM($F82:U82))</f>
        <v>0</v>
      </c>
      <c r="W206" s="339">
        <f>IF(OR($C206&gt;W$7,$C206+$E206-1&lt;W$7),0,$D206-SUM($F82:V82))</f>
        <v>0</v>
      </c>
      <c r="X206" s="339">
        <f>IF(OR($C206&gt;X$7,$C206+$E206-1&lt;X$7),0,$D206-SUM($F82:W82))</f>
        <v>0</v>
      </c>
      <c r="Y206" s="339">
        <f>IF(OR($C206&gt;Y$7,$C206+$E206-1&lt;Y$7),0,$D206-SUM($F82:X82))</f>
        <v>0</v>
      </c>
      <c r="Z206" s="339">
        <f>IF(OR($C206&gt;Z$7,$C206+$E206-1&lt;Z$7),0,$D206-SUM($F82:Y82))</f>
        <v>0</v>
      </c>
      <c r="AA206" s="339">
        <f>IF(OR($C206&gt;AA$7,$C206+$E206-1&lt;AA$7),0,$D206-SUM($F82:Z82))</f>
        <v>0</v>
      </c>
      <c r="AB206" s="339">
        <f>IF(OR($C206&gt;AB$7,$C206+$E206-1&lt;AB$7),0,$D206-SUM($F82:AA82))</f>
        <v>0</v>
      </c>
      <c r="AC206" s="339">
        <f>IF(OR($C206&gt;AC$7,$C206+$E206-1&lt;AC$7),0,$D206-SUM($F82:AB82))</f>
        <v>0</v>
      </c>
      <c r="AD206" s="339">
        <f>IF(OR($C206&gt;AD$7,$C206+$E206-1&lt;AD$7),0,$D206-SUM($F82:AC82))</f>
        <v>0</v>
      </c>
      <c r="AE206" s="339">
        <f>IF(OR($C206&gt;AE$7,$C206+$E206-1&lt;AE$7),0,$D206-SUM($F82:AD82))</f>
        <v>0</v>
      </c>
      <c r="AF206" s="339">
        <f>IF(OR($C206&gt;AF$7,$C206+$E206-1&lt;AF$7),0,$D206-SUM($F82:AE82))</f>
        <v>0</v>
      </c>
      <c r="AG206" s="339">
        <f>IF(OR($C206&gt;AG$7,$C206+$E206-1&lt;AG$7),0,$D206-SUM($F82:AF82))</f>
        <v>0</v>
      </c>
      <c r="AH206" s="339">
        <f>IF(OR($C206&gt;AH$7,$C206+$E206-1&lt;AH$7),0,$D206-SUM($F82:AG82))</f>
        <v>0</v>
      </c>
      <c r="AI206" s="339">
        <f>IF(OR($C206&gt;AI$7,$C206+$E206-1&lt;AI$7),0,$D206-SUM($F82:AH82))</f>
        <v>0</v>
      </c>
      <c r="AJ206" s="339">
        <f>IF(OR($C206&gt;AJ$7,$C206+$E206-1&lt;AJ$7),0,$D206-SUM($F82:AI82))</f>
        <v>0</v>
      </c>
      <c r="AK206" s="339">
        <f>IF(OR($C206&gt;AK$7,$C206+$E206-1&lt;AK$7),0,$D206-SUM($F82:AJ82))</f>
        <v>0</v>
      </c>
      <c r="AL206" s="339">
        <f>IF(OR($C206&gt;AL$7,$C206+$E206-1&lt;AL$7),0,$D206-SUM($F82:AK82))</f>
        <v>0</v>
      </c>
      <c r="AM206" s="339">
        <f>IF(OR($C206&gt;AM$7,$C206+$E206-1&lt;AM$7),0,$D206-SUM($F82:AL82))</f>
        <v>0</v>
      </c>
      <c r="AN206" s="339">
        <f>IF(OR($C206&gt;AN$7,$C206+$E206-1&lt;AN$7),0,$D206-SUM($F82:AM82))</f>
        <v>0</v>
      </c>
      <c r="AO206" s="339">
        <f>IF(OR($C206&gt;AO$7,$C206+$E206-1&lt;AO$7),0,$D206-SUM($F82:AN82))</f>
        <v>0</v>
      </c>
      <c r="AP206" s="339">
        <f>IF(OR($C206&gt;AP$7,$C206+$E206-1&lt;AP$7),0,$D206-SUM($F82:AO82))</f>
        <v>0</v>
      </c>
      <c r="AQ206" s="339">
        <f>IF(OR($C206&gt;AQ$7,$C206+$E206-1&lt;AQ$7),0,$D206-SUM($F82:AP82))</f>
        <v>0</v>
      </c>
      <c r="AR206" s="339">
        <f>IF(OR($C206&gt;AR$7,$C206+$E206-1&lt;AR$7),0,$D206-SUM($F82:AQ82))</f>
        <v>0</v>
      </c>
      <c r="AS206" s="339">
        <f>IF(OR($C206&gt;AS$7,$C206+$E206-1&lt;AS$7),0,$D206-SUM($F82:AR82))</f>
        <v>0</v>
      </c>
      <c r="AT206" s="339">
        <f>IF(OR($C206&gt;AT$7,$C206+$E206-1&lt;AT$7),0,$D206-SUM($F82:AS82))</f>
        <v>0</v>
      </c>
      <c r="AU206" s="339">
        <f>IF(OR($C206&gt;AU$7,$C206+$E206-1&lt;AU$7),0,$D206-SUM($F82:AT82))</f>
        <v>0</v>
      </c>
      <c r="AV206" s="339">
        <f>IF(OR($C206&gt;AV$7,$C206+$E206-1&lt;AV$7),0,$D206-SUM($F82:AU82))</f>
        <v>0</v>
      </c>
      <c r="AW206" s="339">
        <f>IF(OR($C206&gt;AW$7,$C206+$E206-1&lt;AW$7),0,$D206-SUM($F82:AV82))</f>
        <v>0</v>
      </c>
      <c r="AX206" s="339">
        <f>IF(OR($C206&gt;AX$7,$C206+$E206-1&lt;AX$7),0,$D206-SUM($F82:AW82))</f>
        <v>0</v>
      </c>
      <c r="AY206" s="339">
        <f>IF(OR($C206&gt;AY$7,$C206+$E206-1&lt;AY$7),0,$D206-SUM($F82:AX82))</f>
        <v>0</v>
      </c>
      <c r="AZ206" s="339">
        <f>IF(OR($C206&gt;AZ$7,$C206+$E206-1&lt;AZ$7),0,$D206-SUM($F82:AY82))</f>
        <v>0</v>
      </c>
      <c r="BA206" s="339">
        <f>IF(OR($C206&gt;BA$7,$C206+$E206-1&lt;BA$7),0,$D206-SUM($F82:AZ82))</f>
        <v>0</v>
      </c>
      <c r="BB206" s="339">
        <f>IF(OR($C206&gt;BB$7,$C206+$E206-1&lt;BB$7),0,$D206-SUM($F82:BA82))</f>
        <v>0</v>
      </c>
      <c r="BC206" s="339">
        <f>IF(OR($C206&gt;BC$7,$C206+$E206-1&lt;BC$7),0,$D206-SUM($F82:BB82))</f>
        <v>0</v>
      </c>
      <c r="BD206" s="339">
        <f>IF(OR($C206&gt;BD$7,$C206+$E206-1&lt;BD$7),0,$D206-SUM($F82:BC82))</f>
        <v>0</v>
      </c>
      <c r="BE206" s="339">
        <f>IF(OR($C206&gt;BE$7,$C206+$E206-1&lt;BE$7),0,$D206-SUM($F82:BD82))</f>
        <v>0</v>
      </c>
      <c r="BF206" s="339">
        <f>IF(OR($C206&gt;BF$7,$C206+$E206-1&lt;BF$7),0,$D206-SUM($F82:BE82))</f>
        <v>0</v>
      </c>
      <c r="BG206" s="339">
        <f>IF(OR($C206&gt;BG$7,$C206+$E206-1&lt;BG$7),0,$D206-SUM($F82:BF82))</f>
        <v>0</v>
      </c>
      <c r="BH206" s="339">
        <f>IF(OR($C206&gt;BH$7,$C206+$E206-1&lt;BH$7),0,$D206-SUM($F82:BG82))</f>
        <v>0</v>
      </c>
      <c r="BI206" s="339">
        <f>IF(OR($C206&gt;BI$7,$C206+$E206-1&lt;BI$7),0,$D206-SUM($F82:BH82))</f>
        <v>0</v>
      </c>
      <c r="BJ206" s="339">
        <f>IF(OR($C206&gt;BJ$7,$C206+$E206-1&lt;BJ$7),0,$D206-SUM($F82:BI82))</f>
        <v>0</v>
      </c>
      <c r="BK206" s="339">
        <f>IF(OR($C206&gt;BK$7,$C206+$E206-1&lt;BK$7),0,$D206-SUM($F82:BJ82))</f>
        <v>0</v>
      </c>
      <c r="BL206" s="339">
        <f>IF(OR($C206&gt;BL$7,$C206+$E206-1&lt;BL$7),0,$D206-SUM($F82:BK82))</f>
        <v>0</v>
      </c>
      <c r="BM206" s="339">
        <f>IF(OR($C206&gt;BM$7,$C206+$E206-1&lt;BM$7),0,$D206-SUM($F82:BL82))</f>
        <v>0</v>
      </c>
      <c r="BN206" s="339">
        <f>IF(OR($C206&gt;BN$7,$C206+$E206-1&lt;BN$7),0,$D206-SUM($F82:BM82))</f>
        <v>0</v>
      </c>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row>
    <row r="207" spans="1:90" hidden="1" outlineLevel="1" x14ac:dyDescent="0.15">
      <c r="A207" s="112"/>
      <c r="B207" s="87"/>
      <c r="C207" s="8">
        <v>49</v>
      </c>
      <c r="D207" s="337">
        <v>0</v>
      </c>
      <c r="E207" s="8">
        <f t="shared" si="22"/>
        <v>0</v>
      </c>
      <c r="F207" s="338"/>
      <c r="G207" s="339">
        <f>IF(OR($C207&gt;G$7,$C207+$E207-1&lt;G$7),0,$D207-SUM($F83:F83))</f>
        <v>0</v>
      </c>
      <c r="H207" s="339">
        <f>IF(OR($C207&gt;H$7,$C207+$E207-1&lt;H$7),0,$D207-SUM($F83:G83))</f>
        <v>0</v>
      </c>
      <c r="I207" s="339">
        <f>IF(OR($C207&gt;I$7,$C207+$E207-1&lt;I$7),0,$D207-SUM($F83:H83))</f>
        <v>0</v>
      </c>
      <c r="J207" s="339">
        <f>IF(OR($C207&gt;J$7,$C207+$E207-1&lt;J$7),0,$D207-SUM($F83:I83))</f>
        <v>0</v>
      </c>
      <c r="K207" s="339">
        <f>IF(OR($C207&gt;K$7,$C207+$E207-1&lt;K$7),0,$D207-SUM($F83:J83))</f>
        <v>0</v>
      </c>
      <c r="L207" s="339">
        <f>IF(OR($C207&gt;L$7,$C207+$E207-1&lt;L$7),0,$D207-SUM($F83:K83))</f>
        <v>0</v>
      </c>
      <c r="M207" s="339">
        <f>IF(OR($C207&gt;M$7,$C207+$E207-1&lt;M$7),0,$D207-SUM($F83:L83))</f>
        <v>0</v>
      </c>
      <c r="N207" s="339">
        <f>IF(OR($C207&gt;N$7,$C207+$E207-1&lt;N$7),0,$D207-SUM($F83:M83))</f>
        <v>0</v>
      </c>
      <c r="O207" s="339">
        <f>IF(OR($C207&gt;O$7,$C207+$E207-1&lt;O$7),0,$D207-SUM($F83:N83))</f>
        <v>0</v>
      </c>
      <c r="P207" s="339">
        <f>IF(OR($C207&gt;P$7,$C207+$E207-1&lt;P$7),0,$D207-SUM($F83:O83))</f>
        <v>0</v>
      </c>
      <c r="Q207" s="339">
        <f>IF(OR($C207&gt;Q$7,$C207+$E207-1&lt;Q$7),0,$D207-SUM($F83:P83))</f>
        <v>0</v>
      </c>
      <c r="R207" s="339">
        <f>IF(OR($C207&gt;R$7,$C207+$E207-1&lt;R$7),0,$D207-SUM($F83:Q83))</f>
        <v>0</v>
      </c>
      <c r="S207" s="339">
        <f>IF(OR($C207&gt;S$7,$C207+$E207-1&lt;S$7),0,$D207-SUM($F83:R83))</f>
        <v>0</v>
      </c>
      <c r="T207" s="339">
        <f>IF(OR($C207&gt;T$7,$C207+$E207-1&lt;T$7),0,$D207-SUM($F83:S83))</f>
        <v>0</v>
      </c>
      <c r="U207" s="339">
        <f>IF(OR($C207&gt;U$7,$C207+$E207-1&lt;U$7),0,$D207-SUM($F83:T83))</f>
        <v>0</v>
      </c>
      <c r="V207" s="339">
        <f>IF(OR($C207&gt;V$7,$C207+$E207-1&lt;V$7),0,$D207-SUM($F83:U83))</f>
        <v>0</v>
      </c>
      <c r="W207" s="339">
        <f>IF(OR($C207&gt;W$7,$C207+$E207-1&lt;W$7),0,$D207-SUM($F83:V83))</f>
        <v>0</v>
      </c>
      <c r="X207" s="339">
        <f>IF(OR($C207&gt;X$7,$C207+$E207-1&lt;X$7),0,$D207-SUM($F83:W83))</f>
        <v>0</v>
      </c>
      <c r="Y207" s="339">
        <f>IF(OR($C207&gt;Y$7,$C207+$E207-1&lt;Y$7),0,$D207-SUM($F83:X83))</f>
        <v>0</v>
      </c>
      <c r="Z207" s="339">
        <f>IF(OR($C207&gt;Z$7,$C207+$E207-1&lt;Z$7),0,$D207-SUM($F83:Y83))</f>
        <v>0</v>
      </c>
      <c r="AA207" s="339">
        <f>IF(OR($C207&gt;AA$7,$C207+$E207-1&lt;AA$7),0,$D207-SUM($F83:Z83))</f>
        <v>0</v>
      </c>
      <c r="AB207" s="339">
        <f>IF(OR($C207&gt;AB$7,$C207+$E207-1&lt;AB$7),0,$D207-SUM($F83:AA83))</f>
        <v>0</v>
      </c>
      <c r="AC207" s="339">
        <f>IF(OR($C207&gt;AC$7,$C207+$E207-1&lt;AC$7),0,$D207-SUM($F83:AB83))</f>
        <v>0</v>
      </c>
      <c r="AD207" s="339">
        <f>IF(OR($C207&gt;AD$7,$C207+$E207-1&lt;AD$7),0,$D207-SUM($F83:AC83))</f>
        <v>0</v>
      </c>
      <c r="AE207" s="339">
        <f>IF(OR($C207&gt;AE$7,$C207+$E207-1&lt;AE$7),0,$D207-SUM($F83:AD83))</f>
        <v>0</v>
      </c>
      <c r="AF207" s="339">
        <f>IF(OR($C207&gt;AF$7,$C207+$E207-1&lt;AF$7),0,$D207-SUM($F83:AE83))</f>
        <v>0</v>
      </c>
      <c r="AG207" s="339">
        <f>IF(OR($C207&gt;AG$7,$C207+$E207-1&lt;AG$7),0,$D207-SUM($F83:AF83))</f>
        <v>0</v>
      </c>
      <c r="AH207" s="339">
        <f>IF(OR($C207&gt;AH$7,$C207+$E207-1&lt;AH$7),0,$D207-SUM($F83:AG83))</f>
        <v>0</v>
      </c>
      <c r="AI207" s="339">
        <f>IF(OR($C207&gt;AI$7,$C207+$E207-1&lt;AI$7),0,$D207-SUM($F83:AH83))</f>
        <v>0</v>
      </c>
      <c r="AJ207" s="339">
        <f>IF(OR($C207&gt;AJ$7,$C207+$E207-1&lt;AJ$7),0,$D207-SUM($F83:AI83))</f>
        <v>0</v>
      </c>
      <c r="AK207" s="339">
        <f>IF(OR($C207&gt;AK$7,$C207+$E207-1&lt;AK$7),0,$D207-SUM($F83:AJ83))</f>
        <v>0</v>
      </c>
      <c r="AL207" s="339">
        <f>IF(OR($C207&gt;AL$7,$C207+$E207-1&lt;AL$7),0,$D207-SUM($F83:AK83))</f>
        <v>0</v>
      </c>
      <c r="AM207" s="339">
        <f>IF(OR($C207&gt;AM$7,$C207+$E207-1&lt;AM$7),0,$D207-SUM($F83:AL83))</f>
        <v>0</v>
      </c>
      <c r="AN207" s="339">
        <f>IF(OR($C207&gt;AN$7,$C207+$E207-1&lt;AN$7),0,$D207-SUM($F83:AM83))</f>
        <v>0</v>
      </c>
      <c r="AO207" s="339">
        <f>IF(OR($C207&gt;AO$7,$C207+$E207-1&lt;AO$7),0,$D207-SUM($F83:AN83))</f>
        <v>0</v>
      </c>
      <c r="AP207" s="339">
        <f>IF(OR($C207&gt;AP$7,$C207+$E207-1&lt;AP$7),0,$D207-SUM($F83:AO83))</f>
        <v>0</v>
      </c>
      <c r="AQ207" s="339">
        <f>IF(OR($C207&gt;AQ$7,$C207+$E207-1&lt;AQ$7),0,$D207-SUM($F83:AP83))</f>
        <v>0</v>
      </c>
      <c r="AR207" s="339">
        <f>IF(OR($C207&gt;AR$7,$C207+$E207-1&lt;AR$7),0,$D207-SUM($F83:AQ83))</f>
        <v>0</v>
      </c>
      <c r="AS207" s="339">
        <f>IF(OR($C207&gt;AS$7,$C207+$E207-1&lt;AS$7),0,$D207-SUM($F83:AR83))</f>
        <v>0</v>
      </c>
      <c r="AT207" s="339">
        <f>IF(OR($C207&gt;AT$7,$C207+$E207-1&lt;AT$7),0,$D207-SUM($F83:AS83))</f>
        <v>0</v>
      </c>
      <c r="AU207" s="339">
        <f>IF(OR($C207&gt;AU$7,$C207+$E207-1&lt;AU$7),0,$D207-SUM($F83:AT83))</f>
        <v>0</v>
      </c>
      <c r="AV207" s="339">
        <f>IF(OR($C207&gt;AV$7,$C207+$E207-1&lt;AV$7),0,$D207-SUM($F83:AU83))</f>
        <v>0</v>
      </c>
      <c r="AW207" s="339">
        <f>IF(OR($C207&gt;AW$7,$C207+$E207-1&lt;AW$7),0,$D207-SUM($F83:AV83))</f>
        <v>0</v>
      </c>
      <c r="AX207" s="339">
        <f>IF(OR($C207&gt;AX$7,$C207+$E207-1&lt;AX$7),0,$D207-SUM($F83:AW83))</f>
        <v>0</v>
      </c>
      <c r="AY207" s="339">
        <f>IF(OR($C207&gt;AY$7,$C207+$E207-1&lt;AY$7),0,$D207-SUM($F83:AX83))</f>
        <v>0</v>
      </c>
      <c r="AZ207" s="339">
        <f>IF(OR($C207&gt;AZ$7,$C207+$E207-1&lt;AZ$7),0,$D207-SUM($F83:AY83))</f>
        <v>0</v>
      </c>
      <c r="BA207" s="339">
        <f>IF(OR($C207&gt;BA$7,$C207+$E207-1&lt;BA$7),0,$D207-SUM($F83:AZ83))</f>
        <v>0</v>
      </c>
      <c r="BB207" s="339">
        <f>IF(OR($C207&gt;BB$7,$C207+$E207-1&lt;BB$7),0,$D207-SUM($F83:BA83))</f>
        <v>0</v>
      </c>
      <c r="BC207" s="339">
        <f>IF(OR($C207&gt;BC$7,$C207+$E207-1&lt;BC$7),0,$D207-SUM($F83:BB83))</f>
        <v>0</v>
      </c>
      <c r="BD207" s="339">
        <f>IF(OR($C207&gt;BD$7,$C207+$E207-1&lt;BD$7),0,$D207-SUM($F83:BC83))</f>
        <v>0</v>
      </c>
      <c r="BE207" s="339">
        <f>IF(OR($C207&gt;BE$7,$C207+$E207-1&lt;BE$7),0,$D207-SUM($F83:BD83))</f>
        <v>0</v>
      </c>
      <c r="BF207" s="339">
        <f>IF(OR($C207&gt;BF$7,$C207+$E207-1&lt;BF$7),0,$D207-SUM($F83:BE83))</f>
        <v>0</v>
      </c>
      <c r="BG207" s="339">
        <f>IF(OR($C207&gt;BG$7,$C207+$E207-1&lt;BG$7),0,$D207-SUM($F83:BF83))</f>
        <v>0</v>
      </c>
      <c r="BH207" s="339">
        <f>IF(OR($C207&gt;BH$7,$C207+$E207-1&lt;BH$7),0,$D207-SUM($F83:BG83))</f>
        <v>0</v>
      </c>
      <c r="BI207" s="339">
        <f>IF(OR($C207&gt;BI$7,$C207+$E207-1&lt;BI$7),0,$D207-SUM($F83:BH83))</f>
        <v>0</v>
      </c>
      <c r="BJ207" s="339">
        <f>IF(OR($C207&gt;BJ$7,$C207+$E207-1&lt;BJ$7),0,$D207-SUM($F83:BI83))</f>
        <v>0</v>
      </c>
      <c r="BK207" s="339">
        <f>IF(OR($C207&gt;BK$7,$C207+$E207-1&lt;BK$7),0,$D207-SUM($F83:BJ83))</f>
        <v>0</v>
      </c>
      <c r="BL207" s="339">
        <f>IF(OR($C207&gt;BL$7,$C207+$E207-1&lt;BL$7),0,$D207-SUM($F83:BK83))</f>
        <v>0</v>
      </c>
      <c r="BM207" s="339">
        <f>IF(OR($C207&gt;BM$7,$C207+$E207-1&lt;BM$7),0,$D207-SUM($F83:BL83))</f>
        <v>0</v>
      </c>
      <c r="BN207" s="339">
        <f>IF(OR($C207&gt;BN$7,$C207+$E207-1&lt;BN$7),0,$D207-SUM($F83:BM83))</f>
        <v>0</v>
      </c>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row>
    <row r="208" spans="1:90" hidden="1" outlineLevel="1" x14ac:dyDescent="0.15">
      <c r="A208" s="112"/>
      <c r="B208" s="87"/>
      <c r="C208" s="8">
        <v>50</v>
      </c>
      <c r="D208" s="337">
        <v>0</v>
      </c>
      <c r="E208" s="8">
        <f t="shared" si="22"/>
        <v>0</v>
      </c>
      <c r="F208" s="338"/>
      <c r="G208" s="339">
        <f>IF(OR($C208&gt;G$7,$C208+$E208-1&lt;G$7),0,$D208-SUM($F84:F84))</f>
        <v>0</v>
      </c>
      <c r="H208" s="339">
        <f>IF(OR($C208&gt;H$7,$C208+$E208-1&lt;H$7),0,$D208-SUM($F84:G84))</f>
        <v>0</v>
      </c>
      <c r="I208" s="339">
        <f>IF(OR($C208&gt;I$7,$C208+$E208-1&lt;I$7),0,$D208-SUM($F84:H84))</f>
        <v>0</v>
      </c>
      <c r="J208" s="339">
        <f>IF(OR($C208&gt;J$7,$C208+$E208-1&lt;J$7),0,$D208-SUM($F84:I84))</f>
        <v>0</v>
      </c>
      <c r="K208" s="339">
        <f>IF(OR($C208&gt;K$7,$C208+$E208-1&lt;K$7),0,$D208-SUM($F84:J84))</f>
        <v>0</v>
      </c>
      <c r="L208" s="339">
        <f>IF(OR($C208&gt;L$7,$C208+$E208-1&lt;L$7),0,$D208-SUM($F84:K84))</f>
        <v>0</v>
      </c>
      <c r="M208" s="339">
        <f>IF(OR($C208&gt;M$7,$C208+$E208-1&lt;M$7),0,$D208-SUM($F84:L84))</f>
        <v>0</v>
      </c>
      <c r="N208" s="339">
        <f>IF(OR($C208&gt;N$7,$C208+$E208-1&lt;N$7),0,$D208-SUM($F84:M84))</f>
        <v>0</v>
      </c>
      <c r="O208" s="339">
        <f>IF(OR($C208&gt;O$7,$C208+$E208-1&lt;O$7),0,$D208-SUM($F84:N84))</f>
        <v>0</v>
      </c>
      <c r="P208" s="339">
        <f>IF(OR($C208&gt;P$7,$C208+$E208-1&lt;P$7),0,$D208-SUM($F84:O84))</f>
        <v>0</v>
      </c>
      <c r="Q208" s="339">
        <f>IF(OR($C208&gt;Q$7,$C208+$E208-1&lt;Q$7),0,$D208-SUM($F84:P84))</f>
        <v>0</v>
      </c>
      <c r="R208" s="339">
        <f>IF(OR($C208&gt;R$7,$C208+$E208-1&lt;R$7),0,$D208-SUM($F84:Q84))</f>
        <v>0</v>
      </c>
      <c r="S208" s="339">
        <f>IF(OR($C208&gt;S$7,$C208+$E208-1&lt;S$7),0,$D208-SUM($F84:R84))</f>
        <v>0</v>
      </c>
      <c r="T208" s="339">
        <f>IF(OR($C208&gt;T$7,$C208+$E208-1&lt;T$7),0,$D208-SUM($F84:S84))</f>
        <v>0</v>
      </c>
      <c r="U208" s="339">
        <f>IF(OR($C208&gt;U$7,$C208+$E208-1&lt;U$7),0,$D208-SUM($F84:T84))</f>
        <v>0</v>
      </c>
      <c r="V208" s="339">
        <f>IF(OR($C208&gt;V$7,$C208+$E208-1&lt;V$7),0,$D208-SUM($F84:U84))</f>
        <v>0</v>
      </c>
      <c r="W208" s="339">
        <f>IF(OR($C208&gt;W$7,$C208+$E208-1&lt;W$7),0,$D208-SUM($F84:V84))</f>
        <v>0</v>
      </c>
      <c r="X208" s="339">
        <f>IF(OR($C208&gt;X$7,$C208+$E208-1&lt;X$7),0,$D208-SUM($F84:W84))</f>
        <v>0</v>
      </c>
      <c r="Y208" s="339">
        <f>IF(OR($C208&gt;Y$7,$C208+$E208-1&lt;Y$7),0,$D208-SUM($F84:X84))</f>
        <v>0</v>
      </c>
      <c r="Z208" s="339">
        <f>IF(OR($C208&gt;Z$7,$C208+$E208-1&lt;Z$7),0,$D208-SUM($F84:Y84))</f>
        <v>0</v>
      </c>
      <c r="AA208" s="339">
        <f>IF(OR($C208&gt;AA$7,$C208+$E208-1&lt;AA$7),0,$D208-SUM($F84:Z84))</f>
        <v>0</v>
      </c>
      <c r="AB208" s="339">
        <f>IF(OR($C208&gt;AB$7,$C208+$E208-1&lt;AB$7),0,$D208-SUM($F84:AA84))</f>
        <v>0</v>
      </c>
      <c r="AC208" s="339">
        <f>IF(OR($C208&gt;AC$7,$C208+$E208-1&lt;AC$7),0,$D208-SUM($F84:AB84))</f>
        <v>0</v>
      </c>
      <c r="AD208" s="339">
        <f>IF(OR($C208&gt;AD$7,$C208+$E208-1&lt;AD$7),0,$D208-SUM($F84:AC84))</f>
        <v>0</v>
      </c>
      <c r="AE208" s="339">
        <f>IF(OR($C208&gt;AE$7,$C208+$E208-1&lt;AE$7),0,$D208-SUM($F84:AD84))</f>
        <v>0</v>
      </c>
      <c r="AF208" s="339">
        <f>IF(OR($C208&gt;AF$7,$C208+$E208-1&lt;AF$7),0,$D208-SUM($F84:AE84))</f>
        <v>0</v>
      </c>
      <c r="AG208" s="339">
        <f>IF(OR($C208&gt;AG$7,$C208+$E208-1&lt;AG$7),0,$D208-SUM($F84:AF84))</f>
        <v>0</v>
      </c>
      <c r="AH208" s="339">
        <f>IF(OR($C208&gt;AH$7,$C208+$E208-1&lt;AH$7),0,$D208-SUM($F84:AG84))</f>
        <v>0</v>
      </c>
      <c r="AI208" s="339">
        <f>IF(OR($C208&gt;AI$7,$C208+$E208-1&lt;AI$7),0,$D208-SUM($F84:AH84))</f>
        <v>0</v>
      </c>
      <c r="AJ208" s="339">
        <f>IF(OR($C208&gt;AJ$7,$C208+$E208-1&lt;AJ$7),0,$D208-SUM($F84:AI84))</f>
        <v>0</v>
      </c>
      <c r="AK208" s="339">
        <f>IF(OR($C208&gt;AK$7,$C208+$E208-1&lt;AK$7),0,$D208-SUM($F84:AJ84))</f>
        <v>0</v>
      </c>
      <c r="AL208" s="339">
        <f>IF(OR($C208&gt;AL$7,$C208+$E208-1&lt;AL$7),0,$D208-SUM($F84:AK84))</f>
        <v>0</v>
      </c>
      <c r="AM208" s="339">
        <f>IF(OR($C208&gt;AM$7,$C208+$E208-1&lt;AM$7),0,$D208-SUM($F84:AL84))</f>
        <v>0</v>
      </c>
      <c r="AN208" s="339">
        <f>IF(OR($C208&gt;AN$7,$C208+$E208-1&lt;AN$7),0,$D208-SUM($F84:AM84))</f>
        <v>0</v>
      </c>
      <c r="AO208" s="339">
        <f>IF(OR($C208&gt;AO$7,$C208+$E208-1&lt;AO$7),0,$D208-SUM($F84:AN84))</f>
        <v>0</v>
      </c>
      <c r="AP208" s="339">
        <f>IF(OR($C208&gt;AP$7,$C208+$E208-1&lt;AP$7),0,$D208-SUM($F84:AO84))</f>
        <v>0</v>
      </c>
      <c r="AQ208" s="339">
        <f>IF(OR($C208&gt;AQ$7,$C208+$E208-1&lt;AQ$7),0,$D208-SUM($F84:AP84))</f>
        <v>0</v>
      </c>
      <c r="AR208" s="339">
        <f>IF(OR($C208&gt;AR$7,$C208+$E208-1&lt;AR$7),0,$D208-SUM($F84:AQ84))</f>
        <v>0</v>
      </c>
      <c r="AS208" s="339">
        <f>IF(OR($C208&gt;AS$7,$C208+$E208-1&lt;AS$7),0,$D208-SUM($F84:AR84))</f>
        <v>0</v>
      </c>
      <c r="AT208" s="339">
        <f>IF(OR($C208&gt;AT$7,$C208+$E208-1&lt;AT$7),0,$D208-SUM($F84:AS84))</f>
        <v>0</v>
      </c>
      <c r="AU208" s="339">
        <f>IF(OR($C208&gt;AU$7,$C208+$E208-1&lt;AU$7),0,$D208-SUM($F84:AT84))</f>
        <v>0</v>
      </c>
      <c r="AV208" s="339">
        <f>IF(OR($C208&gt;AV$7,$C208+$E208-1&lt;AV$7),0,$D208-SUM($F84:AU84))</f>
        <v>0</v>
      </c>
      <c r="AW208" s="339">
        <f>IF(OR($C208&gt;AW$7,$C208+$E208-1&lt;AW$7),0,$D208-SUM($F84:AV84))</f>
        <v>0</v>
      </c>
      <c r="AX208" s="339">
        <f>IF(OR($C208&gt;AX$7,$C208+$E208-1&lt;AX$7),0,$D208-SUM($F84:AW84))</f>
        <v>0</v>
      </c>
      <c r="AY208" s="339">
        <f>IF(OR($C208&gt;AY$7,$C208+$E208-1&lt;AY$7),0,$D208-SUM($F84:AX84))</f>
        <v>0</v>
      </c>
      <c r="AZ208" s="339">
        <f>IF(OR($C208&gt;AZ$7,$C208+$E208-1&lt;AZ$7),0,$D208-SUM($F84:AY84))</f>
        <v>0</v>
      </c>
      <c r="BA208" s="339">
        <f>IF(OR($C208&gt;BA$7,$C208+$E208-1&lt;BA$7),0,$D208-SUM($F84:AZ84))</f>
        <v>0</v>
      </c>
      <c r="BB208" s="339">
        <f>IF(OR($C208&gt;BB$7,$C208+$E208-1&lt;BB$7),0,$D208-SUM($F84:BA84))</f>
        <v>0</v>
      </c>
      <c r="BC208" s="339">
        <f>IF(OR($C208&gt;BC$7,$C208+$E208-1&lt;BC$7),0,$D208-SUM($F84:BB84))</f>
        <v>0</v>
      </c>
      <c r="BD208" s="339">
        <f>IF(OR($C208&gt;BD$7,$C208+$E208-1&lt;BD$7),0,$D208-SUM($F84:BC84))</f>
        <v>0</v>
      </c>
      <c r="BE208" s="339">
        <f>IF(OR($C208&gt;BE$7,$C208+$E208-1&lt;BE$7),0,$D208-SUM($F84:BD84))</f>
        <v>0</v>
      </c>
      <c r="BF208" s="339">
        <f>IF(OR($C208&gt;BF$7,$C208+$E208-1&lt;BF$7),0,$D208-SUM($F84:BE84))</f>
        <v>0</v>
      </c>
      <c r="BG208" s="339">
        <f>IF(OR($C208&gt;BG$7,$C208+$E208-1&lt;BG$7),0,$D208-SUM($F84:BF84))</f>
        <v>0</v>
      </c>
      <c r="BH208" s="339">
        <f>IF(OR($C208&gt;BH$7,$C208+$E208-1&lt;BH$7),0,$D208-SUM($F84:BG84))</f>
        <v>0</v>
      </c>
      <c r="BI208" s="339">
        <f>IF(OR($C208&gt;BI$7,$C208+$E208-1&lt;BI$7),0,$D208-SUM($F84:BH84))</f>
        <v>0</v>
      </c>
      <c r="BJ208" s="339">
        <f>IF(OR($C208&gt;BJ$7,$C208+$E208-1&lt;BJ$7),0,$D208-SUM($F84:BI84))</f>
        <v>0</v>
      </c>
      <c r="BK208" s="339">
        <f>IF(OR($C208&gt;BK$7,$C208+$E208-1&lt;BK$7),0,$D208-SUM($F84:BJ84))</f>
        <v>0</v>
      </c>
      <c r="BL208" s="339">
        <f>IF(OR($C208&gt;BL$7,$C208+$E208-1&lt;BL$7),0,$D208-SUM($F84:BK84))</f>
        <v>0</v>
      </c>
      <c r="BM208" s="339">
        <f>IF(OR($C208&gt;BM$7,$C208+$E208-1&lt;BM$7),0,$D208-SUM($F84:BL84))</f>
        <v>0</v>
      </c>
      <c r="BN208" s="339">
        <f>IF(OR($C208&gt;BN$7,$C208+$E208-1&lt;BN$7),0,$D208-SUM($F84:BM84))</f>
        <v>0</v>
      </c>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row>
    <row r="209" spans="1:90" hidden="1" outlineLevel="1" x14ac:dyDescent="0.15">
      <c r="A209" s="112"/>
      <c r="B209" s="87"/>
      <c r="C209" s="8">
        <v>51</v>
      </c>
      <c r="D209" s="337">
        <v>0</v>
      </c>
      <c r="E209" s="8">
        <f t="shared" si="22"/>
        <v>0</v>
      </c>
      <c r="F209" s="338"/>
      <c r="G209" s="339">
        <f>IF(OR($C209&gt;G$7,$C209+$E209-1&lt;G$7),0,$D209-SUM($F85:F85))</f>
        <v>0</v>
      </c>
      <c r="H209" s="339">
        <f>IF(OR($C209&gt;H$7,$C209+$E209-1&lt;H$7),0,$D209-SUM($F85:G85))</f>
        <v>0</v>
      </c>
      <c r="I209" s="339">
        <f>IF(OR($C209&gt;I$7,$C209+$E209-1&lt;I$7),0,$D209-SUM($F85:H85))</f>
        <v>0</v>
      </c>
      <c r="J209" s="339">
        <f>IF(OR($C209&gt;J$7,$C209+$E209-1&lt;J$7),0,$D209-SUM($F85:I85))</f>
        <v>0</v>
      </c>
      <c r="K209" s="339">
        <f>IF(OR($C209&gt;K$7,$C209+$E209-1&lt;K$7),0,$D209-SUM($F85:J85))</f>
        <v>0</v>
      </c>
      <c r="L209" s="339">
        <f>IF(OR($C209&gt;L$7,$C209+$E209-1&lt;L$7),0,$D209-SUM($F85:K85))</f>
        <v>0</v>
      </c>
      <c r="M209" s="339">
        <f>IF(OR($C209&gt;M$7,$C209+$E209-1&lt;M$7),0,$D209-SUM($F85:L85))</f>
        <v>0</v>
      </c>
      <c r="N209" s="339">
        <f>IF(OR($C209&gt;N$7,$C209+$E209-1&lt;N$7),0,$D209-SUM($F85:M85))</f>
        <v>0</v>
      </c>
      <c r="O209" s="339">
        <f>IF(OR($C209&gt;O$7,$C209+$E209-1&lt;O$7),0,$D209-SUM($F85:N85))</f>
        <v>0</v>
      </c>
      <c r="P209" s="339">
        <f>IF(OR($C209&gt;P$7,$C209+$E209-1&lt;P$7),0,$D209-SUM($F85:O85))</f>
        <v>0</v>
      </c>
      <c r="Q209" s="339">
        <f>IF(OR($C209&gt;Q$7,$C209+$E209-1&lt;Q$7),0,$D209-SUM($F85:P85))</f>
        <v>0</v>
      </c>
      <c r="R209" s="339">
        <f>IF(OR($C209&gt;R$7,$C209+$E209-1&lt;R$7),0,$D209-SUM($F85:Q85))</f>
        <v>0</v>
      </c>
      <c r="S209" s="339">
        <f>IF(OR($C209&gt;S$7,$C209+$E209-1&lt;S$7),0,$D209-SUM($F85:R85))</f>
        <v>0</v>
      </c>
      <c r="T209" s="339">
        <f>IF(OR($C209&gt;T$7,$C209+$E209-1&lt;T$7),0,$D209-SUM($F85:S85))</f>
        <v>0</v>
      </c>
      <c r="U209" s="339">
        <f>IF(OR($C209&gt;U$7,$C209+$E209-1&lt;U$7),0,$D209-SUM($F85:T85))</f>
        <v>0</v>
      </c>
      <c r="V209" s="339">
        <f>IF(OR($C209&gt;V$7,$C209+$E209-1&lt;V$7),0,$D209-SUM($F85:U85))</f>
        <v>0</v>
      </c>
      <c r="W209" s="339">
        <f>IF(OR($C209&gt;W$7,$C209+$E209-1&lt;W$7),0,$D209-SUM($F85:V85))</f>
        <v>0</v>
      </c>
      <c r="X209" s="339">
        <f>IF(OR($C209&gt;X$7,$C209+$E209-1&lt;X$7),0,$D209-SUM($F85:W85))</f>
        <v>0</v>
      </c>
      <c r="Y209" s="339">
        <f>IF(OR($C209&gt;Y$7,$C209+$E209-1&lt;Y$7),0,$D209-SUM($F85:X85))</f>
        <v>0</v>
      </c>
      <c r="Z209" s="339">
        <f>IF(OR($C209&gt;Z$7,$C209+$E209-1&lt;Z$7),0,$D209-SUM($F85:Y85))</f>
        <v>0</v>
      </c>
      <c r="AA209" s="339">
        <f>IF(OR($C209&gt;AA$7,$C209+$E209-1&lt;AA$7),0,$D209-SUM($F85:Z85))</f>
        <v>0</v>
      </c>
      <c r="AB209" s="339">
        <f>IF(OR($C209&gt;AB$7,$C209+$E209-1&lt;AB$7),0,$D209-SUM($F85:AA85))</f>
        <v>0</v>
      </c>
      <c r="AC209" s="339">
        <f>IF(OR($C209&gt;AC$7,$C209+$E209-1&lt;AC$7),0,$D209-SUM($F85:AB85))</f>
        <v>0</v>
      </c>
      <c r="AD209" s="339">
        <f>IF(OR($C209&gt;AD$7,$C209+$E209-1&lt;AD$7),0,$D209-SUM($F85:AC85))</f>
        <v>0</v>
      </c>
      <c r="AE209" s="339">
        <f>IF(OR($C209&gt;AE$7,$C209+$E209-1&lt;AE$7),0,$D209-SUM($F85:AD85))</f>
        <v>0</v>
      </c>
      <c r="AF209" s="339">
        <f>IF(OR($C209&gt;AF$7,$C209+$E209-1&lt;AF$7),0,$D209-SUM($F85:AE85))</f>
        <v>0</v>
      </c>
      <c r="AG209" s="339">
        <f>IF(OR($C209&gt;AG$7,$C209+$E209-1&lt;AG$7),0,$D209-SUM($F85:AF85))</f>
        <v>0</v>
      </c>
      <c r="AH209" s="339">
        <f>IF(OR($C209&gt;AH$7,$C209+$E209-1&lt;AH$7),0,$D209-SUM($F85:AG85))</f>
        <v>0</v>
      </c>
      <c r="AI209" s="339">
        <f>IF(OR($C209&gt;AI$7,$C209+$E209-1&lt;AI$7),0,$D209-SUM($F85:AH85))</f>
        <v>0</v>
      </c>
      <c r="AJ209" s="339">
        <f>IF(OR($C209&gt;AJ$7,$C209+$E209-1&lt;AJ$7),0,$D209-SUM($F85:AI85))</f>
        <v>0</v>
      </c>
      <c r="AK209" s="339">
        <f>IF(OR($C209&gt;AK$7,$C209+$E209-1&lt;AK$7),0,$D209-SUM($F85:AJ85))</f>
        <v>0</v>
      </c>
      <c r="AL209" s="339">
        <f>IF(OR($C209&gt;AL$7,$C209+$E209-1&lt;AL$7),0,$D209-SUM($F85:AK85))</f>
        <v>0</v>
      </c>
      <c r="AM209" s="339">
        <f>IF(OR($C209&gt;AM$7,$C209+$E209-1&lt;AM$7),0,$D209-SUM($F85:AL85))</f>
        <v>0</v>
      </c>
      <c r="AN209" s="339">
        <f>IF(OR($C209&gt;AN$7,$C209+$E209-1&lt;AN$7),0,$D209-SUM($F85:AM85))</f>
        <v>0</v>
      </c>
      <c r="AO209" s="339">
        <f>IF(OR($C209&gt;AO$7,$C209+$E209-1&lt;AO$7),0,$D209-SUM($F85:AN85))</f>
        <v>0</v>
      </c>
      <c r="AP209" s="339">
        <f>IF(OR($C209&gt;AP$7,$C209+$E209-1&lt;AP$7),0,$D209-SUM($F85:AO85))</f>
        <v>0</v>
      </c>
      <c r="AQ209" s="339">
        <f>IF(OR($C209&gt;AQ$7,$C209+$E209-1&lt;AQ$7),0,$D209-SUM($F85:AP85))</f>
        <v>0</v>
      </c>
      <c r="AR209" s="339">
        <f>IF(OR($C209&gt;AR$7,$C209+$E209-1&lt;AR$7),0,$D209-SUM($F85:AQ85))</f>
        <v>0</v>
      </c>
      <c r="AS209" s="339">
        <f>IF(OR($C209&gt;AS$7,$C209+$E209-1&lt;AS$7),0,$D209-SUM($F85:AR85))</f>
        <v>0</v>
      </c>
      <c r="AT209" s="339">
        <f>IF(OR($C209&gt;AT$7,$C209+$E209-1&lt;AT$7),0,$D209-SUM($F85:AS85))</f>
        <v>0</v>
      </c>
      <c r="AU209" s="339">
        <f>IF(OR($C209&gt;AU$7,$C209+$E209-1&lt;AU$7),0,$D209-SUM($F85:AT85))</f>
        <v>0</v>
      </c>
      <c r="AV209" s="339">
        <f>IF(OR($C209&gt;AV$7,$C209+$E209-1&lt;AV$7),0,$D209-SUM($F85:AU85))</f>
        <v>0</v>
      </c>
      <c r="AW209" s="339">
        <f>IF(OR($C209&gt;AW$7,$C209+$E209-1&lt;AW$7),0,$D209-SUM($F85:AV85))</f>
        <v>0</v>
      </c>
      <c r="AX209" s="339">
        <f>IF(OR($C209&gt;AX$7,$C209+$E209-1&lt;AX$7),0,$D209-SUM($F85:AW85))</f>
        <v>0</v>
      </c>
      <c r="AY209" s="339">
        <f>IF(OR($C209&gt;AY$7,$C209+$E209-1&lt;AY$7),0,$D209-SUM($F85:AX85))</f>
        <v>0</v>
      </c>
      <c r="AZ209" s="339">
        <f>IF(OR($C209&gt;AZ$7,$C209+$E209-1&lt;AZ$7),0,$D209-SUM($F85:AY85))</f>
        <v>0</v>
      </c>
      <c r="BA209" s="339">
        <f>IF(OR($C209&gt;BA$7,$C209+$E209-1&lt;BA$7),0,$D209-SUM($F85:AZ85))</f>
        <v>0</v>
      </c>
      <c r="BB209" s="339">
        <f>IF(OR($C209&gt;BB$7,$C209+$E209-1&lt;BB$7),0,$D209-SUM($F85:BA85))</f>
        <v>0</v>
      </c>
      <c r="BC209" s="339">
        <f>IF(OR($C209&gt;BC$7,$C209+$E209-1&lt;BC$7),0,$D209-SUM($F85:BB85))</f>
        <v>0</v>
      </c>
      <c r="BD209" s="339">
        <f>IF(OR($C209&gt;BD$7,$C209+$E209-1&lt;BD$7),0,$D209-SUM($F85:BC85))</f>
        <v>0</v>
      </c>
      <c r="BE209" s="339">
        <f>IF(OR($C209&gt;BE$7,$C209+$E209-1&lt;BE$7),0,$D209-SUM($F85:BD85))</f>
        <v>0</v>
      </c>
      <c r="BF209" s="339">
        <f>IF(OR($C209&gt;BF$7,$C209+$E209-1&lt;BF$7),0,$D209-SUM($F85:BE85))</f>
        <v>0</v>
      </c>
      <c r="BG209" s="339">
        <f>IF(OR($C209&gt;BG$7,$C209+$E209-1&lt;BG$7),0,$D209-SUM($F85:BF85))</f>
        <v>0</v>
      </c>
      <c r="BH209" s="339">
        <f>IF(OR($C209&gt;BH$7,$C209+$E209-1&lt;BH$7),0,$D209-SUM($F85:BG85))</f>
        <v>0</v>
      </c>
      <c r="BI209" s="339">
        <f>IF(OR($C209&gt;BI$7,$C209+$E209-1&lt;BI$7),0,$D209-SUM($F85:BH85))</f>
        <v>0</v>
      </c>
      <c r="BJ209" s="339">
        <f>IF(OR($C209&gt;BJ$7,$C209+$E209-1&lt;BJ$7),0,$D209-SUM($F85:BI85))</f>
        <v>0</v>
      </c>
      <c r="BK209" s="339">
        <f>IF(OR($C209&gt;BK$7,$C209+$E209-1&lt;BK$7),0,$D209-SUM($F85:BJ85))</f>
        <v>0</v>
      </c>
      <c r="BL209" s="339">
        <f>IF(OR($C209&gt;BL$7,$C209+$E209-1&lt;BL$7),0,$D209-SUM($F85:BK85))</f>
        <v>0</v>
      </c>
      <c r="BM209" s="339">
        <f>IF(OR($C209&gt;BM$7,$C209+$E209-1&lt;BM$7),0,$D209-SUM($F85:BL85))</f>
        <v>0</v>
      </c>
      <c r="BN209" s="339">
        <f>IF(OR($C209&gt;BN$7,$C209+$E209-1&lt;BN$7),0,$D209-SUM($F85:BM85))</f>
        <v>0</v>
      </c>
      <c r="BO209" s="253"/>
      <c r="BP209" s="253"/>
      <c r="BQ209" s="253"/>
      <c r="BR209" s="253"/>
      <c r="BS209" s="253"/>
      <c r="BT209" s="253"/>
      <c r="BU209" s="253"/>
      <c r="BV209" s="253"/>
      <c r="BW209" s="253"/>
      <c r="BX209" s="253"/>
      <c r="BY209" s="253"/>
      <c r="BZ209" s="253"/>
      <c r="CA209" s="253"/>
      <c r="CB209" s="253"/>
      <c r="CC209" s="253"/>
      <c r="CD209" s="253"/>
      <c r="CE209" s="253"/>
      <c r="CF209" s="253"/>
      <c r="CG209" s="253"/>
      <c r="CH209" s="253"/>
      <c r="CI209" s="253"/>
      <c r="CJ209" s="253"/>
      <c r="CK209" s="253"/>
      <c r="CL209" s="253"/>
    </row>
    <row r="210" spans="1:90" hidden="1" outlineLevel="1" x14ac:dyDescent="0.15">
      <c r="A210" s="112"/>
      <c r="B210" s="87"/>
      <c r="C210" s="8">
        <v>52</v>
      </c>
      <c r="D210" s="337">
        <v>0</v>
      </c>
      <c r="E210" s="8">
        <f t="shared" si="22"/>
        <v>0</v>
      </c>
      <c r="F210" s="338"/>
      <c r="G210" s="339">
        <f>IF(OR($C210&gt;G$7,$C210+$E210-1&lt;G$7),0,$D210-SUM($F86:F86))</f>
        <v>0</v>
      </c>
      <c r="H210" s="339">
        <f>IF(OR($C210&gt;H$7,$C210+$E210-1&lt;H$7),0,$D210-SUM($F86:G86))</f>
        <v>0</v>
      </c>
      <c r="I210" s="339">
        <f>IF(OR($C210&gt;I$7,$C210+$E210-1&lt;I$7),0,$D210-SUM($F86:H86))</f>
        <v>0</v>
      </c>
      <c r="J210" s="339">
        <f>IF(OR($C210&gt;J$7,$C210+$E210-1&lt;J$7),0,$D210-SUM($F86:I86))</f>
        <v>0</v>
      </c>
      <c r="K210" s="339">
        <f>IF(OR($C210&gt;K$7,$C210+$E210-1&lt;K$7),0,$D210-SUM($F86:J86))</f>
        <v>0</v>
      </c>
      <c r="L210" s="339">
        <f>IF(OR($C210&gt;L$7,$C210+$E210-1&lt;L$7),0,$D210-SUM($F86:K86))</f>
        <v>0</v>
      </c>
      <c r="M210" s="339">
        <f>IF(OR($C210&gt;M$7,$C210+$E210-1&lt;M$7),0,$D210-SUM($F86:L86))</f>
        <v>0</v>
      </c>
      <c r="N210" s="339">
        <f>IF(OR($C210&gt;N$7,$C210+$E210-1&lt;N$7),0,$D210-SUM($F86:M86))</f>
        <v>0</v>
      </c>
      <c r="O210" s="339">
        <f>IF(OR($C210&gt;O$7,$C210+$E210-1&lt;O$7),0,$D210-SUM($F86:N86))</f>
        <v>0</v>
      </c>
      <c r="P210" s="339">
        <f>IF(OR($C210&gt;P$7,$C210+$E210-1&lt;P$7),0,$D210-SUM($F86:O86))</f>
        <v>0</v>
      </c>
      <c r="Q210" s="339">
        <f>IF(OR($C210&gt;Q$7,$C210+$E210-1&lt;Q$7),0,$D210-SUM($F86:P86))</f>
        <v>0</v>
      </c>
      <c r="R210" s="339">
        <f>IF(OR($C210&gt;R$7,$C210+$E210-1&lt;R$7),0,$D210-SUM($F86:Q86))</f>
        <v>0</v>
      </c>
      <c r="S210" s="339">
        <f>IF(OR($C210&gt;S$7,$C210+$E210-1&lt;S$7),0,$D210-SUM($F86:R86))</f>
        <v>0</v>
      </c>
      <c r="T210" s="339">
        <f>IF(OR($C210&gt;T$7,$C210+$E210-1&lt;T$7),0,$D210-SUM($F86:S86))</f>
        <v>0</v>
      </c>
      <c r="U210" s="339">
        <f>IF(OR($C210&gt;U$7,$C210+$E210-1&lt;U$7),0,$D210-SUM($F86:T86))</f>
        <v>0</v>
      </c>
      <c r="V210" s="339">
        <f>IF(OR($C210&gt;V$7,$C210+$E210-1&lt;V$7),0,$D210-SUM($F86:U86))</f>
        <v>0</v>
      </c>
      <c r="W210" s="339">
        <f>IF(OR($C210&gt;W$7,$C210+$E210-1&lt;W$7),0,$D210-SUM($F86:V86))</f>
        <v>0</v>
      </c>
      <c r="X210" s="339">
        <f>IF(OR($C210&gt;X$7,$C210+$E210-1&lt;X$7),0,$D210-SUM($F86:W86))</f>
        <v>0</v>
      </c>
      <c r="Y210" s="339">
        <f>IF(OR($C210&gt;Y$7,$C210+$E210-1&lt;Y$7),0,$D210-SUM($F86:X86))</f>
        <v>0</v>
      </c>
      <c r="Z210" s="339">
        <f>IF(OR($C210&gt;Z$7,$C210+$E210-1&lt;Z$7),0,$D210-SUM($F86:Y86))</f>
        <v>0</v>
      </c>
      <c r="AA210" s="339">
        <f>IF(OR($C210&gt;AA$7,$C210+$E210-1&lt;AA$7),0,$D210-SUM($F86:Z86))</f>
        <v>0</v>
      </c>
      <c r="AB210" s="339">
        <f>IF(OR($C210&gt;AB$7,$C210+$E210-1&lt;AB$7),0,$D210-SUM($F86:AA86))</f>
        <v>0</v>
      </c>
      <c r="AC210" s="339">
        <f>IF(OR($C210&gt;AC$7,$C210+$E210-1&lt;AC$7),0,$D210-SUM($F86:AB86))</f>
        <v>0</v>
      </c>
      <c r="AD210" s="339">
        <f>IF(OR($C210&gt;AD$7,$C210+$E210-1&lt;AD$7),0,$D210-SUM($F86:AC86))</f>
        <v>0</v>
      </c>
      <c r="AE210" s="339">
        <f>IF(OR($C210&gt;AE$7,$C210+$E210-1&lt;AE$7),0,$D210-SUM($F86:AD86))</f>
        <v>0</v>
      </c>
      <c r="AF210" s="339">
        <f>IF(OR($C210&gt;AF$7,$C210+$E210-1&lt;AF$7),0,$D210-SUM($F86:AE86))</f>
        <v>0</v>
      </c>
      <c r="AG210" s="339">
        <f>IF(OR($C210&gt;AG$7,$C210+$E210-1&lt;AG$7),0,$D210-SUM($F86:AF86))</f>
        <v>0</v>
      </c>
      <c r="AH210" s="339">
        <f>IF(OR($C210&gt;AH$7,$C210+$E210-1&lt;AH$7),0,$D210-SUM($F86:AG86))</f>
        <v>0</v>
      </c>
      <c r="AI210" s="339">
        <f>IF(OR($C210&gt;AI$7,$C210+$E210-1&lt;AI$7),0,$D210-SUM($F86:AH86))</f>
        <v>0</v>
      </c>
      <c r="AJ210" s="339">
        <f>IF(OR($C210&gt;AJ$7,$C210+$E210-1&lt;AJ$7),0,$D210-SUM($F86:AI86))</f>
        <v>0</v>
      </c>
      <c r="AK210" s="339">
        <f>IF(OR($C210&gt;AK$7,$C210+$E210-1&lt;AK$7),0,$D210-SUM($F86:AJ86))</f>
        <v>0</v>
      </c>
      <c r="AL210" s="339">
        <f>IF(OR($C210&gt;AL$7,$C210+$E210-1&lt;AL$7),0,$D210-SUM($F86:AK86))</f>
        <v>0</v>
      </c>
      <c r="AM210" s="339">
        <f>IF(OR($C210&gt;AM$7,$C210+$E210-1&lt;AM$7),0,$D210-SUM($F86:AL86))</f>
        <v>0</v>
      </c>
      <c r="AN210" s="339">
        <f>IF(OR($C210&gt;AN$7,$C210+$E210-1&lt;AN$7),0,$D210-SUM($F86:AM86))</f>
        <v>0</v>
      </c>
      <c r="AO210" s="339">
        <f>IF(OR($C210&gt;AO$7,$C210+$E210-1&lt;AO$7),0,$D210-SUM($F86:AN86))</f>
        <v>0</v>
      </c>
      <c r="AP210" s="339">
        <f>IF(OR($C210&gt;AP$7,$C210+$E210-1&lt;AP$7),0,$D210-SUM($F86:AO86))</f>
        <v>0</v>
      </c>
      <c r="AQ210" s="339">
        <f>IF(OR($C210&gt;AQ$7,$C210+$E210-1&lt;AQ$7),0,$D210-SUM($F86:AP86))</f>
        <v>0</v>
      </c>
      <c r="AR210" s="339">
        <f>IF(OR($C210&gt;AR$7,$C210+$E210-1&lt;AR$7),0,$D210-SUM($F86:AQ86))</f>
        <v>0</v>
      </c>
      <c r="AS210" s="339">
        <f>IF(OR($C210&gt;AS$7,$C210+$E210-1&lt;AS$7),0,$D210-SUM($F86:AR86))</f>
        <v>0</v>
      </c>
      <c r="AT210" s="339">
        <f>IF(OR($C210&gt;AT$7,$C210+$E210-1&lt;AT$7),0,$D210-SUM($F86:AS86))</f>
        <v>0</v>
      </c>
      <c r="AU210" s="339">
        <f>IF(OR($C210&gt;AU$7,$C210+$E210-1&lt;AU$7),0,$D210-SUM($F86:AT86))</f>
        <v>0</v>
      </c>
      <c r="AV210" s="339">
        <f>IF(OR($C210&gt;AV$7,$C210+$E210-1&lt;AV$7),0,$D210-SUM($F86:AU86))</f>
        <v>0</v>
      </c>
      <c r="AW210" s="339">
        <f>IF(OR($C210&gt;AW$7,$C210+$E210-1&lt;AW$7),0,$D210-SUM($F86:AV86))</f>
        <v>0</v>
      </c>
      <c r="AX210" s="339">
        <f>IF(OR($C210&gt;AX$7,$C210+$E210-1&lt;AX$7),0,$D210-SUM($F86:AW86))</f>
        <v>0</v>
      </c>
      <c r="AY210" s="339">
        <f>IF(OR($C210&gt;AY$7,$C210+$E210-1&lt;AY$7),0,$D210-SUM($F86:AX86))</f>
        <v>0</v>
      </c>
      <c r="AZ210" s="339">
        <f>IF(OR($C210&gt;AZ$7,$C210+$E210-1&lt;AZ$7),0,$D210-SUM($F86:AY86))</f>
        <v>0</v>
      </c>
      <c r="BA210" s="339">
        <f>IF(OR($C210&gt;BA$7,$C210+$E210-1&lt;BA$7),0,$D210-SUM($F86:AZ86))</f>
        <v>0</v>
      </c>
      <c r="BB210" s="339">
        <f>IF(OR($C210&gt;BB$7,$C210+$E210-1&lt;BB$7),0,$D210-SUM($F86:BA86))</f>
        <v>0</v>
      </c>
      <c r="BC210" s="339">
        <f>IF(OR($C210&gt;BC$7,$C210+$E210-1&lt;BC$7),0,$D210-SUM($F86:BB86))</f>
        <v>0</v>
      </c>
      <c r="BD210" s="339">
        <f>IF(OR($C210&gt;BD$7,$C210+$E210-1&lt;BD$7),0,$D210-SUM($F86:BC86))</f>
        <v>0</v>
      </c>
      <c r="BE210" s="339">
        <f>IF(OR($C210&gt;BE$7,$C210+$E210-1&lt;BE$7),0,$D210-SUM($F86:BD86))</f>
        <v>0</v>
      </c>
      <c r="BF210" s="339">
        <f>IF(OR($C210&gt;BF$7,$C210+$E210-1&lt;BF$7),0,$D210-SUM($F86:BE86))</f>
        <v>0</v>
      </c>
      <c r="BG210" s="339">
        <f>IF(OR($C210&gt;BG$7,$C210+$E210-1&lt;BG$7),0,$D210-SUM($F86:BF86))</f>
        <v>0</v>
      </c>
      <c r="BH210" s="339">
        <f>IF(OR($C210&gt;BH$7,$C210+$E210-1&lt;BH$7),0,$D210-SUM($F86:BG86))</f>
        <v>0</v>
      </c>
      <c r="BI210" s="339">
        <f>IF(OR($C210&gt;BI$7,$C210+$E210-1&lt;BI$7),0,$D210-SUM($F86:BH86))</f>
        <v>0</v>
      </c>
      <c r="BJ210" s="339">
        <f>IF(OR($C210&gt;BJ$7,$C210+$E210-1&lt;BJ$7),0,$D210-SUM($F86:BI86))</f>
        <v>0</v>
      </c>
      <c r="BK210" s="339">
        <f>IF(OR($C210&gt;BK$7,$C210+$E210-1&lt;BK$7),0,$D210-SUM($F86:BJ86))</f>
        <v>0</v>
      </c>
      <c r="BL210" s="339">
        <f>IF(OR($C210&gt;BL$7,$C210+$E210-1&lt;BL$7),0,$D210-SUM($F86:BK86))</f>
        <v>0</v>
      </c>
      <c r="BM210" s="339">
        <f>IF(OR($C210&gt;BM$7,$C210+$E210-1&lt;BM$7),0,$D210-SUM($F86:BL86))</f>
        <v>0</v>
      </c>
      <c r="BN210" s="339">
        <f>IF(OR($C210&gt;BN$7,$C210+$E210-1&lt;BN$7),0,$D210-SUM($F86:BM86))</f>
        <v>0</v>
      </c>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row>
    <row r="211" spans="1:90" hidden="1" outlineLevel="1" x14ac:dyDescent="0.15">
      <c r="A211" s="112"/>
      <c r="B211" s="87"/>
      <c r="C211" s="8">
        <v>53</v>
      </c>
      <c r="D211" s="337">
        <v>0</v>
      </c>
      <c r="E211" s="8">
        <f t="shared" si="22"/>
        <v>0</v>
      </c>
      <c r="F211" s="338"/>
      <c r="G211" s="339">
        <f>IF(OR($C211&gt;G$7,$C211+$E211-1&lt;G$7),0,$D211-SUM($F87:F87))</f>
        <v>0</v>
      </c>
      <c r="H211" s="339">
        <f>IF(OR($C211&gt;H$7,$C211+$E211-1&lt;H$7),0,$D211-SUM($F87:G87))</f>
        <v>0</v>
      </c>
      <c r="I211" s="339">
        <f>IF(OR($C211&gt;I$7,$C211+$E211-1&lt;I$7),0,$D211-SUM($F87:H87))</f>
        <v>0</v>
      </c>
      <c r="J211" s="339">
        <f>IF(OR($C211&gt;J$7,$C211+$E211-1&lt;J$7),0,$D211-SUM($F87:I87))</f>
        <v>0</v>
      </c>
      <c r="K211" s="339">
        <f>IF(OR($C211&gt;K$7,$C211+$E211-1&lt;K$7),0,$D211-SUM($F87:J87))</f>
        <v>0</v>
      </c>
      <c r="L211" s="339">
        <f>IF(OR($C211&gt;L$7,$C211+$E211-1&lt;L$7),0,$D211-SUM($F87:K87))</f>
        <v>0</v>
      </c>
      <c r="M211" s="339">
        <f>IF(OR($C211&gt;M$7,$C211+$E211-1&lt;M$7),0,$D211-SUM($F87:L87))</f>
        <v>0</v>
      </c>
      <c r="N211" s="339">
        <f>IF(OR($C211&gt;N$7,$C211+$E211-1&lt;N$7),0,$D211-SUM($F87:M87))</f>
        <v>0</v>
      </c>
      <c r="O211" s="339">
        <f>IF(OR($C211&gt;O$7,$C211+$E211-1&lt;O$7),0,$D211-SUM($F87:N87))</f>
        <v>0</v>
      </c>
      <c r="P211" s="339">
        <f>IF(OR($C211&gt;P$7,$C211+$E211-1&lt;P$7),0,$D211-SUM($F87:O87))</f>
        <v>0</v>
      </c>
      <c r="Q211" s="339">
        <f>IF(OR($C211&gt;Q$7,$C211+$E211-1&lt;Q$7),0,$D211-SUM($F87:P87))</f>
        <v>0</v>
      </c>
      <c r="R211" s="339">
        <f>IF(OR($C211&gt;R$7,$C211+$E211-1&lt;R$7),0,$D211-SUM($F87:Q87))</f>
        <v>0</v>
      </c>
      <c r="S211" s="339">
        <f>IF(OR($C211&gt;S$7,$C211+$E211-1&lt;S$7),0,$D211-SUM($F87:R87))</f>
        <v>0</v>
      </c>
      <c r="T211" s="339">
        <f>IF(OR($C211&gt;T$7,$C211+$E211-1&lt;T$7),0,$D211-SUM($F87:S87))</f>
        <v>0</v>
      </c>
      <c r="U211" s="339">
        <f>IF(OR($C211&gt;U$7,$C211+$E211-1&lt;U$7),0,$D211-SUM($F87:T87))</f>
        <v>0</v>
      </c>
      <c r="V211" s="339">
        <f>IF(OR($C211&gt;V$7,$C211+$E211-1&lt;V$7),0,$D211-SUM($F87:U87))</f>
        <v>0</v>
      </c>
      <c r="W211" s="339">
        <f>IF(OR($C211&gt;W$7,$C211+$E211-1&lt;W$7),0,$D211-SUM($F87:V87))</f>
        <v>0</v>
      </c>
      <c r="X211" s="339">
        <f>IF(OR($C211&gt;X$7,$C211+$E211-1&lt;X$7),0,$D211-SUM($F87:W87))</f>
        <v>0</v>
      </c>
      <c r="Y211" s="339">
        <f>IF(OR($C211&gt;Y$7,$C211+$E211-1&lt;Y$7),0,$D211-SUM($F87:X87))</f>
        <v>0</v>
      </c>
      <c r="Z211" s="339">
        <f>IF(OR($C211&gt;Z$7,$C211+$E211-1&lt;Z$7),0,$D211-SUM($F87:Y87))</f>
        <v>0</v>
      </c>
      <c r="AA211" s="339">
        <f>IF(OR($C211&gt;AA$7,$C211+$E211-1&lt;AA$7),0,$D211-SUM($F87:Z87))</f>
        <v>0</v>
      </c>
      <c r="AB211" s="339">
        <f>IF(OR($C211&gt;AB$7,$C211+$E211-1&lt;AB$7),0,$D211-SUM($F87:AA87))</f>
        <v>0</v>
      </c>
      <c r="AC211" s="339">
        <f>IF(OR($C211&gt;AC$7,$C211+$E211-1&lt;AC$7),0,$D211-SUM($F87:AB87))</f>
        <v>0</v>
      </c>
      <c r="AD211" s="339">
        <f>IF(OR($C211&gt;AD$7,$C211+$E211-1&lt;AD$7),0,$D211-SUM($F87:AC87))</f>
        <v>0</v>
      </c>
      <c r="AE211" s="339">
        <f>IF(OR($C211&gt;AE$7,$C211+$E211-1&lt;AE$7),0,$D211-SUM($F87:AD87))</f>
        <v>0</v>
      </c>
      <c r="AF211" s="339">
        <f>IF(OR($C211&gt;AF$7,$C211+$E211-1&lt;AF$7),0,$D211-SUM($F87:AE87))</f>
        <v>0</v>
      </c>
      <c r="AG211" s="339">
        <f>IF(OR($C211&gt;AG$7,$C211+$E211-1&lt;AG$7),0,$D211-SUM($F87:AF87))</f>
        <v>0</v>
      </c>
      <c r="AH211" s="339">
        <f>IF(OR($C211&gt;AH$7,$C211+$E211-1&lt;AH$7),0,$D211-SUM($F87:AG87))</f>
        <v>0</v>
      </c>
      <c r="AI211" s="339">
        <f>IF(OR($C211&gt;AI$7,$C211+$E211-1&lt;AI$7),0,$D211-SUM($F87:AH87))</f>
        <v>0</v>
      </c>
      <c r="AJ211" s="339">
        <f>IF(OR($C211&gt;AJ$7,$C211+$E211-1&lt;AJ$7),0,$D211-SUM($F87:AI87))</f>
        <v>0</v>
      </c>
      <c r="AK211" s="339">
        <f>IF(OR($C211&gt;AK$7,$C211+$E211-1&lt;AK$7),0,$D211-SUM($F87:AJ87))</f>
        <v>0</v>
      </c>
      <c r="AL211" s="339">
        <f>IF(OR($C211&gt;AL$7,$C211+$E211-1&lt;AL$7),0,$D211-SUM($F87:AK87))</f>
        <v>0</v>
      </c>
      <c r="AM211" s="339">
        <f>IF(OR($C211&gt;AM$7,$C211+$E211-1&lt;AM$7),0,$D211-SUM($F87:AL87))</f>
        <v>0</v>
      </c>
      <c r="AN211" s="339">
        <f>IF(OR($C211&gt;AN$7,$C211+$E211-1&lt;AN$7),0,$D211-SUM($F87:AM87))</f>
        <v>0</v>
      </c>
      <c r="AO211" s="339">
        <f>IF(OR($C211&gt;AO$7,$C211+$E211-1&lt;AO$7),0,$D211-SUM($F87:AN87))</f>
        <v>0</v>
      </c>
      <c r="AP211" s="339">
        <f>IF(OR($C211&gt;AP$7,$C211+$E211-1&lt;AP$7),0,$D211-SUM($F87:AO87))</f>
        <v>0</v>
      </c>
      <c r="AQ211" s="339">
        <f>IF(OR($C211&gt;AQ$7,$C211+$E211-1&lt;AQ$7),0,$D211-SUM($F87:AP87))</f>
        <v>0</v>
      </c>
      <c r="AR211" s="339">
        <f>IF(OR($C211&gt;AR$7,$C211+$E211-1&lt;AR$7),0,$D211-SUM($F87:AQ87))</f>
        <v>0</v>
      </c>
      <c r="AS211" s="339">
        <f>IF(OR($C211&gt;AS$7,$C211+$E211-1&lt;AS$7),0,$D211-SUM($F87:AR87))</f>
        <v>0</v>
      </c>
      <c r="AT211" s="339">
        <f>IF(OR($C211&gt;AT$7,$C211+$E211-1&lt;AT$7),0,$D211-SUM($F87:AS87))</f>
        <v>0</v>
      </c>
      <c r="AU211" s="339">
        <f>IF(OR($C211&gt;AU$7,$C211+$E211-1&lt;AU$7),0,$D211-SUM($F87:AT87))</f>
        <v>0</v>
      </c>
      <c r="AV211" s="339">
        <f>IF(OR($C211&gt;AV$7,$C211+$E211-1&lt;AV$7),0,$D211-SUM($F87:AU87))</f>
        <v>0</v>
      </c>
      <c r="AW211" s="339">
        <f>IF(OR($C211&gt;AW$7,$C211+$E211-1&lt;AW$7),0,$D211-SUM($F87:AV87))</f>
        <v>0</v>
      </c>
      <c r="AX211" s="339">
        <f>IF(OR($C211&gt;AX$7,$C211+$E211-1&lt;AX$7),0,$D211-SUM($F87:AW87))</f>
        <v>0</v>
      </c>
      <c r="AY211" s="339">
        <f>IF(OR($C211&gt;AY$7,$C211+$E211-1&lt;AY$7),0,$D211-SUM($F87:AX87))</f>
        <v>0</v>
      </c>
      <c r="AZ211" s="339">
        <f>IF(OR($C211&gt;AZ$7,$C211+$E211-1&lt;AZ$7),0,$D211-SUM($F87:AY87))</f>
        <v>0</v>
      </c>
      <c r="BA211" s="339">
        <f>IF(OR($C211&gt;BA$7,$C211+$E211-1&lt;BA$7),0,$D211-SUM($F87:AZ87))</f>
        <v>0</v>
      </c>
      <c r="BB211" s="339">
        <f>IF(OR($C211&gt;BB$7,$C211+$E211-1&lt;BB$7),0,$D211-SUM($F87:BA87))</f>
        <v>0</v>
      </c>
      <c r="BC211" s="339">
        <f>IF(OR($C211&gt;BC$7,$C211+$E211-1&lt;BC$7),0,$D211-SUM($F87:BB87))</f>
        <v>0</v>
      </c>
      <c r="BD211" s="339">
        <f>IF(OR($C211&gt;BD$7,$C211+$E211-1&lt;BD$7),0,$D211-SUM($F87:BC87))</f>
        <v>0</v>
      </c>
      <c r="BE211" s="339">
        <f>IF(OR($C211&gt;BE$7,$C211+$E211-1&lt;BE$7),0,$D211-SUM($F87:BD87))</f>
        <v>0</v>
      </c>
      <c r="BF211" s="339">
        <f>IF(OR($C211&gt;BF$7,$C211+$E211-1&lt;BF$7),0,$D211-SUM($F87:BE87))</f>
        <v>0</v>
      </c>
      <c r="BG211" s="339">
        <f>IF(OR($C211&gt;BG$7,$C211+$E211-1&lt;BG$7),0,$D211-SUM($F87:BF87))</f>
        <v>0</v>
      </c>
      <c r="BH211" s="339">
        <f>IF(OR($C211&gt;BH$7,$C211+$E211-1&lt;BH$7),0,$D211-SUM($F87:BG87))</f>
        <v>0</v>
      </c>
      <c r="BI211" s="339">
        <f>IF(OR($C211&gt;BI$7,$C211+$E211-1&lt;BI$7),0,$D211-SUM($F87:BH87))</f>
        <v>0</v>
      </c>
      <c r="BJ211" s="339">
        <f>IF(OR($C211&gt;BJ$7,$C211+$E211-1&lt;BJ$7),0,$D211-SUM($F87:BI87))</f>
        <v>0</v>
      </c>
      <c r="BK211" s="339">
        <f>IF(OR($C211&gt;BK$7,$C211+$E211-1&lt;BK$7),0,$D211-SUM($F87:BJ87))</f>
        <v>0</v>
      </c>
      <c r="BL211" s="339">
        <f>IF(OR($C211&gt;BL$7,$C211+$E211-1&lt;BL$7),0,$D211-SUM($F87:BK87))</f>
        <v>0</v>
      </c>
      <c r="BM211" s="339">
        <f>IF(OR($C211&gt;BM$7,$C211+$E211-1&lt;BM$7),0,$D211-SUM($F87:BL87))</f>
        <v>0</v>
      </c>
      <c r="BN211" s="339">
        <f>IF(OR($C211&gt;BN$7,$C211+$E211-1&lt;BN$7),0,$D211-SUM($F87:BM87))</f>
        <v>0</v>
      </c>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row>
    <row r="212" spans="1:90" hidden="1" outlineLevel="1" x14ac:dyDescent="0.15">
      <c r="A212" s="112"/>
      <c r="B212" s="87"/>
      <c r="C212" s="8">
        <v>54</v>
      </c>
      <c r="D212" s="337">
        <v>0</v>
      </c>
      <c r="E212" s="8">
        <f t="shared" si="22"/>
        <v>0</v>
      </c>
      <c r="F212" s="338"/>
      <c r="G212" s="339">
        <f>IF(OR($C212&gt;G$7,$C212+$E212-1&lt;G$7),0,$D212-SUM($F88:F88))</f>
        <v>0</v>
      </c>
      <c r="H212" s="339">
        <f>IF(OR($C212&gt;H$7,$C212+$E212-1&lt;H$7),0,$D212-SUM($F88:G88))</f>
        <v>0</v>
      </c>
      <c r="I212" s="339">
        <f>IF(OR($C212&gt;I$7,$C212+$E212-1&lt;I$7),0,$D212-SUM($F88:H88))</f>
        <v>0</v>
      </c>
      <c r="J212" s="339">
        <f>IF(OR($C212&gt;J$7,$C212+$E212-1&lt;J$7),0,$D212-SUM($F88:I88))</f>
        <v>0</v>
      </c>
      <c r="K212" s="339">
        <f>IF(OR($C212&gt;K$7,$C212+$E212-1&lt;K$7),0,$D212-SUM($F88:J88))</f>
        <v>0</v>
      </c>
      <c r="L212" s="339">
        <f>IF(OR($C212&gt;L$7,$C212+$E212-1&lt;L$7),0,$D212-SUM($F88:K88))</f>
        <v>0</v>
      </c>
      <c r="M212" s="339">
        <f>IF(OR($C212&gt;M$7,$C212+$E212-1&lt;M$7),0,$D212-SUM($F88:L88))</f>
        <v>0</v>
      </c>
      <c r="N212" s="339">
        <f>IF(OR($C212&gt;N$7,$C212+$E212-1&lt;N$7),0,$D212-SUM($F88:M88))</f>
        <v>0</v>
      </c>
      <c r="O212" s="339">
        <f>IF(OR($C212&gt;O$7,$C212+$E212-1&lt;O$7),0,$D212-SUM($F88:N88))</f>
        <v>0</v>
      </c>
      <c r="P212" s="339">
        <f>IF(OR($C212&gt;P$7,$C212+$E212-1&lt;P$7),0,$D212-SUM($F88:O88))</f>
        <v>0</v>
      </c>
      <c r="Q212" s="339">
        <f>IF(OR($C212&gt;Q$7,$C212+$E212-1&lt;Q$7),0,$D212-SUM($F88:P88))</f>
        <v>0</v>
      </c>
      <c r="R212" s="339">
        <f>IF(OR($C212&gt;R$7,$C212+$E212-1&lt;R$7),0,$D212-SUM($F88:Q88))</f>
        <v>0</v>
      </c>
      <c r="S212" s="339">
        <f>IF(OR($C212&gt;S$7,$C212+$E212-1&lt;S$7),0,$D212-SUM($F88:R88))</f>
        <v>0</v>
      </c>
      <c r="T212" s="339">
        <f>IF(OR($C212&gt;T$7,$C212+$E212-1&lt;T$7),0,$D212-SUM($F88:S88))</f>
        <v>0</v>
      </c>
      <c r="U212" s="339">
        <f>IF(OR($C212&gt;U$7,$C212+$E212-1&lt;U$7),0,$D212-SUM($F88:T88))</f>
        <v>0</v>
      </c>
      <c r="V212" s="339">
        <f>IF(OR($C212&gt;V$7,$C212+$E212-1&lt;V$7),0,$D212-SUM($F88:U88))</f>
        <v>0</v>
      </c>
      <c r="W212" s="339">
        <f>IF(OR($C212&gt;W$7,$C212+$E212-1&lt;W$7),0,$D212-SUM($F88:V88))</f>
        <v>0</v>
      </c>
      <c r="X212" s="339">
        <f>IF(OR($C212&gt;X$7,$C212+$E212-1&lt;X$7),0,$D212-SUM($F88:W88))</f>
        <v>0</v>
      </c>
      <c r="Y212" s="339">
        <f>IF(OR($C212&gt;Y$7,$C212+$E212-1&lt;Y$7),0,$D212-SUM($F88:X88))</f>
        <v>0</v>
      </c>
      <c r="Z212" s="339">
        <f>IF(OR($C212&gt;Z$7,$C212+$E212-1&lt;Z$7),0,$D212-SUM($F88:Y88))</f>
        <v>0</v>
      </c>
      <c r="AA212" s="339">
        <f>IF(OR($C212&gt;AA$7,$C212+$E212-1&lt;AA$7),0,$D212-SUM($F88:Z88))</f>
        <v>0</v>
      </c>
      <c r="AB212" s="339">
        <f>IF(OR($C212&gt;AB$7,$C212+$E212-1&lt;AB$7),0,$D212-SUM($F88:AA88))</f>
        <v>0</v>
      </c>
      <c r="AC212" s="339">
        <f>IF(OR($C212&gt;AC$7,$C212+$E212-1&lt;AC$7),0,$D212-SUM($F88:AB88))</f>
        <v>0</v>
      </c>
      <c r="AD212" s="339">
        <f>IF(OR($C212&gt;AD$7,$C212+$E212-1&lt;AD$7),0,$D212-SUM($F88:AC88))</f>
        <v>0</v>
      </c>
      <c r="AE212" s="339">
        <f>IF(OR($C212&gt;AE$7,$C212+$E212-1&lt;AE$7),0,$D212-SUM($F88:AD88))</f>
        <v>0</v>
      </c>
      <c r="AF212" s="339">
        <f>IF(OR($C212&gt;AF$7,$C212+$E212-1&lt;AF$7),0,$D212-SUM($F88:AE88))</f>
        <v>0</v>
      </c>
      <c r="AG212" s="339">
        <f>IF(OR($C212&gt;AG$7,$C212+$E212-1&lt;AG$7),0,$D212-SUM($F88:AF88))</f>
        <v>0</v>
      </c>
      <c r="AH212" s="339">
        <f>IF(OR($C212&gt;AH$7,$C212+$E212-1&lt;AH$7),0,$D212-SUM($F88:AG88))</f>
        <v>0</v>
      </c>
      <c r="AI212" s="339">
        <f>IF(OR($C212&gt;AI$7,$C212+$E212-1&lt;AI$7),0,$D212-SUM($F88:AH88))</f>
        <v>0</v>
      </c>
      <c r="AJ212" s="339">
        <f>IF(OR($C212&gt;AJ$7,$C212+$E212-1&lt;AJ$7),0,$D212-SUM($F88:AI88))</f>
        <v>0</v>
      </c>
      <c r="AK212" s="339">
        <f>IF(OR($C212&gt;AK$7,$C212+$E212-1&lt;AK$7),0,$D212-SUM($F88:AJ88))</f>
        <v>0</v>
      </c>
      <c r="AL212" s="339">
        <f>IF(OR($C212&gt;AL$7,$C212+$E212-1&lt;AL$7),0,$D212-SUM($F88:AK88))</f>
        <v>0</v>
      </c>
      <c r="AM212" s="339">
        <f>IF(OR($C212&gt;AM$7,$C212+$E212-1&lt;AM$7),0,$D212-SUM($F88:AL88))</f>
        <v>0</v>
      </c>
      <c r="AN212" s="339">
        <f>IF(OR($C212&gt;AN$7,$C212+$E212-1&lt;AN$7),0,$D212-SUM($F88:AM88))</f>
        <v>0</v>
      </c>
      <c r="AO212" s="339">
        <f>IF(OR($C212&gt;AO$7,$C212+$E212-1&lt;AO$7),0,$D212-SUM($F88:AN88))</f>
        <v>0</v>
      </c>
      <c r="AP212" s="339">
        <f>IF(OR($C212&gt;AP$7,$C212+$E212-1&lt;AP$7),0,$D212-SUM($F88:AO88))</f>
        <v>0</v>
      </c>
      <c r="AQ212" s="339">
        <f>IF(OR($C212&gt;AQ$7,$C212+$E212-1&lt;AQ$7),0,$D212-SUM($F88:AP88))</f>
        <v>0</v>
      </c>
      <c r="AR212" s="339">
        <f>IF(OR($C212&gt;AR$7,$C212+$E212-1&lt;AR$7),0,$D212-SUM($F88:AQ88))</f>
        <v>0</v>
      </c>
      <c r="AS212" s="339">
        <f>IF(OR($C212&gt;AS$7,$C212+$E212-1&lt;AS$7),0,$D212-SUM($F88:AR88))</f>
        <v>0</v>
      </c>
      <c r="AT212" s="339">
        <f>IF(OR($C212&gt;AT$7,$C212+$E212-1&lt;AT$7),0,$D212-SUM($F88:AS88))</f>
        <v>0</v>
      </c>
      <c r="AU212" s="339">
        <f>IF(OR($C212&gt;AU$7,$C212+$E212-1&lt;AU$7),0,$D212-SUM($F88:AT88))</f>
        <v>0</v>
      </c>
      <c r="AV212" s="339">
        <f>IF(OR($C212&gt;AV$7,$C212+$E212-1&lt;AV$7),0,$D212-SUM($F88:AU88))</f>
        <v>0</v>
      </c>
      <c r="AW212" s="339">
        <f>IF(OR($C212&gt;AW$7,$C212+$E212-1&lt;AW$7),0,$D212-SUM($F88:AV88))</f>
        <v>0</v>
      </c>
      <c r="AX212" s="339">
        <f>IF(OR($C212&gt;AX$7,$C212+$E212-1&lt;AX$7),0,$D212-SUM($F88:AW88))</f>
        <v>0</v>
      </c>
      <c r="AY212" s="339">
        <f>IF(OR($C212&gt;AY$7,$C212+$E212-1&lt;AY$7),0,$D212-SUM($F88:AX88))</f>
        <v>0</v>
      </c>
      <c r="AZ212" s="339">
        <f>IF(OR($C212&gt;AZ$7,$C212+$E212-1&lt;AZ$7),0,$D212-SUM($F88:AY88))</f>
        <v>0</v>
      </c>
      <c r="BA212" s="339">
        <f>IF(OR($C212&gt;BA$7,$C212+$E212-1&lt;BA$7),0,$D212-SUM($F88:AZ88))</f>
        <v>0</v>
      </c>
      <c r="BB212" s="339">
        <f>IF(OR($C212&gt;BB$7,$C212+$E212-1&lt;BB$7),0,$D212-SUM($F88:BA88))</f>
        <v>0</v>
      </c>
      <c r="BC212" s="339">
        <f>IF(OR($C212&gt;BC$7,$C212+$E212-1&lt;BC$7),0,$D212-SUM($F88:BB88))</f>
        <v>0</v>
      </c>
      <c r="BD212" s="339">
        <f>IF(OR($C212&gt;BD$7,$C212+$E212-1&lt;BD$7),0,$D212-SUM($F88:BC88))</f>
        <v>0</v>
      </c>
      <c r="BE212" s="339">
        <f>IF(OR($C212&gt;BE$7,$C212+$E212-1&lt;BE$7),0,$D212-SUM($F88:BD88))</f>
        <v>0</v>
      </c>
      <c r="BF212" s="339">
        <f>IF(OR($C212&gt;BF$7,$C212+$E212-1&lt;BF$7),0,$D212-SUM($F88:BE88))</f>
        <v>0</v>
      </c>
      <c r="BG212" s="339">
        <f>IF(OR($C212&gt;BG$7,$C212+$E212-1&lt;BG$7),0,$D212-SUM($F88:BF88))</f>
        <v>0</v>
      </c>
      <c r="BH212" s="339">
        <f>IF(OR($C212&gt;BH$7,$C212+$E212-1&lt;BH$7),0,$D212-SUM($F88:BG88))</f>
        <v>0</v>
      </c>
      <c r="BI212" s="339">
        <f>IF(OR($C212&gt;BI$7,$C212+$E212-1&lt;BI$7),0,$D212-SUM($F88:BH88))</f>
        <v>0</v>
      </c>
      <c r="BJ212" s="339">
        <f>IF(OR($C212&gt;BJ$7,$C212+$E212-1&lt;BJ$7),0,$D212-SUM($F88:BI88))</f>
        <v>0</v>
      </c>
      <c r="BK212" s="339">
        <f>IF(OR($C212&gt;BK$7,$C212+$E212-1&lt;BK$7),0,$D212-SUM($F88:BJ88))</f>
        <v>0</v>
      </c>
      <c r="BL212" s="339">
        <f>IF(OR($C212&gt;BL$7,$C212+$E212-1&lt;BL$7),0,$D212-SUM($F88:BK88))</f>
        <v>0</v>
      </c>
      <c r="BM212" s="339">
        <f>IF(OR($C212&gt;BM$7,$C212+$E212-1&lt;BM$7),0,$D212-SUM($F88:BL88))</f>
        <v>0</v>
      </c>
      <c r="BN212" s="339">
        <f>IF(OR($C212&gt;BN$7,$C212+$E212-1&lt;BN$7),0,$D212-SUM($F88:BM88))</f>
        <v>0</v>
      </c>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row>
    <row r="213" spans="1:90" hidden="1" outlineLevel="1" x14ac:dyDescent="0.15">
      <c r="A213" s="112"/>
      <c r="B213" s="87"/>
      <c r="C213" s="8">
        <v>55</v>
      </c>
      <c r="D213" s="337">
        <v>0</v>
      </c>
      <c r="E213" s="8">
        <f t="shared" si="22"/>
        <v>0</v>
      </c>
      <c r="F213" s="338"/>
      <c r="G213" s="339">
        <f>IF(OR($C213&gt;G$7,$C213+$E213-1&lt;G$7),0,$D213-SUM($F89:F89))</f>
        <v>0</v>
      </c>
      <c r="H213" s="339">
        <f>IF(OR($C213&gt;H$7,$C213+$E213-1&lt;H$7),0,$D213-SUM($F89:G89))</f>
        <v>0</v>
      </c>
      <c r="I213" s="339">
        <f>IF(OR($C213&gt;I$7,$C213+$E213-1&lt;I$7),0,$D213-SUM($F89:H89))</f>
        <v>0</v>
      </c>
      <c r="J213" s="339">
        <f>IF(OR($C213&gt;J$7,$C213+$E213-1&lt;J$7),0,$D213-SUM($F89:I89))</f>
        <v>0</v>
      </c>
      <c r="K213" s="339">
        <f>IF(OR($C213&gt;K$7,$C213+$E213-1&lt;K$7),0,$D213-SUM($F89:J89))</f>
        <v>0</v>
      </c>
      <c r="L213" s="339">
        <f>IF(OR($C213&gt;L$7,$C213+$E213-1&lt;L$7),0,$D213-SUM($F89:K89))</f>
        <v>0</v>
      </c>
      <c r="M213" s="339">
        <f>IF(OR($C213&gt;M$7,$C213+$E213-1&lt;M$7),0,$D213-SUM($F89:L89))</f>
        <v>0</v>
      </c>
      <c r="N213" s="339">
        <f>IF(OR($C213&gt;N$7,$C213+$E213-1&lt;N$7),0,$D213-SUM($F89:M89))</f>
        <v>0</v>
      </c>
      <c r="O213" s="339">
        <f>IF(OR($C213&gt;O$7,$C213+$E213-1&lt;O$7),0,$D213-SUM($F89:N89))</f>
        <v>0</v>
      </c>
      <c r="P213" s="339">
        <f>IF(OR($C213&gt;P$7,$C213+$E213-1&lt;P$7),0,$D213-SUM($F89:O89))</f>
        <v>0</v>
      </c>
      <c r="Q213" s="339">
        <f>IF(OR($C213&gt;Q$7,$C213+$E213-1&lt;Q$7),0,$D213-SUM($F89:P89))</f>
        <v>0</v>
      </c>
      <c r="R213" s="339">
        <f>IF(OR($C213&gt;R$7,$C213+$E213-1&lt;R$7),0,$D213-SUM($F89:Q89))</f>
        <v>0</v>
      </c>
      <c r="S213" s="339">
        <f>IF(OR($C213&gt;S$7,$C213+$E213-1&lt;S$7),0,$D213-SUM($F89:R89))</f>
        <v>0</v>
      </c>
      <c r="T213" s="339">
        <f>IF(OR($C213&gt;T$7,$C213+$E213-1&lt;T$7),0,$D213-SUM($F89:S89))</f>
        <v>0</v>
      </c>
      <c r="U213" s="339">
        <f>IF(OR($C213&gt;U$7,$C213+$E213-1&lt;U$7),0,$D213-SUM($F89:T89))</f>
        <v>0</v>
      </c>
      <c r="V213" s="339">
        <f>IF(OR($C213&gt;V$7,$C213+$E213-1&lt;V$7),0,$D213-SUM($F89:U89))</f>
        <v>0</v>
      </c>
      <c r="W213" s="339">
        <f>IF(OR($C213&gt;W$7,$C213+$E213-1&lt;W$7),0,$D213-SUM($F89:V89))</f>
        <v>0</v>
      </c>
      <c r="X213" s="339">
        <f>IF(OR($C213&gt;X$7,$C213+$E213-1&lt;X$7),0,$D213-SUM($F89:W89))</f>
        <v>0</v>
      </c>
      <c r="Y213" s="339">
        <f>IF(OR($C213&gt;Y$7,$C213+$E213-1&lt;Y$7),0,$D213-SUM($F89:X89))</f>
        <v>0</v>
      </c>
      <c r="Z213" s="339">
        <f>IF(OR($C213&gt;Z$7,$C213+$E213-1&lt;Z$7),0,$D213-SUM($F89:Y89))</f>
        <v>0</v>
      </c>
      <c r="AA213" s="339">
        <f>IF(OR($C213&gt;AA$7,$C213+$E213-1&lt;AA$7),0,$D213-SUM($F89:Z89))</f>
        <v>0</v>
      </c>
      <c r="AB213" s="339">
        <f>IF(OR($C213&gt;AB$7,$C213+$E213-1&lt;AB$7),0,$D213-SUM($F89:AA89))</f>
        <v>0</v>
      </c>
      <c r="AC213" s="339">
        <f>IF(OR($C213&gt;AC$7,$C213+$E213-1&lt;AC$7),0,$D213-SUM($F89:AB89))</f>
        <v>0</v>
      </c>
      <c r="AD213" s="339">
        <f>IF(OR($C213&gt;AD$7,$C213+$E213-1&lt;AD$7),0,$D213-SUM($F89:AC89))</f>
        <v>0</v>
      </c>
      <c r="AE213" s="339">
        <f>IF(OR($C213&gt;AE$7,$C213+$E213-1&lt;AE$7),0,$D213-SUM($F89:AD89))</f>
        <v>0</v>
      </c>
      <c r="AF213" s="339">
        <f>IF(OR($C213&gt;AF$7,$C213+$E213-1&lt;AF$7),0,$D213-SUM($F89:AE89))</f>
        <v>0</v>
      </c>
      <c r="AG213" s="339">
        <f>IF(OR($C213&gt;AG$7,$C213+$E213-1&lt;AG$7),0,$D213-SUM($F89:AF89))</f>
        <v>0</v>
      </c>
      <c r="AH213" s="339">
        <f>IF(OR($C213&gt;AH$7,$C213+$E213-1&lt;AH$7),0,$D213-SUM($F89:AG89))</f>
        <v>0</v>
      </c>
      <c r="AI213" s="339">
        <f>IF(OR($C213&gt;AI$7,$C213+$E213-1&lt;AI$7),0,$D213-SUM($F89:AH89))</f>
        <v>0</v>
      </c>
      <c r="AJ213" s="339">
        <f>IF(OR($C213&gt;AJ$7,$C213+$E213-1&lt;AJ$7),0,$D213-SUM($F89:AI89))</f>
        <v>0</v>
      </c>
      <c r="AK213" s="339">
        <f>IF(OR($C213&gt;AK$7,$C213+$E213-1&lt;AK$7),0,$D213-SUM($F89:AJ89))</f>
        <v>0</v>
      </c>
      <c r="AL213" s="339">
        <f>IF(OR($C213&gt;AL$7,$C213+$E213-1&lt;AL$7),0,$D213-SUM($F89:AK89))</f>
        <v>0</v>
      </c>
      <c r="AM213" s="339">
        <f>IF(OR($C213&gt;AM$7,$C213+$E213-1&lt;AM$7),0,$D213-SUM($F89:AL89))</f>
        <v>0</v>
      </c>
      <c r="AN213" s="339">
        <f>IF(OR($C213&gt;AN$7,$C213+$E213-1&lt;AN$7),0,$D213-SUM($F89:AM89))</f>
        <v>0</v>
      </c>
      <c r="AO213" s="339">
        <f>IF(OR($C213&gt;AO$7,$C213+$E213-1&lt;AO$7),0,$D213-SUM($F89:AN89))</f>
        <v>0</v>
      </c>
      <c r="AP213" s="339">
        <f>IF(OR($C213&gt;AP$7,$C213+$E213-1&lt;AP$7),0,$D213-SUM($F89:AO89))</f>
        <v>0</v>
      </c>
      <c r="AQ213" s="339">
        <f>IF(OR($C213&gt;AQ$7,$C213+$E213-1&lt;AQ$7),0,$D213-SUM($F89:AP89))</f>
        <v>0</v>
      </c>
      <c r="AR213" s="339">
        <f>IF(OR($C213&gt;AR$7,$C213+$E213-1&lt;AR$7),0,$D213-SUM($F89:AQ89))</f>
        <v>0</v>
      </c>
      <c r="AS213" s="339">
        <f>IF(OR($C213&gt;AS$7,$C213+$E213-1&lt;AS$7),0,$D213-SUM($F89:AR89))</f>
        <v>0</v>
      </c>
      <c r="AT213" s="339">
        <f>IF(OR($C213&gt;AT$7,$C213+$E213-1&lt;AT$7),0,$D213-SUM($F89:AS89))</f>
        <v>0</v>
      </c>
      <c r="AU213" s="339">
        <f>IF(OR($C213&gt;AU$7,$C213+$E213-1&lt;AU$7),0,$D213-SUM($F89:AT89))</f>
        <v>0</v>
      </c>
      <c r="AV213" s="339">
        <f>IF(OR($C213&gt;AV$7,$C213+$E213-1&lt;AV$7),0,$D213-SUM($F89:AU89))</f>
        <v>0</v>
      </c>
      <c r="AW213" s="339">
        <f>IF(OR($C213&gt;AW$7,$C213+$E213-1&lt;AW$7),0,$D213-SUM($F89:AV89))</f>
        <v>0</v>
      </c>
      <c r="AX213" s="339">
        <f>IF(OR($C213&gt;AX$7,$C213+$E213-1&lt;AX$7),0,$D213-SUM($F89:AW89))</f>
        <v>0</v>
      </c>
      <c r="AY213" s="339">
        <f>IF(OR($C213&gt;AY$7,$C213+$E213-1&lt;AY$7),0,$D213-SUM($F89:AX89))</f>
        <v>0</v>
      </c>
      <c r="AZ213" s="339">
        <f>IF(OR($C213&gt;AZ$7,$C213+$E213-1&lt;AZ$7),0,$D213-SUM($F89:AY89))</f>
        <v>0</v>
      </c>
      <c r="BA213" s="339">
        <f>IF(OR($C213&gt;BA$7,$C213+$E213-1&lt;BA$7),0,$D213-SUM($F89:AZ89))</f>
        <v>0</v>
      </c>
      <c r="BB213" s="339">
        <f>IF(OR($C213&gt;BB$7,$C213+$E213-1&lt;BB$7),0,$D213-SUM($F89:BA89))</f>
        <v>0</v>
      </c>
      <c r="BC213" s="339">
        <f>IF(OR($C213&gt;BC$7,$C213+$E213-1&lt;BC$7),0,$D213-SUM($F89:BB89))</f>
        <v>0</v>
      </c>
      <c r="BD213" s="339">
        <f>IF(OR($C213&gt;BD$7,$C213+$E213-1&lt;BD$7),0,$D213-SUM($F89:BC89))</f>
        <v>0</v>
      </c>
      <c r="BE213" s="339">
        <f>IF(OR($C213&gt;BE$7,$C213+$E213-1&lt;BE$7),0,$D213-SUM($F89:BD89))</f>
        <v>0</v>
      </c>
      <c r="BF213" s="339">
        <f>IF(OR($C213&gt;BF$7,$C213+$E213-1&lt;BF$7),0,$D213-SUM($F89:BE89))</f>
        <v>0</v>
      </c>
      <c r="BG213" s="339">
        <f>IF(OR($C213&gt;BG$7,$C213+$E213-1&lt;BG$7),0,$D213-SUM($F89:BF89))</f>
        <v>0</v>
      </c>
      <c r="BH213" s="339">
        <f>IF(OR($C213&gt;BH$7,$C213+$E213-1&lt;BH$7),0,$D213-SUM($F89:BG89))</f>
        <v>0</v>
      </c>
      <c r="BI213" s="339">
        <f>IF(OR($C213&gt;BI$7,$C213+$E213-1&lt;BI$7),0,$D213-SUM($F89:BH89))</f>
        <v>0</v>
      </c>
      <c r="BJ213" s="339">
        <f>IF(OR($C213&gt;BJ$7,$C213+$E213-1&lt;BJ$7),0,$D213-SUM($F89:BI89))</f>
        <v>0</v>
      </c>
      <c r="BK213" s="339">
        <f>IF(OR($C213&gt;BK$7,$C213+$E213-1&lt;BK$7),0,$D213-SUM($F89:BJ89))</f>
        <v>0</v>
      </c>
      <c r="BL213" s="339">
        <f>IF(OR($C213&gt;BL$7,$C213+$E213-1&lt;BL$7),0,$D213-SUM($F89:BK89))</f>
        <v>0</v>
      </c>
      <c r="BM213" s="339">
        <f>IF(OR($C213&gt;BM$7,$C213+$E213-1&lt;BM$7),0,$D213-SUM($F89:BL89))</f>
        <v>0</v>
      </c>
      <c r="BN213" s="339">
        <f>IF(OR($C213&gt;BN$7,$C213+$E213-1&lt;BN$7),0,$D213-SUM($F89:BM89))</f>
        <v>0</v>
      </c>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row>
    <row r="214" spans="1:90" hidden="1" outlineLevel="1" x14ac:dyDescent="0.15">
      <c r="A214" s="112"/>
      <c r="B214" s="87"/>
      <c r="C214" s="8">
        <v>56</v>
      </c>
      <c r="D214" s="337">
        <v>0</v>
      </c>
      <c r="E214" s="8">
        <f t="shared" si="22"/>
        <v>0</v>
      </c>
      <c r="F214" s="338"/>
      <c r="G214" s="339">
        <f>IF(OR($C214&gt;G$7,$C214+$E214-1&lt;G$7),0,$D214-SUM($F90:F90))</f>
        <v>0</v>
      </c>
      <c r="H214" s="339">
        <f>IF(OR($C214&gt;H$7,$C214+$E214-1&lt;H$7),0,$D214-SUM($F90:G90))</f>
        <v>0</v>
      </c>
      <c r="I214" s="339">
        <f>IF(OR($C214&gt;I$7,$C214+$E214-1&lt;I$7),0,$D214-SUM($F90:H90))</f>
        <v>0</v>
      </c>
      <c r="J214" s="339">
        <f>IF(OR($C214&gt;J$7,$C214+$E214-1&lt;J$7),0,$D214-SUM($F90:I90))</f>
        <v>0</v>
      </c>
      <c r="K214" s="339">
        <f>IF(OR($C214&gt;K$7,$C214+$E214-1&lt;K$7),0,$D214-SUM($F90:J90))</f>
        <v>0</v>
      </c>
      <c r="L214" s="339">
        <f>IF(OR($C214&gt;L$7,$C214+$E214-1&lt;L$7),0,$D214-SUM($F90:K90))</f>
        <v>0</v>
      </c>
      <c r="M214" s="339">
        <f>IF(OR($C214&gt;M$7,$C214+$E214-1&lt;M$7),0,$D214-SUM($F90:L90))</f>
        <v>0</v>
      </c>
      <c r="N214" s="339">
        <f>IF(OR($C214&gt;N$7,$C214+$E214-1&lt;N$7),0,$D214-SUM($F90:M90))</f>
        <v>0</v>
      </c>
      <c r="O214" s="339">
        <f>IF(OR($C214&gt;O$7,$C214+$E214-1&lt;O$7),0,$D214-SUM($F90:N90))</f>
        <v>0</v>
      </c>
      <c r="P214" s="339">
        <f>IF(OR($C214&gt;P$7,$C214+$E214-1&lt;P$7),0,$D214-SUM($F90:O90))</f>
        <v>0</v>
      </c>
      <c r="Q214" s="339">
        <f>IF(OR($C214&gt;Q$7,$C214+$E214-1&lt;Q$7),0,$D214-SUM($F90:P90))</f>
        <v>0</v>
      </c>
      <c r="R214" s="339">
        <f>IF(OR($C214&gt;R$7,$C214+$E214-1&lt;R$7),0,$D214-SUM($F90:Q90))</f>
        <v>0</v>
      </c>
      <c r="S214" s="339">
        <f>IF(OR($C214&gt;S$7,$C214+$E214-1&lt;S$7),0,$D214-SUM($F90:R90))</f>
        <v>0</v>
      </c>
      <c r="T214" s="339">
        <f>IF(OR($C214&gt;T$7,$C214+$E214-1&lt;T$7),0,$D214-SUM($F90:S90))</f>
        <v>0</v>
      </c>
      <c r="U214" s="339">
        <f>IF(OR($C214&gt;U$7,$C214+$E214-1&lt;U$7),0,$D214-SUM($F90:T90))</f>
        <v>0</v>
      </c>
      <c r="V214" s="339">
        <f>IF(OR($C214&gt;V$7,$C214+$E214-1&lt;V$7),0,$D214-SUM($F90:U90))</f>
        <v>0</v>
      </c>
      <c r="W214" s="339">
        <f>IF(OR($C214&gt;W$7,$C214+$E214-1&lt;W$7),0,$D214-SUM($F90:V90))</f>
        <v>0</v>
      </c>
      <c r="X214" s="339">
        <f>IF(OR($C214&gt;X$7,$C214+$E214-1&lt;X$7),0,$D214-SUM($F90:W90))</f>
        <v>0</v>
      </c>
      <c r="Y214" s="339">
        <f>IF(OR($C214&gt;Y$7,$C214+$E214-1&lt;Y$7),0,$D214-SUM($F90:X90))</f>
        <v>0</v>
      </c>
      <c r="Z214" s="339">
        <f>IF(OR($C214&gt;Z$7,$C214+$E214-1&lt;Z$7),0,$D214-SUM($F90:Y90))</f>
        <v>0</v>
      </c>
      <c r="AA214" s="339">
        <f>IF(OR($C214&gt;AA$7,$C214+$E214-1&lt;AA$7),0,$D214-SUM($F90:Z90))</f>
        <v>0</v>
      </c>
      <c r="AB214" s="339">
        <f>IF(OR($C214&gt;AB$7,$C214+$E214-1&lt;AB$7),0,$D214-SUM($F90:AA90))</f>
        <v>0</v>
      </c>
      <c r="AC214" s="339">
        <f>IF(OR($C214&gt;AC$7,$C214+$E214-1&lt;AC$7),0,$D214-SUM($F90:AB90))</f>
        <v>0</v>
      </c>
      <c r="AD214" s="339">
        <f>IF(OR($C214&gt;AD$7,$C214+$E214-1&lt;AD$7),0,$D214-SUM($F90:AC90))</f>
        <v>0</v>
      </c>
      <c r="AE214" s="339">
        <f>IF(OR($C214&gt;AE$7,$C214+$E214-1&lt;AE$7),0,$D214-SUM($F90:AD90))</f>
        <v>0</v>
      </c>
      <c r="AF214" s="339">
        <f>IF(OR($C214&gt;AF$7,$C214+$E214-1&lt;AF$7),0,$D214-SUM($F90:AE90))</f>
        <v>0</v>
      </c>
      <c r="AG214" s="339">
        <f>IF(OR($C214&gt;AG$7,$C214+$E214-1&lt;AG$7),0,$D214-SUM($F90:AF90))</f>
        <v>0</v>
      </c>
      <c r="AH214" s="339">
        <f>IF(OR($C214&gt;AH$7,$C214+$E214-1&lt;AH$7),0,$D214-SUM($F90:AG90))</f>
        <v>0</v>
      </c>
      <c r="AI214" s="339">
        <f>IF(OR($C214&gt;AI$7,$C214+$E214-1&lt;AI$7),0,$D214-SUM($F90:AH90))</f>
        <v>0</v>
      </c>
      <c r="AJ214" s="339">
        <f>IF(OR($C214&gt;AJ$7,$C214+$E214-1&lt;AJ$7),0,$D214-SUM($F90:AI90))</f>
        <v>0</v>
      </c>
      <c r="AK214" s="339">
        <f>IF(OR($C214&gt;AK$7,$C214+$E214-1&lt;AK$7),0,$D214-SUM($F90:AJ90))</f>
        <v>0</v>
      </c>
      <c r="AL214" s="339">
        <f>IF(OR($C214&gt;AL$7,$C214+$E214-1&lt;AL$7),0,$D214-SUM($F90:AK90))</f>
        <v>0</v>
      </c>
      <c r="AM214" s="339">
        <f>IF(OR($C214&gt;AM$7,$C214+$E214-1&lt;AM$7),0,$D214-SUM($F90:AL90))</f>
        <v>0</v>
      </c>
      <c r="AN214" s="339">
        <f>IF(OR($C214&gt;AN$7,$C214+$E214-1&lt;AN$7),0,$D214-SUM($F90:AM90))</f>
        <v>0</v>
      </c>
      <c r="AO214" s="339">
        <f>IF(OR($C214&gt;AO$7,$C214+$E214-1&lt;AO$7),0,$D214-SUM($F90:AN90))</f>
        <v>0</v>
      </c>
      <c r="AP214" s="339">
        <f>IF(OR($C214&gt;AP$7,$C214+$E214-1&lt;AP$7),0,$D214-SUM($F90:AO90))</f>
        <v>0</v>
      </c>
      <c r="AQ214" s="339">
        <f>IF(OR($C214&gt;AQ$7,$C214+$E214-1&lt;AQ$7),0,$D214-SUM($F90:AP90))</f>
        <v>0</v>
      </c>
      <c r="AR214" s="339">
        <f>IF(OR($C214&gt;AR$7,$C214+$E214-1&lt;AR$7),0,$D214-SUM($F90:AQ90))</f>
        <v>0</v>
      </c>
      <c r="AS214" s="339">
        <f>IF(OR($C214&gt;AS$7,$C214+$E214-1&lt;AS$7),0,$D214-SUM($F90:AR90))</f>
        <v>0</v>
      </c>
      <c r="AT214" s="339">
        <f>IF(OR($C214&gt;AT$7,$C214+$E214-1&lt;AT$7),0,$D214-SUM($F90:AS90))</f>
        <v>0</v>
      </c>
      <c r="AU214" s="339">
        <f>IF(OR($C214&gt;AU$7,$C214+$E214-1&lt;AU$7),0,$D214-SUM($F90:AT90))</f>
        <v>0</v>
      </c>
      <c r="AV214" s="339">
        <f>IF(OR($C214&gt;AV$7,$C214+$E214-1&lt;AV$7),0,$D214-SUM($F90:AU90))</f>
        <v>0</v>
      </c>
      <c r="AW214" s="339">
        <f>IF(OR($C214&gt;AW$7,$C214+$E214-1&lt;AW$7),0,$D214-SUM($F90:AV90))</f>
        <v>0</v>
      </c>
      <c r="AX214" s="339">
        <f>IF(OR($C214&gt;AX$7,$C214+$E214-1&lt;AX$7),0,$D214-SUM($F90:AW90))</f>
        <v>0</v>
      </c>
      <c r="AY214" s="339">
        <f>IF(OR($C214&gt;AY$7,$C214+$E214-1&lt;AY$7),0,$D214-SUM($F90:AX90))</f>
        <v>0</v>
      </c>
      <c r="AZ214" s="339">
        <f>IF(OR($C214&gt;AZ$7,$C214+$E214-1&lt;AZ$7),0,$D214-SUM($F90:AY90))</f>
        <v>0</v>
      </c>
      <c r="BA214" s="339">
        <f>IF(OR($C214&gt;BA$7,$C214+$E214-1&lt;BA$7),0,$D214-SUM($F90:AZ90))</f>
        <v>0</v>
      </c>
      <c r="BB214" s="339">
        <f>IF(OR($C214&gt;BB$7,$C214+$E214-1&lt;BB$7),0,$D214-SUM($F90:BA90))</f>
        <v>0</v>
      </c>
      <c r="BC214" s="339">
        <f>IF(OR($C214&gt;BC$7,$C214+$E214-1&lt;BC$7),0,$D214-SUM($F90:BB90))</f>
        <v>0</v>
      </c>
      <c r="BD214" s="339">
        <f>IF(OR($C214&gt;BD$7,$C214+$E214-1&lt;BD$7),0,$D214-SUM($F90:BC90))</f>
        <v>0</v>
      </c>
      <c r="BE214" s="339">
        <f>IF(OR($C214&gt;BE$7,$C214+$E214-1&lt;BE$7),0,$D214-SUM($F90:BD90))</f>
        <v>0</v>
      </c>
      <c r="BF214" s="339">
        <f>IF(OR($C214&gt;BF$7,$C214+$E214-1&lt;BF$7),0,$D214-SUM($F90:BE90))</f>
        <v>0</v>
      </c>
      <c r="BG214" s="339">
        <f>IF(OR($C214&gt;BG$7,$C214+$E214-1&lt;BG$7),0,$D214-SUM($F90:BF90))</f>
        <v>0</v>
      </c>
      <c r="BH214" s="339">
        <f>IF(OR($C214&gt;BH$7,$C214+$E214-1&lt;BH$7),0,$D214-SUM($F90:BG90))</f>
        <v>0</v>
      </c>
      <c r="BI214" s="339">
        <f>IF(OR($C214&gt;BI$7,$C214+$E214-1&lt;BI$7),0,$D214-SUM($F90:BH90))</f>
        <v>0</v>
      </c>
      <c r="BJ214" s="339">
        <f>IF(OR($C214&gt;BJ$7,$C214+$E214-1&lt;BJ$7),0,$D214-SUM($F90:BI90))</f>
        <v>0</v>
      </c>
      <c r="BK214" s="339">
        <f>IF(OR($C214&gt;BK$7,$C214+$E214-1&lt;BK$7),0,$D214-SUM($F90:BJ90))</f>
        <v>0</v>
      </c>
      <c r="BL214" s="339">
        <f>IF(OR($C214&gt;BL$7,$C214+$E214-1&lt;BL$7),0,$D214-SUM($F90:BK90))</f>
        <v>0</v>
      </c>
      <c r="BM214" s="339">
        <f>IF(OR($C214&gt;BM$7,$C214+$E214-1&lt;BM$7),0,$D214-SUM($F90:BL90))</f>
        <v>0</v>
      </c>
      <c r="BN214" s="339">
        <f>IF(OR($C214&gt;BN$7,$C214+$E214-1&lt;BN$7),0,$D214-SUM($F90:BM90))</f>
        <v>0</v>
      </c>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row>
    <row r="215" spans="1:90" hidden="1" outlineLevel="1" x14ac:dyDescent="0.15">
      <c r="A215" s="112"/>
      <c r="B215" s="87"/>
      <c r="C215" s="8">
        <v>57</v>
      </c>
      <c r="D215" s="337">
        <v>0</v>
      </c>
      <c r="E215" s="8">
        <f t="shared" si="22"/>
        <v>0</v>
      </c>
      <c r="F215" s="338"/>
      <c r="G215" s="339">
        <f>IF(OR($C215&gt;G$7,$C215+$E215-1&lt;G$7),0,$D215-SUM($F91:F91))</f>
        <v>0</v>
      </c>
      <c r="H215" s="339">
        <f>IF(OR($C215&gt;H$7,$C215+$E215-1&lt;H$7),0,$D215-SUM($F91:G91))</f>
        <v>0</v>
      </c>
      <c r="I215" s="339">
        <f>IF(OR($C215&gt;I$7,$C215+$E215-1&lt;I$7),0,$D215-SUM($F91:H91))</f>
        <v>0</v>
      </c>
      <c r="J215" s="339">
        <f>IF(OR($C215&gt;J$7,$C215+$E215-1&lt;J$7),0,$D215-SUM($F91:I91))</f>
        <v>0</v>
      </c>
      <c r="K215" s="339">
        <f>IF(OR($C215&gt;K$7,$C215+$E215-1&lt;K$7),0,$D215-SUM($F91:J91))</f>
        <v>0</v>
      </c>
      <c r="L215" s="339">
        <f>IF(OR($C215&gt;L$7,$C215+$E215-1&lt;L$7),0,$D215-SUM($F91:K91))</f>
        <v>0</v>
      </c>
      <c r="M215" s="339">
        <f>IF(OR($C215&gt;M$7,$C215+$E215-1&lt;M$7),0,$D215-SUM($F91:L91))</f>
        <v>0</v>
      </c>
      <c r="N215" s="339">
        <f>IF(OR($C215&gt;N$7,$C215+$E215-1&lt;N$7),0,$D215-SUM($F91:M91))</f>
        <v>0</v>
      </c>
      <c r="O215" s="339">
        <f>IF(OR($C215&gt;O$7,$C215+$E215-1&lt;O$7),0,$D215-SUM($F91:N91))</f>
        <v>0</v>
      </c>
      <c r="P215" s="339">
        <f>IF(OR($C215&gt;P$7,$C215+$E215-1&lt;P$7),0,$D215-SUM($F91:O91))</f>
        <v>0</v>
      </c>
      <c r="Q215" s="339">
        <f>IF(OR($C215&gt;Q$7,$C215+$E215-1&lt;Q$7),0,$D215-SUM($F91:P91))</f>
        <v>0</v>
      </c>
      <c r="R215" s="339">
        <f>IF(OR($C215&gt;R$7,$C215+$E215-1&lt;R$7),0,$D215-SUM($F91:Q91))</f>
        <v>0</v>
      </c>
      <c r="S215" s="339">
        <f>IF(OR($C215&gt;S$7,$C215+$E215-1&lt;S$7),0,$D215-SUM($F91:R91))</f>
        <v>0</v>
      </c>
      <c r="T215" s="339">
        <f>IF(OR($C215&gt;T$7,$C215+$E215-1&lt;T$7),0,$D215-SUM($F91:S91))</f>
        <v>0</v>
      </c>
      <c r="U215" s="339">
        <f>IF(OR($C215&gt;U$7,$C215+$E215-1&lt;U$7),0,$D215-SUM($F91:T91))</f>
        <v>0</v>
      </c>
      <c r="V215" s="339">
        <f>IF(OR($C215&gt;V$7,$C215+$E215-1&lt;V$7),0,$D215-SUM($F91:U91))</f>
        <v>0</v>
      </c>
      <c r="W215" s="339">
        <f>IF(OR($C215&gt;W$7,$C215+$E215-1&lt;W$7),0,$D215-SUM($F91:V91))</f>
        <v>0</v>
      </c>
      <c r="X215" s="339">
        <f>IF(OR($C215&gt;X$7,$C215+$E215-1&lt;X$7),0,$D215-SUM($F91:W91))</f>
        <v>0</v>
      </c>
      <c r="Y215" s="339">
        <f>IF(OR($C215&gt;Y$7,$C215+$E215-1&lt;Y$7),0,$D215-SUM($F91:X91))</f>
        <v>0</v>
      </c>
      <c r="Z215" s="339">
        <f>IF(OR($C215&gt;Z$7,$C215+$E215-1&lt;Z$7),0,$D215-SUM($F91:Y91))</f>
        <v>0</v>
      </c>
      <c r="AA215" s="339">
        <f>IF(OR($C215&gt;AA$7,$C215+$E215-1&lt;AA$7),0,$D215-SUM($F91:Z91))</f>
        <v>0</v>
      </c>
      <c r="AB215" s="339">
        <f>IF(OR($C215&gt;AB$7,$C215+$E215-1&lt;AB$7),0,$D215-SUM($F91:AA91))</f>
        <v>0</v>
      </c>
      <c r="AC215" s="339">
        <f>IF(OR($C215&gt;AC$7,$C215+$E215-1&lt;AC$7),0,$D215-SUM($F91:AB91))</f>
        <v>0</v>
      </c>
      <c r="AD215" s="339">
        <f>IF(OR($C215&gt;AD$7,$C215+$E215-1&lt;AD$7),0,$D215-SUM($F91:AC91))</f>
        <v>0</v>
      </c>
      <c r="AE215" s="339">
        <f>IF(OR($C215&gt;AE$7,$C215+$E215-1&lt;AE$7),0,$D215-SUM($F91:AD91))</f>
        <v>0</v>
      </c>
      <c r="AF215" s="339">
        <f>IF(OR($C215&gt;AF$7,$C215+$E215-1&lt;AF$7),0,$D215-SUM($F91:AE91))</f>
        <v>0</v>
      </c>
      <c r="AG215" s="339">
        <f>IF(OR($C215&gt;AG$7,$C215+$E215-1&lt;AG$7),0,$D215-SUM($F91:AF91))</f>
        <v>0</v>
      </c>
      <c r="AH215" s="339">
        <f>IF(OR($C215&gt;AH$7,$C215+$E215-1&lt;AH$7),0,$D215-SUM($F91:AG91))</f>
        <v>0</v>
      </c>
      <c r="AI215" s="339">
        <f>IF(OR($C215&gt;AI$7,$C215+$E215-1&lt;AI$7),0,$D215-SUM($F91:AH91))</f>
        <v>0</v>
      </c>
      <c r="AJ215" s="339">
        <f>IF(OR($C215&gt;AJ$7,$C215+$E215-1&lt;AJ$7),0,$D215-SUM($F91:AI91))</f>
        <v>0</v>
      </c>
      <c r="AK215" s="339">
        <f>IF(OR($C215&gt;AK$7,$C215+$E215-1&lt;AK$7),0,$D215-SUM($F91:AJ91))</f>
        <v>0</v>
      </c>
      <c r="AL215" s="339">
        <f>IF(OR($C215&gt;AL$7,$C215+$E215-1&lt;AL$7),0,$D215-SUM($F91:AK91))</f>
        <v>0</v>
      </c>
      <c r="AM215" s="339">
        <f>IF(OR($C215&gt;AM$7,$C215+$E215-1&lt;AM$7),0,$D215-SUM($F91:AL91))</f>
        <v>0</v>
      </c>
      <c r="AN215" s="339">
        <f>IF(OR($C215&gt;AN$7,$C215+$E215-1&lt;AN$7),0,$D215-SUM($F91:AM91))</f>
        <v>0</v>
      </c>
      <c r="AO215" s="339">
        <f>IF(OR($C215&gt;AO$7,$C215+$E215-1&lt;AO$7),0,$D215-SUM($F91:AN91))</f>
        <v>0</v>
      </c>
      <c r="AP215" s="339">
        <f>IF(OR($C215&gt;AP$7,$C215+$E215-1&lt;AP$7),0,$D215-SUM($F91:AO91))</f>
        <v>0</v>
      </c>
      <c r="AQ215" s="339">
        <f>IF(OR($C215&gt;AQ$7,$C215+$E215-1&lt;AQ$7),0,$D215-SUM($F91:AP91))</f>
        <v>0</v>
      </c>
      <c r="AR215" s="339">
        <f>IF(OR($C215&gt;AR$7,$C215+$E215-1&lt;AR$7),0,$D215-SUM($F91:AQ91))</f>
        <v>0</v>
      </c>
      <c r="AS215" s="339">
        <f>IF(OR($C215&gt;AS$7,$C215+$E215-1&lt;AS$7),0,$D215-SUM($F91:AR91))</f>
        <v>0</v>
      </c>
      <c r="AT215" s="339">
        <f>IF(OR($C215&gt;AT$7,$C215+$E215-1&lt;AT$7),0,$D215-SUM($F91:AS91))</f>
        <v>0</v>
      </c>
      <c r="AU215" s="339">
        <f>IF(OR($C215&gt;AU$7,$C215+$E215-1&lt;AU$7),0,$D215-SUM($F91:AT91))</f>
        <v>0</v>
      </c>
      <c r="AV215" s="339">
        <f>IF(OR($C215&gt;AV$7,$C215+$E215-1&lt;AV$7),0,$D215-SUM($F91:AU91))</f>
        <v>0</v>
      </c>
      <c r="AW215" s="339">
        <f>IF(OR($C215&gt;AW$7,$C215+$E215-1&lt;AW$7),0,$D215-SUM($F91:AV91))</f>
        <v>0</v>
      </c>
      <c r="AX215" s="339">
        <f>IF(OR($C215&gt;AX$7,$C215+$E215-1&lt;AX$7),0,$D215-SUM($F91:AW91))</f>
        <v>0</v>
      </c>
      <c r="AY215" s="339">
        <f>IF(OR($C215&gt;AY$7,$C215+$E215-1&lt;AY$7),0,$D215-SUM($F91:AX91))</f>
        <v>0</v>
      </c>
      <c r="AZ215" s="339">
        <f>IF(OR($C215&gt;AZ$7,$C215+$E215-1&lt;AZ$7),0,$D215-SUM($F91:AY91))</f>
        <v>0</v>
      </c>
      <c r="BA215" s="339">
        <f>IF(OR($C215&gt;BA$7,$C215+$E215-1&lt;BA$7),0,$D215-SUM($F91:AZ91))</f>
        <v>0</v>
      </c>
      <c r="BB215" s="339">
        <f>IF(OR($C215&gt;BB$7,$C215+$E215-1&lt;BB$7),0,$D215-SUM($F91:BA91))</f>
        <v>0</v>
      </c>
      <c r="BC215" s="339">
        <f>IF(OR($C215&gt;BC$7,$C215+$E215-1&lt;BC$7),0,$D215-SUM($F91:BB91))</f>
        <v>0</v>
      </c>
      <c r="BD215" s="339">
        <f>IF(OR($C215&gt;BD$7,$C215+$E215-1&lt;BD$7),0,$D215-SUM($F91:BC91))</f>
        <v>0</v>
      </c>
      <c r="BE215" s="339">
        <f>IF(OR($C215&gt;BE$7,$C215+$E215-1&lt;BE$7),0,$D215-SUM($F91:BD91))</f>
        <v>0</v>
      </c>
      <c r="BF215" s="339">
        <f>IF(OR($C215&gt;BF$7,$C215+$E215-1&lt;BF$7),0,$D215-SUM($F91:BE91))</f>
        <v>0</v>
      </c>
      <c r="BG215" s="339">
        <f>IF(OR($C215&gt;BG$7,$C215+$E215-1&lt;BG$7),0,$D215-SUM($F91:BF91))</f>
        <v>0</v>
      </c>
      <c r="BH215" s="339">
        <f>IF(OR($C215&gt;BH$7,$C215+$E215-1&lt;BH$7),0,$D215-SUM($F91:BG91))</f>
        <v>0</v>
      </c>
      <c r="BI215" s="339">
        <f>IF(OR($C215&gt;BI$7,$C215+$E215-1&lt;BI$7),0,$D215-SUM($F91:BH91))</f>
        <v>0</v>
      </c>
      <c r="BJ215" s="339">
        <f>IF(OR($C215&gt;BJ$7,$C215+$E215-1&lt;BJ$7),0,$D215-SUM($F91:BI91))</f>
        <v>0</v>
      </c>
      <c r="BK215" s="339">
        <f>IF(OR($C215&gt;BK$7,$C215+$E215-1&lt;BK$7),0,$D215-SUM($F91:BJ91))</f>
        <v>0</v>
      </c>
      <c r="BL215" s="339">
        <f>IF(OR($C215&gt;BL$7,$C215+$E215-1&lt;BL$7),0,$D215-SUM($F91:BK91))</f>
        <v>0</v>
      </c>
      <c r="BM215" s="339">
        <f>IF(OR($C215&gt;BM$7,$C215+$E215-1&lt;BM$7),0,$D215-SUM($F91:BL91))</f>
        <v>0</v>
      </c>
      <c r="BN215" s="339">
        <f>IF(OR($C215&gt;BN$7,$C215+$E215-1&lt;BN$7),0,$D215-SUM($F91:BM91))</f>
        <v>0</v>
      </c>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row>
    <row r="216" spans="1:90" hidden="1" outlineLevel="1" x14ac:dyDescent="0.15">
      <c r="A216" s="112"/>
      <c r="B216" s="87"/>
      <c r="C216" s="8">
        <v>58</v>
      </c>
      <c r="D216" s="337">
        <v>0</v>
      </c>
      <c r="E216" s="8">
        <f t="shared" si="22"/>
        <v>0</v>
      </c>
      <c r="F216" s="338"/>
      <c r="G216" s="339">
        <f>IF(OR($C216&gt;G$7,$C216+$E216-1&lt;G$7),0,$D216-SUM($F92:F92))</f>
        <v>0</v>
      </c>
      <c r="H216" s="339">
        <f>IF(OR($C216&gt;H$7,$C216+$E216-1&lt;H$7),0,$D216-SUM($F92:G92))</f>
        <v>0</v>
      </c>
      <c r="I216" s="339">
        <f>IF(OR($C216&gt;I$7,$C216+$E216-1&lt;I$7),0,$D216-SUM($F92:H92))</f>
        <v>0</v>
      </c>
      <c r="J216" s="339">
        <f>IF(OR($C216&gt;J$7,$C216+$E216-1&lt;J$7),0,$D216-SUM($F92:I92))</f>
        <v>0</v>
      </c>
      <c r="K216" s="339">
        <f>IF(OR($C216&gt;K$7,$C216+$E216-1&lt;K$7),0,$D216-SUM($F92:J92))</f>
        <v>0</v>
      </c>
      <c r="L216" s="339">
        <f>IF(OR($C216&gt;L$7,$C216+$E216-1&lt;L$7),0,$D216-SUM($F92:K92))</f>
        <v>0</v>
      </c>
      <c r="M216" s="339">
        <f>IF(OR($C216&gt;M$7,$C216+$E216-1&lt;M$7),0,$D216-SUM($F92:L92))</f>
        <v>0</v>
      </c>
      <c r="N216" s="339">
        <f>IF(OR($C216&gt;N$7,$C216+$E216-1&lt;N$7),0,$D216-SUM($F92:M92))</f>
        <v>0</v>
      </c>
      <c r="O216" s="339">
        <f>IF(OR($C216&gt;O$7,$C216+$E216-1&lt;O$7),0,$D216-SUM($F92:N92))</f>
        <v>0</v>
      </c>
      <c r="P216" s="339">
        <f>IF(OR($C216&gt;P$7,$C216+$E216-1&lt;P$7),0,$D216-SUM($F92:O92))</f>
        <v>0</v>
      </c>
      <c r="Q216" s="339">
        <f>IF(OR($C216&gt;Q$7,$C216+$E216-1&lt;Q$7),0,$D216-SUM($F92:P92))</f>
        <v>0</v>
      </c>
      <c r="R216" s="339">
        <f>IF(OR($C216&gt;R$7,$C216+$E216-1&lt;R$7),0,$D216-SUM($F92:Q92))</f>
        <v>0</v>
      </c>
      <c r="S216" s="339">
        <f>IF(OR($C216&gt;S$7,$C216+$E216-1&lt;S$7),0,$D216-SUM($F92:R92))</f>
        <v>0</v>
      </c>
      <c r="T216" s="339">
        <f>IF(OR($C216&gt;T$7,$C216+$E216-1&lt;T$7),0,$D216-SUM($F92:S92))</f>
        <v>0</v>
      </c>
      <c r="U216" s="339">
        <f>IF(OR($C216&gt;U$7,$C216+$E216-1&lt;U$7),0,$D216-SUM($F92:T92))</f>
        <v>0</v>
      </c>
      <c r="V216" s="339">
        <f>IF(OR($C216&gt;V$7,$C216+$E216-1&lt;V$7),0,$D216-SUM($F92:U92))</f>
        <v>0</v>
      </c>
      <c r="W216" s="339">
        <f>IF(OR($C216&gt;W$7,$C216+$E216-1&lt;W$7),0,$D216-SUM($F92:V92))</f>
        <v>0</v>
      </c>
      <c r="X216" s="339">
        <f>IF(OR($C216&gt;X$7,$C216+$E216-1&lt;X$7),0,$D216-SUM($F92:W92))</f>
        <v>0</v>
      </c>
      <c r="Y216" s="339">
        <f>IF(OR($C216&gt;Y$7,$C216+$E216-1&lt;Y$7),0,$D216-SUM($F92:X92))</f>
        <v>0</v>
      </c>
      <c r="Z216" s="339">
        <f>IF(OR($C216&gt;Z$7,$C216+$E216-1&lt;Z$7),0,$D216-SUM($F92:Y92))</f>
        <v>0</v>
      </c>
      <c r="AA216" s="339">
        <f>IF(OR($C216&gt;AA$7,$C216+$E216-1&lt;AA$7),0,$D216-SUM($F92:Z92))</f>
        <v>0</v>
      </c>
      <c r="AB216" s="339">
        <f>IF(OR($C216&gt;AB$7,$C216+$E216-1&lt;AB$7),0,$D216-SUM($F92:AA92))</f>
        <v>0</v>
      </c>
      <c r="AC216" s="339">
        <f>IF(OR($C216&gt;AC$7,$C216+$E216-1&lt;AC$7),0,$D216-SUM($F92:AB92))</f>
        <v>0</v>
      </c>
      <c r="AD216" s="339">
        <f>IF(OR($C216&gt;AD$7,$C216+$E216-1&lt;AD$7),0,$D216-SUM($F92:AC92))</f>
        <v>0</v>
      </c>
      <c r="AE216" s="339">
        <f>IF(OR($C216&gt;AE$7,$C216+$E216-1&lt;AE$7),0,$D216-SUM($F92:AD92))</f>
        <v>0</v>
      </c>
      <c r="AF216" s="339">
        <f>IF(OR($C216&gt;AF$7,$C216+$E216-1&lt;AF$7),0,$D216-SUM($F92:AE92))</f>
        <v>0</v>
      </c>
      <c r="AG216" s="339">
        <f>IF(OR($C216&gt;AG$7,$C216+$E216-1&lt;AG$7),0,$D216-SUM($F92:AF92))</f>
        <v>0</v>
      </c>
      <c r="AH216" s="339">
        <f>IF(OR($C216&gt;AH$7,$C216+$E216-1&lt;AH$7),0,$D216-SUM($F92:AG92))</f>
        <v>0</v>
      </c>
      <c r="AI216" s="339">
        <f>IF(OR($C216&gt;AI$7,$C216+$E216-1&lt;AI$7),0,$D216-SUM($F92:AH92))</f>
        <v>0</v>
      </c>
      <c r="AJ216" s="339">
        <f>IF(OR($C216&gt;AJ$7,$C216+$E216-1&lt;AJ$7),0,$D216-SUM($F92:AI92))</f>
        <v>0</v>
      </c>
      <c r="AK216" s="339">
        <f>IF(OR($C216&gt;AK$7,$C216+$E216-1&lt;AK$7),0,$D216-SUM($F92:AJ92))</f>
        <v>0</v>
      </c>
      <c r="AL216" s="339">
        <f>IF(OR($C216&gt;AL$7,$C216+$E216-1&lt;AL$7),0,$D216-SUM($F92:AK92))</f>
        <v>0</v>
      </c>
      <c r="AM216" s="339">
        <f>IF(OR($C216&gt;AM$7,$C216+$E216-1&lt;AM$7),0,$D216-SUM($F92:AL92))</f>
        <v>0</v>
      </c>
      <c r="AN216" s="339">
        <f>IF(OR($C216&gt;AN$7,$C216+$E216-1&lt;AN$7),0,$D216-SUM($F92:AM92))</f>
        <v>0</v>
      </c>
      <c r="AO216" s="339">
        <f>IF(OR($C216&gt;AO$7,$C216+$E216-1&lt;AO$7),0,$D216-SUM($F92:AN92))</f>
        <v>0</v>
      </c>
      <c r="AP216" s="339">
        <f>IF(OR($C216&gt;AP$7,$C216+$E216-1&lt;AP$7),0,$D216-SUM($F92:AO92))</f>
        <v>0</v>
      </c>
      <c r="AQ216" s="339">
        <f>IF(OR($C216&gt;AQ$7,$C216+$E216-1&lt;AQ$7),0,$D216-SUM($F92:AP92))</f>
        <v>0</v>
      </c>
      <c r="AR216" s="339">
        <f>IF(OR($C216&gt;AR$7,$C216+$E216-1&lt;AR$7),0,$D216-SUM($F92:AQ92))</f>
        <v>0</v>
      </c>
      <c r="AS216" s="339">
        <f>IF(OR($C216&gt;AS$7,$C216+$E216-1&lt;AS$7),0,$D216-SUM($F92:AR92))</f>
        <v>0</v>
      </c>
      <c r="AT216" s="339">
        <f>IF(OR($C216&gt;AT$7,$C216+$E216-1&lt;AT$7),0,$D216-SUM($F92:AS92))</f>
        <v>0</v>
      </c>
      <c r="AU216" s="339">
        <f>IF(OR($C216&gt;AU$7,$C216+$E216-1&lt;AU$7),0,$D216-SUM($F92:AT92))</f>
        <v>0</v>
      </c>
      <c r="AV216" s="339">
        <f>IF(OR($C216&gt;AV$7,$C216+$E216-1&lt;AV$7),0,$D216-SUM($F92:AU92))</f>
        <v>0</v>
      </c>
      <c r="AW216" s="339">
        <f>IF(OR($C216&gt;AW$7,$C216+$E216-1&lt;AW$7),0,$D216-SUM($F92:AV92))</f>
        <v>0</v>
      </c>
      <c r="AX216" s="339">
        <f>IF(OR($C216&gt;AX$7,$C216+$E216-1&lt;AX$7),0,$D216-SUM($F92:AW92))</f>
        <v>0</v>
      </c>
      <c r="AY216" s="339">
        <f>IF(OR($C216&gt;AY$7,$C216+$E216-1&lt;AY$7),0,$D216-SUM($F92:AX92))</f>
        <v>0</v>
      </c>
      <c r="AZ216" s="339">
        <f>IF(OR($C216&gt;AZ$7,$C216+$E216-1&lt;AZ$7),0,$D216-SUM($F92:AY92))</f>
        <v>0</v>
      </c>
      <c r="BA216" s="339">
        <f>IF(OR($C216&gt;BA$7,$C216+$E216-1&lt;BA$7),0,$D216-SUM($F92:AZ92))</f>
        <v>0</v>
      </c>
      <c r="BB216" s="339">
        <f>IF(OR($C216&gt;BB$7,$C216+$E216-1&lt;BB$7),0,$D216-SUM($F92:BA92))</f>
        <v>0</v>
      </c>
      <c r="BC216" s="339">
        <f>IF(OR($C216&gt;BC$7,$C216+$E216-1&lt;BC$7),0,$D216-SUM($F92:BB92))</f>
        <v>0</v>
      </c>
      <c r="BD216" s="339">
        <f>IF(OR($C216&gt;BD$7,$C216+$E216-1&lt;BD$7),0,$D216-SUM($F92:BC92))</f>
        <v>0</v>
      </c>
      <c r="BE216" s="339">
        <f>IF(OR($C216&gt;BE$7,$C216+$E216-1&lt;BE$7),0,$D216-SUM($F92:BD92))</f>
        <v>0</v>
      </c>
      <c r="BF216" s="339">
        <f>IF(OR($C216&gt;BF$7,$C216+$E216-1&lt;BF$7),0,$D216-SUM($F92:BE92))</f>
        <v>0</v>
      </c>
      <c r="BG216" s="339">
        <f>IF(OR($C216&gt;BG$7,$C216+$E216-1&lt;BG$7),0,$D216-SUM($F92:BF92))</f>
        <v>0</v>
      </c>
      <c r="BH216" s="339">
        <f>IF(OR($C216&gt;BH$7,$C216+$E216-1&lt;BH$7),0,$D216-SUM($F92:BG92))</f>
        <v>0</v>
      </c>
      <c r="BI216" s="339">
        <f>IF(OR($C216&gt;BI$7,$C216+$E216-1&lt;BI$7),0,$D216-SUM($F92:BH92))</f>
        <v>0</v>
      </c>
      <c r="BJ216" s="339">
        <f>IF(OR($C216&gt;BJ$7,$C216+$E216-1&lt;BJ$7),0,$D216-SUM($F92:BI92))</f>
        <v>0</v>
      </c>
      <c r="BK216" s="339">
        <f>IF(OR($C216&gt;BK$7,$C216+$E216-1&lt;BK$7),0,$D216-SUM($F92:BJ92))</f>
        <v>0</v>
      </c>
      <c r="BL216" s="339">
        <f>IF(OR($C216&gt;BL$7,$C216+$E216-1&lt;BL$7),0,$D216-SUM($F92:BK92))</f>
        <v>0</v>
      </c>
      <c r="BM216" s="339">
        <f>IF(OR($C216&gt;BM$7,$C216+$E216-1&lt;BM$7),0,$D216-SUM($F92:BL92))</f>
        <v>0</v>
      </c>
      <c r="BN216" s="339">
        <f>IF(OR($C216&gt;BN$7,$C216+$E216-1&lt;BN$7),0,$D216-SUM($F92:BM92))</f>
        <v>0</v>
      </c>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row>
    <row r="217" spans="1:90" hidden="1" outlineLevel="1" x14ac:dyDescent="0.15">
      <c r="A217" s="112"/>
      <c r="B217" s="87"/>
      <c r="C217" s="8">
        <v>59</v>
      </c>
      <c r="D217" s="337">
        <v>0</v>
      </c>
      <c r="E217" s="8">
        <f t="shared" si="22"/>
        <v>0</v>
      </c>
      <c r="F217" s="338"/>
      <c r="G217" s="339">
        <f>IF(OR($C217&gt;G$7,$C217+$E217-1&lt;G$7),0,$D217-SUM($F93:F93))</f>
        <v>0</v>
      </c>
      <c r="H217" s="339">
        <f>IF(OR($C217&gt;H$7,$C217+$E217-1&lt;H$7),0,$D217-SUM($F93:G93))</f>
        <v>0</v>
      </c>
      <c r="I217" s="339">
        <f>IF(OR($C217&gt;I$7,$C217+$E217-1&lt;I$7),0,$D217-SUM($F93:H93))</f>
        <v>0</v>
      </c>
      <c r="J217" s="339">
        <f>IF(OR($C217&gt;J$7,$C217+$E217-1&lt;J$7),0,$D217-SUM($F93:I93))</f>
        <v>0</v>
      </c>
      <c r="K217" s="339">
        <f>IF(OR($C217&gt;K$7,$C217+$E217-1&lt;K$7),0,$D217-SUM($F93:J93))</f>
        <v>0</v>
      </c>
      <c r="L217" s="339">
        <f>IF(OR($C217&gt;L$7,$C217+$E217-1&lt;L$7),0,$D217-SUM($F93:K93))</f>
        <v>0</v>
      </c>
      <c r="M217" s="339">
        <f>IF(OR($C217&gt;M$7,$C217+$E217-1&lt;M$7),0,$D217-SUM($F93:L93))</f>
        <v>0</v>
      </c>
      <c r="N217" s="339">
        <f>IF(OR($C217&gt;N$7,$C217+$E217-1&lt;N$7),0,$D217-SUM($F93:M93))</f>
        <v>0</v>
      </c>
      <c r="O217" s="339">
        <f>IF(OR($C217&gt;O$7,$C217+$E217-1&lt;O$7),0,$D217-SUM($F93:N93))</f>
        <v>0</v>
      </c>
      <c r="P217" s="339">
        <f>IF(OR($C217&gt;P$7,$C217+$E217-1&lt;P$7),0,$D217-SUM($F93:O93))</f>
        <v>0</v>
      </c>
      <c r="Q217" s="339">
        <f>IF(OR($C217&gt;Q$7,$C217+$E217-1&lt;Q$7),0,$D217-SUM($F93:P93))</f>
        <v>0</v>
      </c>
      <c r="R217" s="339">
        <f>IF(OR($C217&gt;R$7,$C217+$E217-1&lt;R$7),0,$D217-SUM($F93:Q93))</f>
        <v>0</v>
      </c>
      <c r="S217" s="339">
        <f>IF(OR($C217&gt;S$7,$C217+$E217-1&lt;S$7),0,$D217-SUM($F93:R93))</f>
        <v>0</v>
      </c>
      <c r="T217" s="339">
        <f>IF(OR($C217&gt;T$7,$C217+$E217-1&lt;T$7),0,$D217-SUM($F93:S93))</f>
        <v>0</v>
      </c>
      <c r="U217" s="339">
        <f>IF(OR($C217&gt;U$7,$C217+$E217-1&lt;U$7),0,$D217-SUM($F93:T93))</f>
        <v>0</v>
      </c>
      <c r="V217" s="339">
        <f>IF(OR($C217&gt;V$7,$C217+$E217-1&lt;V$7),0,$D217-SUM($F93:U93))</f>
        <v>0</v>
      </c>
      <c r="W217" s="339">
        <f>IF(OR($C217&gt;W$7,$C217+$E217-1&lt;W$7),0,$D217-SUM($F93:V93))</f>
        <v>0</v>
      </c>
      <c r="X217" s="339">
        <f>IF(OR($C217&gt;X$7,$C217+$E217-1&lt;X$7),0,$D217-SUM($F93:W93))</f>
        <v>0</v>
      </c>
      <c r="Y217" s="339">
        <f>IF(OR($C217&gt;Y$7,$C217+$E217-1&lt;Y$7),0,$D217-SUM($F93:X93))</f>
        <v>0</v>
      </c>
      <c r="Z217" s="339">
        <f>IF(OR($C217&gt;Z$7,$C217+$E217-1&lt;Z$7),0,$D217-SUM($F93:Y93))</f>
        <v>0</v>
      </c>
      <c r="AA217" s="339">
        <f>IF(OR($C217&gt;AA$7,$C217+$E217-1&lt;AA$7),0,$D217-SUM($F93:Z93))</f>
        <v>0</v>
      </c>
      <c r="AB217" s="339">
        <f>IF(OR($C217&gt;AB$7,$C217+$E217-1&lt;AB$7),0,$D217-SUM($F93:AA93))</f>
        <v>0</v>
      </c>
      <c r="AC217" s="339">
        <f>IF(OR($C217&gt;AC$7,$C217+$E217-1&lt;AC$7),0,$D217-SUM($F93:AB93))</f>
        <v>0</v>
      </c>
      <c r="AD217" s="339">
        <f>IF(OR($C217&gt;AD$7,$C217+$E217-1&lt;AD$7),0,$D217-SUM($F93:AC93))</f>
        <v>0</v>
      </c>
      <c r="AE217" s="339">
        <f>IF(OR($C217&gt;AE$7,$C217+$E217-1&lt;AE$7),0,$D217-SUM($F93:AD93))</f>
        <v>0</v>
      </c>
      <c r="AF217" s="339">
        <f>IF(OR($C217&gt;AF$7,$C217+$E217-1&lt;AF$7),0,$D217-SUM($F93:AE93))</f>
        <v>0</v>
      </c>
      <c r="AG217" s="339">
        <f>IF(OR($C217&gt;AG$7,$C217+$E217-1&lt;AG$7),0,$D217-SUM($F93:AF93))</f>
        <v>0</v>
      </c>
      <c r="AH217" s="339">
        <f>IF(OR($C217&gt;AH$7,$C217+$E217-1&lt;AH$7),0,$D217-SUM($F93:AG93))</f>
        <v>0</v>
      </c>
      <c r="AI217" s="339">
        <f>IF(OR($C217&gt;AI$7,$C217+$E217-1&lt;AI$7),0,$D217-SUM($F93:AH93))</f>
        <v>0</v>
      </c>
      <c r="AJ217" s="339">
        <f>IF(OR($C217&gt;AJ$7,$C217+$E217-1&lt;AJ$7),0,$D217-SUM($F93:AI93))</f>
        <v>0</v>
      </c>
      <c r="AK217" s="339">
        <f>IF(OR($C217&gt;AK$7,$C217+$E217-1&lt;AK$7),0,$D217-SUM($F93:AJ93))</f>
        <v>0</v>
      </c>
      <c r="AL217" s="339">
        <f>IF(OR($C217&gt;AL$7,$C217+$E217-1&lt;AL$7),0,$D217-SUM($F93:AK93))</f>
        <v>0</v>
      </c>
      <c r="AM217" s="339">
        <f>IF(OR($C217&gt;AM$7,$C217+$E217-1&lt;AM$7),0,$D217-SUM($F93:AL93))</f>
        <v>0</v>
      </c>
      <c r="AN217" s="339">
        <f>IF(OR($C217&gt;AN$7,$C217+$E217-1&lt;AN$7),0,$D217-SUM($F93:AM93))</f>
        <v>0</v>
      </c>
      <c r="AO217" s="339">
        <f>IF(OR($C217&gt;AO$7,$C217+$E217-1&lt;AO$7),0,$D217-SUM($F93:AN93))</f>
        <v>0</v>
      </c>
      <c r="AP217" s="339">
        <f>IF(OR($C217&gt;AP$7,$C217+$E217-1&lt;AP$7),0,$D217-SUM($F93:AO93))</f>
        <v>0</v>
      </c>
      <c r="AQ217" s="339">
        <f>IF(OR($C217&gt;AQ$7,$C217+$E217-1&lt;AQ$7),0,$D217-SUM($F93:AP93))</f>
        <v>0</v>
      </c>
      <c r="AR217" s="339">
        <f>IF(OR($C217&gt;AR$7,$C217+$E217-1&lt;AR$7),0,$D217-SUM($F93:AQ93))</f>
        <v>0</v>
      </c>
      <c r="AS217" s="339">
        <f>IF(OR($C217&gt;AS$7,$C217+$E217-1&lt;AS$7),0,$D217-SUM($F93:AR93))</f>
        <v>0</v>
      </c>
      <c r="AT217" s="339">
        <f>IF(OR($C217&gt;AT$7,$C217+$E217-1&lt;AT$7),0,$D217-SUM($F93:AS93))</f>
        <v>0</v>
      </c>
      <c r="AU217" s="339">
        <f>IF(OR($C217&gt;AU$7,$C217+$E217-1&lt;AU$7),0,$D217-SUM($F93:AT93))</f>
        <v>0</v>
      </c>
      <c r="AV217" s="339">
        <f>IF(OR($C217&gt;AV$7,$C217+$E217-1&lt;AV$7),0,$D217-SUM($F93:AU93))</f>
        <v>0</v>
      </c>
      <c r="AW217" s="339">
        <f>IF(OR($C217&gt;AW$7,$C217+$E217-1&lt;AW$7),0,$D217-SUM($F93:AV93))</f>
        <v>0</v>
      </c>
      <c r="AX217" s="339">
        <f>IF(OR($C217&gt;AX$7,$C217+$E217-1&lt;AX$7),0,$D217-SUM($F93:AW93))</f>
        <v>0</v>
      </c>
      <c r="AY217" s="339">
        <f>IF(OR($C217&gt;AY$7,$C217+$E217-1&lt;AY$7),0,$D217-SUM($F93:AX93))</f>
        <v>0</v>
      </c>
      <c r="AZ217" s="339">
        <f>IF(OR($C217&gt;AZ$7,$C217+$E217-1&lt;AZ$7),0,$D217-SUM($F93:AY93))</f>
        <v>0</v>
      </c>
      <c r="BA217" s="339">
        <f>IF(OR($C217&gt;BA$7,$C217+$E217-1&lt;BA$7),0,$D217-SUM($F93:AZ93))</f>
        <v>0</v>
      </c>
      <c r="BB217" s="339">
        <f>IF(OR($C217&gt;BB$7,$C217+$E217-1&lt;BB$7),0,$D217-SUM($F93:BA93))</f>
        <v>0</v>
      </c>
      <c r="BC217" s="339">
        <f>IF(OR($C217&gt;BC$7,$C217+$E217-1&lt;BC$7),0,$D217-SUM($F93:BB93))</f>
        <v>0</v>
      </c>
      <c r="BD217" s="339">
        <f>IF(OR($C217&gt;BD$7,$C217+$E217-1&lt;BD$7),0,$D217-SUM($F93:BC93))</f>
        <v>0</v>
      </c>
      <c r="BE217" s="339">
        <f>IF(OR($C217&gt;BE$7,$C217+$E217-1&lt;BE$7),0,$D217-SUM($F93:BD93))</f>
        <v>0</v>
      </c>
      <c r="BF217" s="339">
        <f>IF(OR($C217&gt;BF$7,$C217+$E217-1&lt;BF$7),0,$D217-SUM($F93:BE93))</f>
        <v>0</v>
      </c>
      <c r="BG217" s="339">
        <f>IF(OR($C217&gt;BG$7,$C217+$E217-1&lt;BG$7),0,$D217-SUM($F93:BF93))</f>
        <v>0</v>
      </c>
      <c r="BH217" s="339">
        <f>IF(OR($C217&gt;BH$7,$C217+$E217-1&lt;BH$7),0,$D217-SUM($F93:BG93))</f>
        <v>0</v>
      </c>
      <c r="BI217" s="339">
        <f>IF(OR($C217&gt;BI$7,$C217+$E217-1&lt;BI$7),0,$D217-SUM($F93:BH93))</f>
        <v>0</v>
      </c>
      <c r="BJ217" s="339">
        <f>IF(OR($C217&gt;BJ$7,$C217+$E217-1&lt;BJ$7),0,$D217-SUM($F93:BI93))</f>
        <v>0</v>
      </c>
      <c r="BK217" s="339">
        <f>IF(OR($C217&gt;BK$7,$C217+$E217-1&lt;BK$7),0,$D217-SUM($F93:BJ93))</f>
        <v>0</v>
      </c>
      <c r="BL217" s="339">
        <f>IF(OR($C217&gt;BL$7,$C217+$E217-1&lt;BL$7),0,$D217-SUM($F93:BK93))</f>
        <v>0</v>
      </c>
      <c r="BM217" s="339">
        <f>IF(OR($C217&gt;BM$7,$C217+$E217-1&lt;BM$7),0,$D217-SUM($F93:BL93))</f>
        <v>0</v>
      </c>
      <c r="BN217" s="339">
        <f>IF(OR($C217&gt;BN$7,$C217+$E217-1&lt;BN$7),0,$D217-SUM($F93:BM93))</f>
        <v>0</v>
      </c>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row>
    <row r="218" spans="1:90" hidden="1" outlineLevel="1" x14ac:dyDescent="0.15">
      <c r="A218" s="112"/>
      <c r="B218" s="87"/>
      <c r="C218" s="8">
        <v>60</v>
      </c>
      <c r="D218" s="337">
        <v>0</v>
      </c>
      <c r="E218" s="8">
        <f t="shared" si="22"/>
        <v>0</v>
      </c>
      <c r="F218" s="338"/>
      <c r="G218" s="339">
        <f>IF(OR($C218&gt;G$7,$C218+$E218-1&lt;G$7),0,$D218-SUM($F94:F94))</f>
        <v>0</v>
      </c>
      <c r="H218" s="339">
        <f>IF(OR($C218&gt;H$7,$C218+$E218-1&lt;H$7),0,$D218-SUM($F94:G94))</f>
        <v>0</v>
      </c>
      <c r="I218" s="339">
        <f>IF(OR($C218&gt;I$7,$C218+$E218-1&lt;I$7),0,$D218-SUM($F94:H94))</f>
        <v>0</v>
      </c>
      <c r="J218" s="339">
        <f>IF(OR($C218&gt;J$7,$C218+$E218-1&lt;J$7),0,$D218-SUM($F94:I94))</f>
        <v>0</v>
      </c>
      <c r="K218" s="339">
        <f>IF(OR($C218&gt;K$7,$C218+$E218-1&lt;K$7),0,$D218-SUM($F94:J94))</f>
        <v>0</v>
      </c>
      <c r="L218" s="339">
        <f>IF(OR($C218&gt;L$7,$C218+$E218-1&lt;L$7),0,$D218-SUM($F94:K94))</f>
        <v>0</v>
      </c>
      <c r="M218" s="339">
        <f>IF(OR($C218&gt;M$7,$C218+$E218-1&lt;M$7),0,$D218-SUM($F94:L94))</f>
        <v>0</v>
      </c>
      <c r="N218" s="339">
        <f>IF(OR($C218&gt;N$7,$C218+$E218-1&lt;N$7),0,$D218-SUM($F94:M94))</f>
        <v>0</v>
      </c>
      <c r="O218" s="339">
        <f>IF(OR($C218&gt;O$7,$C218+$E218-1&lt;O$7),0,$D218-SUM($F94:N94))</f>
        <v>0</v>
      </c>
      <c r="P218" s="339">
        <f>IF(OR($C218&gt;P$7,$C218+$E218-1&lt;P$7),0,$D218-SUM($F94:O94))</f>
        <v>0</v>
      </c>
      <c r="Q218" s="339">
        <f>IF(OR($C218&gt;Q$7,$C218+$E218-1&lt;Q$7),0,$D218-SUM($F94:P94))</f>
        <v>0</v>
      </c>
      <c r="R218" s="339">
        <f>IF(OR($C218&gt;R$7,$C218+$E218-1&lt;R$7),0,$D218-SUM($F94:Q94))</f>
        <v>0</v>
      </c>
      <c r="S218" s="339">
        <f>IF(OR($C218&gt;S$7,$C218+$E218-1&lt;S$7),0,$D218-SUM($F94:R94))</f>
        <v>0</v>
      </c>
      <c r="T218" s="339">
        <f>IF(OR($C218&gt;T$7,$C218+$E218-1&lt;T$7),0,$D218-SUM($F94:S94))</f>
        <v>0</v>
      </c>
      <c r="U218" s="339">
        <f>IF(OR($C218&gt;U$7,$C218+$E218-1&lt;U$7),0,$D218-SUM($F94:T94))</f>
        <v>0</v>
      </c>
      <c r="V218" s="339">
        <f>IF(OR($C218&gt;V$7,$C218+$E218-1&lt;V$7),0,$D218-SUM($F94:U94))</f>
        <v>0</v>
      </c>
      <c r="W218" s="339">
        <f>IF(OR($C218&gt;W$7,$C218+$E218-1&lt;W$7),0,$D218-SUM($F94:V94))</f>
        <v>0</v>
      </c>
      <c r="X218" s="339">
        <f>IF(OR($C218&gt;X$7,$C218+$E218-1&lt;X$7),0,$D218-SUM($F94:W94))</f>
        <v>0</v>
      </c>
      <c r="Y218" s="339">
        <f>IF(OR($C218&gt;Y$7,$C218+$E218-1&lt;Y$7),0,$D218-SUM($F94:X94))</f>
        <v>0</v>
      </c>
      <c r="Z218" s="339">
        <f>IF(OR($C218&gt;Z$7,$C218+$E218-1&lt;Z$7),0,$D218-SUM($F94:Y94))</f>
        <v>0</v>
      </c>
      <c r="AA218" s="339">
        <f>IF(OR($C218&gt;AA$7,$C218+$E218-1&lt;AA$7),0,$D218-SUM($F94:Z94))</f>
        <v>0</v>
      </c>
      <c r="AB218" s="339">
        <f>IF(OR($C218&gt;AB$7,$C218+$E218-1&lt;AB$7),0,$D218-SUM($F94:AA94))</f>
        <v>0</v>
      </c>
      <c r="AC218" s="339">
        <f>IF(OR($C218&gt;AC$7,$C218+$E218-1&lt;AC$7),0,$D218-SUM($F94:AB94))</f>
        <v>0</v>
      </c>
      <c r="AD218" s="339">
        <f>IF(OR($C218&gt;AD$7,$C218+$E218-1&lt;AD$7),0,$D218-SUM($F94:AC94))</f>
        <v>0</v>
      </c>
      <c r="AE218" s="339">
        <f>IF(OR($C218&gt;AE$7,$C218+$E218-1&lt;AE$7),0,$D218-SUM($F94:AD94))</f>
        <v>0</v>
      </c>
      <c r="AF218" s="339">
        <f>IF(OR($C218&gt;AF$7,$C218+$E218-1&lt;AF$7),0,$D218-SUM($F94:AE94))</f>
        <v>0</v>
      </c>
      <c r="AG218" s="339">
        <f>IF(OR($C218&gt;AG$7,$C218+$E218-1&lt;AG$7),0,$D218-SUM($F94:AF94))</f>
        <v>0</v>
      </c>
      <c r="AH218" s="339">
        <f>IF(OR($C218&gt;AH$7,$C218+$E218-1&lt;AH$7),0,$D218-SUM($F94:AG94))</f>
        <v>0</v>
      </c>
      <c r="AI218" s="339">
        <f>IF(OR($C218&gt;AI$7,$C218+$E218-1&lt;AI$7),0,$D218-SUM($F94:AH94))</f>
        <v>0</v>
      </c>
      <c r="AJ218" s="339">
        <f>IF(OR($C218&gt;AJ$7,$C218+$E218-1&lt;AJ$7),0,$D218-SUM($F94:AI94))</f>
        <v>0</v>
      </c>
      <c r="AK218" s="339">
        <f>IF(OR($C218&gt;AK$7,$C218+$E218-1&lt;AK$7),0,$D218-SUM($F94:AJ94))</f>
        <v>0</v>
      </c>
      <c r="AL218" s="339">
        <f>IF(OR($C218&gt;AL$7,$C218+$E218-1&lt;AL$7),0,$D218-SUM($F94:AK94))</f>
        <v>0</v>
      </c>
      <c r="AM218" s="339">
        <f>IF(OR($C218&gt;AM$7,$C218+$E218-1&lt;AM$7),0,$D218-SUM($F94:AL94))</f>
        <v>0</v>
      </c>
      <c r="AN218" s="339">
        <f>IF(OR($C218&gt;AN$7,$C218+$E218-1&lt;AN$7),0,$D218-SUM($F94:AM94))</f>
        <v>0</v>
      </c>
      <c r="AO218" s="339">
        <f>IF(OR($C218&gt;AO$7,$C218+$E218-1&lt;AO$7),0,$D218-SUM($F94:AN94))</f>
        <v>0</v>
      </c>
      <c r="AP218" s="339">
        <f>IF(OR($C218&gt;AP$7,$C218+$E218-1&lt;AP$7),0,$D218-SUM($F94:AO94))</f>
        <v>0</v>
      </c>
      <c r="AQ218" s="339">
        <f>IF(OR($C218&gt;AQ$7,$C218+$E218-1&lt;AQ$7),0,$D218-SUM($F94:AP94))</f>
        <v>0</v>
      </c>
      <c r="AR218" s="339">
        <f>IF(OR($C218&gt;AR$7,$C218+$E218-1&lt;AR$7),0,$D218-SUM($F94:AQ94))</f>
        <v>0</v>
      </c>
      <c r="AS218" s="339">
        <f>IF(OR($C218&gt;AS$7,$C218+$E218-1&lt;AS$7),0,$D218-SUM($F94:AR94))</f>
        <v>0</v>
      </c>
      <c r="AT218" s="339">
        <f>IF(OR($C218&gt;AT$7,$C218+$E218-1&lt;AT$7),0,$D218-SUM($F94:AS94))</f>
        <v>0</v>
      </c>
      <c r="AU218" s="339">
        <f>IF(OR($C218&gt;AU$7,$C218+$E218-1&lt;AU$7),0,$D218-SUM($F94:AT94))</f>
        <v>0</v>
      </c>
      <c r="AV218" s="339">
        <f>IF(OR($C218&gt;AV$7,$C218+$E218-1&lt;AV$7),0,$D218-SUM($F94:AU94))</f>
        <v>0</v>
      </c>
      <c r="AW218" s="339">
        <f>IF(OR($C218&gt;AW$7,$C218+$E218-1&lt;AW$7),0,$D218-SUM($F94:AV94))</f>
        <v>0</v>
      </c>
      <c r="AX218" s="339">
        <f>IF(OR($C218&gt;AX$7,$C218+$E218-1&lt;AX$7),0,$D218-SUM($F94:AW94))</f>
        <v>0</v>
      </c>
      <c r="AY218" s="339">
        <f>IF(OR($C218&gt;AY$7,$C218+$E218-1&lt;AY$7),0,$D218-SUM($F94:AX94))</f>
        <v>0</v>
      </c>
      <c r="AZ218" s="339">
        <f>IF(OR($C218&gt;AZ$7,$C218+$E218-1&lt;AZ$7),0,$D218-SUM($F94:AY94))</f>
        <v>0</v>
      </c>
      <c r="BA218" s="339">
        <f>IF(OR($C218&gt;BA$7,$C218+$E218-1&lt;BA$7),0,$D218-SUM($F94:AZ94))</f>
        <v>0</v>
      </c>
      <c r="BB218" s="339">
        <f>IF(OR($C218&gt;BB$7,$C218+$E218-1&lt;BB$7),0,$D218-SUM($F94:BA94))</f>
        <v>0</v>
      </c>
      <c r="BC218" s="339">
        <f>IF(OR($C218&gt;BC$7,$C218+$E218-1&lt;BC$7),0,$D218-SUM($F94:BB94))</f>
        <v>0</v>
      </c>
      <c r="BD218" s="339">
        <f>IF(OR($C218&gt;BD$7,$C218+$E218-1&lt;BD$7),0,$D218-SUM($F94:BC94))</f>
        <v>0</v>
      </c>
      <c r="BE218" s="339">
        <f>IF(OR($C218&gt;BE$7,$C218+$E218-1&lt;BE$7),0,$D218-SUM($F94:BD94))</f>
        <v>0</v>
      </c>
      <c r="BF218" s="339">
        <f>IF(OR($C218&gt;BF$7,$C218+$E218-1&lt;BF$7),0,$D218-SUM($F94:BE94))</f>
        <v>0</v>
      </c>
      <c r="BG218" s="339">
        <f>IF(OR($C218&gt;BG$7,$C218+$E218-1&lt;BG$7),0,$D218-SUM($F94:BF94))</f>
        <v>0</v>
      </c>
      <c r="BH218" s="339">
        <f>IF(OR($C218&gt;BH$7,$C218+$E218-1&lt;BH$7),0,$D218-SUM($F94:BG94))</f>
        <v>0</v>
      </c>
      <c r="BI218" s="339">
        <f>IF(OR($C218&gt;BI$7,$C218+$E218-1&lt;BI$7),0,$D218-SUM($F94:BH94))</f>
        <v>0</v>
      </c>
      <c r="BJ218" s="339">
        <f>IF(OR($C218&gt;BJ$7,$C218+$E218-1&lt;BJ$7),0,$D218-SUM($F94:BI94))</f>
        <v>0</v>
      </c>
      <c r="BK218" s="339">
        <f>IF(OR($C218&gt;BK$7,$C218+$E218-1&lt;BK$7),0,$D218-SUM($F94:BJ94))</f>
        <v>0</v>
      </c>
      <c r="BL218" s="339">
        <f>IF(OR($C218&gt;BL$7,$C218+$E218-1&lt;BL$7),0,$D218-SUM($F94:BK94))</f>
        <v>0</v>
      </c>
      <c r="BM218" s="339">
        <f>IF(OR($C218&gt;BM$7,$C218+$E218-1&lt;BM$7),0,$D218-SUM($F94:BL94))</f>
        <v>0</v>
      </c>
      <c r="BN218" s="339">
        <f>IF(OR($C218&gt;BN$7,$C218+$E218-1&lt;BN$7),0,$D218-SUM($F94:BM94))</f>
        <v>0</v>
      </c>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row>
    <row r="219" spans="1:90" collapsed="1" x14ac:dyDescent="0.15">
      <c r="A219" s="112"/>
      <c r="B219" s="87"/>
      <c r="D219" s="87"/>
      <c r="G219" s="330"/>
      <c r="H219" s="330"/>
      <c r="I219" s="330"/>
      <c r="J219" s="330"/>
      <c r="K219" s="330"/>
      <c r="L219" s="330"/>
      <c r="M219" s="330"/>
      <c r="N219" s="330"/>
      <c r="O219" s="330"/>
      <c r="P219" s="330"/>
      <c r="Q219" s="330"/>
      <c r="R219" s="330"/>
      <c r="S219" s="330"/>
      <c r="T219" s="330"/>
      <c r="U219" s="330"/>
      <c r="V219" s="330"/>
      <c r="W219" s="330"/>
      <c r="X219" s="330"/>
      <c r="Y219" s="330"/>
      <c r="Z219" s="330"/>
      <c r="AA219" s="330"/>
      <c r="AB219" s="330"/>
      <c r="AC219" s="330"/>
      <c r="AD219" s="330"/>
      <c r="AE219" s="330"/>
      <c r="AF219" s="330"/>
      <c r="AG219" s="330"/>
      <c r="AH219" s="330"/>
      <c r="AI219" s="330"/>
      <c r="AJ219" s="330"/>
      <c r="AK219" s="330"/>
      <c r="AL219" s="330"/>
      <c r="AM219" s="330"/>
      <c r="AN219" s="330"/>
      <c r="AO219" s="330"/>
      <c r="AP219" s="330"/>
      <c r="AQ219" s="330"/>
      <c r="AR219" s="330"/>
      <c r="AS219" s="330"/>
      <c r="AT219" s="330"/>
      <c r="AU219" s="330"/>
      <c r="AV219" s="330"/>
      <c r="AW219" s="330"/>
      <c r="AX219" s="330"/>
      <c r="AY219" s="330"/>
      <c r="AZ219" s="330"/>
      <c r="BA219" s="330"/>
      <c r="BB219" s="330"/>
      <c r="BC219" s="330"/>
      <c r="BD219" s="330"/>
      <c r="BE219" s="330"/>
      <c r="BF219" s="330"/>
      <c r="BG219" s="330"/>
      <c r="BH219" s="330"/>
      <c r="BI219" s="330"/>
      <c r="BJ219" s="330"/>
      <c r="BK219" s="330"/>
      <c r="BL219" s="330"/>
      <c r="BM219" s="330"/>
      <c r="BN219" s="330"/>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row>
    <row r="220" spans="1:90" x14ac:dyDescent="0.15">
      <c r="C220" s="328" t="s">
        <v>368</v>
      </c>
      <c r="D220" s="87"/>
      <c r="G220" s="329"/>
      <c r="H220" s="329"/>
      <c r="I220" s="329"/>
      <c r="J220" s="329"/>
      <c r="K220" s="329"/>
      <c r="L220" s="329"/>
      <c r="M220" s="329"/>
      <c r="N220" s="329"/>
      <c r="O220" s="329"/>
      <c r="P220" s="329"/>
      <c r="Q220" s="329"/>
      <c r="R220" s="329"/>
      <c r="S220" s="329"/>
      <c r="T220" s="329"/>
      <c r="U220" s="329"/>
      <c r="V220" s="329"/>
      <c r="W220" s="329"/>
      <c r="X220" s="329"/>
      <c r="Y220" s="329"/>
      <c r="Z220" s="329"/>
      <c r="AA220" s="329"/>
      <c r="AB220" s="329"/>
      <c r="AC220" s="329"/>
      <c r="AD220" s="329"/>
      <c r="AE220" s="329"/>
      <c r="AF220" s="329"/>
      <c r="AG220" s="329"/>
      <c r="AH220" s="329"/>
      <c r="AI220" s="329"/>
      <c r="AJ220" s="329"/>
      <c r="AK220" s="329"/>
      <c r="AL220" s="329"/>
      <c r="AM220" s="329"/>
      <c r="AN220" s="329"/>
      <c r="AO220" s="329"/>
      <c r="AP220" s="329"/>
      <c r="AQ220" s="329"/>
      <c r="AR220" s="329"/>
      <c r="AS220" s="329"/>
      <c r="AT220" s="329"/>
      <c r="AU220" s="329"/>
      <c r="AV220" s="329"/>
      <c r="AW220" s="329"/>
      <c r="AX220" s="329"/>
      <c r="AY220" s="329"/>
      <c r="AZ220" s="329"/>
      <c r="BA220" s="329"/>
      <c r="BB220" s="329"/>
      <c r="BC220" s="329"/>
      <c r="BD220" s="329"/>
      <c r="BE220" s="329"/>
      <c r="BF220" s="329"/>
      <c r="BG220" s="329"/>
      <c r="BH220" s="329"/>
      <c r="BI220" s="329"/>
      <c r="BJ220" s="329"/>
      <c r="BK220" s="329"/>
      <c r="BL220" s="329"/>
      <c r="BM220" s="329"/>
      <c r="BN220" s="329"/>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row>
    <row r="221" spans="1:90" x14ac:dyDescent="0.15">
      <c r="A221" s="112"/>
      <c r="B221" s="87"/>
      <c r="C221" s="87"/>
      <c r="D221" s="87" t="s">
        <v>454</v>
      </c>
      <c r="F221" s="8" t="s">
        <v>466</v>
      </c>
      <c r="G221" s="330">
        <v>0</v>
      </c>
      <c r="H221" s="330">
        <f t="shared" ref="H221:BN221" si="23">G346</f>
        <v>0.22649383858893671</v>
      </c>
      <c r="I221" s="330">
        <f t="shared" si="23"/>
        <v>0.42166221152861028</v>
      </c>
      <c r="J221" s="330">
        <f t="shared" si="23"/>
        <v>0.58588183579722652</v>
      </c>
      <c r="K221" s="330">
        <f t="shared" si="23"/>
        <v>0.71952942837299116</v>
      </c>
      <c r="L221" s="330">
        <f t="shared" si="23"/>
        <v>0.82298170623410982</v>
      </c>
      <c r="M221" s="330">
        <f t="shared" si="23"/>
        <v>0.89661538635878846</v>
      </c>
      <c r="N221" s="330">
        <f t="shared" si="23"/>
        <v>0.94080718572523281</v>
      </c>
      <c r="O221" s="330">
        <f t="shared" si="23"/>
        <v>0.9559338213116485</v>
      </c>
      <c r="P221" s="330">
        <f t="shared" si="23"/>
        <v>0.94237201009624139</v>
      </c>
      <c r="Q221" s="330">
        <f t="shared" si="23"/>
        <v>0.92881019888083416</v>
      </c>
      <c r="R221" s="330">
        <f t="shared" si="23"/>
        <v>0.91524838766542704</v>
      </c>
      <c r="S221" s="330">
        <f t="shared" si="23"/>
        <v>0.89844101479163174</v>
      </c>
      <c r="T221" s="330">
        <f t="shared" si="23"/>
        <v>0.8818075112923931</v>
      </c>
      <c r="U221" s="330">
        <f t="shared" si="23"/>
        <v>0.86537685539680365</v>
      </c>
      <c r="V221" s="330">
        <f t="shared" si="23"/>
        <v>0.84917802533395625</v>
      </c>
      <c r="W221" s="330">
        <f t="shared" si="23"/>
        <v>0.83323999933294346</v>
      </c>
      <c r="X221" s="330">
        <f t="shared" si="23"/>
        <v>0.81759175562285824</v>
      </c>
      <c r="Y221" s="330">
        <f t="shared" si="23"/>
        <v>0.80226227243279347</v>
      </c>
      <c r="Z221" s="330">
        <f t="shared" si="23"/>
        <v>0.78728052799184156</v>
      </c>
      <c r="AA221" s="330">
        <f t="shared" si="23"/>
        <v>0.77267550052909528</v>
      </c>
      <c r="AB221" s="330">
        <f t="shared" si="23"/>
        <v>0.75807047306634912</v>
      </c>
      <c r="AC221" s="330">
        <f t="shared" si="23"/>
        <v>0.74346544560360295</v>
      </c>
      <c r="AD221" s="330">
        <f t="shared" si="23"/>
        <v>0.72886041814085678</v>
      </c>
      <c r="AE221" s="330">
        <f t="shared" si="23"/>
        <v>0.71170530651794861</v>
      </c>
      <c r="AF221" s="330">
        <f t="shared" si="23"/>
        <v>0.69579625874602857</v>
      </c>
      <c r="AG221" s="330">
        <f t="shared" si="23"/>
        <v>0.68101736190872586</v>
      </c>
      <c r="AH221" s="330">
        <f t="shared" si="23"/>
        <v>0.66725270308966944</v>
      </c>
      <c r="AI221" s="330">
        <f t="shared" si="23"/>
        <v>0.65438636937248829</v>
      </c>
      <c r="AJ221" s="330">
        <f t="shared" si="23"/>
        <v>0.64230244784081147</v>
      </c>
      <c r="AK221" s="330">
        <f t="shared" si="23"/>
        <v>0.63088502557826787</v>
      </c>
      <c r="AL221" s="330">
        <f t="shared" si="23"/>
        <v>0.62001818966848654</v>
      </c>
      <c r="AM221" s="330">
        <f t="shared" si="23"/>
        <v>0.60958602719509636</v>
      </c>
      <c r="AN221" s="330">
        <f t="shared" si="23"/>
        <v>0.59915386472170618</v>
      </c>
      <c r="AO221" s="330">
        <f t="shared" si="23"/>
        <v>0.58872170224831599</v>
      </c>
      <c r="AP221" s="330">
        <f t="shared" si="23"/>
        <v>0.57828953977492592</v>
      </c>
      <c r="AQ221" s="330">
        <f t="shared" si="23"/>
        <v>0.56623459647234176</v>
      </c>
      <c r="AR221" s="330">
        <f t="shared" si="23"/>
        <v>0.55438250077340689</v>
      </c>
      <c r="AS221" s="330">
        <f t="shared" si="23"/>
        <v>0.54273325267812123</v>
      </c>
      <c r="AT221" s="330">
        <f t="shared" si="23"/>
        <v>0.53128685218648475</v>
      </c>
      <c r="AU221" s="330">
        <f t="shared" si="23"/>
        <v>0.52004329929849757</v>
      </c>
      <c r="AV221" s="330">
        <f t="shared" si="23"/>
        <v>0.50900259401415959</v>
      </c>
      <c r="AW221" s="330">
        <f t="shared" si="23"/>
        <v>0.49816473633347097</v>
      </c>
      <c r="AX221" s="330">
        <f t="shared" si="23"/>
        <v>0.48752972625643154</v>
      </c>
      <c r="AY221" s="330">
        <f t="shared" si="23"/>
        <v>0.47709756378304147</v>
      </c>
      <c r="AZ221" s="330">
        <f t="shared" si="23"/>
        <v>0.4666654013096514</v>
      </c>
      <c r="BA221" s="330">
        <f t="shared" si="23"/>
        <v>0.45623323883626121</v>
      </c>
      <c r="BB221" s="330">
        <f t="shared" si="23"/>
        <v>0.44580107636287103</v>
      </c>
      <c r="BC221" s="330">
        <f t="shared" si="23"/>
        <v>0.43420978472577088</v>
      </c>
      <c r="BD221" s="330">
        <f t="shared" si="23"/>
        <v>0.42276338423413445</v>
      </c>
      <c r="BE221" s="330">
        <f t="shared" si="23"/>
        <v>0.41146187488796176</v>
      </c>
      <c r="BF221" s="330">
        <f t="shared" si="23"/>
        <v>0.40030525668725286</v>
      </c>
      <c r="BG221" s="330">
        <f t="shared" si="23"/>
        <v>0.3892935296320077</v>
      </c>
      <c r="BH221" s="330">
        <f t="shared" si="23"/>
        <v>0.29983773642268752</v>
      </c>
      <c r="BI221" s="330">
        <f t="shared" si="23"/>
        <v>0.22266871234869345</v>
      </c>
      <c r="BJ221" s="330">
        <f t="shared" si="23"/>
        <v>0.15749667511909804</v>
      </c>
      <c r="BK221" s="330">
        <f t="shared" si="23"/>
        <v>0.10403184244297373</v>
      </c>
      <c r="BL221" s="330">
        <f t="shared" si="23"/>
        <v>6.1839540883929275E-2</v>
      </c>
      <c r="BM221" s="330">
        <f t="shared" si="23"/>
        <v>3.0629988151037194E-2</v>
      </c>
      <c r="BN221" s="330">
        <f t="shared" si="23"/>
        <v>1.0113401953369967E-2</v>
      </c>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row>
    <row r="222" spans="1:90" x14ac:dyDescent="0.15">
      <c r="A222" s="112"/>
      <c r="B222" s="87"/>
      <c r="C222" s="232"/>
      <c r="D222" s="8" t="s">
        <v>467</v>
      </c>
      <c r="F222" s="8" t="s">
        <v>466</v>
      </c>
      <c r="G222" s="329">
        <f>IF(AND(SAP_Leadsheet!$C$10="EMI",G$7&lt;60+2-SAP_Leadsheet!$E$79),SAP_Spreadsheet!G$611*SAP_Leadsheet!$E$78,0)</f>
        <v>0.25480556841255381</v>
      </c>
      <c r="H222" s="329">
        <f>IF(AND(SAP_Leadsheet!$C$10="EMI",H$7&lt;60+2-SAP_Leadsheet!$E$79),SAP_Spreadsheet!H$611*SAP_Leadsheet!$E$78,0)</f>
        <v>0.251415115608702</v>
      </c>
      <c r="I222" s="329">
        <f>IF(AND(SAP_Leadsheet!$C$10="EMI",I$7&lt;60+2-SAP_Leadsheet!$E$79),SAP_Spreadsheet!I$611*SAP_Leadsheet!$E$78,0)</f>
        <v>0.24802466280485028</v>
      </c>
      <c r="J222" s="329">
        <f>IF(AND(SAP_Leadsheet!$C$10="EMI",J$7&lt;60+2-SAP_Leadsheet!$E$79),SAP_Spreadsheet!J$611*SAP_Leadsheet!$E$78,0)</f>
        <v>0.24463421000099844</v>
      </c>
      <c r="K222" s="329">
        <f>IF(AND(SAP_Leadsheet!$C$10="EMI",K$7&lt;60+2-SAP_Leadsheet!$E$79),SAP_Spreadsheet!K$611*SAP_Leadsheet!$E$78,0)</f>
        <v>0.24124375719714664</v>
      </c>
      <c r="L222" s="329">
        <f>IF(AND(SAP_Leadsheet!$C$10="EMI",L$7&lt;60+2-SAP_Leadsheet!$E$79),SAP_Spreadsheet!L$611*SAP_Leadsheet!$E$78,0)</f>
        <v>0.23785330439329488</v>
      </c>
      <c r="M222" s="329">
        <f>IF(AND(SAP_Leadsheet!$C$10="EMI",M$7&lt;60+2-SAP_Leadsheet!$E$79),SAP_Spreadsheet!M$611*SAP_Leadsheet!$E$78,0)</f>
        <v>0.23446285158944308</v>
      </c>
      <c r="N222" s="329">
        <f>IF(AND(SAP_Leadsheet!$C$10="EMI",N$7&lt;60+2-SAP_Leadsheet!$E$79),SAP_Spreadsheet!N$611*SAP_Leadsheet!$E$78,0)</f>
        <v>0.23107239878559124</v>
      </c>
      <c r="O222" s="329">
        <f>IF(AND(SAP_Leadsheet!$C$10="EMI",O$7&lt;60+2-SAP_Leadsheet!$E$79),SAP_Spreadsheet!O$611*SAP_Leadsheet!$E$78,0)</f>
        <v>0.22768194598173946</v>
      </c>
      <c r="P222" s="329">
        <f>IF(AND(SAP_Leadsheet!$C$10="EMI",P$7&lt;60+2-SAP_Leadsheet!$E$79),SAP_Spreadsheet!P$611*SAP_Leadsheet!$E$78,0)</f>
        <v>0.22429149317788769</v>
      </c>
      <c r="Q222" s="329">
        <f>IF(AND(SAP_Leadsheet!$C$10="EMI",Q$7&lt;60+2-SAP_Leadsheet!$E$79),SAP_Spreadsheet!Q$611*SAP_Leadsheet!$E$78,0)</f>
        <v>0.22090104037403591</v>
      </c>
      <c r="R222" s="329">
        <f>IF(AND(SAP_Leadsheet!$C$10="EMI",R$7&lt;60+2-SAP_Leadsheet!$E$79),SAP_Spreadsheet!R$611*SAP_Leadsheet!$E$78,0)</f>
        <v>0.21385933070449756</v>
      </c>
      <c r="S222" s="329">
        <f>IF(AND(SAP_Leadsheet!$C$10="EMI",S$7&lt;60+2-SAP_Leadsheet!$E$79),SAP_Spreadsheet!S$611*SAP_Leadsheet!$E$78,0)</f>
        <v>0.21020807383881102</v>
      </c>
      <c r="T222" s="329">
        <f>IF(AND(SAP_Leadsheet!$C$10="EMI",T$7&lt;60+2-SAP_Leadsheet!$E$79),SAP_Spreadsheet!T$611*SAP_Leadsheet!$E$78,0)</f>
        <v>0.20655681697312445</v>
      </c>
      <c r="U222" s="329">
        <f>IF(AND(SAP_Leadsheet!$C$10="EMI",U$7&lt;60+2-SAP_Leadsheet!$E$79),SAP_Spreadsheet!U$611*SAP_Leadsheet!$E$78,0)</f>
        <v>0.2029055601074379</v>
      </c>
      <c r="V222" s="329">
        <f>IF(AND(SAP_Leadsheet!$C$10="EMI",V$7&lt;60+2-SAP_Leadsheet!$E$79),SAP_Spreadsheet!V$611*SAP_Leadsheet!$E$78,0)</f>
        <v>0.19925430324175136</v>
      </c>
      <c r="W222" s="329">
        <f>IF(AND(SAP_Leadsheet!$C$10="EMI",W$7&lt;60+2-SAP_Leadsheet!$E$79),SAP_Spreadsheet!W$611*SAP_Leadsheet!$E$78,0)</f>
        <v>0.19560304637606482</v>
      </c>
      <c r="X222" s="329">
        <f>IF(AND(SAP_Leadsheet!$C$10="EMI",X$7&lt;60+2-SAP_Leadsheet!$E$79),SAP_Spreadsheet!X$611*SAP_Leadsheet!$E$78,0)</f>
        <v>0.19195178951037828</v>
      </c>
      <c r="Y222" s="329">
        <f>IF(AND(SAP_Leadsheet!$C$10="EMI",Y$7&lt;60+2-SAP_Leadsheet!$E$79),SAP_Spreadsheet!Y$611*SAP_Leadsheet!$E$78,0)</f>
        <v>0.18830053264469174</v>
      </c>
      <c r="Z222" s="329">
        <f>IF(AND(SAP_Leadsheet!$C$10="EMI",Z$7&lt;60+2-SAP_Leadsheet!$E$79),SAP_Spreadsheet!Z$611*SAP_Leadsheet!$E$78,0)</f>
        <v>0.18464927577900517</v>
      </c>
      <c r="AA222" s="329">
        <f>IF(AND(SAP_Leadsheet!$C$10="EMI",AA$7&lt;60+2-SAP_Leadsheet!$E$79),SAP_Spreadsheet!AA$611*SAP_Leadsheet!$E$78,0)</f>
        <v>0.18099801891331863</v>
      </c>
      <c r="AB222" s="329">
        <f>IF(AND(SAP_Leadsheet!$C$10="EMI",AB$7&lt;60+2-SAP_Leadsheet!$E$79),SAP_Spreadsheet!AB$611*SAP_Leadsheet!$E$78,0)</f>
        <v>0.17734676204763208</v>
      </c>
      <c r="AC222" s="329">
        <f>IF(AND(SAP_Leadsheet!$C$10="EMI",AC$7&lt;60+2-SAP_Leadsheet!$E$79),SAP_Spreadsheet!AC$611*SAP_Leadsheet!$E$78,0)</f>
        <v>0.17369550518194551</v>
      </c>
      <c r="AD222" s="329">
        <f>IF(AND(SAP_Leadsheet!$C$10="EMI",AD$7&lt;60+2-SAP_Leadsheet!$E$79),SAP_Spreadsheet!AD$611*SAP_Leadsheet!$E$78,0)</f>
        <v>0.16717540363607669</v>
      </c>
      <c r="AE222" s="329">
        <f>IF(AND(SAP_Leadsheet!$C$10="EMI",AE$7&lt;60+2-SAP_Leadsheet!$E$79),SAP_Spreadsheet!AE$611*SAP_Leadsheet!$E$78,0)</f>
        <v>0.16456736301772915</v>
      </c>
      <c r="AF222" s="329">
        <f>IF(AND(SAP_Leadsheet!$C$10="EMI",AF$7&lt;60+2-SAP_Leadsheet!$E$79),SAP_Spreadsheet!AF$611*SAP_Leadsheet!$E$78,0)</f>
        <v>0.1619593223993816</v>
      </c>
      <c r="AG222" s="329">
        <f>IF(AND(SAP_Leadsheet!$C$10="EMI",AG$7&lt;60+2-SAP_Leadsheet!$E$79),SAP_Spreadsheet!AG$611*SAP_Leadsheet!$E$78,0)</f>
        <v>0.15935128178103408</v>
      </c>
      <c r="AH222" s="329">
        <f>IF(AND(SAP_Leadsheet!$C$10="EMI",AH$7&lt;60+2-SAP_Leadsheet!$E$79),SAP_Spreadsheet!AH$611*SAP_Leadsheet!$E$78,0)</f>
        <v>0.15674324116268654</v>
      </c>
      <c r="AI222" s="329">
        <f>IF(AND(SAP_Leadsheet!$C$10="EMI",AI$7&lt;60+2-SAP_Leadsheet!$E$79),SAP_Spreadsheet!AI$611*SAP_Leadsheet!$E$78,0)</f>
        <v>0.15413520054433899</v>
      </c>
      <c r="AJ222" s="329">
        <f>IF(AND(SAP_Leadsheet!$C$10="EMI",AJ$7&lt;60+2-SAP_Leadsheet!$E$79),SAP_Spreadsheet!AJ$611*SAP_Leadsheet!$E$78,0)</f>
        <v>0.1515271599259915</v>
      </c>
      <c r="AK222" s="329">
        <f>IF(AND(SAP_Leadsheet!$C$10="EMI",AK$7&lt;60+2-SAP_Leadsheet!$E$79),SAP_Spreadsheet!AK$611*SAP_Leadsheet!$E$78,0)</f>
        <v>0.14891911930764395</v>
      </c>
      <c r="AL222" s="329">
        <f>IF(AND(SAP_Leadsheet!$C$10="EMI",AL$7&lt;60+2-SAP_Leadsheet!$E$79),SAP_Spreadsheet!AL$611*SAP_Leadsheet!$E$78,0)</f>
        <v>0.14631107868929641</v>
      </c>
      <c r="AM222" s="329">
        <f>IF(AND(SAP_Leadsheet!$C$10="EMI",AM$7&lt;60+2-SAP_Leadsheet!$E$79),SAP_Spreadsheet!AM$611*SAP_Leadsheet!$E$78,0)</f>
        <v>0.14370303807094886</v>
      </c>
      <c r="AN222" s="329">
        <f>IF(AND(SAP_Leadsheet!$C$10="EMI",AN$7&lt;60+2-SAP_Leadsheet!$E$79),SAP_Spreadsheet!AN$611*SAP_Leadsheet!$E$78,0)</f>
        <v>0.14109499745260135</v>
      </c>
      <c r="AO222" s="329">
        <f>IF(AND(SAP_Leadsheet!$C$10="EMI",AO$7&lt;60+2-SAP_Leadsheet!$E$79),SAP_Spreadsheet!AO$611*SAP_Leadsheet!$E$78,0)</f>
        <v>0.13848695683425383</v>
      </c>
      <c r="AP222" s="329">
        <f>IF(AND(SAP_Leadsheet!$C$10="EMI",AP$7&lt;60+2-SAP_Leadsheet!$E$79),SAP_Spreadsheet!AP$611*SAP_Leadsheet!$E$78,0)</f>
        <v>0.13405328778306302</v>
      </c>
      <c r="AQ222" s="329">
        <f>IF(AND(SAP_Leadsheet!$C$10="EMI",AQ$7&lt;60+2-SAP_Leadsheet!$E$79),SAP_Spreadsheet!AQ$611*SAP_Leadsheet!$E$78,0)</f>
        <v>0.13144524716471548</v>
      </c>
      <c r="AR222" s="329">
        <f>IF(AND(SAP_Leadsheet!$C$10="EMI",AR$7&lt;60+2-SAP_Leadsheet!$E$79),SAP_Spreadsheet!AR$611*SAP_Leadsheet!$E$78,0)</f>
        <v>0.12883720654636793</v>
      </c>
      <c r="AS222" s="329">
        <f>IF(AND(SAP_Leadsheet!$C$10="EMI",AS$7&lt;60+2-SAP_Leadsheet!$E$79),SAP_Spreadsheet!AS$611*SAP_Leadsheet!$E$78,0)</f>
        <v>0.12622916592802041</v>
      </c>
      <c r="AT222" s="329">
        <f>IF(AND(SAP_Leadsheet!$C$10="EMI",AT$7&lt;60+2-SAP_Leadsheet!$E$79),SAP_Spreadsheet!AT$611*SAP_Leadsheet!$E$78,0)</f>
        <v>0.12362112530967286</v>
      </c>
      <c r="AU222" s="329">
        <f>IF(AND(SAP_Leadsheet!$C$10="EMI",AU$7&lt;60+2-SAP_Leadsheet!$E$79),SAP_Spreadsheet!AU$611*SAP_Leadsheet!$E$78,0)</f>
        <v>0.12101308469132534</v>
      </c>
      <c r="AV222" s="329">
        <f>IF(AND(SAP_Leadsheet!$C$10="EMI",AV$7&lt;60+2-SAP_Leadsheet!$E$79),SAP_Spreadsheet!AV$611*SAP_Leadsheet!$E$78,0)</f>
        <v>0.11840504407297782</v>
      </c>
      <c r="AW222" s="329">
        <f>IF(AND(SAP_Leadsheet!$C$10="EMI",AW$7&lt;60+2-SAP_Leadsheet!$E$79),SAP_Spreadsheet!AW$611*SAP_Leadsheet!$E$78,0)</f>
        <v>0.11579700345463027</v>
      </c>
      <c r="AX222" s="329">
        <f>IF(AND(SAP_Leadsheet!$C$10="EMI",AX$7&lt;60+2-SAP_Leadsheet!$E$79),SAP_Spreadsheet!AX$611*SAP_Leadsheet!$E$78,0)</f>
        <v>0.11318896283628276</v>
      </c>
      <c r="AY222" s="329">
        <f>IF(AND(SAP_Leadsheet!$C$10="EMI",AY$7&lt;60+2-SAP_Leadsheet!$E$79),SAP_Spreadsheet!AY$611*SAP_Leadsheet!$E$78,0)</f>
        <v>0.11058092221793521</v>
      </c>
      <c r="AZ222" s="329">
        <f>IF(AND(SAP_Leadsheet!$C$10="EMI",AZ$7&lt;60+2-SAP_Leadsheet!$E$79),SAP_Spreadsheet!AZ$611*SAP_Leadsheet!$E$78,0)</f>
        <v>0.10797288159958766</v>
      </c>
      <c r="BA222" s="329">
        <f>IF(AND(SAP_Leadsheet!$C$10="EMI",BA$7&lt;60+2-SAP_Leadsheet!$E$79),SAP_Spreadsheet!BA$611*SAP_Leadsheet!$E$78,0)</f>
        <v>0.10536484098124012</v>
      </c>
      <c r="BB222" s="329">
        <f>IF(AND(SAP_Leadsheet!$C$10="EMI",BB$7&lt;60+2-SAP_Leadsheet!$E$79),SAP_Spreadsheet!BB$611*SAP_Leadsheet!$E$78,0)</f>
        <v>0.10145278005371884</v>
      </c>
      <c r="BC222" s="329">
        <f>IF(AND(SAP_Leadsheet!$C$10="EMI",BC$7&lt;60+2-SAP_Leadsheet!$E$79),SAP_Spreadsheet!BC$611*SAP_Leadsheet!$E$78,0)</f>
        <v>9.8844739435371295E-2</v>
      </c>
      <c r="BD222" s="329">
        <f>IF(AND(SAP_Leadsheet!$C$10="EMI",BD$7&lt;60+2-SAP_Leadsheet!$E$79),SAP_Spreadsheet!BD$611*SAP_Leadsheet!$E$78,0)</f>
        <v>9.623669881702375E-2</v>
      </c>
      <c r="BE222" s="329">
        <f>IF(AND(SAP_Leadsheet!$C$10="EMI",BE$7&lt;60+2-SAP_Leadsheet!$E$79),SAP_Spreadsheet!BE$611*SAP_Leadsheet!$E$78,0)</f>
        <v>9.3628658198676246E-2</v>
      </c>
      <c r="BF222" s="329">
        <f>IF(AND(SAP_Leadsheet!$C$10="EMI",BF$7&lt;60+2-SAP_Leadsheet!$E$79),SAP_Spreadsheet!BF$611*SAP_Leadsheet!$E$78,0)</f>
        <v>9.10206175803287E-2</v>
      </c>
      <c r="BG222" s="329">
        <f>IF(AND(SAP_Leadsheet!$C$10="EMI",BG$7&lt;60+2-SAP_Leadsheet!$E$79),SAP_Spreadsheet!BG$611*SAP_Leadsheet!$E$78,0)</f>
        <v>0</v>
      </c>
      <c r="BH222" s="329">
        <f>IF(AND(SAP_Leadsheet!$C$10="EMI",BH$7&lt;60+2-SAP_Leadsheet!$E$79),SAP_Spreadsheet!BH$611*SAP_Leadsheet!$E$78,0)</f>
        <v>0</v>
      </c>
      <c r="BI222" s="329">
        <f>IF(AND(SAP_Leadsheet!$C$10="EMI",BI$7&lt;60+2-SAP_Leadsheet!$E$79),SAP_Spreadsheet!BI$611*SAP_Leadsheet!$E$78,0)</f>
        <v>0</v>
      </c>
      <c r="BJ222" s="329">
        <f>IF(AND(SAP_Leadsheet!$C$10="EMI",BJ$7&lt;60+2-SAP_Leadsheet!$E$79),SAP_Spreadsheet!BJ$611*SAP_Leadsheet!$E$78,0)</f>
        <v>0</v>
      </c>
      <c r="BK222" s="329">
        <f>IF(AND(SAP_Leadsheet!$C$10="EMI",BK$7&lt;60+2-SAP_Leadsheet!$E$79),SAP_Spreadsheet!BK$611*SAP_Leadsheet!$E$78,0)</f>
        <v>0</v>
      </c>
      <c r="BL222" s="329">
        <f>IF(AND(SAP_Leadsheet!$C$10="EMI",BL$7&lt;60+2-SAP_Leadsheet!$E$79),SAP_Spreadsheet!BL$611*SAP_Leadsheet!$E$78,0)</f>
        <v>0</v>
      </c>
      <c r="BM222" s="329">
        <f>IF(AND(SAP_Leadsheet!$C$10="EMI",BM$7&lt;60+2-SAP_Leadsheet!$E$79),SAP_Spreadsheet!BM$611*SAP_Leadsheet!$E$78,0)</f>
        <v>0</v>
      </c>
      <c r="BN222" s="329">
        <f>IF(AND(SAP_Leadsheet!$C$10="EMI",BN$7&lt;60+2-SAP_Leadsheet!$E$79),SAP_Spreadsheet!BN$611*SAP_Leadsheet!$E$78,0)</f>
        <v>0</v>
      </c>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row>
    <row r="223" spans="1:90" x14ac:dyDescent="0.15">
      <c r="A223" s="112"/>
      <c r="B223" s="331"/>
      <c r="C223" s="232"/>
      <c r="D223" s="8" t="s">
        <v>468</v>
      </c>
      <c r="F223" s="8" t="s">
        <v>466</v>
      </c>
      <c r="G223" s="329">
        <f t="shared" ref="G223:BN223" si="24">G224+G285</f>
        <v>-2.8311729823617088E-2</v>
      </c>
      <c r="H223" s="329">
        <f t="shared" si="24"/>
        <v>-5.6246742669028418E-2</v>
      </c>
      <c r="I223" s="329">
        <f t="shared" si="24"/>
        <v>-8.3805038536234014E-2</v>
      </c>
      <c r="J223" s="329">
        <f t="shared" si="24"/>
        <v>-0.11098661742523383</v>
      </c>
      <c r="K223" s="329">
        <f t="shared" si="24"/>
        <v>-0.13779147933602792</v>
      </c>
      <c r="L223" s="329">
        <f t="shared" si="24"/>
        <v>-0.16421962426861625</v>
      </c>
      <c r="M223" s="329">
        <f t="shared" si="24"/>
        <v>-0.19027105222299878</v>
      </c>
      <c r="N223" s="329">
        <f t="shared" si="24"/>
        <v>-0.21594576319917558</v>
      </c>
      <c r="O223" s="329">
        <f t="shared" si="24"/>
        <v>-0.24124375719714664</v>
      </c>
      <c r="P223" s="329">
        <f t="shared" si="24"/>
        <v>-0.23785330439329486</v>
      </c>
      <c r="Q223" s="329">
        <f t="shared" si="24"/>
        <v>-0.23446285158944305</v>
      </c>
      <c r="R223" s="329">
        <f t="shared" si="24"/>
        <v>-0.23066670357829278</v>
      </c>
      <c r="S223" s="329">
        <f t="shared" si="24"/>
        <v>-0.22684157733804972</v>
      </c>
      <c r="T223" s="329">
        <f t="shared" si="24"/>
        <v>-0.22298747286871393</v>
      </c>
      <c r="U223" s="329">
        <f t="shared" si="24"/>
        <v>-0.21910439017028538</v>
      </c>
      <c r="V223" s="329">
        <f t="shared" si="24"/>
        <v>-0.2151923292427641</v>
      </c>
      <c r="W223" s="329">
        <f t="shared" si="24"/>
        <v>-0.21125129008615004</v>
      </c>
      <c r="X223" s="329">
        <f t="shared" si="24"/>
        <v>-0.20728127270044322</v>
      </c>
      <c r="Y223" s="329">
        <f t="shared" si="24"/>
        <v>-0.20328227708564364</v>
      </c>
      <c r="Z223" s="329">
        <f t="shared" si="24"/>
        <v>-0.19925430324175136</v>
      </c>
      <c r="AA223" s="329">
        <f t="shared" si="24"/>
        <v>-0.19560304637606485</v>
      </c>
      <c r="AB223" s="329">
        <f t="shared" si="24"/>
        <v>-0.19195178951037828</v>
      </c>
      <c r="AC223" s="329">
        <f t="shared" si="24"/>
        <v>-0.18830053264469174</v>
      </c>
      <c r="AD223" s="329">
        <f t="shared" si="24"/>
        <v>-0.18433051525898492</v>
      </c>
      <c r="AE223" s="329">
        <f t="shared" si="24"/>
        <v>-0.18047641078964913</v>
      </c>
      <c r="AF223" s="329">
        <f t="shared" si="24"/>
        <v>-0.17673821923668431</v>
      </c>
      <c r="AG223" s="329">
        <f t="shared" si="24"/>
        <v>-0.1731159406000905</v>
      </c>
      <c r="AH223" s="329">
        <f t="shared" si="24"/>
        <v>-0.16960957487986772</v>
      </c>
      <c r="AI223" s="329">
        <f t="shared" si="24"/>
        <v>-0.16621912207601588</v>
      </c>
      <c r="AJ223" s="329">
        <f t="shared" si="24"/>
        <v>-0.16294458218853514</v>
      </c>
      <c r="AK223" s="329">
        <f t="shared" si="24"/>
        <v>-0.15978595521742534</v>
      </c>
      <c r="AL223" s="329">
        <f t="shared" si="24"/>
        <v>-0.15674324116268654</v>
      </c>
      <c r="AM223" s="329">
        <f t="shared" si="24"/>
        <v>-0.15413520054433905</v>
      </c>
      <c r="AN223" s="329">
        <f t="shared" si="24"/>
        <v>-0.15152715992599147</v>
      </c>
      <c r="AO223" s="329">
        <f t="shared" si="24"/>
        <v>-0.14891911930764395</v>
      </c>
      <c r="AP223" s="329">
        <f t="shared" si="24"/>
        <v>-0.14610823108564716</v>
      </c>
      <c r="AQ223" s="329">
        <f t="shared" si="24"/>
        <v>-0.14329734286365037</v>
      </c>
      <c r="AR223" s="329">
        <f t="shared" si="24"/>
        <v>-0.14048645464165357</v>
      </c>
      <c r="AS223" s="329">
        <f t="shared" si="24"/>
        <v>-0.13767556641965681</v>
      </c>
      <c r="AT223" s="329">
        <f t="shared" si="24"/>
        <v>-0.13486467819766004</v>
      </c>
      <c r="AU223" s="329">
        <f t="shared" si="24"/>
        <v>-0.13205378997566325</v>
      </c>
      <c r="AV223" s="329">
        <f t="shared" si="24"/>
        <v>-0.12924290175366643</v>
      </c>
      <c r="AW223" s="329">
        <f t="shared" si="24"/>
        <v>-0.12643201353166966</v>
      </c>
      <c r="AX223" s="329">
        <f t="shared" si="24"/>
        <v>-0.12362112530967287</v>
      </c>
      <c r="AY223" s="329">
        <f t="shared" si="24"/>
        <v>-0.12101308469132535</v>
      </c>
      <c r="AZ223" s="329">
        <f t="shared" si="24"/>
        <v>-0.11840504407297781</v>
      </c>
      <c r="BA223" s="329">
        <f t="shared" si="24"/>
        <v>-0.11579700345463026</v>
      </c>
      <c r="BB223" s="329">
        <f t="shared" si="24"/>
        <v>-0.11304407169081898</v>
      </c>
      <c r="BC223" s="329">
        <f t="shared" si="24"/>
        <v>-0.11029113992700772</v>
      </c>
      <c r="BD223" s="329">
        <f t="shared" si="24"/>
        <v>-0.10753820816319642</v>
      </c>
      <c r="BE223" s="329">
        <f t="shared" si="24"/>
        <v>-0.10478527639938513</v>
      </c>
      <c r="BF223" s="329">
        <f t="shared" si="24"/>
        <v>-0.10203234463557387</v>
      </c>
      <c r="BG223" s="329">
        <f t="shared" si="24"/>
        <v>-8.9455793209320206E-2</v>
      </c>
      <c r="BH223" s="329">
        <f t="shared" si="24"/>
        <v>-7.7169024073994064E-2</v>
      </c>
      <c r="BI223" s="329">
        <f t="shared" si="24"/>
        <v>-6.5172037229595414E-2</v>
      </c>
      <c r="BJ223" s="329">
        <f t="shared" si="24"/>
        <v>-5.3464832676124306E-2</v>
      </c>
      <c r="BK223" s="329">
        <f t="shared" si="24"/>
        <v>-4.2192301559044451E-2</v>
      </c>
      <c r="BL223" s="329">
        <f t="shared" si="24"/>
        <v>-3.1209552732892082E-2</v>
      </c>
      <c r="BM223" s="329">
        <f t="shared" si="24"/>
        <v>-2.0516586197667226E-2</v>
      </c>
      <c r="BN223" s="329">
        <f t="shared" si="24"/>
        <v>-1.0113401953369849E-2</v>
      </c>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row>
    <row r="224" spans="1:90" x14ac:dyDescent="0.15">
      <c r="A224" s="112"/>
      <c r="B224" s="87"/>
      <c r="D224" s="332" t="s">
        <v>469</v>
      </c>
      <c r="E224" s="333"/>
      <c r="F224" s="334" t="s">
        <v>466</v>
      </c>
      <c r="G224" s="335">
        <f>-SUM(G225:G284)</f>
        <v>0</v>
      </c>
      <c r="H224" s="335">
        <f t="shared" ref="H224:BN224" si="25">-SUM(H225:H284)</f>
        <v>0</v>
      </c>
      <c r="I224" s="335">
        <f t="shared" si="25"/>
        <v>0</v>
      </c>
      <c r="J224" s="335">
        <f t="shared" si="25"/>
        <v>0</v>
      </c>
      <c r="K224" s="335">
        <f t="shared" si="25"/>
        <v>0</v>
      </c>
      <c r="L224" s="335">
        <f t="shared" si="25"/>
        <v>0</v>
      </c>
      <c r="M224" s="335">
        <f t="shared" si="25"/>
        <v>0</v>
      </c>
      <c r="N224" s="335">
        <f t="shared" si="25"/>
        <v>0</v>
      </c>
      <c r="O224" s="335">
        <f t="shared" si="25"/>
        <v>0</v>
      </c>
      <c r="P224" s="335">
        <f t="shared" si="25"/>
        <v>0</v>
      </c>
      <c r="Q224" s="335">
        <f t="shared" si="25"/>
        <v>0</v>
      </c>
      <c r="R224" s="335">
        <f t="shared" si="25"/>
        <v>0</v>
      </c>
      <c r="S224" s="335">
        <f t="shared" si="25"/>
        <v>0</v>
      </c>
      <c r="T224" s="335">
        <f t="shared" si="25"/>
        <v>0</v>
      </c>
      <c r="U224" s="335">
        <f t="shared" si="25"/>
        <v>0</v>
      </c>
      <c r="V224" s="335">
        <f t="shared" si="25"/>
        <v>0</v>
      </c>
      <c r="W224" s="335">
        <f t="shared" si="25"/>
        <v>0</v>
      </c>
      <c r="X224" s="335">
        <f t="shared" si="25"/>
        <v>0</v>
      </c>
      <c r="Y224" s="335">
        <f t="shared" si="25"/>
        <v>0</v>
      </c>
      <c r="Z224" s="335">
        <f t="shared" si="25"/>
        <v>0</v>
      </c>
      <c r="AA224" s="335">
        <f t="shared" si="25"/>
        <v>0</v>
      </c>
      <c r="AB224" s="335">
        <f t="shared" si="25"/>
        <v>0</v>
      </c>
      <c r="AC224" s="335">
        <f t="shared" si="25"/>
        <v>0</v>
      </c>
      <c r="AD224" s="335">
        <f t="shared" si="25"/>
        <v>0</v>
      </c>
      <c r="AE224" s="335">
        <f t="shared" si="25"/>
        <v>0</v>
      </c>
      <c r="AF224" s="335">
        <f t="shared" si="25"/>
        <v>0</v>
      </c>
      <c r="AG224" s="335">
        <f t="shared" si="25"/>
        <v>0</v>
      </c>
      <c r="AH224" s="335">
        <f t="shared" si="25"/>
        <v>0</v>
      </c>
      <c r="AI224" s="335">
        <f t="shared" si="25"/>
        <v>0</v>
      </c>
      <c r="AJ224" s="335">
        <f t="shared" si="25"/>
        <v>0</v>
      </c>
      <c r="AK224" s="335">
        <f t="shared" si="25"/>
        <v>0</v>
      </c>
      <c r="AL224" s="335">
        <f t="shared" si="25"/>
        <v>0</v>
      </c>
      <c r="AM224" s="335">
        <f t="shared" si="25"/>
        <v>0</v>
      </c>
      <c r="AN224" s="335">
        <f t="shared" si="25"/>
        <v>0</v>
      </c>
      <c r="AO224" s="335">
        <f t="shared" si="25"/>
        <v>0</v>
      </c>
      <c r="AP224" s="335">
        <f t="shared" si="25"/>
        <v>0</v>
      </c>
      <c r="AQ224" s="335">
        <f t="shared" si="25"/>
        <v>0</v>
      </c>
      <c r="AR224" s="335">
        <f t="shared" si="25"/>
        <v>0</v>
      </c>
      <c r="AS224" s="335">
        <f t="shared" si="25"/>
        <v>0</v>
      </c>
      <c r="AT224" s="335">
        <f t="shared" si="25"/>
        <v>0</v>
      </c>
      <c r="AU224" s="335">
        <f t="shared" si="25"/>
        <v>0</v>
      </c>
      <c r="AV224" s="335">
        <f t="shared" si="25"/>
        <v>0</v>
      </c>
      <c r="AW224" s="335">
        <f t="shared" si="25"/>
        <v>0</v>
      </c>
      <c r="AX224" s="335">
        <f t="shared" si="25"/>
        <v>0</v>
      </c>
      <c r="AY224" s="335">
        <f t="shared" si="25"/>
        <v>0</v>
      </c>
      <c r="AZ224" s="335">
        <f t="shared" si="25"/>
        <v>0</v>
      </c>
      <c r="BA224" s="335">
        <f t="shared" si="25"/>
        <v>0</v>
      </c>
      <c r="BB224" s="335">
        <f t="shared" si="25"/>
        <v>0</v>
      </c>
      <c r="BC224" s="335">
        <f t="shared" si="25"/>
        <v>0</v>
      </c>
      <c r="BD224" s="335">
        <f t="shared" si="25"/>
        <v>0</v>
      </c>
      <c r="BE224" s="335">
        <f t="shared" si="25"/>
        <v>0</v>
      </c>
      <c r="BF224" s="335">
        <f t="shared" si="25"/>
        <v>0</v>
      </c>
      <c r="BG224" s="335">
        <f t="shared" si="25"/>
        <v>0</v>
      </c>
      <c r="BH224" s="335">
        <f t="shared" si="25"/>
        <v>0</v>
      </c>
      <c r="BI224" s="335">
        <f t="shared" si="25"/>
        <v>0</v>
      </c>
      <c r="BJ224" s="335">
        <f t="shared" si="25"/>
        <v>0</v>
      </c>
      <c r="BK224" s="335">
        <f t="shared" si="25"/>
        <v>0</v>
      </c>
      <c r="BL224" s="335">
        <f t="shared" si="25"/>
        <v>0</v>
      </c>
      <c r="BM224" s="335">
        <f t="shared" si="25"/>
        <v>0</v>
      </c>
      <c r="BN224" s="335">
        <f t="shared" si="25"/>
        <v>0</v>
      </c>
      <c r="BO224" s="253"/>
      <c r="BP224" s="253"/>
      <c r="BQ224" s="253"/>
      <c r="BR224" s="253"/>
      <c r="BS224" s="253"/>
      <c r="BT224" s="253"/>
      <c r="BU224" s="253"/>
      <c r="BV224" s="253"/>
      <c r="BW224" s="253"/>
      <c r="BX224" s="253"/>
      <c r="BY224" s="253"/>
      <c r="BZ224" s="253"/>
      <c r="CA224" s="253"/>
      <c r="CB224" s="253"/>
      <c r="CC224" s="253"/>
      <c r="CD224" s="253"/>
      <c r="CE224" s="253"/>
      <c r="CF224" s="253"/>
      <c r="CG224" s="253"/>
      <c r="CH224" s="253"/>
      <c r="CI224" s="253"/>
      <c r="CJ224" s="253"/>
      <c r="CK224" s="253"/>
      <c r="CL224" s="253"/>
    </row>
    <row r="225" spans="1:90" hidden="1" outlineLevel="1" x14ac:dyDescent="0.15">
      <c r="A225" s="112"/>
      <c r="B225" s="336"/>
      <c r="C225" s="8" cm="1">
        <f t="array" ref="C225:C284">TRANSPOSE(G$7:BN$7)</f>
        <v>1</v>
      </c>
      <c r="D225" s="332"/>
      <c r="E225" s="333"/>
      <c r="F225" s="334"/>
      <c r="G225" s="335">
        <f>IF(OR($C286&gt;G$7,$C286+$E286-2&lt;G$7),0,($D286-SUM($F286:F286)-SUM($F225:F225))*SAP_Leadsheet!$E$83)</f>
        <v>0</v>
      </c>
      <c r="H225" s="335">
        <f>IF(OR($C286&gt;H$7,$C286+$E286-2&lt;H$7),0,($D286-SUM($F286:G286)-SUM($F225:G225))*SAP_Leadsheet!$E$83)</f>
        <v>0</v>
      </c>
      <c r="I225" s="335">
        <f>IF(OR($C286&gt;I$7,$C286+$E286-2&lt;I$7),0,($D286-SUM($F286:H286)-SUM($F225:H225))*SAP_Leadsheet!$E$83)</f>
        <v>0</v>
      </c>
      <c r="J225" s="335">
        <f>IF(OR($C286&gt;J$7,$C286+$E286-2&lt;J$7),0,($D286-SUM($F286:I286)-SUM($F225:I225))*SAP_Leadsheet!$E$83)</f>
        <v>0</v>
      </c>
      <c r="K225" s="335">
        <f>IF(OR($C286&gt;K$7,$C286+$E286-2&lt;K$7),0,($D286-SUM($F286:J286)-SUM($F225:J225))*SAP_Leadsheet!$E$83)</f>
        <v>0</v>
      </c>
      <c r="L225" s="335">
        <f>IF(OR($C286&gt;L$7,$C286+$E286-2&lt;L$7),0,($D286-SUM($F286:K286)-SUM($F225:K225))*SAP_Leadsheet!$E$83)</f>
        <v>0</v>
      </c>
      <c r="M225" s="335">
        <f>IF(OR($C286&gt;M$7,$C286+$E286-2&lt;M$7),0,($D286-SUM($F286:L286)-SUM($F225:L225))*SAP_Leadsheet!$E$83)</f>
        <v>0</v>
      </c>
      <c r="N225" s="335">
        <f>IF(OR($C286&gt;N$7,$C286+$E286-2&lt;N$7),0,($D286-SUM($F286:M286)-SUM($F225:M225))*SAP_Leadsheet!$E$83)</f>
        <v>0</v>
      </c>
      <c r="O225" s="335">
        <f>IF(OR($C286&gt;O$7,$C286+$E286-2&lt;O$7),0,($D286-SUM($F286:N286)-SUM($F225:N225))*SAP_Leadsheet!$E$83)</f>
        <v>0</v>
      </c>
      <c r="P225" s="335">
        <f>IF(OR($C286&gt;P$7,$C286+$E286-2&lt;P$7),0,($D286-SUM($F286:O286)-SUM($F225:O225))*SAP_Leadsheet!$E$83)</f>
        <v>0</v>
      </c>
      <c r="Q225" s="335">
        <f>IF(OR($C286&gt;Q$7,$C286+$E286-2&lt;Q$7),0,($D286-SUM($F286:P286)-SUM($F225:P225))*SAP_Leadsheet!$E$83)</f>
        <v>0</v>
      </c>
      <c r="R225" s="335">
        <f>IF(OR($C286&gt;R$7,$C286+$E286-2&lt;R$7),0,($D286-SUM($F286:Q286)-SUM($F225:Q225))*SAP_Leadsheet!$E$83)</f>
        <v>0</v>
      </c>
      <c r="S225" s="335">
        <f>IF(OR($C286&gt;S$7,$C286+$E286-2&lt;S$7),0,($D286-SUM($F286:R286)-SUM($F225:R225))*SAP_Leadsheet!$E$83)</f>
        <v>0</v>
      </c>
      <c r="T225" s="335">
        <f>IF(OR($C286&gt;T$7,$C286+$E286-2&lt;T$7),0,($D286-SUM($F286:S286)-SUM($F225:S225))*SAP_Leadsheet!$E$83)</f>
        <v>0</v>
      </c>
      <c r="U225" s="335">
        <f>IF(OR($C286&gt;U$7,$C286+$E286-2&lt;U$7),0,($D286-SUM($F286:T286)-SUM($F225:T225))*SAP_Leadsheet!$E$83)</f>
        <v>0</v>
      </c>
      <c r="V225" s="335">
        <f>IF(OR($C286&gt;V$7,$C286+$E286-2&lt;V$7),0,($D286-SUM($F286:U286)-SUM($F225:U225))*SAP_Leadsheet!$E$83)</f>
        <v>0</v>
      </c>
      <c r="W225" s="335">
        <f>IF(OR($C286&gt;W$7,$C286+$E286-2&lt;W$7),0,($D286-SUM($F286:V286)-SUM($F225:V225))*SAP_Leadsheet!$E$83)</f>
        <v>0</v>
      </c>
      <c r="X225" s="335">
        <f>IF(OR($C286&gt;X$7,$C286+$E286-2&lt;X$7),0,($D286-SUM($F286:W286)-SUM($F225:W225))*SAP_Leadsheet!$E$83)</f>
        <v>0</v>
      </c>
      <c r="Y225" s="335">
        <f>IF(OR($C286&gt;Y$7,$C286+$E286-2&lt;Y$7),0,($D286-SUM($F286:X286)-SUM($F225:X225))*SAP_Leadsheet!$E$83)</f>
        <v>0</v>
      </c>
      <c r="Z225" s="335">
        <f>IF(OR($C286&gt;Z$7,$C286+$E286-2&lt;Z$7),0,($D286-SUM($F286:Y286)-SUM($F225:Y225))*SAP_Leadsheet!$E$83)</f>
        <v>0</v>
      </c>
      <c r="AA225" s="335">
        <f>IF(OR($C286&gt;AA$7,$C286+$E286-2&lt;AA$7),0,($D286-SUM($F286:Z286)-SUM($F225:Z225))*SAP_Leadsheet!$E$83)</f>
        <v>0</v>
      </c>
      <c r="AB225" s="335">
        <f>IF(OR($C286&gt;AB$7,$C286+$E286-2&lt;AB$7),0,($D286-SUM($F286:AA286)-SUM($F225:AA225))*SAP_Leadsheet!$E$83)</f>
        <v>0</v>
      </c>
      <c r="AC225" s="335">
        <f>IF(OR($C286&gt;AC$7,$C286+$E286-2&lt;AC$7),0,($D286-SUM($F286:AB286)-SUM($F225:AB225))*SAP_Leadsheet!$E$83)</f>
        <v>0</v>
      </c>
      <c r="AD225" s="335">
        <f>IF(OR($C286&gt;AD$7,$C286+$E286-2&lt;AD$7),0,($D286-SUM($F286:AC286)-SUM($F225:AC225))*SAP_Leadsheet!$E$83)</f>
        <v>0</v>
      </c>
      <c r="AE225" s="335">
        <f>IF(OR($C286&gt;AE$7,$C286+$E286-2&lt;AE$7),0,($D286-SUM($F286:AD286)-SUM($F225:AD225))*SAP_Leadsheet!$E$83)</f>
        <v>0</v>
      </c>
      <c r="AF225" s="335">
        <f>IF(OR($C286&gt;AF$7,$C286+$E286-2&lt;AF$7),0,($D286-SUM($F286:AE286)-SUM($F225:AE225))*SAP_Leadsheet!$E$83)</f>
        <v>0</v>
      </c>
      <c r="AG225" s="335">
        <f>IF(OR($C286&gt;AG$7,$C286+$E286-2&lt;AG$7),0,($D286-SUM($F286:AF286)-SUM($F225:AF225))*SAP_Leadsheet!$E$83)</f>
        <v>0</v>
      </c>
      <c r="AH225" s="335">
        <f>IF(OR($C286&gt;AH$7,$C286+$E286-2&lt;AH$7),0,($D286-SUM($F286:AG286)-SUM($F225:AG225))*SAP_Leadsheet!$E$83)</f>
        <v>0</v>
      </c>
      <c r="AI225" s="335">
        <f>IF(OR($C286&gt;AI$7,$C286+$E286-2&lt;AI$7),0,($D286-SUM($F286:AH286)-SUM($F225:AH225))*SAP_Leadsheet!$E$83)</f>
        <v>0</v>
      </c>
      <c r="AJ225" s="335">
        <f>IF(OR($C286&gt;AJ$7,$C286+$E286-2&lt;AJ$7),0,($D286-SUM($F286:AI286)-SUM($F225:AI225))*SAP_Leadsheet!$E$83)</f>
        <v>0</v>
      </c>
      <c r="AK225" s="335">
        <f>IF(OR($C286&gt;AK$7,$C286+$E286-2&lt;AK$7),0,($D286-SUM($F286:AJ286)-SUM($F225:AJ225))*SAP_Leadsheet!$E$83)</f>
        <v>0</v>
      </c>
      <c r="AL225" s="335">
        <f>IF(OR($C286&gt;AL$7,$C286+$E286-2&lt;AL$7),0,($D286-SUM($F286:AK286)-SUM($F225:AK225))*SAP_Leadsheet!$E$83)</f>
        <v>0</v>
      </c>
      <c r="AM225" s="335">
        <f>IF(OR($C286&gt;AM$7,$C286+$E286-2&lt;AM$7),0,($D286-SUM($F286:AL286)-SUM($F225:AL225))*SAP_Leadsheet!$E$83)</f>
        <v>0</v>
      </c>
      <c r="AN225" s="335">
        <f>IF(OR($C286&gt;AN$7,$C286+$E286-2&lt;AN$7),0,($D286-SUM($F286:AM286)-SUM($F225:AM225))*SAP_Leadsheet!$E$83)</f>
        <v>0</v>
      </c>
      <c r="AO225" s="335">
        <f>IF(OR($C286&gt;AO$7,$C286+$E286-2&lt;AO$7),0,($D286-SUM($F286:AN286)-SUM($F225:AN225))*SAP_Leadsheet!$E$83)</f>
        <v>0</v>
      </c>
      <c r="AP225" s="335">
        <f>IF(OR($C286&gt;AP$7,$C286+$E286-2&lt;AP$7),0,($D286-SUM($F286:AO286)-SUM($F225:AO225))*SAP_Leadsheet!$E$83)</f>
        <v>0</v>
      </c>
      <c r="AQ225" s="335">
        <f>IF(OR($C286&gt;AQ$7,$C286+$E286-2&lt;AQ$7),0,($D286-SUM($F286:AP286)-SUM($F225:AP225))*SAP_Leadsheet!$E$83)</f>
        <v>0</v>
      </c>
      <c r="AR225" s="335">
        <f>IF(OR($C286&gt;AR$7,$C286+$E286-2&lt;AR$7),0,($D286-SUM($F286:AQ286)-SUM($F225:AQ225))*SAP_Leadsheet!$E$83)</f>
        <v>0</v>
      </c>
      <c r="AS225" s="335">
        <f>IF(OR($C286&gt;AS$7,$C286+$E286-2&lt;AS$7),0,($D286-SUM($F286:AR286)-SUM($F225:AR225))*SAP_Leadsheet!$E$83)</f>
        <v>0</v>
      </c>
      <c r="AT225" s="335">
        <f>IF(OR($C286&gt;AT$7,$C286+$E286-2&lt;AT$7),0,($D286-SUM($F286:AS286)-SUM($F225:AS225))*SAP_Leadsheet!$E$83)</f>
        <v>0</v>
      </c>
      <c r="AU225" s="335">
        <f>IF(OR($C286&gt;AU$7,$C286+$E286-2&lt;AU$7),0,($D286-SUM($F286:AT286)-SUM($F225:AT225))*SAP_Leadsheet!$E$83)</f>
        <v>0</v>
      </c>
      <c r="AV225" s="335">
        <f>IF(OR($C286&gt;AV$7,$C286+$E286-2&lt;AV$7),0,($D286-SUM($F286:AU286)-SUM($F225:AU225))*SAP_Leadsheet!$E$83)</f>
        <v>0</v>
      </c>
      <c r="AW225" s="335">
        <f>IF(OR($C286&gt;AW$7,$C286+$E286-2&lt;AW$7),0,($D286-SUM($F286:AV286)-SUM($F225:AV225))*SAP_Leadsheet!$E$83)</f>
        <v>0</v>
      </c>
      <c r="AX225" s="335">
        <f>IF(OR($C286&gt;AX$7,$C286+$E286-2&lt;AX$7),0,($D286-SUM($F286:AW286)-SUM($F225:AW225))*SAP_Leadsheet!$E$83)</f>
        <v>0</v>
      </c>
      <c r="AY225" s="335">
        <f>IF(OR($C286&gt;AY$7,$C286+$E286-2&lt;AY$7),0,($D286-SUM($F286:AX286)-SUM($F225:AX225))*SAP_Leadsheet!$E$83)</f>
        <v>0</v>
      </c>
      <c r="AZ225" s="335">
        <f>IF(OR($C286&gt;AZ$7,$C286+$E286-2&lt;AZ$7),0,($D286-SUM($F286:AY286)-SUM($F225:AY225))*SAP_Leadsheet!$E$83)</f>
        <v>0</v>
      </c>
      <c r="BA225" s="335">
        <f>IF(OR($C286&gt;BA$7,$C286+$E286-2&lt;BA$7),0,($D286-SUM($F286:AZ286)-SUM($F225:AZ225))*SAP_Leadsheet!$E$83)</f>
        <v>0</v>
      </c>
      <c r="BB225" s="335">
        <f>IF(OR($C286&gt;BB$7,$C286+$E286-2&lt;BB$7),0,($D286-SUM($F286:BA286)-SUM($F225:BA225))*SAP_Leadsheet!$E$83)</f>
        <v>0</v>
      </c>
      <c r="BC225" s="335">
        <f>IF(OR($C286&gt;BC$7,$C286+$E286-2&lt;BC$7),0,($D286-SUM($F286:BB286)-SUM($F225:BB225))*SAP_Leadsheet!$E$83)</f>
        <v>0</v>
      </c>
      <c r="BD225" s="335">
        <f>IF(OR($C286&gt;BD$7,$C286+$E286-2&lt;BD$7),0,($D286-SUM($F286:BC286)-SUM($F225:BC225))*SAP_Leadsheet!$E$83)</f>
        <v>0</v>
      </c>
      <c r="BE225" s="335">
        <f>IF(OR($C286&gt;BE$7,$C286+$E286-2&lt;BE$7),0,($D286-SUM($F286:BD286)-SUM($F225:BD225))*SAP_Leadsheet!$E$83)</f>
        <v>0</v>
      </c>
      <c r="BF225" s="335">
        <f>IF(OR($C286&gt;BF$7,$C286+$E286-2&lt;BF$7),0,($D286-SUM($F286:BE286)-SUM($F225:BE225))*SAP_Leadsheet!$E$83)</f>
        <v>0</v>
      </c>
      <c r="BG225" s="335">
        <f>IF(OR($C286&gt;BG$7,$C286+$E286-2&lt;BG$7),0,($D286-SUM($F286:BF286)-SUM($F225:BF225))*SAP_Leadsheet!$E$83)</f>
        <v>0</v>
      </c>
      <c r="BH225" s="335">
        <f>IF(OR($C286&gt;BH$7,$C286+$E286-2&lt;BH$7),0,($D286-SUM($F286:BG286)-SUM($F225:BG225))*SAP_Leadsheet!$E$83)</f>
        <v>0</v>
      </c>
      <c r="BI225" s="335">
        <f>IF(OR($C286&gt;BI$7,$C286+$E286-2&lt;BI$7),0,($D286-SUM($F286:BH286)-SUM($F225:BH225))*SAP_Leadsheet!$E$83)</f>
        <v>0</v>
      </c>
      <c r="BJ225" s="335">
        <f>IF(OR($C286&gt;BJ$7,$C286+$E286-2&lt;BJ$7),0,($D286-SUM($F286:BI286)-SUM($F225:BI225))*SAP_Leadsheet!$E$83)</f>
        <v>0</v>
      </c>
      <c r="BK225" s="335">
        <f>IF(OR($C286&gt;BK$7,$C286+$E286-2&lt;BK$7),0,($D286-SUM($F286:BJ286)-SUM($F225:BJ225))*SAP_Leadsheet!$E$83)</f>
        <v>0</v>
      </c>
      <c r="BL225" s="335">
        <f>IF(OR($C286&gt;BL$7,$C286+$E286-2&lt;BL$7),0,($D286-SUM($F286:BK286)-SUM($F225:BK225))*SAP_Leadsheet!$E$83)</f>
        <v>0</v>
      </c>
      <c r="BM225" s="335">
        <f>IF(OR($C286&gt;BM$7,$C286+$E286-2&lt;BM$7),0,($D286-SUM($F286:BL286)-SUM($F225:BL225))*SAP_Leadsheet!$E$83)</f>
        <v>0</v>
      </c>
      <c r="BN225" s="335">
        <f>IF(OR($C286&gt;BN$7,$C286+$E286-2&lt;BN$7),0,($D286-SUM($F286:BM286)-SUM($F225:BM225))*SAP_Leadsheet!$E$83)</f>
        <v>0</v>
      </c>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row>
    <row r="226" spans="1:90" hidden="1" outlineLevel="1" x14ac:dyDescent="0.15">
      <c r="A226" s="112"/>
      <c r="B226" s="336"/>
      <c r="C226" s="8">
        <v>2</v>
      </c>
      <c r="D226" s="332"/>
      <c r="E226" s="333"/>
      <c r="F226" s="334"/>
      <c r="G226" s="335">
        <f>IF(OR($C287&gt;G$7,$C287+$E287-2&lt;G$7),0,($D287-SUM($F287:F287)-SUM($F226:F226))*SAP_Leadsheet!$E$83)</f>
        <v>0</v>
      </c>
      <c r="H226" s="335">
        <f>IF(OR($C287&gt;H$7,$C287+$E287-2&lt;H$7),0,($D287-SUM($F287:G287)-SUM($F226:G226))*SAP_Leadsheet!$E$83)</f>
        <v>0</v>
      </c>
      <c r="I226" s="335">
        <f>IF(OR($C287&gt;I$7,$C287+$E287-2&lt;I$7),0,($D287-SUM($F287:H287)-SUM($F226:H226))*SAP_Leadsheet!$E$83)</f>
        <v>0</v>
      </c>
      <c r="J226" s="335">
        <f>IF(OR($C287&gt;J$7,$C287+$E287-2&lt;J$7),0,($D287-SUM($F287:I287)-SUM($F226:I226))*SAP_Leadsheet!$E$83)</f>
        <v>0</v>
      </c>
      <c r="K226" s="335">
        <f>IF(OR($C287&gt;K$7,$C287+$E287-2&lt;K$7),0,($D287-SUM($F287:J287)-SUM($F226:J226))*SAP_Leadsheet!$E$83)</f>
        <v>0</v>
      </c>
      <c r="L226" s="335">
        <f>IF(OR($C287&gt;L$7,$C287+$E287-2&lt;L$7),0,($D287-SUM($F287:K287)-SUM($F226:K226))*SAP_Leadsheet!$E$83)</f>
        <v>0</v>
      </c>
      <c r="M226" s="335">
        <f>IF(OR($C287&gt;M$7,$C287+$E287-2&lt;M$7),0,($D287-SUM($F287:L287)-SUM($F226:L226))*SAP_Leadsheet!$E$83)</f>
        <v>0</v>
      </c>
      <c r="N226" s="335">
        <f>IF(OR($C287&gt;N$7,$C287+$E287-2&lt;N$7),0,($D287-SUM($F287:M287)-SUM($F226:M226))*SAP_Leadsheet!$E$83)</f>
        <v>0</v>
      </c>
      <c r="O226" s="335">
        <f>IF(OR($C287&gt;O$7,$C287+$E287-2&lt;O$7),0,($D287-SUM($F287:N287)-SUM($F226:N226))*SAP_Leadsheet!$E$83)</f>
        <v>0</v>
      </c>
      <c r="P226" s="335">
        <f>IF(OR($C287&gt;P$7,$C287+$E287-2&lt;P$7),0,($D287-SUM($F287:O287)-SUM($F226:O226))*SAP_Leadsheet!$E$83)</f>
        <v>0</v>
      </c>
      <c r="Q226" s="335">
        <f>IF(OR($C287&gt;Q$7,$C287+$E287-2&lt;Q$7),0,($D287-SUM($F287:P287)-SUM($F226:P226))*SAP_Leadsheet!$E$83)</f>
        <v>0</v>
      </c>
      <c r="R226" s="335">
        <f>IF(OR($C287&gt;R$7,$C287+$E287-2&lt;R$7),0,($D287-SUM($F287:Q287)-SUM($F226:Q226))*SAP_Leadsheet!$E$83)</f>
        <v>0</v>
      </c>
      <c r="S226" s="335">
        <f>IF(OR($C287&gt;S$7,$C287+$E287-2&lt;S$7),0,($D287-SUM($F287:R287)-SUM($F226:R226))*SAP_Leadsheet!$E$83)</f>
        <v>0</v>
      </c>
      <c r="T226" s="335">
        <f>IF(OR($C287&gt;T$7,$C287+$E287-2&lt;T$7),0,($D287-SUM($F287:S287)-SUM($F226:S226))*SAP_Leadsheet!$E$83)</f>
        <v>0</v>
      </c>
      <c r="U226" s="335">
        <f>IF(OR($C287&gt;U$7,$C287+$E287-2&lt;U$7),0,($D287-SUM($F287:T287)-SUM($F226:T226))*SAP_Leadsheet!$E$83)</f>
        <v>0</v>
      </c>
      <c r="V226" s="335">
        <f>IF(OR($C287&gt;V$7,$C287+$E287-2&lt;V$7),0,($D287-SUM($F287:U287)-SUM($F226:U226))*SAP_Leadsheet!$E$83)</f>
        <v>0</v>
      </c>
      <c r="W226" s="335">
        <f>IF(OR($C287&gt;W$7,$C287+$E287-2&lt;W$7),0,($D287-SUM($F287:V287)-SUM($F226:V226))*SAP_Leadsheet!$E$83)</f>
        <v>0</v>
      </c>
      <c r="X226" s="335">
        <f>IF(OR($C287&gt;X$7,$C287+$E287-2&lt;X$7),0,($D287-SUM($F287:W287)-SUM($F226:W226))*SAP_Leadsheet!$E$83)</f>
        <v>0</v>
      </c>
      <c r="Y226" s="335">
        <f>IF(OR($C287&gt;Y$7,$C287+$E287-2&lt;Y$7),0,($D287-SUM($F287:X287)-SUM($F226:X226))*SAP_Leadsheet!$E$83)</f>
        <v>0</v>
      </c>
      <c r="Z226" s="335">
        <f>IF(OR($C287&gt;Z$7,$C287+$E287-2&lt;Z$7),0,($D287-SUM($F287:Y287)-SUM($F226:Y226))*SAP_Leadsheet!$E$83)</f>
        <v>0</v>
      </c>
      <c r="AA226" s="335">
        <f>IF(OR($C287&gt;AA$7,$C287+$E287-2&lt;AA$7),0,($D287-SUM($F287:Z287)-SUM($F226:Z226))*SAP_Leadsheet!$E$83)</f>
        <v>0</v>
      </c>
      <c r="AB226" s="335">
        <f>IF(OR($C287&gt;AB$7,$C287+$E287-2&lt;AB$7),0,($D287-SUM($F287:AA287)-SUM($F226:AA226))*SAP_Leadsheet!$E$83)</f>
        <v>0</v>
      </c>
      <c r="AC226" s="335">
        <f>IF(OR($C287&gt;AC$7,$C287+$E287-2&lt;AC$7),0,($D287-SUM($F287:AB287)-SUM($F226:AB226))*SAP_Leadsheet!$E$83)</f>
        <v>0</v>
      </c>
      <c r="AD226" s="335">
        <f>IF(OR($C287&gt;AD$7,$C287+$E287-2&lt;AD$7),0,($D287-SUM($F287:AC287)-SUM($F226:AC226))*SAP_Leadsheet!$E$83)</f>
        <v>0</v>
      </c>
      <c r="AE226" s="335">
        <f>IF(OR($C287&gt;AE$7,$C287+$E287-2&lt;AE$7),0,($D287-SUM($F287:AD287)-SUM($F226:AD226))*SAP_Leadsheet!$E$83)</f>
        <v>0</v>
      </c>
      <c r="AF226" s="335">
        <f>IF(OR($C287&gt;AF$7,$C287+$E287-2&lt;AF$7),0,($D287-SUM($F287:AE287)-SUM($F226:AE226))*SAP_Leadsheet!$E$83)</f>
        <v>0</v>
      </c>
      <c r="AG226" s="335">
        <f>IF(OR($C287&gt;AG$7,$C287+$E287-2&lt;AG$7),0,($D287-SUM($F287:AF287)-SUM($F226:AF226))*SAP_Leadsheet!$E$83)</f>
        <v>0</v>
      </c>
      <c r="AH226" s="335">
        <f>IF(OR($C287&gt;AH$7,$C287+$E287-2&lt;AH$7),0,($D287-SUM($F287:AG287)-SUM($F226:AG226))*SAP_Leadsheet!$E$83)</f>
        <v>0</v>
      </c>
      <c r="AI226" s="335">
        <f>IF(OR($C287&gt;AI$7,$C287+$E287-2&lt;AI$7),0,($D287-SUM($F287:AH287)-SUM($F226:AH226))*SAP_Leadsheet!$E$83)</f>
        <v>0</v>
      </c>
      <c r="AJ226" s="335">
        <f>IF(OR($C287&gt;AJ$7,$C287+$E287-2&lt;AJ$7),0,($D287-SUM($F287:AI287)-SUM($F226:AI226))*SAP_Leadsheet!$E$83)</f>
        <v>0</v>
      </c>
      <c r="AK226" s="335">
        <f>IF(OR($C287&gt;AK$7,$C287+$E287-2&lt;AK$7),0,($D287-SUM($F287:AJ287)-SUM($F226:AJ226))*SAP_Leadsheet!$E$83)</f>
        <v>0</v>
      </c>
      <c r="AL226" s="335">
        <f>IF(OR($C287&gt;AL$7,$C287+$E287-2&lt;AL$7),0,($D287-SUM($F287:AK287)-SUM($F226:AK226))*SAP_Leadsheet!$E$83)</f>
        <v>0</v>
      </c>
      <c r="AM226" s="335">
        <f>IF(OR($C287&gt;AM$7,$C287+$E287-2&lt;AM$7),0,($D287-SUM($F287:AL287)-SUM($F226:AL226))*SAP_Leadsheet!$E$83)</f>
        <v>0</v>
      </c>
      <c r="AN226" s="335">
        <f>IF(OR($C287&gt;AN$7,$C287+$E287-2&lt;AN$7),0,($D287-SUM($F287:AM287)-SUM($F226:AM226))*SAP_Leadsheet!$E$83)</f>
        <v>0</v>
      </c>
      <c r="AO226" s="335">
        <f>IF(OR($C287&gt;AO$7,$C287+$E287-2&lt;AO$7),0,($D287-SUM($F287:AN287)-SUM($F226:AN226))*SAP_Leadsheet!$E$83)</f>
        <v>0</v>
      </c>
      <c r="AP226" s="335">
        <f>IF(OR($C287&gt;AP$7,$C287+$E287-2&lt;AP$7),0,($D287-SUM($F287:AO287)-SUM($F226:AO226))*SAP_Leadsheet!$E$83)</f>
        <v>0</v>
      </c>
      <c r="AQ226" s="335">
        <f>IF(OR($C287&gt;AQ$7,$C287+$E287-2&lt;AQ$7),0,($D287-SUM($F287:AP287)-SUM($F226:AP226))*SAP_Leadsheet!$E$83)</f>
        <v>0</v>
      </c>
      <c r="AR226" s="335">
        <f>IF(OR($C287&gt;AR$7,$C287+$E287-2&lt;AR$7),0,($D287-SUM($F287:AQ287)-SUM($F226:AQ226))*SAP_Leadsheet!$E$83)</f>
        <v>0</v>
      </c>
      <c r="AS226" s="335">
        <f>IF(OR($C287&gt;AS$7,$C287+$E287-2&lt;AS$7),0,($D287-SUM($F287:AR287)-SUM($F226:AR226))*SAP_Leadsheet!$E$83)</f>
        <v>0</v>
      </c>
      <c r="AT226" s="335">
        <f>IF(OR($C287&gt;AT$7,$C287+$E287-2&lt;AT$7),0,($D287-SUM($F287:AS287)-SUM($F226:AS226))*SAP_Leadsheet!$E$83)</f>
        <v>0</v>
      </c>
      <c r="AU226" s="335">
        <f>IF(OR($C287&gt;AU$7,$C287+$E287-2&lt;AU$7),0,($D287-SUM($F287:AT287)-SUM($F226:AT226))*SAP_Leadsheet!$E$83)</f>
        <v>0</v>
      </c>
      <c r="AV226" s="335">
        <f>IF(OR($C287&gt;AV$7,$C287+$E287-2&lt;AV$7),0,($D287-SUM($F287:AU287)-SUM($F226:AU226))*SAP_Leadsheet!$E$83)</f>
        <v>0</v>
      </c>
      <c r="AW226" s="335">
        <f>IF(OR($C287&gt;AW$7,$C287+$E287-2&lt;AW$7),0,($D287-SUM($F287:AV287)-SUM($F226:AV226))*SAP_Leadsheet!$E$83)</f>
        <v>0</v>
      </c>
      <c r="AX226" s="335">
        <f>IF(OR($C287&gt;AX$7,$C287+$E287-2&lt;AX$7),0,($D287-SUM($F287:AW287)-SUM($F226:AW226))*SAP_Leadsheet!$E$83)</f>
        <v>0</v>
      </c>
      <c r="AY226" s="335">
        <f>IF(OR($C287&gt;AY$7,$C287+$E287-2&lt;AY$7),0,($D287-SUM($F287:AX287)-SUM($F226:AX226))*SAP_Leadsheet!$E$83)</f>
        <v>0</v>
      </c>
      <c r="AZ226" s="335">
        <f>IF(OR($C287&gt;AZ$7,$C287+$E287-2&lt;AZ$7),0,($D287-SUM($F287:AY287)-SUM($F226:AY226))*SAP_Leadsheet!$E$83)</f>
        <v>0</v>
      </c>
      <c r="BA226" s="335">
        <f>IF(OR($C287&gt;BA$7,$C287+$E287-2&lt;BA$7),0,($D287-SUM($F287:AZ287)-SUM($F226:AZ226))*SAP_Leadsheet!$E$83)</f>
        <v>0</v>
      </c>
      <c r="BB226" s="335">
        <f>IF(OR($C287&gt;BB$7,$C287+$E287-2&lt;BB$7),0,($D287-SUM($F287:BA287)-SUM($F226:BA226))*SAP_Leadsheet!$E$83)</f>
        <v>0</v>
      </c>
      <c r="BC226" s="335">
        <f>IF(OR($C287&gt;BC$7,$C287+$E287-2&lt;BC$7),0,($D287-SUM($F287:BB287)-SUM($F226:BB226))*SAP_Leadsheet!$E$83)</f>
        <v>0</v>
      </c>
      <c r="BD226" s="335">
        <f>IF(OR($C287&gt;BD$7,$C287+$E287-2&lt;BD$7),0,($D287-SUM($F287:BC287)-SUM($F226:BC226))*SAP_Leadsheet!$E$83)</f>
        <v>0</v>
      </c>
      <c r="BE226" s="335">
        <f>IF(OR($C287&gt;BE$7,$C287+$E287-2&lt;BE$7),0,($D287-SUM($F287:BD287)-SUM($F226:BD226))*SAP_Leadsheet!$E$83)</f>
        <v>0</v>
      </c>
      <c r="BF226" s="335">
        <f>IF(OR($C287&gt;BF$7,$C287+$E287-2&lt;BF$7),0,($D287-SUM($F287:BE287)-SUM($F226:BE226))*SAP_Leadsheet!$E$83)</f>
        <v>0</v>
      </c>
      <c r="BG226" s="335">
        <f>IF(OR($C287&gt;BG$7,$C287+$E287-2&lt;BG$7),0,($D287-SUM($F287:BF287)-SUM($F226:BF226))*SAP_Leadsheet!$E$83)</f>
        <v>0</v>
      </c>
      <c r="BH226" s="335">
        <f>IF(OR($C287&gt;BH$7,$C287+$E287-2&lt;BH$7),0,($D287-SUM($F287:BG287)-SUM($F226:BG226))*SAP_Leadsheet!$E$83)</f>
        <v>0</v>
      </c>
      <c r="BI226" s="335">
        <f>IF(OR($C287&gt;BI$7,$C287+$E287-2&lt;BI$7),0,($D287-SUM($F287:BH287)-SUM($F226:BH226))*SAP_Leadsheet!$E$83)</f>
        <v>0</v>
      </c>
      <c r="BJ226" s="335">
        <f>IF(OR($C287&gt;BJ$7,$C287+$E287-2&lt;BJ$7),0,($D287-SUM($F287:BI287)-SUM($F226:BI226))*SAP_Leadsheet!$E$83)</f>
        <v>0</v>
      </c>
      <c r="BK226" s="335">
        <f>IF(OR($C287&gt;BK$7,$C287+$E287-2&lt;BK$7),0,($D287-SUM($F287:BJ287)-SUM($F226:BJ226))*SAP_Leadsheet!$E$83)</f>
        <v>0</v>
      </c>
      <c r="BL226" s="335">
        <f>IF(OR($C287&gt;BL$7,$C287+$E287-2&lt;BL$7),0,($D287-SUM($F287:BK287)-SUM($F226:BK226))*SAP_Leadsheet!$E$83)</f>
        <v>0</v>
      </c>
      <c r="BM226" s="335">
        <f>IF(OR($C287&gt;BM$7,$C287+$E287-2&lt;BM$7),0,($D287-SUM($F287:BL287)-SUM($F226:BL226))*SAP_Leadsheet!$E$83)</f>
        <v>0</v>
      </c>
      <c r="BN226" s="335">
        <f>IF(OR($C287&gt;BN$7,$C287+$E287-2&lt;BN$7),0,($D287-SUM($F287:BM287)-SUM($F226:BM226))*SAP_Leadsheet!$E$83)</f>
        <v>0</v>
      </c>
      <c r="BO226" s="253"/>
      <c r="BP226" s="253"/>
      <c r="BQ226" s="253"/>
      <c r="BR226" s="253"/>
      <c r="BS226" s="253"/>
      <c r="BT226" s="253"/>
      <c r="BU226" s="253"/>
      <c r="BV226" s="253"/>
      <c r="BW226" s="253"/>
      <c r="BX226" s="253"/>
      <c r="BY226" s="253"/>
      <c r="BZ226" s="253"/>
      <c r="CA226" s="253"/>
      <c r="CB226" s="253"/>
      <c r="CC226" s="253"/>
      <c r="CD226" s="253"/>
      <c r="CE226" s="253"/>
      <c r="CF226" s="253"/>
      <c r="CG226" s="253"/>
      <c r="CH226" s="253"/>
      <c r="CI226" s="253"/>
      <c r="CJ226" s="253"/>
      <c r="CK226" s="253"/>
      <c r="CL226" s="253"/>
    </row>
    <row r="227" spans="1:90" hidden="1" outlineLevel="1" x14ac:dyDescent="0.15">
      <c r="A227" s="112"/>
      <c r="B227" s="336"/>
      <c r="C227" s="8">
        <v>3</v>
      </c>
      <c r="D227" s="332"/>
      <c r="E227" s="333"/>
      <c r="F227" s="334"/>
      <c r="G227" s="335">
        <f>IF(OR($C288&gt;G$7,$C288+$E288-2&lt;G$7),0,($D288-SUM($F288:F288)-SUM($F227:F227))*SAP_Leadsheet!$E$83)</f>
        <v>0</v>
      </c>
      <c r="H227" s="335">
        <f>IF(OR($C288&gt;H$7,$C288+$E288-2&lt;H$7),0,($D288-SUM($F288:G288)-SUM($F227:G227))*SAP_Leadsheet!$E$83)</f>
        <v>0</v>
      </c>
      <c r="I227" s="335">
        <f>IF(OR($C288&gt;I$7,$C288+$E288-2&lt;I$7),0,($D288-SUM($F288:H288)-SUM($F227:H227))*SAP_Leadsheet!$E$83)</f>
        <v>0</v>
      </c>
      <c r="J227" s="335">
        <f>IF(OR($C288&gt;J$7,$C288+$E288-2&lt;J$7),0,($D288-SUM($F288:I288)-SUM($F227:I227))*SAP_Leadsheet!$E$83)</f>
        <v>0</v>
      </c>
      <c r="K227" s="335">
        <f>IF(OR($C288&gt;K$7,$C288+$E288-2&lt;K$7),0,($D288-SUM($F288:J288)-SUM($F227:J227))*SAP_Leadsheet!$E$83)</f>
        <v>0</v>
      </c>
      <c r="L227" s="335">
        <f>IF(OR($C288&gt;L$7,$C288+$E288-2&lt;L$7),0,($D288-SUM($F288:K288)-SUM($F227:K227))*SAP_Leadsheet!$E$83)</f>
        <v>0</v>
      </c>
      <c r="M227" s="335">
        <f>IF(OR($C288&gt;M$7,$C288+$E288-2&lt;M$7),0,($D288-SUM($F288:L288)-SUM($F227:L227))*SAP_Leadsheet!$E$83)</f>
        <v>0</v>
      </c>
      <c r="N227" s="335">
        <f>IF(OR($C288&gt;N$7,$C288+$E288-2&lt;N$7),0,($D288-SUM($F288:M288)-SUM($F227:M227))*SAP_Leadsheet!$E$83)</f>
        <v>0</v>
      </c>
      <c r="O227" s="335">
        <f>IF(OR($C288&gt;O$7,$C288+$E288-2&lt;O$7),0,($D288-SUM($F288:N288)-SUM($F227:N227))*SAP_Leadsheet!$E$83)</f>
        <v>0</v>
      </c>
      <c r="P227" s="335">
        <f>IF(OR($C288&gt;P$7,$C288+$E288-2&lt;P$7),0,($D288-SUM($F288:O288)-SUM($F227:O227))*SAP_Leadsheet!$E$83)</f>
        <v>0</v>
      </c>
      <c r="Q227" s="335">
        <f>IF(OR($C288&gt;Q$7,$C288+$E288-2&lt;Q$7),0,($D288-SUM($F288:P288)-SUM($F227:P227))*SAP_Leadsheet!$E$83)</f>
        <v>0</v>
      </c>
      <c r="R227" s="335">
        <f>IF(OR($C288&gt;R$7,$C288+$E288-2&lt;R$7),0,($D288-SUM($F288:Q288)-SUM($F227:Q227))*SAP_Leadsheet!$E$83)</f>
        <v>0</v>
      </c>
      <c r="S227" s="335">
        <f>IF(OR($C288&gt;S$7,$C288+$E288-2&lt;S$7),0,($D288-SUM($F288:R288)-SUM($F227:R227))*SAP_Leadsheet!$E$83)</f>
        <v>0</v>
      </c>
      <c r="T227" s="335">
        <f>IF(OR($C288&gt;T$7,$C288+$E288-2&lt;T$7),0,($D288-SUM($F288:S288)-SUM($F227:S227))*SAP_Leadsheet!$E$83)</f>
        <v>0</v>
      </c>
      <c r="U227" s="335">
        <f>IF(OR($C288&gt;U$7,$C288+$E288-2&lt;U$7),0,($D288-SUM($F288:T288)-SUM($F227:T227))*SAP_Leadsheet!$E$83)</f>
        <v>0</v>
      </c>
      <c r="V227" s="335">
        <f>IF(OR($C288&gt;V$7,$C288+$E288-2&lt;V$7),0,($D288-SUM($F288:U288)-SUM($F227:U227))*SAP_Leadsheet!$E$83)</f>
        <v>0</v>
      </c>
      <c r="W227" s="335">
        <f>IF(OR($C288&gt;W$7,$C288+$E288-2&lt;W$7),0,($D288-SUM($F288:V288)-SUM($F227:V227))*SAP_Leadsheet!$E$83)</f>
        <v>0</v>
      </c>
      <c r="X227" s="335">
        <f>IF(OR($C288&gt;X$7,$C288+$E288-2&lt;X$7),0,($D288-SUM($F288:W288)-SUM($F227:W227))*SAP_Leadsheet!$E$83)</f>
        <v>0</v>
      </c>
      <c r="Y227" s="335">
        <f>IF(OR($C288&gt;Y$7,$C288+$E288-2&lt;Y$7),0,($D288-SUM($F288:X288)-SUM($F227:X227))*SAP_Leadsheet!$E$83)</f>
        <v>0</v>
      </c>
      <c r="Z227" s="335">
        <f>IF(OR($C288&gt;Z$7,$C288+$E288-2&lt;Z$7),0,($D288-SUM($F288:Y288)-SUM($F227:Y227))*SAP_Leadsheet!$E$83)</f>
        <v>0</v>
      </c>
      <c r="AA227" s="335">
        <f>IF(OR($C288&gt;AA$7,$C288+$E288-2&lt;AA$7),0,($D288-SUM($F288:Z288)-SUM($F227:Z227))*SAP_Leadsheet!$E$83)</f>
        <v>0</v>
      </c>
      <c r="AB227" s="335">
        <f>IF(OR($C288&gt;AB$7,$C288+$E288-2&lt;AB$7),0,($D288-SUM($F288:AA288)-SUM($F227:AA227))*SAP_Leadsheet!$E$83)</f>
        <v>0</v>
      </c>
      <c r="AC227" s="335">
        <f>IF(OR($C288&gt;AC$7,$C288+$E288-2&lt;AC$7),0,($D288-SUM($F288:AB288)-SUM($F227:AB227))*SAP_Leadsheet!$E$83)</f>
        <v>0</v>
      </c>
      <c r="AD227" s="335">
        <f>IF(OR($C288&gt;AD$7,$C288+$E288-2&lt;AD$7),0,($D288-SUM($F288:AC288)-SUM($F227:AC227))*SAP_Leadsheet!$E$83)</f>
        <v>0</v>
      </c>
      <c r="AE227" s="335">
        <f>IF(OR($C288&gt;AE$7,$C288+$E288-2&lt;AE$7),0,($D288-SUM($F288:AD288)-SUM($F227:AD227))*SAP_Leadsheet!$E$83)</f>
        <v>0</v>
      </c>
      <c r="AF227" s="335">
        <f>IF(OR($C288&gt;AF$7,$C288+$E288-2&lt;AF$7),0,($D288-SUM($F288:AE288)-SUM($F227:AE227))*SAP_Leadsheet!$E$83)</f>
        <v>0</v>
      </c>
      <c r="AG227" s="335">
        <f>IF(OR($C288&gt;AG$7,$C288+$E288-2&lt;AG$7),0,($D288-SUM($F288:AF288)-SUM($F227:AF227))*SAP_Leadsheet!$E$83)</f>
        <v>0</v>
      </c>
      <c r="AH227" s="335">
        <f>IF(OR($C288&gt;AH$7,$C288+$E288-2&lt;AH$7),0,($D288-SUM($F288:AG288)-SUM($F227:AG227))*SAP_Leadsheet!$E$83)</f>
        <v>0</v>
      </c>
      <c r="AI227" s="335">
        <f>IF(OR($C288&gt;AI$7,$C288+$E288-2&lt;AI$7),0,($D288-SUM($F288:AH288)-SUM($F227:AH227))*SAP_Leadsheet!$E$83)</f>
        <v>0</v>
      </c>
      <c r="AJ227" s="335">
        <f>IF(OR($C288&gt;AJ$7,$C288+$E288-2&lt;AJ$7),0,($D288-SUM($F288:AI288)-SUM($F227:AI227))*SAP_Leadsheet!$E$83)</f>
        <v>0</v>
      </c>
      <c r="AK227" s="335">
        <f>IF(OR($C288&gt;AK$7,$C288+$E288-2&lt;AK$7),0,($D288-SUM($F288:AJ288)-SUM($F227:AJ227))*SAP_Leadsheet!$E$83)</f>
        <v>0</v>
      </c>
      <c r="AL227" s="335">
        <f>IF(OR($C288&gt;AL$7,$C288+$E288-2&lt;AL$7),0,($D288-SUM($F288:AK288)-SUM($F227:AK227))*SAP_Leadsheet!$E$83)</f>
        <v>0</v>
      </c>
      <c r="AM227" s="335">
        <f>IF(OR($C288&gt;AM$7,$C288+$E288-2&lt;AM$7),0,($D288-SUM($F288:AL288)-SUM($F227:AL227))*SAP_Leadsheet!$E$83)</f>
        <v>0</v>
      </c>
      <c r="AN227" s="335">
        <f>IF(OR($C288&gt;AN$7,$C288+$E288-2&lt;AN$7),0,($D288-SUM($F288:AM288)-SUM($F227:AM227))*SAP_Leadsheet!$E$83)</f>
        <v>0</v>
      </c>
      <c r="AO227" s="335">
        <f>IF(OR($C288&gt;AO$7,$C288+$E288-2&lt;AO$7),0,($D288-SUM($F288:AN288)-SUM($F227:AN227))*SAP_Leadsheet!$E$83)</f>
        <v>0</v>
      </c>
      <c r="AP227" s="335">
        <f>IF(OR($C288&gt;AP$7,$C288+$E288-2&lt;AP$7),0,($D288-SUM($F288:AO288)-SUM($F227:AO227))*SAP_Leadsheet!$E$83)</f>
        <v>0</v>
      </c>
      <c r="AQ227" s="335">
        <f>IF(OR($C288&gt;AQ$7,$C288+$E288-2&lt;AQ$7),0,($D288-SUM($F288:AP288)-SUM($F227:AP227))*SAP_Leadsheet!$E$83)</f>
        <v>0</v>
      </c>
      <c r="AR227" s="335">
        <f>IF(OR($C288&gt;AR$7,$C288+$E288-2&lt;AR$7),0,($D288-SUM($F288:AQ288)-SUM($F227:AQ227))*SAP_Leadsheet!$E$83)</f>
        <v>0</v>
      </c>
      <c r="AS227" s="335">
        <f>IF(OR($C288&gt;AS$7,$C288+$E288-2&lt;AS$7),0,($D288-SUM($F288:AR288)-SUM($F227:AR227))*SAP_Leadsheet!$E$83)</f>
        <v>0</v>
      </c>
      <c r="AT227" s="335">
        <f>IF(OR($C288&gt;AT$7,$C288+$E288-2&lt;AT$7),0,($D288-SUM($F288:AS288)-SUM($F227:AS227))*SAP_Leadsheet!$E$83)</f>
        <v>0</v>
      </c>
      <c r="AU227" s="335">
        <f>IF(OR($C288&gt;AU$7,$C288+$E288-2&lt;AU$7),0,($D288-SUM($F288:AT288)-SUM($F227:AT227))*SAP_Leadsheet!$E$83)</f>
        <v>0</v>
      </c>
      <c r="AV227" s="335">
        <f>IF(OR($C288&gt;AV$7,$C288+$E288-2&lt;AV$7),0,($D288-SUM($F288:AU288)-SUM($F227:AU227))*SAP_Leadsheet!$E$83)</f>
        <v>0</v>
      </c>
      <c r="AW227" s="335">
        <f>IF(OR($C288&gt;AW$7,$C288+$E288-2&lt;AW$7),0,($D288-SUM($F288:AV288)-SUM($F227:AV227))*SAP_Leadsheet!$E$83)</f>
        <v>0</v>
      </c>
      <c r="AX227" s="335">
        <f>IF(OR($C288&gt;AX$7,$C288+$E288-2&lt;AX$7),0,($D288-SUM($F288:AW288)-SUM($F227:AW227))*SAP_Leadsheet!$E$83)</f>
        <v>0</v>
      </c>
      <c r="AY227" s="335">
        <f>IF(OR($C288&gt;AY$7,$C288+$E288-2&lt;AY$7),0,($D288-SUM($F288:AX288)-SUM($F227:AX227))*SAP_Leadsheet!$E$83)</f>
        <v>0</v>
      </c>
      <c r="AZ227" s="335">
        <f>IF(OR($C288&gt;AZ$7,$C288+$E288-2&lt;AZ$7),0,($D288-SUM($F288:AY288)-SUM($F227:AY227))*SAP_Leadsheet!$E$83)</f>
        <v>0</v>
      </c>
      <c r="BA227" s="335">
        <f>IF(OR($C288&gt;BA$7,$C288+$E288-2&lt;BA$7),0,($D288-SUM($F288:AZ288)-SUM($F227:AZ227))*SAP_Leadsheet!$E$83)</f>
        <v>0</v>
      </c>
      <c r="BB227" s="335">
        <f>IF(OR($C288&gt;BB$7,$C288+$E288-2&lt;BB$7),0,($D288-SUM($F288:BA288)-SUM($F227:BA227))*SAP_Leadsheet!$E$83)</f>
        <v>0</v>
      </c>
      <c r="BC227" s="335">
        <f>IF(OR($C288&gt;BC$7,$C288+$E288-2&lt;BC$7),0,($D288-SUM($F288:BB288)-SUM($F227:BB227))*SAP_Leadsheet!$E$83)</f>
        <v>0</v>
      </c>
      <c r="BD227" s="335">
        <f>IF(OR($C288&gt;BD$7,$C288+$E288-2&lt;BD$7),0,($D288-SUM($F288:BC288)-SUM($F227:BC227))*SAP_Leadsheet!$E$83)</f>
        <v>0</v>
      </c>
      <c r="BE227" s="335">
        <f>IF(OR($C288&gt;BE$7,$C288+$E288-2&lt;BE$7),0,($D288-SUM($F288:BD288)-SUM($F227:BD227))*SAP_Leadsheet!$E$83)</f>
        <v>0</v>
      </c>
      <c r="BF227" s="335">
        <f>IF(OR($C288&gt;BF$7,$C288+$E288-2&lt;BF$7),0,($D288-SUM($F288:BE288)-SUM($F227:BE227))*SAP_Leadsheet!$E$83)</f>
        <v>0</v>
      </c>
      <c r="BG227" s="335">
        <f>IF(OR($C288&gt;BG$7,$C288+$E288-2&lt;BG$7),0,($D288-SUM($F288:BF288)-SUM($F227:BF227))*SAP_Leadsheet!$E$83)</f>
        <v>0</v>
      </c>
      <c r="BH227" s="335">
        <f>IF(OR($C288&gt;BH$7,$C288+$E288-2&lt;BH$7),0,($D288-SUM($F288:BG288)-SUM($F227:BG227))*SAP_Leadsheet!$E$83)</f>
        <v>0</v>
      </c>
      <c r="BI227" s="335">
        <f>IF(OR($C288&gt;BI$7,$C288+$E288-2&lt;BI$7),0,($D288-SUM($F288:BH288)-SUM($F227:BH227))*SAP_Leadsheet!$E$83)</f>
        <v>0</v>
      </c>
      <c r="BJ227" s="335">
        <f>IF(OR($C288&gt;BJ$7,$C288+$E288-2&lt;BJ$7),0,($D288-SUM($F288:BI288)-SUM($F227:BI227))*SAP_Leadsheet!$E$83)</f>
        <v>0</v>
      </c>
      <c r="BK227" s="335">
        <f>IF(OR($C288&gt;BK$7,$C288+$E288-2&lt;BK$7),0,($D288-SUM($F288:BJ288)-SUM($F227:BJ227))*SAP_Leadsheet!$E$83)</f>
        <v>0</v>
      </c>
      <c r="BL227" s="335">
        <f>IF(OR($C288&gt;BL$7,$C288+$E288-2&lt;BL$7),0,($D288-SUM($F288:BK288)-SUM($F227:BK227))*SAP_Leadsheet!$E$83)</f>
        <v>0</v>
      </c>
      <c r="BM227" s="335">
        <f>IF(OR($C288&gt;BM$7,$C288+$E288-2&lt;BM$7),0,($D288-SUM($F288:BL288)-SUM($F227:BL227))*SAP_Leadsheet!$E$83)</f>
        <v>0</v>
      </c>
      <c r="BN227" s="335">
        <f>IF(OR($C288&gt;BN$7,$C288+$E288-2&lt;BN$7),0,($D288-SUM($F288:BM288)-SUM($F227:BM227))*SAP_Leadsheet!$E$83)</f>
        <v>0</v>
      </c>
      <c r="BO227" s="253"/>
      <c r="BP227" s="253"/>
      <c r="BQ227" s="253"/>
      <c r="BR227" s="253"/>
      <c r="BS227" s="253"/>
      <c r="BT227" s="253"/>
      <c r="BU227" s="253"/>
      <c r="BV227" s="253"/>
      <c r="BW227" s="253"/>
      <c r="BX227" s="253"/>
      <c r="BY227" s="253"/>
      <c r="BZ227" s="253"/>
      <c r="CA227" s="253"/>
      <c r="CB227" s="253"/>
      <c r="CC227" s="253"/>
      <c r="CD227" s="253"/>
      <c r="CE227" s="253"/>
      <c r="CF227" s="253"/>
      <c r="CG227" s="253"/>
      <c r="CH227" s="253"/>
      <c r="CI227" s="253"/>
      <c r="CJ227" s="253"/>
      <c r="CK227" s="253"/>
      <c r="CL227" s="253"/>
    </row>
    <row r="228" spans="1:90" hidden="1" outlineLevel="1" x14ac:dyDescent="0.15">
      <c r="A228" s="112"/>
      <c r="B228" s="336"/>
      <c r="C228" s="8">
        <v>4</v>
      </c>
      <c r="D228" s="332"/>
      <c r="E228" s="333"/>
      <c r="F228" s="334"/>
      <c r="G228" s="335">
        <f>IF(OR($C289&gt;G$7,$C289+$E289-2&lt;G$7),0,($D289-SUM($F289:F289)-SUM($F228:F228))*SAP_Leadsheet!$E$83)</f>
        <v>0</v>
      </c>
      <c r="H228" s="335">
        <f>IF(OR($C289&gt;H$7,$C289+$E289-2&lt;H$7),0,($D289-SUM($F289:G289)-SUM($F228:G228))*SAP_Leadsheet!$E$83)</f>
        <v>0</v>
      </c>
      <c r="I228" s="335">
        <f>IF(OR($C289&gt;I$7,$C289+$E289-2&lt;I$7),0,($D289-SUM($F289:H289)-SUM($F228:H228))*SAP_Leadsheet!$E$83)</f>
        <v>0</v>
      </c>
      <c r="J228" s="335">
        <f>IF(OR($C289&gt;J$7,$C289+$E289-2&lt;J$7),0,($D289-SUM($F289:I289)-SUM($F228:I228))*SAP_Leadsheet!$E$83)</f>
        <v>0</v>
      </c>
      <c r="K228" s="335">
        <f>IF(OR($C289&gt;K$7,$C289+$E289-2&lt;K$7),0,($D289-SUM($F289:J289)-SUM($F228:J228))*SAP_Leadsheet!$E$83)</f>
        <v>0</v>
      </c>
      <c r="L228" s="335">
        <f>IF(OR($C289&gt;L$7,$C289+$E289-2&lt;L$7),0,($D289-SUM($F289:K289)-SUM($F228:K228))*SAP_Leadsheet!$E$83)</f>
        <v>0</v>
      </c>
      <c r="M228" s="335">
        <f>IF(OR($C289&gt;M$7,$C289+$E289-2&lt;M$7),0,($D289-SUM($F289:L289)-SUM($F228:L228))*SAP_Leadsheet!$E$83)</f>
        <v>0</v>
      </c>
      <c r="N228" s="335">
        <f>IF(OR($C289&gt;N$7,$C289+$E289-2&lt;N$7),0,($D289-SUM($F289:M289)-SUM($F228:M228))*SAP_Leadsheet!$E$83)</f>
        <v>0</v>
      </c>
      <c r="O228" s="335">
        <f>IF(OR($C289&gt;O$7,$C289+$E289-2&lt;O$7),0,($D289-SUM($F289:N289)-SUM($F228:N228))*SAP_Leadsheet!$E$83)</f>
        <v>0</v>
      </c>
      <c r="P228" s="335">
        <f>IF(OR($C289&gt;P$7,$C289+$E289-2&lt;P$7),0,($D289-SUM($F289:O289)-SUM($F228:O228))*SAP_Leadsheet!$E$83)</f>
        <v>0</v>
      </c>
      <c r="Q228" s="335">
        <f>IF(OR($C289&gt;Q$7,$C289+$E289-2&lt;Q$7),0,($D289-SUM($F289:P289)-SUM($F228:P228))*SAP_Leadsheet!$E$83)</f>
        <v>0</v>
      </c>
      <c r="R228" s="335">
        <f>IF(OR($C289&gt;R$7,$C289+$E289-2&lt;R$7),0,($D289-SUM($F289:Q289)-SUM($F228:Q228))*SAP_Leadsheet!$E$83)</f>
        <v>0</v>
      </c>
      <c r="S228" s="335">
        <f>IF(OR($C289&gt;S$7,$C289+$E289-2&lt;S$7),0,($D289-SUM($F289:R289)-SUM($F228:R228))*SAP_Leadsheet!$E$83)</f>
        <v>0</v>
      </c>
      <c r="T228" s="335">
        <f>IF(OR($C289&gt;T$7,$C289+$E289-2&lt;T$7),0,($D289-SUM($F289:S289)-SUM($F228:S228))*SAP_Leadsheet!$E$83)</f>
        <v>0</v>
      </c>
      <c r="U228" s="335">
        <f>IF(OR($C289&gt;U$7,$C289+$E289-2&lt;U$7),0,($D289-SUM($F289:T289)-SUM($F228:T228))*SAP_Leadsheet!$E$83)</f>
        <v>0</v>
      </c>
      <c r="V228" s="335">
        <f>IF(OR($C289&gt;V$7,$C289+$E289-2&lt;V$7),0,($D289-SUM($F289:U289)-SUM($F228:U228))*SAP_Leadsheet!$E$83)</f>
        <v>0</v>
      </c>
      <c r="W228" s="335">
        <f>IF(OR($C289&gt;W$7,$C289+$E289-2&lt;W$7),0,($D289-SUM($F289:V289)-SUM($F228:V228))*SAP_Leadsheet!$E$83)</f>
        <v>0</v>
      </c>
      <c r="X228" s="335">
        <f>IF(OR($C289&gt;X$7,$C289+$E289-2&lt;X$7),0,($D289-SUM($F289:W289)-SUM($F228:W228))*SAP_Leadsheet!$E$83)</f>
        <v>0</v>
      </c>
      <c r="Y228" s="335">
        <f>IF(OR($C289&gt;Y$7,$C289+$E289-2&lt;Y$7),0,($D289-SUM($F289:X289)-SUM($F228:X228))*SAP_Leadsheet!$E$83)</f>
        <v>0</v>
      </c>
      <c r="Z228" s="335">
        <f>IF(OR($C289&gt;Z$7,$C289+$E289-2&lt;Z$7),0,($D289-SUM($F289:Y289)-SUM($F228:Y228))*SAP_Leadsheet!$E$83)</f>
        <v>0</v>
      </c>
      <c r="AA228" s="335">
        <f>IF(OR($C289&gt;AA$7,$C289+$E289-2&lt;AA$7),0,($D289-SUM($F289:Z289)-SUM($F228:Z228))*SAP_Leadsheet!$E$83)</f>
        <v>0</v>
      </c>
      <c r="AB228" s="335">
        <f>IF(OR($C289&gt;AB$7,$C289+$E289-2&lt;AB$7),0,($D289-SUM($F289:AA289)-SUM($F228:AA228))*SAP_Leadsheet!$E$83)</f>
        <v>0</v>
      </c>
      <c r="AC228" s="335">
        <f>IF(OR($C289&gt;AC$7,$C289+$E289-2&lt;AC$7),0,($D289-SUM($F289:AB289)-SUM($F228:AB228))*SAP_Leadsheet!$E$83)</f>
        <v>0</v>
      </c>
      <c r="AD228" s="335">
        <f>IF(OR($C289&gt;AD$7,$C289+$E289-2&lt;AD$7),0,($D289-SUM($F289:AC289)-SUM($F228:AC228))*SAP_Leadsheet!$E$83)</f>
        <v>0</v>
      </c>
      <c r="AE228" s="335">
        <f>IF(OR($C289&gt;AE$7,$C289+$E289-2&lt;AE$7),0,($D289-SUM($F289:AD289)-SUM($F228:AD228))*SAP_Leadsheet!$E$83)</f>
        <v>0</v>
      </c>
      <c r="AF228" s="335">
        <f>IF(OR($C289&gt;AF$7,$C289+$E289-2&lt;AF$7),0,($D289-SUM($F289:AE289)-SUM($F228:AE228))*SAP_Leadsheet!$E$83)</f>
        <v>0</v>
      </c>
      <c r="AG228" s="335">
        <f>IF(OR($C289&gt;AG$7,$C289+$E289-2&lt;AG$7),0,($D289-SUM($F289:AF289)-SUM($F228:AF228))*SAP_Leadsheet!$E$83)</f>
        <v>0</v>
      </c>
      <c r="AH228" s="335">
        <f>IF(OR($C289&gt;AH$7,$C289+$E289-2&lt;AH$7),0,($D289-SUM($F289:AG289)-SUM($F228:AG228))*SAP_Leadsheet!$E$83)</f>
        <v>0</v>
      </c>
      <c r="AI228" s="335">
        <f>IF(OR($C289&gt;AI$7,$C289+$E289-2&lt;AI$7),0,($D289-SUM($F289:AH289)-SUM($F228:AH228))*SAP_Leadsheet!$E$83)</f>
        <v>0</v>
      </c>
      <c r="AJ228" s="335">
        <f>IF(OR($C289&gt;AJ$7,$C289+$E289-2&lt;AJ$7),0,($D289-SUM($F289:AI289)-SUM($F228:AI228))*SAP_Leadsheet!$E$83)</f>
        <v>0</v>
      </c>
      <c r="AK228" s="335">
        <f>IF(OR($C289&gt;AK$7,$C289+$E289-2&lt;AK$7),0,($D289-SUM($F289:AJ289)-SUM($F228:AJ228))*SAP_Leadsheet!$E$83)</f>
        <v>0</v>
      </c>
      <c r="AL228" s="335">
        <f>IF(OR($C289&gt;AL$7,$C289+$E289-2&lt;AL$7),0,($D289-SUM($F289:AK289)-SUM($F228:AK228))*SAP_Leadsheet!$E$83)</f>
        <v>0</v>
      </c>
      <c r="AM228" s="335">
        <f>IF(OR($C289&gt;AM$7,$C289+$E289-2&lt;AM$7),0,($D289-SUM($F289:AL289)-SUM($F228:AL228))*SAP_Leadsheet!$E$83)</f>
        <v>0</v>
      </c>
      <c r="AN228" s="335">
        <f>IF(OR($C289&gt;AN$7,$C289+$E289-2&lt;AN$7),0,($D289-SUM($F289:AM289)-SUM($F228:AM228))*SAP_Leadsheet!$E$83)</f>
        <v>0</v>
      </c>
      <c r="AO228" s="335">
        <f>IF(OR($C289&gt;AO$7,$C289+$E289-2&lt;AO$7),0,($D289-SUM($F289:AN289)-SUM($F228:AN228))*SAP_Leadsheet!$E$83)</f>
        <v>0</v>
      </c>
      <c r="AP228" s="335">
        <f>IF(OR($C289&gt;AP$7,$C289+$E289-2&lt;AP$7),0,($D289-SUM($F289:AO289)-SUM($F228:AO228))*SAP_Leadsheet!$E$83)</f>
        <v>0</v>
      </c>
      <c r="AQ228" s="335">
        <f>IF(OR($C289&gt;AQ$7,$C289+$E289-2&lt;AQ$7),0,($D289-SUM($F289:AP289)-SUM($F228:AP228))*SAP_Leadsheet!$E$83)</f>
        <v>0</v>
      </c>
      <c r="AR228" s="335">
        <f>IF(OR($C289&gt;AR$7,$C289+$E289-2&lt;AR$7),0,($D289-SUM($F289:AQ289)-SUM($F228:AQ228))*SAP_Leadsheet!$E$83)</f>
        <v>0</v>
      </c>
      <c r="AS228" s="335">
        <f>IF(OR($C289&gt;AS$7,$C289+$E289-2&lt;AS$7),0,($D289-SUM($F289:AR289)-SUM($F228:AR228))*SAP_Leadsheet!$E$83)</f>
        <v>0</v>
      </c>
      <c r="AT228" s="335">
        <f>IF(OR($C289&gt;AT$7,$C289+$E289-2&lt;AT$7),0,($D289-SUM($F289:AS289)-SUM($F228:AS228))*SAP_Leadsheet!$E$83)</f>
        <v>0</v>
      </c>
      <c r="AU228" s="335">
        <f>IF(OR($C289&gt;AU$7,$C289+$E289-2&lt;AU$7),0,($D289-SUM($F289:AT289)-SUM($F228:AT228))*SAP_Leadsheet!$E$83)</f>
        <v>0</v>
      </c>
      <c r="AV228" s="335">
        <f>IF(OR($C289&gt;AV$7,$C289+$E289-2&lt;AV$7),0,($D289-SUM($F289:AU289)-SUM($F228:AU228))*SAP_Leadsheet!$E$83)</f>
        <v>0</v>
      </c>
      <c r="AW228" s="335">
        <f>IF(OR($C289&gt;AW$7,$C289+$E289-2&lt;AW$7),0,($D289-SUM($F289:AV289)-SUM($F228:AV228))*SAP_Leadsheet!$E$83)</f>
        <v>0</v>
      </c>
      <c r="AX228" s="335">
        <f>IF(OR($C289&gt;AX$7,$C289+$E289-2&lt;AX$7),0,($D289-SUM($F289:AW289)-SUM($F228:AW228))*SAP_Leadsheet!$E$83)</f>
        <v>0</v>
      </c>
      <c r="AY228" s="335">
        <f>IF(OR($C289&gt;AY$7,$C289+$E289-2&lt;AY$7),0,($D289-SUM($F289:AX289)-SUM($F228:AX228))*SAP_Leadsheet!$E$83)</f>
        <v>0</v>
      </c>
      <c r="AZ228" s="335">
        <f>IF(OR($C289&gt;AZ$7,$C289+$E289-2&lt;AZ$7),0,($D289-SUM($F289:AY289)-SUM($F228:AY228))*SAP_Leadsheet!$E$83)</f>
        <v>0</v>
      </c>
      <c r="BA228" s="335">
        <f>IF(OR($C289&gt;BA$7,$C289+$E289-2&lt;BA$7),0,($D289-SUM($F289:AZ289)-SUM($F228:AZ228))*SAP_Leadsheet!$E$83)</f>
        <v>0</v>
      </c>
      <c r="BB228" s="335">
        <f>IF(OR($C289&gt;BB$7,$C289+$E289-2&lt;BB$7),0,($D289-SUM($F289:BA289)-SUM($F228:BA228))*SAP_Leadsheet!$E$83)</f>
        <v>0</v>
      </c>
      <c r="BC228" s="335">
        <f>IF(OR($C289&gt;BC$7,$C289+$E289-2&lt;BC$7),0,($D289-SUM($F289:BB289)-SUM($F228:BB228))*SAP_Leadsheet!$E$83)</f>
        <v>0</v>
      </c>
      <c r="BD228" s="335">
        <f>IF(OR($C289&gt;BD$7,$C289+$E289-2&lt;BD$7),0,($D289-SUM($F289:BC289)-SUM($F228:BC228))*SAP_Leadsheet!$E$83)</f>
        <v>0</v>
      </c>
      <c r="BE228" s="335">
        <f>IF(OR($C289&gt;BE$7,$C289+$E289-2&lt;BE$7),0,($D289-SUM($F289:BD289)-SUM($F228:BD228))*SAP_Leadsheet!$E$83)</f>
        <v>0</v>
      </c>
      <c r="BF228" s="335">
        <f>IF(OR($C289&gt;BF$7,$C289+$E289-2&lt;BF$7),0,($D289-SUM($F289:BE289)-SUM($F228:BE228))*SAP_Leadsheet!$E$83)</f>
        <v>0</v>
      </c>
      <c r="BG228" s="335">
        <f>IF(OR($C289&gt;BG$7,$C289+$E289-2&lt;BG$7),0,($D289-SUM($F289:BF289)-SUM($F228:BF228))*SAP_Leadsheet!$E$83)</f>
        <v>0</v>
      </c>
      <c r="BH228" s="335">
        <f>IF(OR($C289&gt;BH$7,$C289+$E289-2&lt;BH$7),0,($D289-SUM($F289:BG289)-SUM($F228:BG228))*SAP_Leadsheet!$E$83)</f>
        <v>0</v>
      </c>
      <c r="BI228" s="335">
        <f>IF(OR($C289&gt;BI$7,$C289+$E289-2&lt;BI$7),0,($D289-SUM($F289:BH289)-SUM($F228:BH228))*SAP_Leadsheet!$E$83)</f>
        <v>0</v>
      </c>
      <c r="BJ228" s="335">
        <f>IF(OR($C289&gt;BJ$7,$C289+$E289-2&lt;BJ$7),0,($D289-SUM($F289:BI289)-SUM($F228:BI228))*SAP_Leadsheet!$E$83)</f>
        <v>0</v>
      </c>
      <c r="BK228" s="335">
        <f>IF(OR($C289&gt;BK$7,$C289+$E289-2&lt;BK$7),0,($D289-SUM($F289:BJ289)-SUM($F228:BJ228))*SAP_Leadsheet!$E$83)</f>
        <v>0</v>
      </c>
      <c r="BL228" s="335">
        <f>IF(OR($C289&gt;BL$7,$C289+$E289-2&lt;BL$7),0,($D289-SUM($F289:BK289)-SUM($F228:BK228))*SAP_Leadsheet!$E$83)</f>
        <v>0</v>
      </c>
      <c r="BM228" s="335">
        <f>IF(OR($C289&gt;BM$7,$C289+$E289-2&lt;BM$7),0,($D289-SUM($F289:BL289)-SUM($F228:BL228))*SAP_Leadsheet!$E$83)</f>
        <v>0</v>
      </c>
      <c r="BN228" s="335">
        <f>IF(OR($C289&gt;BN$7,$C289+$E289-2&lt;BN$7),0,($D289-SUM($F289:BM289)-SUM($F228:BM228))*SAP_Leadsheet!$E$83)</f>
        <v>0</v>
      </c>
      <c r="BO228" s="253"/>
      <c r="BP228" s="253"/>
      <c r="BQ228" s="253"/>
      <c r="BR228" s="253"/>
      <c r="BS228" s="253"/>
      <c r="BT228" s="253"/>
      <c r="BU228" s="253"/>
      <c r="BV228" s="253"/>
      <c r="BW228" s="253"/>
      <c r="BX228" s="253"/>
      <c r="BY228" s="253"/>
      <c r="BZ228" s="253"/>
      <c r="CA228" s="253"/>
      <c r="CB228" s="253"/>
      <c r="CC228" s="253"/>
      <c r="CD228" s="253"/>
      <c r="CE228" s="253"/>
      <c r="CF228" s="253"/>
      <c r="CG228" s="253"/>
      <c r="CH228" s="253"/>
      <c r="CI228" s="253"/>
      <c r="CJ228" s="253"/>
      <c r="CK228" s="253"/>
      <c r="CL228" s="253"/>
    </row>
    <row r="229" spans="1:90" hidden="1" outlineLevel="1" x14ac:dyDescent="0.15">
      <c r="A229" s="112"/>
      <c r="B229" s="336"/>
      <c r="C229" s="8">
        <v>5</v>
      </c>
      <c r="D229" s="332"/>
      <c r="E229" s="333"/>
      <c r="F229" s="334"/>
      <c r="G229" s="335">
        <f>IF(OR($C290&gt;G$7,$C290+$E290-2&lt;G$7),0,($D290-SUM($F290:F290)-SUM($F229:F229))*SAP_Leadsheet!$E$83)</f>
        <v>0</v>
      </c>
      <c r="H229" s="335">
        <f>IF(OR($C290&gt;H$7,$C290+$E290-2&lt;H$7),0,($D290-SUM($F290:G290)-SUM($F229:G229))*SAP_Leadsheet!$E$83)</f>
        <v>0</v>
      </c>
      <c r="I229" s="335">
        <f>IF(OR($C290&gt;I$7,$C290+$E290-2&lt;I$7),0,($D290-SUM($F290:H290)-SUM($F229:H229))*SAP_Leadsheet!$E$83)</f>
        <v>0</v>
      </c>
      <c r="J229" s="335">
        <f>IF(OR($C290&gt;J$7,$C290+$E290-2&lt;J$7),0,($D290-SUM($F290:I290)-SUM($F229:I229))*SAP_Leadsheet!$E$83)</f>
        <v>0</v>
      </c>
      <c r="K229" s="335">
        <f>IF(OR($C290&gt;K$7,$C290+$E290-2&lt;K$7),0,($D290-SUM($F290:J290)-SUM($F229:J229))*SAP_Leadsheet!$E$83)</f>
        <v>0</v>
      </c>
      <c r="L229" s="335">
        <f>IF(OR($C290&gt;L$7,$C290+$E290-2&lt;L$7),0,($D290-SUM($F290:K290)-SUM($F229:K229))*SAP_Leadsheet!$E$83)</f>
        <v>0</v>
      </c>
      <c r="M229" s="335">
        <f>IF(OR($C290&gt;M$7,$C290+$E290-2&lt;M$7),0,($D290-SUM($F290:L290)-SUM($F229:L229))*SAP_Leadsheet!$E$83)</f>
        <v>0</v>
      </c>
      <c r="N229" s="335">
        <f>IF(OR($C290&gt;N$7,$C290+$E290-2&lt;N$7),0,($D290-SUM($F290:M290)-SUM($F229:M229))*SAP_Leadsheet!$E$83)</f>
        <v>0</v>
      </c>
      <c r="O229" s="335">
        <f>IF(OR($C290&gt;O$7,$C290+$E290-2&lt;O$7),0,($D290-SUM($F290:N290)-SUM($F229:N229))*SAP_Leadsheet!$E$83)</f>
        <v>0</v>
      </c>
      <c r="P229" s="335">
        <f>IF(OR($C290&gt;P$7,$C290+$E290-2&lt;P$7),0,($D290-SUM($F290:O290)-SUM($F229:O229))*SAP_Leadsheet!$E$83)</f>
        <v>0</v>
      </c>
      <c r="Q229" s="335">
        <f>IF(OR($C290&gt;Q$7,$C290+$E290-2&lt;Q$7),0,($D290-SUM($F290:P290)-SUM($F229:P229))*SAP_Leadsheet!$E$83)</f>
        <v>0</v>
      </c>
      <c r="R229" s="335">
        <f>IF(OR($C290&gt;R$7,$C290+$E290-2&lt;R$7),0,($D290-SUM($F290:Q290)-SUM($F229:Q229))*SAP_Leadsheet!$E$83)</f>
        <v>0</v>
      </c>
      <c r="S229" s="335">
        <f>IF(OR($C290&gt;S$7,$C290+$E290-2&lt;S$7),0,($D290-SUM($F290:R290)-SUM($F229:R229))*SAP_Leadsheet!$E$83)</f>
        <v>0</v>
      </c>
      <c r="T229" s="335">
        <f>IF(OR($C290&gt;T$7,$C290+$E290-2&lt;T$7),0,($D290-SUM($F290:S290)-SUM($F229:S229))*SAP_Leadsheet!$E$83)</f>
        <v>0</v>
      </c>
      <c r="U229" s="335">
        <f>IF(OR($C290&gt;U$7,$C290+$E290-2&lt;U$7),0,($D290-SUM($F290:T290)-SUM($F229:T229))*SAP_Leadsheet!$E$83)</f>
        <v>0</v>
      </c>
      <c r="V229" s="335">
        <f>IF(OR($C290&gt;V$7,$C290+$E290-2&lt;V$7),0,($D290-SUM($F290:U290)-SUM($F229:U229))*SAP_Leadsheet!$E$83)</f>
        <v>0</v>
      </c>
      <c r="W229" s="335">
        <f>IF(OR($C290&gt;W$7,$C290+$E290-2&lt;W$7),0,($D290-SUM($F290:V290)-SUM($F229:V229))*SAP_Leadsheet!$E$83)</f>
        <v>0</v>
      </c>
      <c r="X229" s="335">
        <f>IF(OR($C290&gt;X$7,$C290+$E290-2&lt;X$7),0,($D290-SUM($F290:W290)-SUM($F229:W229))*SAP_Leadsheet!$E$83)</f>
        <v>0</v>
      </c>
      <c r="Y229" s="335">
        <f>IF(OR($C290&gt;Y$7,$C290+$E290-2&lt;Y$7),0,($D290-SUM($F290:X290)-SUM($F229:X229))*SAP_Leadsheet!$E$83)</f>
        <v>0</v>
      </c>
      <c r="Z229" s="335">
        <f>IF(OR($C290&gt;Z$7,$C290+$E290-2&lt;Z$7),0,($D290-SUM($F290:Y290)-SUM($F229:Y229))*SAP_Leadsheet!$E$83)</f>
        <v>0</v>
      </c>
      <c r="AA229" s="335">
        <f>IF(OR($C290&gt;AA$7,$C290+$E290-2&lt;AA$7),0,($D290-SUM($F290:Z290)-SUM($F229:Z229))*SAP_Leadsheet!$E$83)</f>
        <v>0</v>
      </c>
      <c r="AB229" s="335">
        <f>IF(OR($C290&gt;AB$7,$C290+$E290-2&lt;AB$7),0,($D290-SUM($F290:AA290)-SUM($F229:AA229))*SAP_Leadsheet!$E$83)</f>
        <v>0</v>
      </c>
      <c r="AC229" s="335">
        <f>IF(OR($C290&gt;AC$7,$C290+$E290-2&lt;AC$7),0,($D290-SUM($F290:AB290)-SUM($F229:AB229))*SAP_Leadsheet!$E$83)</f>
        <v>0</v>
      </c>
      <c r="AD229" s="335">
        <f>IF(OR($C290&gt;AD$7,$C290+$E290-2&lt;AD$7),0,($D290-SUM($F290:AC290)-SUM($F229:AC229))*SAP_Leadsheet!$E$83)</f>
        <v>0</v>
      </c>
      <c r="AE229" s="335">
        <f>IF(OR($C290&gt;AE$7,$C290+$E290-2&lt;AE$7),0,($D290-SUM($F290:AD290)-SUM($F229:AD229))*SAP_Leadsheet!$E$83)</f>
        <v>0</v>
      </c>
      <c r="AF229" s="335">
        <f>IF(OR($C290&gt;AF$7,$C290+$E290-2&lt;AF$7),0,($D290-SUM($F290:AE290)-SUM($F229:AE229))*SAP_Leadsheet!$E$83)</f>
        <v>0</v>
      </c>
      <c r="AG229" s="335">
        <f>IF(OR($C290&gt;AG$7,$C290+$E290-2&lt;AG$7),0,($D290-SUM($F290:AF290)-SUM($F229:AF229))*SAP_Leadsheet!$E$83)</f>
        <v>0</v>
      </c>
      <c r="AH229" s="335">
        <f>IF(OR($C290&gt;AH$7,$C290+$E290-2&lt;AH$7),0,($D290-SUM($F290:AG290)-SUM($F229:AG229))*SAP_Leadsheet!$E$83)</f>
        <v>0</v>
      </c>
      <c r="AI229" s="335">
        <f>IF(OR($C290&gt;AI$7,$C290+$E290-2&lt;AI$7),0,($D290-SUM($F290:AH290)-SUM($F229:AH229))*SAP_Leadsheet!$E$83)</f>
        <v>0</v>
      </c>
      <c r="AJ229" s="335">
        <f>IF(OR($C290&gt;AJ$7,$C290+$E290-2&lt;AJ$7),0,($D290-SUM($F290:AI290)-SUM($F229:AI229))*SAP_Leadsheet!$E$83)</f>
        <v>0</v>
      </c>
      <c r="AK229" s="335">
        <f>IF(OR($C290&gt;AK$7,$C290+$E290-2&lt;AK$7),0,($D290-SUM($F290:AJ290)-SUM($F229:AJ229))*SAP_Leadsheet!$E$83)</f>
        <v>0</v>
      </c>
      <c r="AL229" s="335">
        <f>IF(OR($C290&gt;AL$7,$C290+$E290-2&lt;AL$7),0,($D290-SUM($F290:AK290)-SUM($F229:AK229))*SAP_Leadsheet!$E$83)</f>
        <v>0</v>
      </c>
      <c r="AM229" s="335">
        <f>IF(OR($C290&gt;AM$7,$C290+$E290-2&lt;AM$7),0,($D290-SUM($F290:AL290)-SUM($F229:AL229))*SAP_Leadsheet!$E$83)</f>
        <v>0</v>
      </c>
      <c r="AN229" s="335">
        <f>IF(OR($C290&gt;AN$7,$C290+$E290-2&lt;AN$7),0,($D290-SUM($F290:AM290)-SUM($F229:AM229))*SAP_Leadsheet!$E$83)</f>
        <v>0</v>
      </c>
      <c r="AO229" s="335">
        <f>IF(OR($C290&gt;AO$7,$C290+$E290-2&lt;AO$7),0,($D290-SUM($F290:AN290)-SUM($F229:AN229))*SAP_Leadsheet!$E$83)</f>
        <v>0</v>
      </c>
      <c r="AP229" s="335">
        <f>IF(OR($C290&gt;AP$7,$C290+$E290-2&lt;AP$7),0,($D290-SUM($F290:AO290)-SUM($F229:AO229))*SAP_Leadsheet!$E$83)</f>
        <v>0</v>
      </c>
      <c r="AQ229" s="335">
        <f>IF(OR($C290&gt;AQ$7,$C290+$E290-2&lt;AQ$7),0,($D290-SUM($F290:AP290)-SUM($F229:AP229))*SAP_Leadsheet!$E$83)</f>
        <v>0</v>
      </c>
      <c r="AR229" s="335">
        <f>IF(OR($C290&gt;AR$7,$C290+$E290-2&lt;AR$7),0,($D290-SUM($F290:AQ290)-SUM($F229:AQ229))*SAP_Leadsheet!$E$83)</f>
        <v>0</v>
      </c>
      <c r="AS229" s="335">
        <f>IF(OR($C290&gt;AS$7,$C290+$E290-2&lt;AS$7),0,($D290-SUM($F290:AR290)-SUM($F229:AR229))*SAP_Leadsheet!$E$83)</f>
        <v>0</v>
      </c>
      <c r="AT229" s="335">
        <f>IF(OR($C290&gt;AT$7,$C290+$E290-2&lt;AT$7),0,($D290-SUM($F290:AS290)-SUM($F229:AS229))*SAP_Leadsheet!$E$83)</f>
        <v>0</v>
      </c>
      <c r="AU229" s="335">
        <f>IF(OR($C290&gt;AU$7,$C290+$E290-2&lt;AU$7),0,($D290-SUM($F290:AT290)-SUM($F229:AT229))*SAP_Leadsheet!$E$83)</f>
        <v>0</v>
      </c>
      <c r="AV229" s="335">
        <f>IF(OR($C290&gt;AV$7,$C290+$E290-2&lt;AV$7),0,($D290-SUM($F290:AU290)-SUM($F229:AU229))*SAP_Leadsheet!$E$83)</f>
        <v>0</v>
      </c>
      <c r="AW229" s="335">
        <f>IF(OR($C290&gt;AW$7,$C290+$E290-2&lt;AW$7),0,($D290-SUM($F290:AV290)-SUM($F229:AV229))*SAP_Leadsheet!$E$83)</f>
        <v>0</v>
      </c>
      <c r="AX229" s="335">
        <f>IF(OR($C290&gt;AX$7,$C290+$E290-2&lt;AX$7),0,($D290-SUM($F290:AW290)-SUM($F229:AW229))*SAP_Leadsheet!$E$83)</f>
        <v>0</v>
      </c>
      <c r="AY229" s="335">
        <f>IF(OR($C290&gt;AY$7,$C290+$E290-2&lt;AY$7),0,($D290-SUM($F290:AX290)-SUM($F229:AX229))*SAP_Leadsheet!$E$83)</f>
        <v>0</v>
      </c>
      <c r="AZ229" s="335">
        <f>IF(OR($C290&gt;AZ$7,$C290+$E290-2&lt;AZ$7),0,($D290-SUM($F290:AY290)-SUM($F229:AY229))*SAP_Leadsheet!$E$83)</f>
        <v>0</v>
      </c>
      <c r="BA229" s="335">
        <f>IF(OR($C290&gt;BA$7,$C290+$E290-2&lt;BA$7),0,($D290-SUM($F290:AZ290)-SUM($F229:AZ229))*SAP_Leadsheet!$E$83)</f>
        <v>0</v>
      </c>
      <c r="BB229" s="335">
        <f>IF(OR($C290&gt;BB$7,$C290+$E290-2&lt;BB$7),0,($D290-SUM($F290:BA290)-SUM($F229:BA229))*SAP_Leadsheet!$E$83)</f>
        <v>0</v>
      </c>
      <c r="BC229" s="335">
        <f>IF(OR($C290&gt;BC$7,$C290+$E290-2&lt;BC$7),0,($D290-SUM($F290:BB290)-SUM($F229:BB229))*SAP_Leadsheet!$E$83)</f>
        <v>0</v>
      </c>
      <c r="BD229" s="335">
        <f>IF(OR($C290&gt;BD$7,$C290+$E290-2&lt;BD$7),0,($D290-SUM($F290:BC290)-SUM($F229:BC229))*SAP_Leadsheet!$E$83)</f>
        <v>0</v>
      </c>
      <c r="BE229" s="335">
        <f>IF(OR($C290&gt;BE$7,$C290+$E290-2&lt;BE$7),0,($D290-SUM($F290:BD290)-SUM($F229:BD229))*SAP_Leadsheet!$E$83)</f>
        <v>0</v>
      </c>
      <c r="BF229" s="335">
        <f>IF(OR($C290&gt;BF$7,$C290+$E290-2&lt;BF$7),0,($D290-SUM($F290:BE290)-SUM($F229:BE229))*SAP_Leadsheet!$E$83)</f>
        <v>0</v>
      </c>
      <c r="BG229" s="335">
        <f>IF(OR($C290&gt;BG$7,$C290+$E290-2&lt;BG$7),0,($D290-SUM($F290:BF290)-SUM($F229:BF229))*SAP_Leadsheet!$E$83)</f>
        <v>0</v>
      </c>
      <c r="BH229" s="335">
        <f>IF(OR($C290&gt;BH$7,$C290+$E290-2&lt;BH$7),0,($D290-SUM($F290:BG290)-SUM($F229:BG229))*SAP_Leadsheet!$E$83)</f>
        <v>0</v>
      </c>
      <c r="BI229" s="335">
        <f>IF(OR($C290&gt;BI$7,$C290+$E290-2&lt;BI$7),0,($D290-SUM($F290:BH290)-SUM($F229:BH229))*SAP_Leadsheet!$E$83)</f>
        <v>0</v>
      </c>
      <c r="BJ229" s="335">
        <f>IF(OR($C290&gt;BJ$7,$C290+$E290-2&lt;BJ$7),0,($D290-SUM($F290:BI290)-SUM($F229:BI229))*SAP_Leadsheet!$E$83)</f>
        <v>0</v>
      </c>
      <c r="BK229" s="335">
        <f>IF(OR($C290&gt;BK$7,$C290+$E290-2&lt;BK$7),0,($D290-SUM($F290:BJ290)-SUM($F229:BJ229))*SAP_Leadsheet!$E$83)</f>
        <v>0</v>
      </c>
      <c r="BL229" s="335">
        <f>IF(OR($C290&gt;BL$7,$C290+$E290-2&lt;BL$7),0,($D290-SUM($F290:BK290)-SUM($F229:BK229))*SAP_Leadsheet!$E$83)</f>
        <v>0</v>
      </c>
      <c r="BM229" s="335">
        <f>IF(OR($C290&gt;BM$7,$C290+$E290-2&lt;BM$7),0,($D290-SUM($F290:BL290)-SUM($F229:BL229))*SAP_Leadsheet!$E$83)</f>
        <v>0</v>
      </c>
      <c r="BN229" s="335">
        <f>IF(OR($C290&gt;BN$7,$C290+$E290-2&lt;BN$7),0,($D290-SUM($F290:BM290)-SUM($F229:BM229))*SAP_Leadsheet!$E$83)</f>
        <v>0</v>
      </c>
      <c r="BO229" s="253"/>
      <c r="BP229" s="253"/>
      <c r="BQ229" s="253"/>
      <c r="BR229" s="253"/>
      <c r="BS229" s="253"/>
      <c r="BT229" s="253"/>
      <c r="BU229" s="253"/>
      <c r="BV229" s="253"/>
      <c r="BW229" s="253"/>
      <c r="BX229" s="253"/>
      <c r="BY229" s="253"/>
      <c r="BZ229" s="253"/>
      <c r="CA229" s="253"/>
      <c r="CB229" s="253"/>
      <c r="CC229" s="253"/>
      <c r="CD229" s="253"/>
      <c r="CE229" s="253"/>
      <c r="CF229" s="253"/>
      <c r="CG229" s="253"/>
      <c r="CH229" s="253"/>
      <c r="CI229" s="253"/>
      <c r="CJ229" s="253"/>
      <c r="CK229" s="253"/>
      <c r="CL229" s="253"/>
    </row>
    <row r="230" spans="1:90" hidden="1" outlineLevel="1" x14ac:dyDescent="0.15">
      <c r="A230" s="112"/>
      <c r="B230" s="336"/>
      <c r="C230" s="8">
        <v>6</v>
      </c>
      <c r="D230" s="332"/>
      <c r="E230" s="333"/>
      <c r="F230" s="334"/>
      <c r="G230" s="335">
        <f>IF(OR($C291&gt;G$7,$C291+$E291-2&lt;G$7),0,($D291-SUM($F291:F291)-SUM($F230:F230))*SAP_Leadsheet!$E$83)</f>
        <v>0</v>
      </c>
      <c r="H230" s="335">
        <f>IF(OR($C291&gt;H$7,$C291+$E291-2&lt;H$7),0,($D291-SUM($F291:G291)-SUM($F230:G230))*SAP_Leadsheet!$E$83)</f>
        <v>0</v>
      </c>
      <c r="I230" s="335">
        <f>IF(OR($C291&gt;I$7,$C291+$E291-2&lt;I$7),0,($D291-SUM($F291:H291)-SUM($F230:H230))*SAP_Leadsheet!$E$83)</f>
        <v>0</v>
      </c>
      <c r="J230" s="335">
        <f>IF(OR($C291&gt;J$7,$C291+$E291-2&lt;J$7),0,($D291-SUM($F291:I291)-SUM($F230:I230))*SAP_Leadsheet!$E$83)</f>
        <v>0</v>
      </c>
      <c r="K230" s="335">
        <f>IF(OR($C291&gt;K$7,$C291+$E291-2&lt;K$7),0,($D291-SUM($F291:J291)-SUM($F230:J230))*SAP_Leadsheet!$E$83)</f>
        <v>0</v>
      </c>
      <c r="L230" s="335">
        <f>IF(OR($C291&gt;L$7,$C291+$E291-2&lt;L$7),0,($D291-SUM($F291:K291)-SUM($F230:K230))*SAP_Leadsheet!$E$83)</f>
        <v>0</v>
      </c>
      <c r="M230" s="335">
        <f>IF(OR($C291&gt;M$7,$C291+$E291-2&lt;M$7),0,($D291-SUM($F291:L291)-SUM($F230:L230))*SAP_Leadsheet!$E$83)</f>
        <v>0</v>
      </c>
      <c r="N230" s="335">
        <f>IF(OR($C291&gt;N$7,$C291+$E291-2&lt;N$7),0,($D291-SUM($F291:M291)-SUM($F230:M230))*SAP_Leadsheet!$E$83)</f>
        <v>0</v>
      </c>
      <c r="O230" s="335">
        <f>IF(OR($C291&gt;O$7,$C291+$E291-2&lt;O$7),0,($D291-SUM($F291:N291)-SUM($F230:N230))*SAP_Leadsheet!$E$83)</f>
        <v>0</v>
      </c>
      <c r="P230" s="335">
        <f>IF(OR($C291&gt;P$7,$C291+$E291-2&lt;P$7),0,($D291-SUM($F291:O291)-SUM($F230:O230))*SAP_Leadsheet!$E$83)</f>
        <v>0</v>
      </c>
      <c r="Q230" s="335">
        <f>IF(OR($C291&gt;Q$7,$C291+$E291-2&lt;Q$7),0,($D291-SUM($F291:P291)-SUM($F230:P230))*SAP_Leadsheet!$E$83)</f>
        <v>0</v>
      </c>
      <c r="R230" s="335">
        <f>IF(OR($C291&gt;R$7,$C291+$E291-2&lt;R$7),0,($D291-SUM($F291:Q291)-SUM($F230:Q230))*SAP_Leadsheet!$E$83)</f>
        <v>0</v>
      </c>
      <c r="S230" s="335">
        <f>IF(OR($C291&gt;S$7,$C291+$E291-2&lt;S$7),0,($D291-SUM($F291:R291)-SUM($F230:R230))*SAP_Leadsheet!$E$83)</f>
        <v>0</v>
      </c>
      <c r="T230" s="335">
        <f>IF(OR($C291&gt;T$7,$C291+$E291-2&lt;T$7),0,($D291-SUM($F291:S291)-SUM($F230:S230))*SAP_Leadsheet!$E$83)</f>
        <v>0</v>
      </c>
      <c r="U230" s="335">
        <f>IF(OR($C291&gt;U$7,$C291+$E291-2&lt;U$7),0,($D291-SUM($F291:T291)-SUM($F230:T230))*SAP_Leadsheet!$E$83)</f>
        <v>0</v>
      </c>
      <c r="V230" s="335">
        <f>IF(OR($C291&gt;V$7,$C291+$E291-2&lt;V$7),0,($D291-SUM($F291:U291)-SUM($F230:U230))*SAP_Leadsheet!$E$83)</f>
        <v>0</v>
      </c>
      <c r="W230" s="335">
        <f>IF(OR($C291&gt;W$7,$C291+$E291-2&lt;W$7),0,($D291-SUM($F291:V291)-SUM($F230:V230))*SAP_Leadsheet!$E$83)</f>
        <v>0</v>
      </c>
      <c r="X230" s="335">
        <f>IF(OR($C291&gt;X$7,$C291+$E291-2&lt;X$7),0,($D291-SUM($F291:W291)-SUM($F230:W230))*SAP_Leadsheet!$E$83)</f>
        <v>0</v>
      </c>
      <c r="Y230" s="335">
        <f>IF(OR($C291&gt;Y$7,$C291+$E291-2&lt;Y$7),0,($D291-SUM($F291:X291)-SUM($F230:X230))*SAP_Leadsheet!$E$83)</f>
        <v>0</v>
      </c>
      <c r="Z230" s="335">
        <f>IF(OR($C291&gt;Z$7,$C291+$E291-2&lt;Z$7),0,($D291-SUM($F291:Y291)-SUM($F230:Y230))*SAP_Leadsheet!$E$83)</f>
        <v>0</v>
      </c>
      <c r="AA230" s="335">
        <f>IF(OR($C291&gt;AA$7,$C291+$E291-2&lt;AA$7),0,($D291-SUM($F291:Z291)-SUM($F230:Z230))*SAP_Leadsheet!$E$83)</f>
        <v>0</v>
      </c>
      <c r="AB230" s="335">
        <f>IF(OR($C291&gt;AB$7,$C291+$E291-2&lt;AB$7),0,($D291-SUM($F291:AA291)-SUM($F230:AA230))*SAP_Leadsheet!$E$83)</f>
        <v>0</v>
      </c>
      <c r="AC230" s="335">
        <f>IF(OR($C291&gt;AC$7,$C291+$E291-2&lt;AC$7),0,($D291-SUM($F291:AB291)-SUM($F230:AB230))*SAP_Leadsheet!$E$83)</f>
        <v>0</v>
      </c>
      <c r="AD230" s="335">
        <f>IF(OR($C291&gt;AD$7,$C291+$E291-2&lt;AD$7),0,($D291-SUM($F291:AC291)-SUM($F230:AC230))*SAP_Leadsheet!$E$83)</f>
        <v>0</v>
      </c>
      <c r="AE230" s="335">
        <f>IF(OR($C291&gt;AE$7,$C291+$E291-2&lt;AE$7),0,($D291-SUM($F291:AD291)-SUM($F230:AD230))*SAP_Leadsheet!$E$83)</f>
        <v>0</v>
      </c>
      <c r="AF230" s="335">
        <f>IF(OR($C291&gt;AF$7,$C291+$E291-2&lt;AF$7),0,($D291-SUM($F291:AE291)-SUM($F230:AE230))*SAP_Leadsheet!$E$83)</f>
        <v>0</v>
      </c>
      <c r="AG230" s="335">
        <f>IF(OR($C291&gt;AG$7,$C291+$E291-2&lt;AG$7),0,($D291-SUM($F291:AF291)-SUM($F230:AF230))*SAP_Leadsheet!$E$83)</f>
        <v>0</v>
      </c>
      <c r="AH230" s="335">
        <f>IF(OR($C291&gt;AH$7,$C291+$E291-2&lt;AH$7),0,($D291-SUM($F291:AG291)-SUM($F230:AG230))*SAP_Leadsheet!$E$83)</f>
        <v>0</v>
      </c>
      <c r="AI230" s="335">
        <f>IF(OR($C291&gt;AI$7,$C291+$E291-2&lt;AI$7),0,($D291-SUM($F291:AH291)-SUM($F230:AH230))*SAP_Leadsheet!$E$83)</f>
        <v>0</v>
      </c>
      <c r="AJ230" s="335">
        <f>IF(OR($C291&gt;AJ$7,$C291+$E291-2&lt;AJ$7),0,($D291-SUM($F291:AI291)-SUM($F230:AI230))*SAP_Leadsheet!$E$83)</f>
        <v>0</v>
      </c>
      <c r="AK230" s="335">
        <f>IF(OR($C291&gt;AK$7,$C291+$E291-2&lt;AK$7),0,($D291-SUM($F291:AJ291)-SUM($F230:AJ230))*SAP_Leadsheet!$E$83)</f>
        <v>0</v>
      </c>
      <c r="AL230" s="335">
        <f>IF(OR($C291&gt;AL$7,$C291+$E291-2&lt;AL$7),0,($D291-SUM($F291:AK291)-SUM($F230:AK230))*SAP_Leadsheet!$E$83)</f>
        <v>0</v>
      </c>
      <c r="AM230" s="335">
        <f>IF(OR($C291&gt;AM$7,$C291+$E291-2&lt;AM$7),0,($D291-SUM($F291:AL291)-SUM($F230:AL230))*SAP_Leadsheet!$E$83)</f>
        <v>0</v>
      </c>
      <c r="AN230" s="335">
        <f>IF(OR($C291&gt;AN$7,$C291+$E291-2&lt;AN$7),0,($D291-SUM($F291:AM291)-SUM($F230:AM230))*SAP_Leadsheet!$E$83)</f>
        <v>0</v>
      </c>
      <c r="AO230" s="335">
        <f>IF(OR($C291&gt;AO$7,$C291+$E291-2&lt;AO$7),0,($D291-SUM($F291:AN291)-SUM($F230:AN230))*SAP_Leadsheet!$E$83)</f>
        <v>0</v>
      </c>
      <c r="AP230" s="335">
        <f>IF(OR($C291&gt;AP$7,$C291+$E291-2&lt;AP$7),0,($D291-SUM($F291:AO291)-SUM($F230:AO230))*SAP_Leadsheet!$E$83)</f>
        <v>0</v>
      </c>
      <c r="AQ230" s="335">
        <f>IF(OR($C291&gt;AQ$7,$C291+$E291-2&lt;AQ$7),0,($D291-SUM($F291:AP291)-SUM($F230:AP230))*SAP_Leadsheet!$E$83)</f>
        <v>0</v>
      </c>
      <c r="AR230" s="335">
        <f>IF(OR($C291&gt;AR$7,$C291+$E291-2&lt;AR$7),0,($D291-SUM($F291:AQ291)-SUM($F230:AQ230))*SAP_Leadsheet!$E$83)</f>
        <v>0</v>
      </c>
      <c r="AS230" s="335">
        <f>IF(OR($C291&gt;AS$7,$C291+$E291-2&lt;AS$7),0,($D291-SUM($F291:AR291)-SUM($F230:AR230))*SAP_Leadsheet!$E$83)</f>
        <v>0</v>
      </c>
      <c r="AT230" s="335">
        <f>IF(OR($C291&gt;AT$7,$C291+$E291-2&lt;AT$7),0,($D291-SUM($F291:AS291)-SUM($F230:AS230))*SAP_Leadsheet!$E$83)</f>
        <v>0</v>
      </c>
      <c r="AU230" s="335">
        <f>IF(OR($C291&gt;AU$7,$C291+$E291-2&lt;AU$7),0,($D291-SUM($F291:AT291)-SUM($F230:AT230))*SAP_Leadsheet!$E$83)</f>
        <v>0</v>
      </c>
      <c r="AV230" s="335">
        <f>IF(OR($C291&gt;AV$7,$C291+$E291-2&lt;AV$7),0,($D291-SUM($F291:AU291)-SUM($F230:AU230))*SAP_Leadsheet!$E$83)</f>
        <v>0</v>
      </c>
      <c r="AW230" s="335">
        <f>IF(OR($C291&gt;AW$7,$C291+$E291-2&lt;AW$7),0,($D291-SUM($F291:AV291)-SUM($F230:AV230))*SAP_Leadsheet!$E$83)</f>
        <v>0</v>
      </c>
      <c r="AX230" s="335">
        <f>IF(OR($C291&gt;AX$7,$C291+$E291-2&lt;AX$7),0,($D291-SUM($F291:AW291)-SUM($F230:AW230))*SAP_Leadsheet!$E$83)</f>
        <v>0</v>
      </c>
      <c r="AY230" s="335">
        <f>IF(OR($C291&gt;AY$7,$C291+$E291-2&lt;AY$7),0,($D291-SUM($F291:AX291)-SUM($F230:AX230))*SAP_Leadsheet!$E$83)</f>
        <v>0</v>
      </c>
      <c r="AZ230" s="335">
        <f>IF(OR($C291&gt;AZ$7,$C291+$E291-2&lt;AZ$7),0,($D291-SUM($F291:AY291)-SUM($F230:AY230))*SAP_Leadsheet!$E$83)</f>
        <v>0</v>
      </c>
      <c r="BA230" s="335">
        <f>IF(OR($C291&gt;BA$7,$C291+$E291-2&lt;BA$7),0,($D291-SUM($F291:AZ291)-SUM($F230:AZ230))*SAP_Leadsheet!$E$83)</f>
        <v>0</v>
      </c>
      <c r="BB230" s="335">
        <f>IF(OR($C291&gt;BB$7,$C291+$E291-2&lt;BB$7),0,($D291-SUM($F291:BA291)-SUM($F230:BA230))*SAP_Leadsheet!$E$83)</f>
        <v>0</v>
      </c>
      <c r="BC230" s="335">
        <f>IF(OR($C291&gt;BC$7,$C291+$E291-2&lt;BC$7),0,($D291-SUM($F291:BB291)-SUM($F230:BB230))*SAP_Leadsheet!$E$83)</f>
        <v>0</v>
      </c>
      <c r="BD230" s="335">
        <f>IF(OR($C291&gt;BD$7,$C291+$E291-2&lt;BD$7),0,($D291-SUM($F291:BC291)-SUM($F230:BC230))*SAP_Leadsheet!$E$83)</f>
        <v>0</v>
      </c>
      <c r="BE230" s="335">
        <f>IF(OR($C291&gt;BE$7,$C291+$E291-2&lt;BE$7),0,($D291-SUM($F291:BD291)-SUM($F230:BD230))*SAP_Leadsheet!$E$83)</f>
        <v>0</v>
      </c>
      <c r="BF230" s="335">
        <f>IF(OR($C291&gt;BF$7,$C291+$E291-2&lt;BF$7),0,($D291-SUM($F291:BE291)-SUM($F230:BE230))*SAP_Leadsheet!$E$83)</f>
        <v>0</v>
      </c>
      <c r="BG230" s="335">
        <f>IF(OR($C291&gt;BG$7,$C291+$E291-2&lt;BG$7),0,($D291-SUM($F291:BF291)-SUM($F230:BF230))*SAP_Leadsheet!$E$83)</f>
        <v>0</v>
      </c>
      <c r="BH230" s="335">
        <f>IF(OR($C291&gt;BH$7,$C291+$E291-2&lt;BH$7),0,($D291-SUM($F291:BG291)-SUM($F230:BG230))*SAP_Leadsheet!$E$83)</f>
        <v>0</v>
      </c>
      <c r="BI230" s="335">
        <f>IF(OR($C291&gt;BI$7,$C291+$E291-2&lt;BI$7),0,($D291-SUM($F291:BH291)-SUM($F230:BH230))*SAP_Leadsheet!$E$83)</f>
        <v>0</v>
      </c>
      <c r="BJ230" s="335">
        <f>IF(OR($C291&gt;BJ$7,$C291+$E291-2&lt;BJ$7),0,($D291-SUM($F291:BI291)-SUM($F230:BI230))*SAP_Leadsheet!$E$83)</f>
        <v>0</v>
      </c>
      <c r="BK230" s="335">
        <f>IF(OR($C291&gt;BK$7,$C291+$E291-2&lt;BK$7),0,($D291-SUM($F291:BJ291)-SUM($F230:BJ230))*SAP_Leadsheet!$E$83)</f>
        <v>0</v>
      </c>
      <c r="BL230" s="335">
        <f>IF(OR($C291&gt;BL$7,$C291+$E291-2&lt;BL$7),0,($D291-SUM($F291:BK291)-SUM($F230:BK230))*SAP_Leadsheet!$E$83)</f>
        <v>0</v>
      </c>
      <c r="BM230" s="335">
        <f>IF(OR($C291&gt;BM$7,$C291+$E291-2&lt;BM$7),0,($D291-SUM($F291:BL291)-SUM($F230:BL230))*SAP_Leadsheet!$E$83)</f>
        <v>0</v>
      </c>
      <c r="BN230" s="335">
        <f>IF(OR($C291&gt;BN$7,$C291+$E291-2&lt;BN$7),0,($D291-SUM($F291:BM291)-SUM($F230:BM230))*SAP_Leadsheet!$E$83)</f>
        <v>0</v>
      </c>
      <c r="BO230" s="253"/>
      <c r="BP230" s="253"/>
      <c r="BQ230" s="253"/>
      <c r="BR230" s="253"/>
      <c r="BS230" s="253"/>
      <c r="BT230" s="253"/>
      <c r="BU230" s="253"/>
      <c r="BV230" s="253"/>
      <c r="BW230" s="253"/>
      <c r="BX230" s="253"/>
      <c r="BY230" s="253"/>
      <c r="BZ230" s="253"/>
      <c r="CA230" s="253"/>
      <c r="CB230" s="253"/>
      <c r="CC230" s="253"/>
      <c r="CD230" s="253"/>
      <c r="CE230" s="253"/>
      <c r="CF230" s="253"/>
      <c r="CG230" s="253"/>
      <c r="CH230" s="253"/>
      <c r="CI230" s="253"/>
      <c r="CJ230" s="253"/>
      <c r="CK230" s="253"/>
      <c r="CL230" s="253"/>
    </row>
    <row r="231" spans="1:90" hidden="1" outlineLevel="1" x14ac:dyDescent="0.15">
      <c r="A231" s="112"/>
      <c r="B231" s="87"/>
      <c r="C231" s="8">
        <v>7</v>
      </c>
      <c r="D231" s="332"/>
      <c r="E231" s="333"/>
      <c r="F231" s="334"/>
      <c r="G231" s="335">
        <f>IF(OR($C292&gt;G$7,$C292+$E292-2&lt;G$7),0,($D292-SUM($F292:F292)-SUM($F231:F231))*SAP_Leadsheet!$E$83)</f>
        <v>0</v>
      </c>
      <c r="H231" s="335">
        <f>IF(OR($C292&gt;H$7,$C292+$E292-2&lt;H$7),0,($D292-SUM($F292:G292)-SUM($F231:G231))*SAP_Leadsheet!$E$83)</f>
        <v>0</v>
      </c>
      <c r="I231" s="335">
        <f>IF(OR($C292&gt;I$7,$C292+$E292-2&lt;I$7),0,($D292-SUM($F292:H292)-SUM($F231:H231))*SAP_Leadsheet!$E$83)</f>
        <v>0</v>
      </c>
      <c r="J231" s="335">
        <f>IF(OR($C292&gt;J$7,$C292+$E292-2&lt;J$7),0,($D292-SUM($F292:I292)-SUM($F231:I231))*SAP_Leadsheet!$E$83)</f>
        <v>0</v>
      </c>
      <c r="K231" s="335">
        <f>IF(OR($C292&gt;K$7,$C292+$E292-2&lt;K$7),0,($D292-SUM($F292:J292)-SUM($F231:J231))*SAP_Leadsheet!$E$83)</f>
        <v>0</v>
      </c>
      <c r="L231" s="335">
        <f>IF(OR($C292&gt;L$7,$C292+$E292-2&lt;L$7),0,($D292-SUM($F292:K292)-SUM($F231:K231))*SAP_Leadsheet!$E$83)</f>
        <v>0</v>
      </c>
      <c r="M231" s="335">
        <f>IF(OR($C292&gt;M$7,$C292+$E292-2&lt;M$7),0,($D292-SUM($F292:L292)-SUM($F231:L231))*SAP_Leadsheet!$E$83)</f>
        <v>0</v>
      </c>
      <c r="N231" s="335">
        <f>IF(OR($C292&gt;N$7,$C292+$E292-2&lt;N$7),0,($D292-SUM($F292:M292)-SUM($F231:M231))*SAP_Leadsheet!$E$83)</f>
        <v>0</v>
      </c>
      <c r="O231" s="335">
        <f>IF(OR($C292&gt;O$7,$C292+$E292-2&lt;O$7),0,($D292-SUM($F292:N292)-SUM($F231:N231))*SAP_Leadsheet!$E$83)</f>
        <v>0</v>
      </c>
      <c r="P231" s="335">
        <f>IF(OR($C292&gt;P$7,$C292+$E292-2&lt;P$7),0,($D292-SUM($F292:O292)-SUM($F231:O231))*SAP_Leadsheet!$E$83)</f>
        <v>0</v>
      </c>
      <c r="Q231" s="335">
        <f>IF(OR($C292&gt;Q$7,$C292+$E292-2&lt;Q$7),0,($D292-SUM($F292:P292)-SUM($F231:P231))*SAP_Leadsheet!$E$83)</f>
        <v>0</v>
      </c>
      <c r="R231" s="335">
        <f>IF(OR($C292&gt;R$7,$C292+$E292-2&lt;R$7),0,($D292-SUM($F292:Q292)-SUM($F231:Q231))*SAP_Leadsheet!$E$83)</f>
        <v>0</v>
      </c>
      <c r="S231" s="335">
        <f>IF(OR($C292&gt;S$7,$C292+$E292-2&lt;S$7),0,($D292-SUM($F292:R292)-SUM($F231:R231))*SAP_Leadsheet!$E$83)</f>
        <v>0</v>
      </c>
      <c r="T231" s="335">
        <f>IF(OR($C292&gt;T$7,$C292+$E292-2&lt;T$7),0,($D292-SUM($F292:S292)-SUM($F231:S231))*SAP_Leadsheet!$E$83)</f>
        <v>0</v>
      </c>
      <c r="U231" s="335">
        <f>IF(OR($C292&gt;U$7,$C292+$E292-2&lt;U$7),0,($D292-SUM($F292:T292)-SUM($F231:T231))*SAP_Leadsheet!$E$83)</f>
        <v>0</v>
      </c>
      <c r="V231" s="335">
        <f>IF(OR($C292&gt;V$7,$C292+$E292-2&lt;V$7),0,($D292-SUM($F292:U292)-SUM($F231:U231))*SAP_Leadsheet!$E$83)</f>
        <v>0</v>
      </c>
      <c r="W231" s="335">
        <f>IF(OR($C292&gt;W$7,$C292+$E292-2&lt;W$7),0,($D292-SUM($F292:V292)-SUM($F231:V231))*SAP_Leadsheet!$E$83)</f>
        <v>0</v>
      </c>
      <c r="X231" s="335">
        <f>IF(OR($C292&gt;X$7,$C292+$E292-2&lt;X$7),0,($D292-SUM($F292:W292)-SUM($F231:W231))*SAP_Leadsheet!$E$83)</f>
        <v>0</v>
      </c>
      <c r="Y231" s="335">
        <f>IF(OR($C292&gt;Y$7,$C292+$E292-2&lt;Y$7),0,($D292-SUM($F292:X292)-SUM($F231:X231))*SAP_Leadsheet!$E$83)</f>
        <v>0</v>
      </c>
      <c r="Z231" s="335">
        <f>IF(OR($C292&gt;Z$7,$C292+$E292-2&lt;Z$7),0,($D292-SUM($F292:Y292)-SUM($F231:Y231))*SAP_Leadsheet!$E$83)</f>
        <v>0</v>
      </c>
      <c r="AA231" s="335">
        <f>IF(OR($C292&gt;AA$7,$C292+$E292-2&lt;AA$7),0,($D292-SUM($F292:Z292)-SUM($F231:Z231))*SAP_Leadsheet!$E$83)</f>
        <v>0</v>
      </c>
      <c r="AB231" s="335">
        <f>IF(OR($C292&gt;AB$7,$C292+$E292-2&lt;AB$7),0,($D292-SUM($F292:AA292)-SUM($F231:AA231))*SAP_Leadsheet!$E$83)</f>
        <v>0</v>
      </c>
      <c r="AC231" s="335">
        <f>IF(OR($C292&gt;AC$7,$C292+$E292-2&lt;AC$7),0,($D292-SUM($F292:AB292)-SUM($F231:AB231))*SAP_Leadsheet!$E$83)</f>
        <v>0</v>
      </c>
      <c r="AD231" s="335">
        <f>IF(OR($C292&gt;AD$7,$C292+$E292-2&lt;AD$7),0,($D292-SUM($F292:AC292)-SUM($F231:AC231))*SAP_Leadsheet!$E$83)</f>
        <v>0</v>
      </c>
      <c r="AE231" s="335">
        <f>IF(OR($C292&gt;AE$7,$C292+$E292-2&lt;AE$7),0,($D292-SUM($F292:AD292)-SUM($F231:AD231))*SAP_Leadsheet!$E$83)</f>
        <v>0</v>
      </c>
      <c r="AF231" s="335">
        <f>IF(OR($C292&gt;AF$7,$C292+$E292-2&lt;AF$7),0,($D292-SUM($F292:AE292)-SUM($F231:AE231))*SAP_Leadsheet!$E$83)</f>
        <v>0</v>
      </c>
      <c r="AG231" s="335">
        <f>IF(OR($C292&gt;AG$7,$C292+$E292-2&lt;AG$7),0,($D292-SUM($F292:AF292)-SUM($F231:AF231))*SAP_Leadsheet!$E$83)</f>
        <v>0</v>
      </c>
      <c r="AH231" s="335">
        <f>IF(OR($C292&gt;AH$7,$C292+$E292-2&lt;AH$7),0,($D292-SUM($F292:AG292)-SUM($F231:AG231))*SAP_Leadsheet!$E$83)</f>
        <v>0</v>
      </c>
      <c r="AI231" s="335">
        <f>IF(OR($C292&gt;AI$7,$C292+$E292-2&lt;AI$7),0,($D292-SUM($F292:AH292)-SUM($F231:AH231))*SAP_Leadsheet!$E$83)</f>
        <v>0</v>
      </c>
      <c r="AJ231" s="335">
        <f>IF(OR($C292&gt;AJ$7,$C292+$E292-2&lt;AJ$7),0,($D292-SUM($F292:AI292)-SUM($F231:AI231))*SAP_Leadsheet!$E$83)</f>
        <v>0</v>
      </c>
      <c r="AK231" s="335">
        <f>IF(OR($C292&gt;AK$7,$C292+$E292-2&lt;AK$7),0,($D292-SUM($F292:AJ292)-SUM($F231:AJ231))*SAP_Leadsheet!$E$83)</f>
        <v>0</v>
      </c>
      <c r="AL231" s="335">
        <f>IF(OR($C292&gt;AL$7,$C292+$E292-2&lt;AL$7),0,($D292-SUM($F292:AK292)-SUM($F231:AK231))*SAP_Leadsheet!$E$83)</f>
        <v>0</v>
      </c>
      <c r="AM231" s="335">
        <f>IF(OR($C292&gt;AM$7,$C292+$E292-2&lt;AM$7),0,($D292-SUM($F292:AL292)-SUM($F231:AL231))*SAP_Leadsheet!$E$83)</f>
        <v>0</v>
      </c>
      <c r="AN231" s="335">
        <f>IF(OR($C292&gt;AN$7,$C292+$E292-2&lt;AN$7),0,($D292-SUM($F292:AM292)-SUM($F231:AM231))*SAP_Leadsheet!$E$83)</f>
        <v>0</v>
      </c>
      <c r="AO231" s="335">
        <f>IF(OR($C292&gt;AO$7,$C292+$E292-2&lt;AO$7),0,($D292-SUM($F292:AN292)-SUM($F231:AN231))*SAP_Leadsheet!$E$83)</f>
        <v>0</v>
      </c>
      <c r="AP231" s="335">
        <f>IF(OR($C292&gt;AP$7,$C292+$E292-2&lt;AP$7),0,($D292-SUM($F292:AO292)-SUM($F231:AO231))*SAP_Leadsheet!$E$83)</f>
        <v>0</v>
      </c>
      <c r="AQ231" s="335">
        <f>IF(OR($C292&gt;AQ$7,$C292+$E292-2&lt;AQ$7),0,($D292-SUM($F292:AP292)-SUM($F231:AP231))*SAP_Leadsheet!$E$83)</f>
        <v>0</v>
      </c>
      <c r="AR231" s="335">
        <f>IF(OR($C292&gt;AR$7,$C292+$E292-2&lt;AR$7),0,($D292-SUM($F292:AQ292)-SUM($F231:AQ231))*SAP_Leadsheet!$E$83)</f>
        <v>0</v>
      </c>
      <c r="AS231" s="335">
        <f>IF(OR($C292&gt;AS$7,$C292+$E292-2&lt;AS$7),0,($D292-SUM($F292:AR292)-SUM($F231:AR231))*SAP_Leadsheet!$E$83)</f>
        <v>0</v>
      </c>
      <c r="AT231" s="335">
        <f>IF(OR($C292&gt;AT$7,$C292+$E292-2&lt;AT$7),0,($D292-SUM($F292:AS292)-SUM($F231:AS231))*SAP_Leadsheet!$E$83)</f>
        <v>0</v>
      </c>
      <c r="AU231" s="335">
        <f>IF(OR($C292&gt;AU$7,$C292+$E292-2&lt;AU$7),0,($D292-SUM($F292:AT292)-SUM($F231:AT231))*SAP_Leadsheet!$E$83)</f>
        <v>0</v>
      </c>
      <c r="AV231" s="335">
        <f>IF(OR($C292&gt;AV$7,$C292+$E292-2&lt;AV$7),0,($D292-SUM($F292:AU292)-SUM($F231:AU231))*SAP_Leadsheet!$E$83)</f>
        <v>0</v>
      </c>
      <c r="AW231" s="335">
        <f>IF(OR($C292&gt;AW$7,$C292+$E292-2&lt;AW$7),0,($D292-SUM($F292:AV292)-SUM($F231:AV231))*SAP_Leadsheet!$E$83)</f>
        <v>0</v>
      </c>
      <c r="AX231" s="335">
        <f>IF(OR($C292&gt;AX$7,$C292+$E292-2&lt;AX$7),0,($D292-SUM($F292:AW292)-SUM($F231:AW231))*SAP_Leadsheet!$E$83)</f>
        <v>0</v>
      </c>
      <c r="AY231" s="335">
        <f>IF(OR($C292&gt;AY$7,$C292+$E292-2&lt;AY$7),0,($D292-SUM($F292:AX292)-SUM($F231:AX231))*SAP_Leadsheet!$E$83)</f>
        <v>0</v>
      </c>
      <c r="AZ231" s="335">
        <f>IF(OR($C292&gt;AZ$7,$C292+$E292-2&lt;AZ$7),0,($D292-SUM($F292:AY292)-SUM($F231:AY231))*SAP_Leadsheet!$E$83)</f>
        <v>0</v>
      </c>
      <c r="BA231" s="335">
        <f>IF(OR($C292&gt;BA$7,$C292+$E292-2&lt;BA$7),0,($D292-SUM($F292:AZ292)-SUM($F231:AZ231))*SAP_Leadsheet!$E$83)</f>
        <v>0</v>
      </c>
      <c r="BB231" s="335">
        <f>IF(OR($C292&gt;BB$7,$C292+$E292-2&lt;BB$7),0,($D292-SUM($F292:BA292)-SUM($F231:BA231))*SAP_Leadsheet!$E$83)</f>
        <v>0</v>
      </c>
      <c r="BC231" s="335">
        <f>IF(OR($C292&gt;BC$7,$C292+$E292-2&lt;BC$7),0,($D292-SUM($F292:BB292)-SUM($F231:BB231))*SAP_Leadsheet!$E$83)</f>
        <v>0</v>
      </c>
      <c r="BD231" s="335">
        <f>IF(OR($C292&gt;BD$7,$C292+$E292-2&lt;BD$7),0,($D292-SUM($F292:BC292)-SUM($F231:BC231))*SAP_Leadsheet!$E$83)</f>
        <v>0</v>
      </c>
      <c r="BE231" s="335">
        <f>IF(OR($C292&gt;BE$7,$C292+$E292-2&lt;BE$7),0,($D292-SUM($F292:BD292)-SUM($F231:BD231))*SAP_Leadsheet!$E$83)</f>
        <v>0</v>
      </c>
      <c r="BF231" s="335">
        <f>IF(OR($C292&gt;BF$7,$C292+$E292-2&lt;BF$7),0,($D292-SUM($F292:BE292)-SUM($F231:BE231))*SAP_Leadsheet!$E$83)</f>
        <v>0</v>
      </c>
      <c r="BG231" s="335">
        <f>IF(OR($C292&gt;BG$7,$C292+$E292-2&lt;BG$7),0,($D292-SUM($F292:BF292)-SUM($F231:BF231))*SAP_Leadsheet!$E$83)</f>
        <v>0</v>
      </c>
      <c r="BH231" s="335">
        <f>IF(OR($C292&gt;BH$7,$C292+$E292-2&lt;BH$7),0,($D292-SUM($F292:BG292)-SUM($F231:BG231))*SAP_Leadsheet!$E$83)</f>
        <v>0</v>
      </c>
      <c r="BI231" s="335">
        <f>IF(OR($C292&gt;BI$7,$C292+$E292-2&lt;BI$7),0,($D292-SUM($F292:BH292)-SUM($F231:BH231))*SAP_Leadsheet!$E$83)</f>
        <v>0</v>
      </c>
      <c r="BJ231" s="335">
        <f>IF(OR($C292&gt;BJ$7,$C292+$E292-2&lt;BJ$7),0,($D292-SUM($F292:BI292)-SUM($F231:BI231))*SAP_Leadsheet!$E$83)</f>
        <v>0</v>
      </c>
      <c r="BK231" s="335">
        <f>IF(OR($C292&gt;BK$7,$C292+$E292-2&lt;BK$7),0,($D292-SUM($F292:BJ292)-SUM($F231:BJ231))*SAP_Leadsheet!$E$83)</f>
        <v>0</v>
      </c>
      <c r="BL231" s="335">
        <f>IF(OR($C292&gt;BL$7,$C292+$E292-2&lt;BL$7),0,($D292-SUM($F292:BK292)-SUM($F231:BK231))*SAP_Leadsheet!$E$83)</f>
        <v>0</v>
      </c>
      <c r="BM231" s="335">
        <f>IF(OR($C292&gt;BM$7,$C292+$E292-2&lt;BM$7),0,($D292-SUM($F292:BL292)-SUM($F231:BL231))*SAP_Leadsheet!$E$83)</f>
        <v>0</v>
      </c>
      <c r="BN231" s="335">
        <f>IF(OR($C292&gt;BN$7,$C292+$E292-2&lt;BN$7),0,($D292-SUM($F292:BM292)-SUM($F231:BM231))*SAP_Leadsheet!$E$83)</f>
        <v>0</v>
      </c>
      <c r="BO231" s="253"/>
      <c r="BP231" s="253"/>
      <c r="BQ231" s="253"/>
      <c r="BR231" s="253"/>
      <c r="BS231" s="253"/>
      <c r="BT231" s="253"/>
      <c r="BU231" s="253"/>
      <c r="BV231" s="253"/>
      <c r="BW231" s="253"/>
      <c r="BX231" s="253"/>
      <c r="BY231" s="253"/>
      <c r="BZ231" s="253"/>
      <c r="CA231" s="253"/>
      <c r="CB231" s="253"/>
      <c r="CC231" s="253"/>
      <c r="CD231" s="253"/>
      <c r="CE231" s="253"/>
      <c r="CF231" s="253"/>
      <c r="CG231" s="253"/>
      <c r="CH231" s="253"/>
      <c r="CI231" s="253"/>
      <c r="CJ231" s="253"/>
      <c r="CK231" s="253"/>
      <c r="CL231" s="253"/>
    </row>
    <row r="232" spans="1:90" hidden="1" outlineLevel="1" x14ac:dyDescent="0.15">
      <c r="A232" s="112"/>
      <c r="B232" s="87"/>
      <c r="C232" s="8">
        <v>8</v>
      </c>
      <c r="D232" s="332"/>
      <c r="E232" s="333"/>
      <c r="F232" s="334"/>
      <c r="G232" s="335">
        <f>IF(OR($C293&gt;G$7,$C293+$E293-2&lt;G$7),0,($D293-SUM($F293:F293)-SUM($F232:F232))*SAP_Leadsheet!$E$83)</f>
        <v>0</v>
      </c>
      <c r="H232" s="335">
        <f>IF(OR($C293&gt;H$7,$C293+$E293-2&lt;H$7),0,($D293-SUM($F293:G293)-SUM($F232:G232))*SAP_Leadsheet!$E$83)</f>
        <v>0</v>
      </c>
      <c r="I232" s="335">
        <f>IF(OR($C293&gt;I$7,$C293+$E293-2&lt;I$7),0,($D293-SUM($F293:H293)-SUM($F232:H232))*SAP_Leadsheet!$E$83)</f>
        <v>0</v>
      </c>
      <c r="J232" s="335">
        <f>IF(OR($C293&gt;J$7,$C293+$E293-2&lt;J$7),0,($D293-SUM($F293:I293)-SUM($F232:I232))*SAP_Leadsheet!$E$83)</f>
        <v>0</v>
      </c>
      <c r="K232" s="335">
        <f>IF(OR($C293&gt;K$7,$C293+$E293-2&lt;K$7),0,($D293-SUM($F293:J293)-SUM($F232:J232))*SAP_Leadsheet!$E$83)</f>
        <v>0</v>
      </c>
      <c r="L232" s="335">
        <f>IF(OR($C293&gt;L$7,$C293+$E293-2&lt;L$7),0,($D293-SUM($F293:K293)-SUM($F232:K232))*SAP_Leadsheet!$E$83)</f>
        <v>0</v>
      </c>
      <c r="M232" s="335">
        <f>IF(OR($C293&gt;M$7,$C293+$E293-2&lt;M$7),0,($D293-SUM($F293:L293)-SUM($F232:L232))*SAP_Leadsheet!$E$83)</f>
        <v>0</v>
      </c>
      <c r="N232" s="335">
        <f>IF(OR($C293&gt;N$7,$C293+$E293-2&lt;N$7),0,($D293-SUM($F293:M293)-SUM($F232:M232))*SAP_Leadsheet!$E$83)</f>
        <v>0</v>
      </c>
      <c r="O232" s="335">
        <f>IF(OR($C293&gt;O$7,$C293+$E293-2&lt;O$7),0,($D293-SUM($F293:N293)-SUM($F232:N232))*SAP_Leadsheet!$E$83)</f>
        <v>0</v>
      </c>
      <c r="P232" s="335">
        <f>IF(OR($C293&gt;P$7,$C293+$E293-2&lt;P$7),0,($D293-SUM($F293:O293)-SUM($F232:O232))*SAP_Leadsheet!$E$83)</f>
        <v>0</v>
      </c>
      <c r="Q232" s="335">
        <f>IF(OR($C293&gt;Q$7,$C293+$E293-2&lt;Q$7),0,($D293-SUM($F293:P293)-SUM($F232:P232))*SAP_Leadsheet!$E$83)</f>
        <v>0</v>
      </c>
      <c r="R232" s="335">
        <f>IF(OR($C293&gt;R$7,$C293+$E293-2&lt;R$7),0,($D293-SUM($F293:Q293)-SUM($F232:Q232))*SAP_Leadsheet!$E$83)</f>
        <v>0</v>
      </c>
      <c r="S232" s="335">
        <f>IF(OR($C293&gt;S$7,$C293+$E293-2&lt;S$7),0,($D293-SUM($F293:R293)-SUM($F232:R232))*SAP_Leadsheet!$E$83)</f>
        <v>0</v>
      </c>
      <c r="T232" s="335">
        <f>IF(OR($C293&gt;T$7,$C293+$E293-2&lt;T$7),0,($D293-SUM($F293:S293)-SUM($F232:S232))*SAP_Leadsheet!$E$83)</f>
        <v>0</v>
      </c>
      <c r="U232" s="335">
        <f>IF(OR($C293&gt;U$7,$C293+$E293-2&lt;U$7),0,($D293-SUM($F293:T293)-SUM($F232:T232))*SAP_Leadsheet!$E$83)</f>
        <v>0</v>
      </c>
      <c r="V232" s="335">
        <f>IF(OR($C293&gt;V$7,$C293+$E293-2&lt;V$7),0,($D293-SUM($F293:U293)-SUM($F232:U232))*SAP_Leadsheet!$E$83)</f>
        <v>0</v>
      </c>
      <c r="W232" s="335">
        <f>IF(OR($C293&gt;W$7,$C293+$E293-2&lt;W$7),0,($D293-SUM($F293:V293)-SUM($F232:V232))*SAP_Leadsheet!$E$83)</f>
        <v>0</v>
      </c>
      <c r="X232" s="335">
        <f>IF(OR($C293&gt;X$7,$C293+$E293-2&lt;X$7),0,($D293-SUM($F293:W293)-SUM($F232:W232))*SAP_Leadsheet!$E$83)</f>
        <v>0</v>
      </c>
      <c r="Y232" s="335">
        <f>IF(OR($C293&gt;Y$7,$C293+$E293-2&lt;Y$7),0,($D293-SUM($F293:X293)-SUM($F232:X232))*SAP_Leadsheet!$E$83)</f>
        <v>0</v>
      </c>
      <c r="Z232" s="335">
        <f>IF(OR($C293&gt;Z$7,$C293+$E293-2&lt;Z$7),0,($D293-SUM($F293:Y293)-SUM($F232:Y232))*SAP_Leadsheet!$E$83)</f>
        <v>0</v>
      </c>
      <c r="AA232" s="335">
        <f>IF(OR($C293&gt;AA$7,$C293+$E293-2&lt;AA$7),0,($D293-SUM($F293:Z293)-SUM($F232:Z232))*SAP_Leadsheet!$E$83)</f>
        <v>0</v>
      </c>
      <c r="AB232" s="335">
        <f>IF(OR($C293&gt;AB$7,$C293+$E293-2&lt;AB$7),0,($D293-SUM($F293:AA293)-SUM($F232:AA232))*SAP_Leadsheet!$E$83)</f>
        <v>0</v>
      </c>
      <c r="AC232" s="335">
        <f>IF(OR($C293&gt;AC$7,$C293+$E293-2&lt;AC$7),0,($D293-SUM($F293:AB293)-SUM($F232:AB232))*SAP_Leadsheet!$E$83)</f>
        <v>0</v>
      </c>
      <c r="AD232" s="335">
        <f>IF(OR($C293&gt;AD$7,$C293+$E293-2&lt;AD$7),0,($D293-SUM($F293:AC293)-SUM($F232:AC232))*SAP_Leadsheet!$E$83)</f>
        <v>0</v>
      </c>
      <c r="AE232" s="335">
        <f>IF(OR($C293&gt;AE$7,$C293+$E293-2&lt;AE$7),0,($D293-SUM($F293:AD293)-SUM($F232:AD232))*SAP_Leadsheet!$E$83)</f>
        <v>0</v>
      </c>
      <c r="AF232" s="335">
        <f>IF(OR($C293&gt;AF$7,$C293+$E293-2&lt;AF$7),0,($D293-SUM($F293:AE293)-SUM($F232:AE232))*SAP_Leadsheet!$E$83)</f>
        <v>0</v>
      </c>
      <c r="AG232" s="335">
        <f>IF(OR($C293&gt;AG$7,$C293+$E293-2&lt;AG$7),0,($D293-SUM($F293:AF293)-SUM($F232:AF232))*SAP_Leadsheet!$E$83)</f>
        <v>0</v>
      </c>
      <c r="AH232" s="335">
        <f>IF(OR($C293&gt;AH$7,$C293+$E293-2&lt;AH$7),0,($D293-SUM($F293:AG293)-SUM($F232:AG232))*SAP_Leadsheet!$E$83)</f>
        <v>0</v>
      </c>
      <c r="AI232" s="335">
        <f>IF(OR($C293&gt;AI$7,$C293+$E293-2&lt;AI$7),0,($D293-SUM($F293:AH293)-SUM($F232:AH232))*SAP_Leadsheet!$E$83)</f>
        <v>0</v>
      </c>
      <c r="AJ232" s="335">
        <f>IF(OR($C293&gt;AJ$7,$C293+$E293-2&lt;AJ$7),0,($D293-SUM($F293:AI293)-SUM($F232:AI232))*SAP_Leadsheet!$E$83)</f>
        <v>0</v>
      </c>
      <c r="AK232" s="335">
        <f>IF(OR($C293&gt;AK$7,$C293+$E293-2&lt;AK$7),0,($D293-SUM($F293:AJ293)-SUM($F232:AJ232))*SAP_Leadsheet!$E$83)</f>
        <v>0</v>
      </c>
      <c r="AL232" s="335">
        <f>IF(OR($C293&gt;AL$7,$C293+$E293-2&lt;AL$7),0,($D293-SUM($F293:AK293)-SUM($F232:AK232))*SAP_Leadsheet!$E$83)</f>
        <v>0</v>
      </c>
      <c r="AM232" s="335">
        <f>IF(OR($C293&gt;AM$7,$C293+$E293-2&lt;AM$7),0,($D293-SUM($F293:AL293)-SUM($F232:AL232))*SAP_Leadsheet!$E$83)</f>
        <v>0</v>
      </c>
      <c r="AN232" s="335">
        <f>IF(OR($C293&gt;AN$7,$C293+$E293-2&lt;AN$7),0,($D293-SUM($F293:AM293)-SUM($F232:AM232))*SAP_Leadsheet!$E$83)</f>
        <v>0</v>
      </c>
      <c r="AO232" s="335">
        <f>IF(OR($C293&gt;AO$7,$C293+$E293-2&lt;AO$7),0,($D293-SUM($F293:AN293)-SUM($F232:AN232))*SAP_Leadsheet!$E$83)</f>
        <v>0</v>
      </c>
      <c r="AP232" s="335">
        <f>IF(OR($C293&gt;AP$7,$C293+$E293-2&lt;AP$7),0,($D293-SUM($F293:AO293)-SUM($F232:AO232))*SAP_Leadsheet!$E$83)</f>
        <v>0</v>
      </c>
      <c r="AQ232" s="335">
        <f>IF(OR($C293&gt;AQ$7,$C293+$E293-2&lt;AQ$7),0,($D293-SUM($F293:AP293)-SUM($F232:AP232))*SAP_Leadsheet!$E$83)</f>
        <v>0</v>
      </c>
      <c r="AR232" s="335">
        <f>IF(OR($C293&gt;AR$7,$C293+$E293-2&lt;AR$7),0,($D293-SUM($F293:AQ293)-SUM($F232:AQ232))*SAP_Leadsheet!$E$83)</f>
        <v>0</v>
      </c>
      <c r="AS232" s="335">
        <f>IF(OR($C293&gt;AS$7,$C293+$E293-2&lt;AS$7),0,($D293-SUM($F293:AR293)-SUM($F232:AR232))*SAP_Leadsheet!$E$83)</f>
        <v>0</v>
      </c>
      <c r="AT232" s="335">
        <f>IF(OR($C293&gt;AT$7,$C293+$E293-2&lt;AT$7),0,($D293-SUM($F293:AS293)-SUM($F232:AS232))*SAP_Leadsheet!$E$83)</f>
        <v>0</v>
      </c>
      <c r="AU232" s="335">
        <f>IF(OR($C293&gt;AU$7,$C293+$E293-2&lt;AU$7),0,($D293-SUM($F293:AT293)-SUM($F232:AT232))*SAP_Leadsheet!$E$83)</f>
        <v>0</v>
      </c>
      <c r="AV232" s="335">
        <f>IF(OR($C293&gt;AV$7,$C293+$E293-2&lt;AV$7),0,($D293-SUM($F293:AU293)-SUM($F232:AU232))*SAP_Leadsheet!$E$83)</f>
        <v>0</v>
      </c>
      <c r="AW232" s="335">
        <f>IF(OR($C293&gt;AW$7,$C293+$E293-2&lt;AW$7),0,($D293-SUM($F293:AV293)-SUM($F232:AV232))*SAP_Leadsheet!$E$83)</f>
        <v>0</v>
      </c>
      <c r="AX232" s="335">
        <f>IF(OR($C293&gt;AX$7,$C293+$E293-2&lt;AX$7),0,($D293-SUM($F293:AW293)-SUM($F232:AW232))*SAP_Leadsheet!$E$83)</f>
        <v>0</v>
      </c>
      <c r="AY232" s="335">
        <f>IF(OR($C293&gt;AY$7,$C293+$E293-2&lt;AY$7),0,($D293-SUM($F293:AX293)-SUM($F232:AX232))*SAP_Leadsheet!$E$83)</f>
        <v>0</v>
      </c>
      <c r="AZ232" s="335">
        <f>IF(OR($C293&gt;AZ$7,$C293+$E293-2&lt;AZ$7),0,($D293-SUM($F293:AY293)-SUM($F232:AY232))*SAP_Leadsheet!$E$83)</f>
        <v>0</v>
      </c>
      <c r="BA232" s="335">
        <f>IF(OR($C293&gt;BA$7,$C293+$E293-2&lt;BA$7),0,($D293-SUM($F293:AZ293)-SUM($F232:AZ232))*SAP_Leadsheet!$E$83)</f>
        <v>0</v>
      </c>
      <c r="BB232" s="335">
        <f>IF(OR($C293&gt;BB$7,$C293+$E293-2&lt;BB$7),0,($D293-SUM($F293:BA293)-SUM($F232:BA232))*SAP_Leadsheet!$E$83)</f>
        <v>0</v>
      </c>
      <c r="BC232" s="335">
        <f>IF(OR($C293&gt;BC$7,$C293+$E293-2&lt;BC$7),0,($D293-SUM($F293:BB293)-SUM($F232:BB232))*SAP_Leadsheet!$E$83)</f>
        <v>0</v>
      </c>
      <c r="BD232" s="335">
        <f>IF(OR($C293&gt;BD$7,$C293+$E293-2&lt;BD$7),0,($D293-SUM($F293:BC293)-SUM($F232:BC232))*SAP_Leadsheet!$E$83)</f>
        <v>0</v>
      </c>
      <c r="BE232" s="335">
        <f>IF(OR($C293&gt;BE$7,$C293+$E293-2&lt;BE$7),0,($D293-SUM($F293:BD293)-SUM($F232:BD232))*SAP_Leadsheet!$E$83)</f>
        <v>0</v>
      </c>
      <c r="BF232" s="335">
        <f>IF(OR($C293&gt;BF$7,$C293+$E293-2&lt;BF$7),0,($D293-SUM($F293:BE293)-SUM($F232:BE232))*SAP_Leadsheet!$E$83)</f>
        <v>0</v>
      </c>
      <c r="BG232" s="335">
        <f>IF(OR($C293&gt;BG$7,$C293+$E293-2&lt;BG$7),0,($D293-SUM($F293:BF293)-SUM($F232:BF232))*SAP_Leadsheet!$E$83)</f>
        <v>0</v>
      </c>
      <c r="BH232" s="335">
        <f>IF(OR($C293&gt;BH$7,$C293+$E293-2&lt;BH$7),0,($D293-SUM($F293:BG293)-SUM($F232:BG232))*SAP_Leadsheet!$E$83)</f>
        <v>0</v>
      </c>
      <c r="BI232" s="335">
        <f>IF(OR($C293&gt;BI$7,$C293+$E293-2&lt;BI$7),0,($D293-SUM($F293:BH293)-SUM($F232:BH232))*SAP_Leadsheet!$E$83)</f>
        <v>0</v>
      </c>
      <c r="BJ232" s="335">
        <f>IF(OR($C293&gt;BJ$7,$C293+$E293-2&lt;BJ$7),0,($D293-SUM($F293:BI293)-SUM($F232:BI232))*SAP_Leadsheet!$E$83)</f>
        <v>0</v>
      </c>
      <c r="BK232" s="335">
        <f>IF(OR($C293&gt;BK$7,$C293+$E293-2&lt;BK$7),0,($D293-SUM($F293:BJ293)-SUM($F232:BJ232))*SAP_Leadsheet!$E$83)</f>
        <v>0</v>
      </c>
      <c r="BL232" s="335">
        <f>IF(OR($C293&gt;BL$7,$C293+$E293-2&lt;BL$7),0,($D293-SUM($F293:BK293)-SUM($F232:BK232))*SAP_Leadsheet!$E$83)</f>
        <v>0</v>
      </c>
      <c r="BM232" s="335">
        <f>IF(OR($C293&gt;BM$7,$C293+$E293-2&lt;BM$7),0,($D293-SUM($F293:BL293)-SUM($F232:BL232))*SAP_Leadsheet!$E$83)</f>
        <v>0</v>
      </c>
      <c r="BN232" s="335">
        <f>IF(OR($C293&gt;BN$7,$C293+$E293-2&lt;BN$7),0,($D293-SUM($F293:BM293)-SUM($F232:BM232))*SAP_Leadsheet!$E$83)</f>
        <v>0</v>
      </c>
      <c r="BO232" s="253"/>
      <c r="BP232" s="253"/>
      <c r="BQ232" s="253"/>
      <c r="BR232" s="253"/>
      <c r="BS232" s="253"/>
      <c r="BT232" s="253"/>
      <c r="BU232" s="253"/>
      <c r="BV232" s="253"/>
      <c r="BW232" s="253"/>
      <c r="BX232" s="253"/>
      <c r="BY232" s="253"/>
      <c r="BZ232" s="253"/>
      <c r="CA232" s="253"/>
      <c r="CB232" s="253"/>
      <c r="CC232" s="253"/>
      <c r="CD232" s="253"/>
      <c r="CE232" s="253"/>
      <c r="CF232" s="253"/>
      <c r="CG232" s="253"/>
      <c r="CH232" s="253"/>
      <c r="CI232" s="253"/>
      <c r="CJ232" s="253"/>
      <c r="CK232" s="253"/>
      <c r="CL232" s="253"/>
    </row>
    <row r="233" spans="1:90" hidden="1" outlineLevel="1" x14ac:dyDescent="0.15">
      <c r="A233" s="112"/>
      <c r="B233" s="87"/>
      <c r="C233" s="8">
        <v>9</v>
      </c>
      <c r="D233" s="332"/>
      <c r="E233" s="333"/>
      <c r="F233" s="334"/>
      <c r="G233" s="335">
        <f>IF(OR($C294&gt;G$7,$C294+$E294-2&lt;G$7),0,($D294-SUM($F294:F294)-SUM($F233:F233))*SAP_Leadsheet!$E$83)</f>
        <v>0</v>
      </c>
      <c r="H233" s="335">
        <f>IF(OR($C294&gt;H$7,$C294+$E294-2&lt;H$7),0,($D294-SUM($F294:G294)-SUM($F233:G233))*SAP_Leadsheet!$E$83)</f>
        <v>0</v>
      </c>
      <c r="I233" s="335">
        <f>IF(OR($C294&gt;I$7,$C294+$E294-2&lt;I$7),0,($D294-SUM($F294:H294)-SUM($F233:H233))*SAP_Leadsheet!$E$83)</f>
        <v>0</v>
      </c>
      <c r="J233" s="335">
        <f>IF(OR($C294&gt;J$7,$C294+$E294-2&lt;J$7),0,($D294-SUM($F294:I294)-SUM($F233:I233))*SAP_Leadsheet!$E$83)</f>
        <v>0</v>
      </c>
      <c r="K233" s="335">
        <f>IF(OR($C294&gt;K$7,$C294+$E294-2&lt;K$7),0,($D294-SUM($F294:J294)-SUM($F233:J233))*SAP_Leadsheet!$E$83)</f>
        <v>0</v>
      </c>
      <c r="L233" s="335">
        <f>IF(OR($C294&gt;L$7,$C294+$E294-2&lt;L$7),0,($D294-SUM($F294:K294)-SUM($F233:K233))*SAP_Leadsheet!$E$83)</f>
        <v>0</v>
      </c>
      <c r="M233" s="335">
        <f>IF(OR($C294&gt;M$7,$C294+$E294-2&lt;M$7),0,($D294-SUM($F294:L294)-SUM($F233:L233))*SAP_Leadsheet!$E$83)</f>
        <v>0</v>
      </c>
      <c r="N233" s="335">
        <f>IF(OR($C294&gt;N$7,$C294+$E294-2&lt;N$7),0,($D294-SUM($F294:M294)-SUM($F233:M233))*SAP_Leadsheet!$E$83)</f>
        <v>0</v>
      </c>
      <c r="O233" s="335">
        <f>IF(OR($C294&gt;O$7,$C294+$E294-2&lt;O$7),0,($D294-SUM($F294:N294)-SUM($F233:N233))*SAP_Leadsheet!$E$83)</f>
        <v>0</v>
      </c>
      <c r="P233" s="335">
        <f>IF(OR($C294&gt;P$7,$C294+$E294-2&lt;P$7),0,($D294-SUM($F294:O294)-SUM($F233:O233))*SAP_Leadsheet!$E$83)</f>
        <v>0</v>
      </c>
      <c r="Q233" s="335">
        <f>IF(OR($C294&gt;Q$7,$C294+$E294-2&lt;Q$7),0,($D294-SUM($F294:P294)-SUM($F233:P233))*SAP_Leadsheet!$E$83)</f>
        <v>0</v>
      </c>
      <c r="R233" s="335">
        <f>IF(OR($C294&gt;R$7,$C294+$E294-2&lt;R$7),0,($D294-SUM($F294:Q294)-SUM($F233:Q233))*SAP_Leadsheet!$E$83)</f>
        <v>0</v>
      </c>
      <c r="S233" s="335">
        <f>IF(OR($C294&gt;S$7,$C294+$E294-2&lt;S$7),0,($D294-SUM($F294:R294)-SUM($F233:R233))*SAP_Leadsheet!$E$83)</f>
        <v>0</v>
      </c>
      <c r="T233" s="335">
        <f>IF(OR($C294&gt;T$7,$C294+$E294-2&lt;T$7),0,($D294-SUM($F294:S294)-SUM($F233:S233))*SAP_Leadsheet!$E$83)</f>
        <v>0</v>
      </c>
      <c r="U233" s="335">
        <f>IF(OR($C294&gt;U$7,$C294+$E294-2&lt;U$7),0,($D294-SUM($F294:T294)-SUM($F233:T233))*SAP_Leadsheet!$E$83)</f>
        <v>0</v>
      </c>
      <c r="V233" s="335">
        <f>IF(OR($C294&gt;V$7,$C294+$E294-2&lt;V$7),0,($D294-SUM($F294:U294)-SUM($F233:U233))*SAP_Leadsheet!$E$83)</f>
        <v>0</v>
      </c>
      <c r="W233" s="335">
        <f>IF(OR($C294&gt;W$7,$C294+$E294-2&lt;W$7),0,($D294-SUM($F294:V294)-SUM($F233:V233))*SAP_Leadsheet!$E$83)</f>
        <v>0</v>
      </c>
      <c r="X233" s="335">
        <f>IF(OR($C294&gt;X$7,$C294+$E294-2&lt;X$7),0,($D294-SUM($F294:W294)-SUM($F233:W233))*SAP_Leadsheet!$E$83)</f>
        <v>0</v>
      </c>
      <c r="Y233" s="335">
        <f>IF(OR($C294&gt;Y$7,$C294+$E294-2&lt;Y$7),0,($D294-SUM($F294:X294)-SUM($F233:X233))*SAP_Leadsheet!$E$83)</f>
        <v>0</v>
      </c>
      <c r="Z233" s="335">
        <f>IF(OR($C294&gt;Z$7,$C294+$E294-2&lt;Z$7),0,($D294-SUM($F294:Y294)-SUM($F233:Y233))*SAP_Leadsheet!$E$83)</f>
        <v>0</v>
      </c>
      <c r="AA233" s="335">
        <f>IF(OR($C294&gt;AA$7,$C294+$E294-2&lt;AA$7),0,($D294-SUM($F294:Z294)-SUM($F233:Z233))*SAP_Leadsheet!$E$83)</f>
        <v>0</v>
      </c>
      <c r="AB233" s="335">
        <f>IF(OR($C294&gt;AB$7,$C294+$E294-2&lt;AB$7),0,($D294-SUM($F294:AA294)-SUM($F233:AA233))*SAP_Leadsheet!$E$83)</f>
        <v>0</v>
      </c>
      <c r="AC233" s="335">
        <f>IF(OR($C294&gt;AC$7,$C294+$E294-2&lt;AC$7),0,($D294-SUM($F294:AB294)-SUM($F233:AB233))*SAP_Leadsheet!$E$83)</f>
        <v>0</v>
      </c>
      <c r="AD233" s="335">
        <f>IF(OR($C294&gt;AD$7,$C294+$E294-2&lt;AD$7),0,($D294-SUM($F294:AC294)-SUM($F233:AC233))*SAP_Leadsheet!$E$83)</f>
        <v>0</v>
      </c>
      <c r="AE233" s="335">
        <f>IF(OR($C294&gt;AE$7,$C294+$E294-2&lt;AE$7),0,($D294-SUM($F294:AD294)-SUM($F233:AD233))*SAP_Leadsheet!$E$83)</f>
        <v>0</v>
      </c>
      <c r="AF233" s="335">
        <f>IF(OR($C294&gt;AF$7,$C294+$E294-2&lt;AF$7),0,($D294-SUM($F294:AE294)-SUM($F233:AE233))*SAP_Leadsheet!$E$83)</f>
        <v>0</v>
      </c>
      <c r="AG233" s="335">
        <f>IF(OR($C294&gt;AG$7,$C294+$E294-2&lt;AG$7),0,($D294-SUM($F294:AF294)-SUM($F233:AF233))*SAP_Leadsheet!$E$83)</f>
        <v>0</v>
      </c>
      <c r="AH233" s="335">
        <f>IF(OR($C294&gt;AH$7,$C294+$E294-2&lt;AH$7),0,($D294-SUM($F294:AG294)-SUM($F233:AG233))*SAP_Leadsheet!$E$83)</f>
        <v>0</v>
      </c>
      <c r="AI233" s="335">
        <f>IF(OR($C294&gt;AI$7,$C294+$E294-2&lt;AI$7),0,($D294-SUM($F294:AH294)-SUM($F233:AH233))*SAP_Leadsheet!$E$83)</f>
        <v>0</v>
      </c>
      <c r="AJ233" s="335">
        <f>IF(OR($C294&gt;AJ$7,$C294+$E294-2&lt;AJ$7),0,($D294-SUM($F294:AI294)-SUM($F233:AI233))*SAP_Leadsheet!$E$83)</f>
        <v>0</v>
      </c>
      <c r="AK233" s="335">
        <f>IF(OR($C294&gt;AK$7,$C294+$E294-2&lt;AK$7),0,($D294-SUM($F294:AJ294)-SUM($F233:AJ233))*SAP_Leadsheet!$E$83)</f>
        <v>0</v>
      </c>
      <c r="AL233" s="335">
        <f>IF(OR($C294&gt;AL$7,$C294+$E294-2&lt;AL$7),0,($D294-SUM($F294:AK294)-SUM($F233:AK233))*SAP_Leadsheet!$E$83)</f>
        <v>0</v>
      </c>
      <c r="AM233" s="335">
        <f>IF(OR($C294&gt;AM$7,$C294+$E294-2&lt;AM$7),0,($D294-SUM($F294:AL294)-SUM($F233:AL233))*SAP_Leadsheet!$E$83)</f>
        <v>0</v>
      </c>
      <c r="AN233" s="335">
        <f>IF(OR($C294&gt;AN$7,$C294+$E294-2&lt;AN$7),0,($D294-SUM($F294:AM294)-SUM($F233:AM233))*SAP_Leadsheet!$E$83)</f>
        <v>0</v>
      </c>
      <c r="AO233" s="335">
        <f>IF(OR($C294&gt;AO$7,$C294+$E294-2&lt;AO$7),0,($D294-SUM($F294:AN294)-SUM($F233:AN233))*SAP_Leadsheet!$E$83)</f>
        <v>0</v>
      </c>
      <c r="AP233" s="335">
        <f>IF(OR($C294&gt;AP$7,$C294+$E294-2&lt;AP$7),0,($D294-SUM($F294:AO294)-SUM($F233:AO233))*SAP_Leadsheet!$E$83)</f>
        <v>0</v>
      </c>
      <c r="AQ233" s="335">
        <f>IF(OR($C294&gt;AQ$7,$C294+$E294-2&lt;AQ$7),0,($D294-SUM($F294:AP294)-SUM($F233:AP233))*SAP_Leadsheet!$E$83)</f>
        <v>0</v>
      </c>
      <c r="AR233" s="335">
        <f>IF(OR($C294&gt;AR$7,$C294+$E294-2&lt;AR$7),0,($D294-SUM($F294:AQ294)-SUM($F233:AQ233))*SAP_Leadsheet!$E$83)</f>
        <v>0</v>
      </c>
      <c r="AS233" s="335">
        <f>IF(OR($C294&gt;AS$7,$C294+$E294-2&lt;AS$7),0,($D294-SUM($F294:AR294)-SUM($F233:AR233))*SAP_Leadsheet!$E$83)</f>
        <v>0</v>
      </c>
      <c r="AT233" s="335">
        <f>IF(OR($C294&gt;AT$7,$C294+$E294-2&lt;AT$7),0,($D294-SUM($F294:AS294)-SUM($F233:AS233))*SAP_Leadsheet!$E$83)</f>
        <v>0</v>
      </c>
      <c r="AU233" s="335">
        <f>IF(OR($C294&gt;AU$7,$C294+$E294-2&lt;AU$7),0,($D294-SUM($F294:AT294)-SUM($F233:AT233))*SAP_Leadsheet!$E$83)</f>
        <v>0</v>
      </c>
      <c r="AV233" s="335">
        <f>IF(OR($C294&gt;AV$7,$C294+$E294-2&lt;AV$7),0,($D294-SUM($F294:AU294)-SUM($F233:AU233))*SAP_Leadsheet!$E$83)</f>
        <v>0</v>
      </c>
      <c r="AW233" s="335">
        <f>IF(OR($C294&gt;AW$7,$C294+$E294-2&lt;AW$7),0,($D294-SUM($F294:AV294)-SUM($F233:AV233))*SAP_Leadsheet!$E$83)</f>
        <v>0</v>
      </c>
      <c r="AX233" s="335">
        <f>IF(OR($C294&gt;AX$7,$C294+$E294-2&lt;AX$7),0,($D294-SUM($F294:AW294)-SUM($F233:AW233))*SAP_Leadsheet!$E$83)</f>
        <v>0</v>
      </c>
      <c r="AY233" s="335">
        <f>IF(OR($C294&gt;AY$7,$C294+$E294-2&lt;AY$7),0,($D294-SUM($F294:AX294)-SUM($F233:AX233))*SAP_Leadsheet!$E$83)</f>
        <v>0</v>
      </c>
      <c r="AZ233" s="335">
        <f>IF(OR($C294&gt;AZ$7,$C294+$E294-2&lt;AZ$7),0,($D294-SUM($F294:AY294)-SUM($F233:AY233))*SAP_Leadsheet!$E$83)</f>
        <v>0</v>
      </c>
      <c r="BA233" s="335">
        <f>IF(OR($C294&gt;BA$7,$C294+$E294-2&lt;BA$7),0,($D294-SUM($F294:AZ294)-SUM($F233:AZ233))*SAP_Leadsheet!$E$83)</f>
        <v>0</v>
      </c>
      <c r="BB233" s="335">
        <f>IF(OR($C294&gt;BB$7,$C294+$E294-2&lt;BB$7),0,($D294-SUM($F294:BA294)-SUM($F233:BA233))*SAP_Leadsheet!$E$83)</f>
        <v>0</v>
      </c>
      <c r="BC233" s="335">
        <f>IF(OR($C294&gt;BC$7,$C294+$E294-2&lt;BC$7),0,($D294-SUM($F294:BB294)-SUM($F233:BB233))*SAP_Leadsheet!$E$83)</f>
        <v>0</v>
      </c>
      <c r="BD233" s="335">
        <f>IF(OR($C294&gt;BD$7,$C294+$E294-2&lt;BD$7),0,($D294-SUM($F294:BC294)-SUM($F233:BC233))*SAP_Leadsheet!$E$83)</f>
        <v>0</v>
      </c>
      <c r="BE233" s="335">
        <f>IF(OR($C294&gt;BE$7,$C294+$E294-2&lt;BE$7),0,($D294-SUM($F294:BD294)-SUM($F233:BD233))*SAP_Leadsheet!$E$83)</f>
        <v>0</v>
      </c>
      <c r="BF233" s="335">
        <f>IF(OR($C294&gt;BF$7,$C294+$E294-2&lt;BF$7),0,($D294-SUM($F294:BE294)-SUM($F233:BE233))*SAP_Leadsheet!$E$83)</f>
        <v>0</v>
      </c>
      <c r="BG233" s="335">
        <f>IF(OR($C294&gt;BG$7,$C294+$E294-2&lt;BG$7),0,($D294-SUM($F294:BF294)-SUM($F233:BF233))*SAP_Leadsheet!$E$83)</f>
        <v>0</v>
      </c>
      <c r="BH233" s="335">
        <f>IF(OR($C294&gt;BH$7,$C294+$E294-2&lt;BH$7),0,($D294-SUM($F294:BG294)-SUM($F233:BG233))*SAP_Leadsheet!$E$83)</f>
        <v>0</v>
      </c>
      <c r="BI233" s="335">
        <f>IF(OR($C294&gt;BI$7,$C294+$E294-2&lt;BI$7),0,($D294-SUM($F294:BH294)-SUM($F233:BH233))*SAP_Leadsheet!$E$83)</f>
        <v>0</v>
      </c>
      <c r="BJ233" s="335">
        <f>IF(OR($C294&gt;BJ$7,$C294+$E294-2&lt;BJ$7),0,($D294-SUM($F294:BI294)-SUM($F233:BI233))*SAP_Leadsheet!$E$83)</f>
        <v>0</v>
      </c>
      <c r="BK233" s="335">
        <f>IF(OR($C294&gt;BK$7,$C294+$E294-2&lt;BK$7),0,($D294-SUM($F294:BJ294)-SUM($F233:BJ233))*SAP_Leadsheet!$E$83)</f>
        <v>0</v>
      </c>
      <c r="BL233" s="335">
        <f>IF(OR($C294&gt;BL$7,$C294+$E294-2&lt;BL$7),0,($D294-SUM($F294:BK294)-SUM($F233:BK233))*SAP_Leadsheet!$E$83)</f>
        <v>0</v>
      </c>
      <c r="BM233" s="335">
        <f>IF(OR($C294&gt;BM$7,$C294+$E294-2&lt;BM$7),0,($D294-SUM($F294:BL294)-SUM($F233:BL233))*SAP_Leadsheet!$E$83)</f>
        <v>0</v>
      </c>
      <c r="BN233" s="335">
        <f>IF(OR($C294&gt;BN$7,$C294+$E294-2&lt;BN$7),0,($D294-SUM($F294:BM294)-SUM($F233:BM233))*SAP_Leadsheet!$E$83)</f>
        <v>0</v>
      </c>
      <c r="BO233" s="253"/>
      <c r="BP233" s="253"/>
      <c r="BQ233" s="253"/>
      <c r="BR233" s="253"/>
      <c r="BS233" s="253"/>
      <c r="BT233" s="253"/>
      <c r="BU233" s="253"/>
      <c r="BV233" s="253"/>
      <c r="BW233" s="253"/>
      <c r="BX233" s="253"/>
      <c r="BY233" s="253"/>
      <c r="BZ233" s="253"/>
      <c r="CA233" s="253"/>
      <c r="CB233" s="253"/>
      <c r="CC233" s="253"/>
      <c r="CD233" s="253"/>
      <c r="CE233" s="253"/>
      <c r="CF233" s="253"/>
      <c r="CG233" s="253"/>
      <c r="CH233" s="253"/>
      <c r="CI233" s="253"/>
      <c r="CJ233" s="253"/>
      <c r="CK233" s="253"/>
      <c r="CL233" s="253"/>
    </row>
    <row r="234" spans="1:90" hidden="1" outlineLevel="1" x14ac:dyDescent="0.15">
      <c r="A234" s="112"/>
      <c r="B234" s="87"/>
      <c r="C234" s="8">
        <v>10</v>
      </c>
      <c r="D234" s="332"/>
      <c r="E234" s="333"/>
      <c r="F234" s="334"/>
      <c r="G234" s="335">
        <f>IF(OR($C295&gt;G$7,$C295+$E295-2&lt;G$7),0,($D295-SUM($F295:F295)-SUM($F234:F234))*SAP_Leadsheet!$E$83)</f>
        <v>0</v>
      </c>
      <c r="H234" s="335">
        <f>IF(OR($C295&gt;H$7,$C295+$E295-2&lt;H$7),0,($D295-SUM($F295:G295)-SUM($F234:G234))*SAP_Leadsheet!$E$83)</f>
        <v>0</v>
      </c>
      <c r="I234" s="335">
        <f>IF(OR($C295&gt;I$7,$C295+$E295-2&lt;I$7),0,($D295-SUM($F295:H295)-SUM($F234:H234))*SAP_Leadsheet!$E$83)</f>
        <v>0</v>
      </c>
      <c r="J234" s="335">
        <f>IF(OR($C295&gt;J$7,$C295+$E295-2&lt;J$7),0,($D295-SUM($F295:I295)-SUM($F234:I234))*SAP_Leadsheet!$E$83)</f>
        <v>0</v>
      </c>
      <c r="K234" s="335">
        <f>IF(OR($C295&gt;K$7,$C295+$E295-2&lt;K$7),0,($D295-SUM($F295:J295)-SUM($F234:J234))*SAP_Leadsheet!$E$83)</f>
        <v>0</v>
      </c>
      <c r="L234" s="335">
        <f>IF(OR($C295&gt;L$7,$C295+$E295-2&lt;L$7),0,($D295-SUM($F295:K295)-SUM($F234:K234))*SAP_Leadsheet!$E$83)</f>
        <v>0</v>
      </c>
      <c r="M234" s="335">
        <f>IF(OR($C295&gt;M$7,$C295+$E295-2&lt;M$7),0,($D295-SUM($F295:L295)-SUM($F234:L234))*SAP_Leadsheet!$E$83)</f>
        <v>0</v>
      </c>
      <c r="N234" s="335">
        <f>IF(OR($C295&gt;N$7,$C295+$E295-2&lt;N$7),0,($D295-SUM($F295:M295)-SUM($F234:M234))*SAP_Leadsheet!$E$83)</f>
        <v>0</v>
      </c>
      <c r="O234" s="335">
        <f>IF(OR($C295&gt;O$7,$C295+$E295-2&lt;O$7),0,($D295-SUM($F295:N295)-SUM($F234:N234))*SAP_Leadsheet!$E$83)</f>
        <v>0</v>
      </c>
      <c r="P234" s="335">
        <f>IF(OR($C295&gt;P$7,$C295+$E295-2&lt;P$7),0,($D295-SUM($F295:O295)-SUM($F234:O234))*SAP_Leadsheet!$E$83)</f>
        <v>0</v>
      </c>
      <c r="Q234" s="335">
        <f>IF(OR($C295&gt;Q$7,$C295+$E295-2&lt;Q$7),0,($D295-SUM($F295:P295)-SUM($F234:P234))*SAP_Leadsheet!$E$83)</f>
        <v>0</v>
      </c>
      <c r="R234" s="335">
        <f>IF(OR($C295&gt;R$7,$C295+$E295-2&lt;R$7),0,($D295-SUM($F295:Q295)-SUM($F234:Q234))*SAP_Leadsheet!$E$83)</f>
        <v>0</v>
      </c>
      <c r="S234" s="335">
        <f>IF(OR($C295&gt;S$7,$C295+$E295-2&lt;S$7),0,($D295-SUM($F295:R295)-SUM($F234:R234))*SAP_Leadsheet!$E$83)</f>
        <v>0</v>
      </c>
      <c r="T234" s="335">
        <f>IF(OR($C295&gt;T$7,$C295+$E295-2&lt;T$7),0,($D295-SUM($F295:S295)-SUM($F234:S234))*SAP_Leadsheet!$E$83)</f>
        <v>0</v>
      </c>
      <c r="U234" s="335">
        <f>IF(OR($C295&gt;U$7,$C295+$E295-2&lt;U$7),0,($D295-SUM($F295:T295)-SUM($F234:T234))*SAP_Leadsheet!$E$83)</f>
        <v>0</v>
      </c>
      <c r="V234" s="335">
        <f>IF(OR($C295&gt;V$7,$C295+$E295-2&lt;V$7),0,($D295-SUM($F295:U295)-SUM($F234:U234))*SAP_Leadsheet!$E$83)</f>
        <v>0</v>
      </c>
      <c r="W234" s="335">
        <f>IF(OR($C295&gt;W$7,$C295+$E295-2&lt;W$7),0,($D295-SUM($F295:V295)-SUM($F234:V234))*SAP_Leadsheet!$E$83)</f>
        <v>0</v>
      </c>
      <c r="X234" s="335">
        <f>IF(OR($C295&gt;X$7,$C295+$E295-2&lt;X$7),0,($D295-SUM($F295:W295)-SUM($F234:W234))*SAP_Leadsheet!$E$83)</f>
        <v>0</v>
      </c>
      <c r="Y234" s="335">
        <f>IF(OR($C295&gt;Y$7,$C295+$E295-2&lt;Y$7),0,($D295-SUM($F295:X295)-SUM($F234:X234))*SAP_Leadsheet!$E$83)</f>
        <v>0</v>
      </c>
      <c r="Z234" s="335">
        <f>IF(OR($C295&gt;Z$7,$C295+$E295-2&lt;Z$7),0,($D295-SUM($F295:Y295)-SUM($F234:Y234))*SAP_Leadsheet!$E$83)</f>
        <v>0</v>
      </c>
      <c r="AA234" s="335">
        <f>IF(OR($C295&gt;AA$7,$C295+$E295-2&lt;AA$7),0,($D295-SUM($F295:Z295)-SUM($F234:Z234))*SAP_Leadsheet!$E$83)</f>
        <v>0</v>
      </c>
      <c r="AB234" s="335">
        <f>IF(OR($C295&gt;AB$7,$C295+$E295-2&lt;AB$7),0,($D295-SUM($F295:AA295)-SUM($F234:AA234))*SAP_Leadsheet!$E$83)</f>
        <v>0</v>
      </c>
      <c r="AC234" s="335">
        <f>IF(OR($C295&gt;AC$7,$C295+$E295-2&lt;AC$7),0,($D295-SUM($F295:AB295)-SUM($F234:AB234))*SAP_Leadsheet!$E$83)</f>
        <v>0</v>
      </c>
      <c r="AD234" s="335">
        <f>IF(OR($C295&gt;AD$7,$C295+$E295-2&lt;AD$7),0,($D295-SUM($F295:AC295)-SUM($F234:AC234))*SAP_Leadsheet!$E$83)</f>
        <v>0</v>
      </c>
      <c r="AE234" s="335">
        <f>IF(OR($C295&gt;AE$7,$C295+$E295-2&lt;AE$7),0,($D295-SUM($F295:AD295)-SUM($F234:AD234))*SAP_Leadsheet!$E$83)</f>
        <v>0</v>
      </c>
      <c r="AF234" s="335">
        <f>IF(OR($C295&gt;AF$7,$C295+$E295-2&lt;AF$7),0,($D295-SUM($F295:AE295)-SUM($F234:AE234))*SAP_Leadsheet!$E$83)</f>
        <v>0</v>
      </c>
      <c r="AG234" s="335">
        <f>IF(OR($C295&gt;AG$7,$C295+$E295-2&lt;AG$7),0,($D295-SUM($F295:AF295)-SUM($F234:AF234))*SAP_Leadsheet!$E$83)</f>
        <v>0</v>
      </c>
      <c r="AH234" s="335">
        <f>IF(OR($C295&gt;AH$7,$C295+$E295-2&lt;AH$7),0,($D295-SUM($F295:AG295)-SUM($F234:AG234))*SAP_Leadsheet!$E$83)</f>
        <v>0</v>
      </c>
      <c r="AI234" s="335">
        <f>IF(OR($C295&gt;AI$7,$C295+$E295-2&lt;AI$7),0,($D295-SUM($F295:AH295)-SUM($F234:AH234))*SAP_Leadsheet!$E$83)</f>
        <v>0</v>
      </c>
      <c r="AJ234" s="335">
        <f>IF(OR($C295&gt;AJ$7,$C295+$E295-2&lt;AJ$7),0,($D295-SUM($F295:AI295)-SUM($F234:AI234))*SAP_Leadsheet!$E$83)</f>
        <v>0</v>
      </c>
      <c r="AK234" s="335">
        <f>IF(OR($C295&gt;AK$7,$C295+$E295-2&lt;AK$7),0,($D295-SUM($F295:AJ295)-SUM($F234:AJ234))*SAP_Leadsheet!$E$83)</f>
        <v>0</v>
      </c>
      <c r="AL234" s="335">
        <f>IF(OR($C295&gt;AL$7,$C295+$E295-2&lt;AL$7),0,($D295-SUM($F295:AK295)-SUM($F234:AK234))*SAP_Leadsheet!$E$83)</f>
        <v>0</v>
      </c>
      <c r="AM234" s="335">
        <f>IF(OR($C295&gt;AM$7,$C295+$E295-2&lt;AM$7),0,($D295-SUM($F295:AL295)-SUM($F234:AL234))*SAP_Leadsheet!$E$83)</f>
        <v>0</v>
      </c>
      <c r="AN234" s="335">
        <f>IF(OR($C295&gt;AN$7,$C295+$E295-2&lt;AN$7),0,($D295-SUM($F295:AM295)-SUM($F234:AM234))*SAP_Leadsheet!$E$83)</f>
        <v>0</v>
      </c>
      <c r="AO234" s="335">
        <f>IF(OR($C295&gt;AO$7,$C295+$E295-2&lt;AO$7),0,($D295-SUM($F295:AN295)-SUM($F234:AN234))*SAP_Leadsheet!$E$83)</f>
        <v>0</v>
      </c>
      <c r="AP234" s="335">
        <f>IF(OR($C295&gt;AP$7,$C295+$E295-2&lt;AP$7),0,($D295-SUM($F295:AO295)-SUM($F234:AO234))*SAP_Leadsheet!$E$83)</f>
        <v>0</v>
      </c>
      <c r="AQ234" s="335">
        <f>IF(OR($C295&gt;AQ$7,$C295+$E295-2&lt;AQ$7),0,($D295-SUM($F295:AP295)-SUM($F234:AP234))*SAP_Leadsheet!$E$83)</f>
        <v>0</v>
      </c>
      <c r="AR234" s="335">
        <f>IF(OR($C295&gt;AR$7,$C295+$E295-2&lt;AR$7),0,($D295-SUM($F295:AQ295)-SUM($F234:AQ234))*SAP_Leadsheet!$E$83)</f>
        <v>0</v>
      </c>
      <c r="AS234" s="335">
        <f>IF(OR($C295&gt;AS$7,$C295+$E295-2&lt;AS$7),0,($D295-SUM($F295:AR295)-SUM($F234:AR234))*SAP_Leadsheet!$E$83)</f>
        <v>0</v>
      </c>
      <c r="AT234" s="335">
        <f>IF(OR($C295&gt;AT$7,$C295+$E295-2&lt;AT$7),0,($D295-SUM($F295:AS295)-SUM($F234:AS234))*SAP_Leadsheet!$E$83)</f>
        <v>0</v>
      </c>
      <c r="AU234" s="335">
        <f>IF(OR($C295&gt;AU$7,$C295+$E295-2&lt;AU$7),0,($D295-SUM($F295:AT295)-SUM($F234:AT234))*SAP_Leadsheet!$E$83)</f>
        <v>0</v>
      </c>
      <c r="AV234" s="335">
        <f>IF(OR($C295&gt;AV$7,$C295+$E295-2&lt;AV$7),0,($D295-SUM($F295:AU295)-SUM($F234:AU234))*SAP_Leadsheet!$E$83)</f>
        <v>0</v>
      </c>
      <c r="AW234" s="335">
        <f>IF(OR($C295&gt;AW$7,$C295+$E295-2&lt;AW$7),0,($D295-SUM($F295:AV295)-SUM($F234:AV234))*SAP_Leadsheet!$E$83)</f>
        <v>0</v>
      </c>
      <c r="AX234" s="335">
        <f>IF(OR($C295&gt;AX$7,$C295+$E295-2&lt;AX$7),0,($D295-SUM($F295:AW295)-SUM($F234:AW234))*SAP_Leadsheet!$E$83)</f>
        <v>0</v>
      </c>
      <c r="AY234" s="335">
        <f>IF(OR($C295&gt;AY$7,$C295+$E295-2&lt;AY$7),0,($D295-SUM($F295:AX295)-SUM($F234:AX234))*SAP_Leadsheet!$E$83)</f>
        <v>0</v>
      </c>
      <c r="AZ234" s="335">
        <f>IF(OR($C295&gt;AZ$7,$C295+$E295-2&lt;AZ$7),0,($D295-SUM($F295:AY295)-SUM($F234:AY234))*SAP_Leadsheet!$E$83)</f>
        <v>0</v>
      </c>
      <c r="BA234" s="335">
        <f>IF(OR($C295&gt;BA$7,$C295+$E295-2&lt;BA$7),0,($D295-SUM($F295:AZ295)-SUM($F234:AZ234))*SAP_Leadsheet!$E$83)</f>
        <v>0</v>
      </c>
      <c r="BB234" s="335">
        <f>IF(OR($C295&gt;BB$7,$C295+$E295-2&lt;BB$7),0,($D295-SUM($F295:BA295)-SUM($F234:BA234))*SAP_Leadsheet!$E$83)</f>
        <v>0</v>
      </c>
      <c r="BC234" s="335">
        <f>IF(OR($C295&gt;BC$7,$C295+$E295-2&lt;BC$7),0,($D295-SUM($F295:BB295)-SUM($F234:BB234))*SAP_Leadsheet!$E$83)</f>
        <v>0</v>
      </c>
      <c r="BD234" s="335">
        <f>IF(OR($C295&gt;BD$7,$C295+$E295-2&lt;BD$7),0,($D295-SUM($F295:BC295)-SUM($F234:BC234))*SAP_Leadsheet!$E$83)</f>
        <v>0</v>
      </c>
      <c r="BE234" s="335">
        <f>IF(OR($C295&gt;BE$7,$C295+$E295-2&lt;BE$7),0,($D295-SUM($F295:BD295)-SUM($F234:BD234))*SAP_Leadsheet!$E$83)</f>
        <v>0</v>
      </c>
      <c r="BF234" s="335">
        <f>IF(OR($C295&gt;BF$7,$C295+$E295-2&lt;BF$7),0,($D295-SUM($F295:BE295)-SUM($F234:BE234))*SAP_Leadsheet!$E$83)</f>
        <v>0</v>
      </c>
      <c r="BG234" s="335">
        <f>IF(OR($C295&gt;BG$7,$C295+$E295-2&lt;BG$7),0,($D295-SUM($F295:BF295)-SUM($F234:BF234))*SAP_Leadsheet!$E$83)</f>
        <v>0</v>
      </c>
      <c r="BH234" s="335">
        <f>IF(OR($C295&gt;BH$7,$C295+$E295-2&lt;BH$7),0,($D295-SUM($F295:BG295)-SUM($F234:BG234))*SAP_Leadsheet!$E$83)</f>
        <v>0</v>
      </c>
      <c r="BI234" s="335">
        <f>IF(OR($C295&gt;BI$7,$C295+$E295-2&lt;BI$7),0,($D295-SUM($F295:BH295)-SUM($F234:BH234))*SAP_Leadsheet!$E$83)</f>
        <v>0</v>
      </c>
      <c r="BJ234" s="335">
        <f>IF(OR($C295&gt;BJ$7,$C295+$E295-2&lt;BJ$7),0,($D295-SUM($F295:BI295)-SUM($F234:BI234))*SAP_Leadsheet!$E$83)</f>
        <v>0</v>
      </c>
      <c r="BK234" s="335">
        <f>IF(OR($C295&gt;BK$7,$C295+$E295-2&lt;BK$7),0,($D295-SUM($F295:BJ295)-SUM($F234:BJ234))*SAP_Leadsheet!$E$83)</f>
        <v>0</v>
      </c>
      <c r="BL234" s="335">
        <f>IF(OR($C295&gt;BL$7,$C295+$E295-2&lt;BL$7),0,($D295-SUM($F295:BK295)-SUM($F234:BK234))*SAP_Leadsheet!$E$83)</f>
        <v>0</v>
      </c>
      <c r="BM234" s="335">
        <f>IF(OR($C295&gt;BM$7,$C295+$E295-2&lt;BM$7),0,($D295-SUM($F295:BL295)-SUM($F234:BL234))*SAP_Leadsheet!$E$83)</f>
        <v>0</v>
      </c>
      <c r="BN234" s="335">
        <f>IF(OR($C295&gt;BN$7,$C295+$E295-2&lt;BN$7),0,($D295-SUM($F295:BM295)-SUM($F234:BM234))*SAP_Leadsheet!$E$83)</f>
        <v>0</v>
      </c>
      <c r="BO234" s="253"/>
      <c r="BP234" s="253"/>
      <c r="BQ234" s="253"/>
      <c r="BR234" s="253"/>
      <c r="BS234" s="253"/>
      <c r="BT234" s="253"/>
      <c r="BU234" s="253"/>
      <c r="BV234" s="253"/>
      <c r="BW234" s="253"/>
      <c r="BX234" s="253"/>
      <c r="BY234" s="253"/>
      <c r="BZ234" s="253"/>
      <c r="CA234" s="253"/>
      <c r="CB234" s="253"/>
      <c r="CC234" s="253"/>
      <c r="CD234" s="253"/>
      <c r="CE234" s="253"/>
      <c r="CF234" s="253"/>
      <c r="CG234" s="253"/>
      <c r="CH234" s="253"/>
      <c r="CI234" s="253"/>
      <c r="CJ234" s="253"/>
      <c r="CK234" s="253"/>
      <c r="CL234" s="253"/>
    </row>
    <row r="235" spans="1:90" hidden="1" outlineLevel="1" x14ac:dyDescent="0.15">
      <c r="A235" s="112"/>
      <c r="B235" s="87"/>
      <c r="C235" s="8">
        <v>11</v>
      </c>
      <c r="D235" s="332"/>
      <c r="E235" s="333"/>
      <c r="F235" s="334"/>
      <c r="G235" s="335">
        <f>IF(OR($C296&gt;G$7,$C296+$E296-2&lt;G$7),0,($D296-SUM($F296:F296)-SUM($F235:F235))*SAP_Leadsheet!$E$83)</f>
        <v>0</v>
      </c>
      <c r="H235" s="335">
        <f>IF(OR($C296&gt;H$7,$C296+$E296-2&lt;H$7),0,($D296-SUM($F296:G296)-SUM($F235:G235))*SAP_Leadsheet!$E$83)</f>
        <v>0</v>
      </c>
      <c r="I235" s="335">
        <f>IF(OR($C296&gt;I$7,$C296+$E296-2&lt;I$7),0,($D296-SUM($F296:H296)-SUM($F235:H235))*SAP_Leadsheet!$E$83)</f>
        <v>0</v>
      </c>
      <c r="J235" s="335">
        <f>IF(OR($C296&gt;J$7,$C296+$E296-2&lt;J$7),0,($D296-SUM($F296:I296)-SUM($F235:I235))*SAP_Leadsheet!$E$83)</f>
        <v>0</v>
      </c>
      <c r="K235" s="335">
        <f>IF(OR($C296&gt;K$7,$C296+$E296-2&lt;K$7),0,($D296-SUM($F296:J296)-SUM($F235:J235))*SAP_Leadsheet!$E$83)</f>
        <v>0</v>
      </c>
      <c r="L235" s="335">
        <f>IF(OR($C296&gt;L$7,$C296+$E296-2&lt;L$7),0,($D296-SUM($F296:K296)-SUM($F235:K235))*SAP_Leadsheet!$E$83)</f>
        <v>0</v>
      </c>
      <c r="M235" s="335">
        <f>IF(OR($C296&gt;M$7,$C296+$E296-2&lt;M$7),0,($D296-SUM($F296:L296)-SUM($F235:L235))*SAP_Leadsheet!$E$83)</f>
        <v>0</v>
      </c>
      <c r="N235" s="335">
        <f>IF(OR($C296&gt;N$7,$C296+$E296-2&lt;N$7),0,($D296-SUM($F296:M296)-SUM($F235:M235))*SAP_Leadsheet!$E$83)</f>
        <v>0</v>
      </c>
      <c r="O235" s="335">
        <f>IF(OR($C296&gt;O$7,$C296+$E296-2&lt;O$7),0,($D296-SUM($F296:N296)-SUM($F235:N235))*SAP_Leadsheet!$E$83)</f>
        <v>0</v>
      </c>
      <c r="P235" s="335">
        <f>IF(OR($C296&gt;P$7,$C296+$E296-2&lt;P$7),0,($D296-SUM($F296:O296)-SUM($F235:O235))*SAP_Leadsheet!$E$83)</f>
        <v>0</v>
      </c>
      <c r="Q235" s="335">
        <f>IF(OR($C296&gt;Q$7,$C296+$E296-2&lt;Q$7),0,($D296-SUM($F296:P296)-SUM($F235:P235))*SAP_Leadsheet!$E$83)</f>
        <v>0</v>
      </c>
      <c r="R235" s="335">
        <f>IF(OR($C296&gt;R$7,$C296+$E296-2&lt;R$7),0,($D296-SUM($F296:Q296)-SUM($F235:Q235))*SAP_Leadsheet!$E$83)</f>
        <v>0</v>
      </c>
      <c r="S235" s="335">
        <f>IF(OR($C296&gt;S$7,$C296+$E296-2&lt;S$7),0,($D296-SUM($F296:R296)-SUM($F235:R235))*SAP_Leadsheet!$E$83)</f>
        <v>0</v>
      </c>
      <c r="T235" s="335">
        <f>IF(OR($C296&gt;T$7,$C296+$E296-2&lt;T$7),0,($D296-SUM($F296:S296)-SUM($F235:S235))*SAP_Leadsheet!$E$83)</f>
        <v>0</v>
      </c>
      <c r="U235" s="335">
        <f>IF(OR($C296&gt;U$7,$C296+$E296-2&lt;U$7),0,($D296-SUM($F296:T296)-SUM($F235:T235))*SAP_Leadsheet!$E$83)</f>
        <v>0</v>
      </c>
      <c r="V235" s="335">
        <f>IF(OR($C296&gt;V$7,$C296+$E296-2&lt;V$7),0,($D296-SUM($F296:U296)-SUM($F235:U235))*SAP_Leadsheet!$E$83)</f>
        <v>0</v>
      </c>
      <c r="W235" s="335">
        <f>IF(OR($C296&gt;W$7,$C296+$E296-2&lt;W$7),0,($D296-SUM($F296:V296)-SUM($F235:V235))*SAP_Leadsheet!$E$83)</f>
        <v>0</v>
      </c>
      <c r="X235" s="335">
        <f>IF(OR($C296&gt;X$7,$C296+$E296-2&lt;X$7),0,($D296-SUM($F296:W296)-SUM($F235:W235))*SAP_Leadsheet!$E$83)</f>
        <v>0</v>
      </c>
      <c r="Y235" s="335">
        <f>IF(OR($C296&gt;Y$7,$C296+$E296-2&lt;Y$7),0,($D296-SUM($F296:X296)-SUM($F235:X235))*SAP_Leadsheet!$E$83)</f>
        <v>0</v>
      </c>
      <c r="Z235" s="335">
        <f>IF(OR($C296&gt;Z$7,$C296+$E296-2&lt;Z$7),0,($D296-SUM($F296:Y296)-SUM($F235:Y235))*SAP_Leadsheet!$E$83)</f>
        <v>0</v>
      </c>
      <c r="AA235" s="335">
        <f>IF(OR($C296&gt;AA$7,$C296+$E296-2&lt;AA$7),0,($D296-SUM($F296:Z296)-SUM($F235:Z235))*SAP_Leadsheet!$E$83)</f>
        <v>0</v>
      </c>
      <c r="AB235" s="335">
        <f>IF(OR($C296&gt;AB$7,$C296+$E296-2&lt;AB$7),0,($D296-SUM($F296:AA296)-SUM($F235:AA235))*SAP_Leadsheet!$E$83)</f>
        <v>0</v>
      </c>
      <c r="AC235" s="335">
        <f>IF(OR($C296&gt;AC$7,$C296+$E296-2&lt;AC$7),0,($D296-SUM($F296:AB296)-SUM($F235:AB235))*SAP_Leadsheet!$E$83)</f>
        <v>0</v>
      </c>
      <c r="AD235" s="335">
        <f>IF(OR($C296&gt;AD$7,$C296+$E296-2&lt;AD$7),0,($D296-SUM($F296:AC296)-SUM($F235:AC235))*SAP_Leadsheet!$E$83)</f>
        <v>0</v>
      </c>
      <c r="AE235" s="335">
        <f>IF(OR($C296&gt;AE$7,$C296+$E296-2&lt;AE$7),0,($D296-SUM($F296:AD296)-SUM($F235:AD235))*SAP_Leadsheet!$E$83)</f>
        <v>0</v>
      </c>
      <c r="AF235" s="335">
        <f>IF(OR($C296&gt;AF$7,$C296+$E296-2&lt;AF$7),0,($D296-SUM($F296:AE296)-SUM($F235:AE235))*SAP_Leadsheet!$E$83)</f>
        <v>0</v>
      </c>
      <c r="AG235" s="335">
        <f>IF(OR($C296&gt;AG$7,$C296+$E296-2&lt;AG$7),0,($D296-SUM($F296:AF296)-SUM($F235:AF235))*SAP_Leadsheet!$E$83)</f>
        <v>0</v>
      </c>
      <c r="AH235" s="335">
        <f>IF(OR($C296&gt;AH$7,$C296+$E296-2&lt;AH$7),0,($D296-SUM($F296:AG296)-SUM($F235:AG235))*SAP_Leadsheet!$E$83)</f>
        <v>0</v>
      </c>
      <c r="AI235" s="335">
        <f>IF(OR($C296&gt;AI$7,$C296+$E296-2&lt;AI$7),0,($D296-SUM($F296:AH296)-SUM($F235:AH235))*SAP_Leadsheet!$E$83)</f>
        <v>0</v>
      </c>
      <c r="AJ235" s="335">
        <f>IF(OR($C296&gt;AJ$7,$C296+$E296-2&lt;AJ$7),0,($D296-SUM($F296:AI296)-SUM($F235:AI235))*SAP_Leadsheet!$E$83)</f>
        <v>0</v>
      </c>
      <c r="AK235" s="335">
        <f>IF(OR($C296&gt;AK$7,$C296+$E296-2&lt;AK$7),0,($D296-SUM($F296:AJ296)-SUM($F235:AJ235))*SAP_Leadsheet!$E$83)</f>
        <v>0</v>
      </c>
      <c r="AL235" s="335">
        <f>IF(OR($C296&gt;AL$7,$C296+$E296-2&lt;AL$7),0,($D296-SUM($F296:AK296)-SUM($F235:AK235))*SAP_Leadsheet!$E$83)</f>
        <v>0</v>
      </c>
      <c r="AM235" s="335">
        <f>IF(OR($C296&gt;AM$7,$C296+$E296-2&lt;AM$7),0,($D296-SUM($F296:AL296)-SUM($F235:AL235))*SAP_Leadsheet!$E$83)</f>
        <v>0</v>
      </c>
      <c r="AN235" s="335">
        <f>IF(OR($C296&gt;AN$7,$C296+$E296-2&lt;AN$7),0,($D296-SUM($F296:AM296)-SUM($F235:AM235))*SAP_Leadsheet!$E$83)</f>
        <v>0</v>
      </c>
      <c r="AO235" s="335">
        <f>IF(OR($C296&gt;AO$7,$C296+$E296-2&lt;AO$7),0,($D296-SUM($F296:AN296)-SUM($F235:AN235))*SAP_Leadsheet!$E$83)</f>
        <v>0</v>
      </c>
      <c r="AP235" s="335">
        <f>IF(OR($C296&gt;AP$7,$C296+$E296-2&lt;AP$7),0,($D296-SUM($F296:AO296)-SUM($F235:AO235))*SAP_Leadsheet!$E$83)</f>
        <v>0</v>
      </c>
      <c r="AQ235" s="335">
        <f>IF(OR($C296&gt;AQ$7,$C296+$E296-2&lt;AQ$7),0,($D296-SUM($F296:AP296)-SUM($F235:AP235))*SAP_Leadsheet!$E$83)</f>
        <v>0</v>
      </c>
      <c r="AR235" s="335">
        <f>IF(OR($C296&gt;AR$7,$C296+$E296-2&lt;AR$7),0,($D296-SUM($F296:AQ296)-SUM($F235:AQ235))*SAP_Leadsheet!$E$83)</f>
        <v>0</v>
      </c>
      <c r="AS235" s="335">
        <f>IF(OR($C296&gt;AS$7,$C296+$E296-2&lt;AS$7),0,($D296-SUM($F296:AR296)-SUM($F235:AR235))*SAP_Leadsheet!$E$83)</f>
        <v>0</v>
      </c>
      <c r="AT235" s="335">
        <f>IF(OR($C296&gt;AT$7,$C296+$E296-2&lt;AT$7),0,($D296-SUM($F296:AS296)-SUM($F235:AS235))*SAP_Leadsheet!$E$83)</f>
        <v>0</v>
      </c>
      <c r="AU235" s="335">
        <f>IF(OR($C296&gt;AU$7,$C296+$E296-2&lt;AU$7),0,($D296-SUM($F296:AT296)-SUM($F235:AT235))*SAP_Leadsheet!$E$83)</f>
        <v>0</v>
      </c>
      <c r="AV235" s="335">
        <f>IF(OR($C296&gt;AV$7,$C296+$E296-2&lt;AV$7),0,($D296-SUM($F296:AU296)-SUM($F235:AU235))*SAP_Leadsheet!$E$83)</f>
        <v>0</v>
      </c>
      <c r="AW235" s="335">
        <f>IF(OR($C296&gt;AW$7,$C296+$E296-2&lt;AW$7),0,($D296-SUM($F296:AV296)-SUM($F235:AV235))*SAP_Leadsheet!$E$83)</f>
        <v>0</v>
      </c>
      <c r="AX235" s="335">
        <f>IF(OR($C296&gt;AX$7,$C296+$E296-2&lt;AX$7),0,($D296-SUM($F296:AW296)-SUM($F235:AW235))*SAP_Leadsheet!$E$83)</f>
        <v>0</v>
      </c>
      <c r="AY235" s="335">
        <f>IF(OR($C296&gt;AY$7,$C296+$E296-2&lt;AY$7),0,($D296-SUM($F296:AX296)-SUM($F235:AX235))*SAP_Leadsheet!$E$83)</f>
        <v>0</v>
      </c>
      <c r="AZ235" s="335">
        <f>IF(OR($C296&gt;AZ$7,$C296+$E296-2&lt;AZ$7),0,($D296-SUM($F296:AY296)-SUM($F235:AY235))*SAP_Leadsheet!$E$83)</f>
        <v>0</v>
      </c>
      <c r="BA235" s="335">
        <f>IF(OR($C296&gt;BA$7,$C296+$E296-2&lt;BA$7),0,($D296-SUM($F296:AZ296)-SUM($F235:AZ235))*SAP_Leadsheet!$E$83)</f>
        <v>0</v>
      </c>
      <c r="BB235" s="335">
        <f>IF(OR($C296&gt;BB$7,$C296+$E296-2&lt;BB$7),0,($D296-SUM($F296:BA296)-SUM($F235:BA235))*SAP_Leadsheet!$E$83)</f>
        <v>0</v>
      </c>
      <c r="BC235" s="335">
        <f>IF(OR($C296&gt;BC$7,$C296+$E296-2&lt;BC$7),0,($D296-SUM($F296:BB296)-SUM($F235:BB235))*SAP_Leadsheet!$E$83)</f>
        <v>0</v>
      </c>
      <c r="BD235" s="335">
        <f>IF(OR($C296&gt;BD$7,$C296+$E296-2&lt;BD$7),0,($D296-SUM($F296:BC296)-SUM($F235:BC235))*SAP_Leadsheet!$E$83)</f>
        <v>0</v>
      </c>
      <c r="BE235" s="335">
        <f>IF(OR($C296&gt;BE$7,$C296+$E296-2&lt;BE$7),0,($D296-SUM($F296:BD296)-SUM($F235:BD235))*SAP_Leadsheet!$E$83)</f>
        <v>0</v>
      </c>
      <c r="BF235" s="335">
        <f>IF(OR($C296&gt;BF$7,$C296+$E296-2&lt;BF$7),0,($D296-SUM($F296:BE296)-SUM($F235:BE235))*SAP_Leadsheet!$E$83)</f>
        <v>0</v>
      </c>
      <c r="BG235" s="335">
        <f>IF(OR($C296&gt;BG$7,$C296+$E296-2&lt;BG$7),0,($D296-SUM($F296:BF296)-SUM($F235:BF235))*SAP_Leadsheet!$E$83)</f>
        <v>0</v>
      </c>
      <c r="BH235" s="335">
        <f>IF(OR($C296&gt;BH$7,$C296+$E296-2&lt;BH$7),0,($D296-SUM($F296:BG296)-SUM($F235:BG235))*SAP_Leadsheet!$E$83)</f>
        <v>0</v>
      </c>
      <c r="BI235" s="335">
        <f>IF(OR($C296&gt;BI$7,$C296+$E296-2&lt;BI$7),0,($D296-SUM($F296:BH296)-SUM($F235:BH235))*SAP_Leadsheet!$E$83)</f>
        <v>0</v>
      </c>
      <c r="BJ235" s="335">
        <f>IF(OR($C296&gt;BJ$7,$C296+$E296-2&lt;BJ$7),0,($D296-SUM($F296:BI296)-SUM($F235:BI235))*SAP_Leadsheet!$E$83)</f>
        <v>0</v>
      </c>
      <c r="BK235" s="335">
        <f>IF(OR($C296&gt;BK$7,$C296+$E296-2&lt;BK$7),0,($D296-SUM($F296:BJ296)-SUM($F235:BJ235))*SAP_Leadsheet!$E$83)</f>
        <v>0</v>
      </c>
      <c r="BL235" s="335">
        <f>IF(OR($C296&gt;BL$7,$C296+$E296-2&lt;BL$7),0,($D296-SUM($F296:BK296)-SUM($F235:BK235))*SAP_Leadsheet!$E$83)</f>
        <v>0</v>
      </c>
      <c r="BM235" s="335">
        <f>IF(OR($C296&gt;BM$7,$C296+$E296-2&lt;BM$7),0,($D296-SUM($F296:BL296)-SUM($F235:BL235))*SAP_Leadsheet!$E$83)</f>
        <v>0</v>
      </c>
      <c r="BN235" s="335">
        <f>IF(OR($C296&gt;BN$7,$C296+$E296-2&lt;BN$7),0,($D296-SUM($F296:BM296)-SUM($F235:BM235))*SAP_Leadsheet!$E$83)</f>
        <v>0</v>
      </c>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row>
    <row r="236" spans="1:90" hidden="1" outlineLevel="1" x14ac:dyDescent="0.15">
      <c r="A236" s="112"/>
      <c r="B236" s="87"/>
      <c r="C236" s="8">
        <v>12</v>
      </c>
      <c r="D236" s="332"/>
      <c r="E236" s="333"/>
      <c r="F236" s="334"/>
      <c r="G236" s="335">
        <f>IF(OR($C297&gt;G$7,$C297+$E297-2&lt;G$7),0,($D297-SUM($F297:F297)-SUM($F236:F236))*SAP_Leadsheet!$E$83)</f>
        <v>0</v>
      </c>
      <c r="H236" s="335">
        <f>IF(OR($C297&gt;H$7,$C297+$E297-2&lt;H$7),0,($D297-SUM($F297:G297)-SUM($F236:G236))*SAP_Leadsheet!$E$83)</f>
        <v>0</v>
      </c>
      <c r="I236" s="335">
        <f>IF(OR($C297&gt;I$7,$C297+$E297-2&lt;I$7),0,($D297-SUM($F297:H297)-SUM($F236:H236))*SAP_Leadsheet!$E$83)</f>
        <v>0</v>
      </c>
      <c r="J236" s="335">
        <f>IF(OR($C297&gt;J$7,$C297+$E297-2&lt;J$7),0,($D297-SUM($F297:I297)-SUM($F236:I236))*SAP_Leadsheet!$E$83)</f>
        <v>0</v>
      </c>
      <c r="K236" s="335">
        <f>IF(OR($C297&gt;K$7,$C297+$E297-2&lt;K$7),0,($D297-SUM($F297:J297)-SUM($F236:J236))*SAP_Leadsheet!$E$83)</f>
        <v>0</v>
      </c>
      <c r="L236" s="335">
        <f>IF(OR($C297&gt;L$7,$C297+$E297-2&lt;L$7),0,($D297-SUM($F297:K297)-SUM($F236:K236))*SAP_Leadsheet!$E$83)</f>
        <v>0</v>
      </c>
      <c r="M236" s="335">
        <f>IF(OR($C297&gt;M$7,$C297+$E297-2&lt;M$7),0,($D297-SUM($F297:L297)-SUM($F236:L236))*SAP_Leadsheet!$E$83)</f>
        <v>0</v>
      </c>
      <c r="N236" s="335">
        <f>IF(OR($C297&gt;N$7,$C297+$E297-2&lt;N$7),0,($D297-SUM($F297:M297)-SUM($F236:M236))*SAP_Leadsheet!$E$83)</f>
        <v>0</v>
      </c>
      <c r="O236" s="335">
        <f>IF(OR($C297&gt;O$7,$C297+$E297-2&lt;O$7),0,($D297-SUM($F297:N297)-SUM($F236:N236))*SAP_Leadsheet!$E$83)</f>
        <v>0</v>
      </c>
      <c r="P236" s="335">
        <f>IF(OR($C297&gt;P$7,$C297+$E297-2&lt;P$7),0,($D297-SUM($F297:O297)-SUM($F236:O236))*SAP_Leadsheet!$E$83)</f>
        <v>0</v>
      </c>
      <c r="Q236" s="335">
        <f>IF(OR($C297&gt;Q$7,$C297+$E297-2&lt;Q$7),0,($D297-SUM($F297:P297)-SUM($F236:P236))*SAP_Leadsheet!$E$83)</f>
        <v>0</v>
      </c>
      <c r="R236" s="335">
        <f>IF(OR($C297&gt;R$7,$C297+$E297-2&lt;R$7),0,($D297-SUM($F297:Q297)-SUM($F236:Q236))*SAP_Leadsheet!$E$83)</f>
        <v>0</v>
      </c>
      <c r="S236" s="335">
        <f>IF(OR($C297&gt;S$7,$C297+$E297-2&lt;S$7),0,($D297-SUM($F297:R297)-SUM($F236:R236))*SAP_Leadsheet!$E$83)</f>
        <v>0</v>
      </c>
      <c r="T236" s="335">
        <f>IF(OR($C297&gt;T$7,$C297+$E297-2&lt;T$7),0,($D297-SUM($F297:S297)-SUM($F236:S236))*SAP_Leadsheet!$E$83)</f>
        <v>0</v>
      </c>
      <c r="U236" s="335">
        <f>IF(OR($C297&gt;U$7,$C297+$E297-2&lt;U$7),0,($D297-SUM($F297:T297)-SUM($F236:T236))*SAP_Leadsheet!$E$83)</f>
        <v>0</v>
      </c>
      <c r="V236" s="335">
        <f>IF(OR($C297&gt;V$7,$C297+$E297-2&lt;V$7),0,($D297-SUM($F297:U297)-SUM($F236:U236))*SAP_Leadsheet!$E$83)</f>
        <v>0</v>
      </c>
      <c r="W236" s="335">
        <f>IF(OR($C297&gt;W$7,$C297+$E297-2&lt;W$7),0,($D297-SUM($F297:V297)-SUM($F236:V236))*SAP_Leadsheet!$E$83)</f>
        <v>0</v>
      </c>
      <c r="X236" s="335">
        <f>IF(OR($C297&gt;X$7,$C297+$E297-2&lt;X$7),0,($D297-SUM($F297:W297)-SUM($F236:W236))*SAP_Leadsheet!$E$83)</f>
        <v>0</v>
      </c>
      <c r="Y236" s="335">
        <f>IF(OR($C297&gt;Y$7,$C297+$E297-2&lt;Y$7),0,($D297-SUM($F297:X297)-SUM($F236:X236))*SAP_Leadsheet!$E$83)</f>
        <v>0</v>
      </c>
      <c r="Z236" s="335">
        <f>IF(OR($C297&gt;Z$7,$C297+$E297-2&lt;Z$7),0,($D297-SUM($F297:Y297)-SUM($F236:Y236))*SAP_Leadsheet!$E$83)</f>
        <v>0</v>
      </c>
      <c r="AA236" s="335">
        <f>IF(OR($C297&gt;AA$7,$C297+$E297-2&lt;AA$7),0,($D297-SUM($F297:Z297)-SUM($F236:Z236))*SAP_Leadsheet!$E$83)</f>
        <v>0</v>
      </c>
      <c r="AB236" s="335">
        <f>IF(OR($C297&gt;AB$7,$C297+$E297-2&lt;AB$7),0,($D297-SUM($F297:AA297)-SUM($F236:AA236))*SAP_Leadsheet!$E$83)</f>
        <v>0</v>
      </c>
      <c r="AC236" s="335">
        <f>IF(OR($C297&gt;AC$7,$C297+$E297-2&lt;AC$7),0,($D297-SUM($F297:AB297)-SUM($F236:AB236))*SAP_Leadsheet!$E$83)</f>
        <v>0</v>
      </c>
      <c r="AD236" s="335">
        <f>IF(OR($C297&gt;AD$7,$C297+$E297-2&lt;AD$7),0,($D297-SUM($F297:AC297)-SUM($F236:AC236))*SAP_Leadsheet!$E$83)</f>
        <v>0</v>
      </c>
      <c r="AE236" s="335">
        <f>IF(OR($C297&gt;AE$7,$C297+$E297-2&lt;AE$7),0,($D297-SUM($F297:AD297)-SUM($F236:AD236))*SAP_Leadsheet!$E$83)</f>
        <v>0</v>
      </c>
      <c r="AF236" s="335">
        <f>IF(OR($C297&gt;AF$7,$C297+$E297-2&lt;AF$7),0,($D297-SUM($F297:AE297)-SUM($F236:AE236))*SAP_Leadsheet!$E$83)</f>
        <v>0</v>
      </c>
      <c r="AG236" s="335">
        <f>IF(OR($C297&gt;AG$7,$C297+$E297-2&lt;AG$7),0,($D297-SUM($F297:AF297)-SUM($F236:AF236))*SAP_Leadsheet!$E$83)</f>
        <v>0</v>
      </c>
      <c r="AH236" s="335">
        <f>IF(OR($C297&gt;AH$7,$C297+$E297-2&lt;AH$7),0,($D297-SUM($F297:AG297)-SUM($F236:AG236))*SAP_Leadsheet!$E$83)</f>
        <v>0</v>
      </c>
      <c r="AI236" s="335">
        <f>IF(OR($C297&gt;AI$7,$C297+$E297-2&lt;AI$7),0,($D297-SUM($F297:AH297)-SUM($F236:AH236))*SAP_Leadsheet!$E$83)</f>
        <v>0</v>
      </c>
      <c r="AJ236" s="335">
        <f>IF(OR($C297&gt;AJ$7,$C297+$E297-2&lt;AJ$7),0,($D297-SUM($F297:AI297)-SUM($F236:AI236))*SAP_Leadsheet!$E$83)</f>
        <v>0</v>
      </c>
      <c r="AK236" s="335">
        <f>IF(OR($C297&gt;AK$7,$C297+$E297-2&lt;AK$7),0,($D297-SUM($F297:AJ297)-SUM($F236:AJ236))*SAP_Leadsheet!$E$83)</f>
        <v>0</v>
      </c>
      <c r="AL236" s="335">
        <f>IF(OR($C297&gt;AL$7,$C297+$E297-2&lt;AL$7),0,($D297-SUM($F297:AK297)-SUM($F236:AK236))*SAP_Leadsheet!$E$83)</f>
        <v>0</v>
      </c>
      <c r="AM236" s="335">
        <f>IF(OR($C297&gt;AM$7,$C297+$E297-2&lt;AM$7),0,($D297-SUM($F297:AL297)-SUM($F236:AL236))*SAP_Leadsheet!$E$83)</f>
        <v>0</v>
      </c>
      <c r="AN236" s="335">
        <f>IF(OR($C297&gt;AN$7,$C297+$E297-2&lt;AN$7),0,($D297-SUM($F297:AM297)-SUM($F236:AM236))*SAP_Leadsheet!$E$83)</f>
        <v>0</v>
      </c>
      <c r="AO236" s="335">
        <f>IF(OR($C297&gt;AO$7,$C297+$E297-2&lt;AO$7),0,($D297-SUM($F297:AN297)-SUM($F236:AN236))*SAP_Leadsheet!$E$83)</f>
        <v>0</v>
      </c>
      <c r="AP236" s="335">
        <f>IF(OR($C297&gt;AP$7,$C297+$E297-2&lt;AP$7),0,($D297-SUM($F297:AO297)-SUM($F236:AO236))*SAP_Leadsheet!$E$83)</f>
        <v>0</v>
      </c>
      <c r="AQ236" s="335">
        <f>IF(OR($C297&gt;AQ$7,$C297+$E297-2&lt;AQ$7),0,($D297-SUM($F297:AP297)-SUM($F236:AP236))*SAP_Leadsheet!$E$83)</f>
        <v>0</v>
      </c>
      <c r="AR236" s="335">
        <f>IF(OR($C297&gt;AR$7,$C297+$E297-2&lt;AR$7),0,($D297-SUM($F297:AQ297)-SUM($F236:AQ236))*SAP_Leadsheet!$E$83)</f>
        <v>0</v>
      </c>
      <c r="AS236" s="335">
        <f>IF(OR($C297&gt;AS$7,$C297+$E297-2&lt;AS$7),0,($D297-SUM($F297:AR297)-SUM($F236:AR236))*SAP_Leadsheet!$E$83)</f>
        <v>0</v>
      </c>
      <c r="AT236" s="335">
        <f>IF(OR($C297&gt;AT$7,$C297+$E297-2&lt;AT$7),0,($D297-SUM($F297:AS297)-SUM($F236:AS236))*SAP_Leadsheet!$E$83)</f>
        <v>0</v>
      </c>
      <c r="AU236" s="335">
        <f>IF(OR($C297&gt;AU$7,$C297+$E297-2&lt;AU$7),0,($D297-SUM($F297:AT297)-SUM($F236:AT236))*SAP_Leadsheet!$E$83)</f>
        <v>0</v>
      </c>
      <c r="AV236" s="335">
        <f>IF(OR($C297&gt;AV$7,$C297+$E297-2&lt;AV$7),0,($D297-SUM($F297:AU297)-SUM($F236:AU236))*SAP_Leadsheet!$E$83)</f>
        <v>0</v>
      </c>
      <c r="AW236" s="335">
        <f>IF(OR($C297&gt;AW$7,$C297+$E297-2&lt;AW$7),0,($D297-SUM($F297:AV297)-SUM($F236:AV236))*SAP_Leadsheet!$E$83)</f>
        <v>0</v>
      </c>
      <c r="AX236" s="335">
        <f>IF(OR($C297&gt;AX$7,$C297+$E297-2&lt;AX$7),0,($D297-SUM($F297:AW297)-SUM($F236:AW236))*SAP_Leadsheet!$E$83)</f>
        <v>0</v>
      </c>
      <c r="AY236" s="335">
        <f>IF(OR($C297&gt;AY$7,$C297+$E297-2&lt;AY$7),0,($D297-SUM($F297:AX297)-SUM($F236:AX236))*SAP_Leadsheet!$E$83)</f>
        <v>0</v>
      </c>
      <c r="AZ236" s="335">
        <f>IF(OR($C297&gt;AZ$7,$C297+$E297-2&lt;AZ$7),0,($D297-SUM($F297:AY297)-SUM($F236:AY236))*SAP_Leadsheet!$E$83)</f>
        <v>0</v>
      </c>
      <c r="BA236" s="335">
        <f>IF(OR($C297&gt;BA$7,$C297+$E297-2&lt;BA$7),0,($D297-SUM($F297:AZ297)-SUM($F236:AZ236))*SAP_Leadsheet!$E$83)</f>
        <v>0</v>
      </c>
      <c r="BB236" s="335">
        <f>IF(OR($C297&gt;BB$7,$C297+$E297-2&lt;BB$7),0,($D297-SUM($F297:BA297)-SUM($F236:BA236))*SAP_Leadsheet!$E$83)</f>
        <v>0</v>
      </c>
      <c r="BC236" s="335">
        <f>IF(OR($C297&gt;BC$7,$C297+$E297-2&lt;BC$7),0,($D297-SUM($F297:BB297)-SUM($F236:BB236))*SAP_Leadsheet!$E$83)</f>
        <v>0</v>
      </c>
      <c r="BD236" s="335">
        <f>IF(OR($C297&gt;BD$7,$C297+$E297-2&lt;BD$7),0,($D297-SUM($F297:BC297)-SUM($F236:BC236))*SAP_Leadsheet!$E$83)</f>
        <v>0</v>
      </c>
      <c r="BE236" s="335">
        <f>IF(OR($C297&gt;BE$7,$C297+$E297-2&lt;BE$7),0,($D297-SUM($F297:BD297)-SUM($F236:BD236))*SAP_Leadsheet!$E$83)</f>
        <v>0</v>
      </c>
      <c r="BF236" s="335">
        <f>IF(OR($C297&gt;BF$7,$C297+$E297-2&lt;BF$7),0,($D297-SUM($F297:BE297)-SUM($F236:BE236))*SAP_Leadsheet!$E$83)</f>
        <v>0</v>
      </c>
      <c r="BG236" s="335">
        <f>IF(OR($C297&gt;BG$7,$C297+$E297-2&lt;BG$7),0,($D297-SUM($F297:BF297)-SUM($F236:BF236))*SAP_Leadsheet!$E$83)</f>
        <v>0</v>
      </c>
      <c r="BH236" s="335">
        <f>IF(OR($C297&gt;BH$7,$C297+$E297-2&lt;BH$7),0,($D297-SUM($F297:BG297)-SUM($F236:BG236))*SAP_Leadsheet!$E$83)</f>
        <v>0</v>
      </c>
      <c r="BI236" s="335">
        <f>IF(OR($C297&gt;BI$7,$C297+$E297-2&lt;BI$7),0,($D297-SUM($F297:BH297)-SUM($F236:BH236))*SAP_Leadsheet!$E$83)</f>
        <v>0</v>
      </c>
      <c r="BJ236" s="335">
        <f>IF(OR($C297&gt;BJ$7,$C297+$E297-2&lt;BJ$7),0,($D297-SUM($F297:BI297)-SUM($F236:BI236))*SAP_Leadsheet!$E$83)</f>
        <v>0</v>
      </c>
      <c r="BK236" s="335">
        <f>IF(OR($C297&gt;BK$7,$C297+$E297-2&lt;BK$7),0,($D297-SUM($F297:BJ297)-SUM($F236:BJ236))*SAP_Leadsheet!$E$83)</f>
        <v>0</v>
      </c>
      <c r="BL236" s="335">
        <f>IF(OR($C297&gt;BL$7,$C297+$E297-2&lt;BL$7),0,($D297-SUM($F297:BK297)-SUM($F236:BK236))*SAP_Leadsheet!$E$83)</f>
        <v>0</v>
      </c>
      <c r="BM236" s="335">
        <f>IF(OR($C297&gt;BM$7,$C297+$E297-2&lt;BM$7),0,($D297-SUM($F297:BL297)-SUM($F236:BL236))*SAP_Leadsheet!$E$83)</f>
        <v>0</v>
      </c>
      <c r="BN236" s="335">
        <f>IF(OR($C297&gt;BN$7,$C297+$E297-2&lt;BN$7),0,($D297-SUM($F297:BM297)-SUM($F236:BM236))*SAP_Leadsheet!$E$83)</f>
        <v>0</v>
      </c>
      <c r="BO236" s="253"/>
      <c r="BP236" s="253"/>
      <c r="BQ236" s="253"/>
      <c r="BR236" s="253"/>
      <c r="BS236" s="253"/>
      <c r="BT236" s="253"/>
      <c r="BU236" s="253"/>
      <c r="BV236" s="253"/>
      <c r="BW236" s="253"/>
      <c r="BX236" s="253"/>
      <c r="BY236" s="253"/>
      <c r="BZ236" s="253"/>
      <c r="CA236" s="253"/>
      <c r="CB236" s="253"/>
      <c r="CC236" s="253"/>
      <c r="CD236" s="253"/>
      <c r="CE236" s="253"/>
      <c r="CF236" s="253"/>
      <c r="CG236" s="253"/>
      <c r="CH236" s="253"/>
      <c r="CI236" s="253"/>
      <c r="CJ236" s="253"/>
      <c r="CK236" s="253"/>
      <c r="CL236" s="253"/>
    </row>
    <row r="237" spans="1:90" hidden="1" outlineLevel="1" x14ac:dyDescent="0.15">
      <c r="A237" s="112"/>
      <c r="B237" s="87"/>
      <c r="C237" s="8">
        <v>13</v>
      </c>
      <c r="D237" s="332"/>
      <c r="E237" s="333"/>
      <c r="F237" s="334"/>
      <c r="G237" s="335">
        <f>IF(OR($C298&gt;G$7,$C298+$E298-2&lt;G$7),0,($D298-SUM($F298:F298)-SUM($F237:F237))*SAP_Leadsheet!$E$83)</f>
        <v>0</v>
      </c>
      <c r="H237" s="335">
        <f>IF(OR($C298&gt;H$7,$C298+$E298-2&lt;H$7),0,($D298-SUM($F298:G298)-SUM($F237:G237))*SAP_Leadsheet!$E$83)</f>
        <v>0</v>
      </c>
      <c r="I237" s="335">
        <f>IF(OR($C298&gt;I$7,$C298+$E298-2&lt;I$7),0,($D298-SUM($F298:H298)-SUM($F237:H237))*SAP_Leadsheet!$E$83)</f>
        <v>0</v>
      </c>
      <c r="J237" s="335">
        <f>IF(OR($C298&gt;J$7,$C298+$E298-2&lt;J$7),0,($D298-SUM($F298:I298)-SUM($F237:I237))*SAP_Leadsheet!$E$83)</f>
        <v>0</v>
      </c>
      <c r="K237" s="335">
        <f>IF(OR($C298&gt;K$7,$C298+$E298-2&lt;K$7),0,($D298-SUM($F298:J298)-SUM($F237:J237))*SAP_Leadsheet!$E$83)</f>
        <v>0</v>
      </c>
      <c r="L237" s="335">
        <f>IF(OR($C298&gt;L$7,$C298+$E298-2&lt;L$7),0,($D298-SUM($F298:K298)-SUM($F237:K237))*SAP_Leadsheet!$E$83)</f>
        <v>0</v>
      </c>
      <c r="M237" s="335">
        <f>IF(OR($C298&gt;M$7,$C298+$E298-2&lt;M$7),0,($D298-SUM($F298:L298)-SUM($F237:L237))*SAP_Leadsheet!$E$83)</f>
        <v>0</v>
      </c>
      <c r="N237" s="335">
        <f>IF(OR($C298&gt;N$7,$C298+$E298-2&lt;N$7),0,($D298-SUM($F298:M298)-SUM($F237:M237))*SAP_Leadsheet!$E$83)</f>
        <v>0</v>
      </c>
      <c r="O237" s="335">
        <f>IF(OR($C298&gt;O$7,$C298+$E298-2&lt;O$7),0,($D298-SUM($F298:N298)-SUM($F237:N237))*SAP_Leadsheet!$E$83)</f>
        <v>0</v>
      </c>
      <c r="P237" s="335">
        <f>IF(OR($C298&gt;P$7,$C298+$E298-2&lt;P$7),0,($D298-SUM($F298:O298)-SUM($F237:O237))*SAP_Leadsheet!$E$83)</f>
        <v>0</v>
      </c>
      <c r="Q237" s="335">
        <f>IF(OR($C298&gt;Q$7,$C298+$E298-2&lt;Q$7),0,($D298-SUM($F298:P298)-SUM($F237:P237))*SAP_Leadsheet!$E$83)</f>
        <v>0</v>
      </c>
      <c r="R237" s="335">
        <f>IF(OR($C298&gt;R$7,$C298+$E298-2&lt;R$7),0,($D298-SUM($F298:Q298)-SUM($F237:Q237))*SAP_Leadsheet!$E$83)</f>
        <v>0</v>
      </c>
      <c r="S237" s="335">
        <f>IF(OR($C298&gt;S$7,$C298+$E298-2&lt;S$7),0,($D298-SUM($F298:R298)-SUM($F237:R237))*SAP_Leadsheet!$E$83)</f>
        <v>0</v>
      </c>
      <c r="T237" s="335">
        <f>IF(OR($C298&gt;T$7,$C298+$E298-2&lt;T$7),0,($D298-SUM($F298:S298)-SUM($F237:S237))*SAP_Leadsheet!$E$83)</f>
        <v>0</v>
      </c>
      <c r="U237" s="335">
        <f>IF(OR($C298&gt;U$7,$C298+$E298-2&lt;U$7),0,($D298-SUM($F298:T298)-SUM($F237:T237))*SAP_Leadsheet!$E$83)</f>
        <v>0</v>
      </c>
      <c r="V237" s="335">
        <f>IF(OR($C298&gt;V$7,$C298+$E298-2&lt;V$7),0,($D298-SUM($F298:U298)-SUM($F237:U237))*SAP_Leadsheet!$E$83)</f>
        <v>0</v>
      </c>
      <c r="W237" s="335">
        <f>IF(OR($C298&gt;W$7,$C298+$E298-2&lt;W$7),0,($D298-SUM($F298:V298)-SUM($F237:V237))*SAP_Leadsheet!$E$83)</f>
        <v>0</v>
      </c>
      <c r="X237" s="335">
        <f>IF(OR($C298&gt;X$7,$C298+$E298-2&lt;X$7),0,($D298-SUM($F298:W298)-SUM($F237:W237))*SAP_Leadsheet!$E$83)</f>
        <v>0</v>
      </c>
      <c r="Y237" s="335">
        <f>IF(OR($C298&gt;Y$7,$C298+$E298-2&lt;Y$7),0,($D298-SUM($F298:X298)-SUM($F237:X237))*SAP_Leadsheet!$E$83)</f>
        <v>0</v>
      </c>
      <c r="Z237" s="335">
        <f>IF(OR($C298&gt;Z$7,$C298+$E298-2&lt;Z$7),0,($D298-SUM($F298:Y298)-SUM($F237:Y237))*SAP_Leadsheet!$E$83)</f>
        <v>0</v>
      </c>
      <c r="AA237" s="335">
        <f>IF(OR($C298&gt;AA$7,$C298+$E298-2&lt;AA$7),0,($D298-SUM($F298:Z298)-SUM($F237:Z237))*SAP_Leadsheet!$E$83)</f>
        <v>0</v>
      </c>
      <c r="AB237" s="335">
        <f>IF(OR($C298&gt;AB$7,$C298+$E298-2&lt;AB$7),0,($D298-SUM($F298:AA298)-SUM($F237:AA237))*SAP_Leadsheet!$E$83)</f>
        <v>0</v>
      </c>
      <c r="AC237" s="335">
        <f>IF(OR($C298&gt;AC$7,$C298+$E298-2&lt;AC$7),0,($D298-SUM($F298:AB298)-SUM($F237:AB237))*SAP_Leadsheet!$E$83)</f>
        <v>0</v>
      </c>
      <c r="AD237" s="335">
        <f>IF(OR($C298&gt;AD$7,$C298+$E298-2&lt;AD$7),0,($D298-SUM($F298:AC298)-SUM($F237:AC237))*SAP_Leadsheet!$E$83)</f>
        <v>0</v>
      </c>
      <c r="AE237" s="335">
        <f>IF(OR($C298&gt;AE$7,$C298+$E298-2&lt;AE$7),0,($D298-SUM($F298:AD298)-SUM($F237:AD237))*SAP_Leadsheet!$E$83)</f>
        <v>0</v>
      </c>
      <c r="AF237" s="335">
        <f>IF(OR($C298&gt;AF$7,$C298+$E298-2&lt;AF$7),0,($D298-SUM($F298:AE298)-SUM($F237:AE237))*SAP_Leadsheet!$E$83)</f>
        <v>0</v>
      </c>
      <c r="AG237" s="335">
        <f>IF(OR($C298&gt;AG$7,$C298+$E298-2&lt;AG$7),0,($D298-SUM($F298:AF298)-SUM($F237:AF237))*SAP_Leadsheet!$E$83)</f>
        <v>0</v>
      </c>
      <c r="AH237" s="335">
        <f>IF(OR($C298&gt;AH$7,$C298+$E298-2&lt;AH$7),0,($D298-SUM($F298:AG298)-SUM($F237:AG237))*SAP_Leadsheet!$E$83)</f>
        <v>0</v>
      </c>
      <c r="AI237" s="335">
        <f>IF(OR($C298&gt;AI$7,$C298+$E298-2&lt;AI$7),0,($D298-SUM($F298:AH298)-SUM($F237:AH237))*SAP_Leadsheet!$E$83)</f>
        <v>0</v>
      </c>
      <c r="AJ237" s="335">
        <f>IF(OR($C298&gt;AJ$7,$C298+$E298-2&lt;AJ$7),0,($D298-SUM($F298:AI298)-SUM($F237:AI237))*SAP_Leadsheet!$E$83)</f>
        <v>0</v>
      </c>
      <c r="AK237" s="335">
        <f>IF(OR($C298&gt;AK$7,$C298+$E298-2&lt;AK$7),0,($D298-SUM($F298:AJ298)-SUM($F237:AJ237))*SAP_Leadsheet!$E$83)</f>
        <v>0</v>
      </c>
      <c r="AL237" s="335">
        <f>IF(OR($C298&gt;AL$7,$C298+$E298-2&lt;AL$7),0,($D298-SUM($F298:AK298)-SUM($F237:AK237))*SAP_Leadsheet!$E$83)</f>
        <v>0</v>
      </c>
      <c r="AM237" s="335">
        <f>IF(OR($C298&gt;AM$7,$C298+$E298-2&lt;AM$7),0,($D298-SUM($F298:AL298)-SUM($F237:AL237))*SAP_Leadsheet!$E$83)</f>
        <v>0</v>
      </c>
      <c r="AN237" s="335">
        <f>IF(OR($C298&gt;AN$7,$C298+$E298-2&lt;AN$7),0,($D298-SUM($F298:AM298)-SUM($F237:AM237))*SAP_Leadsheet!$E$83)</f>
        <v>0</v>
      </c>
      <c r="AO237" s="335">
        <f>IF(OR($C298&gt;AO$7,$C298+$E298-2&lt;AO$7),0,($D298-SUM($F298:AN298)-SUM($F237:AN237))*SAP_Leadsheet!$E$83)</f>
        <v>0</v>
      </c>
      <c r="AP237" s="335">
        <f>IF(OR($C298&gt;AP$7,$C298+$E298-2&lt;AP$7),0,($D298-SUM($F298:AO298)-SUM($F237:AO237))*SAP_Leadsheet!$E$83)</f>
        <v>0</v>
      </c>
      <c r="AQ237" s="335">
        <f>IF(OR($C298&gt;AQ$7,$C298+$E298-2&lt;AQ$7),0,($D298-SUM($F298:AP298)-SUM($F237:AP237))*SAP_Leadsheet!$E$83)</f>
        <v>0</v>
      </c>
      <c r="AR237" s="335">
        <f>IF(OR($C298&gt;AR$7,$C298+$E298-2&lt;AR$7),0,($D298-SUM($F298:AQ298)-SUM($F237:AQ237))*SAP_Leadsheet!$E$83)</f>
        <v>0</v>
      </c>
      <c r="AS237" s="335">
        <f>IF(OR($C298&gt;AS$7,$C298+$E298-2&lt;AS$7),0,($D298-SUM($F298:AR298)-SUM($F237:AR237))*SAP_Leadsheet!$E$83)</f>
        <v>0</v>
      </c>
      <c r="AT237" s="335">
        <f>IF(OR($C298&gt;AT$7,$C298+$E298-2&lt;AT$7),0,($D298-SUM($F298:AS298)-SUM($F237:AS237))*SAP_Leadsheet!$E$83)</f>
        <v>0</v>
      </c>
      <c r="AU237" s="335">
        <f>IF(OR($C298&gt;AU$7,$C298+$E298-2&lt;AU$7),0,($D298-SUM($F298:AT298)-SUM($F237:AT237))*SAP_Leadsheet!$E$83)</f>
        <v>0</v>
      </c>
      <c r="AV237" s="335">
        <f>IF(OR($C298&gt;AV$7,$C298+$E298-2&lt;AV$7),0,($D298-SUM($F298:AU298)-SUM($F237:AU237))*SAP_Leadsheet!$E$83)</f>
        <v>0</v>
      </c>
      <c r="AW237" s="335">
        <f>IF(OR($C298&gt;AW$7,$C298+$E298-2&lt;AW$7),0,($D298-SUM($F298:AV298)-SUM($F237:AV237))*SAP_Leadsheet!$E$83)</f>
        <v>0</v>
      </c>
      <c r="AX237" s="335">
        <f>IF(OR($C298&gt;AX$7,$C298+$E298-2&lt;AX$7),0,($D298-SUM($F298:AW298)-SUM($F237:AW237))*SAP_Leadsheet!$E$83)</f>
        <v>0</v>
      </c>
      <c r="AY237" s="335">
        <f>IF(OR($C298&gt;AY$7,$C298+$E298-2&lt;AY$7),0,($D298-SUM($F298:AX298)-SUM($F237:AX237))*SAP_Leadsheet!$E$83)</f>
        <v>0</v>
      </c>
      <c r="AZ237" s="335">
        <f>IF(OR($C298&gt;AZ$7,$C298+$E298-2&lt;AZ$7),0,($D298-SUM($F298:AY298)-SUM($F237:AY237))*SAP_Leadsheet!$E$83)</f>
        <v>0</v>
      </c>
      <c r="BA237" s="335">
        <f>IF(OR($C298&gt;BA$7,$C298+$E298-2&lt;BA$7),0,($D298-SUM($F298:AZ298)-SUM($F237:AZ237))*SAP_Leadsheet!$E$83)</f>
        <v>0</v>
      </c>
      <c r="BB237" s="335">
        <f>IF(OR($C298&gt;BB$7,$C298+$E298-2&lt;BB$7),0,($D298-SUM($F298:BA298)-SUM($F237:BA237))*SAP_Leadsheet!$E$83)</f>
        <v>0</v>
      </c>
      <c r="BC237" s="335">
        <f>IF(OR($C298&gt;BC$7,$C298+$E298-2&lt;BC$7),0,($D298-SUM($F298:BB298)-SUM($F237:BB237))*SAP_Leadsheet!$E$83)</f>
        <v>0</v>
      </c>
      <c r="BD237" s="335">
        <f>IF(OR($C298&gt;BD$7,$C298+$E298-2&lt;BD$7),0,($D298-SUM($F298:BC298)-SUM($F237:BC237))*SAP_Leadsheet!$E$83)</f>
        <v>0</v>
      </c>
      <c r="BE237" s="335">
        <f>IF(OR($C298&gt;BE$7,$C298+$E298-2&lt;BE$7),0,($D298-SUM($F298:BD298)-SUM($F237:BD237))*SAP_Leadsheet!$E$83)</f>
        <v>0</v>
      </c>
      <c r="BF237" s="335">
        <f>IF(OR($C298&gt;BF$7,$C298+$E298-2&lt;BF$7),0,($D298-SUM($F298:BE298)-SUM($F237:BE237))*SAP_Leadsheet!$E$83)</f>
        <v>0</v>
      </c>
      <c r="BG237" s="335">
        <f>IF(OR($C298&gt;BG$7,$C298+$E298-2&lt;BG$7),0,($D298-SUM($F298:BF298)-SUM($F237:BF237))*SAP_Leadsheet!$E$83)</f>
        <v>0</v>
      </c>
      <c r="BH237" s="335">
        <f>IF(OR($C298&gt;BH$7,$C298+$E298-2&lt;BH$7),0,($D298-SUM($F298:BG298)-SUM($F237:BG237))*SAP_Leadsheet!$E$83)</f>
        <v>0</v>
      </c>
      <c r="BI237" s="335">
        <f>IF(OR($C298&gt;BI$7,$C298+$E298-2&lt;BI$7),0,($D298-SUM($F298:BH298)-SUM($F237:BH237))*SAP_Leadsheet!$E$83)</f>
        <v>0</v>
      </c>
      <c r="BJ237" s="335">
        <f>IF(OR($C298&gt;BJ$7,$C298+$E298-2&lt;BJ$7),0,($D298-SUM($F298:BI298)-SUM($F237:BI237))*SAP_Leadsheet!$E$83)</f>
        <v>0</v>
      </c>
      <c r="BK237" s="335">
        <f>IF(OR($C298&gt;BK$7,$C298+$E298-2&lt;BK$7),0,($D298-SUM($F298:BJ298)-SUM($F237:BJ237))*SAP_Leadsheet!$E$83)</f>
        <v>0</v>
      </c>
      <c r="BL237" s="335">
        <f>IF(OR($C298&gt;BL$7,$C298+$E298-2&lt;BL$7),0,($D298-SUM($F298:BK298)-SUM($F237:BK237))*SAP_Leadsheet!$E$83)</f>
        <v>0</v>
      </c>
      <c r="BM237" s="335">
        <f>IF(OR($C298&gt;BM$7,$C298+$E298-2&lt;BM$7),0,($D298-SUM($F298:BL298)-SUM($F237:BL237))*SAP_Leadsheet!$E$83)</f>
        <v>0</v>
      </c>
      <c r="BN237" s="335">
        <f>IF(OR($C298&gt;BN$7,$C298+$E298-2&lt;BN$7),0,($D298-SUM($F298:BM298)-SUM($F237:BM237))*SAP_Leadsheet!$E$83)</f>
        <v>0</v>
      </c>
      <c r="BO237" s="253"/>
      <c r="BP237" s="253"/>
      <c r="BQ237" s="253"/>
      <c r="BR237" s="253"/>
      <c r="BS237" s="253"/>
      <c r="BT237" s="253"/>
      <c r="BU237" s="253"/>
      <c r="BV237" s="253"/>
      <c r="BW237" s="253"/>
      <c r="BX237" s="253"/>
      <c r="BY237" s="253"/>
      <c r="BZ237" s="253"/>
      <c r="CA237" s="253"/>
      <c r="CB237" s="253"/>
      <c r="CC237" s="253"/>
      <c r="CD237" s="253"/>
      <c r="CE237" s="253"/>
      <c r="CF237" s="253"/>
      <c r="CG237" s="253"/>
      <c r="CH237" s="253"/>
      <c r="CI237" s="253"/>
      <c r="CJ237" s="253"/>
      <c r="CK237" s="253"/>
      <c r="CL237" s="253"/>
    </row>
    <row r="238" spans="1:90" hidden="1" outlineLevel="1" x14ac:dyDescent="0.15">
      <c r="A238" s="112"/>
      <c r="B238" s="87"/>
      <c r="C238" s="8">
        <v>14</v>
      </c>
      <c r="D238" s="332"/>
      <c r="E238" s="333"/>
      <c r="F238" s="334"/>
      <c r="G238" s="335">
        <f>IF(OR($C299&gt;G$7,$C299+$E299-2&lt;G$7),0,($D299-SUM($F299:F299)-SUM($F238:F238))*SAP_Leadsheet!$E$83)</f>
        <v>0</v>
      </c>
      <c r="H238" s="335">
        <f>IF(OR($C299&gt;H$7,$C299+$E299-2&lt;H$7),0,($D299-SUM($F299:G299)-SUM($F238:G238))*SAP_Leadsheet!$E$83)</f>
        <v>0</v>
      </c>
      <c r="I238" s="335">
        <f>IF(OR($C299&gt;I$7,$C299+$E299-2&lt;I$7),0,($D299-SUM($F299:H299)-SUM($F238:H238))*SAP_Leadsheet!$E$83)</f>
        <v>0</v>
      </c>
      <c r="J238" s="335">
        <f>IF(OR($C299&gt;J$7,$C299+$E299-2&lt;J$7),0,($D299-SUM($F299:I299)-SUM($F238:I238))*SAP_Leadsheet!$E$83)</f>
        <v>0</v>
      </c>
      <c r="K238" s="335">
        <f>IF(OR($C299&gt;K$7,$C299+$E299-2&lt;K$7),0,($D299-SUM($F299:J299)-SUM($F238:J238))*SAP_Leadsheet!$E$83)</f>
        <v>0</v>
      </c>
      <c r="L238" s="335">
        <f>IF(OR($C299&gt;L$7,$C299+$E299-2&lt;L$7),0,($D299-SUM($F299:K299)-SUM($F238:K238))*SAP_Leadsheet!$E$83)</f>
        <v>0</v>
      </c>
      <c r="M238" s="335">
        <f>IF(OR($C299&gt;M$7,$C299+$E299-2&lt;M$7),0,($D299-SUM($F299:L299)-SUM($F238:L238))*SAP_Leadsheet!$E$83)</f>
        <v>0</v>
      </c>
      <c r="N238" s="335">
        <f>IF(OR($C299&gt;N$7,$C299+$E299-2&lt;N$7),0,($D299-SUM($F299:M299)-SUM($F238:M238))*SAP_Leadsheet!$E$83)</f>
        <v>0</v>
      </c>
      <c r="O238" s="335">
        <f>IF(OR($C299&gt;O$7,$C299+$E299-2&lt;O$7),0,($D299-SUM($F299:N299)-SUM($F238:N238))*SAP_Leadsheet!$E$83)</f>
        <v>0</v>
      </c>
      <c r="P238" s="335">
        <f>IF(OR($C299&gt;P$7,$C299+$E299-2&lt;P$7),0,($D299-SUM($F299:O299)-SUM($F238:O238))*SAP_Leadsheet!$E$83)</f>
        <v>0</v>
      </c>
      <c r="Q238" s="335">
        <f>IF(OR($C299&gt;Q$7,$C299+$E299-2&lt;Q$7),0,($D299-SUM($F299:P299)-SUM($F238:P238))*SAP_Leadsheet!$E$83)</f>
        <v>0</v>
      </c>
      <c r="R238" s="335">
        <f>IF(OR($C299&gt;R$7,$C299+$E299-2&lt;R$7),0,($D299-SUM($F299:Q299)-SUM($F238:Q238))*SAP_Leadsheet!$E$83)</f>
        <v>0</v>
      </c>
      <c r="S238" s="335">
        <f>IF(OR($C299&gt;S$7,$C299+$E299-2&lt;S$7),0,($D299-SUM($F299:R299)-SUM($F238:R238))*SAP_Leadsheet!$E$83)</f>
        <v>0</v>
      </c>
      <c r="T238" s="335">
        <f>IF(OR($C299&gt;T$7,$C299+$E299-2&lt;T$7),0,($D299-SUM($F299:S299)-SUM($F238:S238))*SAP_Leadsheet!$E$83)</f>
        <v>0</v>
      </c>
      <c r="U238" s="335">
        <f>IF(OR($C299&gt;U$7,$C299+$E299-2&lt;U$7),0,($D299-SUM($F299:T299)-SUM($F238:T238))*SAP_Leadsheet!$E$83)</f>
        <v>0</v>
      </c>
      <c r="V238" s="335">
        <f>IF(OR($C299&gt;V$7,$C299+$E299-2&lt;V$7),0,($D299-SUM($F299:U299)-SUM($F238:U238))*SAP_Leadsheet!$E$83)</f>
        <v>0</v>
      </c>
      <c r="W238" s="335">
        <f>IF(OR($C299&gt;W$7,$C299+$E299-2&lt;W$7),0,($D299-SUM($F299:V299)-SUM($F238:V238))*SAP_Leadsheet!$E$83)</f>
        <v>0</v>
      </c>
      <c r="X238" s="335">
        <f>IF(OR($C299&gt;X$7,$C299+$E299-2&lt;X$7),0,($D299-SUM($F299:W299)-SUM($F238:W238))*SAP_Leadsheet!$E$83)</f>
        <v>0</v>
      </c>
      <c r="Y238" s="335">
        <f>IF(OR($C299&gt;Y$7,$C299+$E299-2&lt;Y$7),0,($D299-SUM($F299:X299)-SUM($F238:X238))*SAP_Leadsheet!$E$83)</f>
        <v>0</v>
      </c>
      <c r="Z238" s="335">
        <f>IF(OR($C299&gt;Z$7,$C299+$E299-2&lt;Z$7),0,($D299-SUM($F299:Y299)-SUM($F238:Y238))*SAP_Leadsheet!$E$83)</f>
        <v>0</v>
      </c>
      <c r="AA238" s="335">
        <f>IF(OR($C299&gt;AA$7,$C299+$E299-2&lt;AA$7),0,($D299-SUM($F299:Z299)-SUM($F238:Z238))*SAP_Leadsheet!$E$83)</f>
        <v>0</v>
      </c>
      <c r="AB238" s="335">
        <f>IF(OR($C299&gt;AB$7,$C299+$E299-2&lt;AB$7),0,($D299-SUM($F299:AA299)-SUM($F238:AA238))*SAP_Leadsheet!$E$83)</f>
        <v>0</v>
      </c>
      <c r="AC238" s="335">
        <f>IF(OR($C299&gt;AC$7,$C299+$E299-2&lt;AC$7),0,($D299-SUM($F299:AB299)-SUM($F238:AB238))*SAP_Leadsheet!$E$83)</f>
        <v>0</v>
      </c>
      <c r="AD238" s="335">
        <f>IF(OR($C299&gt;AD$7,$C299+$E299-2&lt;AD$7),0,($D299-SUM($F299:AC299)-SUM($F238:AC238))*SAP_Leadsheet!$E$83)</f>
        <v>0</v>
      </c>
      <c r="AE238" s="335">
        <f>IF(OR($C299&gt;AE$7,$C299+$E299-2&lt;AE$7),0,($D299-SUM($F299:AD299)-SUM($F238:AD238))*SAP_Leadsheet!$E$83)</f>
        <v>0</v>
      </c>
      <c r="AF238" s="335">
        <f>IF(OR($C299&gt;AF$7,$C299+$E299-2&lt;AF$7),0,($D299-SUM($F299:AE299)-SUM($F238:AE238))*SAP_Leadsheet!$E$83)</f>
        <v>0</v>
      </c>
      <c r="AG238" s="335">
        <f>IF(OR($C299&gt;AG$7,$C299+$E299-2&lt;AG$7),0,($D299-SUM($F299:AF299)-SUM($F238:AF238))*SAP_Leadsheet!$E$83)</f>
        <v>0</v>
      </c>
      <c r="AH238" s="335">
        <f>IF(OR($C299&gt;AH$7,$C299+$E299-2&lt;AH$7),0,($D299-SUM($F299:AG299)-SUM($F238:AG238))*SAP_Leadsheet!$E$83)</f>
        <v>0</v>
      </c>
      <c r="AI238" s="335">
        <f>IF(OR($C299&gt;AI$7,$C299+$E299-2&lt;AI$7),0,($D299-SUM($F299:AH299)-SUM($F238:AH238))*SAP_Leadsheet!$E$83)</f>
        <v>0</v>
      </c>
      <c r="AJ238" s="335">
        <f>IF(OR($C299&gt;AJ$7,$C299+$E299-2&lt;AJ$7),0,($D299-SUM($F299:AI299)-SUM($F238:AI238))*SAP_Leadsheet!$E$83)</f>
        <v>0</v>
      </c>
      <c r="AK238" s="335">
        <f>IF(OR($C299&gt;AK$7,$C299+$E299-2&lt;AK$7),0,($D299-SUM($F299:AJ299)-SUM($F238:AJ238))*SAP_Leadsheet!$E$83)</f>
        <v>0</v>
      </c>
      <c r="AL238" s="335">
        <f>IF(OR($C299&gt;AL$7,$C299+$E299-2&lt;AL$7),0,($D299-SUM($F299:AK299)-SUM($F238:AK238))*SAP_Leadsheet!$E$83)</f>
        <v>0</v>
      </c>
      <c r="AM238" s="335">
        <f>IF(OR($C299&gt;AM$7,$C299+$E299-2&lt;AM$7),0,($D299-SUM($F299:AL299)-SUM($F238:AL238))*SAP_Leadsheet!$E$83)</f>
        <v>0</v>
      </c>
      <c r="AN238" s="335">
        <f>IF(OR($C299&gt;AN$7,$C299+$E299-2&lt;AN$7),0,($D299-SUM($F299:AM299)-SUM($F238:AM238))*SAP_Leadsheet!$E$83)</f>
        <v>0</v>
      </c>
      <c r="AO238" s="335">
        <f>IF(OR($C299&gt;AO$7,$C299+$E299-2&lt;AO$7),0,($D299-SUM($F299:AN299)-SUM($F238:AN238))*SAP_Leadsheet!$E$83)</f>
        <v>0</v>
      </c>
      <c r="AP238" s="335">
        <f>IF(OR($C299&gt;AP$7,$C299+$E299-2&lt;AP$7),0,($D299-SUM($F299:AO299)-SUM($F238:AO238))*SAP_Leadsheet!$E$83)</f>
        <v>0</v>
      </c>
      <c r="AQ238" s="335">
        <f>IF(OR($C299&gt;AQ$7,$C299+$E299-2&lt;AQ$7),0,($D299-SUM($F299:AP299)-SUM($F238:AP238))*SAP_Leadsheet!$E$83)</f>
        <v>0</v>
      </c>
      <c r="AR238" s="335">
        <f>IF(OR($C299&gt;AR$7,$C299+$E299-2&lt;AR$7),0,($D299-SUM($F299:AQ299)-SUM($F238:AQ238))*SAP_Leadsheet!$E$83)</f>
        <v>0</v>
      </c>
      <c r="AS238" s="335">
        <f>IF(OR($C299&gt;AS$7,$C299+$E299-2&lt;AS$7),0,($D299-SUM($F299:AR299)-SUM($F238:AR238))*SAP_Leadsheet!$E$83)</f>
        <v>0</v>
      </c>
      <c r="AT238" s="335">
        <f>IF(OR($C299&gt;AT$7,$C299+$E299-2&lt;AT$7),0,($D299-SUM($F299:AS299)-SUM($F238:AS238))*SAP_Leadsheet!$E$83)</f>
        <v>0</v>
      </c>
      <c r="AU238" s="335">
        <f>IF(OR($C299&gt;AU$7,$C299+$E299-2&lt;AU$7),0,($D299-SUM($F299:AT299)-SUM($F238:AT238))*SAP_Leadsheet!$E$83)</f>
        <v>0</v>
      </c>
      <c r="AV238" s="335">
        <f>IF(OR($C299&gt;AV$7,$C299+$E299-2&lt;AV$7),0,($D299-SUM($F299:AU299)-SUM($F238:AU238))*SAP_Leadsheet!$E$83)</f>
        <v>0</v>
      </c>
      <c r="AW238" s="335">
        <f>IF(OR($C299&gt;AW$7,$C299+$E299-2&lt;AW$7),0,($D299-SUM($F299:AV299)-SUM($F238:AV238))*SAP_Leadsheet!$E$83)</f>
        <v>0</v>
      </c>
      <c r="AX238" s="335">
        <f>IF(OR($C299&gt;AX$7,$C299+$E299-2&lt;AX$7),0,($D299-SUM($F299:AW299)-SUM($F238:AW238))*SAP_Leadsheet!$E$83)</f>
        <v>0</v>
      </c>
      <c r="AY238" s="335">
        <f>IF(OR($C299&gt;AY$7,$C299+$E299-2&lt;AY$7),0,($D299-SUM($F299:AX299)-SUM($F238:AX238))*SAP_Leadsheet!$E$83)</f>
        <v>0</v>
      </c>
      <c r="AZ238" s="335">
        <f>IF(OR($C299&gt;AZ$7,$C299+$E299-2&lt;AZ$7),0,($D299-SUM($F299:AY299)-SUM($F238:AY238))*SAP_Leadsheet!$E$83)</f>
        <v>0</v>
      </c>
      <c r="BA238" s="335">
        <f>IF(OR($C299&gt;BA$7,$C299+$E299-2&lt;BA$7),0,($D299-SUM($F299:AZ299)-SUM($F238:AZ238))*SAP_Leadsheet!$E$83)</f>
        <v>0</v>
      </c>
      <c r="BB238" s="335">
        <f>IF(OR($C299&gt;BB$7,$C299+$E299-2&lt;BB$7),0,($D299-SUM($F299:BA299)-SUM($F238:BA238))*SAP_Leadsheet!$E$83)</f>
        <v>0</v>
      </c>
      <c r="BC238" s="335">
        <f>IF(OR($C299&gt;BC$7,$C299+$E299-2&lt;BC$7),0,($D299-SUM($F299:BB299)-SUM($F238:BB238))*SAP_Leadsheet!$E$83)</f>
        <v>0</v>
      </c>
      <c r="BD238" s="335">
        <f>IF(OR($C299&gt;BD$7,$C299+$E299-2&lt;BD$7),0,($D299-SUM($F299:BC299)-SUM($F238:BC238))*SAP_Leadsheet!$E$83)</f>
        <v>0</v>
      </c>
      <c r="BE238" s="335">
        <f>IF(OR($C299&gt;BE$7,$C299+$E299-2&lt;BE$7),0,($D299-SUM($F299:BD299)-SUM($F238:BD238))*SAP_Leadsheet!$E$83)</f>
        <v>0</v>
      </c>
      <c r="BF238" s="335">
        <f>IF(OR($C299&gt;BF$7,$C299+$E299-2&lt;BF$7),0,($D299-SUM($F299:BE299)-SUM($F238:BE238))*SAP_Leadsheet!$E$83)</f>
        <v>0</v>
      </c>
      <c r="BG238" s="335">
        <f>IF(OR($C299&gt;BG$7,$C299+$E299-2&lt;BG$7),0,($D299-SUM($F299:BF299)-SUM($F238:BF238))*SAP_Leadsheet!$E$83)</f>
        <v>0</v>
      </c>
      <c r="BH238" s="335">
        <f>IF(OR($C299&gt;BH$7,$C299+$E299-2&lt;BH$7),0,($D299-SUM($F299:BG299)-SUM($F238:BG238))*SAP_Leadsheet!$E$83)</f>
        <v>0</v>
      </c>
      <c r="BI238" s="335">
        <f>IF(OR($C299&gt;BI$7,$C299+$E299-2&lt;BI$7),0,($D299-SUM($F299:BH299)-SUM($F238:BH238))*SAP_Leadsheet!$E$83)</f>
        <v>0</v>
      </c>
      <c r="BJ238" s="335">
        <f>IF(OR($C299&gt;BJ$7,$C299+$E299-2&lt;BJ$7),0,($D299-SUM($F299:BI299)-SUM($F238:BI238))*SAP_Leadsheet!$E$83)</f>
        <v>0</v>
      </c>
      <c r="BK238" s="335">
        <f>IF(OR($C299&gt;BK$7,$C299+$E299-2&lt;BK$7),0,($D299-SUM($F299:BJ299)-SUM($F238:BJ238))*SAP_Leadsheet!$E$83)</f>
        <v>0</v>
      </c>
      <c r="BL238" s="335">
        <f>IF(OR($C299&gt;BL$7,$C299+$E299-2&lt;BL$7),0,($D299-SUM($F299:BK299)-SUM($F238:BK238))*SAP_Leadsheet!$E$83)</f>
        <v>0</v>
      </c>
      <c r="BM238" s="335">
        <f>IF(OR($C299&gt;BM$7,$C299+$E299-2&lt;BM$7),0,($D299-SUM($F299:BL299)-SUM($F238:BL238))*SAP_Leadsheet!$E$83)</f>
        <v>0</v>
      </c>
      <c r="BN238" s="335">
        <f>IF(OR($C299&gt;BN$7,$C299+$E299-2&lt;BN$7),0,($D299-SUM($F299:BM299)-SUM($F238:BM238))*SAP_Leadsheet!$E$83)</f>
        <v>0</v>
      </c>
      <c r="BO238" s="253"/>
      <c r="BP238" s="253"/>
      <c r="BQ238" s="253"/>
      <c r="BR238" s="253"/>
      <c r="BS238" s="253"/>
      <c r="BT238" s="253"/>
      <c r="BU238" s="253"/>
      <c r="BV238" s="253"/>
      <c r="BW238" s="253"/>
      <c r="BX238" s="253"/>
      <c r="BY238" s="253"/>
      <c r="BZ238" s="253"/>
      <c r="CA238" s="253"/>
      <c r="CB238" s="253"/>
      <c r="CC238" s="253"/>
      <c r="CD238" s="253"/>
      <c r="CE238" s="253"/>
      <c r="CF238" s="253"/>
      <c r="CG238" s="253"/>
      <c r="CH238" s="253"/>
      <c r="CI238" s="253"/>
      <c r="CJ238" s="253"/>
      <c r="CK238" s="253"/>
      <c r="CL238" s="253"/>
    </row>
    <row r="239" spans="1:90" hidden="1" outlineLevel="1" x14ac:dyDescent="0.15">
      <c r="A239" s="112"/>
      <c r="B239" s="87"/>
      <c r="C239" s="8">
        <v>15</v>
      </c>
      <c r="D239" s="332"/>
      <c r="E239" s="333"/>
      <c r="F239" s="334"/>
      <c r="G239" s="335">
        <f>IF(OR($C300&gt;G$7,$C300+$E300-2&lt;G$7),0,($D300-SUM($F300:F300)-SUM($F239:F239))*SAP_Leadsheet!$E$83)</f>
        <v>0</v>
      </c>
      <c r="H239" s="335">
        <f>IF(OR($C300&gt;H$7,$C300+$E300-2&lt;H$7),0,($D300-SUM($F300:G300)-SUM($F239:G239))*SAP_Leadsheet!$E$83)</f>
        <v>0</v>
      </c>
      <c r="I239" s="335">
        <f>IF(OR($C300&gt;I$7,$C300+$E300-2&lt;I$7),0,($D300-SUM($F300:H300)-SUM($F239:H239))*SAP_Leadsheet!$E$83)</f>
        <v>0</v>
      </c>
      <c r="J239" s="335">
        <f>IF(OR($C300&gt;J$7,$C300+$E300-2&lt;J$7),0,($D300-SUM($F300:I300)-SUM($F239:I239))*SAP_Leadsheet!$E$83)</f>
        <v>0</v>
      </c>
      <c r="K239" s="335">
        <f>IF(OR($C300&gt;K$7,$C300+$E300-2&lt;K$7),0,($D300-SUM($F300:J300)-SUM($F239:J239))*SAP_Leadsheet!$E$83)</f>
        <v>0</v>
      </c>
      <c r="L239" s="335">
        <f>IF(OR($C300&gt;L$7,$C300+$E300-2&lt;L$7),0,($D300-SUM($F300:K300)-SUM($F239:K239))*SAP_Leadsheet!$E$83)</f>
        <v>0</v>
      </c>
      <c r="M239" s="335">
        <f>IF(OR($C300&gt;M$7,$C300+$E300-2&lt;M$7),0,($D300-SUM($F300:L300)-SUM($F239:L239))*SAP_Leadsheet!$E$83)</f>
        <v>0</v>
      </c>
      <c r="N239" s="335">
        <f>IF(OR($C300&gt;N$7,$C300+$E300-2&lt;N$7),0,($D300-SUM($F300:M300)-SUM($F239:M239))*SAP_Leadsheet!$E$83)</f>
        <v>0</v>
      </c>
      <c r="O239" s="335">
        <f>IF(OR($C300&gt;O$7,$C300+$E300-2&lt;O$7),0,($D300-SUM($F300:N300)-SUM($F239:N239))*SAP_Leadsheet!$E$83)</f>
        <v>0</v>
      </c>
      <c r="P239" s="335">
        <f>IF(OR($C300&gt;P$7,$C300+$E300-2&lt;P$7),0,($D300-SUM($F300:O300)-SUM($F239:O239))*SAP_Leadsheet!$E$83)</f>
        <v>0</v>
      </c>
      <c r="Q239" s="335">
        <f>IF(OR($C300&gt;Q$7,$C300+$E300-2&lt;Q$7),0,($D300-SUM($F300:P300)-SUM($F239:P239))*SAP_Leadsheet!$E$83)</f>
        <v>0</v>
      </c>
      <c r="R239" s="335">
        <f>IF(OR($C300&gt;R$7,$C300+$E300-2&lt;R$7),0,($D300-SUM($F300:Q300)-SUM($F239:Q239))*SAP_Leadsheet!$E$83)</f>
        <v>0</v>
      </c>
      <c r="S239" s="335">
        <f>IF(OR($C300&gt;S$7,$C300+$E300-2&lt;S$7),0,($D300-SUM($F300:R300)-SUM($F239:R239))*SAP_Leadsheet!$E$83)</f>
        <v>0</v>
      </c>
      <c r="T239" s="335">
        <f>IF(OR($C300&gt;T$7,$C300+$E300-2&lt;T$7),0,($D300-SUM($F300:S300)-SUM($F239:S239))*SAP_Leadsheet!$E$83)</f>
        <v>0</v>
      </c>
      <c r="U239" s="335">
        <f>IF(OR($C300&gt;U$7,$C300+$E300-2&lt;U$7),0,($D300-SUM($F300:T300)-SUM($F239:T239))*SAP_Leadsheet!$E$83)</f>
        <v>0</v>
      </c>
      <c r="V239" s="335">
        <f>IF(OR($C300&gt;V$7,$C300+$E300-2&lt;V$7),0,($D300-SUM($F300:U300)-SUM($F239:U239))*SAP_Leadsheet!$E$83)</f>
        <v>0</v>
      </c>
      <c r="W239" s="335">
        <f>IF(OR($C300&gt;W$7,$C300+$E300-2&lt;W$7),0,($D300-SUM($F300:V300)-SUM($F239:V239))*SAP_Leadsheet!$E$83)</f>
        <v>0</v>
      </c>
      <c r="X239" s="335">
        <f>IF(OR($C300&gt;X$7,$C300+$E300-2&lt;X$7),0,($D300-SUM($F300:W300)-SUM($F239:W239))*SAP_Leadsheet!$E$83)</f>
        <v>0</v>
      </c>
      <c r="Y239" s="335">
        <f>IF(OR($C300&gt;Y$7,$C300+$E300-2&lt;Y$7),0,($D300-SUM($F300:X300)-SUM($F239:X239))*SAP_Leadsheet!$E$83)</f>
        <v>0</v>
      </c>
      <c r="Z239" s="335">
        <f>IF(OR($C300&gt;Z$7,$C300+$E300-2&lt;Z$7),0,($D300-SUM($F300:Y300)-SUM($F239:Y239))*SAP_Leadsheet!$E$83)</f>
        <v>0</v>
      </c>
      <c r="AA239" s="335">
        <f>IF(OR($C300&gt;AA$7,$C300+$E300-2&lt;AA$7),0,($D300-SUM($F300:Z300)-SUM($F239:Z239))*SAP_Leadsheet!$E$83)</f>
        <v>0</v>
      </c>
      <c r="AB239" s="335">
        <f>IF(OR($C300&gt;AB$7,$C300+$E300-2&lt;AB$7),0,($D300-SUM($F300:AA300)-SUM($F239:AA239))*SAP_Leadsheet!$E$83)</f>
        <v>0</v>
      </c>
      <c r="AC239" s="335">
        <f>IF(OR($C300&gt;AC$7,$C300+$E300-2&lt;AC$7),0,($D300-SUM($F300:AB300)-SUM($F239:AB239))*SAP_Leadsheet!$E$83)</f>
        <v>0</v>
      </c>
      <c r="AD239" s="335">
        <f>IF(OR($C300&gt;AD$7,$C300+$E300-2&lt;AD$7),0,($D300-SUM($F300:AC300)-SUM($F239:AC239))*SAP_Leadsheet!$E$83)</f>
        <v>0</v>
      </c>
      <c r="AE239" s="335">
        <f>IF(OR($C300&gt;AE$7,$C300+$E300-2&lt;AE$7),0,($D300-SUM($F300:AD300)-SUM($F239:AD239))*SAP_Leadsheet!$E$83)</f>
        <v>0</v>
      </c>
      <c r="AF239" s="335">
        <f>IF(OR($C300&gt;AF$7,$C300+$E300-2&lt;AF$7),0,($D300-SUM($F300:AE300)-SUM($F239:AE239))*SAP_Leadsheet!$E$83)</f>
        <v>0</v>
      </c>
      <c r="AG239" s="335">
        <f>IF(OR($C300&gt;AG$7,$C300+$E300-2&lt;AG$7),0,($D300-SUM($F300:AF300)-SUM($F239:AF239))*SAP_Leadsheet!$E$83)</f>
        <v>0</v>
      </c>
      <c r="AH239" s="335">
        <f>IF(OR($C300&gt;AH$7,$C300+$E300-2&lt;AH$7),0,($D300-SUM($F300:AG300)-SUM($F239:AG239))*SAP_Leadsheet!$E$83)</f>
        <v>0</v>
      </c>
      <c r="AI239" s="335">
        <f>IF(OR($C300&gt;AI$7,$C300+$E300-2&lt;AI$7),0,($D300-SUM($F300:AH300)-SUM($F239:AH239))*SAP_Leadsheet!$E$83)</f>
        <v>0</v>
      </c>
      <c r="AJ239" s="335">
        <f>IF(OR($C300&gt;AJ$7,$C300+$E300-2&lt;AJ$7),0,($D300-SUM($F300:AI300)-SUM($F239:AI239))*SAP_Leadsheet!$E$83)</f>
        <v>0</v>
      </c>
      <c r="AK239" s="335">
        <f>IF(OR($C300&gt;AK$7,$C300+$E300-2&lt;AK$7),0,($D300-SUM($F300:AJ300)-SUM($F239:AJ239))*SAP_Leadsheet!$E$83)</f>
        <v>0</v>
      </c>
      <c r="AL239" s="335">
        <f>IF(OR($C300&gt;AL$7,$C300+$E300-2&lt;AL$7),0,($D300-SUM($F300:AK300)-SUM($F239:AK239))*SAP_Leadsheet!$E$83)</f>
        <v>0</v>
      </c>
      <c r="AM239" s="335">
        <f>IF(OR($C300&gt;AM$7,$C300+$E300-2&lt;AM$7),0,($D300-SUM($F300:AL300)-SUM($F239:AL239))*SAP_Leadsheet!$E$83)</f>
        <v>0</v>
      </c>
      <c r="AN239" s="335">
        <f>IF(OR($C300&gt;AN$7,$C300+$E300-2&lt;AN$7),0,($D300-SUM($F300:AM300)-SUM($F239:AM239))*SAP_Leadsheet!$E$83)</f>
        <v>0</v>
      </c>
      <c r="AO239" s="335">
        <f>IF(OR($C300&gt;AO$7,$C300+$E300-2&lt;AO$7),0,($D300-SUM($F300:AN300)-SUM($F239:AN239))*SAP_Leadsheet!$E$83)</f>
        <v>0</v>
      </c>
      <c r="AP239" s="335">
        <f>IF(OR($C300&gt;AP$7,$C300+$E300-2&lt;AP$7),0,($D300-SUM($F300:AO300)-SUM($F239:AO239))*SAP_Leadsheet!$E$83)</f>
        <v>0</v>
      </c>
      <c r="AQ239" s="335">
        <f>IF(OR($C300&gt;AQ$7,$C300+$E300-2&lt;AQ$7),0,($D300-SUM($F300:AP300)-SUM($F239:AP239))*SAP_Leadsheet!$E$83)</f>
        <v>0</v>
      </c>
      <c r="AR239" s="335">
        <f>IF(OR($C300&gt;AR$7,$C300+$E300-2&lt;AR$7),0,($D300-SUM($F300:AQ300)-SUM($F239:AQ239))*SAP_Leadsheet!$E$83)</f>
        <v>0</v>
      </c>
      <c r="AS239" s="335">
        <f>IF(OR($C300&gt;AS$7,$C300+$E300-2&lt;AS$7),0,($D300-SUM($F300:AR300)-SUM($F239:AR239))*SAP_Leadsheet!$E$83)</f>
        <v>0</v>
      </c>
      <c r="AT239" s="335">
        <f>IF(OR($C300&gt;AT$7,$C300+$E300-2&lt;AT$7),0,($D300-SUM($F300:AS300)-SUM($F239:AS239))*SAP_Leadsheet!$E$83)</f>
        <v>0</v>
      </c>
      <c r="AU239" s="335">
        <f>IF(OR($C300&gt;AU$7,$C300+$E300-2&lt;AU$7),0,($D300-SUM($F300:AT300)-SUM($F239:AT239))*SAP_Leadsheet!$E$83)</f>
        <v>0</v>
      </c>
      <c r="AV239" s="335">
        <f>IF(OR($C300&gt;AV$7,$C300+$E300-2&lt;AV$7),0,($D300-SUM($F300:AU300)-SUM($F239:AU239))*SAP_Leadsheet!$E$83)</f>
        <v>0</v>
      </c>
      <c r="AW239" s="335">
        <f>IF(OR($C300&gt;AW$7,$C300+$E300-2&lt;AW$7),0,($D300-SUM($F300:AV300)-SUM($F239:AV239))*SAP_Leadsheet!$E$83)</f>
        <v>0</v>
      </c>
      <c r="AX239" s="335">
        <f>IF(OR($C300&gt;AX$7,$C300+$E300-2&lt;AX$7),0,($D300-SUM($F300:AW300)-SUM($F239:AW239))*SAP_Leadsheet!$E$83)</f>
        <v>0</v>
      </c>
      <c r="AY239" s="335">
        <f>IF(OR($C300&gt;AY$7,$C300+$E300-2&lt;AY$7),0,($D300-SUM($F300:AX300)-SUM($F239:AX239))*SAP_Leadsheet!$E$83)</f>
        <v>0</v>
      </c>
      <c r="AZ239" s="335">
        <f>IF(OR($C300&gt;AZ$7,$C300+$E300-2&lt;AZ$7),0,($D300-SUM($F300:AY300)-SUM($F239:AY239))*SAP_Leadsheet!$E$83)</f>
        <v>0</v>
      </c>
      <c r="BA239" s="335">
        <f>IF(OR($C300&gt;BA$7,$C300+$E300-2&lt;BA$7),0,($D300-SUM($F300:AZ300)-SUM($F239:AZ239))*SAP_Leadsheet!$E$83)</f>
        <v>0</v>
      </c>
      <c r="BB239" s="335">
        <f>IF(OR($C300&gt;BB$7,$C300+$E300-2&lt;BB$7),0,($D300-SUM($F300:BA300)-SUM($F239:BA239))*SAP_Leadsheet!$E$83)</f>
        <v>0</v>
      </c>
      <c r="BC239" s="335">
        <f>IF(OR($C300&gt;BC$7,$C300+$E300-2&lt;BC$7),0,($D300-SUM($F300:BB300)-SUM($F239:BB239))*SAP_Leadsheet!$E$83)</f>
        <v>0</v>
      </c>
      <c r="BD239" s="335">
        <f>IF(OR($C300&gt;BD$7,$C300+$E300-2&lt;BD$7),0,($D300-SUM($F300:BC300)-SUM($F239:BC239))*SAP_Leadsheet!$E$83)</f>
        <v>0</v>
      </c>
      <c r="BE239" s="335">
        <f>IF(OR($C300&gt;BE$7,$C300+$E300-2&lt;BE$7),0,($D300-SUM($F300:BD300)-SUM($F239:BD239))*SAP_Leadsheet!$E$83)</f>
        <v>0</v>
      </c>
      <c r="BF239" s="335">
        <f>IF(OR($C300&gt;BF$7,$C300+$E300-2&lt;BF$7),0,($D300-SUM($F300:BE300)-SUM($F239:BE239))*SAP_Leadsheet!$E$83)</f>
        <v>0</v>
      </c>
      <c r="BG239" s="335">
        <f>IF(OR($C300&gt;BG$7,$C300+$E300-2&lt;BG$7),0,($D300-SUM($F300:BF300)-SUM($F239:BF239))*SAP_Leadsheet!$E$83)</f>
        <v>0</v>
      </c>
      <c r="BH239" s="335">
        <f>IF(OR($C300&gt;BH$7,$C300+$E300-2&lt;BH$7),0,($D300-SUM($F300:BG300)-SUM($F239:BG239))*SAP_Leadsheet!$E$83)</f>
        <v>0</v>
      </c>
      <c r="BI239" s="335">
        <f>IF(OR($C300&gt;BI$7,$C300+$E300-2&lt;BI$7),0,($D300-SUM($F300:BH300)-SUM($F239:BH239))*SAP_Leadsheet!$E$83)</f>
        <v>0</v>
      </c>
      <c r="BJ239" s="335">
        <f>IF(OR($C300&gt;BJ$7,$C300+$E300-2&lt;BJ$7),0,($D300-SUM($F300:BI300)-SUM($F239:BI239))*SAP_Leadsheet!$E$83)</f>
        <v>0</v>
      </c>
      <c r="BK239" s="335">
        <f>IF(OR($C300&gt;BK$7,$C300+$E300-2&lt;BK$7),0,($D300-SUM($F300:BJ300)-SUM($F239:BJ239))*SAP_Leadsheet!$E$83)</f>
        <v>0</v>
      </c>
      <c r="BL239" s="335">
        <f>IF(OR($C300&gt;BL$7,$C300+$E300-2&lt;BL$7),0,($D300-SUM($F300:BK300)-SUM($F239:BK239))*SAP_Leadsheet!$E$83)</f>
        <v>0</v>
      </c>
      <c r="BM239" s="335">
        <f>IF(OR($C300&gt;BM$7,$C300+$E300-2&lt;BM$7),0,($D300-SUM($F300:BL300)-SUM($F239:BL239))*SAP_Leadsheet!$E$83)</f>
        <v>0</v>
      </c>
      <c r="BN239" s="335">
        <f>IF(OR($C300&gt;BN$7,$C300+$E300-2&lt;BN$7),0,($D300-SUM($F300:BM300)-SUM($F239:BM239))*SAP_Leadsheet!$E$83)</f>
        <v>0</v>
      </c>
      <c r="BO239" s="253"/>
      <c r="BP239" s="253"/>
      <c r="BQ239" s="253"/>
      <c r="BR239" s="253"/>
      <c r="BS239" s="253"/>
      <c r="BT239" s="253"/>
      <c r="BU239" s="253"/>
      <c r="BV239" s="253"/>
      <c r="BW239" s="253"/>
      <c r="BX239" s="253"/>
      <c r="BY239" s="253"/>
      <c r="BZ239" s="253"/>
      <c r="CA239" s="253"/>
      <c r="CB239" s="253"/>
      <c r="CC239" s="253"/>
      <c r="CD239" s="253"/>
      <c r="CE239" s="253"/>
      <c r="CF239" s="253"/>
      <c r="CG239" s="253"/>
      <c r="CH239" s="253"/>
      <c r="CI239" s="253"/>
      <c r="CJ239" s="253"/>
      <c r="CK239" s="253"/>
      <c r="CL239" s="253"/>
    </row>
    <row r="240" spans="1:90" hidden="1" outlineLevel="1" x14ac:dyDescent="0.15">
      <c r="A240" s="112"/>
      <c r="B240" s="87"/>
      <c r="C240" s="8">
        <v>16</v>
      </c>
      <c r="D240" s="332"/>
      <c r="E240" s="333"/>
      <c r="F240" s="334"/>
      <c r="G240" s="335">
        <f>IF(OR($C301&gt;G$7,$C301+$E301-2&lt;G$7),0,($D301-SUM($F301:F301)-SUM($F240:F240))*SAP_Leadsheet!$E$83)</f>
        <v>0</v>
      </c>
      <c r="H240" s="335">
        <f>IF(OR($C301&gt;H$7,$C301+$E301-2&lt;H$7),0,($D301-SUM($F301:G301)-SUM($F240:G240))*SAP_Leadsheet!$E$83)</f>
        <v>0</v>
      </c>
      <c r="I240" s="335">
        <f>IF(OR($C301&gt;I$7,$C301+$E301-2&lt;I$7),0,($D301-SUM($F301:H301)-SUM($F240:H240))*SAP_Leadsheet!$E$83)</f>
        <v>0</v>
      </c>
      <c r="J240" s="335">
        <f>IF(OR($C301&gt;J$7,$C301+$E301-2&lt;J$7),0,($D301-SUM($F301:I301)-SUM($F240:I240))*SAP_Leadsheet!$E$83)</f>
        <v>0</v>
      </c>
      <c r="K240" s="335">
        <f>IF(OR($C301&gt;K$7,$C301+$E301-2&lt;K$7),0,($D301-SUM($F301:J301)-SUM($F240:J240))*SAP_Leadsheet!$E$83)</f>
        <v>0</v>
      </c>
      <c r="L240" s="335">
        <f>IF(OR($C301&gt;L$7,$C301+$E301-2&lt;L$7),0,($D301-SUM($F301:K301)-SUM($F240:K240))*SAP_Leadsheet!$E$83)</f>
        <v>0</v>
      </c>
      <c r="M240" s="335">
        <f>IF(OR($C301&gt;M$7,$C301+$E301-2&lt;M$7),0,($D301-SUM($F301:L301)-SUM($F240:L240))*SAP_Leadsheet!$E$83)</f>
        <v>0</v>
      </c>
      <c r="N240" s="335">
        <f>IF(OR($C301&gt;N$7,$C301+$E301-2&lt;N$7),0,($D301-SUM($F301:M301)-SUM($F240:M240))*SAP_Leadsheet!$E$83)</f>
        <v>0</v>
      </c>
      <c r="O240" s="335">
        <f>IF(OR($C301&gt;O$7,$C301+$E301-2&lt;O$7),0,($D301-SUM($F301:N301)-SUM($F240:N240))*SAP_Leadsheet!$E$83)</f>
        <v>0</v>
      </c>
      <c r="P240" s="335">
        <f>IF(OR($C301&gt;P$7,$C301+$E301-2&lt;P$7),0,($D301-SUM($F301:O301)-SUM($F240:O240))*SAP_Leadsheet!$E$83)</f>
        <v>0</v>
      </c>
      <c r="Q240" s="335">
        <f>IF(OR($C301&gt;Q$7,$C301+$E301-2&lt;Q$7),0,($D301-SUM($F301:P301)-SUM($F240:P240))*SAP_Leadsheet!$E$83)</f>
        <v>0</v>
      </c>
      <c r="R240" s="335">
        <f>IF(OR($C301&gt;R$7,$C301+$E301-2&lt;R$7),0,($D301-SUM($F301:Q301)-SUM($F240:Q240))*SAP_Leadsheet!$E$83)</f>
        <v>0</v>
      </c>
      <c r="S240" s="335">
        <f>IF(OR($C301&gt;S$7,$C301+$E301-2&lt;S$7),0,($D301-SUM($F301:R301)-SUM($F240:R240))*SAP_Leadsheet!$E$83)</f>
        <v>0</v>
      </c>
      <c r="T240" s="335">
        <f>IF(OR($C301&gt;T$7,$C301+$E301-2&lt;T$7),0,($D301-SUM($F301:S301)-SUM($F240:S240))*SAP_Leadsheet!$E$83)</f>
        <v>0</v>
      </c>
      <c r="U240" s="335">
        <f>IF(OR($C301&gt;U$7,$C301+$E301-2&lt;U$7),0,($D301-SUM($F301:T301)-SUM($F240:T240))*SAP_Leadsheet!$E$83)</f>
        <v>0</v>
      </c>
      <c r="V240" s="335">
        <f>IF(OR($C301&gt;V$7,$C301+$E301-2&lt;V$7),0,($D301-SUM($F301:U301)-SUM($F240:U240))*SAP_Leadsheet!$E$83)</f>
        <v>0</v>
      </c>
      <c r="W240" s="335">
        <f>IF(OR($C301&gt;W$7,$C301+$E301-2&lt;W$7),0,($D301-SUM($F301:V301)-SUM($F240:V240))*SAP_Leadsheet!$E$83)</f>
        <v>0</v>
      </c>
      <c r="X240" s="335">
        <f>IF(OR($C301&gt;X$7,$C301+$E301-2&lt;X$7),0,($D301-SUM($F301:W301)-SUM($F240:W240))*SAP_Leadsheet!$E$83)</f>
        <v>0</v>
      </c>
      <c r="Y240" s="335">
        <f>IF(OR($C301&gt;Y$7,$C301+$E301-2&lt;Y$7),0,($D301-SUM($F301:X301)-SUM($F240:X240))*SAP_Leadsheet!$E$83)</f>
        <v>0</v>
      </c>
      <c r="Z240" s="335">
        <f>IF(OR($C301&gt;Z$7,$C301+$E301-2&lt;Z$7),0,($D301-SUM($F301:Y301)-SUM($F240:Y240))*SAP_Leadsheet!$E$83)</f>
        <v>0</v>
      </c>
      <c r="AA240" s="335">
        <f>IF(OR($C301&gt;AA$7,$C301+$E301-2&lt;AA$7),0,($D301-SUM($F301:Z301)-SUM($F240:Z240))*SAP_Leadsheet!$E$83)</f>
        <v>0</v>
      </c>
      <c r="AB240" s="335">
        <f>IF(OR($C301&gt;AB$7,$C301+$E301-2&lt;AB$7),0,($D301-SUM($F301:AA301)-SUM($F240:AA240))*SAP_Leadsheet!$E$83)</f>
        <v>0</v>
      </c>
      <c r="AC240" s="335">
        <f>IF(OR($C301&gt;AC$7,$C301+$E301-2&lt;AC$7),0,($D301-SUM($F301:AB301)-SUM($F240:AB240))*SAP_Leadsheet!$E$83)</f>
        <v>0</v>
      </c>
      <c r="AD240" s="335">
        <f>IF(OR($C301&gt;AD$7,$C301+$E301-2&lt;AD$7),0,($D301-SUM($F301:AC301)-SUM($F240:AC240))*SAP_Leadsheet!$E$83)</f>
        <v>0</v>
      </c>
      <c r="AE240" s="335">
        <f>IF(OR($C301&gt;AE$7,$C301+$E301-2&lt;AE$7),0,($D301-SUM($F301:AD301)-SUM($F240:AD240))*SAP_Leadsheet!$E$83)</f>
        <v>0</v>
      </c>
      <c r="AF240" s="335">
        <f>IF(OR($C301&gt;AF$7,$C301+$E301-2&lt;AF$7),0,($D301-SUM($F301:AE301)-SUM($F240:AE240))*SAP_Leadsheet!$E$83)</f>
        <v>0</v>
      </c>
      <c r="AG240" s="335">
        <f>IF(OR($C301&gt;AG$7,$C301+$E301-2&lt;AG$7),0,($D301-SUM($F301:AF301)-SUM($F240:AF240))*SAP_Leadsheet!$E$83)</f>
        <v>0</v>
      </c>
      <c r="AH240" s="335">
        <f>IF(OR($C301&gt;AH$7,$C301+$E301-2&lt;AH$7),0,($D301-SUM($F301:AG301)-SUM($F240:AG240))*SAP_Leadsheet!$E$83)</f>
        <v>0</v>
      </c>
      <c r="AI240" s="335">
        <f>IF(OR($C301&gt;AI$7,$C301+$E301-2&lt;AI$7),0,($D301-SUM($F301:AH301)-SUM($F240:AH240))*SAP_Leadsheet!$E$83)</f>
        <v>0</v>
      </c>
      <c r="AJ240" s="335">
        <f>IF(OR($C301&gt;AJ$7,$C301+$E301-2&lt;AJ$7),0,($D301-SUM($F301:AI301)-SUM($F240:AI240))*SAP_Leadsheet!$E$83)</f>
        <v>0</v>
      </c>
      <c r="AK240" s="335">
        <f>IF(OR($C301&gt;AK$7,$C301+$E301-2&lt;AK$7),0,($D301-SUM($F301:AJ301)-SUM($F240:AJ240))*SAP_Leadsheet!$E$83)</f>
        <v>0</v>
      </c>
      <c r="AL240" s="335">
        <f>IF(OR($C301&gt;AL$7,$C301+$E301-2&lt;AL$7),0,($D301-SUM($F301:AK301)-SUM($F240:AK240))*SAP_Leadsheet!$E$83)</f>
        <v>0</v>
      </c>
      <c r="AM240" s="335">
        <f>IF(OR($C301&gt;AM$7,$C301+$E301-2&lt;AM$7),0,($D301-SUM($F301:AL301)-SUM($F240:AL240))*SAP_Leadsheet!$E$83)</f>
        <v>0</v>
      </c>
      <c r="AN240" s="335">
        <f>IF(OR($C301&gt;AN$7,$C301+$E301-2&lt;AN$7),0,($D301-SUM($F301:AM301)-SUM($F240:AM240))*SAP_Leadsheet!$E$83)</f>
        <v>0</v>
      </c>
      <c r="AO240" s="335">
        <f>IF(OR($C301&gt;AO$7,$C301+$E301-2&lt;AO$7),0,($D301-SUM($F301:AN301)-SUM($F240:AN240))*SAP_Leadsheet!$E$83)</f>
        <v>0</v>
      </c>
      <c r="AP240" s="335">
        <f>IF(OR($C301&gt;AP$7,$C301+$E301-2&lt;AP$7),0,($D301-SUM($F301:AO301)-SUM($F240:AO240))*SAP_Leadsheet!$E$83)</f>
        <v>0</v>
      </c>
      <c r="AQ240" s="335">
        <f>IF(OR($C301&gt;AQ$7,$C301+$E301-2&lt;AQ$7),0,($D301-SUM($F301:AP301)-SUM($F240:AP240))*SAP_Leadsheet!$E$83)</f>
        <v>0</v>
      </c>
      <c r="AR240" s="335">
        <f>IF(OR($C301&gt;AR$7,$C301+$E301-2&lt;AR$7),0,($D301-SUM($F301:AQ301)-SUM($F240:AQ240))*SAP_Leadsheet!$E$83)</f>
        <v>0</v>
      </c>
      <c r="AS240" s="335">
        <f>IF(OR($C301&gt;AS$7,$C301+$E301-2&lt;AS$7),0,($D301-SUM($F301:AR301)-SUM($F240:AR240))*SAP_Leadsheet!$E$83)</f>
        <v>0</v>
      </c>
      <c r="AT240" s="335">
        <f>IF(OR($C301&gt;AT$7,$C301+$E301-2&lt;AT$7),0,($D301-SUM($F301:AS301)-SUM($F240:AS240))*SAP_Leadsheet!$E$83)</f>
        <v>0</v>
      </c>
      <c r="AU240" s="335">
        <f>IF(OR($C301&gt;AU$7,$C301+$E301-2&lt;AU$7),0,($D301-SUM($F301:AT301)-SUM($F240:AT240))*SAP_Leadsheet!$E$83)</f>
        <v>0</v>
      </c>
      <c r="AV240" s="335">
        <f>IF(OR($C301&gt;AV$7,$C301+$E301-2&lt;AV$7),0,($D301-SUM($F301:AU301)-SUM($F240:AU240))*SAP_Leadsheet!$E$83)</f>
        <v>0</v>
      </c>
      <c r="AW240" s="335">
        <f>IF(OR($C301&gt;AW$7,$C301+$E301-2&lt;AW$7),0,($D301-SUM($F301:AV301)-SUM($F240:AV240))*SAP_Leadsheet!$E$83)</f>
        <v>0</v>
      </c>
      <c r="AX240" s="335">
        <f>IF(OR($C301&gt;AX$7,$C301+$E301-2&lt;AX$7),0,($D301-SUM($F301:AW301)-SUM($F240:AW240))*SAP_Leadsheet!$E$83)</f>
        <v>0</v>
      </c>
      <c r="AY240" s="335">
        <f>IF(OR($C301&gt;AY$7,$C301+$E301-2&lt;AY$7),0,($D301-SUM($F301:AX301)-SUM($F240:AX240))*SAP_Leadsheet!$E$83)</f>
        <v>0</v>
      </c>
      <c r="AZ240" s="335">
        <f>IF(OR($C301&gt;AZ$7,$C301+$E301-2&lt;AZ$7),0,($D301-SUM($F301:AY301)-SUM($F240:AY240))*SAP_Leadsheet!$E$83)</f>
        <v>0</v>
      </c>
      <c r="BA240" s="335">
        <f>IF(OR($C301&gt;BA$7,$C301+$E301-2&lt;BA$7),0,($D301-SUM($F301:AZ301)-SUM($F240:AZ240))*SAP_Leadsheet!$E$83)</f>
        <v>0</v>
      </c>
      <c r="BB240" s="335">
        <f>IF(OR($C301&gt;BB$7,$C301+$E301-2&lt;BB$7),0,($D301-SUM($F301:BA301)-SUM($F240:BA240))*SAP_Leadsheet!$E$83)</f>
        <v>0</v>
      </c>
      <c r="BC240" s="335">
        <f>IF(OR($C301&gt;BC$7,$C301+$E301-2&lt;BC$7),0,($D301-SUM($F301:BB301)-SUM($F240:BB240))*SAP_Leadsheet!$E$83)</f>
        <v>0</v>
      </c>
      <c r="BD240" s="335">
        <f>IF(OR($C301&gt;BD$7,$C301+$E301-2&lt;BD$7),0,($D301-SUM($F301:BC301)-SUM($F240:BC240))*SAP_Leadsheet!$E$83)</f>
        <v>0</v>
      </c>
      <c r="BE240" s="335">
        <f>IF(OR($C301&gt;BE$7,$C301+$E301-2&lt;BE$7),0,($D301-SUM($F301:BD301)-SUM($F240:BD240))*SAP_Leadsheet!$E$83)</f>
        <v>0</v>
      </c>
      <c r="BF240" s="335">
        <f>IF(OR($C301&gt;BF$7,$C301+$E301-2&lt;BF$7),0,($D301-SUM($F301:BE301)-SUM($F240:BE240))*SAP_Leadsheet!$E$83)</f>
        <v>0</v>
      </c>
      <c r="BG240" s="335">
        <f>IF(OR($C301&gt;BG$7,$C301+$E301-2&lt;BG$7),0,($D301-SUM($F301:BF301)-SUM($F240:BF240))*SAP_Leadsheet!$E$83)</f>
        <v>0</v>
      </c>
      <c r="BH240" s="335">
        <f>IF(OR($C301&gt;BH$7,$C301+$E301-2&lt;BH$7),0,($D301-SUM($F301:BG301)-SUM($F240:BG240))*SAP_Leadsheet!$E$83)</f>
        <v>0</v>
      </c>
      <c r="BI240" s="335">
        <f>IF(OR($C301&gt;BI$7,$C301+$E301-2&lt;BI$7),0,($D301-SUM($F301:BH301)-SUM($F240:BH240))*SAP_Leadsheet!$E$83)</f>
        <v>0</v>
      </c>
      <c r="BJ240" s="335">
        <f>IF(OR($C301&gt;BJ$7,$C301+$E301-2&lt;BJ$7),0,($D301-SUM($F301:BI301)-SUM($F240:BI240))*SAP_Leadsheet!$E$83)</f>
        <v>0</v>
      </c>
      <c r="BK240" s="335">
        <f>IF(OR($C301&gt;BK$7,$C301+$E301-2&lt;BK$7),0,($D301-SUM($F301:BJ301)-SUM($F240:BJ240))*SAP_Leadsheet!$E$83)</f>
        <v>0</v>
      </c>
      <c r="BL240" s="335">
        <f>IF(OR($C301&gt;BL$7,$C301+$E301-2&lt;BL$7),0,($D301-SUM($F301:BK301)-SUM($F240:BK240))*SAP_Leadsheet!$E$83)</f>
        <v>0</v>
      </c>
      <c r="BM240" s="335">
        <f>IF(OR($C301&gt;BM$7,$C301+$E301-2&lt;BM$7),0,($D301-SUM($F301:BL301)-SUM($F240:BL240))*SAP_Leadsheet!$E$83)</f>
        <v>0</v>
      </c>
      <c r="BN240" s="335">
        <f>IF(OR($C301&gt;BN$7,$C301+$E301-2&lt;BN$7),0,($D301-SUM($F301:BM301)-SUM($F240:BM240))*SAP_Leadsheet!$E$83)</f>
        <v>0</v>
      </c>
      <c r="BO240" s="253"/>
      <c r="BP240" s="253"/>
      <c r="BQ240" s="253"/>
      <c r="BR240" s="253"/>
      <c r="BS240" s="253"/>
      <c r="BT240" s="253"/>
      <c r="BU240" s="253"/>
      <c r="BV240" s="253"/>
      <c r="BW240" s="253"/>
      <c r="BX240" s="253"/>
      <c r="BY240" s="253"/>
      <c r="BZ240" s="253"/>
      <c r="CA240" s="253"/>
      <c r="CB240" s="253"/>
      <c r="CC240" s="253"/>
      <c r="CD240" s="253"/>
      <c r="CE240" s="253"/>
      <c r="CF240" s="253"/>
      <c r="CG240" s="253"/>
      <c r="CH240" s="253"/>
      <c r="CI240" s="253"/>
      <c r="CJ240" s="253"/>
      <c r="CK240" s="253"/>
      <c r="CL240" s="253"/>
    </row>
    <row r="241" spans="1:90" hidden="1" outlineLevel="1" x14ac:dyDescent="0.15">
      <c r="A241" s="112"/>
      <c r="B241" s="87"/>
      <c r="C241" s="8">
        <v>17</v>
      </c>
      <c r="D241" s="332"/>
      <c r="E241" s="333"/>
      <c r="F241" s="334"/>
      <c r="G241" s="335">
        <f>IF(OR($C302&gt;G$7,$C302+$E302-2&lt;G$7),0,($D302-SUM($F302:F302)-SUM($F241:F241))*SAP_Leadsheet!$E$83)</f>
        <v>0</v>
      </c>
      <c r="H241" s="335">
        <f>IF(OR($C302&gt;H$7,$C302+$E302-2&lt;H$7),0,($D302-SUM($F302:G302)-SUM($F241:G241))*SAP_Leadsheet!$E$83)</f>
        <v>0</v>
      </c>
      <c r="I241" s="335">
        <f>IF(OR($C302&gt;I$7,$C302+$E302-2&lt;I$7),0,($D302-SUM($F302:H302)-SUM($F241:H241))*SAP_Leadsheet!$E$83)</f>
        <v>0</v>
      </c>
      <c r="J241" s="335">
        <f>IF(OR($C302&gt;J$7,$C302+$E302-2&lt;J$7),0,($D302-SUM($F302:I302)-SUM($F241:I241))*SAP_Leadsheet!$E$83)</f>
        <v>0</v>
      </c>
      <c r="K241" s="335">
        <f>IF(OR($C302&gt;K$7,$C302+$E302-2&lt;K$7),0,($D302-SUM($F302:J302)-SUM($F241:J241))*SAP_Leadsheet!$E$83)</f>
        <v>0</v>
      </c>
      <c r="L241" s="335">
        <f>IF(OR($C302&gt;L$7,$C302+$E302-2&lt;L$7),0,($D302-SUM($F302:K302)-SUM($F241:K241))*SAP_Leadsheet!$E$83)</f>
        <v>0</v>
      </c>
      <c r="M241" s="335">
        <f>IF(OR($C302&gt;M$7,$C302+$E302-2&lt;M$7),0,($D302-SUM($F302:L302)-SUM($F241:L241))*SAP_Leadsheet!$E$83)</f>
        <v>0</v>
      </c>
      <c r="N241" s="335">
        <f>IF(OR($C302&gt;N$7,$C302+$E302-2&lt;N$7),0,($D302-SUM($F302:M302)-SUM($F241:M241))*SAP_Leadsheet!$E$83)</f>
        <v>0</v>
      </c>
      <c r="O241" s="335">
        <f>IF(OR($C302&gt;O$7,$C302+$E302-2&lt;O$7),0,($D302-SUM($F302:N302)-SUM($F241:N241))*SAP_Leadsheet!$E$83)</f>
        <v>0</v>
      </c>
      <c r="P241" s="335">
        <f>IF(OR($C302&gt;P$7,$C302+$E302-2&lt;P$7),0,($D302-SUM($F302:O302)-SUM($F241:O241))*SAP_Leadsheet!$E$83)</f>
        <v>0</v>
      </c>
      <c r="Q241" s="335">
        <f>IF(OR($C302&gt;Q$7,$C302+$E302-2&lt;Q$7),0,($D302-SUM($F302:P302)-SUM($F241:P241))*SAP_Leadsheet!$E$83)</f>
        <v>0</v>
      </c>
      <c r="R241" s="335">
        <f>IF(OR($C302&gt;R$7,$C302+$E302-2&lt;R$7),0,($D302-SUM($F302:Q302)-SUM($F241:Q241))*SAP_Leadsheet!$E$83)</f>
        <v>0</v>
      </c>
      <c r="S241" s="335">
        <f>IF(OR($C302&gt;S$7,$C302+$E302-2&lt;S$7),0,($D302-SUM($F302:R302)-SUM($F241:R241))*SAP_Leadsheet!$E$83)</f>
        <v>0</v>
      </c>
      <c r="T241" s="335">
        <f>IF(OR($C302&gt;T$7,$C302+$E302-2&lt;T$7),0,($D302-SUM($F302:S302)-SUM($F241:S241))*SAP_Leadsheet!$E$83)</f>
        <v>0</v>
      </c>
      <c r="U241" s="335">
        <f>IF(OR($C302&gt;U$7,$C302+$E302-2&lt;U$7),0,($D302-SUM($F302:T302)-SUM($F241:T241))*SAP_Leadsheet!$E$83)</f>
        <v>0</v>
      </c>
      <c r="V241" s="335">
        <f>IF(OR($C302&gt;V$7,$C302+$E302-2&lt;V$7),0,($D302-SUM($F302:U302)-SUM($F241:U241))*SAP_Leadsheet!$E$83)</f>
        <v>0</v>
      </c>
      <c r="W241" s="335">
        <f>IF(OR($C302&gt;W$7,$C302+$E302-2&lt;W$7),0,($D302-SUM($F302:V302)-SUM($F241:V241))*SAP_Leadsheet!$E$83)</f>
        <v>0</v>
      </c>
      <c r="X241" s="335">
        <f>IF(OR($C302&gt;X$7,$C302+$E302-2&lt;X$7),0,($D302-SUM($F302:W302)-SUM($F241:W241))*SAP_Leadsheet!$E$83)</f>
        <v>0</v>
      </c>
      <c r="Y241" s="335">
        <f>IF(OR($C302&gt;Y$7,$C302+$E302-2&lt;Y$7),0,($D302-SUM($F302:X302)-SUM($F241:X241))*SAP_Leadsheet!$E$83)</f>
        <v>0</v>
      </c>
      <c r="Z241" s="335">
        <f>IF(OR($C302&gt;Z$7,$C302+$E302-2&lt;Z$7),0,($D302-SUM($F302:Y302)-SUM($F241:Y241))*SAP_Leadsheet!$E$83)</f>
        <v>0</v>
      </c>
      <c r="AA241" s="335">
        <f>IF(OR($C302&gt;AA$7,$C302+$E302-2&lt;AA$7),0,($D302-SUM($F302:Z302)-SUM($F241:Z241))*SAP_Leadsheet!$E$83)</f>
        <v>0</v>
      </c>
      <c r="AB241" s="335">
        <f>IF(OR($C302&gt;AB$7,$C302+$E302-2&lt;AB$7),0,($D302-SUM($F302:AA302)-SUM($F241:AA241))*SAP_Leadsheet!$E$83)</f>
        <v>0</v>
      </c>
      <c r="AC241" s="335">
        <f>IF(OR($C302&gt;AC$7,$C302+$E302-2&lt;AC$7),0,($D302-SUM($F302:AB302)-SUM($F241:AB241))*SAP_Leadsheet!$E$83)</f>
        <v>0</v>
      </c>
      <c r="AD241" s="335">
        <f>IF(OR($C302&gt;AD$7,$C302+$E302-2&lt;AD$7),0,($D302-SUM($F302:AC302)-SUM($F241:AC241))*SAP_Leadsheet!$E$83)</f>
        <v>0</v>
      </c>
      <c r="AE241" s="335">
        <f>IF(OR($C302&gt;AE$7,$C302+$E302-2&lt;AE$7),0,($D302-SUM($F302:AD302)-SUM($F241:AD241))*SAP_Leadsheet!$E$83)</f>
        <v>0</v>
      </c>
      <c r="AF241" s="335">
        <f>IF(OR($C302&gt;AF$7,$C302+$E302-2&lt;AF$7),0,($D302-SUM($F302:AE302)-SUM($F241:AE241))*SAP_Leadsheet!$E$83)</f>
        <v>0</v>
      </c>
      <c r="AG241" s="335">
        <f>IF(OR($C302&gt;AG$7,$C302+$E302-2&lt;AG$7),0,($D302-SUM($F302:AF302)-SUM($F241:AF241))*SAP_Leadsheet!$E$83)</f>
        <v>0</v>
      </c>
      <c r="AH241" s="335">
        <f>IF(OR($C302&gt;AH$7,$C302+$E302-2&lt;AH$7),0,($D302-SUM($F302:AG302)-SUM($F241:AG241))*SAP_Leadsheet!$E$83)</f>
        <v>0</v>
      </c>
      <c r="AI241" s="335">
        <f>IF(OR($C302&gt;AI$7,$C302+$E302-2&lt;AI$7),0,($D302-SUM($F302:AH302)-SUM($F241:AH241))*SAP_Leadsheet!$E$83)</f>
        <v>0</v>
      </c>
      <c r="AJ241" s="335">
        <f>IF(OR($C302&gt;AJ$7,$C302+$E302-2&lt;AJ$7),0,($D302-SUM($F302:AI302)-SUM($F241:AI241))*SAP_Leadsheet!$E$83)</f>
        <v>0</v>
      </c>
      <c r="AK241" s="335">
        <f>IF(OR($C302&gt;AK$7,$C302+$E302-2&lt;AK$7),0,($D302-SUM($F302:AJ302)-SUM($F241:AJ241))*SAP_Leadsheet!$E$83)</f>
        <v>0</v>
      </c>
      <c r="AL241" s="335">
        <f>IF(OR($C302&gt;AL$7,$C302+$E302-2&lt;AL$7),0,($D302-SUM($F302:AK302)-SUM($F241:AK241))*SAP_Leadsheet!$E$83)</f>
        <v>0</v>
      </c>
      <c r="AM241" s="335">
        <f>IF(OR($C302&gt;AM$7,$C302+$E302-2&lt;AM$7),0,($D302-SUM($F302:AL302)-SUM($F241:AL241))*SAP_Leadsheet!$E$83)</f>
        <v>0</v>
      </c>
      <c r="AN241" s="335">
        <f>IF(OR($C302&gt;AN$7,$C302+$E302-2&lt;AN$7),0,($D302-SUM($F302:AM302)-SUM($F241:AM241))*SAP_Leadsheet!$E$83)</f>
        <v>0</v>
      </c>
      <c r="AO241" s="335">
        <f>IF(OR($C302&gt;AO$7,$C302+$E302-2&lt;AO$7),0,($D302-SUM($F302:AN302)-SUM($F241:AN241))*SAP_Leadsheet!$E$83)</f>
        <v>0</v>
      </c>
      <c r="AP241" s="335">
        <f>IF(OR($C302&gt;AP$7,$C302+$E302-2&lt;AP$7),0,($D302-SUM($F302:AO302)-SUM($F241:AO241))*SAP_Leadsheet!$E$83)</f>
        <v>0</v>
      </c>
      <c r="AQ241" s="335">
        <f>IF(OR($C302&gt;AQ$7,$C302+$E302-2&lt;AQ$7),0,($D302-SUM($F302:AP302)-SUM($F241:AP241))*SAP_Leadsheet!$E$83)</f>
        <v>0</v>
      </c>
      <c r="AR241" s="335">
        <f>IF(OR($C302&gt;AR$7,$C302+$E302-2&lt;AR$7),0,($D302-SUM($F302:AQ302)-SUM($F241:AQ241))*SAP_Leadsheet!$E$83)</f>
        <v>0</v>
      </c>
      <c r="AS241" s="335">
        <f>IF(OR($C302&gt;AS$7,$C302+$E302-2&lt;AS$7),0,($D302-SUM($F302:AR302)-SUM($F241:AR241))*SAP_Leadsheet!$E$83)</f>
        <v>0</v>
      </c>
      <c r="AT241" s="335">
        <f>IF(OR($C302&gt;AT$7,$C302+$E302-2&lt;AT$7),0,($D302-SUM($F302:AS302)-SUM($F241:AS241))*SAP_Leadsheet!$E$83)</f>
        <v>0</v>
      </c>
      <c r="AU241" s="335">
        <f>IF(OR($C302&gt;AU$7,$C302+$E302-2&lt;AU$7),0,($D302-SUM($F302:AT302)-SUM($F241:AT241))*SAP_Leadsheet!$E$83)</f>
        <v>0</v>
      </c>
      <c r="AV241" s="335">
        <f>IF(OR($C302&gt;AV$7,$C302+$E302-2&lt;AV$7),0,($D302-SUM($F302:AU302)-SUM($F241:AU241))*SAP_Leadsheet!$E$83)</f>
        <v>0</v>
      </c>
      <c r="AW241" s="335">
        <f>IF(OR($C302&gt;AW$7,$C302+$E302-2&lt;AW$7),0,($D302-SUM($F302:AV302)-SUM($F241:AV241))*SAP_Leadsheet!$E$83)</f>
        <v>0</v>
      </c>
      <c r="AX241" s="335">
        <f>IF(OR($C302&gt;AX$7,$C302+$E302-2&lt;AX$7),0,($D302-SUM($F302:AW302)-SUM($F241:AW241))*SAP_Leadsheet!$E$83)</f>
        <v>0</v>
      </c>
      <c r="AY241" s="335">
        <f>IF(OR($C302&gt;AY$7,$C302+$E302-2&lt;AY$7),0,($D302-SUM($F302:AX302)-SUM($F241:AX241))*SAP_Leadsheet!$E$83)</f>
        <v>0</v>
      </c>
      <c r="AZ241" s="335">
        <f>IF(OR($C302&gt;AZ$7,$C302+$E302-2&lt;AZ$7),0,($D302-SUM($F302:AY302)-SUM($F241:AY241))*SAP_Leadsheet!$E$83)</f>
        <v>0</v>
      </c>
      <c r="BA241" s="335">
        <f>IF(OR($C302&gt;BA$7,$C302+$E302-2&lt;BA$7),0,($D302-SUM($F302:AZ302)-SUM($F241:AZ241))*SAP_Leadsheet!$E$83)</f>
        <v>0</v>
      </c>
      <c r="BB241" s="335">
        <f>IF(OR($C302&gt;BB$7,$C302+$E302-2&lt;BB$7),0,($D302-SUM($F302:BA302)-SUM($F241:BA241))*SAP_Leadsheet!$E$83)</f>
        <v>0</v>
      </c>
      <c r="BC241" s="335">
        <f>IF(OR($C302&gt;BC$7,$C302+$E302-2&lt;BC$7),0,($D302-SUM($F302:BB302)-SUM($F241:BB241))*SAP_Leadsheet!$E$83)</f>
        <v>0</v>
      </c>
      <c r="BD241" s="335">
        <f>IF(OR($C302&gt;BD$7,$C302+$E302-2&lt;BD$7),0,($D302-SUM($F302:BC302)-SUM($F241:BC241))*SAP_Leadsheet!$E$83)</f>
        <v>0</v>
      </c>
      <c r="BE241" s="335">
        <f>IF(OR($C302&gt;BE$7,$C302+$E302-2&lt;BE$7),0,($D302-SUM($F302:BD302)-SUM($F241:BD241))*SAP_Leadsheet!$E$83)</f>
        <v>0</v>
      </c>
      <c r="BF241" s="335">
        <f>IF(OR($C302&gt;BF$7,$C302+$E302-2&lt;BF$7),0,($D302-SUM($F302:BE302)-SUM($F241:BE241))*SAP_Leadsheet!$E$83)</f>
        <v>0</v>
      </c>
      <c r="BG241" s="335">
        <f>IF(OR($C302&gt;BG$7,$C302+$E302-2&lt;BG$7),0,($D302-SUM($F302:BF302)-SUM($F241:BF241))*SAP_Leadsheet!$E$83)</f>
        <v>0</v>
      </c>
      <c r="BH241" s="335">
        <f>IF(OR($C302&gt;BH$7,$C302+$E302-2&lt;BH$7),0,($D302-SUM($F302:BG302)-SUM($F241:BG241))*SAP_Leadsheet!$E$83)</f>
        <v>0</v>
      </c>
      <c r="BI241" s="335">
        <f>IF(OR($C302&gt;BI$7,$C302+$E302-2&lt;BI$7),0,($D302-SUM($F302:BH302)-SUM($F241:BH241))*SAP_Leadsheet!$E$83)</f>
        <v>0</v>
      </c>
      <c r="BJ241" s="335">
        <f>IF(OR($C302&gt;BJ$7,$C302+$E302-2&lt;BJ$7),0,($D302-SUM($F302:BI302)-SUM($F241:BI241))*SAP_Leadsheet!$E$83)</f>
        <v>0</v>
      </c>
      <c r="BK241" s="335">
        <f>IF(OR($C302&gt;BK$7,$C302+$E302-2&lt;BK$7),0,($D302-SUM($F302:BJ302)-SUM($F241:BJ241))*SAP_Leadsheet!$E$83)</f>
        <v>0</v>
      </c>
      <c r="BL241" s="335">
        <f>IF(OR($C302&gt;BL$7,$C302+$E302-2&lt;BL$7),0,($D302-SUM($F302:BK302)-SUM($F241:BK241))*SAP_Leadsheet!$E$83)</f>
        <v>0</v>
      </c>
      <c r="BM241" s="335">
        <f>IF(OR($C302&gt;BM$7,$C302+$E302-2&lt;BM$7),0,($D302-SUM($F302:BL302)-SUM($F241:BL241))*SAP_Leadsheet!$E$83)</f>
        <v>0</v>
      </c>
      <c r="BN241" s="335">
        <f>IF(OR($C302&gt;BN$7,$C302+$E302-2&lt;BN$7),0,($D302-SUM($F302:BM302)-SUM($F241:BM241))*SAP_Leadsheet!$E$83)</f>
        <v>0</v>
      </c>
      <c r="BO241" s="253"/>
      <c r="BP241" s="253"/>
      <c r="BQ241" s="253"/>
      <c r="BR241" s="253"/>
      <c r="BS241" s="253"/>
      <c r="BT241" s="253"/>
      <c r="BU241" s="253"/>
      <c r="BV241" s="253"/>
      <c r="BW241" s="253"/>
      <c r="BX241" s="253"/>
      <c r="BY241" s="253"/>
      <c r="BZ241" s="253"/>
      <c r="CA241" s="253"/>
      <c r="CB241" s="253"/>
      <c r="CC241" s="253"/>
      <c r="CD241" s="253"/>
      <c r="CE241" s="253"/>
      <c r="CF241" s="253"/>
      <c r="CG241" s="253"/>
      <c r="CH241" s="253"/>
      <c r="CI241" s="253"/>
      <c r="CJ241" s="253"/>
      <c r="CK241" s="253"/>
      <c r="CL241" s="253"/>
    </row>
    <row r="242" spans="1:90" hidden="1" outlineLevel="1" x14ac:dyDescent="0.15">
      <c r="A242" s="112"/>
      <c r="B242" s="87"/>
      <c r="C242" s="8">
        <v>18</v>
      </c>
      <c r="D242" s="332"/>
      <c r="E242" s="333"/>
      <c r="F242" s="334"/>
      <c r="G242" s="335">
        <f>IF(OR($C303&gt;G$7,$C303+$E303-2&lt;G$7),0,($D303-SUM($F303:F303)-SUM($F242:F242))*SAP_Leadsheet!$E$83)</f>
        <v>0</v>
      </c>
      <c r="H242" s="335">
        <f>IF(OR($C303&gt;H$7,$C303+$E303-2&lt;H$7),0,($D303-SUM($F303:G303)-SUM($F242:G242))*SAP_Leadsheet!$E$83)</f>
        <v>0</v>
      </c>
      <c r="I242" s="335">
        <f>IF(OR($C303&gt;I$7,$C303+$E303-2&lt;I$7),0,($D303-SUM($F303:H303)-SUM($F242:H242))*SAP_Leadsheet!$E$83)</f>
        <v>0</v>
      </c>
      <c r="J242" s="335">
        <f>IF(OR($C303&gt;J$7,$C303+$E303-2&lt;J$7),0,($D303-SUM($F303:I303)-SUM($F242:I242))*SAP_Leadsheet!$E$83)</f>
        <v>0</v>
      </c>
      <c r="K242" s="335">
        <f>IF(OR($C303&gt;K$7,$C303+$E303-2&lt;K$7),0,($D303-SUM($F303:J303)-SUM($F242:J242))*SAP_Leadsheet!$E$83)</f>
        <v>0</v>
      </c>
      <c r="L242" s="335">
        <f>IF(OR($C303&gt;L$7,$C303+$E303-2&lt;L$7),0,($D303-SUM($F303:K303)-SUM($F242:K242))*SAP_Leadsheet!$E$83)</f>
        <v>0</v>
      </c>
      <c r="M242" s="335">
        <f>IF(OR($C303&gt;M$7,$C303+$E303-2&lt;M$7),0,($D303-SUM($F303:L303)-SUM($F242:L242))*SAP_Leadsheet!$E$83)</f>
        <v>0</v>
      </c>
      <c r="N242" s="335">
        <f>IF(OR($C303&gt;N$7,$C303+$E303-2&lt;N$7),0,($D303-SUM($F303:M303)-SUM($F242:M242))*SAP_Leadsheet!$E$83)</f>
        <v>0</v>
      </c>
      <c r="O242" s="335">
        <f>IF(OR($C303&gt;O$7,$C303+$E303-2&lt;O$7),0,($D303-SUM($F303:N303)-SUM($F242:N242))*SAP_Leadsheet!$E$83)</f>
        <v>0</v>
      </c>
      <c r="P242" s="335">
        <f>IF(OR($C303&gt;P$7,$C303+$E303-2&lt;P$7),0,($D303-SUM($F303:O303)-SUM($F242:O242))*SAP_Leadsheet!$E$83)</f>
        <v>0</v>
      </c>
      <c r="Q242" s="335">
        <f>IF(OR($C303&gt;Q$7,$C303+$E303-2&lt;Q$7),0,($D303-SUM($F303:P303)-SUM($F242:P242))*SAP_Leadsheet!$E$83)</f>
        <v>0</v>
      </c>
      <c r="R242" s="335">
        <f>IF(OR($C303&gt;R$7,$C303+$E303-2&lt;R$7),0,($D303-SUM($F303:Q303)-SUM($F242:Q242))*SAP_Leadsheet!$E$83)</f>
        <v>0</v>
      </c>
      <c r="S242" s="335">
        <f>IF(OR($C303&gt;S$7,$C303+$E303-2&lt;S$7),0,($D303-SUM($F303:R303)-SUM($F242:R242))*SAP_Leadsheet!$E$83)</f>
        <v>0</v>
      </c>
      <c r="T242" s="335">
        <f>IF(OR($C303&gt;T$7,$C303+$E303-2&lt;T$7),0,($D303-SUM($F303:S303)-SUM($F242:S242))*SAP_Leadsheet!$E$83)</f>
        <v>0</v>
      </c>
      <c r="U242" s="335">
        <f>IF(OR($C303&gt;U$7,$C303+$E303-2&lt;U$7),0,($D303-SUM($F303:T303)-SUM($F242:T242))*SAP_Leadsheet!$E$83)</f>
        <v>0</v>
      </c>
      <c r="V242" s="335">
        <f>IF(OR($C303&gt;V$7,$C303+$E303-2&lt;V$7),0,($D303-SUM($F303:U303)-SUM($F242:U242))*SAP_Leadsheet!$E$83)</f>
        <v>0</v>
      </c>
      <c r="W242" s="335">
        <f>IF(OR($C303&gt;W$7,$C303+$E303-2&lt;W$7),0,($D303-SUM($F303:V303)-SUM($F242:V242))*SAP_Leadsheet!$E$83)</f>
        <v>0</v>
      </c>
      <c r="X242" s="335">
        <f>IF(OR($C303&gt;X$7,$C303+$E303-2&lt;X$7),0,($D303-SUM($F303:W303)-SUM($F242:W242))*SAP_Leadsheet!$E$83)</f>
        <v>0</v>
      </c>
      <c r="Y242" s="335">
        <f>IF(OR($C303&gt;Y$7,$C303+$E303-2&lt;Y$7),0,($D303-SUM($F303:X303)-SUM($F242:X242))*SAP_Leadsheet!$E$83)</f>
        <v>0</v>
      </c>
      <c r="Z242" s="335">
        <f>IF(OR($C303&gt;Z$7,$C303+$E303-2&lt;Z$7),0,($D303-SUM($F303:Y303)-SUM($F242:Y242))*SAP_Leadsheet!$E$83)</f>
        <v>0</v>
      </c>
      <c r="AA242" s="335">
        <f>IF(OR($C303&gt;AA$7,$C303+$E303-2&lt;AA$7),0,($D303-SUM($F303:Z303)-SUM($F242:Z242))*SAP_Leadsheet!$E$83)</f>
        <v>0</v>
      </c>
      <c r="AB242" s="335">
        <f>IF(OR($C303&gt;AB$7,$C303+$E303-2&lt;AB$7),0,($D303-SUM($F303:AA303)-SUM($F242:AA242))*SAP_Leadsheet!$E$83)</f>
        <v>0</v>
      </c>
      <c r="AC242" s="335">
        <f>IF(OR($C303&gt;AC$7,$C303+$E303-2&lt;AC$7),0,($D303-SUM($F303:AB303)-SUM($F242:AB242))*SAP_Leadsheet!$E$83)</f>
        <v>0</v>
      </c>
      <c r="AD242" s="335">
        <f>IF(OR($C303&gt;AD$7,$C303+$E303-2&lt;AD$7),0,($D303-SUM($F303:AC303)-SUM($F242:AC242))*SAP_Leadsheet!$E$83)</f>
        <v>0</v>
      </c>
      <c r="AE242" s="335">
        <f>IF(OR($C303&gt;AE$7,$C303+$E303-2&lt;AE$7),0,($D303-SUM($F303:AD303)-SUM($F242:AD242))*SAP_Leadsheet!$E$83)</f>
        <v>0</v>
      </c>
      <c r="AF242" s="335">
        <f>IF(OR($C303&gt;AF$7,$C303+$E303-2&lt;AF$7),0,($D303-SUM($F303:AE303)-SUM($F242:AE242))*SAP_Leadsheet!$E$83)</f>
        <v>0</v>
      </c>
      <c r="AG242" s="335">
        <f>IF(OR($C303&gt;AG$7,$C303+$E303-2&lt;AG$7),0,($D303-SUM($F303:AF303)-SUM($F242:AF242))*SAP_Leadsheet!$E$83)</f>
        <v>0</v>
      </c>
      <c r="AH242" s="335">
        <f>IF(OR($C303&gt;AH$7,$C303+$E303-2&lt;AH$7),0,($D303-SUM($F303:AG303)-SUM($F242:AG242))*SAP_Leadsheet!$E$83)</f>
        <v>0</v>
      </c>
      <c r="AI242" s="335">
        <f>IF(OR($C303&gt;AI$7,$C303+$E303-2&lt;AI$7),0,($D303-SUM($F303:AH303)-SUM($F242:AH242))*SAP_Leadsheet!$E$83)</f>
        <v>0</v>
      </c>
      <c r="AJ242" s="335">
        <f>IF(OR($C303&gt;AJ$7,$C303+$E303-2&lt;AJ$7),0,($D303-SUM($F303:AI303)-SUM($F242:AI242))*SAP_Leadsheet!$E$83)</f>
        <v>0</v>
      </c>
      <c r="AK242" s="335">
        <f>IF(OR($C303&gt;AK$7,$C303+$E303-2&lt;AK$7),0,($D303-SUM($F303:AJ303)-SUM($F242:AJ242))*SAP_Leadsheet!$E$83)</f>
        <v>0</v>
      </c>
      <c r="AL242" s="335">
        <f>IF(OR($C303&gt;AL$7,$C303+$E303-2&lt;AL$7),0,($D303-SUM($F303:AK303)-SUM($F242:AK242))*SAP_Leadsheet!$E$83)</f>
        <v>0</v>
      </c>
      <c r="AM242" s="335">
        <f>IF(OR($C303&gt;AM$7,$C303+$E303-2&lt;AM$7),0,($D303-SUM($F303:AL303)-SUM($F242:AL242))*SAP_Leadsheet!$E$83)</f>
        <v>0</v>
      </c>
      <c r="AN242" s="335">
        <f>IF(OR($C303&gt;AN$7,$C303+$E303-2&lt;AN$7),0,($D303-SUM($F303:AM303)-SUM($F242:AM242))*SAP_Leadsheet!$E$83)</f>
        <v>0</v>
      </c>
      <c r="AO242" s="335">
        <f>IF(OR($C303&gt;AO$7,$C303+$E303-2&lt;AO$7),0,($D303-SUM($F303:AN303)-SUM($F242:AN242))*SAP_Leadsheet!$E$83)</f>
        <v>0</v>
      </c>
      <c r="AP242" s="335">
        <f>IF(OR($C303&gt;AP$7,$C303+$E303-2&lt;AP$7),0,($D303-SUM($F303:AO303)-SUM($F242:AO242))*SAP_Leadsheet!$E$83)</f>
        <v>0</v>
      </c>
      <c r="AQ242" s="335">
        <f>IF(OR($C303&gt;AQ$7,$C303+$E303-2&lt;AQ$7),0,($D303-SUM($F303:AP303)-SUM($F242:AP242))*SAP_Leadsheet!$E$83)</f>
        <v>0</v>
      </c>
      <c r="AR242" s="335">
        <f>IF(OR($C303&gt;AR$7,$C303+$E303-2&lt;AR$7),0,($D303-SUM($F303:AQ303)-SUM($F242:AQ242))*SAP_Leadsheet!$E$83)</f>
        <v>0</v>
      </c>
      <c r="AS242" s="335">
        <f>IF(OR($C303&gt;AS$7,$C303+$E303-2&lt;AS$7),0,($D303-SUM($F303:AR303)-SUM($F242:AR242))*SAP_Leadsheet!$E$83)</f>
        <v>0</v>
      </c>
      <c r="AT242" s="335">
        <f>IF(OR($C303&gt;AT$7,$C303+$E303-2&lt;AT$7),0,($D303-SUM($F303:AS303)-SUM($F242:AS242))*SAP_Leadsheet!$E$83)</f>
        <v>0</v>
      </c>
      <c r="AU242" s="335">
        <f>IF(OR($C303&gt;AU$7,$C303+$E303-2&lt;AU$7),0,($D303-SUM($F303:AT303)-SUM($F242:AT242))*SAP_Leadsheet!$E$83)</f>
        <v>0</v>
      </c>
      <c r="AV242" s="335">
        <f>IF(OR($C303&gt;AV$7,$C303+$E303-2&lt;AV$7),0,($D303-SUM($F303:AU303)-SUM($F242:AU242))*SAP_Leadsheet!$E$83)</f>
        <v>0</v>
      </c>
      <c r="AW242" s="335">
        <f>IF(OR($C303&gt;AW$7,$C303+$E303-2&lt;AW$7),0,($D303-SUM($F303:AV303)-SUM($F242:AV242))*SAP_Leadsheet!$E$83)</f>
        <v>0</v>
      </c>
      <c r="AX242" s="335">
        <f>IF(OR($C303&gt;AX$7,$C303+$E303-2&lt;AX$7),0,($D303-SUM($F303:AW303)-SUM($F242:AW242))*SAP_Leadsheet!$E$83)</f>
        <v>0</v>
      </c>
      <c r="AY242" s="335">
        <f>IF(OR($C303&gt;AY$7,$C303+$E303-2&lt;AY$7),0,($D303-SUM($F303:AX303)-SUM($F242:AX242))*SAP_Leadsheet!$E$83)</f>
        <v>0</v>
      </c>
      <c r="AZ242" s="335">
        <f>IF(OR($C303&gt;AZ$7,$C303+$E303-2&lt;AZ$7),0,($D303-SUM($F303:AY303)-SUM($F242:AY242))*SAP_Leadsheet!$E$83)</f>
        <v>0</v>
      </c>
      <c r="BA242" s="335">
        <f>IF(OR($C303&gt;BA$7,$C303+$E303-2&lt;BA$7),0,($D303-SUM($F303:AZ303)-SUM($F242:AZ242))*SAP_Leadsheet!$E$83)</f>
        <v>0</v>
      </c>
      <c r="BB242" s="335">
        <f>IF(OR($C303&gt;BB$7,$C303+$E303-2&lt;BB$7),0,($D303-SUM($F303:BA303)-SUM($F242:BA242))*SAP_Leadsheet!$E$83)</f>
        <v>0</v>
      </c>
      <c r="BC242" s="335">
        <f>IF(OR($C303&gt;BC$7,$C303+$E303-2&lt;BC$7),0,($D303-SUM($F303:BB303)-SUM($F242:BB242))*SAP_Leadsheet!$E$83)</f>
        <v>0</v>
      </c>
      <c r="BD242" s="335">
        <f>IF(OR($C303&gt;BD$7,$C303+$E303-2&lt;BD$7),0,($D303-SUM($F303:BC303)-SUM($F242:BC242))*SAP_Leadsheet!$E$83)</f>
        <v>0</v>
      </c>
      <c r="BE242" s="335">
        <f>IF(OR($C303&gt;BE$7,$C303+$E303-2&lt;BE$7),0,($D303-SUM($F303:BD303)-SUM($F242:BD242))*SAP_Leadsheet!$E$83)</f>
        <v>0</v>
      </c>
      <c r="BF242" s="335">
        <f>IF(OR($C303&gt;BF$7,$C303+$E303-2&lt;BF$7),0,($D303-SUM($F303:BE303)-SUM($F242:BE242))*SAP_Leadsheet!$E$83)</f>
        <v>0</v>
      </c>
      <c r="BG242" s="335">
        <f>IF(OR($C303&gt;BG$7,$C303+$E303-2&lt;BG$7),0,($D303-SUM($F303:BF303)-SUM($F242:BF242))*SAP_Leadsheet!$E$83)</f>
        <v>0</v>
      </c>
      <c r="BH242" s="335">
        <f>IF(OR($C303&gt;BH$7,$C303+$E303-2&lt;BH$7),0,($D303-SUM($F303:BG303)-SUM($F242:BG242))*SAP_Leadsheet!$E$83)</f>
        <v>0</v>
      </c>
      <c r="BI242" s="335">
        <f>IF(OR($C303&gt;BI$7,$C303+$E303-2&lt;BI$7),0,($D303-SUM($F303:BH303)-SUM($F242:BH242))*SAP_Leadsheet!$E$83)</f>
        <v>0</v>
      </c>
      <c r="BJ242" s="335">
        <f>IF(OR($C303&gt;BJ$7,$C303+$E303-2&lt;BJ$7),0,($D303-SUM($F303:BI303)-SUM($F242:BI242))*SAP_Leadsheet!$E$83)</f>
        <v>0</v>
      </c>
      <c r="BK242" s="335">
        <f>IF(OR($C303&gt;BK$7,$C303+$E303-2&lt;BK$7),0,($D303-SUM($F303:BJ303)-SUM($F242:BJ242))*SAP_Leadsheet!$E$83)</f>
        <v>0</v>
      </c>
      <c r="BL242" s="335">
        <f>IF(OR($C303&gt;BL$7,$C303+$E303-2&lt;BL$7),0,($D303-SUM($F303:BK303)-SUM($F242:BK242))*SAP_Leadsheet!$E$83)</f>
        <v>0</v>
      </c>
      <c r="BM242" s="335">
        <f>IF(OR($C303&gt;BM$7,$C303+$E303-2&lt;BM$7),0,($D303-SUM($F303:BL303)-SUM($F242:BL242))*SAP_Leadsheet!$E$83)</f>
        <v>0</v>
      </c>
      <c r="BN242" s="335">
        <f>IF(OR($C303&gt;BN$7,$C303+$E303-2&lt;BN$7),0,($D303-SUM($F303:BM303)-SUM($F242:BM242))*SAP_Leadsheet!$E$83)</f>
        <v>0</v>
      </c>
      <c r="BO242" s="253"/>
      <c r="BP242" s="253"/>
      <c r="BQ242" s="253"/>
      <c r="BR242" s="253"/>
      <c r="BS242" s="253"/>
      <c r="BT242" s="253"/>
      <c r="BU242" s="253"/>
      <c r="BV242" s="253"/>
      <c r="BW242" s="253"/>
      <c r="BX242" s="253"/>
      <c r="BY242" s="253"/>
      <c r="BZ242" s="253"/>
      <c r="CA242" s="253"/>
      <c r="CB242" s="253"/>
      <c r="CC242" s="253"/>
      <c r="CD242" s="253"/>
      <c r="CE242" s="253"/>
      <c r="CF242" s="253"/>
      <c r="CG242" s="253"/>
      <c r="CH242" s="253"/>
      <c r="CI242" s="253"/>
      <c r="CJ242" s="253"/>
      <c r="CK242" s="253"/>
      <c r="CL242" s="253"/>
    </row>
    <row r="243" spans="1:90" hidden="1" outlineLevel="1" x14ac:dyDescent="0.15">
      <c r="A243" s="112"/>
      <c r="B243" s="87"/>
      <c r="C243" s="8">
        <v>19</v>
      </c>
      <c r="D243" s="332"/>
      <c r="E243" s="333"/>
      <c r="F243" s="334"/>
      <c r="G243" s="335">
        <f>IF(OR($C304&gt;G$7,$C304+$E304-2&lt;G$7),0,($D304-SUM($F304:F304)-SUM($F243:F243))*SAP_Leadsheet!$E$83)</f>
        <v>0</v>
      </c>
      <c r="H243" s="335">
        <f>IF(OR($C304&gt;H$7,$C304+$E304-2&lt;H$7),0,($D304-SUM($F304:G304)-SUM($F243:G243))*SAP_Leadsheet!$E$83)</f>
        <v>0</v>
      </c>
      <c r="I243" s="335">
        <f>IF(OR($C304&gt;I$7,$C304+$E304-2&lt;I$7),0,($D304-SUM($F304:H304)-SUM($F243:H243))*SAP_Leadsheet!$E$83)</f>
        <v>0</v>
      </c>
      <c r="J243" s="335">
        <f>IF(OR($C304&gt;J$7,$C304+$E304-2&lt;J$7),0,($D304-SUM($F304:I304)-SUM($F243:I243))*SAP_Leadsheet!$E$83)</f>
        <v>0</v>
      </c>
      <c r="K243" s="335">
        <f>IF(OR($C304&gt;K$7,$C304+$E304-2&lt;K$7),0,($D304-SUM($F304:J304)-SUM($F243:J243))*SAP_Leadsheet!$E$83)</f>
        <v>0</v>
      </c>
      <c r="L243" s="335">
        <f>IF(OR($C304&gt;L$7,$C304+$E304-2&lt;L$7),0,($D304-SUM($F304:K304)-SUM($F243:K243))*SAP_Leadsheet!$E$83)</f>
        <v>0</v>
      </c>
      <c r="M243" s="335">
        <f>IF(OR($C304&gt;M$7,$C304+$E304-2&lt;M$7),0,($D304-SUM($F304:L304)-SUM($F243:L243))*SAP_Leadsheet!$E$83)</f>
        <v>0</v>
      </c>
      <c r="N243" s="335">
        <f>IF(OR($C304&gt;N$7,$C304+$E304-2&lt;N$7),0,($D304-SUM($F304:M304)-SUM($F243:M243))*SAP_Leadsheet!$E$83)</f>
        <v>0</v>
      </c>
      <c r="O243" s="335">
        <f>IF(OR($C304&gt;O$7,$C304+$E304-2&lt;O$7),0,($D304-SUM($F304:N304)-SUM($F243:N243))*SAP_Leadsheet!$E$83)</f>
        <v>0</v>
      </c>
      <c r="P243" s="335">
        <f>IF(OR($C304&gt;P$7,$C304+$E304-2&lt;P$7),0,($D304-SUM($F304:O304)-SUM($F243:O243))*SAP_Leadsheet!$E$83)</f>
        <v>0</v>
      </c>
      <c r="Q243" s="335">
        <f>IF(OR($C304&gt;Q$7,$C304+$E304-2&lt;Q$7),0,($D304-SUM($F304:P304)-SUM($F243:P243))*SAP_Leadsheet!$E$83)</f>
        <v>0</v>
      </c>
      <c r="R243" s="335">
        <f>IF(OR($C304&gt;R$7,$C304+$E304-2&lt;R$7),0,($D304-SUM($F304:Q304)-SUM($F243:Q243))*SAP_Leadsheet!$E$83)</f>
        <v>0</v>
      </c>
      <c r="S243" s="335">
        <f>IF(OR($C304&gt;S$7,$C304+$E304-2&lt;S$7),0,($D304-SUM($F304:R304)-SUM($F243:R243))*SAP_Leadsheet!$E$83)</f>
        <v>0</v>
      </c>
      <c r="T243" s="335">
        <f>IF(OR($C304&gt;T$7,$C304+$E304-2&lt;T$7),0,($D304-SUM($F304:S304)-SUM($F243:S243))*SAP_Leadsheet!$E$83)</f>
        <v>0</v>
      </c>
      <c r="U243" s="335">
        <f>IF(OR($C304&gt;U$7,$C304+$E304-2&lt;U$7),0,($D304-SUM($F304:T304)-SUM($F243:T243))*SAP_Leadsheet!$E$83)</f>
        <v>0</v>
      </c>
      <c r="V243" s="335">
        <f>IF(OR($C304&gt;V$7,$C304+$E304-2&lt;V$7),0,($D304-SUM($F304:U304)-SUM($F243:U243))*SAP_Leadsheet!$E$83)</f>
        <v>0</v>
      </c>
      <c r="W243" s="335">
        <f>IF(OR($C304&gt;W$7,$C304+$E304-2&lt;W$7),0,($D304-SUM($F304:V304)-SUM($F243:V243))*SAP_Leadsheet!$E$83)</f>
        <v>0</v>
      </c>
      <c r="X243" s="335">
        <f>IF(OR($C304&gt;X$7,$C304+$E304-2&lt;X$7),0,($D304-SUM($F304:W304)-SUM($F243:W243))*SAP_Leadsheet!$E$83)</f>
        <v>0</v>
      </c>
      <c r="Y243" s="335">
        <f>IF(OR($C304&gt;Y$7,$C304+$E304-2&lt;Y$7),0,($D304-SUM($F304:X304)-SUM($F243:X243))*SAP_Leadsheet!$E$83)</f>
        <v>0</v>
      </c>
      <c r="Z243" s="335">
        <f>IF(OR($C304&gt;Z$7,$C304+$E304-2&lt;Z$7),0,($D304-SUM($F304:Y304)-SUM($F243:Y243))*SAP_Leadsheet!$E$83)</f>
        <v>0</v>
      </c>
      <c r="AA243" s="335">
        <f>IF(OR($C304&gt;AA$7,$C304+$E304-2&lt;AA$7),0,($D304-SUM($F304:Z304)-SUM($F243:Z243))*SAP_Leadsheet!$E$83)</f>
        <v>0</v>
      </c>
      <c r="AB243" s="335">
        <f>IF(OR($C304&gt;AB$7,$C304+$E304-2&lt;AB$7),0,($D304-SUM($F304:AA304)-SUM($F243:AA243))*SAP_Leadsheet!$E$83)</f>
        <v>0</v>
      </c>
      <c r="AC243" s="335">
        <f>IF(OR($C304&gt;AC$7,$C304+$E304-2&lt;AC$7),0,($D304-SUM($F304:AB304)-SUM($F243:AB243))*SAP_Leadsheet!$E$83)</f>
        <v>0</v>
      </c>
      <c r="AD243" s="335">
        <f>IF(OR($C304&gt;AD$7,$C304+$E304-2&lt;AD$7),0,($D304-SUM($F304:AC304)-SUM($F243:AC243))*SAP_Leadsheet!$E$83)</f>
        <v>0</v>
      </c>
      <c r="AE243" s="335">
        <f>IF(OR($C304&gt;AE$7,$C304+$E304-2&lt;AE$7),0,($D304-SUM($F304:AD304)-SUM($F243:AD243))*SAP_Leadsheet!$E$83)</f>
        <v>0</v>
      </c>
      <c r="AF243" s="335">
        <f>IF(OR($C304&gt;AF$7,$C304+$E304-2&lt;AF$7),0,($D304-SUM($F304:AE304)-SUM($F243:AE243))*SAP_Leadsheet!$E$83)</f>
        <v>0</v>
      </c>
      <c r="AG243" s="335">
        <f>IF(OR($C304&gt;AG$7,$C304+$E304-2&lt;AG$7),0,($D304-SUM($F304:AF304)-SUM($F243:AF243))*SAP_Leadsheet!$E$83)</f>
        <v>0</v>
      </c>
      <c r="AH243" s="335">
        <f>IF(OR($C304&gt;AH$7,$C304+$E304-2&lt;AH$7),0,($D304-SUM($F304:AG304)-SUM($F243:AG243))*SAP_Leadsheet!$E$83)</f>
        <v>0</v>
      </c>
      <c r="AI243" s="335">
        <f>IF(OR($C304&gt;AI$7,$C304+$E304-2&lt;AI$7),0,($D304-SUM($F304:AH304)-SUM($F243:AH243))*SAP_Leadsheet!$E$83)</f>
        <v>0</v>
      </c>
      <c r="AJ243" s="335">
        <f>IF(OR($C304&gt;AJ$7,$C304+$E304-2&lt;AJ$7),0,($D304-SUM($F304:AI304)-SUM($F243:AI243))*SAP_Leadsheet!$E$83)</f>
        <v>0</v>
      </c>
      <c r="AK243" s="335">
        <f>IF(OR($C304&gt;AK$7,$C304+$E304-2&lt;AK$7),0,($D304-SUM($F304:AJ304)-SUM($F243:AJ243))*SAP_Leadsheet!$E$83)</f>
        <v>0</v>
      </c>
      <c r="AL243" s="335">
        <f>IF(OR($C304&gt;AL$7,$C304+$E304-2&lt;AL$7),0,($D304-SUM($F304:AK304)-SUM($F243:AK243))*SAP_Leadsheet!$E$83)</f>
        <v>0</v>
      </c>
      <c r="AM243" s="335">
        <f>IF(OR($C304&gt;AM$7,$C304+$E304-2&lt;AM$7),0,($D304-SUM($F304:AL304)-SUM($F243:AL243))*SAP_Leadsheet!$E$83)</f>
        <v>0</v>
      </c>
      <c r="AN243" s="335">
        <f>IF(OR($C304&gt;AN$7,$C304+$E304-2&lt;AN$7),0,($D304-SUM($F304:AM304)-SUM($F243:AM243))*SAP_Leadsheet!$E$83)</f>
        <v>0</v>
      </c>
      <c r="AO243" s="335">
        <f>IF(OR($C304&gt;AO$7,$C304+$E304-2&lt;AO$7),0,($D304-SUM($F304:AN304)-SUM($F243:AN243))*SAP_Leadsheet!$E$83)</f>
        <v>0</v>
      </c>
      <c r="AP243" s="335">
        <f>IF(OR($C304&gt;AP$7,$C304+$E304-2&lt;AP$7),0,($D304-SUM($F304:AO304)-SUM($F243:AO243))*SAP_Leadsheet!$E$83)</f>
        <v>0</v>
      </c>
      <c r="AQ243" s="335">
        <f>IF(OR($C304&gt;AQ$7,$C304+$E304-2&lt;AQ$7),0,($D304-SUM($F304:AP304)-SUM($F243:AP243))*SAP_Leadsheet!$E$83)</f>
        <v>0</v>
      </c>
      <c r="AR243" s="335">
        <f>IF(OR($C304&gt;AR$7,$C304+$E304-2&lt;AR$7),0,($D304-SUM($F304:AQ304)-SUM($F243:AQ243))*SAP_Leadsheet!$E$83)</f>
        <v>0</v>
      </c>
      <c r="AS243" s="335">
        <f>IF(OR($C304&gt;AS$7,$C304+$E304-2&lt;AS$7),0,($D304-SUM($F304:AR304)-SUM($F243:AR243))*SAP_Leadsheet!$E$83)</f>
        <v>0</v>
      </c>
      <c r="AT243" s="335">
        <f>IF(OR($C304&gt;AT$7,$C304+$E304-2&lt;AT$7),0,($D304-SUM($F304:AS304)-SUM($F243:AS243))*SAP_Leadsheet!$E$83)</f>
        <v>0</v>
      </c>
      <c r="AU243" s="335">
        <f>IF(OR($C304&gt;AU$7,$C304+$E304-2&lt;AU$7),0,($D304-SUM($F304:AT304)-SUM($F243:AT243))*SAP_Leadsheet!$E$83)</f>
        <v>0</v>
      </c>
      <c r="AV243" s="335">
        <f>IF(OR($C304&gt;AV$7,$C304+$E304-2&lt;AV$7),0,($D304-SUM($F304:AU304)-SUM($F243:AU243))*SAP_Leadsheet!$E$83)</f>
        <v>0</v>
      </c>
      <c r="AW243" s="335">
        <f>IF(OR($C304&gt;AW$7,$C304+$E304-2&lt;AW$7),0,($D304-SUM($F304:AV304)-SUM($F243:AV243))*SAP_Leadsheet!$E$83)</f>
        <v>0</v>
      </c>
      <c r="AX243" s="335">
        <f>IF(OR($C304&gt;AX$7,$C304+$E304-2&lt;AX$7),0,($D304-SUM($F304:AW304)-SUM($F243:AW243))*SAP_Leadsheet!$E$83)</f>
        <v>0</v>
      </c>
      <c r="AY243" s="335">
        <f>IF(OR($C304&gt;AY$7,$C304+$E304-2&lt;AY$7),0,($D304-SUM($F304:AX304)-SUM($F243:AX243))*SAP_Leadsheet!$E$83)</f>
        <v>0</v>
      </c>
      <c r="AZ243" s="335">
        <f>IF(OR($C304&gt;AZ$7,$C304+$E304-2&lt;AZ$7),0,($D304-SUM($F304:AY304)-SUM($F243:AY243))*SAP_Leadsheet!$E$83)</f>
        <v>0</v>
      </c>
      <c r="BA243" s="335">
        <f>IF(OR($C304&gt;BA$7,$C304+$E304-2&lt;BA$7),0,($D304-SUM($F304:AZ304)-SUM($F243:AZ243))*SAP_Leadsheet!$E$83)</f>
        <v>0</v>
      </c>
      <c r="BB243" s="335">
        <f>IF(OR($C304&gt;BB$7,$C304+$E304-2&lt;BB$7),0,($D304-SUM($F304:BA304)-SUM($F243:BA243))*SAP_Leadsheet!$E$83)</f>
        <v>0</v>
      </c>
      <c r="BC243" s="335">
        <f>IF(OR($C304&gt;BC$7,$C304+$E304-2&lt;BC$7),0,($D304-SUM($F304:BB304)-SUM($F243:BB243))*SAP_Leadsheet!$E$83)</f>
        <v>0</v>
      </c>
      <c r="BD243" s="335">
        <f>IF(OR($C304&gt;BD$7,$C304+$E304-2&lt;BD$7),0,($D304-SUM($F304:BC304)-SUM($F243:BC243))*SAP_Leadsheet!$E$83)</f>
        <v>0</v>
      </c>
      <c r="BE243" s="335">
        <f>IF(OR($C304&gt;BE$7,$C304+$E304-2&lt;BE$7),0,($D304-SUM($F304:BD304)-SUM($F243:BD243))*SAP_Leadsheet!$E$83)</f>
        <v>0</v>
      </c>
      <c r="BF243" s="335">
        <f>IF(OR($C304&gt;BF$7,$C304+$E304-2&lt;BF$7),0,($D304-SUM($F304:BE304)-SUM($F243:BE243))*SAP_Leadsheet!$E$83)</f>
        <v>0</v>
      </c>
      <c r="BG243" s="335">
        <f>IF(OR($C304&gt;BG$7,$C304+$E304-2&lt;BG$7),0,($D304-SUM($F304:BF304)-SUM($F243:BF243))*SAP_Leadsheet!$E$83)</f>
        <v>0</v>
      </c>
      <c r="BH243" s="335">
        <f>IF(OR($C304&gt;BH$7,$C304+$E304-2&lt;BH$7),0,($D304-SUM($F304:BG304)-SUM($F243:BG243))*SAP_Leadsheet!$E$83)</f>
        <v>0</v>
      </c>
      <c r="BI243" s="335">
        <f>IF(OR($C304&gt;BI$7,$C304+$E304-2&lt;BI$7),0,($D304-SUM($F304:BH304)-SUM($F243:BH243))*SAP_Leadsheet!$E$83)</f>
        <v>0</v>
      </c>
      <c r="BJ243" s="335">
        <f>IF(OR($C304&gt;BJ$7,$C304+$E304-2&lt;BJ$7),0,($D304-SUM($F304:BI304)-SUM($F243:BI243))*SAP_Leadsheet!$E$83)</f>
        <v>0</v>
      </c>
      <c r="BK243" s="335">
        <f>IF(OR($C304&gt;BK$7,$C304+$E304-2&lt;BK$7),0,($D304-SUM($F304:BJ304)-SUM($F243:BJ243))*SAP_Leadsheet!$E$83)</f>
        <v>0</v>
      </c>
      <c r="BL243" s="335">
        <f>IF(OR($C304&gt;BL$7,$C304+$E304-2&lt;BL$7),0,($D304-SUM($F304:BK304)-SUM($F243:BK243))*SAP_Leadsheet!$E$83)</f>
        <v>0</v>
      </c>
      <c r="BM243" s="335">
        <f>IF(OR($C304&gt;BM$7,$C304+$E304-2&lt;BM$7),0,($D304-SUM($F304:BL304)-SUM($F243:BL243))*SAP_Leadsheet!$E$83)</f>
        <v>0</v>
      </c>
      <c r="BN243" s="335">
        <f>IF(OR($C304&gt;BN$7,$C304+$E304-2&lt;BN$7),0,($D304-SUM($F304:BM304)-SUM($F243:BM243))*SAP_Leadsheet!$E$83)</f>
        <v>0</v>
      </c>
      <c r="BO243" s="253"/>
      <c r="BP243" s="253"/>
      <c r="BQ243" s="253"/>
      <c r="BR243" s="253"/>
      <c r="BS243" s="253"/>
      <c r="BT243" s="253"/>
      <c r="BU243" s="253"/>
      <c r="BV243" s="253"/>
      <c r="BW243" s="253"/>
      <c r="BX243" s="253"/>
      <c r="BY243" s="253"/>
      <c r="BZ243" s="253"/>
      <c r="CA243" s="253"/>
      <c r="CB243" s="253"/>
      <c r="CC243" s="253"/>
      <c r="CD243" s="253"/>
      <c r="CE243" s="253"/>
      <c r="CF243" s="253"/>
      <c r="CG243" s="253"/>
      <c r="CH243" s="253"/>
      <c r="CI243" s="253"/>
      <c r="CJ243" s="253"/>
      <c r="CK243" s="253"/>
      <c r="CL243" s="253"/>
    </row>
    <row r="244" spans="1:90" hidden="1" outlineLevel="1" x14ac:dyDescent="0.15">
      <c r="A244" s="112"/>
      <c r="B244" s="87"/>
      <c r="C244" s="8">
        <v>20</v>
      </c>
      <c r="D244" s="332"/>
      <c r="E244" s="333"/>
      <c r="F244" s="334"/>
      <c r="G244" s="335">
        <f>IF(OR($C305&gt;G$7,$C305+$E305-2&lt;G$7),0,($D305-SUM($F305:F305)-SUM($F244:F244))*SAP_Leadsheet!$E$83)</f>
        <v>0</v>
      </c>
      <c r="H244" s="335">
        <f>IF(OR($C305&gt;H$7,$C305+$E305-2&lt;H$7),0,($D305-SUM($F305:G305)-SUM($F244:G244))*SAP_Leadsheet!$E$83)</f>
        <v>0</v>
      </c>
      <c r="I244" s="335">
        <f>IF(OR($C305&gt;I$7,$C305+$E305-2&lt;I$7),0,($D305-SUM($F305:H305)-SUM($F244:H244))*SAP_Leadsheet!$E$83)</f>
        <v>0</v>
      </c>
      <c r="J244" s="335">
        <f>IF(OR($C305&gt;J$7,$C305+$E305-2&lt;J$7),0,($D305-SUM($F305:I305)-SUM($F244:I244))*SAP_Leadsheet!$E$83)</f>
        <v>0</v>
      </c>
      <c r="K244" s="335">
        <f>IF(OR($C305&gt;K$7,$C305+$E305-2&lt;K$7),0,($D305-SUM($F305:J305)-SUM($F244:J244))*SAP_Leadsheet!$E$83)</f>
        <v>0</v>
      </c>
      <c r="L244" s="335">
        <f>IF(OR($C305&gt;L$7,$C305+$E305-2&lt;L$7),0,($D305-SUM($F305:K305)-SUM($F244:K244))*SAP_Leadsheet!$E$83)</f>
        <v>0</v>
      </c>
      <c r="M244" s="335">
        <f>IF(OR($C305&gt;M$7,$C305+$E305-2&lt;M$7),0,($D305-SUM($F305:L305)-SUM($F244:L244))*SAP_Leadsheet!$E$83)</f>
        <v>0</v>
      </c>
      <c r="N244" s="335">
        <f>IF(OR($C305&gt;N$7,$C305+$E305-2&lt;N$7),0,($D305-SUM($F305:M305)-SUM($F244:M244))*SAP_Leadsheet!$E$83)</f>
        <v>0</v>
      </c>
      <c r="O244" s="335">
        <f>IF(OR($C305&gt;O$7,$C305+$E305-2&lt;O$7),0,($D305-SUM($F305:N305)-SUM($F244:N244))*SAP_Leadsheet!$E$83)</f>
        <v>0</v>
      </c>
      <c r="P244" s="335">
        <f>IF(OR($C305&gt;P$7,$C305+$E305-2&lt;P$7),0,($D305-SUM($F305:O305)-SUM($F244:O244))*SAP_Leadsheet!$E$83)</f>
        <v>0</v>
      </c>
      <c r="Q244" s="335">
        <f>IF(OR($C305&gt;Q$7,$C305+$E305-2&lt;Q$7),0,($D305-SUM($F305:P305)-SUM($F244:P244))*SAP_Leadsheet!$E$83)</f>
        <v>0</v>
      </c>
      <c r="R244" s="335">
        <f>IF(OR($C305&gt;R$7,$C305+$E305-2&lt;R$7),0,($D305-SUM($F305:Q305)-SUM($F244:Q244))*SAP_Leadsheet!$E$83)</f>
        <v>0</v>
      </c>
      <c r="S244" s="335">
        <f>IF(OR($C305&gt;S$7,$C305+$E305-2&lt;S$7),0,($D305-SUM($F305:R305)-SUM($F244:R244))*SAP_Leadsheet!$E$83)</f>
        <v>0</v>
      </c>
      <c r="T244" s="335">
        <f>IF(OR($C305&gt;T$7,$C305+$E305-2&lt;T$7),0,($D305-SUM($F305:S305)-SUM($F244:S244))*SAP_Leadsheet!$E$83)</f>
        <v>0</v>
      </c>
      <c r="U244" s="335">
        <f>IF(OR($C305&gt;U$7,$C305+$E305-2&lt;U$7),0,($D305-SUM($F305:T305)-SUM($F244:T244))*SAP_Leadsheet!$E$83)</f>
        <v>0</v>
      </c>
      <c r="V244" s="335">
        <f>IF(OR($C305&gt;V$7,$C305+$E305-2&lt;V$7),0,($D305-SUM($F305:U305)-SUM($F244:U244))*SAP_Leadsheet!$E$83)</f>
        <v>0</v>
      </c>
      <c r="W244" s="335">
        <f>IF(OR($C305&gt;W$7,$C305+$E305-2&lt;W$7),0,($D305-SUM($F305:V305)-SUM($F244:V244))*SAP_Leadsheet!$E$83)</f>
        <v>0</v>
      </c>
      <c r="X244" s="335">
        <f>IF(OR($C305&gt;X$7,$C305+$E305-2&lt;X$7),0,($D305-SUM($F305:W305)-SUM($F244:W244))*SAP_Leadsheet!$E$83)</f>
        <v>0</v>
      </c>
      <c r="Y244" s="335">
        <f>IF(OR($C305&gt;Y$7,$C305+$E305-2&lt;Y$7),0,($D305-SUM($F305:X305)-SUM($F244:X244))*SAP_Leadsheet!$E$83)</f>
        <v>0</v>
      </c>
      <c r="Z244" s="335">
        <f>IF(OR($C305&gt;Z$7,$C305+$E305-2&lt;Z$7),0,($D305-SUM($F305:Y305)-SUM($F244:Y244))*SAP_Leadsheet!$E$83)</f>
        <v>0</v>
      </c>
      <c r="AA244" s="335">
        <f>IF(OR($C305&gt;AA$7,$C305+$E305-2&lt;AA$7),0,($D305-SUM($F305:Z305)-SUM($F244:Z244))*SAP_Leadsheet!$E$83)</f>
        <v>0</v>
      </c>
      <c r="AB244" s="335">
        <f>IF(OR($C305&gt;AB$7,$C305+$E305-2&lt;AB$7),0,($D305-SUM($F305:AA305)-SUM($F244:AA244))*SAP_Leadsheet!$E$83)</f>
        <v>0</v>
      </c>
      <c r="AC244" s="335">
        <f>IF(OR($C305&gt;AC$7,$C305+$E305-2&lt;AC$7),0,($D305-SUM($F305:AB305)-SUM($F244:AB244))*SAP_Leadsheet!$E$83)</f>
        <v>0</v>
      </c>
      <c r="AD244" s="335">
        <f>IF(OR($C305&gt;AD$7,$C305+$E305-2&lt;AD$7),0,($D305-SUM($F305:AC305)-SUM($F244:AC244))*SAP_Leadsheet!$E$83)</f>
        <v>0</v>
      </c>
      <c r="AE244" s="335">
        <f>IF(OR($C305&gt;AE$7,$C305+$E305-2&lt;AE$7),0,($D305-SUM($F305:AD305)-SUM($F244:AD244))*SAP_Leadsheet!$E$83)</f>
        <v>0</v>
      </c>
      <c r="AF244" s="335">
        <f>IF(OR($C305&gt;AF$7,$C305+$E305-2&lt;AF$7),0,($D305-SUM($F305:AE305)-SUM($F244:AE244))*SAP_Leadsheet!$E$83)</f>
        <v>0</v>
      </c>
      <c r="AG244" s="335">
        <f>IF(OR($C305&gt;AG$7,$C305+$E305-2&lt;AG$7),0,($D305-SUM($F305:AF305)-SUM($F244:AF244))*SAP_Leadsheet!$E$83)</f>
        <v>0</v>
      </c>
      <c r="AH244" s="335">
        <f>IF(OR($C305&gt;AH$7,$C305+$E305-2&lt;AH$7),0,($D305-SUM($F305:AG305)-SUM($F244:AG244))*SAP_Leadsheet!$E$83)</f>
        <v>0</v>
      </c>
      <c r="AI244" s="335">
        <f>IF(OR($C305&gt;AI$7,$C305+$E305-2&lt;AI$7),0,($D305-SUM($F305:AH305)-SUM($F244:AH244))*SAP_Leadsheet!$E$83)</f>
        <v>0</v>
      </c>
      <c r="AJ244" s="335">
        <f>IF(OR($C305&gt;AJ$7,$C305+$E305-2&lt;AJ$7),0,($D305-SUM($F305:AI305)-SUM($F244:AI244))*SAP_Leadsheet!$E$83)</f>
        <v>0</v>
      </c>
      <c r="AK244" s="335">
        <f>IF(OR($C305&gt;AK$7,$C305+$E305-2&lt;AK$7),0,($D305-SUM($F305:AJ305)-SUM($F244:AJ244))*SAP_Leadsheet!$E$83)</f>
        <v>0</v>
      </c>
      <c r="AL244" s="335">
        <f>IF(OR($C305&gt;AL$7,$C305+$E305-2&lt;AL$7),0,($D305-SUM($F305:AK305)-SUM($F244:AK244))*SAP_Leadsheet!$E$83)</f>
        <v>0</v>
      </c>
      <c r="AM244" s="335">
        <f>IF(OR($C305&gt;AM$7,$C305+$E305-2&lt;AM$7),0,($D305-SUM($F305:AL305)-SUM($F244:AL244))*SAP_Leadsheet!$E$83)</f>
        <v>0</v>
      </c>
      <c r="AN244" s="335">
        <f>IF(OR($C305&gt;AN$7,$C305+$E305-2&lt;AN$7),0,($D305-SUM($F305:AM305)-SUM($F244:AM244))*SAP_Leadsheet!$E$83)</f>
        <v>0</v>
      </c>
      <c r="AO244" s="335">
        <f>IF(OR($C305&gt;AO$7,$C305+$E305-2&lt;AO$7),0,($D305-SUM($F305:AN305)-SUM($F244:AN244))*SAP_Leadsheet!$E$83)</f>
        <v>0</v>
      </c>
      <c r="AP244" s="335">
        <f>IF(OR($C305&gt;AP$7,$C305+$E305-2&lt;AP$7),0,($D305-SUM($F305:AO305)-SUM($F244:AO244))*SAP_Leadsheet!$E$83)</f>
        <v>0</v>
      </c>
      <c r="AQ244" s="335">
        <f>IF(OR($C305&gt;AQ$7,$C305+$E305-2&lt;AQ$7),0,($D305-SUM($F305:AP305)-SUM($F244:AP244))*SAP_Leadsheet!$E$83)</f>
        <v>0</v>
      </c>
      <c r="AR244" s="335">
        <f>IF(OR($C305&gt;AR$7,$C305+$E305-2&lt;AR$7),0,($D305-SUM($F305:AQ305)-SUM($F244:AQ244))*SAP_Leadsheet!$E$83)</f>
        <v>0</v>
      </c>
      <c r="AS244" s="335">
        <f>IF(OR($C305&gt;AS$7,$C305+$E305-2&lt;AS$7),0,($D305-SUM($F305:AR305)-SUM($F244:AR244))*SAP_Leadsheet!$E$83)</f>
        <v>0</v>
      </c>
      <c r="AT244" s="335">
        <f>IF(OR($C305&gt;AT$7,$C305+$E305-2&lt;AT$7),0,($D305-SUM($F305:AS305)-SUM($F244:AS244))*SAP_Leadsheet!$E$83)</f>
        <v>0</v>
      </c>
      <c r="AU244" s="335">
        <f>IF(OR($C305&gt;AU$7,$C305+$E305-2&lt;AU$7),0,($D305-SUM($F305:AT305)-SUM($F244:AT244))*SAP_Leadsheet!$E$83)</f>
        <v>0</v>
      </c>
      <c r="AV244" s="335">
        <f>IF(OR($C305&gt;AV$7,$C305+$E305-2&lt;AV$7),0,($D305-SUM($F305:AU305)-SUM($F244:AU244))*SAP_Leadsheet!$E$83)</f>
        <v>0</v>
      </c>
      <c r="AW244" s="335">
        <f>IF(OR($C305&gt;AW$7,$C305+$E305-2&lt;AW$7),0,($D305-SUM($F305:AV305)-SUM($F244:AV244))*SAP_Leadsheet!$E$83)</f>
        <v>0</v>
      </c>
      <c r="AX244" s="335">
        <f>IF(OR($C305&gt;AX$7,$C305+$E305-2&lt;AX$7),0,($D305-SUM($F305:AW305)-SUM($F244:AW244))*SAP_Leadsheet!$E$83)</f>
        <v>0</v>
      </c>
      <c r="AY244" s="335">
        <f>IF(OR($C305&gt;AY$7,$C305+$E305-2&lt;AY$7),0,($D305-SUM($F305:AX305)-SUM($F244:AX244))*SAP_Leadsheet!$E$83)</f>
        <v>0</v>
      </c>
      <c r="AZ244" s="335">
        <f>IF(OR($C305&gt;AZ$7,$C305+$E305-2&lt;AZ$7),0,($D305-SUM($F305:AY305)-SUM($F244:AY244))*SAP_Leadsheet!$E$83)</f>
        <v>0</v>
      </c>
      <c r="BA244" s="335">
        <f>IF(OR($C305&gt;BA$7,$C305+$E305-2&lt;BA$7),0,($D305-SUM($F305:AZ305)-SUM($F244:AZ244))*SAP_Leadsheet!$E$83)</f>
        <v>0</v>
      </c>
      <c r="BB244" s="335">
        <f>IF(OR($C305&gt;BB$7,$C305+$E305-2&lt;BB$7),0,($D305-SUM($F305:BA305)-SUM($F244:BA244))*SAP_Leadsheet!$E$83)</f>
        <v>0</v>
      </c>
      <c r="BC244" s="335">
        <f>IF(OR($C305&gt;BC$7,$C305+$E305-2&lt;BC$7),0,($D305-SUM($F305:BB305)-SUM($F244:BB244))*SAP_Leadsheet!$E$83)</f>
        <v>0</v>
      </c>
      <c r="BD244" s="335">
        <f>IF(OR($C305&gt;BD$7,$C305+$E305-2&lt;BD$7),0,($D305-SUM($F305:BC305)-SUM($F244:BC244))*SAP_Leadsheet!$E$83)</f>
        <v>0</v>
      </c>
      <c r="BE244" s="335">
        <f>IF(OR($C305&gt;BE$7,$C305+$E305-2&lt;BE$7),0,($D305-SUM($F305:BD305)-SUM($F244:BD244))*SAP_Leadsheet!$E$83)</f>
        <v>0</v>
      </c>
      <c r="BF244" s="335">
        <f>IF(OR($C305&gt;BF$7,$C305+$E305-2&lt;BF$7),0,($D305-SUM($F305:BE305)-SUM($F244:BE244))*SAP_Leadsheet!$E$83)</f>
        <v>0</v>
      </c>
      <c r="BG244" s="335">
        <f>IF(OR($C305&gt;BG$7,$C305+$E305-2&lt;BG$7),0,($D305-SUM($F305:BF305)-SUM($F244:BF244))*SAP_Leadsheet!$E$83)</f>
        <v>0</v>
      </c>
      <c r="BH244" s="335">
        <f>IF(OR($C305&gt;BH$7,$C305+$E305-2&lt;BH$7),0,($D305-SUM($F305:BG305)-SUM($F244:BG244))*SAP_Leadsheet!$E$83)</f>
        <v>0</v>
      </c>
      <c r="BI244" s="335">
        <f>IF(OR($C305&gt;BI$7,$C305+$E305-2&lt;BI$7),0,($D305-SUM($F305:BH305)-SUM($F244:BH244))*SAP_Leadsheet!$E$83)</f>
        <v>0</v>
      </c>
      <c r="BJ244" s="335">
        <f>IF(OR($C305&gt;BJ$7,$C305+$E305-2&lt;BJ$7),0,($D305-SUM($F305:BI305)-SUM($F244:BI244))*SAP_Leadsheet!$E$83)</f>
        <v>0</v>
      </c>
      <c r="BK244" s="335">
        <f>IF(OR($C305&gt;BK$7,$C305+$E305-2&lt;BK$7),0,($D305-SUM($F305:BJ305)-SUM($F244:BJ244))*SAP_Leadsheet!$E$83)</f>
        <v>0</v>
      </c>
      <c r="BL244" s="335">
        <f>IF(OR($C305&gt;BL$7,$C305+$E305-2&lt;BL$7),0,($D305-SUM($F305:BK305)-SUM($F244:BK244))*SAP_Leadsheet!$E$83)</f>
        <v>0</v>
      </c>
      <c r="BM244" s="335">
        <f>IF(OR($C305&gt;BM$7,$C305+$E305-2&lt;BM$7),0,($D305-SUM($F305:BL305)-SUM($F244:BL244))*SAP_Leadsheet!$E$83)</f>
        <v>0</v>
      </c>
      <c r="BN244" s="335">
        <f>IF(OR($C305&gt;BN$7,$C305+$E305-2&lt;BN$7),0,($D305-SUM($F305:BM305)-SUM($F244:BM244))*SAP_Leadsheet!$E$83)</f>
        <v>0</v>
      </c>
      <c r="BO244" s="253"/>
      <c r="BP244" s="253"/>
      <c r="BQ244" s="253"/>
      <c r="BR244" s="253"/>
      <c r="BS244" s="253"/>
      <c r="BT244" s="253"/>
      <c r="BU244" s="253"/>
      <c r="BV244" s="253"/>
      <c r="BW244" s="253"/>
      <c r="BX244" s="253"/>
      <c r="BY244" s="253"/>
      <c r="BZ244" s="253"/>
      <c r="CA244" s="253"/>
      <c r="CB244" s="253"/>
      <c r="CC244" s="253"/>
      <c r="CD244" s="253"/>
      <c r="CE244" s="253"/>
      <c r="CF244" s="253"/>
      <c r="CG244" s="253"/>
      <c r="CH244" s="253"/>
      <c r="CI244" s="253"/>
      <c r="CJ244" s="253"/>
      <c r="CK244" s="253"/>
      <c r="CL244" s="253"/>
    </row>
    <row r="245" spans="1:90" hidden="1" outlineLevel="1" x14ac:dyDescent="0.15">
      <c r="A245" s="112"/>
      <c r="B245" s="87"/>
      <c r="C245" s="8">
        <v>21</v>
      </c>
      <c r="D245" s="332"/>
      <c r="E245" s="333"/>
      <c r="F245" s="334"/>
      <c r="G245" s="335">
        <f>IF(OR($C306&gt;G$7,$C306+$E306-2&lt;G$7),0,($D306-SUM($F306:F306)-SUM($F245:F245))*SAP_Leadsheet!$E$83)</f>
        <v>0</v>
      </c>
      <c r="H245" s="335">
        <f>IF(OR($C306&gt;H$7,$C306+$E306-2&lt;H$7),0,($D306-SUM($F306:G306)-SUM($F245:G245))*SAP_Leadsheet!$E$83)</f>
        <v>0</v>
      </c>
      <c r="I245" s="335">
        <f>IF(OR($C306&gt;I$7,$C306+$E306-2&lt;I$7),0,($D306-SUM($F306:H306)-SUM($F245:H245))*SAP_Leadsheet!$E$83)</f>
        <v>0</v>
      </c>
      <c r="J245" s="335">
        <f>IF(OR($C306&gt;J$7,$C306+$E306-2&lt;J$7),0,($D306-SUM($F306:I306)-SUM($F245:I245))*SAP_Leadsheet!$E$83)</f>
        <v>0</v>
      </c>
      <c r="K245" s="335">
        <f>IF(OR($C306&gt;K$7,$C306+$E306-2&lt;K$7),0,($D306-SUM($F306:J306)-SUM($F245:J245))*SAP_Leadsheet!$E$83)</f>
        <v>0</v>
      </c>
      <c r="L245" s="335">
        <f>IF(OR($C306&gt;L$7,$C306+$E306-2&lt;L$7),0,($D306-SUM($F306:K306)-SUM($F245:K245))*SAP_Leadsheet!$E$83)</f>
        <v>0</v>
      </c>
      <c r="M245" s="335">
        <f>IF(OR($C306&gt;M$7,$C306+$E306-2&lt;M$7),0,($D306-SUM($F306:L306)-SUM($F245:L245))*SAP_Leadsheet!$E$83)</f>
        <v>0</v>
      </c>
      <c r="N245" s="335">
        <f>IF(OR($C306&gt;N$7,$C306+$E306-2&lt;N$7),0,($D306-SUM($F306:M306)-SUM($F245:M245))*SAP_Leadsheet!$E$83)</f>
        <v>0</v>
      </c>
      <c r="O245" s="335">
        <f>IF(OR($C306&gt;O$7,$C306+$E306-2&lt;O$7),0,($D306-SUM($F306:N306)-SUM($F245:N245))*SAP_Leadsheet!$E$83)</f>
        <v>0</v>
      </c>
      <c r="P245" s="335">
        <f>IF(OR($C306&gt;P$7,$C306+$E306-2&lt;P$7),0,($D306-SUM($F306:O306)-SUM($F245:O245))*SAP_Leadsheet!$E$83)</f>
        <v>0</v>
      </c>
      <c r="Q245" s="335">
        <f>IF(OR($C306&gt;Q$7,$C306+$E306-2&lt;Q$7),0,($D306-SUM($F306:P306)-SUM($F245:P245))*SAP_Leadsheet!$E$83)</f>
        <v>0</v>
      </c>
      <c r="R245" s="335">
        <f>IF(OR($C306&gt;R$7,$C306+$E306-2&lt;R$7),0,($D306-SUM($F306:Q306)-SUM($F245:Q245))*SAP_Leadsheet!$E$83)</f>
        <v>0</v>
      </c>
      <c r="S245" s="335">
        <f>IF(OR($C306&gt;S$7,$C306+$E306-2&lt;S$7),0,($D306-SUM($F306:R306)-SUM($F245:R245))*SAP_Leadsheet!$E$83)</f>
        <v>0</v>
      </c>
      <c r="T245" s="335">
        <f>IF(OR($C306&gt;T$7,$C306+$E306-2&lt;T$7),0,($D306-SUM($F306:S306)-SUM($F245:S245))*SAP_Leadsheet!$E$83)</f>
        <v>0</v>
      </c>
      <c r="U245" s="335">
        <f>IF(OR($C306&gt;U$7,$C306+$E306-2&lt;U$7),0,($D306-SUM($F306:T306)-SUM($F245:T245))*SAP_Leadsheet!$E$83)</f>
        <v>0</v>
      </c>
      <c r="V245" s="335">
        <f>IF(OR($C306&gt;V$7,$C306+$E306-2&lt;V$7),0,($D306-SUM($F306:U306)-SUM($F245:U245))*SAP_Leadsheet!$E$83)</f>
        <v>0</v>
      </c>
      <c r="W245" s="335">
        <f>IF(OR($C306&gt;W$7,$C306+$E306-2&lt;W$7),0,($D306-SUM($F306:V306)-SUM($F245:V245))*SAP_Leadsheet!$E$83)</f>
        <v>0</v>
      </c>
      <c r="X245" s="335">
        <f>IF(OR($C306&gt;X$7,$C306+$E306-2&lt;X$7),0,($D306-SUM($F306:W306)-SUM($F245:W245))*SAP_Leadsheet!$E$83)</f>
        <v>0</v>
      </c>
      <c r="Y245" s="335">
        <f>IF(OR($C306&gt;Y$7,$C306+$E306-2&lt;Y$7),0,($D306-SUM($F306:X306)-SUM($F245:X245))*SAP_Leadsheet!$E$83)</f>
        <v>0</v>
      </c>
      <c r="Z245" s="335">
        <f>IF(OR($C306&gt;Z$7,$C306+$E306-2&lt;Z$7),0,($D306-SUM($F306:Y306)-SUM($F245:Y245))*SAP_Leadsheet!$E$83)</f>
        <v>0</v>
      </c>
      <c r="AA245" s="335">
        <f>IF(OR($C306&gt;AA$7,$C306+$E306-2&lt;AA$7),0,($D306-SUM($F306:Z306)-SUM($F245:Z245))*SAP_Leadsheet!$E$83)</f>
        <v>0</v>
      </c>
      <c r="AB245" s="335">
        <f>IF(OR($C306&gt;AB$7,$C306+$E306-2&lt;AB$7),0,($D306-SUM($F306:AA306)-SUM($F245:AA245))*SAP_Leadsheet!$E$83)</f>
        <v>0</v>
      </c>
      <c r="AC245" s="335">
        <f>IF(OR($C306&gt;AC$7,$C306+$E306-2&lt;AC$7),0,($D306-SUM($F306:AB306)-SUM($F245:AB245))*SAP_Leadsheet!$E$83)</f>
        <v>0</v>
      </c>
      <c r="AD245" s="335">
        <f>IF(OR($C306&gt;AD$7,$C306+$E306-2&lt;AD$7),0,($D306-SUM($F306:AC306)-SUM($F245:AC245))*SAP_Leadsheet!$E$83)</f>
        <v>0</v>
      </c>
      <c r="AE245" s="335">
        <f>IF(OR($C306&gt;AE$7,$C306+$E306-2&lt;AE$7),0,($D306-SUM($F306:AD306)-SUM($F245:AD245))*SAP_Leadsheet!$E$83)</f>
        <v>0</v>
      </c>
      <c r="AF245" s="335">
        <f>IF(OR($C306&gt;AF$7,$C306+$E306-2&lt;AF$7),0,($D306-SUM($F306:AE306)-SUM($F245:AE245))*SAP_Leadsheet!$E$83)</f>
        <v>0</v>
      </c>
      <c r="AG245" s="335">
        <f>IF(OR($C306&gt;AG$7,$C306+$E306-2&lt;AG$7),0,($D306-SUM($F306:AF306)-SUM($F245:AF245))*SAP_Leadsheet!$E$83)</f>
        <v>0</v>
      </c>
      <c r="AH245" s="335">
        <f>IF(OR($C306&gt;AH$7,$C306+$E306-2&lt;AH$7),0,($D306-SUM($F306:AG306)-SUM($F245:AG245))*SAP_Leadsheet!$E$83)</f>
        <v>0</v>
      </c>
      <c r="AI245" s="335">
        <f>IF(OR($C306&gt;AI$7,$C306+$E306-2&lt;AI$7),0,($D306-SUM($F306:AH306)-SUM($F245:AH245))*SAP_Leadsheet!$E$83)</f>
        <v>0</v>
      </c>
      <c r="AJ245" s="335">
        <f>IF(OR($C306&gt;AJ$7,$C306+$E306-2&lt;AJ$7),0,($D306-SUM($F306:AI306)-SUM($F245:AI245))*SAP_Leadsheet!$E$83)</f>
        <v>0</v>
      </c>
      <c r="AK245" s="335">
        <f>IF(OR($C306&gt;AK$7,$C306+$E306-2&lt;AK$7),0,($D306-SUM($F306:AJ306)-SUM($F245:AJ245))*SAP_Leadsheet!$E$83)</f>
        <v>0</v>
      </c>
      <c r="AL245" s="335">
        <f>IF(OR($C306&gt;AL$7,$C306+$E306-2&lt;AL$7),0,($D306-SUM($F306:AK306)-SUM($F245:AK245))*SAP_Leadsheet!$E$83)</f>
        <v>0</v>
      </c>
      <c r="AM245" s="335">
        <f>IF(OR($C306&gt;AM$7,$C306+$E306-2&lt;AM$7),0,($D306-SUM($F306:AL306)-SUM($F245:AL245))*SAP_Leadsheet!$E$83)</f>
        <v>0</v>
      </c>
      <c r="AN245" s="335">
        <f>IF(OR($C306&gt;AN$7,$C306+$E306-2&lt;AN$7),0,($D306-SUM($F306:AM306)-SUM($F245:AM245))*SAP_Leadsheet!$E$83)</f>
        <v>0</v>
      </c>
      <c r="AO245" s="335">
        <f>IF(OR($C306&gt;AO$7,$C306+$E306-2&lt;AO$7),0,($D306-SUM($F306:AN306)-SUM($F245:AN245))*SAP_Leadsheet!$E$83)</f>
        <v>0</v>
      </c>
      <c r="AP245" s="335">
        <f>IF(OR($C306&gt;AP$7,$C306+$E306-2&lt;AP$7),0,($D306-SUM($F306:AO306)-SUM($F245:AO245))*SAP_Leadsheet!$E$83)</f>
        <v>0</v>
      </c>
      <c r="AQ245" s="335">
        <f>IF(OR($C306&gt;AQ$7,$C306+$E306-2&lt;AQ$7),0,($D306-SUM($F306:AP306)-SUM($F245:AP245))*SAP_Leadsheet!$E$83)</f>
        <v>0</v>
      </c>
      <c r="AR245" s="335">
        <f>IF(OR($C306&gt;AR$7,$C306+$E306-2&lt;AR$7),0,($D306-SUM($F306:AQ306)-SUM($F245:AQ245))*SAP_Leadsheet!$E$83)</f>
        <v>0</v>
      </c>
      <c r="AS245" s="335">
        <f>IF(OR($C306&gt;AS$7,$C306+$E306-2&lt;AS$7),0,($D306-SUM($F306:AR306)-SUM($F245:AR245))*SAP_Leadsheet!$E$83)</f>
        <v>0</v>
      </c>
      <c r="AT245" s="335">
        <f>IF(OR($C306&gt;AT$7,$C306+$E306-2&lt;AT$7),0,($D306-SUM($F306:AS306)-SUM($F245:AS245))*SAP_Leadsheet!$E$83)</f>
        <v>0</v>
      </c>
      <c r="AU245" s="335">
        <f>IF(OR($C306&gt;AU$7,$C306+$E306-2&lt;AU$7),0,($D306-SUM($F306:AT306)-SUM($F245:AT245))*SAP_Leadsheet!$E$83)</f>
        <v>0</v>
      </c>
      <c r="AV245" s="335">
        <f>IF(OR($C306&gt;AV$7,$C306+$E306-2&lt;AV$7),0,($D306-SUM($F306:AU306)-SUM($F245:AU245))*SAP_Leadsheet!$E$83)</f>
        <v>0</v>
      </c>
      <c r="AW245" s="335">
        <f>IF(OR($C306&gt;AW$7,$C306+$E306-2&lt;AW$7),0,($D306-SUM($F306:AV306)-SUM($F245:AV245))*SAP_Leadsheet!$E$83)</f>
        <v>0</v>
      </c>
      <c r="AX245" s="335">
        <f>IF(OR($C306&gt;AX$7,$C306+$E306-2&lt;AX$7),0,($D306-SUM($F306:AW306)-SUM($F245:AW245))*SAP_Leadsheet!$E$83)</f>
        <v>0</v>
      </c>
      <c r="AY245" s="335">
        <f>IF(OR($C306&gt;AY$7,$C306+$E306-2&lt;AY$7),0,($D306-SUM($F306:AX306)-SUM($F245:AX245))*SAP_Leadsheet!$E$83)</f>
        <v>0</v>
      </c>
      <c r="AZ245" s="335">
        <f>IF(OR($C306&gt;AZ$7,$C306+$E306-2&lt;AZ$7),0,($D306-SUM($F306:AY306)-SUM($F245:AY245))*SAP_Leadsheet!$E$83)</f>
        <v>0</v>
      </c>
      <c r="BA245" s="335">
        <f>IF(OR($C306&gt;BA$7,$C306+$E306-2&lt;BA$7),0,($D306-SUM($F306:AZ306)-SUM($F245:AZ245))*SAP_Leadsheet!$E$83)</f>
        <v>0</v>
      </c>
      <c r="BB245" s="335">
        <f>IF(OR($C306&gt;BB$7,$C306+$E306-2&lt;BB$7),0,($D306-SUM($F306:BA306)-SUM($F245:BA245))*SAP_Leadsheet!$E$83)</f>
        <v>0</v>
      </c>
      <c r="BC245" s="335">
        <f>IF(OR($C306&gt;BC$7,$C306+$E306-2&lt;BC$7),0,($D306-SUM($F306:BB306)-SUM($F245:BB245))*SAP_Leadsheet!$E$83)</f>
        <v>0</v>
      </c>
      <c r="BD245" s="335">
        <f>IF(OR($C306&gt;BD$7,$C306+$E306-2&lt;BD$7),0,($D306-SUM($F306:BC306)-SUM($F245:BC245))*SAP_Leadsheet!$E$83)</f>
        <v>0</v>
      </c>
      <c r="BE245" s="335">
        <f>IF(OR($C306&gt;BE$7,$C306+$E306-2&lt;BE$7),0,($D306-SUM($F306:BD306)-SUM($F245:BD245))*SAP_Leadsheet!$E$83)</f>
        <v>0</v>
      </c>
      <c r="BF245" s="335">
        <f>IF(OR($C306&gt;BF$7,$C306+$E306-2&lt;BF$7),0,($D306-SUM($F306:BE306)-SUM($F245:BE245))*SAP_Leadsheet!$E$83)</f>
        <v>0</v>
      </c>
      <c r="BG245" s="335">
        <f>IF(OR($C306&gt;BG$7,$C306+$E306-2&lt;BG$7),0,($D306-SUM($F306:BF306)-SUM($F245:BF245))*SAP_Leadsheet!$E$83)</f>
        <v>0</v>
      </c>
      <c r="BH245" s="335">
        <f>IF(OR($C306&gt;BH$7,$C306+$E306-2&lt;BH$7),0,($D306-SUM($F306:BG306)-SUM($F245:BG245))*SAP_Leadsheet!$E$83)</f>
        <v>0</v>
      </c>
      <c r="BI245" s="335">
        <f>IF(OR($C306&gt;BI$7,$C306+$E306-2&lt;BI$7),0,($D306-SUM($F306:BH306)-SUM($F245:BH245))*SAP_Leadsheet!$E$83)</f>
        <v>0</v>
      </c>
      <c r="BJ245" s="335">
        <f>IF(OR($C306&gt;BJ$7,$C306+$E306-2&lt;BJ$7),0,($D306-SUM($F306:BI306)-SUM($F245:BI245))*SAP_Leadsheet!$E$83)</f>
        <v>0</v>
      </c>
      <c r="BK245" s="335">
        <f>IF(OR($C306&gt;BK$7,$C306+$E306-2&lt;BK$7),0,($D306-SUM($F306:BJ306)-SUM($F245:BJ245))*SAP_Leadsheet!$E$83)</f>
        <v>0</v>
      </c>
      <c r="BL245" s="335">
        <f>IF(OR($C306&gt;BL$7,$C306+$E306-2&lt;BL$7),0,($D306-SUM($F306:BK306)-SUM($F245:BK245))*SAP_Leadsheet!$E$83)</f>
        <v>0</v>
      </c>
      <c r="BM245" s="335">
        <f>IF(OR($C306&gt;BM$7,$C306+$E306-2&lt;BM$7),0,($D306-SUM($F306:BL306)-SUM($F245:BL245))*SAP_Leadsheet!$E$83)</f>
        <v>0</v>
      </c>
      <c r="BN245" s="335">
        <f>IF(OR($C306&gt;BN$7,$C306+$E306-2&lt;BN$7),0,($D306-SUM($F306:BM306)-SUM($F245:BM245))*SAP_Leadsheet!$E$83)</f>
        <v>0</v>
      </c>
      <c r="BO245" s="253"/>
      <c r="BP245" s="253"/>
      <c r="BQ245" s="253"/>
      <c r="BR245" s="253"/>
      <c r="BS245" s="253"/>
      <c r="BT245" s="253"/>
      <c r="BU245" s="253"/>
      <c r="BV245" s="253"/>
      <c r="BW245" s="253"/>
      <c r="BX245" s="253"/>
      <c r="BY245" s="253"/>
      <c r="BZ245" s="253"/>
      <c r="CA245" s="253"/>
      <c r="CB245" s="253"/>
      <c r="CC245" s="253"/>
      <c r="CD245" s="253"/>
      <c r="CE245" s="253"/>
      <c r="CF245" s="253"/>
      <c r="CG245" s="253"/>
      <c r="CH245" s="253"/>
      <c r="CI245" s="253"/>
      <c r="CJ245" s="253"/>
      <c r="CK245" s="253"/>
      <c r="CL245" s="253"/>
    </row>
    <row r="246" spans="1:90" hidden="1" outlineLevel="1" x14ac:dyDescent="0.15">
      <c r="A246" s="112"/>
      <c r="B246" s="87"/>
      <c r="C246" s="8">
        <v>22</v>
      </c>
      <c r="D246" s="332"/>
      <c r="E246" s="333"/>
      <c r="F246" s="334"/>
      <c r="G246" s="335">
        <f>IF(OR($C307&gt;G$7,$C307+$E307-2&lt;G$7),0,($D307-SUM($F307:F307)-SUM($F246:F246))*SAP_Leadsheet!$E$83)</f>
        <v>0</v>
      </c>
      <c r="H246" s="335">
        <f>IF(OR($C307&gt;H$7,$C307+$E307-2&lt;H$7),0,($D307-SUM($F307:G307)-SUM($F246:G246))*SAP_Leadsheet!$E$83)</f>
        <v>0</v>
      </c>
      <c r="I246" s="335">
        <f>IF(OR($C307&gt;I$7,$C307+$E307-2&lt;I$7),0,($D307-SUM($F307:H307)-SUM($F246:H246))*SAP_Leadsheet!$E$83)</f>
        <v>0</v>
      </c>
      <c r="J246" s="335">
        <f>IF(OR($C307&gt;J$7,$C307+$E307-2&lt;J$7),0,($D307-SUM($F307:I307)-SUM($F246:I246))*SAP_Leadsheet!$E$83)</f>
        <v>0</v>
      </c>
      <c r="K246" s="335">
        <f>IF(OR($C307&gt;K$7,$C307+$E307-2&lt;K$7),0,($D307-SUM($F307:J307)-SUM($F246:J246))*SAP_Leadsheet!$E$83)</f>
        <v>0</v>
      </c>
      <c r="L246" s="335">
        <f>IF(OR($C307&gt;L$7,$C307+$E307-2&lt;L$7),0,($D307-SUM($F307:K307)-SUM($F246:K246))*SAP_Leadsheet!$E$83)</f>
        <v>0</v>
      </c>
      <c r="M246" s="335">
        <f>IF(OR($C307&gt;M$7,$C307+$E307-2&lt;M$7),0,($D307-SUM($F307:L307)-SUM($F246:L246))*SAP_Leadsheet!$E$83)</f>
        <v>0</v>
      </c>
      <c r="N246" s="335">
        <f>IF(OR($C307&gt;N$7,$C307+$E307-2&lt;N$7),0,($D307-SUM($F307:M307)-SUM($F246:M246))*SAP_Leadsheet!$E$83)</f>
        <v>0</v>
      </c>
      <c r="O246" s="335">
        <f>IF(OR($C307&gt;O$7,$C307+$E307-2&lt;O$7),0,($D307-SUM($F307:N307)-SUM($F246:N246))*SAP_Leadsheet!$E$83)</f>
        <v>0</v>
      </c>
      <c r="P246" s="335">
        <f>IF(OR($C307&gt;P$7,$C307+$E307-2&lt;P$7),0,($D307-SUM($F307:O307)-SUM($F246:O246))*SAP_Leadsheet!$E$83)</f>
        <v>0</v>
      </c>
      <c r="Q246" s="335">
        <f>IF(OR($C307&gt;Q$7,$C307+$E307-2&lt;Q$7),0,($D307-SUM($F307:P307)-SUM($F246:P246))*SAP_Leadsheet!$E$83)</f>
        <v>0</v>
      </c>
      <c r="R246" s="335">
        <f>IF(OR($C307&gt;R$7,$C307+$E307-2&lt;R$7),0,($D307-SUM($F307:Q307)-SUM($F246:Q246))*SAP_Leadsheet!$E$83)</f>
        <v>0</v>
      </c>
      <c r="S246" s="335">
        <f>IF(OR($C307&gt;S$7,$C307+$E307-2&lt;S$7),0,($D307-SUM($F307:R307)-SUM($F246:R246))*SAP_Leadsheet!$E$83)</f>
        <v>0</v>
      </c>
      <c r="T246" s="335">
        <f>IF(OR($C307&gt;T$7,$C307+$E307-2&lt;T$7),0,($D307-SUM($F307:S307)-SUM($F246:S246))*SAP_Leadsheet!$E$83)</f>
        <v>0</v>
      </c>
      <c r="U246" s="335">
        <f>IF(OR($C307&gt;U$7,$C307+$E307-2&lt;U$7),0,($D307-SUM($F307:T307)-SUM($F246:T246))*SAP_Leadsheet!$E$83)</f>
        <v>0</v>
      </c>
      <c r="V246" s="335">
        <f>IF(OR($C307&gt;V$7,$C307+$E307-2&lt;V$7),0,($D307-SUM($F307:U307)-SUM($F246:U246))*SAP_Leadsheet!$E$83)</f>
        <v>0</v>
      </c>
      <c r="W246" s="335">
        <f>IF(OR($C307&gt;W$7,$C307+$E307-2&lt;W$7),0,($D307-SUM($F307:V307)-SUM($F246:V246))*SAP_Leadsheet!$E$83)</f>
        <v>0</v>
      </c>
      <c r="X246" s="335">
        <f>IF(OR($C307&gt;X$7,$C307+$E307-2&lt;X$7),0,($D307-SUM($F307:W307)-SUM($F246:W246))*SAP_Leadsheet!$E$83)</f>
        <v>0</v>
      </c>
      <c r="Y246" s="335">
        <f>IF(OR($C307&gt;Y$7,$C307+$E307-2&lt;Y$7),0,($D307-SUM($F307:X307)-SUM($F246:X246))*SAP_Leadsheet!$E$83)</f>
        <v>0</v>
      </c>
      <c r="Z246" s="335">
        <f>IF(OR($C307&gt;Z$7,$C307+$E307-2&lt;Z$7),0,($D307-SUM($F307:Y307)-SUM($F246:Y246))*SAP_Leadsheet!$E$83)</f>
        <v>0</v>
      </c>
      <c r="AA246" s="335">
        <f>IF(OR($C307&gt;AA$7,$C307+$E307-2&lt;AA$7),0,($D307-SUM($F307:Z307)-SUM($F246:Z246))*SAP_Leadsheet!$E$83)</f>
        <v>0</v>
      </c>
      <c r="AB246" s="335">
        <f>IF(OR($C307&gt;AB$7,$C307+$E307-2&lt;AB$7),0,($D307-SUM($F307:AA307)-SUM($F246:AA246))*SAP_Leadsheet!$E$83)</f>
        <v>0</v>
      </c>
      <c r="AC246" s="335">
        <f>IF(OR($C307&gt;AC$7,$C307+$E307-2&lt;AC$7),0,($D307-SUM($F307:AB307)-SUM($F246:AB246))*SAP_Leadsheet!$E$83)</f>
        <v>0</v>
      </c>
      <c r="AD246" s="335">
        <f>IF(OR($C307&gt;AD$7,$C307+$E307-2&lt;AD$7),0,($D307-SUM($F307:AC307)-SUM($F246:AC246))*SAP_Leadsheet!$E$83)</f>
        <v>0</v>
      </c>
      <c r="AE246" s="335">
        <f>IF(OR($C307&gt;AE$7,$C307+$E307-2&lt;AE$7),0,($D307-SUM($F307:AD307)-SUM($F246:AD246))*SAP_Leadsheet!$E$83)</f>
        <v>0</v>
      </c>
      <c r="AF246" s="335">
        <f>IF(OR($C307&gt;AF$7,$C307+$E307-2&lt;AF$7),0,($D307-SUM($F307:AE307)-SUM($F246:AE246))*SAP_Leadsheet!$E$83)</f>
        <v>0</v>
      </c>
      <c r="AG246" s="335">
        <f>IF(OR($C307&gt;AG$7,$C307+$E307-2&lt;AG$7),0,($D307-SUM($F307:AF307)-SUM($F246:AF246))*SAP_Leadsheet!$E$83)</f>
        <v>0</v>
      </c>
      <c r="AH246" s="335">
        <f>IF(OR($C307&gt;AH$7,$C307+$E307-2&lt;AH$7),0,($D307-SUM($F307:AG307)-SUM($F246:AG246))*SAP_Leadsheet!$E$83)</f>
        <v>0</v>
      </c>
      <c r="AI246" s="335">
        <f>IF(OR($C307&gt;AI$7,$C307+$E307-2&lt;AI$7),0,($D307-SUM($F307:AH307)-SUM($F246:AH246))*SAP_Leadsheet!$E$83)</f>
        <v>0</v>
      </c>
      <c r="AJ246" s="335">
        <f>IF(OR($C307&gt;AJ$7,$C307+$E307-2&lt;AJ$7),0,($D307-SUM($F307:AI307)-SUM($F246:AI246))*SAP_Leadsheet!$E$83)</f>
        <v>0</v>
      </c>
      <c r="AK246" s="335">
        <f>IF(OR($C307&gt;AK$7,$C307+$E307-2&lt;AK$7),0,($D307-SUM($F307:AJ307)-SUM($F246:AJ246))*SAP_Leadsheet!$E$83)</f>
        <v>0</v>
      </c>
      <c r="AL246" s="335">
        <f>IF(OR($C307&gt;AL$7,$C307+$E307-2&lt;AL$7),0,($D307-SUM($F307:AK307)-SUM($F246:AK246))*SAP_Leadsheet!$E$83)</f>
        <v>0</v>
      </c>
      <c r="AM246" s="335">
        <f>IF(OR($C307&gt;AM$7,$C307+$E307-2&lt;AM$7),0,($D307-SUM($F307:AL307)-SUM($F246:AL246))*SAP_Leadsheet!$E$83)</f>
        <v>0</v>
      </c>
      <c r="AN246" s="335">
        <f>IF(OR($C307&gt;AN$7,$C307+$E307-2&lt;AN$7),0,($D307-SUM($F307:AM307)-SUM($F246:AM246))*SAP_Leadsheet!$E$83)</f>
        <v>0</v>
      </c>
      <c r="AO246" s="335">
        <f>IF(OR($C307&gt;AO$7,$C307+$E307-2&lt;AO$7),0,($D307-SUM($F307:AN307)-SUM($F246:AN246))*SAP_Leadsheet!$E$83)</f>
        <v>0</v>
      </c>
      <c r="AP246" s="335">
        <f>IF(OR($C307&gt;AP$7,$C307+$E307-2&lt;AP$7),0,($D307-SUM($F307:AO307)-SUM($F246:AO246))*SAP_Leadsheet!$E$83)</f>
        <v>0</v>
      </c>
      <c r="AQ246" s="335">
        <f>IF(OR($C307&gt;AQ$7,$C307+$E307-2&lt;AQ$7),0,($D307-SUM($F307:AP307)-SUM($F246:AP246))*SAP_Leadsheet!$E$83)</f>
        <v>0</v>
      </c>
      <c r="AR246" s="335">
        <f>IF(OR($C307&gt;AR$7,$C307+$E307-2&lt;AR$7),0,($D307-SUM($F307:AQ307)-SUM($F246:AQ246))*SAP_Leadsheet!$E$83)</f>
        <v>0</v>
      </c>
      <c r="AS246" s="335">
        <f>IF(OR($C307&gt;AS$7,$C307+$E307-2&lt;AS$7),0,($D307-SUM($F307:AR307)-SUM($F246:AR246))*SAP_Leadsheet!$E$83)</f>
        <v>0</v>
      </c>
      <c r="AT246" s="335">
        <f>IF(OR($C307&gt;AT$7,$C307+$E307-2&lt;AT$7),0,($D307-SUM($F307:AS307)-SUM($F246:AS246))*SAP_Leadsheet!$E$83)</f>
        <v>0</v>
      </c>
      <c r="AU246" s="335">
        <f>IF(OR($C307&gt;AU$7,$C307+$E307-2&lt;AU$7),0,($D307-SUM($F307:AT307)-SUM($F246:AT246))*SAP_Leadsheet!$E$83)</f>
        <v>0</v>
      </c>
      <c r="AV246" s="335">
        <f>IF(OR($C307&gt;AV$7,$C307+$E307-2&lt;AV$7),0,($D307-SUM($F307:AU307)-SUM($F246:AU246))*SAP_Leadsheet!$E$83)</f>
        <v>0</v>
      </c>
      <c r="AW246" s="335">
        <f>IF(OR($C307&gt;AW$7,$C307+$E307-2&lt;AW$7),0,($D307-SUM($F307:AV307)-SUM($F246:AV246))*SAP_Leadsheet!$E$83)</f>
        <v>0</v>
      </c>
      <c r="AX246" s="335">
        <f>IF(OR($C307&gt;AX$7,$C307+$E307-2&lt;AX$7),0,($D307-SUM($F307:AW307)-SUM($F246:AW246))*SAP_Leadsheet!$E$83)</f>
        <v>0</v>
      </c>
      <c r="AY246" s="335">
        <f>IF(OR($C307&gt;AY$7,$C307+$E307-2&lt;AY$7),0,($D307-SUM($F307:AX307)-SUM($F246:AX246))*SAP_Leadsheet!$E$83)</f>
        <v>0</v>
      </c>
      <c r="AZ246" s="335">
        <f>IF(OR($C307&gt;AZ$7,$C307+$E307-2&lt;AZ$7),0,($D307-SUM($F307:AY307)-SUM($F246:AY246))*SAP_Leadsheet!$E$83)</f>
        <v>0</v>
      </c>
      <c r="BA246" s="335">
        <f>IF(OR($C307&gt;BA$7,$C307+$E307-2&lt;BA$7),0,($D307-SUM($F307:AZ307)-SUM($F246:AZ246))*SAP_Leadsheet!$E$83)</f>
        <v>0</v>
      </c>
      <c r="BB246" s="335">
        <f>IF(OR($C307&gt;BB$7,$C307+$E307-2&lt;BB$7),0,($D307-SUM($F307:BA307)-SUM($F246:BA246))*SAP_Leadsheet!$E$83)</f>
        <v>0</v>
      </c>
      <c r="BC246" s="335">
        <f>IF(OR($C307&gt;BC$7,$C307+$E307-2&lt;BC$7),0,($D307-SUM($F307:BB307)-SUM($F246:BB246))*SAP_Leadsheet!$E$83)</f>
        <v>0</v>
      </c>
      <c r="BD246" s="335">
        <f>IF(OR($C307&gt;BD$7,$C307+$E307-2&lt;BD$7),0,($D307-SUM($F307:BC307)-SUM($F246:BC246))*SAP_Leadsheet!$E$83)</f>
        <v>0</v>
      </c>
      <c r="BE246" s="335">
        <f>IF(OR($C307&gt;BE$7,$C307+$E307-2&lt;BE$7),0,($D307-SUM($F307:BD307)-SUM($F246:BD246))*SAP_Leadsheet!$E$83)</f>
        <v>0</v>
      </c>
      <c r="BF246" s="335">
        <f>IF(OR($C307&gt;BF$7,$C307+$E307-2&lt;BF$7),0,($D307-SUM($F307:BE307)-SUM($F246:BE246))*SAP_Leadsheet!$E$83)</f>
        <v>0</v>
      </c>
      <c r="BG246" s="335">
        <f>IF(OR($C307&gt;BG$7,$C307+$E307-2&lt;BG$7),0,($D307-SUM($F307:BF307)-SUM($F246:BF246))*SAP_Leadsheet!$E$83)</f>
        <v>0</v>
      </c>
      <c r="BH246" s="335">
        <f>IF(OR($C307&gt;BH$7,$C307+$E307-2&lt;BH$7),0,($D307-SUM($F307:BG307)-SUM($F246:BG246))*SAP_Leadsheet!$E$83)</f>
        <v>0</v>
      </c>
      <c r="BI246" s="335">
        <f>IF(OR($C307&gt;BI$7,$C307+$E307-2&lt;BI$7),0,($D307-SUM($F307:BH307)-SUM($F246:BH246))*SAP_Leadsheet!$E$83)</f>
        <v>0</v>
      </c>
      <c r="BJ246" s="335">
        <f>IF(OR($C307&gt;BJ$7,$C307+$E307-2&lt;BJ$7),0,($D307-SUM($F307:BI307)-SUM($F246:BI246))*SAP_Leadsheet!$E$83)</f>
        <v>0</v>
      </c>
      <c r="BK246" s="335">
        <f>IF(OR($C307&gt;BK$7,$C307+$E307-2&lt;BK$7),0,($D307-SUM($F307:BJ307)-SUM($F246:BJ246))*SAP_Leadsheet!$E$83)</f>
        <v>0</v>
      </c>
      <c r="BL246" s="335">
        <f>IF(OR($C307&gt;BL$7,$C307+$E307-2&lt;BL$7),0,($D307-SUM($F307:BK307)-SUM($F246:BK246))*SAP_Leadsheet!$E$83)</f>
        <v>0</v>
      </c>
      <c r="BM246" s="335">
        <f>IF(OR($C307&gt;BM$7,$C307+$E307-2&lt;BM$7),0,($D307-SUM($F307:BL307)-SUM($F246:BL246))*SAP_Leadsheet!$E$83)</f>
        <v>0</v>
      </c>
      <c r="BN246" s="335">
        <f>IF(OR($C307&gt;BN$7,$C307+$E307-2&lt;BN$7),0,($D307-SUM($F307:BM307)-SUM($F246:BM246))*SAP_Leadsheet!$E$83)</f>
        <v>0</v>
      </c>
      <c r="BO246" s="253"/>
      <c r="BP246" s="253"/>
      <c r="BQ246" s="253"/>
      <c r="BR246" s="253"/>
      <c r="BS246" s="253"/>
      <c r="BT246" s="253"/>
      <c r="BU246" s="253"/>
      <c r="BV246" s="253"/>
      <c r="BW246" s="253"/>
      <c r="BX246" s="253"/>
      <c r="BY246" s="253"/>
      <c r="BZ246" s="253"/>
      <c r="CA246" s="253"/>
      <c r="CB246" s="253"/>
      <c r="CC246" s="253"/>
      <c r="CD246" s="253"/>
      <c r="CE246" s="253"/>
      <c r="CF246" s="253"/>
      <c r="CG246" s="253"/>
      <c r="CH246" s="253"/>
      <c r="CI246" s="253"/>
      <c r="CJ246" s="253"/>
      <c r="CK246" s="253"/>
      <c r="CL246" s="253"/>
    </row>
    <row r="247" spans="1:90" hidden="1" outlineLevel="1" x14ac:dyDescent="0.15">
      <c r="A247" s="112"/>
      <c r="B247" s="87"/>
      <c r="C247" s="8">
        <v>23</v>
      </c>
      <c r="D247" s="332"/>
      <c r="E247" s="333"/>
      <c r="F247" s="334"/>
      <c r="G247" s="335">
        <f>IF(OR($C308&gt;G$7,$C308+$E308-2&lt;G$7),0,($D308-SUM($F308:F308)-SUM($F247:F247))*SAP_Leadsheet!$E$83)</f>
        <v>0</v>
      </c>
      <c r="H247" s="335">
        <f>IF(OR($C308&gt;H$7,$C308+$E308-2&lt;H$7),0,($D308-SUM($F308:G308)-SUM($F247:G247))*SAP_Leadsheet!$E$83)</f>
        <v>0</v>
      </c>
      <c r="I247" s="335">
        <f>IF(OR($C308&gt;I$7,$C308+$E308-2&lt;I$7),0,($D308-SUM($F308:H308)-SUM($F247:H247))*SAP_Leadsheet!$E$83)</f>
        <v>0</v>
      </c>
      <c r="J247" s="335">
        <f>IF(OR($C308&gt;J$7,$C308+$E308-2&lt;J$7),0,($D308-SUM($F308:I308)-SUM($F247:I247))*SAP_Leadsheet!$E$83)</f>
        <v>0</v>
      </c>
      <c r="K247" s="335">
        <f>IF(OR($C308&gt;K$7,$C308+$E308-2&lt;K$7),0,($D308-SUM($F308:J308)-SUM($F247:J247))*SAP_Leadsheet!$E$83)</f>
        <v>0</v>
      </c>
      <c r="L247" s="335">
        <f>IF(OR($C308&gt;L$7,$C308+$E308-2&lt;L$7),0,($D308-SUM($F308:K308)-SUM($F247:K247))*SAP_Leadsheet!$E$83)</f>
        <v>0</v>
      </c>
      <c r="M247" s="335">
        <f>IF(OR($C308&gt;M$7,$C308+$E308-2&lt;M$7),0,($D308-SUM($F308:L308)-SUM($F247:L247))*SAP_Leadsheet!$E$83)</f>
        <v>0</v>
      </c>
      <c r="N247" s="335">
        <f>IF(OR($C308&gt;N$7,$C308+$E308-2&lt;N$7),0,($D308-SUM($F308:M308)-SUM($F247:M247))*SAP_Leadsheet!$E$83)</f>
        <v>0</v>
      </c>
      <c r="O247" s="335">
        <f>IF(OR($C308&gt;O$7,$C308+$E308-2&lt;O$7),0,($D308-SUM($F308:N308)-SUM($F247:N247))*SAP_Leadsheet!$E$83)</f>
        <v>0</v>
      </c>
      <c r="P247" s="335">
        <f>IF(OR($C308&gt;P$7,$C308+$E308-2&lt;P$7),0,($D308-SUM($F308:O308)-SUM($F247:O247))*SAP_Leadsheet!$E$83)</f>
        <v>0</v>
      </c>
      <c r="Q247" s="335">
        <f>IF(OR($C308&gt;Q$7,$C308+$E308-2&lt;Q$7),0,($D308-SUM($F308:P308)-SUM($F247:P247))*SAP_Leadsheet!$E$83)</f>
        <v>0</v>
      </c>
      <c r="R247" s="335">
        <f>IF(OR($C308&gt;R$7,$C308+$E308-2&lt;R$7),0,($D308-SUM($F308:Q308)-SUM($F247:Q247))*SAP_Leadsheet!$E$83)</f>
        <v>0</v>
      </c>
      <c r="S247" s="335">
        <f>IF(OR($C308&gt;S$7,$C308+$E308-2&lt;S$7),0,($D308-SUM($F308:R308)-SUM($F247:R247))*SAP_Leadsheet!$E$83)</f>
        <v>0</v>
      </c>
      <c r="T247" s="335">
        <f>IF(OR($C308&gt;T$7,$C308+$E308-2&lt;T$7),0,($D308-SUM($F308:S308)-SUM($F247:S247))*SAP_Leadsheet!$E$83)</f>
        <v>0</v>
      </c>
      <c r="U247" s="335">
        <f>IF(OR($C308&gt;U$7,$C308+$E308-2&lt;U$7),0,($D308-SUM($F308:T308)-SUM($F247:T247))*SAP_Leadsheet!$E$83)</f>
        <v>0</v>
      </c>
      <c r="V247" s="335">
        <f>IF(OR($C308&gt;V$7,$C308+$E308-2&lt;V$7),0,($D308-SUM($F308:U308)-SUM($F247:U247))*SAP_Leadsheet!$E$83)</f>
        <v>0</v>
      </c>
      <c r="W247" s="335">
        <f>IF(OR($C308&gt;W$7,$C308+$E308-2&lt;W$7),0,($D308-SUM($F308:V308)-SUM($F247:V247))*SAP_Leadsheet!$E$83)</f>
        <v>0</v>
      </c>
      <c r="X247" s="335">
        <f>IF(OR($C308&gt;X$7,$C308+$E308-2&lt;X$7),0,($D308-SUM($F308:W308)-SUM($F247:W247))*SAP_Leadsheet!$E$83)</f>
        <v>0</v>
      </c>
      <c r="Y247" s="335">
        <f>IF(OR($C308&gt;Y$7,$C308+$E308-2&lt;Y$7),0,($D308-SUM($F308:X308)-SUM($F247:X247))*SAP_Leadsheet!$E$83)</f>
        <v>0</v>
      </c>
      <c r="Z247" s="335">
        <f>IF(OR($C308&gt;Z$7,$C308+$E308-2&lt;Z$7),0,($D308-SUM($F308:Y308)-SUM($F247:Y247))*SAP_Leadsheet!$E$83)</f>
        <v>0</v>
      </c>
      <c r="AA247" s="335">
        <f>IF(OR($C308&gt;AA$7,$C308+$E308-2&lt;AA$7),0,($D308-SUM($F308:Z308)-SUM($F247:Z247))*SAP_Leadsheet!$E$83)</f>
        <v>0</v>
      </c>
      <c r="AB247" s="335">
        <f>IF(OR($C308&gt;AB$7,$C308+$E308-2&lt;AB$7),0,($D308-SUM($F308:AA308)-SUM($F247:AA247))*SAP_Leadsheet!$E$83)</f>
        <v>0</v>
      </c>
      <c r="AC247" s="335">
        <f>IF(OR($C308&gt;AC$7,$C308+$E308-2&lt;AC$7),0,($D308-SUM($F308:AB308)-SUM($F247:AB247))*SAP_Leadsheet!$E$83)</f>
        <v>0</v>
      </c>
      <c r="AD247" s="335">
        <f>IF(OR($C308&gt;AD$7,$C308+$E308-2&lt;AD$7),0,($D308-SUM($F308:AC308)-SUM($F247:AC247))*SAP_Leadsheet!$E$83)</f>
        <v>0</v>
      </c>
      <c r="AE247" s="335">
        <f>IF(OR($C308&gt;AE$7,$C308+$E308-2&lt;AE$7),0,($D308-SUM($F308:AD308)-SUM($F247:AD247))*SAP_Leadsheet!$E$83)</f>
        <v>0</v>
      </c>
      <c r="AF247" s="335">
        <f>IF(OR($C308&gt;AF$7,$C308+$E308-2&lt;AF$7),0,($D308-SUM($F308:AE308)-SUM($F247:AE247))*SAP_Leadsheet!$E$83)</f>
        <v>0</v>
      </c>
      <c r="AG247" s="335">
        <f>IF(OR($C308&gt;AG$7,$C308+$E308-2&lt;AG$7),0,($D308-SUM($F308:AF308)-SUM($F247:AF247))*SAP_Leadsheet!$E$83)</f>
        <v>0</v>
      </c>
      <c r="AH247" s="335">
        <f>IF(OR($C308&gt;AH$7,$C308+$E308-2&lt;AH$7),0,($D308-SUM($F308:AG308)-SUM($F247:AG247))*SAP_Leadsheet!$E$83)</f>
        <v>0</v>
      </c>
      <c r="AI247" s="335">
        <f>IF(OR($C308&gt;AI$7,$C308+$E308-2&lt;AI$7),0,($D308-SUM($F308:AH308)-SUM($F247:AH247))*SAP_Leadsheet!$E$83)</f>
        <v>0</v>
      </c>
      <c r="AJ247" s="335">
        <f>IF(OR($C308&gt;AJ$7,$C308+$E308-2&lt;AJ$7),0,($D308-SUM($F308:AI308)-SUM($F247:AI247))*SAP_Leadsheet!$E$83)</f>
        <v>0</v>
      </c>
      <c r="AK247" s="335">
        <f>IF(OR($C308&gt;AK$7,$C308+$E308-2&lt;AK$7),0,($D308-SUM($F308:AJ308)-SUM($F247:AJ247))*SAP_Leadsheet!$E$83)</f>
        <v>0</v>
      </c>
      <c r="AL247" s="335">
        <f>IF(OR($C308&gt;AL$7,$C308+$E308-2&lt;AL$7),0,($D308-SUM($F308:AK308)-SUM($F247:AK247))*SAP_Leadsheet!$E$83)</f>
        <v>0</v>
      </c>
      <c r="AM247" s="335">
        <f>IF(OR($C308&gt;AM$7,$C308+$E308-2&lt;AM$7),0,($D308-SUM($F308:AL308)-SUM($F247:AL247))*SAP_Leadsheet!$E$83)</f>
        <v>0</v>
      </c>
      <c r="AN247" s="335">
        <f>IF(OR($C308&gt;AN$7,$C308+$E308-2&lt;AN$7),0,($D308-SUM($F308:AM308)-SUM($F247:AM247))*SAP_Leadsheet!$E$83)</f>
        <v>0</v>
      </c>
      <c r="AO247" s="335">
        <f>IF(OR($C308&gt;AO$7,$C308+$E308-2&lt;AO$7),0,($D308-SUM($F308:AN308)-SUM($F247:AN247))*SAP_Leadsheet!$E$83)</f>
        <v>0</v>
      </c>
      <c r="AP247" s="335">
        <f>IF(OR($C308&gt;AP$7,$C308+$E308-2&lt;AP$7),0,($D308-SUM($F308:AO308)-SUM($F247:AO247))*SAP_Leadsheet!$E$83)</f>
        <v>0</v>
      </c>
      <c r="AQ247" s="335">
        <f>IF(OR($C308&gt;AQ$7,$C308+$E308-2&lt;AQ$7),0,($D308-SUM($F308:AP308)-SUM($F247:AP247))*SAP_Leadsheet!$E$83)</f>
        <v>0</v>
      </c>
      <c r="AR247" s="335">
        <f>IF(OR($C308&gt;AR$7,$C308+$E308-2&lt;AR$7),0,($D308-SUM($F308:AQ308)-SUM($F247:AQ247))*SAP_Leadsheet!$E$83)</f>
        <v>0</v>
      </c>
      <c r="AS247" s="335">
        <f>IF(OR($C308&gt;AS$7,$C308+$E308-2&lt;AS$7),0,($D308-SUM($F308:AR308)-SUM($F247:AR247))*SAP_Leadsheet!$E$83)</f>
        <v>0</v>
      </c>
      <c r="AT247" s="335">
        <f>IF(OR($C308&gt;AT$7,$C308+$E308-2&lt;AT$7),0,($D308-SUM($F308:AS308)-SUM($F247:AS247))*SAP_Leadsheet!$E$83)</f>
        <v>0</v>
      </c>
      <c r="AU247" s="335">
        <f>IF(OR($C308&gt;AU$7,$C308+$E308-2&lt;AU$7),0,($D308-SUM($F308:AT308)-SUM($F247:AT247))*SAP_Leadsheet!$E$83)</f>
        <v>0</v>
      </c>
      <c r="AV247" s="335">
        <f>IF(OR($C308&gt;AV$7,$C308+$E308-2&lt;AV$7),0,($D308-SUM($F308:AU308)-SUM($F247:AU247))*SAP_Leadsheet!$E$83)</f>
        <v>0</v>
      </c>
      <c r="AW247" s="335">
        <f>IF(OR($C308&gt;AW$7,$C308+$E308-2&lt;AW$7),0,($D308-SUM($F308:AV308)-SUM($F247:AV247))*SAP_Leadsheet!$E$83)</f>
        <v>0</v>
      </c>
      <c r="AX247" s="335">
        <f>IF(OR($C308&gt;AX$7,$C308+$E308-2&lt;AX$7),0,($D308-SUM($F308:AW308)-SUM($F247:AW247))*SAP_Leadsheet!$E$83)</f>
        <v>0</v>
      </c>
      <c r="AY247" s="335">
        <f>IF(OR($C308&gt;AY$7,$C308+$E308-2&lt;AY$7),0,($D308-SUM($F308:AX308)-SUM($F247:AX247))*SAP_Leadsheet!$E$83)</f>
        <v>0</v>
      </c>
      <c r="AZ247" s="335">
        <f>IF(OR($C308&gt;AZ$7,$C308+$E308-2&lt;AZ$7),0,($D308-SUM($F308:AY308)-SUM($F247:AY247))*SAP_Leadsheet!$E$83)</f>
        <v>0</v>
      </c>
      <c r="BA247" s="335">
        <f>IF(OR($C308&gt;BA$7,$C308+$E308-2&lt;BA$7),0,($D308-SUM($F308:AZ308)-SUM($F247:AZ247))*SAP_Leadsheet!$E$83)</f>
        <v>0</v>
      </c>
      <c r="BB247" s="335">
        <f>IF(OR($C308&gt;BB$7,$C308+$E308-2&lt;BB$7),0,($D308-SUM($F308:BA308)-SUM($F247:BA247))*SAP_Leadsheet!$E$83)</f>
        <v>0</v>
      </c>
      <c r="BC247" s="335">
        <f>IF(OR($C308&gt;BC$7,$C308+$E308-2&lt;BC$7),0,($D308-SUM($F308:BB308)-SUM($F247:BB247))*SAP_Leadsheet!$E$83)</f>
        <v>0</v>
      </c>
      <c r="BD247" s="335">
        <f>IF(OR($C308&gt;BD$7,$C308+$E308-2&lt;BD$7),0,($D308-SUM($F308:BC308)-SUM($F247:BC247))*SAP_Leadsheet!$E$83)</f>
        <v>0</v>
      </c>
      <c r="BE247" s="335">
        <f>IF(OR($C308&gt;BE$7,$C308+$E308-2&lt;BE$7),0,($D308-SUM($F308:BD308)-SUM($F247:BD247))*SAP_Leadsheet!$E$83)</f>
        <v>0</v>
      </c>
      <c r="BF247" s="335">
        <f>IF(OR($C308&gt;BF$7,$C308+$E308-2&lt;BF$7),0,($D308-SUM($F308:BE308)-SUM($F247:BE247))*SAP_Leadsheet!$E$83)</f>
        <v>0</v>
      </c>
      <c r="BG247" s="335">
        <f>IF(OR($C308&gt;BG$7,$C308+$E308-2&lt;BG$7),0,($D308-SUM($F308:BF308)-SUM($F247:BF247))*SAP_Leadsheet!$E$83)</f>
        <v>0</v>
      </c>
      <c r="BH247" s="335">
        <f>IF(OR($C308&gt;BH$7,$C308+$E308-2&lt;BH$7),0,($D308-SUM($F308:BG308)-SUM($F247:BG247))*SAP_Leadsheet!$E$83)</f>
        <v>0</v>
      </c>
      <c r="BI247" s="335">
        <f>IF(OR($C308&gt;BI$7,$C308+$E308-2&lt;BI$7),0,($D308-SUM($F308:BH308)-SUM($F247:BH247))*SAP_Leadsheet!$E$83)</f>
        <v>0</v>
      </c>
      <c r="BJ247" s="335">
        <f>IF(OR($C308&gt;BJ$7,$C308+$E308-2&lt;BJ$7),0,($D308-SUM($F308:BI308)-SUM($F247:BI247))*SAP_Leadsheet!$E$83)</f>
        <v>0</v>
      </c>
      <c r="BK247" s="335">
        <f>IF(OR($C308&gt;BK$7,$C308+$E308-2&lt;BK$7),0,($D308-SUM($F308:BJ308)-SUM($F247:BJ247))*SAP_Leadsheet!$E$83)</f>
        <v>0</v>
      </c>
      <c r="BL247" s="335">
        <f>IF(OR($C308&gt;BL$7,$C308+$E308-2&lt;BL$7),0,($D308-SUM($F308:BK308)-SUM($F247:BK247))*SAP_Leadsheet!$E$83)</f>
        <v>0</v>
      </c>
      <c r="BM247" s="335">
        <f>IF(OR($C308&gt;BM$7,$C308+$E308-2&lt;BM$7),0,($D308-SUM($F308:BL308)-SUM($F247:BL247))*SAP_Leadsheet!$E$83)</f>
        <v>0</v>
      </c>
      <c r="BN247" s="335">
        <f>IF(OR($C308&gt;BN$7,$C308+$E308-2&lt;BN$7),0,($D308-SUM($F308:BM308)-SUM($F247:BM247))*SAP_Leadsheet!$E$83)</f>
        <v>0</v>
      </c>
      <c r="BO247" s="253"/>
      <c r="BP247" s="253"/>
      <c r="BQ247" s="253"/>
      <c r="BR247" s="253"/>
      <c r="BS247" s="253"/>
      <c r="BT247" s="253"/>
      <c r="BU247" s="253"/>
      <c r="BV247" s="253"/>
      <c r="BW247" s="253"/>
      <c r="BX247" s="253"/>
      <c r="BY247" s="253"/>
      <c r="BZ247" s="253"/>
      <c r="CA247" s="253"/>
      <c r="CB247" s="253"/>
      <c r="CC247" s="253"/>
      <c r="CD247" s="253"/>
      <c r="CE247" s="253"/>
      <c r="CF247" s="253"/>
      <c r="CG247" s="253"/>
      <c r="CH247" s="253"/>
      <c r="CI247" s="253"/>
      <c r="CJ247" s="253"/>
      <c r="CK247" s="253"/>
      <c r="CL247" s="253"/>
    </row>
    <row r="248" spans="1:90" hidden="1" outlineLevel="1" x14ac:dyDescent="0.15">
      <c r="A248" s="112"/>
      <c r="B248" s="87"/>
      <c r="C248" s="8">
        <v>24</v>
      </c>
      <c r="D248" s="332"/>
      <c r="E248" s="333"/>
      <c r="F248" s="334"/>
      <c r="G248" s="335">
        <f>IF(OR($C309&gt;G$7,$C309+$E309-2&lt;G$7),0,($D309-SUM($F309:F309)-SUM($F248:F248))*SAP_Leadsheet!$E$83)</f>
        <v>0</v>
      </c>
      <c r="H248" s="335">
        <f>IF(OR($C309&gt;H$7,$C309+$E309-2&lt;H$7),0,($D309-SUM($F309:G309)-SUM($F248:G248))*SAP_Leadsheet!$E$83)</f>
        <v>0</v>
      </c>
      <c r="I248" s="335">
        <f>IF(OR($C309&gt;I$7,$C309+$E309-2&lt;I$7),0,($D309-SUM($F309:H309)-SUM($F248:H248))*SAP_Leadsheet!$E$83)</f>
        <v>0</v>
      </c>
      <c r="J248" s="335">
        <f>IF(OR($C309&gt;J$7,$C309+$E309-2&lt;J$7),0,($D309-SUM($F309:I309)-SUM($F248:I248))*SAP_Leadsheet!$E$83)</f>
        <v>0</v>
      </c>
      <c r="K248" s="335">
        <f>IF(OR($C309&gt;K$7,$C309+$E309-2&lt;K$7),0,($D309-SUM($F309:J309)-SUM($F248:J248))*SAP_Leadsheet!$E$83)</f>
        <v>0</v>
      </c>
      <c r="L248" s="335">
        <f>IF(OR($C309&gt;L$7,$C309+$E309-2&lt;L$7),0,($D309-SUM($F309:K309)-SUM($F248:K248))*SAP_Leadsheet!$E$83)</f>
        <v>0</v>
      </c>
      <c r="M248" s="335">
        <f>IF(OR($C309&gt;M$7,$C309+$E309-2&lt;M$7),0,($D309-SUM($F309:L309)-SUM($F248:L248))*SAP_Leadsheet!$E$83)</f>
        <v>0</v>
      </c>
      <c r="N248" s="335">
        <f>IF(OR($C309&gt;N$7,$C309+$E309-2&lt;N$7),0,($D309-SUM($F309:M309)-SUM($F248:M248))*SAP_Leadsheet!$E$83)</f>
        <v>0</v>
      </c>
      <c r="O248" s="335">
        <f>IF(OR($C309&gt;O$7,$C309+$E309-2&lt;O$7),0,($D309-SUM($F309:N309)-SUM($F248:N248))*SAP_Leadsheet!$E$83)</f>
        <v>0</v>
      </c>
      <c r="P248" s="335">
        <f>IF(OR($C309&gt;P$7,$C309+$E309-2&lt;P$7),0,($D309-SUM($F309:O309)-SUM($F248:O248))*SAP_Leadsheet!$E$83)</f>
        <v>0</v>
      </c>
      <c r="Q248" s="335">
        <f>IF(OR($C309&gt;Q$7,$C309+$E309-2&lt;Q$7),0,($D309-SUM($F309:P309)-SUM($F248:P248))*SAP_Leadsheet!$E$83)</f>
        <v>0</v>
      </c>
      <c r="R248" s="335">
        <f>IF(OR($C309&gt;R$7,$C309+$E309-2&lt;R$7),0,($D309-SUM($F309:Q309)-SUM($F248:Q248))*SAP_Leadsheet!$E$83)</f>
        <v>0</v>
      </c>
      <c r="S248" s="335">
        <f>IF(OR($C309&gt;S$7,$C309+$E309-2&lt;S$7),0,($D309-SUM($F309:R309)-SUM($F248:R248))*SAP_Leadsheet!$E$83)</f>
        <v>0</v>
      </c>
      <c r="T248" s="335">
        <f>IF(OR($C309&gt;T$7,$C309+$E309-2&lt;T$7),0,($D309-SUM($F309:S309)-SUM($F248:S248))*SAP_Leadsheet!$E$83)</f>
        <v>0</v>
      </c>
      <c r="U248" s="335">
        <f>IF(OR($C309&gt;U$7,$C309+$E309-2&lt;U$7),0,($D309-SUM($F309:T309)-SUM($F248:T248))*SAP_Leadsheet!$E$83)</f>
        <v>0</v>
      </c>
      <c r="V248" s="335">
        <f>IF(OR($C309&gt;V$7,$C309+$E309-2&lt;V$7),0,($D309-SUM($F309:U309)-SUM($F248:U248))*SAP_Leadsheet!$E$83)</f>
        <v>0</v>
      </c>
      <c r="W248" s="335">
        <f>IF(OR($C309&gt;W$7,$C309+$E309-2&lt;W$7),0,($D309-SUM($F309:V309)-SUM($F248:V248))*SAP_Leadsheet!$E$83)</f>
        <v>0</v>
      </c>
      <c r="X248" s="335">
        <f>IF(OR($C309&gt;X$7,$C309+$E309-2&lt;X$7),0,($D309-SUM($F309:W309)-SUM($F248:W248))*SAP_Leadsheet!$E$83)</f>
        <v>0</v>
      </c>
      <c r="Y248" s="335">
        <f>IF(OR($C309&gt;Y$7,$C309+$E309-2&lt;Y$7),0,($D309-SUM($F309:X309)-SUM($F248:X248))*SAP_Leadsheet!$E$83)</f>
        <v>0</v>
      </c>
      <c r="Z248" s="335">
        <f>IF(OR($C309&gt;Z$7,$C309+$E309-2&lt;Z$7),0,($D309-SUM($F309:Y309)-SUM($F248:Y248))*SAP_Leadsheet!$E$83)</f>
        <v>0</v>
      </c>
      <c r="AA248" s="335">
        <f>IF(OR($C309&gt;AA$7,$C309+$E309-2&lt;AA$7),0,($D309-SUM($F309:Z309)-SUM($F248:Z248))*SAP_Leadsheet!$E$83)</f>
        <v>0</v>
      </c>
      <c r="AB248" s="335">
        <f>IF(OR($C309&gt;AB$7,$C309+$E309-2&lt;AB$7),0,($D309-SUM($F309:AA309)-SUM($F248:AA248))*SAP_Leadsheet!$E$83)</f>
        <v>0</v>
      </c>
      <c r="AC248" s="335">
        <f>IF(OR($C309&gt;AC$7,$C309+$E309-2&lt;AC$7),0,($D309-SUM($F309:AB309)-SUM($F248:AB248))*SAP_Leadsheet!$E$83)</f>
        <v>0</v>
      </c>
      <c r="AD248" s="335">
        <f>IF(OR($C309&gt;AD$7,$C309+$E309-2&lt;AD$7),0,($D309-SUM($F309:AC309)-SUM($F248:AC248))*SAP_Leadsheet!$E$83)</f>
        <v>0</v>
      </c>
      <c r="AE248" s="335">
        <f>IF(OR($C309&gt;AE$7,$C309+$E309-2&lt;AE$7),0,($D309-SUM($F309:AD309)-SUM($F248:AD248))*SAP_Leadsheet!$E$83)</f>
        <v>0</v>
      </c>
      <c r="AF248" s="335">
        <f>IF(OR($C309&gt;AF$7,$C309+$E309-2&lt;AF$7),0,($D309-SUM($F309:AE309)-SUM($F248:AE248))*SAP_Leadsheet!$E$83)</f>
        <v>0</v>
      </c>
      <c r="AG248" s="335">
        <f>IF(OR($C309&gt;AG$7,$C309+$E309-2&lt;AG$7),0,($D309-SUM($F309:AF309)-SUM($F248:AF248))*SAP_Leadsheet!$E$83)</f>
        <v>0</v>
      </c>
      <c r="AH248" s="335">
        <f>IF(OR($C309&gt;AH$7,$C309+$E309-2&lt;AH$7),0,($D309-SUM($F309:AG309)-SUM($F248:AG248))*SAP_Leadsheet!$E$83)</f>
        <v>0</v>
      </c>
      <c r="AI248" s="335">
        <f>IF(OR($C309&gt;AI$7,$C309+$E309-2&lt;AI$7),0,($D309-SUM($F309:AH309)-SUM($F248:AH248))*SAP_Leadsheet!$E$83)</f>
        <v>0</v>
      </c>
      <c r="AJ248" s="335">
        <f>IF(OR($C309&gt;AJ$7,$C309+$E309-2&lt;AJ$7),0,($D309-SUM($F309:AI309)-SUM($F248:AI248))*SAP_Leadsheet!$E$83)</f>
        <v>0</v>
      </c>
      <c r="AK248" s="335">
        <f>IF(OR($C309&gt;AK$7,$C309+$E309-2&lt;AK$7),0,($D309-SUM($F309:AJ309)-SUM($F248:AJ248))*SAP_Leadsheet!$E$83)</f>
        <v>0</v>
      </c>
      <c r="AL248" s="335">
        <f>IF(OR($C309&gt;AL$7,$C309+$E309-2&lt;AL$7),0,($D309-SUM($F309:AK309)-SUM($F248:AK248))*SAP_Leadsheet!$E$83)</f>
        <v>0</v>
      </c>
      <c r="AM248" s="335">
        <f>IF(OR($C309&gt;AM$7,$C309+$E309-2&lt;AM$7),0,($D309-SUM($F309:AL309)-SUM($F248:AL248))*SAP_Leadsheet!$E$83)</f>
        <v>0</v>
      </c>
      <c r="AN248" s="335">
        <f>IF(OR($C309&gt;AN$7,$C309+$E309-2&lt;AN$7),0,($D309-SUM($F309:AM309)-SUM($F248:AM248))*SAP_Leadsheet!$E$83)</f>
        <v>0</v>
      </c>
      <c r="AO248" s="335">
        <f>IF(OR($C309&gt;AO$7,$C309+$E309-2&lt;AO$7),0,($D309-SUM($F309:AN309)-SUM($F248:AN248))*SAP_Leadsheet!$E$83)</f>
        <v>0</v>
      </c>
      <c r="AP248" s="335">
        <f>IF(OR($C309&gt;AP$7,$C309+$E309-2&lt;AP$7),0,($D309-SUM($F309:AO309)-SUM($F248:AO248))*SAP_Leadsheet!$E$83)</f>
        <v>0</v>
      </c>
      <c r="AQ248" s="335">
        <f>IF(OR($C309&gt;AQ$7,$C309+$E309-2&lt;AQ$7),0,($D309-SUM($F309:AP309)-SUM($F248:AP248))*SAP_Leadsheet!$E$83)</f>
        <v>0</v>
      </c>
      <c r="AR248" s="335">
        <f>IF(OR($C309&gt;AR$7,$C309+$E309-2&lt;AR$7),0,($D309-SUM($F309:AQ309)-SUM($F248:AQ248))*SAP_Leadsheet!$E$83)</f>
        <v>0</v>
      </c>
      <c r="AS248" s="335">
        <f>IF(OR($C309&gt;AS$7,$C309+$E309-2&lt;AS$7),0,($D309-SUM($F309:AR309)-SUM($F248:AR248))*SAP_Leadsheet!$E$83)</f>
        <v>0</v>
      </c>
      <c r="AT248" s="335">
        <f>IF(OR($C309&gt;AT$7,$C309+$E309-2&lt;AT$7),0,($D309-SUM($F309:AS309)-SUM($F248:AS248))*SAP_Leadsheet!$E$83)</f>
        <v>0</v>
      </c>
      <c r="AU248" s="335">
        <f>IF(OR($C309&gt;AU$7,$C309+$E309-2&lt;AU$7),0,($D309-SUM($F309:AT309)-SUM($F248:AT248))*SAP_Leadsheet!$E$83)</f>
        <v>0</v>
      </c>
      <c r="AV248" s="335">
        <f>IF(OR($C309&gt;AV$7,$C309+$E309-2&lt;AV$7),0,($D309-SUM($F309:AU309)-SUM($F248:AU248))*SAP_Leadsheet!$E$83)</f>
        <v>0</v>
      </c>
      <c r="AW248" s="335">
        <f>IF(OR($C309&gt;AW$7,$C309+$E309-2&lt;AW$7),0,($D309-SUM($F309:AV309)-SUM($F248:AV248))*SAP_Leadsheet!$E$83)</f>
        <v>0</v>
      </c>
      <c r="AX248" s="335">
        <f>IF(OR($C309&gt;AX$7,$C309+$E309-2&lt;AX$7),0,($D309-SUM($F309:AW309)-SUM($F248:AW248))*SAP_Leadsheet!$E$83)</f>
        <v>0</v>
      </c>
      <c r="AY248" s="335">
        <f>IF(OR($C309&gt;AY$7,$C309+$E309-2&lt;AY$7),0,($D309-SUM($F309:AX309)-SUM($F248:AX248))*SAP_Leadsheet!$E$83)</f>
        <v>0</v>
      </c>
      <c r="AZ248" s="335">
        <f>IF(OR($C309&gt;AZ$7,$C309+$E309-2&lt;AZ$7),0,($D309-SUM($F309:AY309)-SUM($F248:AY248))*SAP_Leadsheet!$E$83)</f>
        <v>0</v>
      </c>
      <c r="BA248" s="335">
        <f>IF(OR($C309&gt;BA$7,$C309+$E309-2&lt;BA$7),0,($D309-SUM($F309:AZ309)-SUM($F248:AZ248))*SAP_Leadsheet!$E$83)</f>
        <v>0</v>
      </c>
      <c r="BB248" s="335">
        <f>IF(OR($C309&gt;BB$7,$C309+$E309-2&lt;BB$7),0,($D309-SUM($F309:BA309)-SUM($F248:BA248))*SAP_Leadsheet!$E$83)</f>
        <v>0</v>
      </c>
      <c r="BC248" s="335">
        <f>IF(OR($C309&gt;BC$7,$C309+$E309-2&lt;BC$7),0,($D309-SUM($F309:BB309)-SUM($F248:BB248))*SAP_Leadsheet!$E$83)</f>
        <v>0</v>
      </c>
      <c r="BD248" s="335">
        <f>IF(OR($C309&gt;BD$7,$C309+$E309-2&lt;BD$7),0,($D309-SUM($F309:BC309)-SUM($F248:BC248))*SAP_Leadsheet!$E$83)</f>
        <v>0</v>
      </c>
      <c r="BE248" s="335">
        <f>IF(OR($C309&gt;BE$7,$C309+$E309-2&lt;BE$7),0,($D309-SUM($F309:BD309)-SUM($F248:BD248))*SAP_Leadsheet!$E$83)</f>
        <v>0</v>
      </c>
      <c r="BF248" s="335">
        <f>IF(OR($C309&gt;BF$7,$C309+$E309-2&lt;BF$7),0,($D309-SUM($F309:BE309)-SUM($F248:BE248))*SAP_Leadsheet!$E$83)</f>
        <v>0</v>
      </c>
      <c r="BG248" s="335">
        <f>IF(OR($C309&gt;BG$7,$C309+$E309-2&lt;BG$7),0,($D309-SUM($F309:BF309)-SUM($F248:BF248))*SAP_Leadsheet!$E$83)</f>
        <v>0</v>
      </c>
      <c r="BH248" s="335">
        <f>IF(OR($C309&gt;BH$7,$C309+$E309-2&lt;BH$7),0,($D309-SUM($F309:BG309)-SUM($F248:BG248))*SAP_Leadsheet!$E$83)</f>
        <v>0</v>
      </c>
      <c r="BI248" s="335">
        <f>IF(OR($C309&gt;BI$7,$C309+$E309-2&lt;BI$7),0,($D309-SUM($F309:BH309)-SUM($F248:BH248))*SAP_Leadsheet!$E$83)</f>
        <v>0</v>
      </c>
      <c r="BJ248" s="335">
        <f>IF(OR($C309&gt;BJ$7,$C309+$E309-2&lt;BJ$7),0,($D309-SUM($F309:BI309)-SUM($F248:BI248))*SAP_Leadsheet!$E$83)</f>
        <v>0</v>
      </c>
      <c r="BK248" s="335">
        <f>IF(OR($C309&gt;BK$7,$C309+$E309-2&lt;BK$7),0,($D309-SUM($F309:BJ309)-SUM($F248:BJ248))*SAP_Leadsheet!$E$83)</f>
        <v>0</v>
      </c>
      <c r="BL248" s="335">
        <f>IF(OR($C309&gt;BL$7,$C309+$E309-2&lt;BL$7),0,($D309-SUM($F309:BK309)-SUM($F248:BK248))*SAP_Leadsheet!$E$83)</f>
        <v>0</v>
      </c>
      <c r="BM248" s="335">
        <f>IF(OR($C309&gt;BM$7,$C309+$E309-2&lt;BM$7),0,($D309-SUM($F309:BL309)-SUM($F248:BL248))*SAP_Leadsheet!$E$83)</f>
        <v>0</v>
      </c>
      <c r="BN248" s="335">
        <f>IF(OR($C309&gt;BN$7,$C309+$E309-2&lt;BN$7),0,($D309-SUM($F309:BM309)-SUM($F248:BM248))*SAP_Leadsheet!$E$83)</f>
        <v>0</v>
      </c>
      <c r="BO248" s="253"/>
      <c r="BP248" s="253"/>
      <c r="BQ248" s="253"/>
      <c r="BR248" s="253"/>
      <c r="BS248" s="253"/>
      <c r="BT248" s="253"/>
      <c r="BU248" s="253"/>
      <c r="BV248" s="253"/>
      <c r="BW248" s="253"/>
      <c r="BX248" s="253"/>
      <c r="BY248" s="253"/>
      <c r="BZ248" s="253"/>
      <c r="CA248" s="253"/>
      <c r="CB248" s="253"/>
      <c r="CC248" s="253"/>
      <c r="CD248" s="253"/>
      <c r="CE248" s="253"/>
      <c r="CF248" s="253"/>
      <c r="CG248" s="253"/>
      <c r="CH248" s="253"/>
      <c r="CI248" s="253"/>
      <c r="CJ248" s="253"/>
      <c r="CK248" s="253"/>
      <c r="CL248" s="253"/>
    </row>
    <row r="249" spans="1:90" hidden="1" outlineLevel="1" x14ac:dyDescent="0.15">
      <c r="A249" s="112"/>
      <c r="B249" s="87"/>
      <c r="C249" s="8">
        <v>25</v>
      </c>
      <c r="D249" s="332"/>
      <c r="E249" s="333"/>
      <c r="F249" s="334"/>
      <c r="G249" s="335">
        <f>IF(OR($C310&gt;G$7,$C310+$E310-2&lt;G$7),0,($D310-SUM($F310:F310)-SUM($F249:F249))*SAP_Leadsheet!$E$83)</f>
        <v>0</v>
      </c>
      <c r="H249" s="335">
        <f>IF(OR($C310&gt;H$7,$C310+$E310-2&lt;H$7),0,($D310-SUM($F310:G310)-SUM($F249:G249))*SAP_Leadsheet!$E$83)</f>
        <v>0</v>
      </c>
      <c r="I249" s="335">
        <f>IF(OR($C310&gt;I$7,$C310+$E310-2&lt;I$7),0,($D310-SUM($F310:H310)-SUM($F249:H249))*SAP_Leadsheet!$E$83)</f>
        <v>0</v>
      </c>
      <c r="J249" s="335">
        <f>IF(OR($C310&gt;J$7,$C310+$E310-2&lt;J$7),0,($D310-SUM($F310:I310)-SUM($F249:I249))*SAP_Leadsheet!$E$83)</f>
        <v>0</v>
      </c>
      <c r="K249" s="335">
        <f>IF(OR($C310&gt;K$7,$C310+$E310-2&lt;K$7),0,($D310-SUM($F310:J310)-SUM($F249:J249))*SAP_Leadsheet!$E$83)</f>
        <v>0</v>
      </c>
      <c r="L249" s="335">
        <f>IF(OR($C310&gt;L$7,$C310+$E310-2&lt;L$7),0,($D310-SUM($F310:K310)-SUM($F249:K249))*SAP_Leadsheet!$E$83)</f>
        <v>0</v>
      </c>
      <c r="M249" s="335">
        <f>IF(OR($C310&gt;M$7,$C310+$E310-2&lt;M$7),0,($D310-SUM($F310:L310)-SUM($F249:L249))*SAP_Leadsheet!$E$83)</f>
        <v>0</v>
      </c>
      <c r="N249" s="335">
        <f>IF(OR($C310&gt;N$7,$C310+$E310-2&lt;N$7),0,($D310-SUM($F310:M310)-SUM($F249:M249))*SAP_Leadsheet!$E$83)</f>
        <v>0</v>
      </c>
      <c r="O249" s="335">
        <f>IF(OR($C310&gt;O$7,$C310+$E310-2&lt;O$7),0,($D310-SUM($F310:N310)-SUM($F249:N249))*SAP_Leadsheet!$E$83)</f>
        <v>0</v>
      </c>
      <c r="P249" s="335">
        <f>IF(OR($C310&gt;P$7,$C310+$E310-2&lt;P$7),0,($D310-SUM($F310:O310)-SUM($F249:O249))*SAP_Leadsheet!$E$83)</f>
        <v>0</v>
      </c>
      <c r="Q249" s="335">
        <f>IF(OR($C310&gt;Q$7,$C310+$E310-2&lt;Q$7),0,($D310-SUM($F310:P310)-SUM($F249:P249))*SAP_Leadsheet!$E$83)</f>
        <v>0</v>
      </c>
      <c r="R249" s="335">
        <f>IF(OR($C310&gt;R$7,$C310+$E310-2&lt;R$7),0,($D310-SUM($F310:Q310)-SUM($F249:Q249))*SAP_Leadsheet!$E$83)</f>
        <v>0</v>
      </c>
      <c r="S249" s="335">
        <f>IF(OR($C310&gt;S$7,$C310+$E310-2&lt;S$7),0,($D310-SUM($F310:R310)-SUM($F249:R249))*SAP_Leadsheet!$E$83)</f>
        <v>0</v>
      </c>
      <c r="T249" s="335">
        <f>IF(OR($C310&gt;T$7,$C310+$E310-2&lt;T$7),0,($D310-SUM($F310:S310)-SUM($F249:S249))*SAP_Leadsheet!$E$83)</f>
        <v>0</v>
      </c>
      <c r="U249" s="335">
        <f>IF(OR($C310&gt;U$7,$C310+$E310-2&lt;U$7),0,($D310-SUM($F310:T310)-SUM($F249:T249))*SAP_Leadsheet!$E$83)</f>
        <v>0</v>
      </c>
      <c r="V249" s="335">
        <f>IF(OR($C310&gt;V$7,$C310+$E310-2&lt;V$7),0,($D310-SUM($F310:U310)-SUM($F249:U249))*SAP_Leadsheet!$E$83)</f>
        <v>0</v>
      </c>
      <c r="W249" s="335">
        <f>IF(OR($C310&gt;W$7,$C310+$E310-2&lt;W$7),0,($D310-SUM($F310:V310)-SUM($F249:V249))*SAP_Leadsheet!$E$83)</f>
        <v>0</v>
      </c>
      <c r="X249" s="335">
        <f>IF(OR($C310&gt;X$7,$C310+$E310-2&lt;X$7),0,($D310-SUM($F310:W310)-SUM($F249:W249))*SAP_Leadsheet!$E$83)</f>
        <v>0</v>
      </c>
      <c r="Y249" s="335">
        <f>IF(OR($C310&gt;Y$7,$C310+$E310-2&lt;Y$7),0,($D310-SUM($F310:X310)-SUM($F249:X249))*SAP_Leadsheet!$E$83)</f>
        <v>0</v>
      </c>
      <c r="Z249" s="335">
        <f>IF(OR($C310&gt;Z$7,$C310+$E310-2&lt;Z$7),0,($D310-SUM($F310:Y310)-SUM($F249:Y249))*SAP_Leadsheet!$E$83)</f>
        <v>0</v>
      </c>
      <c r="AA249" s="335">
        <f>IF(OR($C310&gt;AA$7,$C310+$E310-2&lt;AA$7),0,($D310-SUM($F310:Z310)-SUM($F249:Z249))*SAP_Leadsheet!$E$83)</f>
        <v>0</v>
      </c>
      <c r="AB249" s="335">
        <f>IF(OR($C310&gt;AB$7,$C310+$E310-2&lt;AB$7),0,($D310-SUM($F310:AA310)-SUM($F249:AA249))*SAP_Leadsheet!$E$83)</f>
        <v>0</v>
      </c>
      <c r="AC249" s="335">
        <f>IF(OR($C310&gt;AC$7,$C310+$E310-2&lt;AC$7),0,($D310-SUM($F310:AB310)-SUM($F249:AB249))*SAP_Leadsheet!$E$83)</f>
        <v>0</v>
      </c>
      <c r="AD249" s="335">
        <f>IF(OR($C310&gt;AD$7,$C310+$E310-2&lt;AD$7),0,($D310-SUM($F310:AC310)-SUM($F249:AC249))*SAP_Leadsheet!$E$83)</f>
        <v>0</v>
      </c>
      <c r="AE249" s="335">
        <f>IF(OR($C310&gt;AE$7,$C310+$E310-2&lt;AE$7),0,($D310-SUM($F310:AD310)-SUM($F249:AD249))*SAP_Leadsheet!$E$83)</f>
        <v>0</v>
      </c>
      <c r="AF249" s="335">
        <f>IF(OR($C310&gt;AF$7,$C310+$E310-2&lt;AF$7),0,($D310-SUM($F310:AE310)-SUM($F249:AE249))*SAP_Leadsheet!$E$83)</f>
        <v>0</v>
      </c>
      <c r="AG249" s="335">
        <f>IF(OR($C310&gt;AG$7,$C310+$E310-2&lt;AG$7),0,($D310-SUM($F310:AF310)-SUM($F249:AF249))*SAP_Leadsheet!$E$83)</f>
        <v>0</v>
      </c>
      <c r="AH249" s="335">
        <f>IF(OR($C310&gt;AH$7,$C310+$E310-2&lt;AH$7),0,($D310-SUM($F310:AG310)-SUM($F249:AG249))*SAP_Leadsheet!$E$83)</f>
        <v>0</v>
      </c>
      <c r="AI249" s="335">
        <f>IF(OR($C310&gt;AI$7,$C310+$E310-2&lt;AI$7),0,($D310-SUM($F310:AH310)-SUM($F249:AH249))*SAP_Leadsheet!$E$83)</f>
        <v>0</v>
      </c>
      <c r="AJ249" s="335">
        <f>IF(OR($C310&gt;AJ$7,$C310+$E310-2&lt;AJ$7),0,($D310-SUM($F310:AI310)-SUM($F249:AI249))*SAP_Leadsheet!$E$83)</f>
        <v>0</v>
      </c>
      <c r="AK249" s="335">
        <f>IF(OR($C310&gt;AK$7,$C310+$E310-2&lt;AK$7),0,($D310-SUM($F310:AJ310)-SUM($F249:AJ249))*SAP_Leadsheet!$E$83)</f>
        <v>0</v>
      </c>
      <c r="AL249" s="335">
        <f>IF(OR($C310&gt;AL$7,$C310+$E310-2&lt;AL$7),0,($D310-SUM($F310:AK310)-SUM($F249:AK249))*SAP_Leadsheet!$E$83)</f>
        <v>0</v>
      </c>
      <c r="AM249" s="335">
        <f>IF(OR($C310&gt;AM$7,$C310+$E310-2&lt;AM$7),0,($D310-SUM($F310:AL310)-SUM($F249:AL249))*SAP_Leadsheet!$E$83)</f>
        <v>0</v>
      </c>
      <c r="AN249" s="335">
        <f>IF(OR($C310&gt;AN$7,$C310+$E310-2&lt;AN$7),0,($D310-SUM($F310:AM310)-SUM($F249:AM249))*SAP_Leadsheet!$E$83)</f>
        <v>0</v>
      </c>
      <c r="AO249" s="335">
        <f>IF(OR($C310&gt;AO$7,$C310+$E310-2&lt;AO$7),0,($D310-SUM($F310:AN310)-SUM($F249:AN249))*SAP_Leadsheet!$E$83)</f>
        <v>0</v>
      </c>
      <c r="AP249" s="335">
        <f>IF(OR($C310&gt;AP$7,$C310+$E310-2&lt;AP$7),0,($D310-SUM($F310:AO310)-SUM($F249:AO249))*SAP_Leadsheet!$E$83)</f>
        <v>0</v>
      </c>
      <c r="AQ249" s="335">
        <f>IF(OR($C310&gt;AQ$7,$C310+$E310-2&lt;AQ$7),0,($D310-SUM($F310:AP310)-SUM($F249:AP249))*SAP_Leadsheet!$E$83)</f>
        <v>0</v>
      </c>
      <c r="AR249" s="335">
        <f>IF(OR($C310&gt;AR$7,$C310+$E310-2&lt;AR$7),0,($D310-SUM($F310:AQ310)-SUM($F249:AQ249))*SAP_Leadsheet!$E$83)</f>
        <v>0</v>
      </c>
      <c r="AS249" s="335">
        <f>IF(OR($C310&gt;AS$7,$C310+$E310-2&lt;AS$7),0,($D310-SUM($F310:AR310)-SUM($F249:AR249))*SAP_Leadsheet!$E$83)</f>
        <v>0</v>
      </c>
      <c r="AT249" s="335">
        <f>IF(OR($C310&gt;AT$7,$C310+$E310-2&lt;AT$7),0,($D310-SUM($F310:AS310)-SUM($F249:AS249))*SAP_Leadsheet!$E$83)</f>
        <v>0</v>
      </c>
      <c r="AU249" s="335">
        <f>IF(OR($C310&gt;AU$7,$C310+$E310-2&lt;AU$7),0,($D310-SUM($F310:AT310)-SUM($F249:AT249))*SAP_Leadsheet!$E$83)</f>
        <v>0</v>
      </c>
      <c r="AV249" s="335">
        <f>IF(OR($C310&gt;AV$7,$C310+$E310-2&lt;AV$7),0,($D310-SUM($F310:AU310)-SUM($F249:AU249))*SAP_Leadsheet!$E$83)</f>
        <v>0</v>
      </c>
      <c r="AW249" s="335">
        <f>IF(OR($C310&gt;AW$7,$C310+$E310-2&lt;AW$7),0,($D310-SUM($F310:AV310)-SUM($F249:AV249))*SAP_Leadsheet!$E$83)</f>
        <v>0</v>
      </c>
      <c r="AX249" s="335">
        <f>IF(OR($C310&gt;AX$7,$C310+$E310-2&lt;AX$7),0,($D310-SUM($F310:AW310)-SUM($F249:AW249))*SAP_Leadsheet!$E$83)</f>
        <v>0</v>
      </c>
      <c r="AY249" s="335">
        <f>IF(OR($C310&gt;AY$7,$C310+$E310-2&lt;AY$7),0,($D310-SUM($F310:AX310)-SUM($F249:AX249))*SAP_Leadsheet!$E$83)</f>
        <v>0</v>
      </c>
      <c r="AZ249" s="335">
        <f>IF(OR($C310&gt;AZ$7,$C310+$E310-2&lt;AZ$7),0,($D310-SUM($F310:AY310)-SUM($F249:AY249))*SAP_Leadsheet!$E$83)</f>
        <v>0</v>
      </c>
      <c r="BA249" s="335">
        <f>IF(OR($C310&gt;BA$7,$C310+$E310-2&lt;BA$7),0,($D310-SUM($F310:AZ310)-SUM($F249:AZ249))*SAP_Leadsheet!$E$83)</f>
        <v>0</v>
      </c>
      <c r="BB249" s="335">
        <f>IF(OR($C310&gt;BB$7,$C310+$E310-2&lt;BB$7),0,($D310-SUM($F310:BA310)-SUM($F249:BA249))*SAP_Leadsheet!$E$83)</f>
        <v>0</v>
      </c>
      <c r="BC249" s="335">
        <f>IF(OR($C310&gt;BC$7,$C310+$E310-2&lt;BC$7),0,($D310-SUM($F310:BB310)-SUM($F249:BB249))*SAP_Leadsheet!$E$83)</f>
        <v>0</v>
      </c>
      <c r="BD249" s="335">
        <f>IF(OR($C310&gt;BD$7,$C310+$E310-2&lt;BD$7),0,($D310-SUM($F310:BC310)-SUM($F249:BC249))*SAP_Leadsheet!$E$83)</f>
        <v>0</v>
      </c>
      <c r="BE249" s="335">
        <f>IF(OR($C310&gt;BE$7,$C310+$E310-2&lt;BE$7),0,($D310-SUM($F310:BD310)-SUM($F249:BD249))*SAP_Leadsheet!$E$83)</f>
        <v>0</v>
      </c>
      <c r="BF249" s="335">
        <f>IF(OR($C310&gt;BF$7,$C310+$E310-2&lt;BF$7),0,($D310-SUM($F310:BE310)-SUM($F249:BE249))*SAP_Leadsheet!$E$83)</f>
        <v>0</v>
      </c>
      <c r="BG249" s="335">
        <f>IF(OR($C310&gt;BG$7,$C310+$E310-2&lt;BG$7),0,($D310-SUM($F310:BF310)-SUM($F249:BF249))*SAP_Leadsheet!$E$83)</f>
        <v>0</v>
      </c>
      <c r="BH249" s="335">
        <f>IF(OR($C310&gt;BH$7,$C310+$E310-2&lt;BH$7),0,($D310-SUM($F310:BG310)-SUM($F249:BG249))*SAP_Leadsheet!$E$83)</f>
        <v>0</v>
      </c>
      <c r="BI249" s="335">
        <f>IF(OR($C310&gt;BI$7,$C310+$E310-2&lt;BI$7),0,($D310-SUM($F310:BH310)-SUM($F249:BH249))*SAP_Leadsheet!$E$83)</f>
        <v>0</v>
      </c>
      <c r="BJ249" s="335">
        <f>IF(OR($C310&gt;BJ$7,$C310+$E310-2&lt;BJ$7),0,($D310-SUM($F310:BI310)-SUM($F249:BI249))*SAP_Leadsheet!$E$83)</f>
        <v>0</v>
      </c>
      <c r="BK249" s="335">
        <f>IF(OR($C310&gt;BK$7,$C310+$E310-2&lt;BK$7),0,($D310-SUM($F310:BJ310)-SUM($F249:BJ249))*SAP_Leadsheet!$E$83)</f>
        <v>0</v>
      </c>
      <c r="BL249" s="335">
        <f>IF(OR($C310&gt;BL$7,$C310+$E310-2&lt;BL$7),0,($D310-SUM($F310:BK310)-SUM($F249:BK249))*SAP_Leadsheet!$E$83)</f>
        <v>0</v>
      </c>
      <c r="BM249" s="335">
        <f>IF(OR($C310&gt;BM$7,$C310+$E310-2&lt;BM$7),0,($D310-SUM($F310:BL310)-SUM($F249:BL249))*SAP_Leadsheet!$E$83)</f>
        <v>0</v>
      </c>
      <c r="BN249" s="335">
        <f>IF(OR($C310&gt;BN$7,$C310+$E310-2&lt;BN$7),0,($D310-SUM($F310:BM310)-SUM($F249:BM249))*SAP_Leadsheet!$E$83)</f>
        <v>0</v>
      </c>
      <c r="BO249" s="253"/>
      <c r="BP249" s="253"/>
      <c r="BQ249" s="253"/>
      <c r="BR249" s="253"/>
      <c r="BS249" s="253"/>
      <c r="BT249" s="253"/>
      <c r="BU249" s="253"/>
      <c r="BV249" s="253"/>
      <c r="BW249" s="253"/>
      <c r="BX249" s="253"/>
      <c r="BY249" s="253"/>
      <c r="BZ249" s="253"/>
      <c r="CA249" s="253"/>
      <c r="CB249" s="253"/>
      <c r="CC249" s="253"/>
      <c r="CD249" s="253"/>
      <c r="CE249" s="253"/>
      <c r="CF249" s="253"/>
      <c r="CG249" s="253"/>
      <c r="CH249" s="253"/>
      <c r="CI249" s="253"/>
      <c r="CJ249" s="253"/>
      <c r="CK249" s="253"/>
      <c r="CL249" s="253"/>
    </row>
    <row r="250" spans="1:90" hidden="1" outlineLevel="1" x14ac:dyDescent="0.15">
      <c r="A250" s="112"/>
      <c r="B250" s="87"/>
      <c r="C250" s="8">
        <v>26</v>
      </c>
      <c r="D250" s="332"/>
      <c r="E250" s="333"/>
      <c r="F250" s="334"/>
      <c r="G250" s="335">
        <f>IF(OR($C311&gt;G$7,$C311+$E311-2&lt;G$7),0,($D311-SUM($F311:F311)-SUM($F250:F250))*SAP_Leadsheet!$E$83)</f>
        <v>0</v>
      </c>
      <c r="H250" s="335">
        <f>IF(OR($C311&gt;H$7,$C311+$E311-2&lt;H$7),0,($D311-SUM($F311:G311)-SUM($F250:G250))*SAP_Leadsheet!$E$83)</f>
        <v>0</v>
      </c>
      <c r="I250" s="335">
        <f>IF(OR($C311&gt;I$7,$C311+$E311-2&lt;I$7),0,($D311-SUM($F311:H311)-SUM($F250:H250))*SAP_Leadsheet!$E$83)</f>
        <v>0</v>
      </c>
      <c r="J250" s="335">
        <f>IF(OR($C311&gt;J$7,$C311+$E311-2&lt;J$7),0,($D311-SUM($F311:I311)-SUM($F250:I250))*SAP_Leadsheet!$E$83)</f>
        <v>0</v>
      </c>
      <c r="K250" s="335">
        <f>IF(OR($C311&gt;K$7,$C311+$E311-2&lt;K$7),0,($D311-SUM($F311:J311)-SUM($F250:J250))*SAP_Leadsheet!$E$83)</f>
        <v>0</v>
      </c>
      <c r="L250" s="335">
        <f>IF(OR($C311&gt;L$7,$C311+$E311-2&lt;L$7),0,($D311-SUM($F311:K311)-SUM($F250:K250))*SAP_Leadsheet!$E$83)</f>
        <v>0</v>
      </c>
      <c r="M250" s="335">
        <f>IF(OR($C311&gt;M$7,$C311+$E311-2&lt;M$7),0,($D311-SUM($F311:L311)-SUM($F250:L250))*SAP_Leadsheet!$E$83)</f>
        <v>0</v>
      </c>
      <c r="N250" s="335">
        <f>IF(OR($C311&gt;N$7,$C311+$E311-2&lt;N$7),0,($D311-SUM($F311:M311)-SUM($F250:M250))*SAP_Leadsheet!$E$83)</f>
        <v>0</v>
      </c>
      <c r="O250" s="335">
        <f>IF(OR($C311&gt;O$7,$C311+$E311-2&lt;O$7),0,($D311-SUM($F311:N311)-SUM($F250:N250))*SAP_Leadsheet!$E$83)</f>
        <v>0</v>
      </c>
      <c r="P250" s="335">
        <f>IF(OR($C311&gt;P$7,$C311+$E311-2&lt;P$7),0,($D311-SUM($F311:O311)-SUM($F250:O250))*SAP_Leadsheet!$E$83)</f>
        <v>0</v>
      </c>
      <c r="Q250" s="335">
        <f>IF(OR($C311&gt;Q$7,$C311+$E311-2&lt;Q$7),0,($D311-SUM($F311:P311)-SUM($F250:P250))*SAP_Leadsheet!$E$83)</f>
        <v>0</v>
      </c>
      <c r="R250" s="335">
        <f>IF(OR($C311&gt;R$7,$C311+$E311-2&lt;R$7),0,($D311-SUM($F311:Q311)-SUM($F250:Q250))*SAP_Leadsheet!$E$83)</f>
        <v>0</v>
      </c>
      <c r="S250" s="335">
        <f>IF(OR($C311&gt;S$7,$C311+$E311-2&lt;S$7),0,($D311-SUM($F311:R311)-SUM($F250:R250))*SAP_Leadsheet!$E$83)</f>
        <v>0</v>
      </c>
      <c r="T250" s="335">
        <f>IF(OR($C311&gt;T$7,$C311+$E311-2&lt;T$7),0,($D311-SUM($F311:S311)-SUM($F250:S250))*SAP_Leadsheet!$E$83)</f>
        <v>0</v>
      </c>
      <c r="U250" s="335">
        <f>IF(OR($C311&gt;U$7,$C311+$E311-2&lt;U$7),0,($D311-SUM($F311:T311)-SUM($F250:T250))*SAP_Leadsheet!$E$83)</f>
        <v>0</v>
      </c>
      <c r="V250" s="335">
        <f>IF(OR($C311&gt;V$7,$C311+$E311-2&lt;V$7),0,($D311-SUM($F311:U311)-SUM($F250:U250))*SAP_Leadsheet!$E$83)</f>
        <v>0</v>
      </c>
      <c r="W250" s="335">
        <f>IF(OR($C311&gt;W$7,$C311+$E311-2&lt;W$7),0,($D311-SUM($F311:V311)-SUM($F250:V250))*SAP_Leadsheet!$E$83)</f>
        <v>0</v>
      </c>
      <c r="X250" s="335">
        <f>IF(OR($C311&gt;X$7,$C311+$E311-2&lt;X$7),0,($D311-SUM($F311:W311)-SUM($F250:W250))*SAP_Leadsheet!$E$83)</f>
        <v>0</v>
      </c>
      <c r="Y250" s="335">
        <f>IF(OR($C311&gt;Y$7,$C311+$E311-2&lt;Y$7),0,($D311-SUM($F311:X311)-SUM($F250:X250))*SAP_Leadsheet!$E$83)</f>
        <v>0</v>
      </c>
      <c r="Z250" s="335">
        <f>IF(OR($C311&gt;Z$7,$C311+$E311-2&lt;Z$7),0,($D311-SUM($F311:Y311)-SUM($F250:Y250))*SAP_Leadsheet!$E$83)</f>
        <v>0</v>
      </c>
      <c r="AA250" s="335">
        <f>IF(OR($C311&gt;AA$7,$C311+$E311-2&lt;AA$7),0,($D311-SUM($F311:Z311)-SUM($F250:Z250))*SAP_Leadsheet!$E$83)</f>
        <v>0</v>
      </c>
      <c r="AB250" s="335">
        <f>IF(OR($C311&gt;AB$7,$C311+$E311-2&lt;AB$7),0,($D311-SUM($F311:AA311)-SUM($F250:AA250))*SAP_Leadsheet!$E$83)</f>
        <v>0</v>
      </c>
      <c r="AC250" s="335">
        <f>IF(OR($C311&gt;AC$7,$C311+$E311-2&lt;AC$7),0,($D311-SUM($F311:AB311)-SUM($F250:AB250))*SAP_Leadsheet!$E$83)</f>
        <v>0</v>
      </c>
      <c r="AD250" s="335">
        <f>IF(OR($C311&gt;AD$7,$C311+$E311-2&lt;AD$7),0,($D311-SUM($F311:AC311)-SUM($F250:AC250))*SAP_Leadsheet!$E$83)</f>
        <v>0</v>
      </c>
      <c r="AE250" s="335">
        <f>IF(OR($C311&gt;AE$7,$C311+$E311-2&lt;AE$7),0,($D311-SUM($F311:AD311)-SUM($F250:AD250))*SAP_Leadsheet!$E$83)</f>
        <v>0</v>
      </c>
      <c r="AF250" s="335">
        <f>IF(OR($C311&gt;AF$7,$C311+$E311-2&lt;AF$7),0,($D311-SUM($F311:AE311)-SUM($F250:AE250))*SAP_Leadsheet!$E$83)</f>
        <v>0</v>
      </c>
      <c r="AG250" s="335">
        <f>IF(OR($C311&gt;AG$7,$C311+$E311-2&lt;AG$7),0,($D311-SUM($F311:AF311)-SUM($F250:AF250))*SAP_Leadsheet!$E$83)</f>
        <v>0</v>
      </c>
      <c r="AH250" s="335">
        <f>IF(OR($C311&gt;AH$7,$C311+$E311-2&lt;AH$7),0,($D311-SUM($F311:AG311)-SUM($F250:AG250))*SAP_Leadsheet!$E$83)</f>
        <v>0</v>
      </c>
      <c r="AI250" s="335">
        <f>IF(OR($C311&gt;AI$7,$C311+$E311-2&lt;AI$7),0,($D311-SUM($F311:AH311)-SUM($F250:AH250))*SAP_Leadsheet!$E$83)</f>
        <v>0</v>
      </c>
      <c r="AJ250" s="335">
        <f>IF(OR($C311&gt;AJ$7,$C311+$E311-2&lt;AJ$7),0,($D311-SUM($F311:AI311)-SUM($F250:AI250))*SAP_Leadsheet!$E$83)</f>
        <v>0</v>
      </c>
      <c r="AK250" s="335">
        <f>IF(OR($C311&gt;AK$7,$C311+$E311-2&lt;AK$7),0,($D311-SUM($F311:AJ311)-SUM($F250:AJ250))*SAP_Leadsheet!$E$83)</f>
        <v>0</v>
      </c>
      <c r="AL250" s="335">
        <f>IF(OR($C311&gt;AL$7,$C311+$E311-2&lt;AL$7),0,($D311-SUM($F311:AK311)-SUM($F250:AK250))*SAP_Leadsheet!$E$83)</f>
        <v>0</v>
      </c>
      <c r="AM250" s="335">
        <f>IF(OR($C311&gt;AM$7,$C311+$E311-2&lt;AM$7),0,($D311-SUM($F311:AL311)-SUM($F250:AL250))*SAP_Leadsheet!$E$83)</f>
        <v>0</v>
      </c>
      <c r="AN250" s="335">
        <f>IF(OR($C311&gt;AN$7,$C311+$E311-2&lt;AN$7),0,($D311-SUM($F311:AM311)-SUM($F250:AM250))*SAP_Leadsheet!$E$83)</f>
        <v>0</v>
      </c>
      <c r="AO250" s="335">
        <f>IF(OR($C311&gt;AO$7,$C311+$E311-2&lt;AO$7),0,($D311-SUM($F311:AN311)-SUM($F250:AN250))*SAP_Leadsheet!$E$83)</f>
        <v>0</v>
      </c>
      <c r="AP250" s="335">
        <f>IF(OR($C311&gt;AP$7,$C311+$E311-2&lt;AP$7),0,($D311-SUM($F311:AO311)-SUM($F250:AO250))*SAP_Leadsheet!$E$83)</f>
        <v>0</v>
      </c>
      <c r="AQ250" s="335">
        <f>IF(OR($C311&gt;AQ$7,$C311+$E311-2&lt;AQ$7),0,($D311-SUM($F311:AP311)-SUM($F250:AP250))*SAP_Leadsheet!$E$83)</f>
        <v>0</v>
      </c>
      <c r="AR250" s="335">
        <f>IF(OR($C311&gt;AR$7,$C311+$E311-2&lt;AR$7),0,($D311-SUM($F311:AQ311)-SUM($F250:AQ250))*SAP_Leadsheet!$E$83)</f>
        <v>0</v>
      </c>
      <c r="AS250" s="335">
        <f>IF(OR($C311&gt;AS$7,$C311+$E311-2&lt;AS$7),0,($D311-SUM($F311:AR311)-SUM($F250:AR250))*SAP_Leadsheet!$E$83)</f>
        <v>0</v>
      </c>
      <c r="AT250" s="335">
        <f>IF(OR($C311&gt;AT$7,$C311+$E311-2&lt;AT$7),0,($D311-SUM($F311:AS311)-SUM($F250:AS250))*SAP_Leadsheet!$E$83)</f>
        <v>0</v>
      </c>
      <c r="AU250" s="335">
        <f>IF(OR($C311&gt;AU$7,$C311+$E311-2&lt;AU$7),0,($D311-SUM($F311:AT311)-SUM($F250:AT250))*SAP_Leadsheet!$E$83)</f>
        <v>0</v>
      </c>
      <c r="AV250" s="335">
        <f>IF(OR($C311&gt;AV$7,$C311+$E311-2&lt;AV$7),0,($D311-SUM($F311:AU311)-SUM($F250:AU250))*SAP_Leadsheet!$E$83)</f>
        <v>0</v>
      </c>
      <c r="AW250" s="335">
        <f>IF(OR($C311&gt;AW$7,$C311+$E311-2&lt;AW$7),0,($D311-SUM($F311:AV311)-SUM($F250:AV250))*SAP_Leadsheet!$E$83)</f>
        <v>0</v>
      </c>
      <c r="AX250" s="335">
        <f>IF(OR($C311&gt;AX$7,$C311+$E311-2&lt;AX$7),0,($D311-SUM($F311:AW311)-SUM($F250:AW250))*SAP_Leadsheet!$E$83)</f>
        <v>0</v>
      </c>
      <c r="AY250" s="335">
        <f>IF(OR($C311&gt;AY$7,$C311+$E311-2&lt;AY$7),0,($D311-SUM($F311:AX311)-SUM($F250:AX250))*SAP_Leadsheet!$E$83)</f>
        <v>0</v>
      </c>
      <c r="AZ250" s="335">
        <f>IF(OR($C311&gt;AZ$7,$C311+$E311-2&lt;AZ$7),0,($D311-SUM($F311:AY311)-SUM($F250:AY250))*SAP_Leadsheet!$E$83)</f>
        <v>0</v>
      </c>
      <c r="BA250" s="335">
        <f>IF(OR($C311&gt;BA$7,$C311+$E311-2&lt;BA$7),0,($D311-SUM($F311:AZ311)-SUM($F250:AZ250))*SAP_Leadsheet!$E$83)</f>
        <v>0</v>
      </c>
      <c r="BB250" s="335">
        <f>IF(OR($C311&gt;BB$7,$C311+$E311-2&lt;BB$7),0,($D311-SUM($F311:BA311)-SUM($F250:BA250))*SAP_Leadsheet!$E$83)</f>
        <v>0</v>
      </c>
      <c r="BC250" s="335">
        <f>IF(OR($C311&gt;BC$7,$C311+$E311-2&lt;BC$7),0,($D311-SUM($F311:BB311)-SUM($F250:BB250))*SAP_Leadsheet!$E$83)</f>
        <v>0</v>
      </c>
      <c r="BD250" s="335">
        <f>IF(OR($C311&gt;BD$7,$C311+$E311-2&lt;BD$7),0,($D311-SUM($F311:BC311)-SUM($F250:BC250))*SAP_Leadsheet!$E$83)</f>
        <v>0</v>
      </c>
      <c r="BE250" s="335">
        <f>IF(OR($C311&gt;BE$7,$C311+$E311-2&lt;BE$7),0,($D311-SUM($F311:BD311)-SUM($F250:BD250))*SAP_Leadsheet!$E$83)</f>
        <v>0</v>
      </c>
      <c r="BF250" s="335">
        <f>IF(OR($C311&gt;BF$7,$C311+$E311-2&lt;BF$7),0,($D311-SUM($F311:BE311)-SUM($F250:BE250))*SAP_Leadsheet!$E$83)</f>
        <v>0</v>
      </c>
      <c r="BG250" s="335">
        <f>IF(OR($C311&gt;BG$7,$C311+$E311-2&lt;BG$7),0,($D311-SUM($F311:BF311)-SUM($F250:BF250))*SAP_Leadsheet!$E$83)</f>
        <v>0</v>
      </c>
      <c r="BH250" s="335">
        <f>IF(OR($C311&gt;BH$7,$C311+$E311-2&lt;BH$7),0,($D311-SUM($F311:BG311)-SUM($F250:BG250))*SAP_Leadsheet!$E$83)</f>
        <v>0</v>
      </c>
      <c r="BI250" s="335">
        <f>IF(OR($C311&gt;BI$7,$C311+$E311-2&lt;BI$7),0,($D311-SUM($F311:BH311)-SUM($F250:BH250))*SAP_Leadsheet!$E$83)</f>
        <v>0</v>
      </c>
      <c r="BJ250" s="335">
        <f>IF(OR($C311&gt;BJ$7,$C311+$E311-2&lt;BJ$7),0,($D311-SUM($F311:BI311)-SUM($F250:BI250))*SAP_Leadsheet!$E$83)</f>
        <v>0</v>
      </c>
      <c r="BK250" s="335">
        <f>IF(OR($C311&gt;BK$7,$C311+$E311-2&lt;BK$7),0,($D311-SUM($F311:BJ311)-SUM($F250:BJ250))*SAP_Leadsheet!$E$83)</f>
        <v>0</v>
      </c>
      <c r="BL250" s="335">
        <f>IF(OR($C311&gt;BL$7,$C311+$E311-2&lt;BL$7),0,($D311-SUM($F311:BK311)-SUM($F250:BK250))*SAP_Leadsheet!$E$83)</f>
        <v>0</v>
      </c>
      <c r="BM250" s="335">
        <f>IF(OR($C311&gt;BM$7,$C311+$E311-2&lt;BM$7),0,($D311-SUM($F311:BL311)-SUM($F250:BL250))*SAP_Leadsheet!$E$83)</f>
        <v>0</v>
      </c>
      <c r="BN250" s="335">
        <f>IF(OR($C311&gt;BN$7,$C311+$E311-2&lt;BN$7),0,($D311-SUM($F311:BM311)-SUM($F250:BM250))*SAP_Leadsheet!$E$83)</f>
        <v>0</v>
      </c>
      <c r="BO250" s="253"/>
      <c r="BP250" s="253"/>
      <c r="BQ250" s="253"/>
      <c r="BR250" s="253"/>
      <c r="BS250" s="253"/>
      <c r="BT250" s="253"/>
      <c r="BU250" s="253"/>
      <c r="BV250" s="253"/>
      <c r="BW250" s="253"/>
      <c r="BX250" s="253"/>
      <c r="BY250" s="253"/>
      <c r="BZ250" s="253"/>
      <c r="CA250" s="253"/>
      <c r="CB250" s="253"/>
      <c r="CC250" s="253"/>
      <c r="CD250" s="253"/>
      <c r="CE250" s="253"/>
      <c r="CF250" s="253"/>
      <c r="CG250" s="253"/>
      <c r="CH250" s="253"/>
      <c r="CI250" s="253"/>
      <c r="CJ250" s="253"/>
      <c r="CK250" s="253"/>
      <c r="CL250" s="253"/>
    </row>
    <row r="251" spans="1:90" hidden="1" outlineLevel="1" x14ac:dyDescent="0.15">
      <c r="A251" s="112"/>
      <c r="B251" s="87"/>
      <c r="C251" s="8">
        <v>27</v>
      </c>
      <c r="D251" s="332"/>
      <c r="E251" s="333"/>
      <c r="F251" s="334"/>
      <c r="G251" s="335">
        <f>IF(OR($C312&gt;G$7,$C312+$E312-2&lt;G$7),0,($D312-SUM($F312:F312)-SUM($F251:F251))*SAP_Leadsheet!$E$83)</f>
        <v>0</v>
      </c>
      <c r="H251" s="335">
        <f>IF(OR($C312&gt;H$7,$C312+$E312-2&lt;H$7),0,($D312-SUM($F312:G312)-SUM($F251:G251))*SAP_Leadsheet!$E$83)</f>
        <v>0</v>
      </c>
      <c r="I251" s="335">
        <f>IF(OR($C312&gt;I$7,$C312+$E312-2&lt;I$7),0,($D312-SUM($F312:H312)-SUM($F251:H251))*SAP_Leadsheet!$E$83)</f>
        <v>0</v>
      </c>
      <c r="J251" s="335">
        <f>IF(OR($C312&gt;J$7,$C312+$E312-2&lt;J$7),0,($D312-SUM($F312:I312)-SUM($F251:I251))*SAP_Leadsheet!$E$83)</f>
        <v>0</v>
      </c>
      <c r="K251" s="335">
        <f>IF(OR($C312&gt;K$7,$C312+$E312-2&lt;K$7),0,($D312-SUM($F312:J312)-SUM($F251:J251))*SAP_Leadsheet!$E$83)</f>
        <v>0</v>
      </c>
      <c r="L251" s="335">
        <f>IF(OR($C312&gt;L$7,$C312+$E312-2&lt;L$7),0,($D312-SUM($F312:K312)-SUM($F251:K251))*SAP_Leadsheet!$E$83)</f>
        <v>0</v>
      </c>
      <c r="M251" s="335">
        <f>IF(OR($C312&gt;M$7,$C312+$E312-2&lt;M$7),0,($D312-SUM($F312:L312)-SUM($F251:L251))*SAP_Leadsheet!$E$83)</f>
        <v>0</v>
      </c>
      <c r="N251" s="335">
        <f>IF(OR($C312&gt;N$7,$C312+$E312-2&lt;N$7),0,($D312-SUM($F312:M312)-SUM($F251:M251))*SAP_Leadsheet!$E$83)</f>
        <v>0</v>
      </c>
      <c r="O251" s="335">
        <f>IF(OR($C312&gt;O$7,$C312+$E312-2&lt;O$7),0,($D312-SUM($F312:N312)-SUM($F251:N251))*SAP_Leadsheet!$E$83)</f>
        <v>0</v>
      </c>
      <c r="P251" s="335">
        <f>IF(OR($C312&gt;P$7,$C312+$E312-2&lt;P$7),0,($D312-SUM($F312:O312)-SUM($F251:O251))*SAP_Leadsheet!$E$83)</f>
        <v>0</v>
      </c>
      <c r="Q251" s="335">
        <f>IF(OR($C312&gt;Q$7,$C312+$E312-2&lt;Q$7),0,($D312-SUM($F312:P312)-SUM($F251:P251))*SAP_Leadsheet!$E$83)</f>
        <v>0</v>
      </c>
      <c r="R251" s="335">
        <f>IF(OR($C312&gt;R$7,$C312+$E312-2&lt;R$7),0,($D312-SUM($F312:Q312)-SUM($F251:Q251))*SAP_Leadsheet!$E$83)</f>
        <v>0</v>
      </c>
      <c r="S251" s="335">
        <f>IF(OR($C312&gt;S$7,$C312+$E312-2&lt;S$7),0,($D312-SUM($F312:R312)-SUM($F251:R251))*SAP_Leadsheet!$E$83)</f>
        <v>0</v>
      </c>
      <c r="T251" s="335">
        <f>IF(OR($C312&gt;T$7,$C312+$E312-2&lt;T$7),0,($D312-SUM($F312:S312)-SUM($F251:S251))*SAP_Leadsheet!$E$83)</f>
        <v>0</v>
      </c>
      <c r="U251" s="335">
        <f>IF(OR($C312&gt;U$7,$C312+$E312-2&lt;U$7),0,($D312-SUM($F312:T312)-SUM($F251:T251))*SAP_Leadsheet!$E$83)</f>
        <v>0</v>
      </c>
      <c r="V251" s="335">
        <f>IF(OR($C312&gt;V$7,$C312+$E312-2&lt;V$7),0,($D312-SUM($F312:U312)-SUM($F251:U251))*SAP_Leadsheet!$E$83)</f>
        <v>0</v>
      </c>
      <c r="W251" s="335">
        <f>IF(OR($C312&gt;W$7,$C312+$E312-2&lt;W$7),0,($D312-SUM($F312:V312)-SUM($F251:V251))*SAP_Leadsheet!$E$83)</f>
        <v>0</v>
      </c>
      <c r="X251" s="335">
        <f>IF(OR($C312&gt;X$7,$C312+$E312-2&lt;X$7),0,($D312-SUM($F312:W312)-SUM($F251:W251))*SAP_Leadsheet!$E$83)</f>
        <v>0</v>
      </c>
      <c r="Y251" s="335">
        <f>IF(OR($C312&gt;Y$7,$C312+$E312-2&lt;Y$7),0,($D312-SUM($F312:X312)-SUM($F251:X251))*SAP_Leadsheet!$E$83)</f>
        <v>0</v>
      </c>
      <c r="Z251" s="335">
        <f>IF(OR($C312&gt;Z$7,$C312+$E312-2&lt;Z$7),0,($D312-SUM($F312:Y312)-SUM($F251:Y251))*SAP_Leadsheet!$E$83)</f>
        <v>0</v>
      </c>
      <c r="AA251" s="335">
        <f>IF(OR($C312&gt;AA$7,$C312+$E312-2&lt;AA$7),0,($D312-SUM($F312:Z312)-SUM($F251:Z251))*SAP_Leadsheet!$E$83)</f>
        <v>0</v>
      </c>
      <c r="AB251" s="335">
        <f>IF(OR($C312&gt;AB$7,$C312+$E312-2&lt;AB$7),0,($D312-SUM($F312:AA312)-SUM($F251:AA251))*SAP_Leadsheet!$E$83)</f>
        <v>0</v>
      </c>
      <c r="AC251" s="335">
        <f>IF(OR($C312&gt;AC$7,$C312+$E312-2&lt;AC$7),0,($D312-SUM($F312:AB312)-SUM($F251:AB251))*SAP_Leadsheet!$E$83)</f>
        <v>0</v>
      </c>
      <c r="AD251" s="335">
        <f>IF(OR($C312&gt;AD$7,$C312+$E312-2&lt;AD$7),0,($D312-SUM($F312:AC312)-SUM($F251:AC251))*SAP_Leadsheet!$E$83)</f>
        <v>0</v>
      </c>
      <c r="AE251" s="335">
        <f>IF(OR($C312&gt;AE$7,$C312+$E312-2&lt;AE$7),0,($D312-SUM($F312:AD312)-SUM($F251:AD251))*SAP_Leadsheet!$E$83)</f>
        <v>0</v>
      </c>
      <c r="AF251" s="335">
        <f>IF(OR($C312&gt;AF$7,$C312+$E312-2&lt;AF$7),0,($D312-SUM($F312:AE312)-SUM($F251:AE251))*SAP_Leadsheet!$E$83)</f>
        <v>0</v>
      </c>
      <c r="AG251" s="335">
        <f>IF(OR($C312&gt;AG$7,$C312+$E312-2&lt;AG$7),0,($D312-SUM($F312:AF312)-SUM($F251:AF251))*SAP_Leadsheet!$E$83)</f>
        <v>0</v>
      </c>
      <c r="AH251" s="335">
        <f>IF(OR($C312&gt;AH$7,$C312+$E312-2&lt;AH$7),0,($D312-SUM($F312:AG312)-SUM($F251:AG251))*SAP_Leadsheet!$E$83)</f>
        <v>0</v>
      </c>
      <c r="AI251" s="335">
        <f>IF(OR($C312&gt;AI$7,$C312+$E312-2&lt;AI$7),0,($D312-SUM($F312:AH312)-SUM($F251:AH251))*SAP_Leadsheet!$E$83)</f>
        <v>0</v>
      </c>
      <c r="AJ251" s="335">
        <f>IF(OR($C312&gt;AJ$7,$C312+$E312-2&lt;AJ$7),0,($D312-SUM($F312:AI312)-SUM($F251:AI251))*SAP_Leadsheet!$E$83)</f>
        <v>0</v>
      </c>
      <c r="AK251" s="335">
        <f>IF(OR($C312&gt;AK$7,$C312+$E312-2&lt;AK$7),0,($D312-SUM($F312:AJ312)-SUM($F251:AJ251))*SAP_Leadsheet!$E$83)</f>
        <v>0</v>
      </c>
      <c r="AL251" s="335">
        <f>IF(OR($C312&gt;AL$7,$C312+$E312-2&lt;AL$7),0,($D312-SUM($F312:AK312)-SUM($F251:AK251))*SAP_Leadsheet!$E$83)</f>
        <v>0</v>
      </c>
      <c r="AM251" s="335">
        <f>IF(OR($C312&gt;AM$7,$C312+$E312-2&lt;AM$7),0,($D312-SUM($F312:AL312)-SUM($F251:AL251))*SAP_Leadsheet!$E$83)</f>
        <v>0</v>
      </c>
      <c r="AN251" s="335">
        <f>IF(OR($C312&gt;AN$7,$C312+$E312-2&lt;AN$7),0,($D312-SUM($F312:AM312)-SUM($F251:AM251))*SAP_Leadsheet!$E$83)</f>
        <v>0</v>
      </c>
      <c r="AO251" s="335">
        <f>IF(OR($C312&gt;AO$7,$C312+$E312-2&lt;AO$7),0,($D312-SUM($F312:AN312)-SUM($F251:AN251))*SAP_Leadsheet!$E$83)</f>
        <v>0</v>
      </c>
      <c r="AP251" s="335">
        <f>IF(OR($C312&gt;AP$7,$C312+$E312-2&lt;AP$7),0,($D312-SUM($F312:AO312)-SUM($F251:AO251))*SAP_Leadsheet!$E$83)</f>
        <v>0</v>
      </c>
      <c r="AQ251" s="335">
        <f>IF(OR($C312&gt;AQ$7,$C312+$E312-2&lt;AQ$7),0,($D312-SUM($F312:AP312)-SUM($F251:AP251))*SAP_Leadsheet!$E$83)</f>
        <v>0</v>
      </c>
      <c r="AR251" s="335">
        <f>IF(OR($C312&gt;AR$7,$C312+$E312-2&lt;AR$7),0,($D312-SUM($F312:AQ312)-SUM($F251:AQ251))*SAP_Leadsheet!$E$83)</f>
        <v>0</v>
      </c>
      <c r="AS251" s="335">
        <f>IF(OR($C312&gt;AS$7,$C312+$E312-2&lt;AS$7),0,($D312-SUM($F312:AR312)-SUM($F251:AR251))*SAP_Leadsheet!$E$83)</f>
        <v>0</v>
      </c>
      <c r="AT251" s="335">
        <f>IF(OR($C312&gt;AT$7,$C312+$E312-2&lt;AT$7),0,($D312-SUM($F312:AS312)-SUM($F251:AS251))*SAP_Leadsheet!$E$83)</f>
        <v>0</v>
      </c>
      <c r="AU251" s="335">
        <f>IF(OR($C312&gt;AU$7,$C312+$E312-2&lt;AU$7),0,($D312-SUM($F312:AT312)-SUM($F251:AT251))*SAP_Leadsheet!$E$83)</f>
        <v>0</v>
      </c>
      <c r="AV251" s="335">
        <f>IF(OR($C312&gt;AV$7,$C312+$E312-2&lt;AV$7),0,($D312-SUM($F312:AU312)-SUM($F251:AU251))*SAP_Leadsheet!$E$83)</f>
        <v>0</v>
      </c>
      <c r="AW251" s="335">
        <f>IF(OR($C312&gt;AW$7,$C312+$E312-2&lt;AW$7),0,($D312-SUM($F312:AV312)-SUM($F251:AV251))*SAP_Leadsheet!$E$83)</f>
        <v>0</v>
      </c>
      <c r="AX251" s="335">
        <f>IF(OR($C312&gt;AX$7,$C312+$E312-2&lt;AX$7),0,($D312-SUM($F312:AW312)-SUM($F251:AW251))*SAP_Leadsheet!$E$83)</f>
        <v>0</v>
      </c>
      <c r="AY251" s="335">
        <f>IF(OR($C312&gt;AY$7,$C312+$E312-2&lt;AY$7),0,($D312-SUM($F312:AX312)-SUM($F251:AX251))*SAP_Leadsheet!$E$83)</f>
        <v>0</v>
      </c>
      <c r="AZ251" s="335">
        <f>IF(OR($C312&gt;AZ$7,$C312+$E312-2&lt;AZ$7),0,($D312-SUM($F312:AY312)-SUM($F251:AY251))*SAP_Leadsheet!$E$83)</f>
        <v>0</v>
      </c>
      <c r="BA251" s="335">
        <f>IF(OR($C312&gt;BA$7,$C312+$E312-2&lt;BA$7),0,($D312-SUM($F312:AZ312)-SUM($F251:AZ251))*SAP_Leadsheet!$E$83)</f>
        <v>0</v>
      </c>
      <c r="BB251" s="335">
        <f>IF(OR($C312&gt;BB$7,$C312+$E312-2&lt;BB$7),0,($D312-SUM($F312:BA312)-SUM($F251:BA251))*SAP_Leadsheet!$E$83)</f>
        <v>0</v>
      </c>
      <c r="BC251" s="335">
        <f>IF(OR($C312&gt;BC$7,$C312+$E312-2&lt;BC$7),0,($D312-SUM($F312:BB312)-SUM($F251:BB251))*SAP_Leadsheet!$E$83)</f>
        <v>0</v>
      </c>
      <c r="BD251" s="335">
        <f>IF(OR($C312&gt;BD$7,$C312+$E312-2&lt;BD$7),0,($D312-SUM($F312:BC312)-SUM($F251:BC251))*SAP_Leadsheet!$E$83)</f>
        <v>0</v>
      </c>
      <c r="BE251" s="335">
        <f>IF(OR($C312&gt;BE$7,$C312+$E312-2&lt;BE$7),0,($D312-SUM($F312:BD312)-SUM($F251:BD251))*SAP_Leadsheet!$E$83)</f>
        <v>0</v>
      </c>
      <c r="BF251" s="335">
        <f>IF(OR($C312&gt;BF$7,$C312+$E312-2&lt;BF$7),0,($D312-SUM($F312:BE312)-SUM($F251:BE251))*SAP_Leadsheet!$E$83)</f>
        <v>0</v>
      </c>
      <c r="BG251" s="335">
        <f>IF(OR($C312&gt;BG$7,$C312+$E312-2&lt;BG$7),0,($D312-SUM($F312:BF312)-SUM($F251:BF251))*SAP_Leadsheet!$E$83)</f>
        <v>0</v>
      </c>
      <c r="BH251" s="335">
        <f>IF(OR($C312&gt;BH$7,$C312+$E312-2&lt;BH$7),0,($D312-SUM($F312:BG312)-SUM($F251:BG251))*SAP_Leadsheet!$E$83)</f>
        <v>0</v>
      </c>
      <c r="BI251" s="335">
        <f>IF(OR($C312&gt;BI$7,$C312+$E312-2&lt;BI$7),0,($D312-SUM($F312:BH312)-SUM($F251:BH251))*SAP_Leadsheet!$E$83)</f>
        <v>0</v>
      </c>
      <c r="BJ251" s="335">
        <f>IF(OR($C312&gt;BJ$7,$C312+$E312-2&lt;BJ$7),0,($D312-SUM($F312:BI312)-SUM($F251:BI251))*SAP_Leadsheet!$E$83)</f>
        <v>0</v>
      </c>
      <c r="BK251" s="335">
        <f>IF(OR($C312&gt;BK$7,$C312+$E312-2&lt;BK$7),0,($D312-SUM($F312:BJ312)-SUM($F251:BJ251))*SAP_Leadsheet!$E$83)</f>
        <v>0</v>
      </c>
      <c r="BL251" s="335">
        <f>IF(OR($C312&gt;BL$7,$C312+$E312-2&lt;BL$7),0,($D312-SUM($F312:BK312)-SUM($F251:BK251))*SAP_Leadsheet!$E$83)</f>
        <v>0</v>
      </c>
      <c r="BM251" s="335">
        <f>IF(OR($C312&gt;BM$7,$C312+$E312-2&lt;BM$7),0,($D312-SUM($F312:BL312)-SUM($F251:BL251))*SAP_Leadsheet!$E$83)</f>
        <v>0</v>
      </c>
      <c r="BN251" s="335">
        <f>IF(OR($C312&gt;BN$7,$C312+$E312-2&lt;BN$7),0,($D312-SUM($F312:BM312)-SUM($F251:BM251))*SAP_Leadsheet!$E$83)</f>
        <v>0</v>
      </c>
      <c r="BO251" s="253"/>
      <c r="BP251" s="253"/>
      <c r="BQ251" s="253"/>
      <c r="BR251" s="253"/>
      <c r="BS251" s="253"/>
      <c r="BT251" s="253"/>
      <c r="BU251" s="253"/>
      <c r="BV251" s="253"/>
      <c r="BW251" s="253"/>
      <c r="BX251" s="253"/>
      <c r="BY251" s="253"/>
      <c r="BZ251" s="253"/>
      <c r="CA251" s="253"/>
      <c r="CB251" s="253"/>
      <c r="CC251" s="253"/>
      <c r="CD251" s="253"/>
      <c r="CE251" s="253"/>
      <c r="CF251" s="253"/>
      <c r="CG251" s="253"/>
      <c r="CH251" s="253"/>
      <c r="CI251" s="253"/>
      <c r="CJ251" s="253"/>
      <c r="CK251" s="253"/>
      <c r="CL251" s="253"/>
    </row>
    <row r="252" spans="1:90" hidden="1" outlineLevel="1" x14ac:dyDescent="0.15">
      <c r="A252" s="112"/>
      <c r="B252" s="87"/>
      <c r="C252" s="8">
        <v>28</v>
      </c>
      <c r="D252" s="332"/>
      <c r="E252" s="333"/>
      <c r="F252" s="334"/>
      <c r="G252" s="335">
        <f>IF(OR($C313&gt;G$7,$C313+$E313-2&lt;G$7),0,($D313-SUM($F313:F313)-SUM($F252:F252))*SAP_Leadsheet!$E$83)</f>
        <v>0</v>
      </c>
      <c r="H252" s="335">
        <f>IF(OR($C313&gt;H$7,$C313+$E313-2&lt;H$7),0,($D313-SUM($F313:G313)-SUM($F252:G252))*SAP_Leadsheet!$E$83)</f>
        <v>0</v>
      </c>
      <c r="I252" s="335">
        <f>IF(OR($C313&gt;I$7,$C313+$E313-2&lt;I$7),0,($D313-SUM($F313:H313)-SUM($F252:H252))*SAP_Leadsheet!$E$83)</f>
        <v>0</v>
      </c>
      <c r="J252" s="335">
        <f>IF(OR($C313&gt;J$7,$C313+$E313-2&lt;J$7),0,($D313-SUM($F313:I313)-SUM($F252:I252))*SAP_Leadsheet!$E$83)</f>
        <v>0</v>
      </c>
      <c r="K252" s="335">
        <f>IF(OR($C313&gt;K$7,$C313+$E313-2&lt;K$7),0,($D313-SUM($F313:J313)-SUM($F252:J252))*SAP_Leadsheet!$E$83)</f>
        <v>0</v>
      </c>
      <c r="L252" s="335">
        <f>IF(OR($C313&gt;L$7,$C313+$E313-2&lt;L$7),0,($D313-SUM($F313:K313)-SUM($F252:K252))*SAP_Leadsheet!$E$83)</f>
        <v>0</v>
      </c>
      <c r="M252" s="335">
        <f>IF(OR($C313&gt;M$7,$C313+$E313-2&lt;M$7),0,($D313-SUM($F313:L313)-SUM($F252:L252))*SAP_Leadsheet!$E$83)</f>
        <v>0</v>
      </c>
      <c r="N252" s="335">
        <f>IF(OR($C313&gt;N$7,$C313+$E313-2&lt;N$7),0,($D313-SUM($F313:M313)-SUM($F252:M252))*SAP_Leadsheet!$E$83)</f>
        <v>0</v>
      </c>
      <c r="O252" s="335">
        <f>IF(OR($C313&gt;O$7,$C313+$E313-2&lt;O$7),0,($D313-SUM($F313:N313)-SUM($F252:N252))*SAP_Leadsheet!$E$83)</f>
        <v>0</v>
      </c>
      <c r="P252" s="335">
        <f>IF(OR($C313&gt;P$7,$C313+$E313-2&lt;P$7),0,($D313-SUM($F313:O313)-SUM($F252:O252))*SAP_Leadsheet!$E$83)</f>
        <v>0</v>
      </c>
      <c r="Q252" s="335">
        <f>IF(OR($C313&gt;Q$7,$C313+$E313-2&lt;Q$7),0,($D313-SUM($F313:P313)-SUM($F252:P252))*SAP_Leadsheet!$E$83)</f>
        <v>0</v>
      </c>
      <c r="R252" s="335">
        <f>IF(OR($C313&gt;R$7,$C313+$E313-2&lt;R$7),0,($D313-SUM($F313:Q313)-SUM($F252:Q252))*SAP_Leadsheet!$E$83)</f>
        <v>0</v>
      </c>
      <c r="S252" s="335">
        <f>IF(OR($C313&gt;S$7,$C313+$E313-2&lt;S$7),0,($D313-SUM($F313:R313)-SUM($F252:R252))*SAP_Leadsheet!$E$83)</f>
        <v>0</v>
      </c>
      <c r="T252" s="335">
        <f>IF(OR($C313&gt;T$7,$C313+$E313-2&lt;T$7),0,($D313-SUM($F313:S313)-SUM($F252:S252))*SAP_Leadsheet!$E$83)</f>
        <v>0</v>
      </c>
      <c r="U252" s="335">
        <f>IF(OR($C313&gt;U$7,$C313+$E313-2&lt;U$7),0,($D313-SUM($F313:T313)-SUM($F252:T252))*SAP_Leadsheet!$E$83)</f>
        <v>0</v>
      </c>
      <c r="V252" s="335">
        <f>IF(OR($C313&gt;V$7,$C313+$E313-2&lt;V$7),0,($D313-SUM($F313:U313)-SUM($F252:U252))*SAP_Leadsheet!$E$83)</f>
        <v>0</v>
      </c>
      <c r="W252" s="335">
        <f>IF(OR($C313&gt;W$7,$C313+$E313-2&lt;W$7),0,($D313-SUM($F313:V313)-SUM($F252:V252))*SAP_Leadsheet!$E$83)</f>
        <v>0</v>
      </c>
      <c r="X252" s="335">
        <f>IF(OR($C313&gt;X$7,$C313+$E313-2&lt;X$7),0,($D313-SUM($F313:W313)-SUM($F252:W252))*SAP_Leadsheet!$E$83)</f>
        <v>0</v>
      </c>
      <c r="Y252" s="335">
        <f>IF(OR($C313&gt;Y$7,$C313+$E313-2&lt;Y$7),0,($D313-SUM($F313:X313)-SUM($F252:X252))*SAP_Leadsheet!$E$83)</f>
        <v>0</v>
      </c>
      <c r="Z252" s="335">
        <f>IF(OR($C313&gt;Z$7,$C313+$E313-2&lt;Z$7),0,($D313-SUM($F313:Y313)-SUM($F252:Y252))*SAP_Leadsheet!$E$83)</f>
        <v>0</v>
      </c>
      <c r="AA252" s="335">
        <f>IF(OR($C313&gt;AA$7,$C313+$E313-2&lt;AA$7),0,($D313-SUM($F313:Z313)-SUM($F252:Z252))*SAP_Leadsheet!$E$83)</f>
        <v>0</v>
      </c>
      <c r="AB252" s="335">
        <f>IF(OR($C313&gt;AB$7,$C313+$E313-2&lt;AB$7),0,($D313-SUM($F313:AA313)-SUM($F252:AA252))*SAP_Leadsheet!$E$83)</f>
        <v>0</v>
      </c>
      <c r="AC252" s="335">
        <f>IF(OR($C313&gt;AC$7,$C313+$E313-2&lt;AC$7),0,($D313-SUM($F313:AB313)-SUM($F252:AB252))*SAP_Leadsheet!$E$83)</f>
        <v>0</v>
      </c>
      <c r="AD252" s="335">
        <f>IF(OR($C313&gt;AD$7,$C313+$E313-2&lt;AD$7),0,($D313-SUM($F313:AC313)-SUM($F252:AC252))*SAP_Leadsheet!$E$83)</f>
        <v>0</v>
      </c>
      <c r="AE252" s="335">
        <f>IF(OR($C313&gt;AE$7,$C313+$E313-2&lt;AE$7),0,($D313-SUM($F313:AD313)-SUM($F252:AD252))*SAP_Leadsheet!$E$83)</f>
        <v>0</v>
      </c>
      <c r="AF252" s="335">
        <f>IF(OR($C313&gt;AF$7,$C313+$E313-2&lt;AF$7),0,($D313-SUM($F313:AE313)-SUM($F252:AE252))*SAP_Leadsheet!$E$83)</f>
        <v>0</v>
      </c>
      <c r="AG252" s="335">
        <f>IF(OR($C313&gt;AG$7,$C313+$E313-2&lt;AG$7),0,($D313-SUM($F313:AF313)-SUM($F252:AF252))*SAP_Leadsheet!$E$83)</f>
        <v>0</v>
      </c>
      <c r="AH252" s="335">
        <f>IF(OR($C313&gt;AH$7,$C313+$E313-2&lt;AH$7),0,($D313-SUM($F313:AG313)-SUM($F252:AG252))*SAP_Leadsheet!$E$83)</f>
        <v>0</v>
      </c>
      <c r="AI252" s="335">
        <f>IF(OR($C313&gt;AI$7,$C313+$E313-2&lt;AI$7),0,($D313-SUM($F313:AH313)-SUM($F252:AH252))*SAP_Leadsheet!$E$83)</f>
        <v>0</v>
      </c>
      <c r="AJ252" s="335">
        <f>IF(OR($C313&gt;AJ$7,$C313+$E313-2&lt;AJ$7),0,($D313-SUM($F313:AI313)-SUM($F252:AI252))*SAP_Leadsheet!$E$83)</f>
        <v>0</v>
      </c>
      <c r="AK252" s="335">
        <f>IF(OR($C313&gt;AK$7,$C313+$E313-2&lt;AK$7),0,($D313-SUM($F313:AJ313)-SUM($F252:AJ252))*SAP_Leadsheet!$E$83)</f>
        <v>0</v>
      </c>
      <c r="AL252" s="335">
        <f>IF(OR($C313&gt;AL$7,$C313+$E313-2&lt;AL$7),0,($D313-SUM($F313:AK313)-SUM($F252:AK252))*SAP_Leadsheet!$E$83)</f>
        <v>0</v>
      </c>
      <c r="AM252" s="335">
        <f>IF(OR($C313&gt;AM$7,$C313+$E313-2&lt;AM$7),0,($D313-SUM($F313:AL313)-SUM($F252:AL252))*SAP_Leadsheet!$E$83)</f>
        <v>0</v>
      </c>
      <c r="AN252" s="335">
        <f>IF(OR($C313&gt;AN$7,$C313+$E313-2&lt;AN$7),0,($D313-SUM($F313:AM313)-SUM($F252:AM252))*SAP_Leadsheet!$E$83)</f>
        <v>0</v>
      </c>
      <c r="AO252" s="335">
        <f>IF(OR($C313&gt;AO$7,$C313+$E313-2&lt;AO$7),0,($D313-SUM($F313:AN313)-SUM($F252:AN252))*SAP_Leadsheet!$E$83)</f>
        <v>0</v>
      </c>
      <c r="AP252" s="335">
        <f>IF(OR($C313&gt;AP$7,$C313+$E313-2&lt;AP$7),0,($D313-SUM($F313:AO313)-SUM($F252:AO252))*SAP_Leadsheet!$E$83)</f>
        <v>0</v>
      </c>
      <c r="AQ252" s="335">
        <f>IF(OR($C313&gt;AQ$7,$C313+$E313-2&lt;AQ$7),0,($D313-SUM($F313:AP313)-SUM($F252:AP252))*SAP_Leadsheet!$E$83)</f>
        <v>0</v>
      </c>
      <c r="AR252" s="335">
        <f>IF(OR($C313&gt;AR$7,$C313+$E313-2&lt;AR$7),0,($D313-SUM($F313:AQ313)-SUM($F252:AQ252))*SAP_Leadsheet!$E$83)</f>
        <v>0</v>
      </c>
      <c r="AS252" s="335">
        <f>IF(OR($C313&gt;AS$7,$C313+$E313-2&lt;AS$7),0,($D313-SUM($F313:AR313)-SUM($F252:AR252))*SAP_Leadsheet!$E$83)</f>
        <v>0</v>
      </c>
      <c r="AT252" s="335">
        <f>IF(OR($C313&gt;AT$7,$C313+$E313-2&lt;AT$7),0,($D313-SUM($F313:AS313)-SUM($F252:AS252))*SAP_Leadsheet!$E$83)</f>
        <v>0</v>
      </c>
      <c r="AU252" s="335">
        <f>IF(OR($C313&gt;AU$7,$C313+$E313-2&lt;AU$7),0,($D313-SUM($F313:AT313)-SUM($F252:AT252))*SAP_Leadsheet!$E$83)</f>
        <v>0</v>
      </c>
      <c r="AV252" s="335">
        <f>IF(OR($C313&gt;AV$7,$C313+$E313-2&lt;AV$7),0,($D313-SUM($F313:AU313)-SUM($F252:AU252))*SAP_Leadsheet!$E$83)</f>
        <v>0</v>
      </c>
      <c r="AW252" s="335">
        <f>IF(OR($C313&gt;AW$7,$C313+$E313-2&lt;AW$7),0,($D313-SUM($F313:AV313)-SUM($F252:AV252))*SAP_Leadsheet!$E$83)</f>
        <v>0</v>
      </c>
      <c r="AX252" s="335">
        <f>IF(OR($C313&gt;AX$7,$C313+$E313-2&lt;AX$7),0,($D313-SUM($F313:AW313)-SUM($F252:AW252))*SAP_Leadsheet!$E$83)</f>
        <v>0</v>
      </c>
      <c r="AY252" s="335">
        <f>IF(OR($C313&gt;AY$7,$C313+$E313-2&lt;AY$7),0,($D313-SUM($F313:AX313)-SUM($F252:AX252))*SAP_Leadsheet!$E$83)</f>
        <v>0</v>
      </c>
      <c r="AZ252" s="335">
        <f>IF(OR($C313&gt;AZ$7,$C313+$E313-2&lt;AZ$7),0,($D313-SUM($F313:AY313)-SUM($F252:AY252))*SAP_Leadsheet!$E$83)</f>
        <v>0</v>
      </c>
      <c r="BA252" s="335">
        <f>IF(OR($C313&gt;BA$7,$C313+$E313-2&lt;BA$7),0,($D313-SUM($F313:AZ313)-SUM($F252:AZ252))*SAP_Leadsheet!$E$83)</f>
        <v>0</v>
      </c>
      <c r="BB252" s="335">
        <f>IF(OR($C313&gt;BB$7,$C313+$E313-2&lt;BB$7),0,($D313-SUM($F313:BA313)-SUM($F252:BA252))*SAP_Leadsheet!$E$83)</f>
        <v>0</v>
      </c>
      <c r="BC252" s="335">
        <f>IF(OR($C313&gt;BC$7,$C313+$E313-2&lt;BC$7),0,($D313-SUM($F313:BB313)-SUM($F252:BB252))*SAP_Leadsheet!$E$83)</f>
        <v>0</v>
      </c>
      <c r="BD252" s="335">
        <f>IF(OR($C313&gt;BD$7,$C313+$E313-2&lt;BD$7),0,($D313-SUM($F313:BC313)-SUM($F252:BC252))*SAP_Leadsheet!$E$83)</f>
        <v>0</v>
      </c>
      <c r="BE252" s="335">
        <f>IF(OR($C313&gt;BE$7,$C313+$E313-2&lt;BE$7),0,($D313-SUM($F313:BD313)-SUM($F252:BD252))*SAP_Leadsheet!$E$83)</f>
        <v>0</v>
      </c>
      <c r="BF252" s="335">
        <f>IF(OR($C313&gt;BF$7,$C313+$E313-2&lt;BF$7),0,($D313-SUM($F313:BE313)-SUM($F252:BE252))*SAP_Leadsheet!$E$83)</f>
        <v>0</v>
      </c>
      <c r="BG252" s="335">
        <f>IF(OR($C313&gt;BG$7,$C313+$E313-2&lt;BG$7),0,($D313-SUM($F313:BF313)-SUM($F252:BF252))*SAP_Leadsheet!$E$83)</f>
        <v>0</v>
      </c>
      <c r="BH252" s="335">
        <f>IF(OR($C313&gt;BH$7,$C313+$E313-2&lt;BH$7),0,($D313-SUM($F313:BG313)-SUM($F252:BG252))*SAP_Leadsheet!$E$83)</f>
        <v>0</v>
      </c>
      <c r="BI252" s="335">
        <f>IF(OR($C313&gt;BI$7,$C313+$E313-2&lt;BI$7),0,($D313-SUM($F313:BH313)-SUM($F252:BH252))*SAP_Leadsheet!$E$83)</f>
        <v>0</v>
      </c>
      <c r="BJ252" s="335">
        <f>IF(OR($C313&gt;BJ$7,$C313+$E313-2&lt;BJ$7),0,($D313-SUM($F313:BI313)-SUM($F252:BI252))*SAP_Leadsheet!$E$83)</f>
        <v>0</v>
      </c>
      <c r="BK252" s="335">
        <f>IF(OR($C313&gt;BK$7,$C313+$E313-2&lt;BK$7),0,($D313-SUM($F313:BJ313)-SUM($F252:BJ252))*SAP_Leadsheet!$E$83)</f>
        <v>0</v>
      </c>
      <c r="BL252" s="335">
        <f>IF(OR($C313&gt;BL$7,$C313+$E313-2&lt;BL$7),0,($D313-SUM($F313:BK313)-SUM($F252:BK252))*SAP_Leadsheet!$E$83)</f>
        <v>0</v>
      </c>
      <c r="BM252" s="335">
        <f>IF(OR($C313&gt;BM$7,$C313+$E313-2&lt;BM$7),0,($D313-SUM($F313:BL313)-SUM($F252:BL252))*SAP_Leadsheet!$E$83)</f>
        <v>0</v>
      </c>
      <c r="BN252" s="335">
        <f>IF(OR($C313&gt;BN$7,$C313+$E313-2&lt;BN$7),0,($D313-SUM($F313:BM313)-SUM($F252:BM252))*SAP_Leadsheet!$E$83)</f>
        <v>0</v>
      </c>
      <c r="BO252" s="253"/>
      <c r="BP252" s="253"/>
      <c r="BQ252" s="253"/>
      <c r="BR252" s="253"/>
      <c r="BS252" s="253"/>
      <c r="BT252" s="253"/>
      <c r="BU252" s="253"/>
      <c r="BV252" s="253"/>
      <c r="BW252" s="253"/>
      <c r="BX252" s="253"/>
      <c r="BY252" s="253"/>
      <c r="BZ252" s="253"/>
      <c r="CA252" s="253"/>
      <c r="CB252" s="253"/>
      <c r="CC252" s="253"/>
      <c r="CD252" s="253"/>
      <c r="CE252" s="253"/>
      <c r="CF252" s="253"/>
      <c r="CG252" s="253"/>
      <c r="CH252" s="253"/>
      <c r="CI252" s="253"/>
      <c r="CJ252" s="253"/>
      <c r="CK252" s="253"/>
      <c r="CL252" s="253"/>
    </row>
    <row r="253" spans="1:90" hidden="1" outlineLevel="1" x14ac:dyDescent="0.15">
      <c r="A253" s="112"/>
      <c r="B253" s="87"/>
      <c r="C253" s="8">
        <v>29</v>
      </c>
      <c r="D253" s="332"/>
      <c r="E253" s="333"/>
      <c r="F253" s="334"/>
      <c r="G253" s="335">
        <f>IF(OR($C314&gt;G$7,$C314+$E314-2&lt;G$7),0,($D314-SUM($F314:F314)-SUM($F253:F253))*SAP_Leadsheet!$E$83)</f>
        <v>0</v>
      </c>
      <c r="H253" s="335">
        <f>IF(OR($C314&gt;H$7,$C314+$E314-2&lt;H$7),0,($D314-SUM($F314:G314)-SUM($F253:G253))*SAP_Leadsheet!$E$83)</f>
        <v>0</v>
      </c>
      <c r="I253" s="335">
        <f>IF(OR($C314&gt;I$7,$C314+$E314-2&lt;I$7),0,($D314-SUM($F314:H314)-SUM($F253:H253))*SAP_Leadsheet!$E$83)</f>
        <v>0</v>
      </c>
      <c r="J253" s="335">
        <f>IF(OR($C314&gt;J$7,$C314+$E314-2&lt;J$7),0,($D314-SUM($F314:I314)-SUM($F253:I253))*SAP_Leadsheet!$E$83)</f>
        <v>0</v>
      </c>
      <c r="K253" s="335">
        <f>IF(OR($C314&gt;K$7,$C314+$E314-2&lt;K$7),0,($D314-SUM($F314:J314)-SUM($F253:J253))*SAP_Leadsheet!$E$83)</f>
        <v>0</v>
      </c>
      <c r="L253" s="335">
        <f>IF(OR($C314&gt;L$7,$C314+$E314-2&lt;L$7),0,($D314-SUM($F314:K314)-SUM($F253:K253))*SAP_Leadsheet!$E$83)</f>
        <v>0</v>
      </c>
      <c r="M253" s="335">
        <f>IF(OR($C314&gt;M$7,$C314+$E314-2&lt;M$7),0,($D314-SUM($F314:L314)-SUM($F253:L253))*SAP_Leadsheet!$E$83)</f>
        <v>0</v>
      </c>
      <c r="N253" s="335">
        <f>IF(OR($C314&gt;N$7,$C314+$E314-2&lt;N$7),0,($D314-SUM($F314:M314)-SUM($F253:M253))*SAP_Leadsheet!$E$83)</f>
        <v>0</v>
      </c>
      <c r="O253" s="335">
        <f>IF(OR($C314&gt;O$7,$C314+$E314-2&lt;O$7),0,($D314-SUM($F314:N314)-SUM($F253:N253))*SAP_Leadsheet!$E$83)</f>
        <v>0</v>
      </c>
      <c r="P253" s="335">
        <f>IF(OR($C314&gt;P$7,$C314+$E314-2&lt;P$7),0,($D314-SUM($F314:O314)-SUM($F253:O253))*SAP_Leadsheet!$E$83)</f>
        <v>0</v>
      </c>
      <c r="Q253" s="335">
        <f>IF(OR($C314&gt;Q$7,$C314+$E314-2&lt;Q$7),0,($D314-SUM($F314:P314)-SUM($F253:P253))*SAP_Leadsheet!$E$83)</f>
        <v>0</v>
      </c>
      <c r="R253" s="335">
        <f>IF(OR($C314&gt;R$7,$C314+$E314-2&lt;R$7),0,($D314-SUM($F314:Q314)-SUM($F253:Q253))*SAP_Leadsheet!$E$83)</f>
        <v>0</v>
      </c>
      <c r="S253" s="335">
        <f>IF(OR($C314&gt;S$7,$C314+$E314-2&lt;S$7),0,($D314-SUM($F314:R314)-SUM($F253:R253))*SAP_Leadsheet!$E$83)</f>
        <v>0</v>
      </c>
      <c r="T253" s="335">
        <f>IF(OR($C314&gt;T$7,$C314+$E314-2&lt;T$7),0,($D314-SUM($F314:S314)-SUM($F253:S253))*SAP_Leadsheet!$E$83)</f>
        <v>0</v>
      </c>
      <c r="U253" s="335">
        <f>IF(OR($C314&gt;U$7,$C314+$E314-2&lt;U$7),0,($D314-SUM($F314:T314)-SUM($F253:T253))*SAP_Leadsheet!$E$83)</f>
        <v>0</v>
      </c>
      <c r="V253" s="335">
        <f>IF(OR($C314&gt;V$7,$C314+$E314-2&lt;V$7),0,($D314-SUM($F314:U314)-SUM($F253:U253))*SAP_Leadsheet!$E$83)</f>
        <v>0</v>
      </c>
      <c r="W253" s="335">
        <f>IF(OR($C314&gt;W$7,$C314+$E314-2&lt;W$7),0,($D314-SUM($F314:V314)-SUM($F253:V253))*SAP_Leadsheet!$E$83)</f>
        <v>0</v>
      </c>
      <c r="X253" s="335">
        <f>IF(OR($C314&gt;X$7,$C314+$E314-2&lt;X$7),0,($D314-SUM($F314:W314)-SUM($F253:W253))*SAP_Leadsheet!$E$83)</f>
        <v>0</v>
      </c>
      <c r="Y253" s="335">
        <f>IF(OR($C314&gt;Y$7,$C314+$E314-2&lt;Y$7),0,($D314-SUM($F314:X314)-SUM($F253:X253))*SAP_Leadsheet!$E$83)</f>
        <v>0</v>
      </c>
      <c r="Z253" s="335">
        <f>IF(OR($C314&gt;Z$7,$C314+$E314-2&lt;Z$7),0,($D314-SUM($F314:Y314)-SUM($F253:Y253))*SAP_Leadsheet!$E$83)</f>
        <v>0</v>
      </c>
      <c r="AA253" s="335">
        <f>IF(OR($C314&gt;AA$7,$C314+$E314-2&lt;AA$7),0,($D314-SUM($F314:Z314)-SUM($F253:Z253))*SAP_Leadsheet!$E$83)</f>
        <v>0</v>
      </c>
      <c r="AB253" s="335">
        <f>IF(OR($C314&gt;AB$7,$C314+$E314-2&lt;AB$7),0,($D314-SUM($F314:AA314)-SUM($F253:AA253))*SAP_Leadsheet!$E$83)</f>
        <v>0</v>
      </c>
      <c r="AC253" s="335">
        <f>IF(OR($C314&gt;AC$7,$C314+$E314-2&lt;AC$7),0,($D314-SUM($F314:AB314)-SUM($F253:AB253))*SAP_Leadsheet!$E$83)</f>
        <v>0</v>
      </c>
      <c r="AD253" s="335">
        <f>IF(OR($C314&gt;AD$7,$C314+$E314-2&lt;AD$7),0,($D314-SUM($F314:AC314)-SUM($F253:AC253))*SAP_Leadsheet!$E$83)</f>
        <v>0</v>
      </c>
      <c r="AE253" s="335">
        <f>IF(OR($C314&gt;AE$7,$C314+$E314-2&lt;AE$7),0,($D314-SUM($F314:AD314)-SUM($F253:AD253))*SAP_Leadsheet!$E$83)</f>
        <v>0</v>
      </c>
      <c r="AF253" s="335">
        <f>IF(OR($C314&gt;AF$7,$C314+$E314-2&lt;AF$7),0,($D314-SUM($F314:AE314)-SUM($F253:AE253))*SAP_Leadsheet!$E$83)</f>
        <v>0</v>
      </c>
      <c r="AG253" s="335">
        <f>IF(OR($C314&gt;AG$7,$C314+$E314-2&lt;AG$7),0,($D314-SUM($F314:AF314)-SUM($F253:AF253))*SAP_Leadsheet!$E$83)</f>
        <v>0</v>
      </c>
      <c r="AH253" s="335">
        <f>IF(OR($C314&gt;AH$7,$C314+$E314-2&lt;AH$7),0,($D314-SUM($F314:AG314)-SUM($F253:AG253))*SAP_Leadsheet!$E$83)</f>
        <v>0</v>
      </c>
      <c r="AI253" s="335">
        <f>IF(OR($C314&gt;AI$7,$C314+$E314-2&lt;AI$7),0,($D314-SUM($F314:AH314)-SUM($F253:AH253))*SAP_Leadsheet!$E$83)</f>
        <v>0</v>
      </c>
      <c r="AJ253" s="335">
        <f>IF(OR($C314&gt;AJ$7,$C314+$E314-2&lt;AJ$7),0,($D314-SUM($F314:AI314)-SUM($F253:AI253))*SAP_Leadsheet!$E$83)</f>
        <v>0</v>
      </c>
      <c r="AK253" s="335">
        <f>IF(OR($C314&gt;AK$7,$C314+$E314-2&lt;AK$7),0,($D314-SUM($F314:AJ314)-SUM($F253:AJ253))*SAP_Leadsheet!$E$83)</f>
        <v>0</v>
      </c>
      <c r="AL253" s="335">
        <f>IF(OR($C314&gt;AL$7,$C314+$E314-2&lt;AL$7),0,($D314-SUM($F314:AK314)-SUM($F253:AK253))*SAP_Leadsheet!$E$83)</f>
        <v>0</v>
      </c>
      <c r="AM253" s="335">
        <f>IF(OR($C314&gt;AM$7,$C314+$E314-2&lt;AM$7),0,($D314-SUM($F314:AL314)-SUM($F253:AL253))*SAP_Leadsheet!$E$83)</f>
        <v>0</v>
      </c>
      <c r="AN253" s="335">
        <f>IF(OR($C314&gt;AN$7,$C314+$E314-2&lt;AN$7),0,($D314-SUM($F314:AM314)-SUM($F253:AM253))*SAP_Leadsheet!$E$83)</f>
        <v>0</v>
      </c>
      <c r="AO253" s="335">
        <f>IF(OR($C314&gt;AO$7,$C314+$E314-2&lt;AO$7),0,($D314-SUM($F314:AN314)-SUM($F253:AN253))*SAP_Leadsheet!$E$83)</f>
        <v>0</v>
      </c>
      <c r="AP253" s="335">
        <f>IF(OR($C314&gt;AP$7,$C314+$E314-2&lt;AP$7),0,($D314-SUM($F314:AO314)-SUM($F253:AO253))*SAP_Leadsheet!$E$83)</f>
        <v>0</v>
      </c>
      <c r="AQ253" s="335">
        <f>IF(OR($C314&gt;AQ$7,$C314+$E314-2&lt;AQ$7),0,($D314-SUM($F314:AP314)-SUM($F253:AP253))*SAP_Leadsheet!$E$83)</f>
        <v>0</v>
      </c>
      <c r="AR253" s="335">
        <f>IF(OR($C314&gt;AR$7,$C314+$E314-2&lt;AR$7),0,($D314-SUM($F314:AQ314)-SUM($F253:AQ253))*SAP_Leadsheet!$E$83)</f>
        <v>0</v>
      </c>
      <c r="AS253" s="335">
        <f>IF(OR($C314&gt;AS$7,$C314+$E314-2&lt;AS$7),0,($D314-SUM($F314:AR314)-SUM($F253:AR253))*SAP_Leadsheet!$E$83)</f>
        <v>0</v>
      </c>
      <c r="AT253" s="335">
        <f>IF(OR($C314&gt;AT$7,$C314+$E314-2&lt;AT$7),0,($D314-SUM($F314:AS314)-SUM($F253:AS253))*SAP_Leadsheet!$E$83)</f>
        <v>0</v>
      </c>
      <c r="AU253" s="335">
        <f>IF(OR($C314&gt;AU$7,$C314+$E314-2&lt;AU$7),0,($D314-SUM($F314:AT314)-SUM($F253:AT253))*SAP_Leadsheet!$E$83)</f>
        <v>0</v>
      </c>
      <c r="AV253" s="335">
        <f>IF(OR($C314&gt;AV$7,$C314+$E314-2&lt;AV$7),0,($D314-SUM($F314:AU314)-SUM($F253:AU253))*SAP_Leadsheet!$E$83)</f>
        <v>0</v>
      </c>
      <c r="AW253" s="335">
        <f>IF(OR($C314&gt;AW$7,$C314+$E314-2&lt;AW$7),0,($D314-SUM($F314:AV314)-SUM($F253:AV253))*SAP_Leadsheet!$E$83)</f>
        <v>0</v>
      </c>
      <c r="AX253" s="335">
        <f>IF(OR($C314&gt;AX$7,$C314+$E314-2&lt;AX$7),0,($D314-SUM($F314:AW314)-SUM($F253:AW253))*SAP_Leadsheet!$E$83)</f>
        <v>0</v>
      </c>
      <c r="AY253" s="335">
        <f>IF(OR($C314&gt;AY$7,$C314+$E314-2&lt;AY$7),0,($D314-SUM($F314:AX314)-SUM($F253:AX253))*SAP_Leadsheet!$E$83)</f>
        <v>0</v>
      </c>
      <c r="AZ253" s="335">
        <f>IF(OR($C314&gt;AZ$7,$C314+$E314-2&lt;AZ$7),0,($D314-SUM($F314:AY314)-SUM($F253:AY253))*SAP_Leadsheet!$E$83)</f>
        <v>0</v>
      </c>
      <c r="BA253" s="335">
        <f>IF(OR($C314&gt;BA$7,$C314+$E314-2&lt;BA$7),0,($D314-SUM($F314:AZ314)-SUM($F253:AZ253))*SAP_Leadsheet!$E$83)</f>
        <v>0</v>
      </c>
      <c r="BB253" s="335">
        <f>IF(OR($C314&gt;BB$7,$C314+$E314-2&lt;BB$7),0,($D314-SUM($F314:BA314)-SUM($F253:BA253))*SAP_Leadsheet!$E$83)</f>
        <v>0</v>
      </c>
      <c r="BC253" s="335">
        <f>IF(OR($C314&gt;BC$7,$C314+$E314-2&lt;BC$7),0,($D314-SUM($F314:BB314)-SUM($F253:BB253))*SAP_Leadsheet!$E$83)</f>
        <v>0</v>
      </c>
      <c r="BD253" s="335">
        <f>IF(OR($C314&gt;BD$7,$C314+$E314-2&lt;BD$7),0,($D314-SUM($F314:BC314)-SUM($F253:BC253))*SAP_Leadsheet!$E$83)</f>
        <v>0</v>
      </c>
      <c r="BE253" s="335">
        <f>IF(OR($C314&gt;BE$7,$C314+$E314-2&lt;BE$7),0,($D314-SUM($F314:BD314)-SUM($F253:BD253))*SAP_Leadsheet!$E$83)</f>
        <v>0</v>
      </c>
      <c r="BF253" s="335">
        <f>IF(OR($C314&gt;BF$7,$C314+$E314-2&lt;BF$7),0,($D314-SUM($F314:BE314)-SUM($F253:BE253))*SAP_Leadsheet!$E$83)</f>
        <v>0</v>
      </c>
      <c r="BG253" s="335">
        <f>IF(OR($C314&gt;BG$7,$C314+$E314-2&lt;BG$7),0,($D314-SUM($F314:BF314)-SUM($F253:BF253))*SAP_Leadsheet!$E$83)</f>
        <v>0</v>
      </c>
      <c r="BH253" s="335">
        <f>IF(OR($C314&gt;BH$7,$C314+$E314-2&lt;BH$7),0,($D314-SUM($F314:BG314)-SUM($F253:BG253))*SAP_Leadsheet!$E$83)</f>
        <v>0</v>
      </c>
      <c r="BI253" s="335">
        <f>IF(OR($C314&gt;BI$7,$C314+$E314-2&lt;BI$7),0,($D314-SUM($F314:BH314)-SUM($F253:BH253))*SAP_Leadsheet!$E$83)</f>
        <v>0</v>
      </c>
      <c r="BJ253" s="335">
        <f>IF(OR($C314&gt;BJ$7,$C314+$E314-2&lt;BJ$7),0,($D314-SUM($F314:BI314)-SUM($F253:BI253))*SAP_Leadsheet!$E$83)</f>
        <v>0</v>
      </c>
      <c r="BK253" s="335">
        <f>IF(OR($C314&gt;BK$7,$C314+$E314-2&lt;BK$7),0,($D314-SUM($F314:BJ314)-SUM($F253:BJ253))*SAP_Leadsheet!$E$83)</f>
        <v>0</v>
      </c>
      <c r="BL253" s="335">
        <f>IF(OR($C314&gt;BL$7,$C314+$E314-2&lt;BL$7),0,($D314-SUM($F314:BK314)-SUM($F253:BK253))*SAP_Leadsheet!$E$83)</f>
        <v>0</v>
      </c>
      <c r="BM253" s="335">
        <f>IF(OR($C314&gt;BM$7,$C314+$E314-2&lt;BM$7),0,($D314-SUM($F314:BL314)-SUM($F253:BL253))*SAP_Leadsheet!$E$83)</f>
        <v>0</v>
      </c>
      <c r="BN253" s="335">
        <f>IF(OR($C314&gt;BN$7,$C314+$E314-2&lt;BN$7),0,($D314-SUM($F314:BM314)-SUM($F253:BM253))*SAP_Leadsheet!$E$83)</f>
        <v>0</v>
      </c>
      <c r="BO253" s="253"/>
      <c r="BP253" s="253"/>
      <c r="BQ253" s="253"/>
      <c r="BR253" s="253"/>
      <c r="BS253" s="253"/>
      <c r="BT253" s="253"/>
      <c r="BU253" s="253"/>
      <c r="BV253" s="253"/>
      <c r="BW253" s="253"/>
      <c r="BX253" s="253"/>
      <c r="BY253" s="253"/>
      <c r="BZ253" s="253"/>
      <c r="CA253" s="253"/>
      <c r="CB253" s="253"/>
      <c r="CC253" s="253"/>
      <c r="CD253" s="253"/>
      <c r="CE253" s="253"/>
      <c r="CF253" s="253"/>
      <c r="CG253" s="253"/>
      <c r="CH253" s="253"/>
      <c r="CI253" s="253"/>
      <c r="CJ253" s="253"/>
      <c r="CK253" s="253"/>
      <c r="CL253" s="253"/>
    </row>
    <row r="254" spans="1:90" hidden="1" outlineLevel="1" x14ac:dyDescent="0.15">
      <c r="A254" s="112"/>
      <c r="B254" s="87"/>
      <c r="C254" s="8">
        <v>30</v>
      </c>
      <c r="D254" s="332"/>
      <c r="E254" s="333"/>
      <c r="F254" s="334"/>
      <c r="G254" s="335">
        <f>IF(OR($C315&gt;G$7,$C315+$E315-2&lt;G$7),0,($D315-SUM($F315:F315)-SUM($F254:F254))*SAP_Leadsheet!$E$83)</f>
        <v>0</v>
      </c>
      <c r="H254" s="335">
        <f>IF(OR($C315&gt;H$7,$C315+$E315-2&lt;H$7),0,($D315-SUM($F315:G315)-SUM($F254:G254))*SAP_Leadsheet!$E$83)</f>
        <v>0</v>
      </c>
      <c r="I254" s="335">
        <f>IF(OR($C315&gt;I$7,$C315+$E315-2&lt;I$7),0,($D315-SUM($F315:H315)-SUM($F254:H254))*SAP_Leadsheet!$E$83)</f>
        <v>0</v>
      </c>
      <c r="J254" s="335">
        <f>IF(OR($C315&gt;J$7,$C315+$E315-2&lt;J$7),0,($D315-SUM($F315:I315)-SUM($F254:I254))*SAP_Leadsheet!$E$83)</f>
        <v>0</v>
      </c>
      <c r="K254" s="335">
        <f>IF(OR($C315&gt;K$7,$C315+$E315-2&lt;K$7),0,($D315-SUM($F315:J315)-SUM($F254:J254))*SAP_Leadsheet!$E$83)</f>
        <v>0</v>
      </c>
      <c r="L254" s="335">
        <f>IF(OR($C315&gt;L$7,$C315+$E315-2&lt;L$7),0,($D315-SUM($F315:K315)-SUM($F254:K254))*SAP_Leadsheet!$E$83)</f>
        <v>0</v>
      </c>
      <c r="M254" s="335">
        <f>IF(OR($C315&gt;M$7,$C315+$E315-2&lt;M$7),0,($D315-SUM($F315:L315)-SUM($F254:L254))*SAP_Leadsheet!$E$83)</f>
        <v>0</v>
      </c>
      <c r="N254" s="335">
        <f>IF(OR($C315&gt;N$7,$C315+$E315-2&lt;N$7),0,($D315-SUM($F315:M315)-SUM($F254:M254))*SAP_Leadsheet!$E$83)</f>
        <v>0</v>
      </c>
      <c r="O254" s="335">
        <f>IF(OR($C315&gt;O$7,$C315+$E315-2&lt;O$7),0,($D315-SUM($F315:N315)-SUM($F254:N254))*SAP_Leadsheet!$E$83)</f>
        <v>0</v>
      </c>
      <c r="P254" s="335">
        <f>IF(OR($C315&gt;P$7,$C315+$E315-2&lt;P$7),0,($D315-SUM($F315:O315)-SUM($F254:O254))*SAP_Leadsheet!$E$83)</f>
        <v>0</v>
      </c>
      <c r="Q254" s="335">
        <f>IF(OR($C315&gt;Q$7,$C315+$E315-2&lt;Q$7),0,($D315-SUM($F315:P315)-SUM($F254:P254))*SAP_Leadsheet!$E$83)</f>
        <v>0</v>
      </c>
      <c r="R254" s="335">
        <f>IF(OR($C315&gt;R$7,$C315+$E315-2&lt;R$7),0,($D315-SUM($F315:Q315)-SUM($F254:Q254))*SAP_Leadsheet!$E$83)</f>
        <v>0</v>
      </c>
      <c r="S254" s="335">
        <f>IF(OR($C315&gt;S$7,$C315+$E315-2&lt;S$7),0,($D315-SUM($F315:R315)-SUM($F254:R254))*SAP_Leadsheet!$E$83)</f>
        <v>0</v>
      </c>
      <c r="T254" s="335">
        <f>IF(OR($C315&gt;T$7,$C315+$E315-2&lt;T$7),0,($D315-SUM($F315:S315)-SUM($F254:S254))*SAP_Leadsheet!$E$83)</f>
        <v>0</v>
      </c>
      <c r="U254" s="335">
        <f>IF(OR($C315&gt;U$7,$C315+$E315-2&lt;U$7),0,($D315-SUM($F315:T315)-SUM($F254:T254))*SAP_Leadsheet!$E$83)</f>
        <v>0</v>
      </c>
      <c r="V254" s="335">
        <f>IF(OR($C315&gt;V$7,$C315+$E315-2&lt;V$7),0,($D315-SUM($F315:U315)-SUM($F254:U254))*SAP_Leadsheet!$E$83)</f>
        <v>0</v>
      </c>
      <c r="W254" s="335">
        <f>IF(OR($C315&gt;W$7,$C315+$E315-2&lt;W$7),0,($D315-SUM($F315:V315)-SUM($F254:V254))*SAP_Leadsheet!$E$83)</f>
        <v>0</v>
      </c>
      <c r="X254" s="335">
        <f>IF(OR($C315&gt;X$7,$C315+$E315-2&lt;X$7),0,($D315-SUM($F315:W315)-SUM($F254:W254))*SAP_Leadsheet!$E$83)</f>
        <v>0</v>
      </c>
      <c r="Y254" s="335">
        <f>IF(OR($C315&gt;Y$7,$C315+$E315-2&lt;Y$7),0,($D315-SUM($F315:X315)-SUM($F254:X254))*SAP_Leadsheet!$E$83)</f>
        <v>0</v>
      </c>
      <c r="Z254" s="335">
        <f>IF(OR($C315&gt;Z$7,$C315+$E315-2&lt;Z$7),0,($D315-SUM($F315:Y315)-SUM($F254:Y254))*SAP_Leadsheet!$E$83)</f>
        <v>0</v>
      </c>
      <c r="AA254" s="335">
        <f>IF(OR($C315&gt;AA$7,$C315+$E315-2&lt;AA$7),0,($D315-SUM($F315:Z315)-SUM($F254:Z254))*SAP_Leadsheet!$E$83)</f>
        <v>0</v>
      </c>
      <c r="AB254" s="335">
        <f>IF(OR($C315&gt;AB$7,$C315+$E315-2&lt;AB$7),0,($D315-SUM($F315:AA315)-SUM($F254:AA254))*SAP_Leadsheet!$E$83)</f>
        <v>0</v>
      </c>
      <c r="AC254" s="335">
        <f>IF(OR($C315&gt;AC$7,$C315+$E315-2&lt;AC$7),0,($D315-SUM($F315:AB315)-SUM($F254:AB254))*SAP_Leadsheet!$E$83)</f>
        <v>0</v>
      </c>
      <c r="AD254" s="335">
        <f>IF(OR($C315&gt;AD$7,$C315+$E315-2&lt;AD$7),0,($D315-SUM($F315:AC315)-SUM($F254:AC254))*SAP_Leadsheet!$E$83)</f>
        <v>0</v>
      </c>
      <c r="AE254" s="335">
        <f>IF(OR($C315&gt;AE$7,$C315+$E315-2&lt;AE$7),0,($D315-SUM($F315:AD315)-SUM($F254:AD254))*SAP_Leadsheet!$E$83)</f>
        <v>0</v>
      </c>
      <c r="AF254" s="335">
        <f>IF(OR($C315&gt;AF$7,$C315+$E315-2&lt;AF$7),0,($D315-SUM($F315:AE315)-SUM($F254:AE254))*SAP_Leadsheet!$E$83)</f>
        <v>0</v>
      </c>
      <c r="AG254" s="335">
        <f>IF(OR($C315&gt;AG$7,$C315+$E315-2&lt;AG$7),0,($D315-SUM($F315:AF315)-SUM($F254:AF254))*SAP_Leadsheet!$E$83)</f>
        <v>0</v>
      </c>
      <c r="AH254" s="335">
        <f>IF(OR($C315&gt;AH$7,$C315+$E315-2&lt;AH$7),0,($D315-SUM($F315:AG315)-SUM($F254:AG254))*SAP_Leadsheet!$E$83)</f>
        <v>0</v>
      </c>
      <c r="AI254" s="335">
        <f>IF(OR($C315&gt;AI$7,$C315+$E315-2&lt;AI$7),0,($D315-SUM($F315:AH315)-SUM($F254:AH254))*SAP_Leadsheet!$E$83)</f>
        <v>0</v>
      </c>
      <c r="AJ254" s="335">
        <f>IF(OR($C315&gt;AJ$7,$C315+$E315-2&lt;AJ$7),0,($D315-SUM($F315:AI315)-SUM($F254:AI254))*SAP_Leadsheet!$E$83)</f>
        <v>0</v>
      </c>
      <c r="AK254" s="335">
        <f>IF(OR($C315&gt;AK$7,$C315+$E315-2&lt;AK$7),0,($D315-SUM($F315:AJ315)-SUM($F254:AJ254))*SAP_Leadsheet!$E$83)</f>
        <v>0</v>
      </c>
      <c r="AL254" s="335">
        <f>IF(OR($C315&gt;AL$7,$C315+$E315-2&lt;AL$7),0,($D315-SUM($F315:AK315)-SUM($F254:AK254))*SAP_Leadsheet!$E$83)</f>
        <v>0</v>
      </c>
      <c r="AM254" s="335">
        <f>IF(OR($C315&gt;AM$7,$C315+$E315-2&lt;AM$7),0,($D315-SUM($F315:AL315)-SUM($F254:AL254))*SAP_Leadsheet!$E$83)</f>
        <v>0</v>
      </c>
      <c r="AN254" s="335">
        <f>IF(OR($C315&gt;AN$7,$C315+$E315-2&lt;AN$7),0,($D315-SUM($F315:AM315)-SUM($F254:AM254))*SAP_Leadsheet!$E$83)</f>
        <v>0</v>
      </c>
      <c r="AO254" s="335">
        <f>IF(OR($C315&gt;AO$7,$C315+$E315-2&lt;AO$7),0,($D315-SUM($F315:AN315)-SUM($F254:AN254))*SAP_Leadsheet!$E$83)</f>
        <v>0</v>
      </c>
      <c r="AP254" s="335">
        <f>IF(OR($C315&gt;AP$7,$C315+$E315-2&lt;AP$7),0,($D315-SUM($F315:AO315)-SUM($F254:AO254))*SAP_Leadsheet!$E$83)</f>
        <v>0</v>
      </c>
      <c r="AQ254" s="335">
        <f>IF(OR($C315&gt;AQ$7,$C315+$E315-2&lt;AQ$7),0,($D315-SUM($F315:AP315)-SUM($F254:AP254))*SAP_Leadsheet!$E$83)</f>
        <v>0</v>
      </c>
      <c r="AR254" s="335">
        <f>IF(OR($C315&gt;AR$7,$C315+$E315-2&lt;AR$7),0,($D315-SUM($F315:AQ315)-SUM($F254:AQ254))*SAP_Leadsheet!$E$83)</f>
        <v>0</v>
      </c>
      <c r="AS254" s="335">
        <f>IF(OR($C315&gt;AS$7,$C315+$E315-2&lt;AS$7),0,($D315-SUM($F315:AR315)-SUM($F254:AR254))*SAP_Leadsheet!$E$83)</f>
        <v>0</v>
      </c>
      <c r="AT254" s="335">
        <f>IF(OR($C315&gt;AT$7,$C315+$E315-2&lt;AT$7),0,($D315-SUM($F315:AS315)-SUM($F254:AS254))*SAP_Leadsheet!$E$83)</f>
        <v>0</v>
      </c>
      <c r="AU254" s="335">
        <f>IF(OR($C315&gt;AU$7,$C315+$E315-2&lt;AU$7),0,($D315-SUM($F315:AT315)-SUM($F254:AT254))*SAP_Leadsheet!$E$83)</f>
        <v>0</v>
      </c>
      <c r="AV254" s="335">
        <f>IF(OR($C315&gt;AV$7,$C315+$E315-2&lt;AV$7),0,($D315-SUM($F315:AU315)-SUM($F254:AU254))*SAP_Leadsheet!$E$83)</f>
        <v>0</v>
      </c>
      <c r="AW254" s="335">
        <f>IF(OR($C315&gt;AW$7,$C315+$E315-2&lt;AW$7),0,($D315-SUM($F315:AV315)-SUM($F254:AV254))*SAP_Leadsheet!$E$83)</f>
        <v>0</v>
      </c>
      <c r="AX254" s="335">
        <f>IF(OR($C315&gt;AX$7,$C315+$E315-2&lt;AX$7),0,($D315-SUM($F315:AW315)-SUM($F254:AW254))*SAP_Leadsheet!$E$83)</f>
        <v>0</v>
      </c>
      <c r="AY254" s="335">
        <f>IF(OR($C315&gt;AY$7,$C315+$E315-2&lt;AY$7),0,($D315-SUM($F315:AX315)-SUM($F254:AX254))*SAP_Leadsheet!$E$83)</f>
        <v>0</v>
      </c>
      <c r="AZ254" s="335">
        <f>IF(OR($C315&gt;AZ$7,$C315+$E315-2&lt;AZ$7),0,($D315-SUM($F315:AY315)-SUM($F254:AY254))*SAP_Leadsheet!$E$83)</f>
        <v>0</v>
      </c>
      <c r="BA254" s="335">
        <f>IF(OR($C315&gt;BA$7,$C315+$E315-2&lt;BA$7),0,($D315-SUM($F315:AZ315)-SUM($F254:AZ254))*SAP_Leadsheet!$E$83)</f>
        <v>0</v>
      </c>
      <c r="BB254" s="335">
        <f>IF(OR($C315&gt;BB$7,$C315+$E315-2&lt;BB$7),0,($D315-SUM($F315:BA315)-SUM($F254:BA254))*SAP_Leadsheet!$E$83)</f>
        <v>0</v>
      </c>
      <c r="BC254" s="335">
        <f>IF(OR($C315&gt;BC$7,$C315+$E315-2&lt;BC$7),0,($D315-SUM($F315:BB315)-SUM($F254:BB254))*SAP_Leadsheet!$E$83)</f>
        <v>0</v>
      </c>
      <c r="BD254" s="335">
        <f>IF(OR($C315&gt;BD$7,$C315+$E315-2&lt;BD$7),0,($D315-SUM($F315:BC315)-SUM($F254:BC254))*SAP_Leadsheet!$E$83)</f>
        <v>0</v>
      </c>
      <c r="BE254" s="335">
        <f>IF(OR($C315&gt;BE$7,$C315+$E315-2&lt;BE$7),0,($D315-SUM($F315:BD315)-SUM($F254:BD254))*SAP_Leadsheet!$E$83)</f>
        <v>0</v>
      </c>
      <c r="BF254" s="335">
        <f>IF(OR($C315&gt;BF$7,$C315+$E315-2&lt;BF$7),0,($D315-SUM($F315:BE315)-SUM($F254:BE254))*SAP_Leadsheet!$E$83)</f>
        <v>0</v>
      </c>
      <c r="BG254" s="335">
        <f>IF(OR($C315&gt;BG$7,$C315+$E315-2&lt;BG$7),0,($D315-SUM($F315:BF315)-SUM($F254:BF254))*SAP_Leadsheet!$E$83)</f>
        <v>0</v>
      </c>
      <c r="BH254" s="335">
        <f>IF(OR($C315&gt;BH$7,$C315+$E315-2&lt;BH$7),0,($D315-SUM($F315:BG315)-SUM($F254:BG254))*SAP_Leadsheet!$E$83)</f>
        <v>0</v>
      </c>
      <c r="BI254" s="335">
        <f>IF(OR($C315&gt;BI$7,$C315+$E315-2&lt;BI$7),0,($D315-SUM($F315:BH315)-SUM($F254:BH254))*SAP_Leadsheet!$E$83)</f>
        <v>0</v>
      </c>
      <c r="BJ254" s="335">
        <f>IF(OR($C315&gt;BJ$7,$C315+$E315-2&lt;BJ$7),0,($D315-SUM($F315:BI315)-SUM($F254:BI254))*SAP_Leadsheet!$E$83)</f>
        <v>0</v>
      </c>
      <c r="BK254" s="335">
        <f>IF(OR($C315&gt;BK$7,$C315+$E315-2&lt;BK$7),0,($D315-SUM($F315:BJ315)-SUM($F254:BJ254))*SAP_Leadsheet!$E$83)</f>
        <v>0</v>
      </c>
      <c r="BL254" s="335">
        <f>IF(OR($C315&gt;BL$7,$C315+$E315-2&lt;BL$7),0,($D315-SUM($F315:BK315)-SUM($F254:BK254))*SAP_Leadsheet!$E$83)</f>
        <v>0</v>
      </c>
      <c r="BM254" s="335">
        <f>IF(OR($C315&gt;BM$7,$C315+$E315-2&lt;BM$7),0,($D315-SUM($F315:BL315)-SUM($F254:BL254))*SAP_Leadsheet!$E$83)</f>
        <v>0</v>
      </c>
      <c r="BN254" s="335">
        <f>IF(OR($C315&gt;BN$7,$C315+$E315-2&lt;BN$7),0,($D315-SUM($F315:BM315)-SUM($F254:BM254))*SAP_Leadsheet!$E$83)</f>
        <v>0</v>
      </c>
      <c r="BO254" s="253"/>
      <c r="BP254" s="253"/>
      <c r="BQ254" s="253"/>
      <c r="BR254" s="253"/>
      <c r="BS254" s="253"/>
      <c r="BT254" s="253"/>
      <c r="BU254" s="253"/>
      <c r="BV254" s="253"/>
      <c r="BW254" s="253"/>
      <c r="BX254" s="253"/>
      <c r="BY254" s="253"/>
      <c r="BZ254" s="253"/>
      <c r="CA254" s="253"/>
      <c r="CB254" s="253"/>
      <c r="CC254" s="253"/>
      <c r="CD254" s="253"/>
      <c r="CE254" s="253"/>
      <c r="CF254" s="253"/>
      <c r="CG254" s="253"/>
      <c r="CH254" s="253"/>
      <c r="CI254" s="253"/>
      <c r="CJ254" s="253"/>
      <c r="CK254" s="253"/>
      <c r="CL254" s="253"/>
    </row>
    <row r="255" spans="1:90" hidden="1" outlineLevel="1" x14ac:dyDescent="0.15">
      <c r="A255" s="112"/>
      <c r="B255" s="87"/>
      <c r="C255" s="8">
        <v>31</v>
      </c>
      <c r="D255" s="332"/>
      <c r="E255" s="333"/>
      <c r="F255" s="334"/>
      <c r="G255" s="335">
        <f>IF(OR($C316&gt;G$7,$C316+$E316-2&lt;G$7),0,($D316-SUM($F316:F316)-SUM($F255:F255))*SAP_Leadsheet!$E$83)</f>
        <v>0</v>
      </c>
      <c r="H255" s="335">
        <f>IF(OR($C316&gt;H$7,$C316+$E316-2&lt;H$7),0,($D316-SUM($F316:G316)-SUM($F255:G255))*SAP_Leadsheet!$E$83)</f>
        <v>0</v>
      </c>
      <c r="I255" s="335">
        <f>IF(OR($C316&gt;I$7,$C316+$E316-2&lt;I$7),0,($D316-SUM($F316:H316)-SUM($F255:H255))*SAP_Leadsheet!$E$83)</f>
        <v>0</v>
      </c>
      <c r="J255" s="335">
        <f>IF(OR($C316&gt;J$7,$C316+$E316-2&lt;J$7),0,($D316-SUM($F316:I316)-SUM($F255:I255))*SAP_Leadsheet!$E$83)</f>
        <v>0</v>
      </c>
      <c r="K255" s="335">
        <f>IF(OR($C316&gt;K$7,$C316+$E316-2&lt;K$7),0,($D316-SUM($F316:J316)-SUM($F255:J255))*SAP_Leadsheet!$E$83)</f>
        <v>0</v>
      </c>
      <c r="L255" s="335">
        <f>IF(OR($C316&gt;L$7,$C316+$E316-2&lt;L$7),0,($D316-SUM($F316:K316)-SUM($F255:K255))*SAP_Leadsheet!$E$83)</f>
        <v>0</v>
      </c>
      <c r="M255" s="335">
        <f>IF(OR($C316&gt;M$7,$C316+$E316-2&lt;M$7),0,($D316-SUM($F316:L316)-SUM($F255:L255))*SAP_Leadsheet!$E$83)</f>
        <v>0</v>
      </c>
      <c r="N255" s="335">
        <f>IF(OR($C316&gt;N$7,$C316+$E316-2&lt;N$7),0,($D316-SUM($F316:M316)-SUM($F255:M255))*SAP_Leadsheet!$E$83)</f>
        <v>0</v>
      </c>
      <c r="O255" s="335">
        <f>IF(OR($C316&gt;O$7,$C316+$E316-2&lt;O$7),0,($D316-SUM($F316:N316)-SUM($F255:N255))*SAP_Leadsheet!$E$83)</f>
        <v>0</v>
      </c>
      <c r="P255" s="335">
        <f>IF(OR($C316&gt;P$7,$C316+$E316-2&lt;P$7),0,($D316-SUM($F316:O316)-SUM($F255:O255))*SAP_Leadsheet!$E$83)</f>
        <v>0</v>
      </c>
      <c r="Q255" s="335">
        <f>IF(OR($C316&gt;Q$7,$C316+$E316-2&lt;Q$7),0,($D316-SUM($F316:P316)-SUM($F255:P255))*SAP_Leadsheet!$E$83)</f>
        <v>0</v>
      </c>
      <c r="R255" s="335">
        <f>IF(OR($C316&gt;R$7,$C316+$E316-2&lt;R$7),0,($D316-SUM($F316:Q316)-SUM($F255:Q255))*SAP_Leadsheet!$E$83)</f>
        <v>0</v>
      </c>
      <c r="S255" s="335">
        <f>IF(OR($C316&gt;S$7,$C316+$E316-2&lt;S$7),0,($D316-SUM($F316:R316)-SUM($F255:R255))*SAP_Leadsheet!$E$83)</f>
        <v>0</v>
      </c>
      <c r="T255" s="335">
        <f>IF(OR($C316&gt;T$7,$C316+$E316-2&lt;T$7),0,($D316-SUM($F316:S316)-SUM($F255:S255))*SAP_Leadsheet!$E$83)</f>
        <v>0</v>
      </c>
      <c r="U255" s="335">
        <f>IF(OR($C316&gt;U$7,$C316+$E316-2&lt;U$7),0,($D316-SUM($F316:T316)-SUM($F255:T255))*SAP_Leadsheet!$E$83)</f>
        <v>0</v>
      </c>
      <c r="V255" s="335">
        <f>IF(OR($C316&gt;V$7,$C316+$E316-2&lt;V$7),0,($D316-SUM($F316:U316)-SUM($F255:U255))*SAP_Leadsheet!$E$83)</f>
        <v>0</v>
      </c>
      <c r="W255" s="335">
        <f>IF(OR($C316&gt;W$7,$C316+$E316-2&lt;W$7),0,($D316-SUM($F316:V316)-SUM($F255:V255))*SAP_Leadsheet!$E$83)</f>
        <v>0</v>
      </c>
      <c r="X255" s="335">
        <f>IF(OR($C316&gt;X$7,$C316+$E316-2&lt;X$7),0,($D316-SUM($F316:W316)-SUM($F255:W255))*SAP_Leadsheet!$E$83)</f>
        <v>0</v>
      </c>
      <c r="Y255" s="335">
        <f>IF(OR($C316&gt;Y$7,$C316+$E316-2&lt;Y$7),0,($D316-SUM($F316:X316)-SUM($F255:X255))*SAP_Leadsheet!$E$83)</f>
        <v>0</v>
      </c>
      <c r="Z255" s="335">
        <f>IF(OR($C316&gt;Z$7,$C316+$E316-2&lt;Z$7),0,($D316-SUM($F316:Y316)-SUM($F255:Y255))*SAP_Leadsheet!$E$83)</f>
        <v>0</v>
      </c>
      <c r="AA255" s="335">
        <f>IF(OR($C316&gt;AA$7,$C316+$E316-2&lt;AA$7),0,($D316-SUM($F316:Z316)-SUM($F255:Z255))*SAP_Leadsheet!$E$83)</f>
        <v>0</v>
      </c>
      <c r="AB255" s="335">
        <f>IF(OR($C316&gt;AB$7,$C316+$E316-2&lt;AB$7),0,($D316-SUM($F316:AA316)-SUM($F255:AA255))*SAP_Leadsheet!$E$83)</f>
        <v>0</v>
      </c>
      <c r="AC255" s="335">
        <f>IF(OR($C316&gt;AC$7,$C316+$E316-2&lt;AC$7),0,($D316-SUM($F316:AB316)-SUM($F255:AB255))*SAP_Leadsheet!$E$83)</f>
        <v>0</v>
      </c>
      <c r="AD255" s="335">
        <f>IF(OR($C316&gt;AD$7,$C316+$E316-2&lt;AD$7),0,($D316-SUM($F316:AC316)-SUM($F255:AC255))*SAP_Leadsheet!$E$83)</f>
        <v>0</v>
      </c>
      <c r="AE255" s="335">
        <f>IF(OR($C316&gt;AE$7,$C316+$E316-2&lt;AE$7),0,($D316-SUM($F316:AD316)-SUM($F255:AD255))*SAP_Leadsheet!$E$83)</f>
        <v>0</v>
      </c>
      <c r="AF255" s="335">
        <f>IF(OR($C316&gt;AF$7,$C316+$E316-2&lt;AF$7),0,($D316-SUM($F316:AE316)-SUM($F255:AE255))*SAP_Leadsheet!$E$83)</f>
        <v>0</v>
      </c>
      <c r="AG255" s="335">
        <f>IF(OR($C316&gt;AG$7,$C316+$E316-2&lt;AG$7),0,($D316-SUM($F316:AF316)-SUM($F255:AF255))*SAP_Leadsheet!$E$83)</f>
        <v>0</v>
      </c>
      <c r="AH255" s="335">
        <f>IF(OR($C316&gt;AH$7,$C316+$E316-2&lt;AH$7),0,($D316-SUM($F316:AG316)-SUM($F255:AG255))*SAP_Leadsheet!$E$83)</f>
        <v>0</v>
      </c>
      <c r="AI255" s="335">
        <f>IF(OR($C316&gt;AI$7,$C316+$E316-2&lt;AI$7),0,($D316-SUM($F316:AH316)-SUM($F255:AH255))*SAP_Leadsheet!$E$83)</f>
        <v>0</v>
      </c>
      <c r="AJ255" s="335">
        <f>IF(OR($C316&gt;AJ$7,$C316+$E316-2&lt;AJ$7),0,($D316-SUM($F316:AI316)-SUM($F255:AI255))*SAP_Leadsheet!$E$83)</f>
        <v>0</v>
      </c>
      <c r="AK255" s="335">
        <f>IF(OR($C316&gt;AK$7,$C316+$E316-2&lt;AK$7),0,($D316-SUM($F316:AJ316)-SUM($F255:AJ255))*SAP_Leadsheet!$E$83)</f>
        <v>0</v>
      </c>
      <c r="AL255" s="335">
        <f>IF(OR($C316&gt;AL$7,$C316+$E316-2&lt;AL$7),0,($D316-SUM($F316:AK316)-SUM($F255:AK255))*SAP_Leadsheet!$E$83)</f>
        <v>0</v>
      </c>
      <c r="AM255" s="335">
        <f>IF(OR($C316&gt;AM$7,$C316+$E316-2&lt;AM$7),0,($D316-SUM($F316:AL316)-SUM($F255:AL255))*SAP_Leadsheet!$E$83)</f>
        <v>0</v>
      </c>
      <c r="AN255" s="335">
        <f>IF(OR($C316&gt;AN$7,$C316+$E316-2&lt;AN$7),0,($D316-SUM($F316:AM316)-SUM($F255:AM255))*SAP_Leadsheet!$E$83)</f>
        <v>0</v>
      </c>
      <c r="AO255" s="335">
        <f>IF(OR($C316&gt;AO$7,$C316+$E316-2&lt;AO$7),0,($D316-SUM($F316:AN316)-SUM($F255:AN255))*SAP_Leadsheet!$E$83)</f>
        <v>0</v>
      </c>
      <c r="AP255" s="335">
        <f>IF(OR($C316&gt;AP$7,$C316+$E316-2&lt;AP$7),0,($D316-SUM($F316:AO316)-SUM($F255:AO255))*SAP_Leadsheet!$E$83)</f>
        <v>0</v>
      </c>
      <c r="AQ255" s="335">
        <f>IF(OR($C316&gt;AQ$7,$C316+$E316-2&lt;AQ$7),0,($D316-SUM($F316:AP316)-SUM($F255:AP255))*SAP_Leadsheet!$E$83)</f>
        <v>0</v>
      </c>
      <c r="AR255" s="335">
        <f>IF(OR($C316&gt;AR$7,$C316+$E316-2&lt;AR$7),0,($D316-SUM($F316:AQ316)-SUM($F255:AQ255))*SAP_Leadsheet!$E$83)</f>
        <v>0</v>
      </c>
      <c r="AS255" s="335">
        <f>IF(OR($C316&gt;AS$7,$C316+$E316-2&lt;AS$7),0,($D316-SUM($F316:AR316)-SUM($F255:AR255))*SAP_Leadsheet!$E$83)</f>
        <v>0</v>
      </c>
      <c r="AT255" s="335">
        <f>IF(OR($C316&gt;AT$7,$C316+$E316-2&lt;AT$7),0,($D316-SUM($F316:AS316)-SUM($F255:AS255))*SAP_Leadsheet!$E$83)</f>
        <v>0</v>
      </c>
      <c r="AU255" s="335">
        <f>IF(OR($C316&gt;AU$7,$C316+$E316-2&lt;AU$7),0,($D316-SUM($F316:AT316)-SUM($F255:AT255))*SAP_Leadsheet!$E$83)</f>
        <v>0</v>
      </c>
      <c r="AV255" s="335">
        <f>IF(OR($C316&gt;AV$7,$C316+$E316-2&lt;AV$7),0,($D316-SUM($F316:AU316)-SUM($F255:AU255))*SAP_Leadsheet!$E$83)</f>
        <v>0</v>
      </c>
      <c r="AW255" s="335">
        <f>IF(OR($C316&gt;AW$7,$C316+$E316-2&lt;AW$7),0,($D316-SUM($F316:AV316)-SUM($F255:AV255))*SAP_Leadsheet!$E$83)</f>
        <v>0</v>
      </c>
      <c r="AX255" s="335">
        <f>IF(OR($C316&gt;AX$7,$C316+$E316-2&lt;AX$7),0,($D316-SUM($F316:AW316)-SUM($F255:AW255))*SAP_Leadsheet!$E$83)</f>
        <v>0</v>
      </c>
      <c r="AY255" s="335">
        <f>IF(OR($C316&gt;AY$7,$C316+$E316-2&lt;AY$7),0,($D316-SUM($F316:AX316)-SUM($F255:AX255))*SAP_Leadsheet!$E$83)</f>
        <v>0</v>
      </c>
      <c r="AZ255" s="335">
        <f>IF(OR($C316&gt;AZ$7,$C316+$E316-2&lt;AZ$7),0,($D316-SUM($F316:AY316)-SUM($F255:AY255))*SAP_Leadsheet!$E$83)</f>
        <v>0</v>
      </c>
      <c r="BA255" s="335">
        <f>IF(OR($C316&gt;BA$7,$C316+$E316-2&lt;BA$7),0,($D316-SUM($F316:AZ316)-SUM($F255:AZ255))*SAP_Leadsheet!$E$83)</f>
        <v>0</v>
      </c>
      <c r="BB255" s="335">
        <f>IF(OR($C316&gt;BB$7,$C316+$E316-2&lt;BB$7),0,($D316-SUM($F316:BA316)-SUM($F255:BA255))*SAP_Leadsheet!$E$83)</f>
        <v>0</v>
      </c>
      <c r="BC255" s="335">
        <f>IF(OR($C316&gt;BC$7,$C316+$E316-2&lt;BC$7),0,($D316-SUM($F316:BB316)-SUM($F255:BB255))*SAP_Leadsheet!$E$83)</f>
        <v>0</v>
      </c>
      <c r="BD255" s="335">
        <f>IF(OR($C316&gt;BD$7,$C316+$E316-2&lt;BD$7),0,($D316-SUM($F316:BC316)-SUM($F255:BC255))*SAP_Leadsheet!$E$83)</f>
        <v>0</v>
      </c>
      <c r="BE255" s="335">
        <f>IF(OR($C316&gt;BE$7,$C316+$E316-2&lt;BE$7),0,($D316-SUM($F316:BD316)-SUM($F255:BD255))*SAP_Leadsheet!$E$83)</f>
        <v>0</v>
      </c>
      <c r="BF255" s="335">
        <f>IF(OR($C316&gt;BF$7,$C316+$E316-2&lt;BF$7),0,($D316-SUM($F316:BE316)-SUM($F255:BE255))*SAP_Leadsheet!$E$83)</f>
        <v>0</v>
      </c>
      <c r="BG255" s="335">
        <f>IF(OR($C316&gt;BG$7,$C316+$E316-2&lt;BG$7),0,($D316-SUM($F316:BF316)-SUM($F255:BF255))*SAP_Leadsheet!$E$83)</f>
        <v>0</v>
      </c>
      <c r="BH255" s="335">
        <f>IF(OR($C316&gt;BH$7,$C316+$E316-2&lt;BH$7),0,($D316-SUM($F316:BG316)-SUM($F255:BG255))*SAP_Leadsheet!$E$83)</f>
        <v>0</v>
      </c>
      <c r="BI255" s="335">
        <f>IF(OR($C316&gt;BI$7,$C316+$E316-2&lt;BI$7),0,($D316-SUM($F316:BH316)-SUM($F255:BH255))*SAP_Leadsheet!$E$83)</f>
        <v>0</v>
      </c>
      <c r="BJ255" s="335">
        <f>IF(OR($C316&gt;BJ$7,$C316+$E316-2&lt;BJ$7),0,($D316-SUM($F316:BI316)-SUM($F255:BI255))*SAP_Leadsheet!$E$83)</f>
        <v>0</v>
      </c>
      <c r="BK255" s="335">
        <f>IF(OR($C316&gt;BK$7,$C316+$E316-2&lt;BK$7),0,($D316-SUM($F316:BJ316)-SUM($F255:BJ255))*SAP_Leadsheet!$E$83)</f>
        <v>0</v>
      </c>
      <c r="BL255" s="335">
        <f>IF(OR($C316&gt;BL$7,$C316+$E316-2&lt;BL$7),0,($D316-SUM($F316:BK316)-SUM($F255:BK255))*SAP_Leadsheet!$E$83)</f>
        <v>0</v>
      </c>
      <c r="BM255" s="335">
        <f>IF(OR($C316&gt;BM$7,$C316+$E316-2&lt;BM$7),0,($D316-SUM($F316:BL316)-SUM($F255:BL255))*SAP_Leadsheet!$E$83)</f>
        <v>0</v>
      </c>
      <c r="BN255" s="335">
        <f>IF(OR($C316&gt;BN$7,$C316+$E316-2&lt;BN$7),0,($D316-SUM($F316:BM316)-SUM($F255:BM255))*SAP_Leadsheet!$E$83)</f>
        <v>0</v>
      </c>
      <c r="BO255" s="253"/>
      <c r="BP255" s="253"/>
      <c r="BQ255" s="253"/>
      <c r="BR255" s="253"/>
      <c r="BS255" s="253"/>
      <c r="BT255" s="253"/>
      <c r="BU255" s="253"/>
      <c r="BV255" s="253"/>
      <c r="BW255" s="253"/>
      <c r="BX255" s="253"/>
      <c r="BY255" s="253"/>
      <c r="BZ255" s="253"/>
      <c r="CA255" s="253"/>
      <c r="CB255" s="253"/>
      <c r="CC255" s="253"/>
      <c r="CD255" s="253"/>
      <c r="CE255" s="253"/>
      <c r="CF255" s="253"/>
      <c r="CG255" s="253"/>
      <c r="CH255" s="253"/>
      <c r="CI255" s="253"/>
      <c r="CJ255" s="253"/>
      <c r="CK255" s="253"/>
      <c r="CL255" s="253"/>
    </row>
    <row r="256" spans="1:90" hidden="1" outlineLevel="1" x14ac:dyDescent="0.15">
      <c r="A256" s="112"/>
      <c r="B256" s="87"/>
      <c r="C256" s="8">
        <v>32</v>
      </c>
      <c r="D256" s="332"/>
      <c r="E256" s="333"/>
      <c r="F256" s="334"/>
      <c r="G256" s="335">
        <f>IF(OR($C317&gt;G$7,$C317+$E317-2&lt;G$7),0,($D317-SUM($F317:F317)-SUM($F256:F256))*SAP_Leadsheet!$E$83)</f>
        <v>0</v>
      </c>
      <c r="H256" s="335">
        <f>IF(OR($C317&gt;H$7,$C317+$E317-2&lt;H$7),0,($D317-SUM($F317:G317)-SUM($F256:G256))*SAP_Leadsheet!$E$83)</f>
        <v>0</v>
      </c>
      <c r="I256" s="335">
        <f>IF(OR($C317&gt;I$7,$C317+$E317-2&lt;I$7),0,($D317-SUM($F317:H317)-SUM($F256:H256))*SAP_Leadsheet!$E$83)</f>
        <v>0</v>
      </c>
      <c r="J256" s="335">
        <f>IF(OR($C317&gt;J$7,$C317+$E317-2&lt;J$7),0,($D317-SUM($F317:I317)-SUM($F256:I256))*SAP_Leadsheet!$E$83)</f>
        <v>0</v>
      </c>
      <c r="K256" s="335">
        <f>IF(OR($C317&gt;K$7,$C317+$E317-2&lt;K$7),0,($D317-SUM($F317:J317)-SUM($F256:J256))*SAP_Leadsheet!$E$83)</f>
        <v>0</v>
      </c>
      <c r="L256" s="335">
        <f>IF(OR($C317&gt;L$7,$C317+$E317-2&lt;L$7),0,($D317-SUM($F317:K317)-SUM($F256:K256))*SAP_Leadsheet!$E$83)</f>
        <v>0</v>
      </c>
      <c r="M256" s="335">
        <f>IF(OR($C317&gt;M$7,$C317+$E317-2&lt;M$7),0,($D317-SUM($F317:L317)-SUM($F256:L256))*SAP_Leadsheet!$E$83)</f>
        <v>0</v>
      </c>
      <c r="N256" s="335">
        <f>IF(OR($C317&gt;N$7,$C317+$E317-2&lt;N$7),0,($D317-SUM($F317:M317)-SUM($F256:M256))*SAP_Leadsheet!$E$83)</f>
        <v>0</v>
      </c>
      <c r="O256" s="335">
        <f>IF(OR($C317&gt;O$7,$C317+$E317-2&lt;O$7),0,($D317-SUM($F317:N317)-SUM($F256:N256))*SAP_Leadsheet!$E$83)</f>
        <v>0</v>
      </c>
      <c r="P256" s="335">
        <f>IF(OR($C317&gt;P$7,$C317+$E317-2&lt;P$7),0,($D317-SUM($F317:O317)-SUM($F256:O256))*SAP_Leadsheet!$E$83)</f>
        <v>0</v>
      </c>
      <c r="Q256" s="335">
        <f>IF(OR($C317&gt;Q$7,$C317+$E317-2&lt;Q$7),0,($D317-SUM($F317:P317)-SUM($F256:P256))*SAP_Leadsheet!$E$83)</f>
        <v>0</v>
      </c>
      <c r="R256" s="335">
        <f>IF(OR($C317&gt;R$7,$C317+$E317-2&lt;R$7),0,($D317-SUM($F317:Q317)-SUM($F256:Q256))*SAP_Leadsheet!$E$83)</f>
        <v>0</v>
      </c>
      <c r="S256" s="335">
        <f>IF(OR($C317&gt;S$7,$C317+$E317-2&lt;S$7),0,($D317-SUM($F317:R317)-SUM($F256:R256))*SAP_Leadsheet!$E$83)</f>
        <v>0</v>
      </c>
      <c r="T256" s="335">
        <f>IF(OR($C317&gt;T$7,$C317+$E317-2&lt;T$7),0,($D317-SUM($F317:S317)-SUM($F256:S256))*SAP_Leadsheet!$E$83)</f>
        <v>0</v>
      </c>
      <c r="U256" s="335">
        <f>IF(OR($C317&gt;U$7,$C317+$E317-2&lt;U$7),0,($D317-SUM($F317:T317)-SUM($F256:T256))*SAP_Leadsheet!$E$83)</f>
        <v>0</v>
      </c>
      <c r="V256" s="335">
        <f>IF(OR($C317&gt;V$7,$C317+$E317-2&lt;V$7),0,($D317-SUM($F317:U317)-SUM($F256:U256))*SAP_Leadsheet!$E$83)</f>
        <v>0</v>
      </c>
      <c r="W256" s="335">
        <f>IF(OR($C317&gt;W$7,$C317+$E317-2&lt;W$7),0,($D317-SUM($F317:V317)-SUM($F256:V256))*SAP_Leadsheet!$E$83)</f>
        <v>0</v>
      </c>
      <c r="X256" s="335">
        <f>IF(OR($C317&gt;X$7,$C317+$E317-2&lt;X$7),0,($D317-SUM($F317:W317)-SUM($F256:W256))*SAP_Leadsheet!$E$83)</f>
        <v>0</v>
      </c>
      <c r="Y256" s="335">
        <f>IF(OR($C317&gt;Y$7,$C317+$E317-2&lt;Y$7),0,($D317-SUM($F317:X317)-SUM($F256:X256))*SAP_Leadsheet!$E$83)</f>
        <v>0</v>
      </c>
      <c r="Z256" s="335">
        <f>IF(OR($C317&gt;Z$7,$C317+$E317-2&lt;Z$7),0,($D317-SUM($F317:Y317)-SUM($F256:Y256))*SAP_Leadsheet!$E$83)</f>
        <v>0</v>
      </c>
      <c r="AA256" s="335">
        <f>IF(OR($C317&gt;AA$7,$C317+$E317-2&lt;AA$7),0,($D317-SUM($F317:Z317)-SUM($F256:Z256))*SAP_Leadsheet!$E$83)</f>
        <v>0</v>
      </c>
      <c r="AB256" s="335">
        <f>IF(OR($C317&gt;AB$7,$C317+$E317-2&lt;AB$7),0,($D317-SUM($F317:AA317)-SUM($F256:AA256))*SAP_Leadsheet!$E$83)</f>
        <v>0</v>
      </c>
      <c r="AC256" s="335">
        <f>IF(OR($C317&gt;AC$7,$C317+$E317-2&lt;AC$7),0,($D317-SUM($F317:AB317)-SUM($F256:AB256))*SAP_Leadsheet!$E$83)</f>
        <v>0</v>
      </c>
      <c r="AD256" s="335">
        <f>IF(OR($C317&gt;AD$7,$C317+$E317-2&lt;AD$7),0,($D317-SUM($F317:AC317)-SUM($F256:AC256))*SAP_Leadsheet!$E$83)</f>
        <v>0</v>
      </c>
      <c r="AE256" s="335">
        <f>IF(OR($C317&gt;AE$7,$C317+$E317-2&lt;AE$7),0,($D317-SUM($F317:AD317)-SUM($F256:AD256))*SAP_Leadsheet!$E$83)</f>
        <v>0</v>
      </c>
      <c r="AF256" s="335">
        <f>IF(OR($C317&gt;AF$7,$C317+$E317-2&lt;AF$7),0,($D317-SUM($F317:AE317)-SUM($F256:AE256))*SAP_Leadsheet!$E$83)</f>
        <v>0</v>
      </c>
      <c r="AG256" s="335">
        <f>IF(OR($C317&gt;AG$7,$C317+$E317-2&lt;AG$7),0,($D317-SUM($F317:AF317)-SUM($F256:AF256))*SAP_Leadsheet!$E$83)</f>
        <v>0</v>
      </c>
      <c r="AH256" s="335">
        <f>IF(OR($C317&gt;AH$7,$C317+$E317-2&lt;AH$7),0,($D317-SUM($F317:AG317)-SUM($F256:AG256))*SAP_Leadsheet!$E$83)</f>
        <v>0</v>
      </c>
      <c r="AI256" s="335">
        <f>IF(OR($C317&gt;AI$7,$C317+$E317-2&lt;AI$7),0,($D317-SUM($F317:AH317)-SUM($F256:AH256))*SAP_Leadsheet!$E$83)</f>
        <v>0</v>
      </c>
      <c r="AJ256" s="335">
        <f>IF(OR($C317&gt;AJ$7,$C317+$E317-2&lt;AJ$7),0,($D317-SUM($F317:AI317)-SUM($F256:AI256))*SAP_Leadsheet!$E$83)</f>
        <v>0</v>
      </c>
      <c r="AK256" s="335">
        <f>IF(OR($C317&gt;AK$7,$C317+$E317-2&lt;AK$7),0,($D317-SUM($F317:AJ317)-SUM($F256:AJ256))*SAP_Leadsheet!$E$83)</f>
        <v>0</v>
      </c>
      <c r="AL256" s="335">
        <f>IF(OR($C317&gt;AL$7,$C317+$E317-2&lt;AL$7),0,($D317-SUM($F317:AK317)-SUM($F256:AK256))*SAP_Leadsheet!$E$83)</f>
        <v>0</v>
      </c>
      <c r="AM256" s="335">
        <f>IF(OR($C317&gt;AM$7,$C317+$E317-2&lt;AM$7),0,($D317-SUM($F317:AL317)-SUM($F256:AL256))*SAP_Leadsheet!$E$83)</f>
        <v>0</v>
      </c>
      <c r="AN256" s="335">
        <f>IF(OR($C317&gt;AN$7,$C317+$E317-2&lt;AN$7),0,($D317-SUM($F317:AM317)-SUM($F256:AM256))*SAP_Leadsheet!$E$83)</f>
        <v>0</v>
      </c>
      <c r="AO256" s="335">
        <f>IF(OR($C317&gt;AO$7,$C317+$E317-2&lt;AO$7),0,($D317-SUM($F317:AN317)-SUM($F256:AN256))*SAP_Leadsheet!$E$83)</f>
        <v>0</v>
      </c>
      <c r="AP256" s="335">
        <f>IF(OR($C317&gt;AP$7,$C317+$E317-2&lt;AP$7),0,($D317-SUM($F317:AO317)-SUM($F256:AO256))*SAP_Leadsheet!$E$83)</f>
        <v>0</v>
      </c>
      <c r="AQ256" s="335">
        <f>IF(OR($C317&gt;AQ$7,$C317+$E317-2&lt;AQ$7),0,($D317-SUM($F317:AP317)-SUM($F256:AP256))*SAP_Leadsheet!$E$83)</f>
        <v>0</v>
      </c>
      <c r="AR256" s="335">
        <f>IF(OR($C317&gt;AR$7,$C317+$E317-2&lt;AR$7),0,($D317-SUM($F317:AQ317)-SUM($F256:AQ256))*SAP_Leadsheet!$E$83)</f>
        <v>0</v>
      </c>
      <c r="AS256" s="335">
        <f>IF(OR($C317&gt;AS$7,$C317+$E317-2&lt;AS$7),0,($D317-SUM($F317:AR317)-SUM($F256:AR256))*SAP_Leadsheet!$E$83)</f>
        <v>0</v>
      </c>
      <c r="AT256" s="335">
        <f>IF(OR($C317&gt;AT$7,$C317+$E317-2&lt;AT$7),0,($D317-SUM($F317:AS317)-SUM($F256:AS256))*SAP_Leadsheet!$E$83)</f>
        <v>0</v>
      </c>
      <c r="AU256" s="335">
        <f>IF(OR($C317&gt;AU$7,$C317+$E317-2&lt;AU$7),0,($D317-SUM($F317:AT317)-SUM($F256:AT256))*SAP_Leadsheet!$E$83)</f>
        <v>0</v>
      </c>
      <c r="AV256" s="335">
        <f>IF(OR($C317&gt;AV$7,$C317+$E317-2&lt;AV$7),0,($D317-SUM($F317:AU317)-SUM($F256:AU256))*SAP_Leadsheet!$E$83)</f>
        <v>0</v>
      </c>
      <c r="AW256" s="335">
        <f>IF(OR($C317&gt;AW$7,$C317+$E317-2&lt;AW$7),0,($D317-SUM($F317:AV317)-SUM($F256:AV256))*SAP_Leadsheet!$E$83)</f>
        <v>0</v>
      </c>
      <c r="AX256" s="335">
        <f>IF(OR($C317&gt;AX$7,$C317+$E317-2&lt;AX$7),0,($D317-SUM($F317:AW317)-SUM($F256:AW256))*SAP_Leadsheet!$E$83)</f>
        <v>0</v>
      </c>
      <c r="AY256" s="335">
        <f>IF(OR($C317&gt;AY$7,$C317+$E317-2&lt;AY$7),0,($D317-SUM($F317:AX317)-SUM($F256:AX256))*SAP_Leadsheet!$E$83)</f>
        <v>0</v>
      </c>
      <c r="AZ256" s="335">
        <f>IF(OR($C317&gt;AZ$7,$C317+$E317-2&lt;AZ$7),0,($D317-SUM($F317:AY317)-SUM($F256:AY256))*SAP_Leadsheet!$E$83)</f>
        <v>0</v>
      </c>
      <c r="BA256" s="335">
        <f>IF(OR($C317&gt;BA$7,$C317+$E317-2&lt;BA$7),0,($D317-SUM($F317:AZ317)-SUM($F256:AZ256))*SAP_Leadsheet!$E$83)</f>
        <v>0</v>
      </c>
      <c r="BB256" s="335">
        <f>IF(OR($C317&gt;BB$7,$C317+$E317-2&lt;BB$7),0,($D317-SUM($F317:BA317)-SUM($F256:BA256))*SAP_Leadsheet!$E$83)</f>
        <v>0</v>
      </c>
      <c r="BC256" s="335">
        <f>IF(OR($C317&gt;BC$7,$C317+$E317-2&lt;BC$7),0,($D317-SUM($F317:BB317)-SUM($F256:BB256))*SAP_Leadsheet!$E$83)</f>
        <v>0</v>
      </c>
      <c r="BD256" s="335">
        <f>IF(OR($C317&gt;BD$7,$C317+$E317-2&lt;BD$7),0,($D317-SUM($F317:BC317)-SUM($F256:BC256))*SAP_Leadsheet!$E$83)</f>
        <v>0</v>
      </c>
      <c r="BE256" s="335">
        <f>IF(OR($C317&gt;BE$7,$C317+$E317-2&lt;BE$7),0,($D317-SUM($F317:BD317)-SUM($F256:BD256))*SAP_Leadsheet!$E$83)</f>
        <v>0</v>
      </c>
      <c r="BF256" s="335">
        <f>IF(OR($C317&gt;BF$7,$C317+$E317-2&lt;BF$7),0,($D317-SUM($F317:BE317)-SUM($F256:BE256))*SAP_Leadsheet!$E$83)</f>
        <v>0</v>
      </c>
      <c r="BG256" s="335">
        <f>IF(OR($C317&gt;BG$7,$C317+$E317-2&lt;BG$7),0,($D317-SUM($F317:BF317)-SUM($F256:BF256))*SAP_Leadsheet!$E$83)</f>
        <v>0</v>
      </c>
      <c r="BH256" s="335">
        <f>IF(OR($C317&gt;BH$7,$C317+$E317-2&lt;BH$7),0,($D317-SUM($F317:BG317)-SUM($F256:BG256))*SAP_Leadsheet!$E$83)</f>
        <v>0</v>
      </c>
      <c r="BI256" s="335">
        <f>IF(OR($C317&gt;BI$7,$C317+$E317-2&lt;BI$7),0,($D317-SUM($F317:BH317)-SUM($F256:BH256))*SAP_Leadsheet!$E$83)</f>
        <v>0</v>
      </c>
      <c r="BJ256" s="335">
        <f>IF(OR($C317&gt;BJ$7,$C317+$E317-2&lt;BJ$7),0,($D317-SUM($F317:BI317)-SUM($F256:BI256))*SAP_Leadsheet!$E$83)</f>
        <v>0</v>
      </c>
      <c r="BK256" s="335">
        <f>IF(OR($C317&gt;BK$7,$C317+$E317-2&lt;BK$7),0,($D317-SUM($F317:BJ317)-SUM($F256:BJ256))*SAP_Leadsheet!$E$83)</f>
        <v>0</v>
      </c>
      <c r="BL256" s="335">
        <f>IF(OR($C317&gt;BL$7,$C317+$E317-2&lt;BL$7),0,($D317-SUM($F317:BK317)-SUM($F256:BK256))*SAP_Leadsheet!$E$83)</f>
        <v>0</v>
      </c>
      <c r="BM256" s="335">
        <f>IF(OR($C317&gt;BM$7,$C317+$E317-2&lt;BM$7),0,($D317-SUM($F317:BL317)-SUM($F256:BL256))*SAP_Leadsheet!$E$83)</f>
        <v>0</v>
      </c>
      <c r="BN256" s="335">
        <f>IF(OR($C317&gt;BN$7,$C317+$E317-2&lt;BN$7),0,($D317-SUM($F317:BM317)-SUM($F256:BM256))*SAP_Leadsheet!$E$83)</f>
        <v>0</v>
      </c>
      <c r="BO256" s="253"/>
      <c r="BP256" s="253"/>
      <c r="BQ256" s="253"/>
      <c r="BR256" s="253"/>
      <c r="BS256" s="253"/>
      <c r="BT256" s="253"/>
      <c r="BU256" s="253"/>
      <c r="BV256" s="253"/>
      <c r="BW256" s="253"/>
      <c r="BX256" s="253"/>
      <c r="BY256" s="253"/>
      <c r="BZ256" s="253"/>
      <c r="CA256" s="253"/>
      <c r="CB256" s="253"/>
      <c r="CC256" s="253"/>
      <c r="CD256" s="253"/>
      <c r="CE256" s="253"/>
      <c r="CF256" s="253"/>
      <c r="CG256" s="253"/>
      <c r="CH256" s="253"/>
      <c r="CI256" s="253"/>
      <c r="CJ256" s="253"/>
      <c r="CK256" s="253"/>
      <c r="CL256" s="253"/>
    </row>
    <row r="257" spans="1:90" hidden="1" outlineLevel="1" x14ac:dyDescent="0.15">
      <c r="A257" s="112"/>
      <c r="B257" s="87"/>
      <c r="C257" s="8">
        <v>33</v>
      </c>
      <c r="D257" s="332"/>
      <c r="E257" s="333"/>
      <c r="F257" s="334"/>
      <c r="G257" s="335">
        <f>IF(OR($C318&gt;G$7,$C318+$E318-2&lt;G$7),0,($D318-SUM($F318:F318)-SUM($F257:F257))*SAP_Leadsheet!$E$83)</f>
        <v>0</v>
      </c>
      <c r="H257" s="335">
        <f>IF(OR($C318&gt;H$7,$C318+$E318-2&lt;H$7),0,($D318-SUM($F318:G318)-SUM($F257:G257))*SAP_Leadsheet!$E$83)</f>
        <v>0</v>
      </c>
      <c r="I257" s="335">
        <f>IF(OR($C318&gt;I$7,$C318+$E318-2&lt;I$7),0,($D318-SUM($F318:H318)-SUM($F257:H257))*SAP_Leadsheet!$E$83)</f>
        <v>0</v>
      </c>
      <c r="J257" s="335">
        <f>IF(OR($C318&gt;J$7,$C318+$E318-2&lt;J$7),0,($D318-SUM($F318:I318)-SUM($F257:I257))*SAP_Leadsheet!$E$83)</f>
        <v>0</v>
      </c>
      <c r="K257" s="335">
        <f>IF(OR($C318&gt;K$7,$C318+$E318-2&lt;K$7),0,($D318-SUM($F318:J318)-SUM($F257:J257))*SAP_Leadsheet!$E$83)</f>
        <v>0</v>
      </c>
      <c r="L257" s="335">
        <f>IF(OR($C318&gt;L$7,$C318+$E318-2&lt;L$7),0,($D318-SUM($F318:K318)-SUM($F257:K257))*SAP_Leadsheet!$E$83)</f>
        <v>0</v>
      </c>
      <c r="M257" s="335">
        <f>IF(OR($C318&gt;M$7,$C318+$E318-2&lt;M$7),0,($D318-SUM($F318:L318)-SUM($F257:L257))*SAP_Leadsheet!$E$83)</f>
        <v>0</v>
      </c>
      <c r="N257" s="335">
        <f>IF(OR($C318&gt;N$7,$C318+$E318-2&lt;N$7),0,($D318-SUM($F318:M318)-SUM($F257:M257))*SAP_Leadsheet!$E$83)</f>
        <v>0</v>
      </c>
      <c r="O257" s="335">
        <f>IF(OR($C318&gt;O$7,$C318+$E318-2&lt;O$7),0,($D318-SUM($F318:N318)-SUM($F257:N257))*SAP_Leadsheet!$E$83)</f>
        <v>0</v>
      </c>
      <c r="P257" s="335">
        <f>IF(OR($C318&gt;P$7,$C318+$E318-2&lt;P$7),0,($D318-SUM($F318:O318)-SUM($F257:O257))*SAP_Leadsheet!$E$83)</f>
        <v>0</v>
      </c>
      <c r="Q257" s="335">
        <f>IF(OR($C318&gt;Q$7,$C318+$E318-2&lt;Q$7),0,($D318-SUM($F318:P318)-SUM($F257:P257))*SAP_Leadsheet!$E$83)</f>
        <v>0</v>
      </c>
      <c r="R257" s="335">
        <f>IF(OR($C318&gt;R$7,$C318+$E318-2&lt;R$7),0,($D318-SUM($F318:Q318)-SUM($F257:Q257))*SAP_Leadsheet!$E$83)</f>
        <v>0</v>
      </c>
      <c r="S257" s="335">
        <f>IF(OR($C318&gt;S$7,$C318+$E318-2&lt;S$7),0,($D318-SUM($F318:R318)-SUM($F257:R257))*SAP_Leadsheet!$E$83)</f>
        <v>0</v>
      </c>
      <c r="T257" s="335">
        <f>IF(OR($C318&gt;T$7,$C318+$E318-2&lt;T$7),0,($D318-SUM($F318:S318)-SUM($F257:S257))*SAP_Leadsheet!$E$83)</f>
        <v>0</v>
      </c>
      <c r="U257" s="335">
        <f>IF(OR($C318&gt;U$7,$C318+$E318-2&lt;U$7),0,($D318-SUM($F318:T318)-SUM($F257:T257))*SAP_Leadsheet!$E$83)</f>
        <v>0</v>
      </c>
      <c r="V257" s="335">
        <f>IF(OR($C318&gt;V$7,$C318+$E318-2&lt;V$7),0,($D318-SUM($F318:U318)-SUM($F257:U257))*SAP_Leadsheet!$E$83)</f>
        <v>0</v>
      </c>
      <c r="W257" s="335">
        <f>IF(OR($C318&gt;W$7,$C318+$E318-2&lt;W$7),0,($D318-SUM($F318:V318)-SUM($F257:V257))*SAP_Leadsheet!$E$83)</f>
        <v>0</v>
      </c>
      <c r="X257" s="335">
        <f>IF(OR($C318&gt;X$7,$C318+$E318-2&lt;X$7),0,($D318-SUM($F318:W318)-SUM($F257:W257))*SAP_Leadsheet!$E$83)</f>
        <v>0</v>
      </c>
      <c r="Y257" s="335">
        <f>IF(OR($C318&gt;Y$7,$C318+$E318-2&lt;Y$7),0,($D318-SUM($F318:X318)-SUM($F257:X257))*SAP_Leadsheet!$E$83)</f>
        <v>0</v>
      </c>
      <c r="Z257" s="335">
        <f>IF(OR($C318&gt;Z$7,$C318+$E318-2&lt;Z$7),0,($D318-SUM($F318:Y318)-SUM($F257:Y257))*SAP_Leadsheet!$E$83)</f>
        <v>0</v>
      </c>
      <c r="AA257" s="335">
        <f>IF(OR($C318&gt;AA$7,$C318+$E318-2&lt;AA$7),0,($D318-SUM($F318:Z318)-SUM($F257:Z257))*SAP_Leadsheet!$E$83)</f>
        <v>0</v>
      </c>
      <c r="AB257" s="335">
        <f>IF(OR($C318&gt;AB$7,$C318+$E318-2&lt;AB$7),0,($D318-SUM($F318:AA318)-SUM($F257:AA257))*SAP_Leadsheet!$E$83)</f>
        <v>0</v>
      </c>
      <c r="AC257" s="335">
        <f>IF(OR($C318&gt;AC$7,$C318+$E318-2&lt;AC$7),0,($D318-SUM($F318:AB318)-SUM($F257:AB257))*SAP_Leadsheet!$E$83)</f>
        <v>0</v>
      </c>
      <c r="AD257" s="335">
        <f>IF(OR($C318&gt;AD$7,$C318+$E318-2&lt;AD$7),0,($D318-SUM($F318:AC318)-SUM($F257:AC257))*SAP_Leadsheet!$E$83)</f>
        <v>0</v>
      </c>
      <c r="AE257" s="335">
        <f>IF(OR($C318&gt;AE$7,$C318+$E318-2&lt;AE$7),0,($D318-SUM($F318:AD318)-SUM($F257:AD257))*SAP_Leadsheet!$E$83)</f>
        <v>0</v>
      </c>
      <c r="AF257" s="335">
        <f>IF(OR($C318&gt;AF$7,$C318+$E318-2&lt;AF$7),0,($D318-SUM($F318:AE318)-SUM($F257:AE257))*SAP_Leadsheet!$E$83)</f>
        <v>0</v>
      </c>
      <c r="AG257" s="335">
        <f>IF(OR($C318&gt;AG$7,$C318+$E318-2&lt;AG$7),0,($D318-SUM($F318:AF318)-SUM($F257:AF257))*SAP_Leadsheet!$E$83)</f>
        <v>0</v>
      </c>
      <c r="AH257" s="335">
        <f>IF(OR($C318&gt;AH$7,$C318+$E318-2&lt;AH$7),0,($D318-SUM($F318:AG318)-SUM($F257:AG257))*SAP_Leadsheet!$E$83)</f>
        <v>0</v>
      </c>
      <c r="AI257" s="335">
        <f>IF(OR($C318&gt;AI$7,$C318+$E318-2&lt;AI$7),0,($D318-SUM($F318:AH318)-SUM($F257:AH257))*SAP_Leadsheet!$E$83)</f>
        <v>0</v>
      </c>
      <c r="AJ257" s="335">
        <f>IF(OR($C318&gt;AJ$7,$C318+$E318-2&lt;AJ$7),0,($D318-SUM($F318:AI318)-SUM($F257:AI257))*SAP_Leadsheet!$E$83)</f>
        <v>0</v>
      </c>
      <c r="AK257" s="335">
        <f>IF(OR($C318&gt;AK$7,$C318+$E318-2&lt;AK$7),0,($D318-SUM($F318:AJ318)-SUM($F257:AJ257))*SAP_Leadsheet!$E$83)</f>
        <v>0</v>
      </c>
      <c r="AL257" s="335">
        <f>IF(OR($C318&gt;AL$7,$C318+$E318-2&lt;AL$7),0,($D318-SUM($F318:AK318)-SUM($F257:AK257))*SAP_Leadsheet!$E$83)</f>
        <v>0</v>
      </c>
      <c r="AM257" s="335">
        <f>IF(OR($C318&gt;AM$7,$C318+$E318-2&lt;AM$7),0,($D318-SUM($F318:AL318)-SUM($F257:AL257))*SAP_Leadsheet!$E$83)</f>
        <v>0</v>
      </c>
      <c r="AN257" s="335">
        <f>IF(OR($C318&gt;AN$7,$C318+$E318-2&lt;AN$7),0,($D318-SUM($F318:AM318)-SUM($F257:AM257))*SAP_Leadsheet!$E$83)</f>
        <v>0</v>
      </c>
      <c r="AO257" s="335">
        <f>IF(OR($C318&gt;AO$7,$C318+$E318-2&lt;AO$7),0,($D318-SUM($F318:AN318)-SUM($F257:AN257))*SAP_Leadsheet!$E$83)</f>
        <v>0</v>
      </c>
      <c r="AP257" s="335">
        <f>IF(OR($C318&gt;AP$7,$C318+$E318-2&lt;AP$7),0,($D318-SUM($F318:AO318)-SUM($F257:AO257))*SAP_Leadsheet!$E$83)</f>
        <v>0</v>
      </c>
      <c r="AQ257" s="335">
        <f>IF(OR($C318&gt;AQ$7,$C318+$E318-2&lt;AQ$7),0,($D318-SUM($F318:AP318)-SUM($F257:AP257))*SAP_Leadsheet!$E$83)</f>
        <v>0</v>
      </c>
      <c r="AR257" s="335">
        <f>IF(OR($C318&gt;AR$7,$C318+$E318-2&lt;AR$7),0,($D318-SUM($F318:AQ318)-SUM($F257:AQ257))*SAP_Leadsheet!$E$83)</f>
        <v>0</v>
      </c>
      <c r="AS257" s="335">
        <f>IF(OR($C318&gt;AS$7,$C318+$E318-2&lt;AS$7),0,($D318-SUM($F318:AR318)-SUM($F257:AR257))*SAP_Leadsheet!$E$83)</f>
        <v>0</v>
      </c>
      <c r="AT257" s="335">
        <f>IF(OR($C318&gt;AT$7,$C318+$E318-2&lt;AT$7),0,($D318-SUM($F318:AS318)-SUM($F257:AS257))*SAP_Leadsheet!$E$83)</f>
        <v>0</v>
      </c>
      <c r="AU257" s="335">
        <f>IF(OR($C318&gt;AU$7,$C318+$E318-2&lt;AU$7),0,($D318-SUM($F318:AT318)-SUM($F257:AT257))*SAP_Leadsheet!$E$83)</f>
        <v>0</v>
      </c>
      <c r="AV257" s="335">
        <f>IF(OR($C318&gt;AV$7,$C318+$E318-2&lt;AV$7),0,($D318-SUM($F318:AU318)-SUM($F257:AU257))*SAP_Leadsheet!$E$83)</f>
        <v>0</v>
      </c>
      <c r="AW257" s="335">
        <f>IF(OR($C318&gt;AW$7,$C318+$E318-2&lt;AW$7),0,($D318-SUM($F318:AV318)-SUM($F257:AV257))*SAP_Leadsheet!$E$83)</f>
        <v>0</v>
      </c>
      <c r="AX257" s="335">
        <f>IF(OR($C318&gt;AX$7,$C318+$E318-2&lt;AX$7),0,($D318-SUM($F318:AW318)-SUM($F257:AW257))*SAP_Leadsheet!$E$83)</f>
        <v>0</v>
      </c>
      <c r="AY257" s="335">
        <f>IF(OR($C318&gt;AY$7,$C318+$E318-2&lt;AY$7),0,($D318-SUM($F318:AX318)-SUM($F257:AX257))*SAP_Leadsheet!$E$83)</f>
        <v>0</v>
      </c>
      <c r="AZ257" s="335">
        <f>IF(OR($C318&gt;AZ$7,$C318+$E318-2&lt;AZ$7),0,($D318-SUM($F318:AY318)-SUM($F257:AY257))*SAP_Leadsheet!$E$83)</f>
        <v>0</v>
      </c>
      <c r="BA257" s="335">
        <f>IF(OR($C318&gt;BA$7,$C318+$E318-2&lt;BA$7),0,($D318-SUM($F318:AZ318)-SUM($F257:AZ257))*SAP_Leadsheet!$E$83)</f>
        <v>0</v>
      </c>
      <c r="BB257" s="335">
        <f>IF(OR($C318&gt;BB$7,$C318+$E318-2&lt;BB$7),0,($D318-SUM($F318:BA318)-SUM($F257:BA257))*SAP_Leadsheet!$E$83)</f>
        <v>0</v>
      </c>
      <c r="BC257" s="335">
        <f>IF(OR($C318&gt;BC$7,$C318+$E318-2&lt;BC$7),0,($D318-SUM($F318:BB318)-SUM($F257:BB257))*SAP_Leadsheet!$E$83)</f>
        <v>0</v>
      </c>
      <c r="BD257" s="335">
        <f>IF(OR($C318&gt;BD$7,$C318+$E318-2&lt;BD$7),0,($D318-SUM($F318:BC318)-SUM($F257:BC257))*SAP_Leadsheet!$E$83)</f>
        <v>0</v>
      </c>
      <c r="BE257" s="335">
        <f>IF(OR($C318&gt;BE$7,$C318+$E318-2&lt;BE$7),0,($D318-SUM($F318:BD318)-SUM($F257:BD257))*SAP_Leadsheet!$E$83)</f>
        <v>0</v>
      </c>
      <c r="BF257" s="335">
        <f>IF(OR($C318&gt;BF$7,$C318+$E318-2&lt;BF$7),0,($D318-SUM($F318:BE318)-SUM($F257:BE257))*SAP_Leadsheet!$E$83)</f>
        <v>0</v>
      </c>
      <c r="BG257" s="335">
        <f>IF(OR($C318&gt;BG$7,$C318+$E318-2&lt;BG$7),0,($D318-SUM($F318:BF318)-SUM($F257:BF257))*SAP_Leadsheet!$E$83)</f>
        <v>0</v>
      </c>
      <c r="BH257" s="335">
        <f>IF(OR($C318&gt;BH$7,$C318+$E318-2&lt;BH$7),0,($D318-SUM($F318:BG318)-SUM($F257:BG257))*SAP_Leadsheet!$E$83)</f>
        <v>0</v>
      </c>
      <c r="BI257" s="335">
        <f>IF(OR($C318&gt;BI$7,$C318+$E318-2&lt;BI$7),0,($D318-SUM($F318:BH318)-SUM($F257:BH257))*SAP_Leadsheet!$E$83)</f>
        <v>0</v>
      </c>
      <c r="BJ257" s="335">
        <f>IF(OR($C318&gt;BJ$7,$C318+$E318-2&lt;BJ$7),0,($D318-SUM($F318:BI318)-SUM($F257:BI257))*SAP_Leadsheet!$E$83)</f>
        <v>0</v>
      </c>
      <c r="BK257" s="335">
        <f>IF(OR($C318&gt;BK$7,$C318+$E318-2&lt;BK$7),0,($D318-SUM($F318:BJ318)-SUM($F257:BJ257))*SAP_Leadsheet!$E$83)</f>
        <v>0</v>
      </c>
      <c r="BL257" s="335">
        <f>IF(OR($C318&gt;BL$7,$C318+$E318-2&lt;BL$7),0,($D318-SUM($F318:BK318)-SUM($F257:BK257))*SAP_Leadsheet!$E$83)</f>
        <v>0</v>
      </c>
      <c r="BM257" s="335">
        <f>IF(OR($C318&gt;BM$7,$C318+$E318-2&lt;BM$7),0,($D318-SUM($F318:BL318)-SUM($F257:BL257))*SAP_Leadsheet!$E$83)</f>
        <v>0</v>
      </c>
      <c r="BN257" s="335">
        <f>IF(OR($C318&gt;BN$7,$C318+$E318-2&lt;BN$7),0,($D318-SUM($F318:BM318)-SUM($F257:BM257))*SAP_Leadsheet!$E$83)</f>
        <v>0</v>
      </c>
      <c r="BO257" s="253"/>
      <c r="BP257" s="253"/>
      <c r="BQ257" s="253"/>
      <c r="BR257" s="253"/>
      <c r="BS257" s="253"/>
      <c r="BT257" s="253"/>
      <c r="BU257" s="253"/>
      <c r="BV257" s="253"/>
      <c r="BW257" s="253"/>
      <c r="BX257" s="253"/>
      <c r="BY257" s="253"/>
      <c r="BZ257" s="253"/>
      <c r="CA257" s="253"/>
      <c r="CB257" s="253"/>
      <c r="CC257" s="253"/>
      <c r="CD257" s="253"/>
      <c r="CE257" s="253"/>
      <c r="CF257" s="253"/>
      <c r="CG257" s="253"/>
      <c r="CH257" s="253"/>
      <c r="CI257" s="253"/>
      <c r="CJ257" s="253"/>
      <c r="CK257" s="253"/>
      <c r="CL257" s="253"/>
    </row>
    <row r="258" spans="1:90" hidden="1" outlineLevel="1" x14ac:dyDescent="0.15">
      <c r="A258" s="112"/>
      <c r="B258" s="87"/>
      <c r="C258" s="8">
        <v>34</v>
      </c>
      <c r="D258" s="332"/>
      <c r="E258" s="333"/>
      <c r="F258" s="334"/>
      <c r="G258" s="335">
        <f>IF(OR($C319&gt;G$7,$C319+$E319-2&lt;G$7),0,($D319-SUM($F319:F319)-SUM($F258:F258))*SAP_Leadsheet!$E$83)</f>
        <v>0</v>
      </c>
      <c r="H258" s="335">
        <f>IF(OR($C319&gt;H$7,$C319+$E319-2&lt;H$7),0,($D319-SUM($F319:G319)-SUM($F258:G258))*SAP_Leadsheet!$E$83)</f>
        <v>0</v>
      </c>
      <c r="I258" s="335">
        <f>IF(OR($C319&gt;I$7,$C319+$E319-2&lt;I$7),0,($D319-SUM($F319:H319)-SUM($F258:H258))*SAP_Leadsheet!$E$83)</f>
        <v>0</v>
      </c>
      <c r="J258" s="335">
        <f>IF(OR($C319&gt;J$7,$C319+$E319-2&lt;J$7),0,($D319-SUM($F319:I319)-SUM($F258:I258))*SAP_Leadsheet!$E$83)</f>
        <v>0</v>
      </c>
      <c r="K258" s="335">
        <f>IF(OR($C319&gt;K$7,$C319+$E319-2&lt;K$7),0,($D319-SUM($F319:J319)-SUM($F258:J258))*SAP_Leadsheet!$E$83)</f>
        <v>0</v>
      </c>
      <c r="L258" s="335">
        <f>IF(OR($C319&gt;L$7,$C319+$E319-2&lt;L$7),0,($D319-SUM($F319:K319)-SUM($F258:K258))*SAP_Leadsheet!$E$83)</f>
        <v>0</v>
      </c>
      <c r="M258" s="335">
        <f>IF(OR($C319&gt;M$7,$C319+$E319-2&lt;M$7),0,($D319-SUM($F319:L319)-SUM($F258:L258))*SAP_Leadsheet!$E$83)</f>
        <v>0</v>
      </c>
      <c r="N258" s="335">
        <f>IF(OR($C319&gt;N$7,$C319+$E319-2&lt;N$7),0,($D319-SUM($F319:M319)-SUM($F258:M258))*SAP_Leadsheet!$E$83)</f>
        <v>0</v>
      </c>
      <c r="O258" s="335">
        <f>IF(OR($C319&gt;O$7,$C319+$E319-2&lt;O$7),0,($D319-SUM($F319:N319)-SUM($F258:N258))*SAP_Leadsheet!$E$83)</f>
        <v>0</v>
      </c>
      <c r="P258" s="335">
        <f>IF(OR($C319&gt;P$7,$C319+$E319-2&lt;P$7),0,($D319-SUM($F319:O319)-SUM($F258:O258))*SAP_Leadsheet!$E$83)</f>
        <v>0</v>
      </c>
      <c r="Q258" s="335">
        <f>IF(OR($C319&gt;Q$7,$C319+$E319-2&lt;Q$7),0,($D319-SUM($F319:P319)-SUM($F258:P258))*SAP_Leadsheet!$E$83)</f>
        <v>0</v>
      </c>
      <c r="R258" s="335">
        <f>IF(OR($C319&gt;R$7,$C319+$E319-2&lt;R$7),0,($D319-SUM($F319:Q319)-SUM($F258:Q258))*SAP_Leadsheet!$E$83)</f>
        <v>0</v>
      </c>
      <c r="S258" s="335">
        <f>IF(OR($C319&gt;S$7,$C319+$E319-2&lt;S$7),0,($D319-SUM($F319:R319)-SUM($F258:R258))*SAP_Leadsheet!$E$83)</f>
        <v>0</v>
      </c>
      <c r="T258" s="335">
        <f>IF(OR($C319&gt;T$7,$C319+$E319-2&lt;T$7),0,($D319-SUM($F319:S319)-SUM($F258:S258))*SAP_Leadsheet!$E$83)</f>
        <v>0</v>
      </c>
      <c r="U258" s="335">
        <f>IF(OR($C319&gt;U$7,$C319+$E319-2&lt;U$7),0,($D319-SUM($F319:T319)-SUM($F258:T258))*SAP_Leadsheet!$E$83)</f>
        <v>0</v>
      </c>
      <c r="V258" s="335">
        <f>IF(OR($C319&gt;V$7,$C319+$E319-2&lt;V$7),0,($D319-SUM($F319:U319)-SUM($F258:U258))*SAP_Leadsheet!$E$83)</f>
        <v>0</v>
      </c>
      <c r="W258" s="335">
        <f>IF(OR($C319&gt;W$7,$C319+$E319-2&lt;W$7),0,($D319-SUM($F319:V319)-SUM($F258:V258))*SAP_Leadsheet!$E$83)</f>
        <v>0</v>
      </c>
      <c r="X258" s="335">
        <f>IF(OR($C319&gt;X$7,$C319+$E319-2&lt;X$7),0,($D319-SUM($F319:W319)-SUM($F258:W258))*SAP_Leadsheet!$E$83)</f>
        <v>0</v>
      </c>
      <c r="Y258" s="335">
        <f>IF(OR($C319&gt;Y$7,$C319+$E319-2&lt;Y$7),0,($D319-SUM($F319:X319)-SUM($F258:X258))*SAP_Leadsheet!$E$83)</f>
        <v>0</v>
      </c>
      <c r="Z258" s="335">
        <f>IF(OR($C319&gt;Z$7,$C319+$E319-2&lt;Z$7),0,($D319-SUM($F319:Y319)-SUM($F258:Y258))*SAP_Leadsheet!$E$83)</f>
        <v>0</v>
      </c>
      <c r="AA258" s="335">
        <f>IF(OR($C319&gt;AA$7,$C319+$E319-2&lt;AA$7),0,($D319-SUM($F319:Z319)-SUM($F258:Z258))*SAP_Leadsheet!$E$83)</f>
        <v>0</v>
      </c>
      <c r="AB258" s="335">
        <f>IF(OR($C319&gt;AB$7,$C319+$E319-2&lt;AB$7),0,($D319-SUM($F319:AA319)-SUM($F258:AA258))*SAP_Leadsheet!$E$83)</f>
        <v>0</v>
      </c>
      <c r="AC258" s="335">
        <f>IF(OR($C319&gt;AC$7,$C319+$E319-2&lt;AC$7),0,($D319-SUM($F319:AB319)-SUM($F258:AB258))*SAP_Leadsheet!$E$83)</f>
        <v>0</v>
      </c>
      <c r="AD258" s="335">
        <f>IF(OR($C319&gt;AD$7,$C319+$E319-2&lt;AD$7),0,($D319-SUM($F319:AC319)-SUM($F258:AC258))*SAP_Leadsheet!$E$83)</f>
        <v>0</v>
      </c>
      <c r="AE258" s="335">
        <f>IF(OR($C319&gt;AE$7,$C319+$E319-2&lt;AE$7),0,($D319-SUM($F319:AD319)-SUM($F258:AD258))*SAP_Leadsheet!$E$83)</f>
        <v>0</v>
      </c>
      <c r="AF258" s="335">
        <f>IF(OR($C319&gt;AF$7,$C319+$E319-2&lt;AF$7),0,($D319-SUM($F319:AE319)-SUM($F258:AE258))*SAP_Leadsheet!$E$83)</f>
        <v>0</v>
      </c>
      <c r="AG258" s="335">
        <f>IF(OR($C319&gt;AG$7,$C319+$E319-2&lt;AG$7),0,($D319-SUM($F319:AF319)-SUM($F258:AF258))*SAP_Leadsheet!$E$83)</f>
        <v>0</v>
      </c>
      <c r="AH258" s="335">
        <f>IF(OR($C319&gt;AH$7,$C319+$E319-2&lt;AH$7),0,($D319-SUM($F319:AG319)-SUM($F258:AG258))*SAP_Leadsheet!$E$83)</f>
        <v>0</v>
      </c>
      <c r="AI258" s="335">
        <f>IF(OR($C319&gt;AI$7,$C319+$E319-2&lt;AI$7),0,($D319-SUM($F319:AH319)-SUM($F258:AH258))*SAP_Leadsheet!$E$83)</f>
        <v>0</v>
      </c>
      <c r="AJ258" s="335">
        <f>IF(OR($C319&gt;AJ$7,$C319+$E319-2&lt;AJ$7),0,($D319-SUM($F319:AI319)-SUM($F258:AI258))*SAP_Leadsheet!$E$83)</f>
        <v>0</v>
      </c>
      <c r="AK258" s="335">
        <f>IF(OR($C319&gt;AK$7,$C319+$E319-2&lt;AK$7),0,($D319-SUM($F319:AJ319)-SUM($F258:AJ258))*SAP_Leadsheet!$E$83)</f>
        <v>0</v>
      </c>
      <c r="AL258" s="335">
        <f>IF(OR($C319&gt;AL$7,$C319+$E319-2&lt;AL$7),0,($D319-SUM($F319:AK319)-SUM($F258:AK258))*SAP_Leadsheet!$E$83)</f>
        <v>0</v>
      </c>
      <c r="AM258" s="335">
        <f>IF(OR($C319&gt;AM$7,$C319+$E319-2&lt;AM$7),0,($D319-SUM($F319:AL319)-SUM($F258:AL258))*SAP_Leadsheet!$E$83)</f>
        <v>0</v>
      </c>
      <c r="AN258" s="335">
        <f>IF(OR($C319&gt;AN$7,$C319+$E319-2&lt;AN$7),0,($D319-SUM($F319:AM319)-SUM($F258:AM258))*SAP_Leadsheet!$E$83)</f>
        <v>0</v>
      </c>
      <c r="AO258" s="335">
        <f>IF(OR($C319&gt;AO$7,$C319+$E319-2&lt;AO$7),0,($D319-SUM($F319:AN319)-SUM($F258:AN258))*SAP_Leadsheet!$E$83)</f>
        <v>0</v>
      </c>
      <c r="AP258" s="335">
        <f>IF(OR($C319&gt;AP$7,$C319+$E319-2&lt;AP$7),0,($D319-SUM($F319:AO319)-SUM($F258:AO258))*SAP_Leadsheet!$E$83)</f>
        <v>0</v>
      </c>
      <c r="AQ258" s="335">
        <f>IF(OR($C319&gt;AQ$7,$C319+$E319-2&lt;AQ$7),0,($D319-SUM($F319:AP319)-SUM($F258:AP258))*SAP_Leadsheet!$E$83)</f>
        <v>0</v>
      </c>
      <c r="AR258" s="335">
        <f>IF(OR($C319&gt;AR$7,$C319+$E319-2&lt;AR$7),0,($D319-SUM($F319:AQ319)-SUM($F258:AQ258))*SAP_Leadsheet!$E$83)</f>
        <v>0</v>
      </c>
      <c r="AS258" s="335">
        <f>IF(OR($C319&gt;AS$7,$C319+$E319-2&lt;AS$7),0,($D319-SUM($F319:AR319)-SUM($F258:AR258))*SAP_Leadsheet!$E$83)</f>
        <v>0</v>
      </c>
      <c r="AT258" s="335">
        <f>IF(OR($C319&gt;AT$7,$C319+$E319-2&lt;AT$7),0,($D319-SUM($F319:AS319)-SUM($F258:AS258))*SAP_Leadsheet!$E$83)</f>
        <v>0</v>
      </c>
      <c r="AU258" s="335">
        <f>IF(OR($C319&gt;AU$7,$C319+$E319-2&lt;AU$7),0,($D319-SUM($F319:AT319)-SUM($F258:AT258))*SAP_Leadsheet!$E$83)</f>
        <v>0</v>
      </c>
      <c r="AV258" s="335">
        <f>IF(OR($C319&gt;AV$7,$C319+$E319-2&lt;AV$7),0,($D319-SUM($F319:AU319)-SUM($F258:AU258))*SAP_Leadsheet!$E$83)</f>
        <v>0</v>
      </c>
      <c r="AW258" s="335">
        <f>IF(OR($C319&gt;AW$7,$C319+$E319-2&lt;AW$7),0,($D319-SUM($F319:AV319)-SUM($F258:AV258))*SAP_Leadsheet!$E$83)</f>
        <v>0</v>
      </c>
      <c r="AX258" s="335">
        <f>IF(OR($C319&gt;AX$7,$C319+$E319-2&lt;AX$7),0,($D319-SUM($F319:AW319)-SUM($F258:AW258))*SAP_Leadsheet!$E$83)</f>
        <v>0</v>
      </c>
      <c r="AY258" s="335">
        <f>IF(OR($C319&gt;AY$7,$C319+$E319-2&lt;AY$7),0,($D319-SUM($F319:AX319)-SUM($F258:AX258))*SAP_Leadsheet!$E$83)</f>
        <v>0</v>
      </c>
      <c r="AZ258" s="335">
        <f>IF(OR($C319&gt;AZ$7,$C319+$E319-2&lt;AZ$7),0,($D319-SUM($F319:AY319)-SUM($F258:AY258))*SAP_Leadsheet!$E$83)</f>
        <v>0</v>
      </c>
      <c r="BA258" s="335">
        <f>IF(OR($C319&gt;BA$7,$C319+$E319-2&lt;BA$7),0,($D319-SUM($F319:AZ319)-SUM($F258:AZ258))*SAP_Leadsheet!$E$83)</f>
        <v>0</v>
      </c>
      <c r="BB258" s="335">
        <f>IF(OR($C319&gt;BB$7,$C319+$E319-2&lt;BB$7),0,($D319-SUM($F319:BA319)-SUM($F258:BA258))*SAP_Leadsheet!$E$83)</f>
        <v>0</v>
      </c>
      <c r="BC258" s="335">
        <f>IF(OR($C319&gt;BC$7,$C319+$E319-2&lt;BC$7),0,($D319-SUM($F319:BB319)-SUM($F258:BB258))*SAP_Leadsheet!$E$83)</f>
        <v>0</v>
      </c>
      <c r="BD258" s="335">
        <f>IF(OR($C319&gt;BD$7,$C319+$E319-2&lt;BD$7),0,($D319-SUM($F319:BC319)-SUM($F258:BC258))*SAP_Leadsheet!$E$83)</f>
        <v>0</v>
      </c>
      <c r="BE258" s="335">
        <f>IF(OR($C319&gt;BE$7,$C319+$E319-2&lt;BE$7),0,($D319-SUM($F319:BD319)-SUM($F258:BD258))*SAP_Leadsheet!$E$83)</f>
        <v>0</v>
      </c>
      <c r="BF258" s="335">
        <f>IF(OR($C319&gt;BF$7,$C319+$E319-2&lt;BF$7),0,($D319-SUM($F319:BE319)-SUM($F258:BE258))*SAP_Leadsheet!$E$83)</f>
        <v>0</v>
      </c>
      <c r="BG258" s="335">
        <f>IF(OR($C319&gt;BG$7,$C319+$E319-2&lt;BG$7),0,($D319-SUM($F319:BF319)-SUM($F258:BF258))*SAP_Leadsheet!$E$83)</f>
        <v>0</v>
      </c>
      <c r="BH258" s="335">
        <f>IF(OR($C319&gt;BH$7,$C319+$E319-2&lt;BH$7),0,($D319-SUM($F319:BG319)-SUM($F258:BG258))*SAP_Leadsheet!$E$83)</f>
        <v>0</v>
      </c>
      <c r="BI258" s="335">
        <f>IF(OR($C319&gt;BI$7,$C319+$E319-2&lt;BI$7),0,($D319-SUM($F319:BH319)-SUM($F258:BH258))*SAP_Leadsheet!$E$83)</f>
        <v>0</v>
      </c>
      <c r="BJ258" s="335">
        <f>IF(OR($C319&gt;BJ$7,$C319+$E319-2&lt;BJ$7),0,($D319-SUM($F319:BI319)-SUM($F258:BI258))*SAP_Leadsheet!$E$83)</f>
        <v>0</v>
      </c>
      <c r="BK258" s="335">
        <f>IF(OR($C319&gt;BK$7,$C319+$E319-2&lt;BK$7),0,($D319-SUM($F319:BJ319)-SUM($F258:BJ258))*SAP_Leadsheet!$E$83)</f>
        <v>0</v>
      </c>
      <c r="BL258" s="335">
        <f>IF(OR($C319&gt;BL$7,$C319+$E319-2&lt;BL$7),0,($D319-SUM($F319:BK319)-SUM($F258:BK258))*SAP_Leadsheet!$E$83)</f>
        <v>0</v>
      </c>
      <c r="BM258" s="335">
        <f>IF(OR($C319&gt;BM$7,$C319+$E319-2&lt;BM$7),0,($D319-SUM($F319:BL319)-SUM($F258:BL258))*SAP_Leadsheet!$E$83)</f>
        <v>0</v>
      </c>
      <c r="BN258" s="335">
        <f>IF(OR($C319&gt;BN$7,$C319+$E319-2&lt;BN$7),0,($D319-SUM($F319:BM319)-SUM($F258:BM258))*SAP_Leadsheet!$E$83)</f>
        <v>0</v>
      </c>
      <c r="BO258" s="253"/>
      <c r="BP258" s="253"/>
      <c r="BQ258" s="253"/>
      <c r="BR258" s="253"/>
      <c r="BS258" s="253"/>
      <c r="BT258" s="253"/>
      <c r="BU258" s="253"/>
      <c r="BV258" s="253"/>
      <c r="BW258" s="253"/>
      <c r="BX258" s="253"/>
      <c r="BY258" s="253"/>
      <c r="BZ258" s="253"/>
      <c r="CA258" s="253"/>
      <c r="CB258" s="253"/>
      <c r="CC258" s="253"/>
      <c r="CD258" s="253"/>
      <c r="CE258" s="253"/>
      <c r="CF258" s="253"/>
      <c r="CG258" s="253"/>
      <c r="CH258" s="253"/>
      <c r="CI258" s="253"/>
      <c r="CJ258" s="253"/>
      <c r="CK258" s="253"/>
      <c r="CL258" s="253"/>
    </row>
    <row r="259" spans="1:90" hidden="1" outlineLevel="1" x14ac:dyDescent="0.15">
      <c r="A259" s="112"/>
      <c r="B259" s="87"/>
      <c r="C259" s="8">
        <v>35</v>
      </c>
      <c r="D259" s="332"/>
      <c r="E259" s="333"/>
      <c r="F259" s="334"/>
      <c r="G259" s="335">
        <f>IF(OR($C320&gt;G$7,$C320+$E320-2&lt;G$7),0,($D320-SUM($F320:F320)-SUM($F259:F259))*SAP_Leadsheet!$E$83)</f>
        <v>0</v>
      </c>
      <c r="H259" s="335">
        <f>IF(OR($C320&gt;H$7,$C320+$E320-2&lt;H$7),0,($D320-SUM($F320:G320)-SUM($F259:G259))*SAP_Leadsheet!$E$83)</f>
        <v>0</v>
      </c>
      <c r="I259" s="335">
        <f>IF(OR($C320&gt;I$7,$C320+$E320-2&lt;I$7),0,($D320-SUM($F320:H320)-SUM($F259:H259))*SAP_Leadsheet!$E$83)</f>
        <v>0</v>
      </c>
      <c r="J259" s="335">
        <f>IF(OR($C320&gt;J$7,$C320+$E320-2&lt;J$7),0,($D320-SUM($F320:I320)-SUM($F259:I259))*SAP_Leadsheet!$E$83)</f>
        <v>0</v>
      </c>
      <c r="K259" s="335">
        <f>IF(OR($C320&gt;K$7,$C320+$E320-2&lt;K$7),0,($D320-SUM($F320:J320)-SUM($F259:J259))*SAP_Leadsheet!$E$83)</f>
        <v>0</v>
      </c>
      <c r="L259" s="335">
        <f>IF(OR($C320&gt;L$7,$C320+$E320-2&lt;L$7),0,($D320-SUM($F320:K320)-SUM($F259:K259))*SAP_Leadsheet!$E$83)</f>
        <v>0</v>
      </c>
      <c r="M259" s="335">
        <f>IF(OR($C320&gt;M$7,$C320+$E320-2&lt;M$7),0,($D320-SUM($F320:L320)-SUM($F259:L259))*SAP_Leadsheet!$E$83)</f>
        <v>0</v>
      </c>
      <c r="N259" s="335">
        <f>IF(OR($C320&gt;N$7,$C320+$E320-2&lt;N$7),0,($D320-SUM($F320:M320)-SUM($F259:M259))*SAP_Leadsheet!$E$83)</f>
        <v>0</v>
      </c>
      <c r="O259" s="335">
        <f>IF(OR($C320&gt;O$7,$C320+$E320-2&lt;O$7),0,($D320-SUM($F320:N320)-SUM($F259:N259))*SAP_Leadsheet!$E$83)</f>
        <v>0</v>
      </c>
      <c r="P259" s="335">
        <f>IF(OR($C320&gt;P$7,$C320+$E320-2&lt;P$7),0,($D320-SUM($F320:O320)-SUM($F259:O259))*SAP_Leadsheet!$E$83)</f>
        <v>0</v>
      </c>
      <c r="Q259" s="335">
        <f>IF(OR($C320&gt;Q$7,$C320+$E320-2&lt;Q$7),0,($D320-SUM($F320:P320)-SUM($F259:P259))*SAP_Leadsheet!$E$83)</f>
        <v>0</v>
      </c>
      <c r="R259" s="335">
        <f>IF(OR($C320&gt;R$7,$C320+$E320-2&lt;R$7),0,($D320-SUM($F320:Q320)-SUM($F259:Q259))*SAP_Leadsheet!$E$83)</f>
        <v>0</v>
      </c>
      <c r="S259" s="335">
        <f>IF(OR($C320&gt;S$7,$C320+$E320-2&lt;S$7),0,($D320-SUM($F320:R320)-SUM($F259:R259))*SAP_Leadsheet!$E$83)</f>
        <v>0</v>
      </c>
      <c r="T259" s="335">
        <f>IF(OR($C320&gt;T$7,$C320+$E320-2&lt;T$7),0,($D320-SUM($F320:S320)-SUM($F259:S259))*SAP_Leadsheet!$E$83)</f>
        <v>0</v>
      </c>
      <c r="U259" s="335">
        <f>IF(OR($C320&gt;U$7,$C320+$E320-2&lt;U$7),0,($D320-SUM($F320:T320)-SUM($F259:T259))*SAP_Leadsheet!$E$83)</f>
        <v>0</v>
      </c>
      <c r="V259" s="335">
        <f>IF(OR($C320&gt;V$7,$C320+$E320-2&lt;V$7),0,($D320-SUM($F320:U320)-SUM($F259:U259))*SAP_Leadsheet!$E$83)</f>
        <v>0</v>
      </c>
      <c r="W259" s="335">
        <f>IF(OR($C320&gt;W$7,$C320+$E320-2&lt;W$7),0,($D320-SUM($F320:V320)-SUM($F259:V259))*SAP_Leadsheet!$E$83)</f>
        <v>0</v>
      </c>
      <c r="X259" s="335">
        <f>IF(OR($C320&gt;X$7,$C320+$E320-2&lt;X$7),0,($D320-SUM($F320:W320)-SUM($F259:W259))*SAP_Leadsheet!$E$83)</f>
        <v>0</v>
      </c>
      <c r="Y259" s="335">
        <f>IF(OR($C320&gt;Y$7,$C320+$E320-2&lt;Y$7),0,($D320-SUM($F320:X320)-SUM($F259:X259))*SAP_Leadsheet!$E$83)</f>
        <v>0</v>
      </c>
      <c r="Z259" s="335">
        <f>IF(OR($C320&gt;Z$7,$C320+$E320-2&lt;Z$7),0,($D320-SUM($F320:Y320)-SUM($F259:Y259))*SAP_Leadsheet!$E$83)</f>
        <v>0</v>
      </c>
      <c r="AA259" s="335">
        <f>IF(OR($C320&gt;AA$7,$C320+$E320-2&lt;AA$7),0,($D320-SUM($F320:Z320)-SUM($F259:Z259))*SAP_Leadsheet!$E$83)</f>
        <v>0</v>
      </c>
      <c r="AB259" s="335">
        <f>IF(OR($C320&gt;AB$7,$C320+$E320-2&lt;AB$7),0,($D320-SUM($F320:AA320)-SUM($F259:AA259))*SAP_Leadsheet!$E$83)</f>
        <v>0</v>
      </c>
      <c r="AC259" s="335">
        <f>IF(OR($C320&gt;AC$7,$C320+$E320-2&lt;AC$7),0,($D320-SUM($F320:AB320)-SUM($F259:AB259))*SAP_Leadsheet!$E$83)</f>
        <v>0</v>
      </c>
      <c r="AD259" s="335">
        <f>IF(OR($C320&gt;AD$7,$C320+$E320-2&lt;AD$7),0,($D320-SUM($F320:AC320)-SUM($F259:AC259))*SAP_Leadsheet!$E$83)</f>
        <v>0</v>
      </c>
      <c r="AE259" s="335">
        <f>IF(OR($C320&gt;AE$7,$C320+$E320-2&lt;AE$7),0,($D320-SUM($F320:AD320)-SUM($F259:AD259))*SAP_Leadsheet!$E$83)</f>
        <v>0</v>
      </c>
      <c r="AF259" s="335">
        <f>IF(OR($C320&gt;AF$7,$C320+$E320-2&lt;AF$7),0,($D320-SUM($F320:AE320)-SUM($F259:AE259))*SAP_Leadsheet!$E$83)</f>
        <v>0</v>
      </c>
      <c r="AG259" s="335">
        <f>IF(OR($C320&gt;AG$7,$C320+$E320-2&lt;AG$7),0,($D320-SUM($F320:AF320)-SUM($F259:AF259))*SAP_Leadsheet!$E$83)</f>
        <v>0</v>
      </c>
      <c r="AH259" s="335">
        <f>IF(OR($C320&gt;AH$7,$C320+$E320-2&lt;AH$7),0,($D320-SUM($F320:AG320)-SUM($F259:AG259))*SAP_Leadsheet!$E$83)</f>
        <v>0</v>
      </c>
      <c r="AI259" s="335">
        <f>IF(OR($C320&gt;AI$7,$C320+$E320-2&lt;AI$7),0,($D320-SUM($F320:AH320)-SUM($F259:AH259))*SAP_Leadsheet!$E$83)</f>
        <v>0</v>
      </c>
      <c r="AJ259" s="335">
        <f>IF(OR($C320&gt;AJ$7,$C320+$E320-2&lt;AJ$7),0,($D320-SUM($F320:AI320)-SUM($F259:AI259))*SAP_Leadsheet!$E$83)</f>
        <v>0</v>
      </c>
      <c r="AK259" s="335">
        <f>IF(OR($C320&gt;AK$7,$C320+$E320-2&lt;AK$7),0,($D320-SUM($F320:AJ320)-SUM($F259:AJ259))*SAP_Leadsheet!$E$83)</f>
        <v>0</v>
      </c>
      <c r="AL259" s="335">
        <f>IF(OR($C320&gt;AL$7,$C320+$E320-2&lt;AL$7),0,($D320-SUM($F320:AK320)-SUM($F259:AK259))*SAP_Leadsheet!$E$83)</f>
        <v>0</v>
      </c>
      <c r="AM259" s="335">
        <f>IF(OR($C320&gt;AM$7,$C320+$E320-2&lt;AM$7),0,($D320-SUM($F320:AL320)-SUM($F259:AL259))*SAP_Leadsheet!$E$83)</f>
        <v>0</v>
      </c>
      <c r="AN259" s="335">
        <f>IF(OR($C320&gt;AN$7,$C320+$E320-2&lt;AN$7),0,($D320-SUM($F320:AM320)-SUM($F259:AM259))*SAP_Leadsheet!$E$83)</f>
        <v>0</v>
      </c>
      <c r="AO259" s="335">
        <f>IF(OR($C320&gt;AO$7,$C320+$E320-2&lt;AO$7),0,($D320-SUM($F320:AN320)-SUM($F259:AN259))*SAP_Leadsheet!$E$83)</f>
        <v>0</v>
      </c>
      <c r="AP259" s="335">
        <f>IF(OR($C320&gt;AP$7,$C320+$E320-2&lt;AP$7),0,($D320-SUM($F320:AO320)-SUM($F259:AO259))*SAP_Leadsheet!$E$83)</f>
        <v>0</v>
      </c>
      <c r="AQ259" s="335">
        <f>IF(OR($C320&gt;AQ$7,$C320+$E320-2&lt;AQ$7),0,($D320-SUM($F320:AP320)-SUM($F259:AP259))*SAP_Leadsheet!$E$83)</f>
        <v>0</v>
      </c>
      <c r="AR259" s="335">
        <f>IF(OR($C320&gt;AR$7,$C320+$E320-2&lt;AR$7),0,($D320-SUM($F320:AQ320)-SUM($F259:AQ259))*SAP_Leadsheet!$E$83)</f>
        <v>0</v>
      </c>
      <c r="AS259" s="335">
        <f>IF(OR($C320&gt;AS$7,$C320+$E320-2&lt;AS$7),0,($D320-SUM($F320:AR320)-SUM($F259:AR259))*SAP_Leadsheet!$E$83)</f>
        <v>0</v>
      </c>
      <c r="AT259" s="335">
        <f>IF(OR($C320&gt;AT$7,$C320+$E320-2&lt;AT$7),0,($D320-SUM($F320:AS320)-SUM($F259:AS259))*SAP_Leadsheet!$E$83)</f>
        <v>0</v>
      </c>
      <c r="AU259" s="335">
        <f>IF(OR($C320&gt;AU$7,$C320+$E320-2&lt;AU$7),0,($D320-SUM($F320:AT320)-SUM($F259:AT259))*SAP_Leadsheet!$E$83)</f>
        <v>0</v>
      </c>
      <c r="AV259" s="335">
        <f>IF(OR($C320&gt;AV$7,$C320+$E320-2&lt;AV$7),0,($D320-SUM($F320:AU320)-SUM($F259:AU259))*SAP_Leadsheet!$E$83)</f>
        <v>0</v>
      </c>
      <c r="AW259" s="335">
        <f>IF(OR($C320&gt;AW$7,$C320+$E320-2&lt;AW$7),0,($D320-SUM($F320:AV320)-SUM($F259:AV259))*SAP_Leadsheet!$E$83)</f>
        <v>0</v>
      </c>
      <c r="AX259" s="335">
        <f>IF(OR($C320&gt;AX$7,$C320+$E320-2&lt;AX$7),0,($D320-SUM($F320:AW320)-SUM($F259:AW259))*SAP_Leadsheet!$E$83)</f>
        <v>0</v>
      </c>
      <c r="AY259" s="335">
        <f>IF(OR($C320&gt;AY$7,$C320+$E320-2&lt;AY$7),0,($D320-SUM($F320:AX320)-SUM($F259:AX259))*SAP_Leadsheet!$E$83)</f>
        <v>0</v>
      </c>
      <c r="AZ259" s="335">
        <f>IF(OR($C320&gt;AZ$7,$C320+$E320-2&lt;AZ$7),0,($D320-SUM($F320:AY320)-SUM($F259:AY259))*SAP_Leadsheet!$E$83)</f>
        <v>0</v>
      </c>
      <c r="BA259" s="335">
        <f>IF(OR($C320&gt;BA$7,$C320+$E320-2&lt;BA$7),0,($D320-SUM($F320:AZ320)-SUM($F259:AZ259))*SAP_Leadsheet!$E$83)</f>
        <v>0</v>
      </c>
      <c r="BB259" s="335">
        <f>IF(OR($C320&gt;BB$7,$C320+$E320-2&lt;BB$7),0,($D320-SUM($F320:BA320)-SUM($F259:BA259))*SAP_Leadsheet!$E$83)</f>
        <v>0</v>
      </c>
      <c r="BC259" s="335">
        <f>IF(OR($C320&gt;BC$7,$C320+$E320-2&lt;BC$7),0,($D320-SUM($F320:BB320)-SUM($F259:BB259))*SAP_Leadsheet!$E$83)</f>
        <v>0</v>
      </c>
      <c r="BD259" s="335">
        <f>IF(OR($C320&gt;BD$7,$C320+$E320-2&lt;BD$7),0,($D320-SUM($F320:BC320)-SUM($F259:BC259))*SAP_Leadsheet!$E$83)</f>
        <v>0</v>
      </c>
      <c r="BE259" s="335">
        <f>IF(OR($C320&gt;BE$7,$C320+$E320-2&lt;BE$7),0,($D320-SUM($F320:BD320)-SUM($F259:BD259))*SAP_Leadsheet!$E$83)</f>
        <v>0</v>
      </c>
      <c r="BF259" s="335">
        <f>IF(OR($C320&gt;BF$7,$C320+$E320-2&lt;BF$7),0,($D320-SUM($F320:BE320)-SUM($F259:BE259))*SAP_Leadsheet!$E$83)</f>
        <v>0</v>
      </c>
      <c r="BG259" s="335">
        <f>IF(OR($C320&gt;BG$7,$C320+$E320-2&lt;BG$7),0,($D320-SUM($F320:BF320)-SUM($F259:BF259))*SAP_Leadsheet!$E$83)</f>
        <v>0</v>
      </c>
      <c r="BH259" s="335">
        <f>IF(OR($C320&gt;BH$7,$C320+$E320-2&lt;BH$7),0,($D320-SUM($F320:BG320)-SUM($F259:BG259))*SAP_Leadsheet!$E$83)</f>
        <v>0</v>
      </c>
      <c r="BI259" s="335">
        <f>IF(OR($C320&gt;BI$7,$C320+$E320-2&lt;BI$7),0,($D320-SUM($F320:BH320)-SUM($F259:BH259))*SAP_Leadsheet!$E$83)</f>
        <v>0</v>
      </c>
      <c r="BJ259" s="335">
        <f>IF(OR($C320&gt;BJ$7,$C320+$E320-2&lt;BJ$7),0,($D320-SUM($F320:BI320)-SUM($F259:BI259))*SAP_Leadsheet!$E$83)</f>
        <v>0</v>
      </c>
      <c r="BK259" s="335">
        <f>IF(OR($C320&gt;BK$7,$C320+$E320-2&lt;BK$7),0,($D320-SUM($F320:BJ320)-SUM($F259:BJ259))*SAP_Leadsheet!$E$83)</f>
        <v>0</v>
      </c>
      <c r="BL259" s="335">
        <f>IF(OR($C320&gt;BL$7,$C320+$E320-2&lt;BL$7),0,($D320-SUM($F320:BK320)-SUM($F259:BK259))*SAP_Leadsheet!$E$83)</f>
        <v>0</v>
      </c>
      <c r="BM259" s="335">
        <f>IF(OR($C320&gt;BM$7,$C320+$E320-2&lt;BM$7),0,($D320-SUM($F320:BL320)-SUM($F259:BL259))*SAP_Leadsheet!$E$83)</f>
        <v>0</v>
      </c>
      <c r="BN259" s="335">
        <f>IF(OR($C320&gt;BN$7,$C320+$E320-2&lt;BN$7),0,($D320-SUM($F320:BM320)-SUM($F259:BM259))*SAP_Leadsheet!$E$83)</f>
        <v>0</v>
      </c>
      <c r="BO259" s="253"/>
      <c r="BP259" s="253"/>
      <c r="BQ259" s="253"/>
      <c r="BR259" s="253"/>
      <c r="BS259" s="253"/>
      <c r="BT259" s="253"/>
      <c r="BU259" s="253"/>
      <c r="BV259" s="253"/>
      <c r="BW259" s="253"/>
      <c r="BX259" s="253"/>
      <c r="BY259" s="253"/>
      <c r="BZ259" s="253"/>
      <c r="CA259" s="253"/>
      <c r="CB259" s="253"/>
      <c r="CC259" s="253"/>
      <c r="CD259" s="253"/>
      <c r="CE259" s="253"/>
      <c r="CF259" s="253"/>
      <c r="CG259" s="253"/>
      <c r="CH259" s="253"/>
      <c r="CI259" s="253"/>
      <c r="CJ259" s="253"/>
      <c r="CK259" s="253"/>
      <c r="CL259" s="253"/>
    </row>
    <row r="260" spans="1:90" hidden="1" outlineLevel="1" x14ac:dyDescent="0.15">
      <c r="A260" s="112"/>
      <c r="B260" s="87"/>
      <c r="C260" s="8">
        <v>36</v>
      </c>
      <c r="D260" s="332"/>
      <c r="E260" s="333"/>
      <c r="F260" s="334"/>
      <c r="G260" s="335">
        <f>IF(OR($C321&gt;G$7,$C321+$E321-2&lt;G$7),0,($D321-SUM($F321:F321)-SUM($F260:F260))*SAP_Leadsheet!$E$83)</f>
        <v>0</v>
      </c>
      <c r="H260" s="335">
        <f>IF(OR($C321&gt;H$7,$C321+$E321-2&lt;H$7),0,($D321-SUM($F321:G321)-SUM($F260:G260))*SAP_Leadsheet!$E$83)</f>
        <v>0</v>
      </c>
      <c r="I260" s="335">
        <f>IF(OR($C321&gt;I$7,$C321+$E321-2&lt;I$7),0,($D321-SUM($F321:H321)-SUM($F260:H260))*SAP_Leadsheet!$E$83)</f>
        <v>0</v>
      </c>
      <c r="J260" s="335">
        <f>IF(OR($C321&gt;J$7,$C321+$E321-2&lt;J$7),0,($D321-SUM($F321:I321)-SUM($F260:I260))*SAP_Leadsheet!$E$83)</f>
        <v>0</v>
      </c>
      <c r="K260" s="335">
        <f>IF(OR($C321&gt;K$7,$C321+$E321-2&lt;K$7),0,($D321-SUM($F321:J321)-SUM($F260:J260))*SAP_Leadsheet!$E$83)</f>
        <v>0</v>
      </c>
      <c r="L260" s="335">
        <f>IF(OR($C321&gt;L$7,$C321+$E321-2&lt;L$7),0,($D321-SUM($F321:K321)-SUM($F260:K260))*SAP_Leadsheet!$E$83)</f>
        <v>0</v>
      </c>
      <c r="M260" s="335">
        <f>IF(OR($C321&gt;M$7,$C321+$E321-2&lt;M$7),0,($D321-SUM($F321:L321)-SUM($F260:L260))*SAP_Leadsheet!$E$83)</f>
        <v>0</v>
      </c>
      <c r="N260" s="335">
        <f>IF(OR($C321&gt;N$7,$C321+$E321-2&lt;N$7),0,($D321-SUM($F321:M321)-SUM($F260:M260))*SAP_Leadsheet!$E$83)</f>
        <v>0</v>
      </c>
      <c r="O260" s="335">
        <f>IF(OR($C321&gt;O$7,$C321+$E321-2&lt;O$7),0,($D321-SUM($F321:N321)-SUM($F260:N260))*SAP_Leadsheet!$E$83)</f>
        <v>0</v>
      </c>
      <c r="P260" s="335">
        <f>IF(OR($C321&gt;P$7,$C321+$E321-2&lt;P$7),0,($D321-SUM($F321:O321)-SUM($F260:O260))*SAP_Leadsheet!$E$83)</f>
        <v>0</v>
      </c>
      <c r="Q260" s="335">
        <f>IF(OR($C321&gt;Q$7,$C321+$E321-2&lt;Q$7),0,($D321-SUM($F321:P321)-SUM($F260:P260))*SAP_Leadsheet!$E$83)</f>
        <v>0</v>
      </c>
      <c r="R260" s="335">
        <f>IF(OR($C321&gt;R$7,$C321+$E321-2&lt;R$7),0,($D321-SUM($F321:Q321)-SUM($F260:Q260))*SAP_Leadsheet!$E$83)</f>
        <v>0</v>
      </c>
      <c r="S260" s="335">
        <f>IF(OR($C321&gt;S$7,$C321+$E321-2&lt;S$7),0,($D321-SUM($F321:R321)-SUM($F260:R260))*SAP_Leadsheet!$E$83)</f>
        <v>0</v>
      </c>
      <c r="T260" s="335">
        <f>IF(OR($C321&gt;T$7,$C321+$E321-2&lt;T$7),0,($D321-SUM($F321:S321)-SUM($F260:S260))*SAP_Leadsheet!$E$83)</f>
        <v>0</v>
      </c>
      <c r="U260" s="335">
        <f>IF(OR($C321&gt;U$7,$C321+$E321-2&lt;U$7),0,($D321-SUM($F321:T321)-SUM($F260:T260))*SAP_Leadsheet!$E$83)</f>
        <v>0</v>
      </c>
      <c r="V260" s="335">
        <f>IF(OR($C321&gt;V$7,$C321+$E321-2&lt;V$7),0,($D321-SUM($F321:U321)-SUM($F260:U260))*SAP_Leadsheet!$E$83)</f>
        <v>0</v>
      </c>
      <c r="W260" s="335">
        <f>IF(OR($C321&gt;W$7,$C321+$E321-2&lt;W$7),0,($D321-SUM($F321:V321)-SUM($F260:V260))*SAP_Leadsheet!$E$83)</f>
        <v>0</v>
      </c>
      <c r="X260" s="335">
        <f>IF(OR($C321&gt;X$7,$C321+$E321-2&lt;X$7),0,($D321-SUM($F321:W321)-SUM($F260:W260))*SAP_Leadsheet!$E$83)</f>
        <v>0</v>
      </c>
      <c r="Y260" s="335">
        <f>IF(OR($C321&gt;Y$7,$C321+$E321-2&lt;Y$7),0,($D321-SUM($F321:X321)-SUM($F260:X260))*SAP_Leadsheet!$E$83)</f>
        <v>0</v>
      </c>
      <c r="Z260" s="335">
        <f>IF(OR($C321&gt;Z$7,$C321+$E321-2&lt;Z$7),0,($D321-SUM($F321:Y321)-SUM($F260:Y260))*SAP_Leadsheet!$E$83)</f>
        <v>0</v>
      </c>
      <c r="AA260" s="335">
        <f>IF(OR($C321&gt;AA$7,$C321+$E321-2&lt;AA$7),0,($D321-SUM($F321:Z321)-SUM($F260:Z260))*SAP_Leadsheet!$E$83)</f>
        <v>0</v>
      </c>
      <c r="AB260" s="335">
        <f>IF(OR($C321&gt;AB$7,$C321+$E321-2&lt;AB$7),0,($D321-SUM($F321:AA321)-SUM($F260:AA260))*SAP_Leadsheet!$E$83)</f>
        <v>0</v>
      </c>
      <c r="AC260" s="335">
        <f>IF(OR($C321&gt;AC$7,$C321+$E321-2&lt;AC$7),0,($D321-SUM($F321:AB321)-SUM($F260:AB260))*SAP_Leadsheet!$E$83)</f>
        <v>0</v>
      </c>
      <c r="AD260" s="335">
        <f>IF(OR($C321&gt;AD$7,$C321+$E321-2&lt;AD$7),0,($D321-SUM($F321:AC321)-SUM($F260:AC260))*SAP_Leadsheet!$E$83)</f>
        <v>0</v>
      </c>
      <c r="AE260" s="335">
        <f>IF(OR($C321&gt;AE$7,$C321+$E321-2&lt;AE$7),0,($D321-SUM($F321:AD321)-SUM($F260:AD260))*SAP_Leadsheet!$E$83)</f>
        <v>0</v>
      </c>
      <c r="AF260" s="335">
        <f>IF(OR($C321&gt;AF$7,$C321+$E321-2&lt;AF$7),0,($D321-SUM($F321:AE321)-SUM($F260:AE260))*SAP_Leadsheet!$E$83)</f>
        <v>0</v>
      </c>
      <c r="AG260" s="335">
        <f>IF(OR($C321&gt;AG$7,$C321+$E321-2&lt;AG$7),0,($D321-SUM($F321:AF321)-SUM($F260:AF260))*SAP_Leadsheet!$E$83)</f>
        <v>0</v>
      </c>
      <c r="AH260" s="335">
        <f>IF(OR($C321&gt;AH$7,$C321+$E321-2&lt;AH$7),0,($D321-SUM($F321:AG321)-SUM($F260:AG260))*SAP_Leadsheet!$E$83)</f>
        <v>0</v>
      </c>
      <c r="AI260" s="335">
        <f>IF(OR($C321&gt;AI$7,$C321+$E321-2&lt;AI$7),0,($D321-SUM($F321:AH321)-SUM($F260:AH260))*SAP_Leadsheet!$E$83)</f>
        <v>0</v>
      </c>
      <c r="AJ260" s="335">
        <f>IF(OR($C321&gt;AJ$7,$C321+$E321-2&lt;AJ$7),0,($D321-SUM($F321:AI321)-SUM($F260:AI260))*SAP_Leadsheet!$E$83)</f>
        <v>0</v>
      </c>
      <c r="AK260" s="335">
        <f>IF(OR($C321&gt;AK$7,$C321+$E321-2&lt;AK$7),0,($D321-SUM($F321:AJ321)-SUM($F260:AJ260))*SAP_Leadsheet!$E$83)</f>
        <v>0</v>
      </c>
      <c r="AL260" s="335">
        <f>IF(OR($C321&gt;AL$7,$C321+$E321-2&lt;AL$7),0,($D321-SUM($F321:AK321)-SUM($F260:AK260))*SAP_Leadsheet!$E$83)</f>
        <v>0</v>
      </c>
      <c r="AM260" s="335">
        <f>IF(OR($C321&gt;AM$7,$C321+$E321-2&lt;AM$7),0,($D321-SUM($F321:AL321)-SUM($F260:AL260))*SAP_Leadsheet!$E$83)</f>
        <v>0</v>
      </c>
      <c r="AN260" s="335">
        <f>IF(OR($C321&gt;AN$7,$C321+$E321-2&lt;AN$7),0,($D321-SUM($F321:AM321)-SUM($F260:AM260))*SAP_Leadsheet!$E$83)</f>
        <v>0</v>
      </c>
      <c r="AO260" s="335">
        <f>IF(OR($C321&gt;AO$7,$C321+$E321-2&lt;AO$7),0,($D321-SUM($F321:AN321)-SUM($F260:AN260))*SAP_Leadsheet!$E$83)</f>
        <v>0</v>
      </c>
      <c r="AP260" s="335">
        <f>IF(OR($C321&gt;AP$7,$C321+$E321-2&lt;AP$7),0,($D321-SUM($F321:AO321)-SUM($F260:AO260))*SAP_Leadsheet!$E$83)</f>
        <v>0</v>
      </c>
      <c r="AQ260" s="335">
        <f>IF(OR($C321&gt;AQ$7,$C321+$E321-2&lt;AQ$7),0,($D321-SUM($F321:AP321)-SUM($F260:AP260))*SAP_Leadsheet!$E$83)</f>
        <v>0</v>
      </c>
      <c r="AR260" s="335">
        <f>IF(OR($C321&gt;AR$7,$C321+$E321-2&lt;AR$7),0,($D321-SUM($F321:AQ321)-SUM($F260:AQ260))*SAP_Leadsheet!$E$83)</f>
        <v>0</v>
      </c>
      <c r="AS260" s="335">
        <f>IF(OR($C321&gt;AS$7,$C321+$E321-2&lt;AS$7),0,($D321-SUM($F321:AR321)-SUM($F260:AR260))*SAP_Leadsheet!$E$83)</f>
        <v>0</v>
      </c>
      <c r="AT260" s="335">
        <f>IF(OR($C321&gt;AT$7,$C321+$E321-2&lt;AT$7),0,($D321-SUM($F321:AS321)-SUM($F260:AS260))*SAP_Leadsheet!$E$83)</f>
        <v>0</v>
      </c>
      <c r="AU260" s="335">
        <f>IF(OR($C321&gt;AU$7,$C321+$E321-2&lt;AU$7),0,($D321-SUM($F321:AT321)-SUM($F260:AT260))*SAP_Leadsheet!$E$83)</f>
        <v>0</v>
      </c>
      <c r="AV260" s="335">
        <f>IF(OR($C321&gt;AV$7,$C321+$E321-2&lt;AV$7),0,($D321-SUM($F321:AU321)-SUM($F260:AU260))*SAP_Leadsheet!$E$83)</f>
        <v>0</v>
      </c>
      <c r="AW260" s="335">
        <f>IF(OR($C321&gt;AW$7,$C321+$E321-2&lt;AW$7),0,($D321-SUM($F321:AV321)-SUM($F260:AV260))*SAP_Leadsheet!$E$83)</f>
        <v>0</v>
      </c>
      <c r="AX260" s="335">
        <f>IF(OR($C321&gt;AX$7,$C321+$E321-2&lt;AX$7),0,($D321-SUM($F321:AW321)-SUM($F260:AW260))*SAP_Leadsheet!$E$83)</f>
        <v>0</v>
      </c>
      <c r="AY260" s="335">
        <f>IF(OR($C321&gt;AY$7,$C321+$E321-2&lt;AY$7),0,($D321-SUM($F321:AX321)-SUM($F260:AX260))*SAP_Leadsheet!$E$83)</f>
        <v>0</v>
      </c>
      <c r="AZ260" s="335">
        <f>IF(OR($C321&gt;AZ$7,$C321+$E321-2&lt;AZ$7),0,($D321-SUM($F321:AY321)-SUM($F260:AY260))*SAP_Leadsheet!$E$83)</f>
        <v>0</v>
      </c>
      <c r="BA260" s="335">
        <f>IF(OR($C321&gt;BA$7,$C321+$E321-2&lt;BA$7),0,($D321-SUM($F321:AZ321)-SUM($F260:AZ260))*SAP_Leadsheet!$E$83)</f>
        <v>0</v>
      </c>
      <c r="BB260" s="335">
        <f>IF(OR($C321&gt;BB$7,$C321+$E321-2&lt;BB$7),0,($D321-SUM($F321:BA321)-SUM($F260:BA260))*SAP_Leadsheet!$E$83)</f>
        <v>0</v>
      </c>
      <c r="BC260" s="335">
        <f>IF(OR($C321&gt;BC$7,$C321+$E321-2&lt;BC$7),0,($D321-SUM($F321:BB321)-SUM($F260:BB260))*SAP_Leadsheet!$E$83)</f>
        <v>0</v>
      </c>
      <c r="BD260" s="335">
        <f>IF(OR($C321&gt;BD$7,$C321+$E321-2&lt;BD$7),0,($D321-SUM($F321:BC321)-SUM($F260:BC260))*SAP_Leadsheet!$E$83)</f>
        <v>0</v>
      </c>
      <c r="BE260" s="335">
        <f>IF(OR($C321&gt;BE$7,$C321+$E321-2&lt;BE$7),0,($D321-SUM($F321:BD321)-SUM($F260:BD260))*SAP_Leadsheet!$E$83)</f>
        <v>0</v>
      </c>
      <c r="BF260" s="335">
        <f>IF(OR($C321&gt;BF$7,$C321+$E321-2&lt;BF$7),0,($D321-SUM($F321:BE321)-SUM($F260:BE260))*SAP_Leadsheet!$E$83)</f>
        <v>0</v>
      </c>
      <c r="BG260" s="335">
        <f>IF(OR($C321&gt;BG$7,$C321+$E321-2&lt;BG$7),0,($D321-SUM($F321:BF321)-SUM($F260:BF260))*SAP_Leadsheet!$E$83)</f>
        <v>0</v>
      </c>
      <c r="BH260" s="335">
        <f>IF(OR($C321&gt;BH$7,$C321+$E321-2&lt;BH$7),0,($D321-SUM($F321:BG321)-SUM($F260:BG260))*SAP_Leadsheet!$E$83)</f>
        <v>0</v>
      </c>
      <c r="BI260" s="335">
        <f>IF(OR($C321&gt;BI$7,$C321+$E321-2&lt;BI$7),0,($D321-SUM($F321:BH321)-SUM($F260:BH260))*SAP_Leadsheet!$E$83)</f>
        <v>0</v>
      </c>
      <c r="BJ260" s="335">
        <f>IF(OR($C321&gt;BJ$7,$C321+$E321-2&lt;BJ$7),0,($D321-SUM($F321:BI321)-SUM($F260:BI260))*SAP_Leadsheet!$E$83)</f>
        <v>0</v>
      </c>
      <c r="BK260" s="335">
        <f>IF(OR($C321&gt;BK$7,$C321+$E321-2&lt;BK$7),0,($D321-SUM($F321:BJ321)-SUM($F260:BJ260))*SAP_Leadsheet!$E$83)</f>
        <v>0</v>
      </c>
      <c r="BL260" s="335">
        <f>IF(OR($C321&gt;BL$7,$C321+$E321-2&lt;BL$7),0,($D321-SUM($F321:BK321)-SUM($F260:BK260))*SAP_Leadsheet!$E$83)</f>
        <v>0</v>
      </c>
      <c r="BM260" s="335">
        <f>IF(OR($C321&gt;BM$7,$C321+$E321-2&lt;BM$7),0,($D321-SUM($F321:BL321)-SUM($F260:BL260))*SAP_Leadsheet!$E$83)</f>
        <v>0</v>
      </c>
      <c r="BN260" s="335">
        <f>IF(OR($C321&gt;BN$7,$C321+$E321-2&lt;BN$7),0,($D321-SUM($F321:BM321)-SUM($F260:BM260))*SAP_Leadsheet!$E$83)</f>
        <v>0</v>
      </c>
      <c r="BO260" s="253"/>
      <c r="BP260" s="253"/>
      <c r="BQ260" s="253"/>
      <c r="BR260" s="253"/>
      <c r="BS260" s="253"/>
      <c r="BT260" s="253"/>
      <c r="BU260" s="253"/>
      <c r="BV260" s="253"/>
      <c r="BW260" s="253"/>
      <c r="BX260" s="253"/>
      <c r="BY260" s="253"/>
      <c r="BZ260" s="253"/>
      <c r="CA260" s="253"/>
      <c r="CB260" s="253"/>
      <c r="CC260" s="253"/>
      <c r="CD260" s="253"/>
      <c r="CE260" s="253"/>
      <c r="CF260" s="253"/>
      <c r="CG260" s="253"/>
      <c r="CH260" s="253"/>
      <c r="CI260" s="253"/>
      <c r="CJ260" s="253"/>
      <c r="CK260" s="253"/>
      <c r="CL260" s="253"/>
    </row>
    <row r="261" spans="1:90" hidden="1" outlineLevel="1" x14ac:dyDescent="0.15">
      <c r="A261" s="112"/>
      <c r="B261" s="87"/>
      <c r="C261" s="8">
        <v>37</v>
      </c>
      <c r="D261" s="332"/>
      <c r="E261" s="333"/>
      <c r="F261" s="334"/>
      <c r="G261" s="335">
        <f>IF(OR($C322&gt;G$7,$C322+$E322-2&lt;G$7),0,($D322-SUM($F322:F322)-SUM($F261:F261))*SAP_Leadsheet!$E$83)</f>
        <v>0</v>
      </c>
      <c r="H261" s="335">
        <f>IF(OR($C322&gt;H$7,$C322+$E322-2&lt;H$7),0,($D322-SUM($F322:G322)-SUM($F261:G261))*SAP_Leadsheet!$E$83)</f>
        <v>0</v>
      </c>
      <c r="I261" s="335">
        <f>IF(OR($C322&gt;I$7,$C322+$E322-2&lt;I$7),0,($D322-SUM($F322:H322)-SUM($F261:H261))*SAP_Leadsheet!$E$83)</f>
        <v>0</v>
      </c>
      <c r="J261" s="335">
        <f>IF(OR($C322&gt;J$7,$C322+$E322-2&lt;J$7),0,($D322-SUM($F322:I322)-SUM($F261:I261))*SAP_Leadsheet!$E$83)</f>
        <v>0</v>
      </c>
      <c r="K261" s="335">
        <f>IF(OR($C322&gt;K$7,$C322+$E322-2&lt;K$7),0,($D322-SUM($F322:J322)-SUM($F261:J261))*SAP_Leadsheet!$E$83)</f>
        <v>0</v>
      </c>
      <c r="L261" s="335">
        <f>IF(OR($C322&gt;L$7,$C322+$E322-2&lt;L$7),0,($D322-SUM($F322:K322)-SUM($F261:K261))*SAP_Leadsheet!$E$83)</f>
        <v>0</v>
      </c>
      <c r="M261" s="335">
        <f>IF(OR($C322&gt;M$7,$C322+$E322-2&lt;M$7),0,($D322-SUM($F322:L322)-SUM($F261:L261))*SAP_Leadsheet!$E$83)</f>
        <v>0</v>
      </c>
      <c r="N261" s="335">
        <f>IF(OR($C322&gt;N$7,$C322+$E322-2&lt;N$7),0,($D322-SUM($F322:M322)-SUM($F261:M261))*SAP_Leadsheet!$E$83)</f>
        <v>0</v>
      </c>
      <c r="O261" s="335">
        <f>IF(OR($C322&gt;O$7,$C322+$E322-2&lt;O$7),0,($D322-SUM($F322:N322)-SUM($F261:N261))*SAP_Leadsheet!$E$83)</f>
        <v>0</v>
      </c>
      <c r="P261" s="335">
        <f>IF(OR($C322&gt;P$7,$C322+$E322-2&lt;P$7),0,($D322-SUM($F322:O322)-SUM($F261:O261))*SAP_Leadsheet!$E$83)</f>
        <v>0</v>
      </c>
      <c r="Q261" s="335">
        <f>IF(OR($C322&gt;Q$7,$C322+$E322-2&lt;Q$7),0,($D322-SUM($F322:P322)-SUM($F261:P261))*SAP_Leadsheet!$E$83)</f>
        <v>0</v>
      </c>
      <c r="R261" s="335">
        <f>IF(OR($C322&gt;R$7,$C322+$E322-2&lt;R$7),0,($D322-SUM($F322:Q322)-SUM($F261:Q261))*SAP_Leadsheet!$E$83)</f>
        <v>0</v>
      </c>
      <c r="S261" s="335">
        <f>IF(OR($C322&gt;S$7,$C322+$E322-2&lt;S$7),0,($D322-SUM($F322:R322)-SUM($F261:R261))*SAP_Leadsheet!$E$83)</f>
        <v>0</v>
      </c>
      <c r="T261" s="335">
        <f>IF(OR($C322&gt;T$7,$C322+$E322-2&lt;T$7),0,($D322-SUM($F322:S322)-SUM($F261:S261))*SAP_Leadsheet!$E$83)</f>
        <v>0</v>
      </c>
      <c r="U261" s="335">
        <f>IF(OR($C322&gt;U$7,$C322+$E322-2&lt;U$7),0,($D322-SUM($F322:T322)-SUM($F261:T261))*SAP_Leadsheet!$E$83)</f>
        <v>0</v>
      </c>
      <c r="V261" s="335">
        <f>IF(OR($C322&gt;V$7,$C322+$E322-2&lt;V$7),0,($D322-SUM($F322:U322)-SUM($F261:U261))*SAP_Leadsheet!$E$83)</f>
        <v>0</v>
      </c>
      <c r="W261" s="335">
        <f>IF(OR($C322&gt;W$7,$C322+$E322-2&lt;W$7),0,($D322-SUM($F322:V322)-SUM($F261:V261))*SAP_Leadsheet!$E$83)</f>
        <v>0</v>
      </c>
      <c r="X261" s="335">
        <f>IF(OR($C322&gt;X$7,$C322+$E322-2&lt;X$7),0,($D322-SUM($F322:W322)-SUM($F261:W261))*SAP_Leadsheet!$E$83)</f>
        <v>0</v>
      </c>
      <c r="Y261" s="335">
        <f>IF(OR($C322&gt;Y$7,$C322+$E322-2&lt;Y$7),0,($D322-SUM($F322:X322)-SUM($F261:X261))*SAP_Leadsheet!$E$83)</f>
        <v>0</v>
      </c>
      <c r="Z261" s="335">
        <f>IF(OR($C322&gt;Z$7,$C322+$E322-2&lt;Z$7),0,($D322-SUM($F322:Y322)-SUM($F261:Y261))*SAP_Leadsheet!$E$83)</f>
        <v>0</v>
      </c>
      <c r="AA261" s="335">
        <f>IF(OR($C322&gt;AA$7,$C322+$E322-2&lt;AA$7),0,($D322-SUM($F322:Z322)-SUM($F261:Z261))*SAP_Leadsheet!$E$83)</f>
        <v>0</v>
      </c>
      <c r="AB261" s="335">
        <f>IF(OR($C322&gt;AB$7,$C322+$E322-2&lt;AB$7),0,($D322-SUM($F322:AA322)-SUM($F261:AA261))*SAP_Leadsheet!$E$83)</f>
        <v>0</v>
      </c>
      <c r="AC261" s="335">
        <f>IF(OR($C322&gt;AC$7,$C322+$E322-2&lt;AC$7),0,($D322-SUM($F322:AB322)-SUM($F261:AB261))*SAP_Leadsheet!$E$83)</f>
        <v>0</v>
      </c>
      <c r="AD261" s="335">
        <f>IF(OR($C322&gt;AD$7,$C322+$E322-2&lt;AD$7),0,($D322-SUM($F322:AC322)-SUM($F261:AC261))*SAP_Leadsheet!$E$83)</f>
        <v>0</v>
      </c>
      <c r="AE261" s="335">
        <f>IF(OR($C322&gt;AE$7,$C322+$E322-2&lt;AE$7),0,($D322-SUM($F322:AD322)-SUM($F261:AD261))*SAP_Leadsheet!$E$83)</f>
        <v>0</v>
      </c>
      <c r="AF261" s="335">
        <f>IF(OR($C322&gt;AF$7,$C322+$E322-2&lt;AF$7),0,($D322-SUM($F322:AE322)-SUM($F261:AE261))*SAP_Leadsheet!$E$83)</f>
        <v>0</v>
      </c>
      <c r="AG261" s="335">
        <f>IF(OR($C322&gt;AG$7,$C322+$E322-2&lt;AG$7),0,($D322-SUM($F322:AF322)-SUM($F261:AF261))*SAP_Leadsheet!$E$83)</f>
        <v>0</v>
      </c>
      <c r="AH261" s="335">
        <f>IF(OR($C322&gt;AH$7,$C322+$E322-2&lt;AH$7),0,($D322-SUM($F322:AG322)-SUM($F261:AG261))*SAP_Leadsheet!$E$83)</f>
        <v>0</v>
      </c>
      <c r="AI261" s="335">
        <f>IF(OR($C322&gt;AI$7,$C322+$E322-2&lt;AI$7),0,($D322-SUM($F322:AH322)-SUM($F261:AH261))*SAP_Leadsheet!$E$83)</f>
        <v>0</v>
      </c>
      <c r="AJ261" s="335">
        <f>IF(OR($C322&gt;AJ$7,$C322+$E322-2&lt;AJ$7),0,($D322-SUM($F322:AI322)-SUM($F261:AI261))*SAP_Leadsheet!$E$83)</f>
        <v>0</v>
      </c>
      <c r="AK261" s="335">
        <f>IF(OR($C322&gt;AK$7,$C322+$E322-2&lt;AK$7),0,($D322-SUM($F322:AJ322)-SUM($F261:AJ261))*SAP_Leadsheet!$E$83)</f>
        <v>0</v>
      </c>
      <c r="AL261" s="335">
        <f>IF(OR($C322&gt;AL$7,$C322+$E322-2&lt;AL$7),0,($D322-SUM($F322:AK322)-SUM($F261:AK261))*SAP_Leadsheet!$E$83)</f>
        <v>0</v>
      </c>
      <c r="AM261" s="335">
        <f>IF(OR($C322&gt;AM$7,$C322+$E322-2&lt;AM$7),0,($D322-SUM($F322:AL322)-SUM($F261:AL261))*SAP_Leadsheet!$E$83)</f>
        <v>0</v>
      </c>
      <c r="AN261" s="335">
        <f>IF(OR($C322&gt;AN$7,$C322+$E322-2&lt;AN$7),0,($D322-SUM($F322:AM322)-SUM($F261:AM261))*SAP_Leadsheet!$E$83)</f>
        <v>0</v>
      </c>
      <c r="AO261" s="335">
        <f>IF(OR($C322&gt;AO$7,$C322+$E322-2&lt;AO$7),0,($D322-SUM($F322:AN322)-SUM($F261:AN261))*SAP_Leadsheet!$E$83)</f>
        <v>0</v>
      </c>
      <c r="AP261" s="335">
        <f>IF(OR($C322&gt;AP$7,$C322+$E322-2&lt;AP$7),0,($D322-SUM($F322:AO322)-SUM($F261:AO261))*SAP_Leadsheet!$E$83)</f>
        <v>0</v>
      </c>
      <c r="AQ261" s="335">
        <f>IF(OR($C322&gt;AQ$7,$C322+$E322-2&lt;AQ$7),0,($D322-SUM($F322:AP322)-SUM($F261:AP261))*SAP_Leadsheet!$E$83)</f>
        <v>0</v>
      </c>
      <c r="AR261" s="335">
        <f>IF(OR($C322&gt;AR$7,$C322+$E322-2&lt;AR$7),0,($D322-SUM($F322:AQ322)-SUM($F261:AQ261))*SAP_Leadsheet!$E$83)</f>
        <v>0</v>
      </c>
      <c r="AS261" s="335">
        <f>IF(OR($C322&gt;AS$7,$C322+$E322-2&lt;AS$7),0,($D322-SUM($F322:AR322)-SUM($F261:AR261))*SAP_Leadsheet!$E$83)</f>
        <v>0</v>
      </c>
      <c r="AT261" s="335">
        <f>IF(OR($C322&gt;AT$7,$C322+$E322-2&lt;AT$7),0,($D322-SUM($F322:AS322)-SUM($F261:AS261))*SAP_Leadsheet!$E$83)</f>
        <v>0</v>
      </c>
      <c r="AU261" s="335">
        <f>IF(OR($C322&gt;AU$7,$C322+$E322-2&lt;AU$7),0,($D322-SUM($F322:AT322)-SUM($F261:AT261))*SAP_Leadsheet!$E$83)</f>
        <v>0</v>
      </c>
      <c r="AV261" s="335">
        <f>IF(OR($C322&gt;AV$7,$C322+$E322-2&lt;AV$7),0,($D322-SUM($F322:AU322)-SUM($F261:AU261))*SAP_Leadsheet!$E$83)</f>
        <v>0</v>
      </c>
      <c r="AW261" s="335">
        <f>IF(OR($C322&gt;AW$7,$C322+$E322-2&lt;AW$7),0,($D322-SUM($F322:AV322)-SUM($F261:AV261))*SAP_Leadsheet!$E$83)</f>
        <v>0</v>
      </c>
      <c r="AX261" s="335">
        <f>IF(OR($C322&gt;AX$7,$C322+$E322-2&lt;AX$7),0,($D322-SUM($F322:AW322)-SUM($F261:AW261))*SAP_Leadsheet!$E$83)</f>
        <v>0</v>
      </c>
      <c r="AY261" s="335">
        <f>IF(OR($C322&gt;AY$7,$C322+$E322-2&lt;AY$7),0,($D322-SUM($F322:AX322)-SUM($F261:AX261))*SAP_Leadsheet!$E$83)</f>
        <v>0</v>
      </c>
      <c r="AZ261" s="335">
        <f>IF(OR($C322&gt;AZ$7,$C322+$E322-2&lt;AZ$7),0,($D322-SUM($F322:AY322)-SUM($F261:AY261))*SAP_Leadsheet!$E$83)</f>
        <v>0</v>
      </c>
      <c r="BA261" s="335">
        <f>IF(OR($C322&gt;BA$7,$C322+$E322-2&lt;BA$7),0,($D322-SUM($F322:AZ322)-SUM($F261:AZ261))*SAP_Leadsheet!$E$83)</f>
        <v>0</v>
      </c>
      <c r="BB261" s="335">
        <f>IF(OR($C322&gt;BB$7,$C322+$E322-2&lt;BB$7),0,($D322-SUM($F322:BA322)-SUM($F261:BA261))*SAP_Leadsheet!$E$83)</f>
        <v>0</v>
      </c>
      <c r="BC261" s="335">
        <f>IF(OR($C322&gt;BC$7,$C322+$E322-2&lt;BC$7),0,($D322-SUM($F322:BB322)-SUM($F261:BB261))*SAP_Leadsheet!$E$83)</f>
        <v>0</v>
      </c>
      <c r="BD261" s="335">
        <f>IF(OR($C322&gt;BD$7,$C322+$E322-2&lt;BD$7),0,($D322-SUM($F322:BC322)-SUM($F261:BC261))*SAP_Leadsheet!$E$83)</f>
        <v>0</v>
      </c>
      <c r="BE261" s="335">
        <f>IF(OR($C322&gt;BE$7,$C322+$E322-2&lt;BE$7),0,($D322-SUM($F322:BD322)-SUM($F261:BD261))*SAP_Leadsheet!$E$83)</f>
        <v>0</v>
      </c>
      <c r="BF261" s="335">
        <f>IF(OR($C322&gt;BF$7,$C322+$E322-2&lt;BF$7),0,($D322-SUM($F322:BE322)-SUM($F261:BE261))*SAP_Leadsheet!$E$83)</f>
        <v>0</v>
      </c>
      <c r="BG261" s="335">
        <f>IF(OR($C322&gt;BG$7,$C322+$E322-2&lt;BG$7),0,($D322-SUM($F322:BF322)-SUM($F261:BF261))*SAP_Leadsheet!$E$83)</f>
        <v>0</v>
      </c>
      <c r="BH261" s="335">
        <f>IF(OR($C322&gt;BH$7,$C322+$E322-2&lt;BH$7),0,($D322-SUM($F322:BG322)-SUM($F261:BG261))*SAP_Leadsheet!$E$83)</f>
        <v>0</v>
      </c>
      <c r="BI261" s="335">
        <f>IF(OR($C322&gt;BI$7,$C322+$E322-2&lt;BI$7),0,($D322-SUM($F322:BH322)-SUM($F261:BH261))*SAP_Leadsheet!$E$83)</f>
        <v>0</v>
      </c>
      <c r="BJ261" s="335">
        <f>IF(OR($C322&gt;BJ$7,$C322+$E322-2&lt;BJ$7),0,($D322-SUM($F322:BI322)-SUM($F261:BI261))*SAP_Leadsheet!$E$83)</f>
        <v>0</v>
      </c>
      <c r="BK261" s="335">
        <f>IF(OR($C322&gt;BK$7,$C322+$E322-2&lt;BK$7),0,($D322-SUM($F322:BJ322)-SUM($F261:BJ261))*SAP_Leadsheet!$E$83)</f>
        <v>0</v>
      </c>
      <c r="BL261" s="335">
        <f>IF(OR($C322&gt;BL$7,$C322+$E322-2&lt;BL$7),0,($D322-SUM($F322:BK322)-SUM($F261:BK261))*SAP_Leadsheet!$E$83)</f>
        <v>0</v>
      </c>
      <c r="BM261" s="335">
        <f>IF(OR($C322&gt;BM$7,$C322+$E322-2&lt;BM$7),0,($D322-SUM($F322:BL322)-SUM($F261:BL261))*SAP_Leadsheet!$E$83)</f>
        <v>0</v>
      </c>
      <c r="BN261" s="335">
        <f>IF(OR($C322&gt;BN$7,$C322+$E322-2&lt;BN$7),0,($D322-SUM($F322:BM322)-SUM($F261:BM261))*SAP_Leadsheet!$E$83)</f>
        <v>0</v>
      </c>
      <c r="BO261" s="253"/>
      <c r="BP261" s="253"/>
      <c r="BQ261" s="253"/>
      <c r="BR261" s="253"/>
      <c r="BS261" s="253"/>
      <c r="BT261" s="253"/>
      <c r="BU261" s="253"/>
      <c r="BV261" s="253"/>
      <c r="BW261" s="253"/>
      <c r="BX261" s="253"/>
      <c r="BY261" s="253"/>
      <c r="BZ261" s="253"/>
      <c r="CA261" s="253"/>
      <c r="CB261" s="253"/>
      <c r="CC261" s="253"/>
      <c r="CD261" s="253"/>
      <c r="CE261" s="253"/>
      <c r="CF261" s="253"/>
      <c r="CG261" s="253"/>
      <c r="CH261" s="253"/>
      <c r="CI261" s="253"/>
      <c r="CJ261" s="253"/>
      <c r="CK261" s="253"/>
      <c r="CL261" s="253"/>
    </row>
    <row r="262" spans="1:90" hidden="1" outlineLevel="1" x14ac:dyDescent="0.15">
      <c r="A262" s="112"/>
      <c r="B262" s="87"/>
      <c r="C262" s="8">
        <v>38</v>
      </c>
      <c r="D262" s="332"/>
      <c r="E262" s="333"/>
      <c r="F262" s="334"/>
      <c r="G262" s="335">
        <f>IF(OR($C323&gt;G$7,$C323+$E323-2&lt;G$7),0,($D323-SUM($F323:F323)-SUM($F262:F262))*SAP_Leadsheet!$E$83)</f>
        <v>0</v>
      </c>
      <c r="H262" s="335">
        <f>IF(OR($C323&gt;H$7,$C323+$E323-2&lt;H$7),0,($D323-SUM($F323:G323)-SUM($F262:G262))*SAP_Leadsheet!$E$83)</f>
        <v>0</v>
      </c>
      <c r="I262" s="335">
        <f>IF(OR($C323&gt;I$7,$C323+$E323-2&lt;I$7),0,($D323-SUM($F323:H323)-SUM($F262:H262))*SAP_Leadsheet!$E$83)</f>
        <v>0</v>
      </c>
      <c r="J262" s="335">
        <f>IF(OR($C323&gt;J$7,$C323+$E323-2&lt;J$7),0,($D323-SUM($F323:I323)-SUM($F262:I262))*SAP_Leadsheet!$E$83)</f>
        <v>0</v>
      </c>
      <c r="K262" s="335">
        <f>IF(OR($C323&gt;K$7,$C323+$E323-2&lt;K$7),0,($D323-SUM($F323:J323)-SUM($F262:J262))*SAP_Leadsheet!$E$83)</f>
        <v>0</v>
      </c>
      <c r="L262" s="335">
        <f>IF(OR($C323&gt;L$7,$C323+$E323-2&lt;L$7),0,($D323-SUM($F323:K323)-SUM($F262:K262))*SAP_Leadsheet!$E$83)</f>
        <v>0</v>
      </c>
      <c r="M262" s="335">
        <f>IF(OR($C323&gt;M$7,$C323+$E323-2&lt;M$7),0,($D323-SUM($F323:L323)-SUM($F262:L262))*SAP_Leadsheet!$E$83)</f>
        <v>0</v>
      </c>
      <c r="N262" s="335">
        <f>IF(OR($C323&gt;N$7,$C323+$E323-2&lt;N$7),0,($D323-SUM($F323:M323)-SUM($F262:M262))*SAP_Leadsheet!$E$83)</f>
        <v>0</v>
      </c>
      <c r="O262" s="335">
        <f>IF(OR($C323&gt;O$7,$C323+$E323-2&lt;O$7),0,($D323-SUM($F323:N323)-SUM($F262:N262))*SAP_Leadsheet!$E$83)</f>
        <v>0</v>
      </c>
      <c r="P262" s="335">
        <f>IF(OR($C323&gt;P$7,$C323+$E323-2&lt;P$7),0,($D323-SUM($F323:O323)-SUM($F262:O262))*SAP_Leadsheet!$E$83)</f>
        <v>0</v>
      </c>
      <c r="Q262" s="335">
        <f>IF(OR($C323&gt;Q$7,$C323+$E323-2&lt;Q$7),0,($D323-SUM($F323:P323)-SUM($F262:P262))*SAP_Leadsheet!$E$83)</f>
        <v>0</v>
      </c>
      <c r="R262" s="335">
        <f>IF(OR($C323&gt;R$7,$C323+$E323-2&lt;R$7),0,($D323-SUM($F323:Q323)-SUM($F262:Q262))*SAP_Leadsheet!$E$83)</f>
        <v>0</v>
      </c>
      <c r="S262" s="335">
        <f>IF(OR($C323&gt;S$7,$C323+$E323-2&lt;S$7),0,($D323-SUM($F323:R323)-SUM($F262:R262))*SAP_Leadsheet!$E$83)</f>
        <v>0</v>
      </c>
      <c r="T262" s="335">
        <f>IF(OR($C323&gt;T$7,$C323+$E323-2&lt;T$7),0,($D323-SUM($F323:S323)-SUM($F262:S262))*SAP_Leadsheet!$E$83)</f>
        <v>0</v>
      </c>
      <c r="U262" s="335">
        <f>IF(OR($C323&gt;U$7,$C323+$E323-2&lt;U$7),0,($D323-SUM($F323:T323)-SUM($F262:T262))*SAP_Leadsheet!$E$83)</f>
        <v>0</v>
      </c>
      <c r="V262" s="335">
        <f>IF(OR($C323&gt;V$7,$C323+$E323-2&lt;V$7),0,($D323-SUM($F323:U323)-SUM($F262:U262))*SAP_Leadsheet!$E$83)</f>
        <v>0</v>
      </c>
      <c r="W262" s="335">
        <f>IF(OR($C323&gt;W$7,$C323+$E323-2&lt;W$7),0,($D323-SUM($F323:V323)-SUM($F262:V262))*SAP_Leadsheet!$E$83)</f>
        <v>0</v>
      </c>
      <c r="X262" s="335">
        <f>IF(OR($C323&gt;X$7,$C323+$E323-2&lt;X$7),0,($D323-SUM($F323:W323)-SUM($F262:W262))*SAP_Leadsheet!$E$83)</f>
        <v>0</v>
      </c>
      <c r="Y262" s="335">
        <f>IF(OR($C323&gt;Y$7,$C323+$E323-2&lt;Y$7),0,($D323-SUM($F323:X323)-SUM($F262:X262))*SAP_Leadsheet!$E$83)</f>
        <v>0</v>
      </c>
      <c r="Z262" s="335">
        <f>IF(OR($C323&gt;Z$7,$C323+$E323-2&lt;Z$7),0,($D323-SUM($F323:Y323)-SUM($F262:Y262))*SAP_Leadsheet!$E$83)</f>
        <v>0</v>
      </c>
      <c r="AA262" s="335">
        <f>IF(OR($C323&gt;AA$7,$C323+$E323-2&lt;AA$7),0,($D323-SUM($F323:Z323)-SUM($F262:Z262))*SAP_Leadsheet!$E$83)</f>
        <v>0</v>
      </c>
      <c r="AB262" s="335">
        <f>IF(OR($C323&gt;AB$7,$C323+$E323-2&lt;AB$7),0,($D323-SUM($F323:AA323)-SUM($F262:AA262))*SAP_Leadsheet!$E$83)</f>
        <v>0</v>
      </c>
      <c r="AC262" s="335">
        <f>IF(OR($C323&gt;AC$7,$C323+$E323-2&lt;AC$7),0,($D323-SUM($F323:AB323)-SUM($F262:AB262))*SAP_Leadsheet!$E$83)</f>
        <v>0</v>
      </c>
      <c r="AD262" s="335">
        <f>IF(OR($C323&gt;AD$7,$C323+$E323-2&lt;AD$7),0,($D323-SUM($F323:AC323)-SUM($F262:AC262))*SAP_Leadsheet!$E$83)</f>
        <v>0</v>
      </c>
      <c r="AE262" s="335">
        <f>IF(OR($C323&gt;AE$7,$C323+$E323-2&lt;AE$7),0,($D323-SUM($F323:AD323)-SUM($F262:AD262))*SAP_Leadsheet!$E$83)</f>
        <v>0</v>
      </c>
      <c r="AF262" s="335">
        <f>IF(OR($C323&gt;AF$7,$C323+$E323-2&lt;AF$7),0,($D323-SUM($F323:AE323)-SUM($F262:AE262))*SAP_Leadsheet!$E$83)</f>
        <v>0</v>
      </c>
      <c r="AG262" s="335">
        <f>IF(OR($C323&gt;AG$7,$C323+$E323-2&lt;AG$7),0,($D323-SUM($F323:AF323)-SUM($F262:AF262))*SAP_Leadsheet!$E$83)</f>
        <v>0</v>
      </c>
      <c r="AH262" s="335">
        <f>IF(OR($C323&gt;AH$7,$C323+$E323-2&lt;AH$7),0,($D323-SUM($F323:AG323)-SUM($F262:AG262))*SAP_Leadsheet!$E$83)</f>
        <v>0</v>
      </c>
      <c r="AI262" s="335">
        <f>IF(OR($C323&gt;AI$7,$C323+$E323-2&lt;AI$7),0,($D323-SUM($F323:AH323)-SUM($F262:AH262))*SAP_Leadsheet!$E$83)</f>
        <v>0</v>
      </c>
      <c r="AJ262" s="335">
        <f>IF(OR($C323&gt;AJ$7,$C323+$E323-2&lt;AJ$7),0,($D323-SUM($F323:AI323)-SUM($F262:AI262))*SAP_Leadsheet!$E$83)</f>
        <v>0</v>
      </c>
      <c r="AK262" s="335">
        <f>IF(OR($C323&gt;AK$7,$C323+$E323-2&lt;AK$7),0,($D323-SUM($F323:AJ323)-SUM($F262:AJ262))*SAP_Leadsheet!$E$83)</f>
        <v>0</v>
      </c>
      <c r="AL262" s="335">
        <f>IF(OR($C323&gt;AL$7,$C323+$E323-2&lt;AL$7),0,($D323-SUM($F323:AK323)-SUM($F262:AK262))*SAP_Leadsheet!$E$83)</f>
        <v>0</v>
      </c>
      <c r="AM262" s="335">
        <f>IF(OR($C323&gt;AM$7,$C323+$E323-2&lt;AM$7),0,($D323-SUM($F323:AL323)-SUM($F262:AL262))*SAP_Leadsheet!$E$83)</f>
        <v>0</v>
      </c>
      <c r="AN262" s="335">
        <f>IF(OR($C323&gt;AN$7,$C323+$E323-2&lt;AN$7),0,($D323-SUM($F323:AM323)-SUM($F262:AM262))*SAP_Leadsheet!$E$83)</f>
        <v>0</v>
      </c>
      <c r="AO262" s="335">
        <f>IF(OR($C323&gt;AO$7,$C323+$E323-2&lt;AO$7),0,($D323-SUM($F323:AN323)-SUM($F262:AN262))*SAP_Leadsheet!$E$83)</f>
        <v>0</v>
      </c>
      <c r="AP262" s="335">
        <f>IF(OR($C323&gt;AP$7,$C323+$E323-2&lt;AP$7),0,($D323-SUM($F323:AO323)-SUM($F262:AO262))*SAP_Leadsheet!$E$83)</f>
        <v>0</v>
      </c>
      <c r="AQ262" s="335">
        <f>IF(OR($C323&gt;AQ$7,$C323+$E323-2&lt;AQ$7),0,($D323-SUM($F323:AP323)-SUM($F262:AP262))*SAP_Leadsheet!$E$83)</f>
        <v>0</v>
      </c>
      <c r="AR262" s="335">
        <f>IF(OR($C323&gt;AR$7,$C323+$E323-2&lt;AR$7),0,($D323-SUM($F323:AQ323)-SUM($F262:AQ262))*SAP_Leadsheet!$E$83)</f>
        <v>0</v>
      </c>
      <c r="AS262" s="335">
        <f>IF(OR($C323&gt;AS$7,$C323+$E323-2&lt;AS$7),0,($D323-SUM($F323:AR323)-SUM($F262:AR262))*SAP_Leadsheet!$E$83)</f>
        <v>0</v>
      </c>
      <c r="AT262" s="335">
        <f>IF(OR($C323&gt;AT$7,$C323+$E323-2&lt;AT$7),0,($D323-SUM($F323:AS323)-SUM($F262:AS262))*SAP_Leadsheet!$E$83)</f>
        <v>0</v>
      </c>
      <c r="AU262" s="335">
        <f>IF(OR($C323&gt;AU$7,$C323+$E323-2&lt;AU$7),0,($D323-SUM($F323:AT323)-SUM($F262:AT262))*SAP_Leadsheet!$E$83)</f>
        <v>0</v>
      </c>
      <c r="AV262" s="335">
        <f>IF(OR($C323&gt;AV$7,$C323+$E323-2&lt;AV$7),0,($D323-SUM($F323:AU323)-SUM($F262:AU262))*SAP_Leadsheet!$E$83)</f>
        <v>0</v>
      </c>
      <c r="AW262" s="335">
        <f>IF(OR($C323&gt;AW$7,$C323+$E323-2&lt;AW$7),0,($D323-SUM($F323:AV323)-SUM($F262:AV262))*SAP_Leadsheet!$E$83)</f>
        <v>0</v>
      </c>
      <c r="AX262" s="335">
        <f>IF(OR($C323&gt;AX$7,$C323+$E323-2&lt;AX$7),0,($D323-SUM($F323:AW323)-SUM($F262:AW262))*SAP_Leadsheet!$E$83)</f>
        <v>0</v>
      </c>
      <c r="AY262" s="335">
        <f>IF(OR($C323&gt;AY$7,$C323+$E323-2&lt;AY$7),0,($D323-SUM($F323:AX323)-SUM($F262:AX262))*SAP_Leadsheet!$E$83)</f>
        <v>0</v>
      </c>
      <c r="AZ262" s="335">
        <f>IF(OR($C323&gt;AZ$7,$C323+$E323-2&lt;AZ$7),0,($D323-SUM($F323:AY323)-SUM($F262:AY262))*SAP_Leadsheet!$E$83)</f>
        <v>0</v>
      </c>
      <c r="BA262" s="335">
        <f>IF(OR($C323&gt;BA$7,$C323+$E323-2&lt;BA$7),0,($D323-SUM($F323:AZ323)-SUM($F262:AZ262))*SAP_Leadsheet!$E$83)</f>
        <v>0</v>
      </c>
      <c r="BB262" s="335">
        <f>IF(OR($C323&gt;BB$7,$C323+$E323-2&lt;BB$7),0,($D323-SUM($F323:BA323)-SUM($F262:BA262))*SAP_Leadsheet!$E$83)</f>
        <v>0</v>
      </c>
      <c r="BC262" s="335">
        <f>IF(OR($C323&gt;BC$7,$C323+$E323-2&lt;BC$7),0,($D323-SUM($F323:BB323)-SUM($F262:BB262))*SAP_Leadsheet!$E$83)</f>
        <v>0</v>
      </c>
      <c r="BD262" s="335">
        <f>IF(OR($C323&gt;BD$7,$C323+$E323-2&lt;BD$7),0,($D323-SUM($F323:BC323)-SUM($F262:BC262))*SAP_Leadsheet!$E$83)</f>
        <v>0</v>
      </c>
      <c r="BE262" s="335">
        <f>IF(OR($C323&gt;BE$7,$C323+$E323-2&lt;BE$7),0,($D323-SUM($F323:BD323)-SUM($F262:BD262))*SAP_Leadsheet!$E$83)</f>
        <v>0</v>
      </c>
      <c r="BF262" s="335">
        <f>IF(OR($C323&gt;BF$7,$C323+$E323-2&lt;BF$7),0,($D323-SUM($F323:BE323)-SUM($F262:BE262))*SAP_Leadsheet!$E$83)</f>
        <v>0</v>
      </c>
      <c r="BG262" s="335">
        <f>IF(OR($C323&gt;BG$7,$C323+$E323-2&lt;BG$7),0,($D323-SUM($F323:BF323)-SUM($F262:BF262))*SAP_Leadsheet!$E$83)</f>
        <v>0</v>
      </c>
      <c r="BH262" s="335">
        <f>IF(OR($C323&gt;BH$7,$C323+$E323-2&lt;BH$7),0,($D323-SUM($F323:BG323)-SUM($F262:BG262))*SAP_Leadsheet!$E$83)</f>
        <v>0</v>
      </c>
      <c r="BI262" s="335">
        <f>IF(OR($C323&gt;BI$7,$C323+$E323-2&lt;BI$7),0,($D323-SUM($F323:BH323)-SUM($F262:BH262))*SAP_Leadsheet!$E$83)</f>
        <v>0</v>
      </c>
      <c r="BJ262" s="335">
        <f>IF(OR($C323&gt;BJ$7,$C323+$E323-2&lt;BJ$7),0,($D323-SUM($F323:BI323)-SUM($F262:BI262))*SAP_Leadsheet!$E$83)</f>
        <v>0</v>
      </c>
      <c r="BK262" s="335">
        <f>IF(OR($C323&gt;BK$7,$C323+$E323-2&lt;BK$7),0,($D323-SUM($F323:BJ323)-SUM($F262:BJ262))*SAP_Leadsheet!$E$83)</f>
        <v>0</v>
      </c>
      <c r="BL262" s="335">
        <f>IF(OR($C323&gt;BL$7,$C323+$E323-2&lt;BL$7),0,($D323-SUM($F323:BK323)-SUM($F262:BK262))*SAP_Leadsheet!$E$83)</f>
        <v>0</v>
      </c>
      <c r="BM262" s="335">
        <f>IF(OR($C323&gt;BM$7,$C323+$E323-2&lt;BM$7),0,($D323-SUM($F323:BL323)-SUM($F262:BL262))*SAP_Leadsheet!$E$83)</f>
        <v>0</v>
      </c>
      <c r="BN262" s="335">
        <f>IF(OR($C323&gt;BN$7,$C323+$E323-2&lt;BN$7),0,($D323-SUM($F323:BM323)-SUM($F262:BM262))*SAP_Leadsheet!$E$83)</f>
        <v>0</v>
      </c>
      <c r="BO262" s="253"/>
      <c r="BP262" s="253"/>
      <c r="BQ262" s="253"/>
      <c r="BR262" s="253"/>
      <c r="BS262" s="253"/>
      <c r="BT262" s="253"/>
      <c r="BU262" s="253"/>
      <c r="BV262" s="253"/>
      <c r="BW262" s="253"/>
      <c r="BX262" s="253"/>
      <c r="BY262" s="253"/>
      <c r="BZ262" s="253"/>
      <c r="CA262" s="253"/>
      <c r="CB262" s="253"/>
      <c r="CC262" s="253"/>
      <c r="CD262" s="253"/>
      <c r="CE262" s="253"/>
      <c r="CF262" s="253"/>
      <c r="CG262" s="253"/>
      <c r="CH262" s="253"/>
      <c r="CI262" s="253"/>
      <c r="CJ262" s="253"/>
      <c r="CK262" s="253"/>
      <c r="CL262" s="253"/>
    </row>
    <row r="263" spans="1:90" hidden="1" outlineLevel="1" x14ac:dyDescent="0.15">
      <c r="A263" s="112"/>
      <c r="B263" s="87"/>
      <c r="C263" s="8">
        <v>39</v>
      </c>
      <c r="D263" s="332"/>
      <c r="E263" s="333"/>
      <c r="F263" s="334"/>
      <c r="G263" s="335">
        <f>IF(OR($C324&gt;G$7,$C324+$E324-2&lt;G$7),0,($D324-SUM($F324:F324)-SUM($F263:F263))*SAP_Leadsheet!$E$83)</f>
        <v>0</v>
      </c>
      <c r="H263" s="335">
        <f>IF(OR($C324&gt;H$7,$C324+$E324-2&lt;H$7),0,($D324-SUM($F324:G324)-SUM($F263:G263))*SAP_Leadsheet!$E$83)</f>
        <v>0</v>
      </c>
      <c r="I263" s="335">
        <f>IF(OR($C324&gt;I$7,$C324+$E324-2&lt;I$7),0,($D324-SUM($F324:H324)-SUM($F263:H263))*SAP_Leadsheet!$E$83)</f>
        <v>0</v>
      </c>
      <c r="J263" s="335">
        <f>IF(OR($C324&gt;J$7,$C324+$E324-2&lt;J$7),0,($D324-SUM($F324:I324)-SUM($F263:I263))*SAP_Leadsheet!$E$83)</f>
        <v>0</v>
      </c>
      <c r="K263" s="335">
        <f>IF(OR($C324&gt;K$7,$C324+$E324-2&lt;K$7),0,($D324-SUM($F324:J324)-SUM($F263:J263))*SAP_Leadsheet!$E$83)</f>
        <v>0</v>
      </c>
      <c r="L263" s="335">
        <f>IF(OR($C324&gt;L$7,$C324+$E324-2&lt;L$7),0,($D324-SUM($F324:K324)-SUM($F263:K263))*SAP_Leadsheet!$E$83)</f>
        <v>0</v>
      </c>
      <c r="M263" s="335">
        <f>IF(OR($C324&gt;M$7,$C324+$E324-2&lt;M$7),0,($D324-SUM($F324:L324)-SUM($F263:L263))*SAP_Leadsheet!$E$83)</f>
        <v>0</v>
      </c>
      <c r="N263" s="335">
        <f>IF(OR($C324&gt;N$7,$C324+$E324-2&lt;N$7),0,($D324-SUM($F324:M324)-SUM($F263:M263))*SAP_Leadsheet!$E$83)</f>
        <v>0</v>
      </c>
      <c r="O263" s="335">
        <f>IF(OR($C324&gt;O$7,$C324+$E324-2&lt;O$7),0,($D324-SUM($F324:N324)-SUM($F263:N263))*SAP_Leadsheet!$E$83)</f>
        <v>0</v>
      </c>
      <c r="P263" s="335">
        <f>IF(OR($C324&gt;P$7,$C324+$E324-2&lt;P$7),0,($D324-SUM($F324:O324)-SUM($F263:O263))*SAP_Leadsheet!$E$83)</f>
        <v>0</v>
      </c>
      <c r="Q263" s="335">
        <f>IF(OR($C324&gt;Q$7,$C324+$E324-2&lt;Q$7),0,($D324-SUM($F324:P324)-SUM($F263:P263))*SAP_Leadsheet!$E$83)</f>
        <v>0</v>
      </c>
      <c r="R263" s="335">
        <f>IF(OR($C324&gt;R$7,$C324+$E324-2&lt;R$7),0,($D324-SUM($F324:Q324)-SUM($F263:Q263))*SAP_Leadsheet!$E$83)</f>
        <v>0</v>
      </c>
      <c r="S263" s="335">
        <f>IF(OR($C324&gt;S$7,$C324+$E324-2&lt;S$7),0,($D324-SUM($F324:R324)-SUM($F263:R263))*SAP_Leadsheet!$E$83)</f>
        <v>0</v>
      </c>
      <c r="T263" s="335">
        <f>IF(OR($C324&gt;T$7,$C324+$E324-2&lt;T$7),0,($D324-SUM($F324:S324)-SUM($F263:S263))*SAP_Leadsheet!$E$83)</f>
        <v>0</v>
      </c>
      <c r="U263" s="335">
        <f>IF(OR($C324&gt;U$7,$C324+$E324-2&lt;U$7),0,($D324-SUM($F324:T324)-SUM($F263:T263))*SAP_Leadsheet!$E$83)</f>
        <v>0</v>
      </c>
      <c r="V263" s="335">
        <f>IF(OR($C324&gt;V$7,$C324+$E324-2&lt;V$7),0,($D324-SUM($F324:U324)-SUM($F263:U263))*SAP_Leadsheet!$E$83)</f>
        <v>0</v>
      </c>
      <c r="W263" s="335">
        <f>IF(OR($C324&gt;W$7,$C324+$E324-2&lt;W$7),0,($D324-SUM($F324:V324)-SUM($F263:V263))*SAP_Leadsheet!$E$83)</f>
        <v>0</v>
      </c>
      <c r="X263" s="335">
        <f>IF(OR($C324&gt;X$7,$C324+$E324-2&lt;X$7),0,($D324-SUM($F324:W324)-SUM($F263:W263))*SAP_Leadsheet!$E$83)</f>
        <v>0</v>
      </c>
      <c r="Y263" s="335">
        <f>IF(OR($C324&gt;Y$7,$C324+$E324-2&lt;Y$7),0,($D324-SUM($F324:X324)-SUM($F263:X263))*SAP_Leadsheet!$E$83)</f>
        <v>0</v>
      </c>
      <c r="Z263" s="335">
        <f>IF(OR($C324&gt;Z$7,$C324+$E324-2&lt;Z$7),0,($D324-SUM($F324:Y324)-SUM($F263:Y263))*SAP_Leadsheet!$E$83)</f>
        <v>0</v>
      </c>
      <c r="AA263" s="335">
        <f>IF(OR($C324&gt;AA$7,$C324+$E324-2&lt;AA$7),0,($D324-SUM($F324:Z324)-SUM($F263:Z263))*SAP_Leadsheet!$E$83)</f>
        <v>0</v>
      </c>
      <c r="AB263" s="335">
        <f>IF(OR($C324&gt;AB$7,$C324+$E324-2&lt;AB$7),0,($D324-SUM($F324:AA324)-SUM($F263:AA263))*SAP_Leadsheet!$E$83)</f>
        <v>0</v>
      </c>
      <c r="AC263" s="335">
        <f>IF(OR($C324&gt;AC$7,$C324+$E324-2&lt;AC$7),0,($D324-SUM($F324:AB324)-SUM($F263:AB263))*SAP_Leadsheet!$E$83)</f>
        <v>0</v>
      </c>
      <c r="AD263" s="335">
        <f>IF(OR($C324&gt;AD$7,$C324+$E324-2&lt;AD$7),0,($D324-SUM($F324:AC324)-SUM($F263:AC263))*SAP_Leadsheet!$E$83)</f>
        <v>0</v>
      </c>
      <c r="AE263" s="335">
        <f>IF(OR($C324&gt;AE$7,$C324+$E324-2&lt;AE$7),0,($D324-SUM($F324:AD324)-SUM($F263:AD263))*SAP_Leadsheet!$E$83)</f>
        <v>0</v>
      </c>
      <c r="AF263" s="335">
        <f>IF(OR($C324&gt;AF$7,$C324+$E324-2&lt;AF$7),0,($D324-SUM($F324:AE324)-SUM($F263:AE263))*SAP_Leadsheet!$E$83)</f>
        <v>0</v>
      </c>
      <c r="AG263" s="335">
        <f>IF(OR($C324&gt;AG$7,$C324+$E324-2&lt;AG$7),0,($D324-SUM($F324:AF324)-SUM($F263:AF263))*SAP_Leadsheet!$E$83)</f>
        <v>0</v>
      </c>
      <c r="AH263" s="335">
        <f>IF(OR($C324&gt;AH$7,$C324+$E324-2&lt;AH$7),0,($D324-SUM($F324:AG324)-SUM($F263:AG263))*SAP_Leadsheet!$E$83)</f>
        <v>0</v>
      </c>
      <c r="AI263" s="335">
        <f>IF(OR($C324&gt;AI$7,$C324+$E324-2&lt;AI$7),0,($D324-SUM($F324:AH324)-SUM($F263:AH263))*SAP_Leadsheet!$E$83)</f>
        <v>0</v>
      </c>
      <c r="AJ263" s="335">
        <f>IF(OR($C324&gt;AJ$7,$C324+$E324-2&lt;AJ$7),0,($D324-SUM($F324:AI324)-SUM($F263:AI263))*SAP_Leadsheet!$E$83)</f>
        <v>0</v>
      </c>
      <c r="AK263" s="335">
        <f>IF(OR($C324&gt;AK$7,$C324+$E324-2&lt;AK$7),0,($D324-SUM($F324:AJ324)-SUM($F263:AJ263))*SAP_Leadsheet!$E$83)</f>
        <v>0</v>
      </c>
      <c r="AL263" s="335">
        <f>IF(OR($C324&gt;AL$7,$C324+$E324-2&lt;AL$7),0,($D324-SUM($F324:AK324)-SUM($F263:AK263))*SAP_Leadsheet!$E$83)</f>
        <v>0</v>
      </c>
      <c r="AM263" s="335">
        <f>IF(OR($C324&gt;AM$7,$C324+$E324-2&lt;AM$7),0,($D324-SUM($F324:AL324)-SUM($F263:AL263))*SAP_Leadsheet!$E$83)</f>
        <v>0</v>
      </c>
      <c r="AN263" s="335">
        <f>IF(OR($C324&gt;AN$7,$C324+$E324-2&lt;AN$7),0,($D324-SUM($F324:AM324)-SUM($F263:AM263))*SAP_Leadsheet!$E$83)</f>
        <v>0</v>
      </c>
      <c r="AO263" s="335">
        <f>IF(OR($C324&gt;AO$7,$C324+$E324-2&lt;AO$7),0,($D324-SUM($F324:AN324)-SUM($F263:AN263))*SAP_Leadsheet!$E$83)</f>
        <v>0</v>
      </c>
      <c r="AP263" s="335">
        <f>IF(OR($C324&gt;AP$7,$C324+$E324-2&lt;AP$7),0,($D324-SUM($F324:AO324)-SUM($F263:AO263))*SAP_Leadsheet!$E$83)</f>
        <v>0</v>
      </c>
      <c r="AQ263" s="335">
        <f>IF(OR($C324&gt;AQ$7,$C324+$E324-2&lt;AQ$7),0,($D324-SUM($F324:AP324)-SUM($F263:AP263))*SAP_Leadsheet!$E$83)</f>
        <v>0</v>
      </c>
      <c r="AR263" s="335">
        <f>IF(OR($C324&gt;AR$7,$C324+$E324-2&lt;AR$7),0,($D324-SUM($F324:AQ324)-SUM($F263:AQ263))*SAP_Leadsheet!$E$83)</f>
        <v>0</v>
      </c>
      <c r="AS263" s="335">
        <f>IF(OR($C324&gt;AS$7,$C324+$E324-2&lt;AS$7),0,($D324-SUM($F324:AR324)-SUM($F263:AR263))*SAP_Leadsheet!$E$83)</f>
        <v>0</v>
      </c>
      <c r="AT263" s="335">
        <f>IF(OR($C324&gt;AT$7,$C324+$E324-2&lt;AT$7),0,($D324-SUM($F324:AS324)-SUM($F263:AS263))*SAP_Leadsheet!$E$83)</f>
        <v>0</v>
      </c>
      <c r="AU263" s="335">
        <f>IF(OR($C324&gt;AU$7,$C324+$E324-2&lt;AU$7),0,($D324-SUM($F324:AT324)-SUM($F263:AT263))*SAP_Leadsheet!$E$83)</f>
        <v>0</v>
      </c>
      <c r="AV263" s="335">
        <f>IF(OR($C324&gt;AV$7,$C324+$E324-2&lt;AV$7),0,($D324-SUM($F324:AU324)-SUM($F263:AU263))*SAP_Leadsheet!$E$83)</f>
        <v>0</v>
      </c>
      <c r="AW263" s="335">
        <f>IF(OR($C324&gt;AW$7,$C324+$E324-2&lt;AW$7),0,($D324-SUM($F324:AV324)-SUM($F263:AV263))*SAP_Leadsheet!$E$83)</f>
        <v>0</v>
      </c>
      <c r="AX263" s="335">
        <f>IF(OR($C324&gt;AX$7,$C324+$E324-2&lt;AX$7),0,($D324-SUM($F324:AW324)-SUM($F263:AW263))*SAP_Leadsheet!$E$83)</f>
        <v>0</v>
      </c>
      <c r="AY263" s="335">
        <f>IF(OR($C324&gt;AY$7,$C324+$E324-2&lt;AY$7),0,($D324-SUM($F324:AX324)-SUM($F263:AX263))*SAP_Leadsheet!$E$83)</f>
        <v>0</v>
      </c>
      <c r="AZ263" s="335">
        <f>IF(OR($C324&gt;AZ$7,$C324+$E324-2&lt;AZ$7),0,($D324-SUM($F324:AY324)-SUM($F263:AY263))*SAP_Leadsheet!$E$83)</f>
        <v>0</v>
      </c>
      <c r="BA263" s="335">
        <f>IF(OR($C324&gt;BA$7,$C324+$E324-2&lt;BA$7),0,($D324-SUM($F324:AZ324)-SUM($F263:AZ263))*SAP_Leadsheet!$E$83)</f>
        <v>0</v>
      </c>
      <c r="BB263" s="335">
        <f>IF(OR($C324&gt;BB$7,$C324+$E324-2&lt;BB$7),0,($D324-SUM($F324:BA324)-SUM($F263:BA263))*SAP_Leadsheet!$E$83)</f>
        <v>0</v>
      </c>
      <c r="BC263" s="335">
        <f>IF(OR($C324&gt;BC$7,$C324+$E324-2&lt;BC$7),0,($D324-SUM($F324:BB324)-SUM($F263:BB263))*SAP_Leadsheet!$E$83)</f>
        <v>0</v>
      </c>
      <c r="BD263" s="335">
        <f>IF(OR($C324&gt;BD$7,$C324+$E324-2&lt;BD$7),0,($D324-SUM($F324:BC324)-SUM($F263:BC263))*SAP_Leadsheet!$E$83)</f>
        <v>0</v>
      </c>
      <c r="BE263" s="335">
        <f>IF(OR($C324&gt;BE$7,$C324+$E324-2&lt;BE$7),0,($D324-SUM($F324:BD324)-SUM($F263:BD263))*SAP_Leadsheet!$E$83)</f>
        <v>0</v>
      </c>
      <c r="BF263" s="335">
        <f>IF(OR($C324&gt;BF$7,$C324+$E324-2&lt;BF$7),0,($D324-SUM($F324:BE324)-SUM($F263:BE263))*SAP_Leadsheet!$E$83)</f>
        <v>0</v>
      </c>
      <c r="BG263" s="335">
        <f>IF(OR($C324&gt;BG$7,$C324+$E324-2&lt;BG$7),0,($D324-SUM($F324:BF324)-SUM($F263:BF263))*SAP_Leadsheet!$E$83)</f>
        <v>0</v>
      </c>
      <c r="BH263" s="335">
        <f>IF(OR($C324&gt;BH$7,$C324+$E324-2&lt;BH$7),0,($D324-SUM($F324:BG324)-SUM($F263:BG263))*SAP_Leadsheet!$E$83)</f>
        <v>0</v>
      </c>
      <c r="BI263" s="335">
        <f>IF(OR($C324&gt;BI$7,$C324+$E324-2&lt;BI$7),0,($D324-SUM($F324:BH324)-SUM($F263:BH263))*SAP_Leadsheet!$E$83)</f>
        <v>0</v>
      </c>
      <c r="BJ263" s="335">
        <f>IF(OR($C324&gt;BJ$7,$C324+$E324-2&lt;BJ$7),0,($D324-SUM($F324:BI324)-SUM($F263:BI263))*SAP_Leadsheet!$E$83)</f>
        <v>0</v>
      </c>
      <c r="BK263" s="335">
        <f>IF(OR($C324&gt;BK$7,$C324+$E324-2&lt;BK$7),0,($D324-SUM($F324:BJ324)-SUM($F263:BJ263))*SAP_Leadsheet!$E$83)</f>
        <v>0</v>
      </c>
      <c r="BL263" s="335">
        <f>IF(OR($C324&gt;BL$7,$C324+$E324-2&lt;BL$7),0,($D324-SUM($F324:BK324)-SUM($F263:BK263))*SAP_Leadsheet!$E$83)</f>
        <v>0</v>
      </c>
      <c r="BM263" s="335">
        <f>IF(OR($C324&gt;BM$7,$C324+$E324-2&lt;BM$7),0,($D324-SUM($F324:BL324)-SUM($F263:BL263))*SAP_Leadsheet!$E$83)</f>
        <v>0</v>
      </c>
      <c r="BN263" s="335">
        <f>IF(OR($C324&gt;BN$7,$C324+$E324-2&lt;BN$7),0,($D324-SUM($F324:BM324)-SUM($F263:BM263))*SAP_Leadsheet!$E$83)</f>
        <v>0</v>
      </c>
      <c r="BO263" s="253"/>
      <c r="BP263" s="253"/>
      <c r="BQ263" s="253"/>
      <c r="BR263" s="253"/>
      <c r="BS263" s="253"/>
      <c r="BT263" s="253"/>
      <c r="BU263" s="253"/>
      <c r="BV263" s="253"/>
      <c r="BW263" s="253"/>
      <c r="BX263" s="253"/>
      <c r="BY263" s="253"/>
      <c r="BZ263" s="253"/>
      <c r="CA263" s="253"/>
      <c r="CB263" s="253"/>
      <c r="CC263" s="253"/>
      <c r="CD263" s="253"/>
      <c r="CE263" s="253"/>
      <c r="CF263" s="253"/>
      <c r="CG263" s="253"/>
      <c r="CH263" s="253"/>
      <c r="CI263" s="253"/>
      <c r="CJ263" s="253"/>
      <c r="CK263" s="253"/>
      <c r="CL263" s="253"/>
    </row>
    <row r="264" spans="1:90" hidden="1" outlineLevel="1" x14ac:dyDescent="0.15">
      <c r="A264" s="112"/>
      <c r="B264" s="87"/>
      <c r="C264" s="8">
        <v>40</v>
      </c>
      <c r="D264" s="332"/>
      <c r="E264" s="333"/>
      <c r="F264" s="334"/>
      <c r="G264" s="335">
        <f>IF(OR($C325&gt;G$7,$C325+$E325-2&lt;G$7),0,($D325-SUM($F325:F325)-SUM($F264:F264))*SAP_Leadsheet!$E$83)</f>
        <v>0</v>
      </c>
      <c r="H264" s="335">
        <f>IF(OR($C325&gt;H$7,$C325+$E325-2&lt;H$7),0,($D325-SUM($F325:G325)-SUM($F264:G264))*SAP_Leadsheet!$E$83)</f>
        <v>0</v>
      </c>
      <c r="I264" s="335">
        <f>IF(OR($C325&gt;I$7,$C325+$E325-2&lt;I$7),0,($D325-SUM($F325:H325)-SUM($F264:H264))*SAP_Leadsheet!$E$83)</f>
        <v>0</v>
      </c>
      <c r="J264" s="335">
        <f>IF(OR($C325&gt;J$7,$C325+$E325-2&lt;J$7),0,($D325-SUM($F325:I325)-SUM($F264:I264))*SAP_Leadsheet!$E$83)</f>
        <v>0</v>
      </c>
      <c r="K264" s="335">
        <f>IF(OR($C325&gt;K$7,$C325+$E325-2&lt;K$7),0,($D325-SUM($F325:J325)-SUM($F264:J264))*SAP_Leadsheet!$E$83)</f>
        <v>0</v>
      </c>
      <c r="L264" s="335">
        <f>IF(OR($C325&gt;L$7,$C325+$E325-2&lt;L$7),0,($D325-SUM($F325:K325)-SUM($F264:K264))*SAP_Leadsheet!$E$83)</f>
        <v>0</v>
      </c>
      <c r="M264" s="335">
        <f>IF(OR($C325&gt;M$7,$C325+$E325-2&lt;M$7),0,($D325-SUM($F325:L325)-SUM($F264:L264))*SAP_Leadsheet!$E$83)</f>
        <v>0</v>
      </c>
      <c r="N264" s="335">
        <f>IF(OR($C325&gt;N$7,$C325+$E325-2&lt;N$7),0,($D325-SUM($F325:M325)-SUM($F264:M264))*SAP_Leadsheet!$E$83)</f>
        <v>0</v>
      </c>
      <c r="O264" s="335">
        <f>IF(OR($C325&gt;O$7,$C325+$E325-2&lt;O$7),0,($D325-SUM($F325:N325)-SUM($F264:N264))*SAP_Leadsheet!$E$83)</f>
        <v>0</v>
      </c>
      <c r="P264" s="335">
        <f>IF(OR($C325&gt;P$7,$C325+$E325-2&lt;P$7),0,($D325-SUM($F325:O325)-SUM($F264:O264))*SAP_Leadsheet!$E$83)</f>
        <v>0</v>
      </c>
      <c r="Q264" s="335">
        <f>IF(OR($C325&gt;Q$7,$C325+$E325-2&lt;Q$7),0,($D325-SUM($F325:P325)-SUM($F264:P264))*SAP_Leadsheet!$E$83)</f>
        <v>0</v>
      </c>
      <c r="R264" s="335">
        <f>IF(OR($C325&gt;R$7,$C325+$E325-2&lt;R$7),0,($D325-SUM($F325:Q325)-SUM($F264:Q264))*SAP_Leadsheet!$E$83)</f>
        <v>0</v>
      </c>
      <c r="S264" s="335">
        <f>IF(OR($C325&gt;S$7,$C325+$E325-2&lt;S$7),0,($D325-SUM($F325:R325)-SUM($F264:R264))*SAP_Leadsheet!$E$83)</f>
        <v>0</v>
      </c>
      <c r="T264" s="335">
        <f>IF(OR($C325&gt;T$7,$C325+$E325-2&lt;T$7),0,($D325-SUM($F325:S325)-SUM($F264:S264))*SAP_Leadsheet!$E$83)</f>
        <v>0</v>
      </c>
      <c r="U264" s="335">
        <f>IF(OR($C325&gt;U$7,$C325+$E325-2&lt;U$7),0,($D325-SUM($F325:T325)-SUM($F264:T264))*SAP_Leadsheet!$E$83)</f>
        <v>0</v>
      </c>
      <c r="V264" s="335">
        <f>IF(OR($C325&gt;V$7,$C325+$E325-2&lt;V$7),0,($D325-SUM($F325:U325)-SUM($F264:U264))*SAP_Leadsheet!$E$83)</f>
        <v>0</v>
      </c>
      <c r="W264" s="335">
        <f>IF(OR($C325&gt;W$7,$C325+$E325-2&lt;W$7),0,($D325-SUM($F325:V325)-SUM($F264:V264))*SAP_Leadsheet!$E$83)</f>
        <v>0</v>
      </c>
      <c r="X264" s="335">
        <f>IF(OR($C325&gt;X$7,$C325+$E325-2&lt;X$7),0,($D325-SUM($F325:W325)-SUM($F264:W264))*SAP_Leadsheet!$E$83)</f>
        <v>0</v>
      </c>
      <c r="Y264" s="335">
        <f>IF(OR($C325&gt;Y$7,$C325+$E325-2&lt;Y$7),0,($D325-SUM($F325:X325)-SUM($F264:X264))*SAP_Leadsheet!$E$83)</f>
        <v>0</v>
      </c>
      <c r="Z264" s="335">
        <f>IF(OR($C325&gt;Z$7,$C325+$E325-2&lt;Z$7),0,($D325-SUM($F325:Y325)-SUM($F264:Y264))*SAP_Leadsheet!$E$83)</f>
        <v>0</v>
      </c>
      <c r="AA264" s="335">
        <f>IF(OR($C325&gt;AA$7,$C325+$E325-2&lt;AA$7),0,($D325-SUM($F325:Z325)-SUM($F264:Z264))*SAP_Leadsheet!$E$83)</f>
        <v>0</v>
      </c>
      <c r="AB264" s="335">
        <f>IF(OR($C325&gt;AB$7,$C325+$E325-2&lt;AB$7),0,($D325-SUM($F325:AA325)-SUM($F264:AA264))*SAP_Leadsheet!$E$83)</f>
        <v>0</v>
      </c>
      <c r="AC264" s="335">
        <f>IF(OR($C325&gt;AC$7,$C325+$E325-2&lt;AC$7),0,($D325-SUM($F325:AB325)-SUM($F264:AB264))*SAP_Leadsheet!$E$83)</f>
        <v>0</v>
      </c>
      <c r="AD264" s="335">
        <f>IF(OR($C325&gt;AD$7,$C325+$E325-2&lt;AD$7),0,($D325-SUM($F325:AC325)-SUM($F264:AC264))*SAP_Leadsheet!$E$83)</f>
        <v>0</v>
      </c>
      <c r="AE264" s="335">
        <f>IF(OR($C325&gt;AE$7,$C325+$E325-2&lt;AE$7),0,($D325-SUM($F325:AD325)-SUM($F264:AD264))*SAP_Leadsheet!$E$83)</f>
        <v>0</v>
      </c>
      <c r="AF264" s="335">
        <f>IF(OR($C325&gt;AF$7,$C325+$E325-2&lt;AF$7),0,($D325-SUM($F325:AE325)-SUM($F264:AE264))*SAP_Leadsheet!$E$83)</f>
        <v>0</v>
      </c>
      <c r="AG264" s="335">
        <f>IF(OR($C325&gt;AG$7,$C325+$E325-2&lt;AG$7),0,($D325-SUM($F325:AF325)-SUM($F264:AF264))*SAP_Leadsheet!$E$83)</f>
        <v>0</v>
      </c>
      <c r="AH264" s="335">
        <f>IF(OR($C325&gt;AH$7,$C325+$E325-2&lt;AH$7),0,($D325-SUM($F325:AG325)-SUM($F264:AG264))*SAP_Leadsheet!$E$83)</f>
        <v>0</v>
      </c>
      <c r="AI264" s="335">
        <f>IF(OR($C325&gt;AI$7,$C325+$E325-2&lt;AI$7),0,($D325-SUM($F325:AH325)-SUM($F264:AH264))*SAP_Leadsheet!$E$83)</f>
        <v>0</v>
      </c>
      <c r="AJ264" s="335">
        <f>IF(OR($C325&gt;AJ$7,$C325+$E325-2&lt;AJ$7),0,($D325-SUM($F325:AI325)-SUM($F264:AI264))*SAP_Leadsheet!$E$83)</f>
        <v>0</v>
      </c>
      <c r="AK264" s="335">
        <f>IF(OR($C325&gt;AK$7,$C325+$E325-2&lt;AK$7),0,($D325-SUM($F325:AJ325)-SUM($F264:AJ264))*SAP_Leadsheet!$E$83)</f>
        <v>0</v>
      </c>
      <c r="AL264" s="335">
        <f>IF(OR($C325&gt;AL$7,$C325+$E325-2&lt;AL$7),0,($D325-SUM($F325:AK325)-SUM($F264:AK264))*SAP_Leadsheet!$E$83)</f>
        <v>0</v>
      </c>
      <c r="AM264" s="335">
        <f>IF(OR($C325&gt;AM$7,$C325+$E325-2&lt;AM$7),0,($D325-SUM($F325:AL325)-SUM($F264:AL264))*SAP_Leadsheet!$E$83)</f>
        <v>0</v>
      </c>
      <c r="AN264" s="335">
        <f>IF(OR($C325&gt;AN$7,$C325+$E325-2&lt;AN$7),0,($D325-SUM($F325:AM325)-SUM($F264:AM264))*SAP_Leadsheet!$E$83)</f>
        <v>0</v>
      </c>
      <c r="AO264" s="335">
        <f>IF(OR($C325&gt;AO$7,$C325+$E325-2&lt;AO$7),0,($D325-SUM($F325:AN325)-SUM($F264:AN264))*SAP_Leadsheet!$E$83)</f>
        <v>0</v>
      </c>
      <c r="AP264" s="335">
        <f>IF(OR($C325&gt;AP$7,$C325+$E325-2&lt;AP$7),0,($D325-SUM($F325:AO325)-SUM($F264:AO264))*SAP_Leadsheet!$E$83)</f>
        <v>0</v>
      </c>
      <c r="AQ264" s="335">
        <f>IF(OR($C325&gt;AQ$7,$C325+$E325-2&lt;AQ$7),0,($D325-SUM($F325:AP325)-SUM($F264:AP264))*SAP_Leadsheet!$E$83)</f>
        <v>0</v>
      </c>
      <c r="AR264" s="335">
        <f>IF(OR($C325&gt;AR$7,$C325+$E325-2&lt;AR$7),0,($D325-SUM($F325:AQ325)-SUM($F264:AQ264))*SAP_Leadsheet!$E$83)</f>
        <v>0</v>
      </c>
      <c r="AS264" s="335">
        <f>IF(OR($C325&gt;AS$7,$C325+$E325-2&lt;AS$7),0,($D325-SUM($F325:AR325)-SUM($F264:AR264))*SAP_Leadsheet!$E$83)</f>
        <v>0</v>
      </c>
      <c r="AT264" s="335">
        <f>IF(OR($C325&gt;AT$7,$C325+$E325-2&lt;AT$7),0,($D325-SUM($F325:AS325)-SUM($F264:AS264))*SAP_Leadsheet!$E$83)</f>
        <v>0</v>
      </c>
      <c r="AU264" s="335">
        <f>IF(OR($C325&gt;AU$7,$C325+$E325-2&lt;AU$7),0,($D325-SUM($F325:AT325)-SUM($F264:AT264))*SAP_Leadsheet!$E$83)</f>
        <v>0</v>
      </c>
      <c r="AV264" s="335">
        <f>IF(OR($C325&gt;AV$7,$C325+$E325-2&lt;AV$7),0,($D325-SUM($F325:AU325)-SUM($F264:AU264))*SAP_Leadsheet!$E$83)</f>
        <v>0</v>
      </c>
      <c r="AW264" s="335">
        <f>IF(OR($C325&gt;AW$7,$C325+$E325-2&lt;AW$7),0,($D325-SUM($F325:AV325)-SUM($F264:AV264))*SAP_Leadsheet!$E$83)</f>
        <v>0</v>
      </c>
      <c r="AX264" s="335">
        <f>IF(OR($C325&gt;AX$7,$C325+$E325-2&lt;AX$7),0,($D325-SUM($F325:AW325)-SUM($F264:AW264))*SAP_Leadsheet!$E$83)</f>
        <v>0</v>
      </c>
      <c r="AY264" s="335">
        <f>IF(OR($C325&gt;AY$7,$C325+$E325-2&lt;AY$7),0,($D325-SUM($F325:AX325)-SUM($F264:AX264))*SAP_Leadsheet!$E$83)</f>
        <v>0</v>
      </c>
      <c r="AZ264" s="335">
        <f>IF(OR($C325&gt;AZ$7,$C325+$E325-2&lt;AZ$7),0,($D325-SUM($F325:AY325)-SUM($F264:AY264))*SAP_Leadsheet!$E$83)</f>
        <v>0</v>
      </c>
      <c r="BA264" s="335">
        <f>IF(OR($C325&gt;BA$7,$C325+$E325-2&lt;BA$7),0,($D325-SUM($F325:AZ325)-SUM($F264:AZ264))*SAP_Leadsheet!$E$83)</f>
        <v>0</v>
      </c>
      <c r="BB264" s="335">
        <f>IF(OR($C325&gt;BB$7,$C325+$E325-2&lt;BB$7),0,($D325-SUM($F325:BA325)-SUM($F264:BA264))*SAP_Leadsheet!$E$83)</f>
        <v>0</v>
      </c>
      <c r="BC264" s="335">
        <f>IF(OR($C325&gt;BC$7,$C325+$E325-2&lt;BC$7),0,($D325-SUM($F325:BB325)-SUM($F264:BB264))*SAP_Leadsheet!$E$83)</f>
        <v>0</v>
      </c>
      <c r="BD264" s="335">
        <f>IF(OR($C325&gt;BD$7,$C325+$E325-2&lt;BD$7),0,($D325-SUM($F325:BC325)-SUM($F264:BC264))*SAP_Leadsheet!$E$83)</f>
        <v>0</v>
      </c>
      <c r="BE264" s="335">
        <f>IF(OR($C325&gt;BE$7,$C325+$E325-2&lt;BE$7),0,($D325-SUM($F325:BD325)-SUM($F264:BD264))*SAP_Leadsheet!$E$83)</f>
        <v>0</v>
      </c>
      <c r="BF264" s="335">
        <f>IF(OR($C325&gt;BF$7,$C325+$E325-2&lt;BF$7),0,($D325-SUM($F325:BE325)-SUM($F264:BE264))*SAP_Leadsheet!$E$83)</f>
        <v>0</v>
      </c>
      <c r="BG264" s="335">
        <f>IF(OR($C325&gt;BG$7,$C325+$E325-2&lt;BG$7),0,($D325-SUM($F325:BF325)-SUM($F264:BF264))*SAP_Leadsheet!$E$83)</f>
        <v>0</v>
      </c>
      <c r="BH264" s="335">
        <f>IF(OR($C325&gt;BH$7,$C325+$E325-2&lt;BH$7),0,($D325-SUM($F325:BG325)-SUM($F264:BG264))*SAP_Leadsheet!$E$83)</f>
        <v>0</v>
      </c>
      <c r="BI264" s="335">
        <f>IF(OR($C325&gt;BI$7,$C325+$E325-2&lt;BI$7),0,($D325-SUM($F325:BH325)-SUM($F264:BH264))*SAP_Leadsheet!$E$83)</f>
        <v>0</v>
      </c>
      <c r="BJ264" s="335">
        <f>IF(OR($C325&gt;BJ$7,$C325+$E325-2&lt;BJ$7),0,($D325-SUM($F325:BI325)-SUM($F264:BI264))*SAP_Leadsheet!$E$83)</f>
        <v>0</v>
      </c>
      <c r="BK264" s="335">
        <f>IF(OR($C325&gt;BK$7,$C325+$E325-2&lt;BK$7),0,($D325-SUM($F325:BJ325)-SUM($F264:BJ264))*SAP_Leadsheet!$E$83)</f>
        <v>0</v>
      </c>
      <c r="BL264" s="335">
        <f>IF(OR($C325&gt;BL$7,$C325+$E325-2&lt;BL$7),0,($D325-SUM($F325:BK325)-SUM($F264:BK264))*SAP_Leadsheet!$E$83)</f>
        <v>0</v>
      </c>
      <c r="BM264" s="335">
        <f>IF(OR($C325&gt;BM$7,$C325+$E325-2&lt;BM$7),0,($D325-SUM($F325:BL325)-SUM($F264:BL264))*SAP_Leadsheet!$E$83)</f>
        <v>0</v>
      </c>
      <c r="BN264" s="335">
        <f>IF(OR($C325&gt;BN$7,$C325+$E325-2&lt;BN$7),0,($D325-SUM($F325:BM325)-SUM($F264:BM264))*SAP_Leadsheet!$E$83)</f>
        <v>0</v>
      </c>
      <c r="BO264" s="253"/>
      <c r="BP264" s="253"/>
      <c r="BQ264" s="253"/>
      <c r="BR264" s="253"/>
      <c r="BS264" s="253"/>
      <c r="BT264" s="253"/>
      <c r="BU264" s="253"/>
      <c r="BV264" s="253"/>
      <c r="BW264" s="253"/>
      <c r="BX264" s="253"/>
      <c r="BY264" s="253"/>
      <c r="BZ264" s="253"/>
      <c r="CA264" s="253"/>
      <c r="CB264" s="253"/>
      <c r="CC264" s="253"/>
      <c r="CD264" s="253"/>
      <c r="CE264" s="253"/>
      <c r="CF264" s="253"/>
      <c r="CG264" s="253"/>
      <c r="CH264" s="253"/>
      <c r="CI264" s="253"/>
      <c r="CJ264" s="253"/>
      <c r="CK264" s="253"/>
      <c r="CL264" s="253"/>
    </row>
    <row r="265" spans="1:90" hidden="1" outlineLevel="1" x14ac:dyDescent="0.15">
      <c r="A265" s="112"/>
      <c r="B265" s="87"/>
      <c r="C265" s="8">
        <v>41</v>
      </c>
      <c r="D265" s="332"/>
      <c r="E265" s="333"/>
      <c r="F265" s="334"/>
      <c r="G265" s="335">
        <f>IF(OR($C326&gt;G$7,$C326+$E326-2&lt;G$7),0,($D326-SUM($F326:F326)-SUM($F265:F265))*SAP_Leadsheet!$E$83)</f>
        <v>0</v>
      </c>
      <c r="H265" s="335">
        <f>IF(OR($C326&gt;H$7,$C326+$E326-2&lt;H$7),0,($D326-SUM($F326:G326)-SUM($F265:G265))*SAP_Leadsheet!$E$83)</f>
        <v>0</v>
      </c>
      <c r="I265" s="335">
        <f>IF(OR($C326&gt;I$7,$C326+$E326-2&lt;I$7),0,($D326-SUM($F326:H326)-SUM($F265:H265))*SAP_Leadsheet!$E$83)</f>
        <v>0</v>
      </c>
      <c r="J265" s="335">
        <f>IF(OR($C326&gt;J$7,$C326+$E326-2&lt;J$7),0,($D326-SUM($F326:I326)-SUM($F265:I265))*SAP_Leadsheet!$E$83)</f>
        <v>0</v>
      </c>
      <c r="K265" s="335">
        <f>IF(OR($C326&gt;K$7,$C326+$E326-2&lt;K$7),0,($D326-SUM($F326:J326)-SUM($F265:J265))*SAP_Leadsheet!$E$83)</f>
        <v>0</v>
      </c>
      <c r="L265" s="335">
        <f>IF(OR($C326&gt;L$7,$C326+$E326-2&lt;L$7),0,($D326-SUM($F326:K326)-SUM($F265:K265))*SAP_Leadsheet!$E$83)</f>
        <v>0</v>
      </c>
      <c r="M265" s="335">
        <f>IF(OR($C326&gt;M$7,$C326+$E326-2&lt;M$7),0,($D326-SUM($F326:L326)-SUM($F265:L265))*SAP_Leadsheet!$E$83)</f>
        <v>0</v>
      </c>
      <c r="N265" s="335">
        <f>IF(OR($C326&gt;N$7,$C326+$E326-2&lt;N$7),0,($D326-SUM($F326:M326)-SUM($F265:M265))*SAP_Leadsheet!$E$83)</f>
        <v>0</v>
      </c>
      <c r="O265" s="335">
        <f>IF(OR($C326&gt;O$7,$C326+$E326-2&lt;O$7),0,($D326-SUM($F326:N326)-SUM($F265:N265))*SAP_Leadsheet!$E$83)</f>
        <v>0</v>
      </c>
      <c r="P265" s="335">
        <f>IF(OR($C326&gt;P$7,$C326+$E326-2&lt;P$7),0,($D326-SUM($F326:O326)-SUM($F265:O265))*SAP_Leadsheet!$E$83)</f>
        <v>0</v>
      </c>
      <c r="Q265" s="335">
        <f>IF(OR($C326&gt;Q$7,$C326+$E326-2&lt;Q$7),0,($D326-SUM($F326:P326)-SUM($F265:P265))*SAP_Leadsheet!$E$83)</f>
        <v>0</v>
      </c>
      <c r="R265" s="335">
        <f>IF(OR($C326&gt;R$7,$C326+$E326-2&lt;R$7),0,($D326-SUM($F326:Q326)-SUM($F265:Q265))*SAP_Leadsheet!$E$83)</f>
        <v>0</v>
      </c>
      <c r="S265" s="335">
        <f>IF(OR($C326&gt;S$7,$C326+$E326-2&lt;S$7),0,($D326-SUM($F326:R326)-SUM($F265:R265))*SAP_Leadsheet!$E$83)</f>
        <v>0</v>
      </c>
      <c r="T265" s="335">
        <f>IF(OR($C326&gt;T$7,$C326+$E326-2&lt;T$7),0,($D326-SUM($F326:S326)-SUM($F265:S265))*SAP_Leadsheet!$E$83)</f>
        <v>0</v>
      </c>
      <c r="U265" s="335">
        <f>IF(OR($C326&gt;U$7,$C326+$E326-2&lt;U$7),0,($D326-SUM($F326:T326)-SUM($F265:T265))*SAP_Leadsheet!$E$83)</f>
        <v>0</v>
      </c>
      <c r="V265" s="335">
        <f>IF(OR($C326&gt;V$7,$C326+$E326-2&lt;V$7),0,($D326-SUM($F326:U326)-SUM($F265:U265))*SAP_Leadsheet!$E$83)</f>
        <v>0</v>
      </c>
      <c r="W265" s="335">
        <f>IF(OR($C326&gt;W$7,$C326+$E326-2&lt;W$7),0,($D326-SUM($F326:V326)-SUM($F265:V265))*SAP_Leadsheet!$E$83)</f>
        <v>0</v>
      </c>
      <c r="X265" s="335">
        <f>IF(OR($C326&gt;X$7,$C326+$E326-2&lt;X$7),0,($D326-SUM($F326:W326)-SUM($F265:W265))*SAP_Leadsheet!$E$83)</f>
        <v>0</v>
      </c>
      <c r="Y265" s="335">
        <f>IF(OR($C326&gt;Y$7,$C326+$E326-2&lt;Y$7),0,($D326-SUM($F326:X326)-SUM($F265:X265))*SAP_Leadsheet!$E$83)</f>
        <v>0</v>
      </c>
      <c r="Z265" s="335">
        <f>IF(OR($C326&gt;Z$7,$C326+$E326-2&lt;Z$7),0,($D326-SUM($F326:Y326)-SUM($F265:Y265))*SAP_Leadsheet!$E$83)</f>
        <v>0</v>
      </c>
      <c r="AA265" s="335">
        <f>IF(OR($C326&gt;AA$7,$C326+$E326-2&lt;AA$7),0,($D326-SUM($F326:Z326)-SUM($F265:Z265))*SAP_Leadsheet!$E$83)</f>
        <v>0</v>
      </c>
      <c r="AB265" s="335">
        <f>IF(OR($C326&gt;AB$7,$C326+$E326-2&lt;AB$7),0,($D326-SUM($F326:AA326)-SUM($F265:AA265))*SAP_Leadsheet!$E$83)</f>
        <v>0</v>
      </c>
      <c r="AC265" s="335">
        <f>IF(OR($C326&gt;AC$7,$C326+$E326-2&lt;AC$7),0,($D326-SUM($F326:AB326)-SUM($F265:AB265))*SAP_Leadsheet!$E$83)</f>
        <v>0</v>
      </c>
      <c r="AD265" s="335">
        <f>IF(OR($C326&gt;AD$7,$C326+$E326-2&lt;AD$7),0,($D326-SUM($F326:AC326)-SUM($F265:AC265))*SAP_Leadsheet!$E$83)</f>
        <v>0</v>
      </c>
      <c r="AE265" s="335">
        <f>IF(OR($C326&gt;AE$7,$C326+$E326-2&lt;AE$7),0,($D326-SUM($F326:AD326)-SUM($F265:AD265))*SAP_Leadsheet!$E$83)</f>
        <v>0</v>
      </c>
      <c r="AF265" s="335">
        <f>IF(OR($C326&gt;AF$7,$C326+$E326-2&lt;AF$7),0,($D326-SUM($F326:AE326)-SUM($F265:AE265))*SAP_Leadsheet!$E$83)</f>
        <v>0</v>
      </c>
      <c r="AG265" s="335">
        <f>IF(OR($C326&gt;AG$7,$C326+$E326-2&lt;AG$7),0,($D326-SUM($F326:AF326)-SUM($F265:AF265))*SAP_Leadsheet!$E$83)</f>
        <v>0</v>
      </c>
      <c r="AH265" s="335">
        <f>IF(OR($C326&gt;AH$7,$C326+$E326-2&lt;AH$7),0,($D326-SUM($F326:AG326)-SUM($F265:AG265))*SAP_Leadsheet!$E$83)</f>
        <v>0</v>
      </c>
      <c r="AI265" s="335">
        <f>IF(OR($C326&gt;AI$7,$C326+$E326-2&lt;AI$7),0,($D326-SUM($F326:AH326)-SUM($F265:AH265))*SAP_Leadsheet!$E$83)</f>
        <v>0</v>
      </c>
      <c r="AJ265" s="335">
        <f>IF(OR($C326&gt;AJ$7,$C326+$E326-2&lt;AJ$7),0,($D326-SUM($F326:AI326)-SUM($F265:AI265))*SAP_Leadsheet!$E$83)</f>
        <v>0</v>
      </c>
      <c r="AK265" s="335">
        <f>IF(OR($C326&gt;AK$7,$C326+$E326-2&lt;AK$7),0,($D326-SUM($F326:AJ326)-SUM($F265:AJ265))*SAP_Leadsheet!$E$83)</f>
        <v>0</v>
      </c>
      <c r="AL265" s="335">
        <f>IF(OR($C326&gt;AL$7,$C326+$E326-2&lt;AL$7),0,($D326-SUM($F326:AK326)-SUM($F265:AK265))*SAP_Leadsheet!$E$83)</f>
        <v>0</v>
      </c>
      <c r="AM265" s="335">
        <f>IF(OR($C326&gt;AM$7,$C326+$E326-2&lt;AM$7),0,($D326-SUM($F326:AL326)-SUM($F265:AL265))*SAP_Leadsheet!$E$83)</f>
        <v>0</v>
      </c>
      <c r="AN265" s="335">
        <f>IF(OR($C326&gt;AN$7,$C326+$E326-2&lt;AN$7),0,($D326-SUM($F326:AM326)-SUM($F265:AM265))*SAP_Leadsheet!$E$83)</f>
        <v>0</v>
      </c>
      <c r="AO265" s="335">
        <f>IF(OR($C326&gt;AO$7,$C326+$E326-2&lt;AO$7),0,($D326-SUM($F326:AN326)-SUM($F265:AN265))*SAP_Leadsheet!$E$83)</f>
        <v>0</v>
      </c>
      <c r="AP265" s="335">
        <f>IF(OR($C326&gt;AP$7,$C326+$E326-2&lt;AP$7),0,($D326-SUM($F326:AO326)-SUM($F265:AO265))*SAP_Leadsheet!$E$83)</f>
        <v>0</v>
      </c>
      <c r="AQ265" s="335">
        <f>IF(OR($C326&gt;AQ$7,$C326+$E326-2&lt;AQ$7),0,($D326-SUM($F326:AP326)-SUM($F265:AP265))*SAP_Leadsheet!$E$83)</f>
        <v>0</v>
      </c>
      <c r="AR265" s="335">
        <f>IF(OR($C326&gt;AR$7,$C326+$E326-2&lt;AR$7),0,($D326-SUM($F326:AQ326)-SUM($F265:AQ265))*SAP_Leadsheet!$E$83)</f>
        <v>0</v>
      </c>
      <c r="AS265" s="335">
        <f>IF(OR($C326&gt;AS$7,$C326+$E326-2&lt;AS$7),0,($D326-SUM($F326:AR326)-SUM($F265:AR265))*SAP_Leadsheet!$E$83)</f>
        <v>0</v>
      </c>
      <c r="AT265" s="335">
        <f>IF(OR($C326&gt;AT$7,$C326+$E326-2&lt;AT$7),0,($D326-SUM($F326:AS326)-SUM($F265:AS265))*SAP_Leadsheet!$E$83)</f>
        <v>0</v>
      </c>
      <c r="AU265" s="335">
        <f>IF(OR($C326&gt;AU$7,$C326+$E326-2&lt;AU$7),0,($D326-SUM($F326:AT326)-SUM($F265:AT265))*SAP_Leadsheet!$E$83)</f>
        <v>0</v>
      </c>
      <c r="AV265" s="335">
        <f>IF(OR($C326&gt;AV$7,$C326+$E326-2&lt;AV$7),0,($D326-SUM($F326:AU326)-SUM($F265:AU265))*SAP_Leadsheet!$E$83)</f>
        <v>0</v>
      </c>
      <c r="AW265" s="335">
        <f>IF(OR($C326&gt;AW$7,$C326+$E326-2&lt;AW$7),0,($D326-SUM($F326:AV326)-SUM($F265:AV265))*SAP_Leadsheet!$E$83)</f>
        <v>0</v>
      </c>
      <c r="AX265" s="335">
        <f>IF(OR($C326&gt;AX$7,$C326+$E326-2&lt;AX$7),0,($D326-SUM($F326:AW326)-SUM($F265:AW265))*SAP_Leadsheet!$E$83)</f>
        <v>0</v>
      </c>
      <c r="AY265" s="335">
        <f>IF(OR($C326&gt;AY$7,$C326+$E326-2&lt;AY$7),0,($D326-SUM($F326:AX326)-SUM($F265:AX265))*SAP_Leadsheet!$E$83)</f>
        <v>0</v>
      </c>
      <c r="AZ265" s="335">
        <f>IF(OR($C326&gt;AZ$7,$C326+$E326-2&lt;AZ$7),0,($D326-SUM($F326:AY326)-SUM($F265:AY265))*SAP_Leadsheet!$E$83)</f>
        <v>0</v>
      </c>
      <c r="BA265" s="335">
        <f>IF(OR($C326&gt;BA$7,$C326+$E326-2&lt;BA$7),0,($D326-SUM($F326:AZ326)-SUM($F265:AZ265))*SAP_Leadsheet!$E$83)</f>
        <v>0</v>
      </c>
      <c r="BB265" s="335">
        <f>IF(OR($C326&gt;BB$7,$C326+$E326-2&lt;BB$7),0,($D326-SUM($F326:BA326)-SUM($F265:BA265))*SAP_Leadsheet!$E$83)</f>
        <v>0</v>
      </c>
      <c r="BC265" s="335">
        <f>IF(OR($C326&gt;BC$7,$C326+$E326-2&lt;BC$7),0,($D326-SUM($F326:BB326)-SUM($F265:BB265))*SAP_Leadsheet!$E$83)</f>
        <v>0</v>
      </c>
      <c r="BD265" s="335">
        <f>IF(OR($C326&gt;BD$7,$C326+$E326-2&lt;BD$7),0,($D326-SUM($F326:BC326)-SUM($F265:BC265))*SAP_Leadsheet!$E$83)</f>
        <v>0</v>
      </c>
      <c r="BE265" s="335">
        <f>IF(OR($C326&gt;BE$7,$C326+$E326-2&lt;BE$7),0,($D326-SUM($F326:BD326)-SUM($F265:BD265))*SAP_Leadsheet!$E$83)</f>
        <v>0</v>
      </c>
      <c r="BF265" s="335">
        <f>IF(OR($C326&gt;BF$7,$C326+$E326-2&lt;BF$7),0,($D326-SUM($F326:BE326)-SUM($F265:BE265))*SAP_Leadsheet!$E$83)</f>
        <v>0</v>
      </c>
      <c r="BG265" s="335">
        <f>IF(OR($C326&gt;BG$7,$C326+$E326-2&lt;BG$7),0,($D326-SUM($F326:BF326)-SUM($F265:BF265))*SAP_Leadsheet!$E$83)</f>
        <v>0</v>
      </c>
      <c r="BH265" s="335">
        <f>IF(OR($C326&gt;BH$7,$C326+$E326-2&lt;BH$7),0,($D326-SUM($F326:BG326)-SUM($F265:BG265))*SAP_Leadsheet!$E$83)</f>
        <v>0</v>
      </c>
      <c r="BI265" s="335">
        <f>IF(OR($C326&gt;BI$7,$C326+$E326-2&lt;BI$7),0,($D326-SUM($F326:BH326)-SUM($F265:BH265))*SAP_Leadsheet!$E$83)</f>
        <v>0</v>
      </c>
      <c r="BJ265" s="335">
        <f>IF(OR($C326&gt;BJ$7,$C326+$E326-2&lt;BJ$7),0,($D326-SUM($F326:BI326)-SUM($F265:BI265))*SAP_Leadsheet!$E$83)</f>
        <v>0</v>
      </c>
      <c r="BK265" s="335">
        <f>IF(OR($C326&gt;BK$7,$C326+$E326-2&lt;BK$7),0,($D326-SUM($F326:BJ326)-SUM($F265:BJ265))*SAP_Leadsheet!$E$83)</f>
        <v>0</v>
      </c>
      <c r="BL265" s="335">
        <f>IF(OR($C326&gt;BL$7,$C326+$E326-2&lt;BL$7),0,($D326-SUM($F326:BK326)-SUM($F265:BK265))*SAP_Leadsheet!$E$83)</f>
        <v>0</v>
      </c>
      <c r="BM265" s="335">
        <f>IF(OR($C326&gt;BM$7,$C326+$E326-2&lt;BM$7),0,($D326-SUM($F326:BL326)-SUM($F265:BL265))*SAP_Leadsheet!$E$83)</f>
        <v>0</v>
      </c>
      <c r="BN265" s="335">
        <f>IF(OR($C326&gt;BN$7,$C326+$E326-2&lt;BN$7),0,($D326-SUM($F326:BM326)-SUM($F265:BM265))*SAP_Leadsheet!$E$83)</f>
        <v>0</v>
      </c>
      <c r="BO265" s="253"/>
      <c r="BP265" s="253"/>
      <c r="BQ265" s="253"/>
      <c r="BR265" s="253"/>
      <c r="BS265" s="253"/>
      <c r="BT265" s="253"/>
      <c r="BU265" s="253"/>
      <c r="BV265" s="253"/>
      <c r="BW265" s="253"/>
      <c r="BX265" s="253"/>
      <c r="BY265" s="253"/>
      <c r="BZ265" s="253"/>
      <c r="CA265" s="253"/>
      <c r="CB265" s="253"/>
      <c r="CC265" s="253"/>
      <c r="CD265" s="253"/>
      <c r="CE265" s="253"/>
      <c r="CF265" s="253"/>
      <c r="CG265" s="253"/>
      <c r="CH265" s="253"/>
      <c r="CI265" s="253"/>
      <c r="CJ265" s="253"/>
      <c r="CK265" s="253"/>
      <c r="CL265" s="253"/>
    </row>
    <row r="266" spans="1:90" hidden="1" outlineLevel="1" x14ac:dyDescent="0.15">
      <c r="A266" s="112"/>
      <c r="B266" s="87"/>
      <c r="C266" s="8">
        <v>42</v>
      </c>
      <c r="D266" s="332"/>
      <c r="E266" s="333"/>
      <c r="F266" s="334"/>
      <c r="G266" s="335">
        <f>IF(OR($C327&gt;G$7,$C327+$E327-2&lt;G$7),0,($D327-SUM($F327:F327)-SUM($F266:F266))*SAP_Leadsheet!$E$83)</f>
        <v>0</v>
      </c>
      <c r="H266" s="335">
        <f>IF(OR($C327&gt;H$7,$C327+$E327-2&lt;H$7),0,($D327-SUM($F327:G327)-SUM($F266:G266))*SAP_Leadsheet!$E$83)</f>
        <v>0</v>
      </c>
      <c r="I266" s="335">
        <f>IF(OR($C327&gt;I$7,$C327+$E327-2&lt;I$7),0,($D327-SUM($F327:H327)-SUM($F266:H266))*SAP_Leadsheet!$E$83)</f>
        <v>0</v>
      </c>
      <c r="J266" s="335">
        <f>IF(OR($C327&gt;J$7,$C327+$E327-2&lt;J$7),0,($D327-SUM($F327:I327)-SUM($F266:I266))*SAP_Leadsheet!$E$83)</f>
        <v>0</v>
      </c>
      <c r="K266" s="335">
        <f>IF(OR($C327&gt;K$7,$C327+$E327-2&lt;K$7),0,($D327-SUM($F327:J327)-SUM($F266:J266))*SAP_Leadsheet!$E$83)</f>
        <v>0</v>
      </c>
      <c r="L266" s="335">
        <f>IF(OR($C327&gt;L$7,$C327+$E327-2&lt;L$7),0,($D327-SUM($F327:K327)-SUM($F266:K266))*SAP_Leadsheet!$E$83)</f>
        <v>0</v>
      </c>
      <c r="M266" s="335">
        <f>IF(OR($C327&gt;M$7,$C327+$E327-2&lt;M$7),0,($D327-SUM($F327:L327)-SUM($F266:L266))*SAP_Leadsheet!$E$83)</f>
        <v>0</v>
      </c>
      <c r="N266" s="335">
        <f>IF(OR($C327&gt;N$7,$C327+$E327-2&lt;N$7),0,($D327-SUM($F327:M327)-SUM($F266:M266))*SAP_Leadsheet!$E$83)</f>
        <v>0</v>
      </c>
      <c r="O266" s="335">
        <f>IF(OR($C327&gt;O$7,$C327+$E327-2&lt;O$7),0,($D327-SUM($F327:N327)-SUM($F266:N266))*SAP_Leadsheet!$E$83)</f>
        <v>0</v>
      </c>
      <c r="P266" s="335">
        <f>IF(OR($C327&gt;P$7,$C327+$E327-2&lt;P$7),0,($D327-SUM($F327:O327)-SUM($F266:O266))*SAP_Leadsheet!$E$83)</f>
        <v>0</v>
      </c>
      <c r="Q266" s="335">
        <f>IF(OR($C327&gt;Q$7,$C327+$E327-2&lt;Q$7),0,($D327-SUM($F327:P327)-SUM($F266:P266))*SAP_Leadsheet!$E$83)</f>
        <v>0</v>
      </c>
      <c r="R266" s="335">
        <f>IF(OR($C327&gt;R$7,$C327+$E327-2&lt;R$7),0,($D327-SUM($F327:Q327)-SUM($F266:Q266))*SAP_Leadsheet!$E$83)</f>
        <v>0</v>
      </c>
      <c r="S266" s="335">
        <f>IF(OR($C327&gt;S$7,$C327+$E327-2&lt;S$7),0,($D327-SUM($F327:R327)-SUM($F266:R266))*SAP_Leadsheet!$E$83)</f>
        <v>0</v>
      </c>
      <c r="T266" s="335">
        <f>IF(OR($C327&gt;T$7,$C327+$E327-2&lt;T$7),0,($D327-SUM($F327:S327)-SUM($F266:S266))*SAP_Leadsheet!$E$83)</f>
        <v>0</v>
      </c>
      <c r="U266" s="335">
        <f>IF(OR($C327&gt;U$7,$C327+$E327-2&lt;U$7),0,($D327-SUM($F327:T327)-SUM($F266:T266))*SAP_Leadsheet!$E$83)</f>
        <v>0</v>
      </c>
      <c r="V266" s="335">
        <f>IF(OR($C327&gt;V$7,$C327+$E327-2&lt;V$7),0,($D327-SUM($F327:U327)-SUM($F266:U266))*SAP_Leadsheet!$E$83)</f>
        <v>0</v>
      </c>
      <c r="W266" s="335">
        <f>IF(OR($C327&gt;W$7,$C327+$E327-2&lt;W$7),0,($D327-SUM($F327:V327)-SUM($F266:V266))*SAP_Leadsheet!$E$83)</f>
        <v>0</v>
      </c>
      <c r="X266" s="335">
        <f>IF(OR($C327&gt;X$7,$C327+$E327-2&lt;X$7),0,($D327-SUM($F327:W327)-SUM($F266:W266))*SAP_Leadsheet!$E$83)</f>
        <v>0</v>
      </c>
      <c r="Y266" s="335">
        <f>IF(OR($C327&gt;Y$7,$C327+$E327-2&lt;Y$7),0,($D327-SUM($F327:X327)-SUM($F266:X266))*SAP_Leadsheet!$E$83)</f>
        <v>0</v>
      </c>
      <c r="Z266" s="335">
        <f>IF(OR($C327&gt;Z$7,$C327+$E327-2&lt;Z$7),0,($D327-SUM($F327:Y327)-SUM($F266:Y266))*SAP_Leadsheet!$E$83)</f>
        <v>0</v>
      </c>
      <c r="AA266" s="335">
        <f>IF(OR($C327&gt;AA$7,$C327+$E327-2&lt;AA$7),0,($D327-SUM($F327:Z327)-SUM($F266:Z266))*SAP_Leadsheet!$E$83)</f>
        <v>0</v>
      </c>
      <c r="AB266" s="335">
        <f>IF(OR($C327&gt;AB$7,$C327+$E327-2&lt;AB$7),0,($D327-SUM($F327:AA327)-SUM($F266:AA266))*SAP_Leadsheet!$E$83)</f>
        <v>0</v>
      </c>
      <c r="AC266" s="335">
        <f>IF(OR($C327&gt;AC$7,$C327+$E327-2&lt;AC$7),0,($D327-SUM($F327:AB327)-SUM($F266:AB266))*SAP_Leadsheet!$E$83)</f>
        <v>0</v>
      </c>
      <c r="AD266" s="335">
        <f>IF(OR($C327&gt;AD$7,$C327+$E327-2&lt;AD$7),0,($D327-SUM($F327:AC327)-SUM($F266:AC266))*SAP_Leadsheet!$E$83)</f>
        <v>0</v>
      </c>
      <c r="AE266" s="335">
        <f>IF(OR($C327&gt;AE$7,$C327+$E327-2&lt;AE$7),0,($D327-SUM($F327:AD327)-SUM($F266:AD266))*SAP_Leadsheet!$E$83)</f>
        <v>0</v>
      </c>
      <c r="AF266" s="335">
        <f>IF(OR($C327&gt;AF$7,$C327+$E327-2&lt;AF$7),0,($D327-SUM($F327:AE327)-SUM($F266:AE266))*SAP_Leadsheet!$E$83)</f>
        <v>0</v>
      </c>
      <c r="AG266" s="335">
        <f>IF(OR($C327&gt;AG$7,$C327+$E327-2&lt;AG$7),0,($D327-SUM($F327:AF327)-SUM($F266:AF266))*SAP_Leadsheet!$E$83)</f>
        <v>0</v>
      </c>
      <c r="AH266" s="335">
        <f>IF(OR($C327&gt;AH$7,$C327+$E327-2&lt;AH$7),0,($D327-SUM($F327:AG327)-SUM($F266:AG266))*SAP_Leadsheet!$E$83)</f>
        <v>0</v>
      </c>
      <c r="AI266" s="335">
        <f>IF(OR($C327&gt;AI$7,$C327+$E327-2&lt;AI$7),0,($D327-SUM($F327:AH327)-SUM($F266:AH266))*SAP_Leadsheet!$E$83)</f>
        <v>0</v>
      </c>
      <c r="AJ266" s="335">
        <f>IF(OR($C327&gt;AJ$7,$C327+$E327-2&lt;AJ$7),0,($D327-SUM($F327:AI327)-SUM($F266:AI266))*SAP_Leadsheet!$E$83)</f>
        <v>0</v>
      </c>
      <c r="AK266" s="335">
        <f>IF(OR($C327&gt;AK$7,$C327+$E327-2&lt;AK$7),0,($D327-SUM($F327:AJ327)-SUM($F266:AJ266))*SAP_Leadsheet!$E$83)</f>
        <v>0</v>
      </c>
      <c r="AL266" s="335">
        <f>IF(OR($C327&gt;AL$7,$C327+$E327-2&lt;AL$7),0,($D327-SUM($F327:AK327)-SUM($F266:AK266))*SAP_Leadsheet!$E$83)</f>
        <v>0</v>
      </c>
      <c r="AM266" s="335">
        <f>IF(OR($C327&gt;AM$7,$C327+$E327-2&lt;AM$7),0,($D327-SUM($F327:AL327)-SUM($F266:AL266))*SAP_Leadsheet!$E$83)</f>
        <v>0</v>
      </c>
      <c r="AN266" s="335">
        <f>IF(OR($C327&gt;AN$7,$C327+$E327-2&lt;AN$7),0,($D327-SUM($F327:AM327)-SUM($F266:AM266))*SAP_Leadsheet!$E$83)</f>
        <v>0</v>
      </c>
      <c r="AO266" s="335">
        <f>IF(OR($C327&gt;AO$7,$C327+$E327-2&lt;AO$7),0,($D327-SUM($F327:AN327)-SUM($F266:AN266))*SAP_Leadsheet!$E$83)</f>
        <v>0</v>
      </c>
      <c r="AP266" s="335">
        <f>IF(OR($C327&gt;AP$7,$C327+$E327-2&lt;AP$7),0,($D327-SUM($F327:AO327)-SUM($F266:AO266))*SAP_Leadsheet!$E$83)</f>
        <v>0</v>
      </c>
      <c r="AQ266" s="335">
        <f>IF(OR($C327&gt;AQ$7,$C327+$E327-2&lt;AQ$7),0,($D327-SUM($F327:AP327)-SUM($F266:AP266))*SAP_Leadsheet!$E$83)</f>
        <v>0</v>
      </c>
      <c r="AR266" s="335">
        <f>IF(OR($C327&gt;AR$7,$C327+$E327-2&lt;AR$7),0,($D327-SUM($F327:AQ327)-SUM($F266:AQ266))*SAP_Leadsheet!$E$83)</f>
        <v>0</v>
      </c>
      <c r="AS266" s="335">
        <f>IF(OR($C327&gt;AS$7,$C327+$E327-2&lt;AS$7),0,($D327-SUM($F327:AR327)-SUM($F266:AR266))*SAP_Leadsheet!$E$83)</f>
        <v>0</v>
      </c>
      <c r="AT266" s="335">
        <f>IF(OR($C327&gt;AT$7,$C327+$E327-2&lt;AT$7),0,($D327-SUM($F327:AS327)-SUM($F266:AS266))*SAP_Leadsheet!$E$83)</f>
        <v>0</v>
      </c>
      <c r="AU266" s="335">
        <f>IF(OR($C327&gt;AU$7,$C327+$E327-2&lt;AU$7),0,($D327-SUM($F327:AT327)-SUM($F266:AT266))*SAP_Leadsheet!$E$83)</f>
        <v>0</v>
      </c>
      <c r="AV266" s="335">
        <f>IF(OR($C327&gt;AV$7,$C327+$E327-2&lt;AV$7),0,($D327-SUM($F327:AU327)-SUM($F266:AU266))*SAP_Leadsheet!$E$83)</f>
        <v>0</v>
      </c>
      <c r="AW266" s="335">
        <f>IF(OR($C327&gt;AW$7,$C327+$E327-2&lt;AW$7),0,($D327-SUM($F327:AV327)-SUM($F266:AV266))*SAP_Leadsheet!$E$83)</f>
        <v>0</v>
      </c>
      <c r="AX266" s="335">
        <f>IF(OR($C327&gt;AX$7,$C327+$E327-2&lt;AX$7),0,($D327-SUM($F327:AW327)-SUM($F266:AW266))*SAP_Leadsheet!$E$83)</f>
        <v>0</v>
      </c>
      <c r="AY266" s="335">
        <f>IF(OR($C327&gt;AY$7,$C327+$E327-2&lt;AY$7),0,($D327-SUM($F327:AX327)-SUM($F266:AX266))*SAP_Leadsheet!$E$83)</f>
        <v>0</v>
      </c>
      <c r="AZ266" s="335">
        <f>IF(OR($C327&gt;AZ$7,$C327+$E327-2&lt;AZ$7),0,($D327-SUM($F327:AY327)-SUM($F266:AY266))*SAP_Leadsheet!$E$83)</f>
        <v>0</v>
      </c>
      <c r="BA266" s="335">
        <f>IF(OR($C327&gt;BA$7,$C327+$E327-2&lt;BA$7),0,($D327-SUM($F327:AZ327)-SUM($F266:AZ266))*SAP_Leadsheet!$E$83)</f>
        <v>0</v>
      </c>
      <c r="BB266" s="335">
        <f>IF(OR($C327&gt;BB$7,$C327+$E327-2&lt;BB$7),0,($D327-SUM($F327:BA327)-SUM($F266:BA266))*SAP_Leadsheet!$E$83)</f>
        <v>0</v>
      </c>
      <c r="BC266" s="335">
        <f>IF(OR($C327&gt;BC$7,$C327+$E327-2&lt;BC$7),0,($D327-SUM($F327:BB327)-SUM($F266:BB266))*SAP_Leadsheet!$E$83)</f>
        <v>0</v>
      </c>
      <c r="BD266" s="335">
        <f>IF(OR($C327&gt;BD$7,$C327+$E327-2&lt;BD$7),0,($D327-SUM($F327:BC327)-SUM($F266:BC266))*SAP_Leadsheet!$E$83)</f>
        <v>0</v>
      </c>
      <c r="BE266" s="335">
        <f>IF(OR($C327&gt;BE$7,$C327+$E327-2&lt;BE$7),0,($D327-SUM($F327:BD327)-SUM($F266:BD266))*SAP_Leadsheet!$E$83)</f>
        <v>0</v>
      </c>
      <c r="BF266" s="335">
        <f>IF(OR($C327&gt;BF$7,$C327+$E327-2&lt;BF$7),0,($D327-SUM($F327:BE327)-SUM($F266:BE266))*SAP_Leadsheet!$E$83)</f>
        <v>0</v>
      </c>
      <c r="BG266" s="335">
        <f>IF(OR($C327&gt;BG$7,$C327+$E327-2&lt;BG$7),0,($D327-SUM($F327:BF327)-SUM($F266:BF266))*SAP_Leadsheet!$E$83)</f>
        <v>0</v>
      </c>
      <c r="BH266" s="335">
        <f>IF(OR($C327&gt;BH$7,$C327+$E327-2&lt;BH$7),0,($D327-SUM($F327:BG327)-SUM($F266:BG266))*SAP_Leadsheet!$E$83)</f>
        <v>0</v>
      </c>
      <c r="BI266" s="335">
        <f>IF(OR($C327&gt;BI$7,$C327+$E327-2&lt;BI$7),0,($D327-SUM($F327:BH327)-SUM($F266:BH266))*SAP_Leadsheet!$E$83)</f>
        <v>0</v>
      </c>
      <c r="BJ266" s="335">
        <f>IF(OR($C327&gt;BJ$7,$C327+$E327-2&lt;BJ$7),0,($D327-SUM($F327:BI327)-SUM($F266:BI266))*SAP_Leadsheet!$E$83)</f>
        <v>0</v>
      </c>
      <c r="BK266" s="335">
        <f>IF(OR($C327&gt;BK$7,$C327+$E327-2&lt;BK$7),0,($D327-SUM($F327:BJ327)-SUM($F266:BJ266))*SAP_Leadsheet!$E$83)</f>
        <v>0</v>
      </c>
      <c r="BL266" s="335">
        <f>IF(OR($C327&gt;BL$7,$C327+$E327-2&lt;BL$7),0,($D327-SUM($F327:BK327)-SUM($F266:BK266))*SAP_Leadsheet!$E$83)</f>
        <v>0</v>
      </c>
      <c r="BM266" s="335">
        <f>IF(OR($C327&gt;BM$7,$C327+$E327-2&lt;BM$7),0,($D327-SUM($F327:BL327)-SUM($F266:BL266))*SAP_Leadsheet!$E$83)</f>
        <v>0</v>
      </c>
      <c r="BN266" s="335">
        <f>IF(OR($C327&gt;BN$7,$C327+$E327-2&lt;BN$7),0,($D327-SUM($F327:BM327)-SUM($F266:BM266))*SAP_Leadsheet!$E$83)</f>
        <v>0</v>
      </c>
      <c r="BO266" s="253"/>
      <c r="BP266" s="253"/>
      <c r="BQ266" s="253"/>
      <c r="BR266" s="253"/>
      <c r="BS266" s="253"/>
      <c r="BT266" s="253"/>
      <c r="BU266" s="253"/>
      <c r="BV266" s="253"/>
      <c r="BW266" s="253"/>
      <c r="BX266" s="253"/>
      <c r="BY266" s="253"/>
      <c r="BZ266" s="253"/>
      <c r="CA266" s="253"/>
      <c r="CB266" s="253"/>
      <c r="CC266" s="253"/>
      <c r="CD266" s="253"/>
      <c r="CE266" s="253"/>
      <c r="CF266" s="253"/>
      <c r="CG266" s="253"/>
      <c r="CH266" s="253"/>
      <c r="CI266" s="253"/>
      <c r="CJ266" s="253"/>
      <c r="CK266" s="253"/>
      <c r="CL266" s="253"/>
    </row>
    <row r="267" spans="1:90" hidden="1" outlineLevel="1" x14ac:dyDescent="0.15">
      <c r="A267" s="112"/>
      <c r="B267" s="87"/>
      <c r="C267" s="8">
        <v>43</v>
      </c>
      <c r="D267" s="332"/>
      <c r="E267" s="333"/>
      <c r="F267" s="334"/>
      <c r="G267" s="335">
        <f>IF(OR($C328&gt;G$7,$C328+$E328-2&lt;G$7),0,($D328-SUM($F328:F328)-SUM($F267:F267))*SAP_Leadsheet!$E$83)</f>
        <v>0</v>
      </c>
      <c r="H267" s="335">
        <f>IF(OR($C328&gt;H$7,$C328+$E328-2&lt;H$7),0,($D328-SUM($F328:G328)-SUM($F267:G267))*SAP_Leadsheet!$E$83)</f>
        <v>0</v>
      </c>
      <c r="I267" s="335">
        <f>IF(OR($C328&gt;I$7,$C328+$E328-2&lt;I$7),0,($D328-SUM($F328:H328)-SUM($F267:H267))*SAP_Leadsheet!$E$83)</f>
        <v>0</v>
      </c>
      <c r="J267" s="335">
        <f>IF(OR($C328&gt;J$7,$C328+$E328-2&lt;J$7),0,($D328-SUM($F328:I328)-SUM($F267:I267))*SAP_Leadsheet!$E$83)</f>
        <v>0</v>
      </c>
      <c r="K267" s="335">
        <f>IF(OR($C328&gt;K$7,$C328+$E328-2&lt;K$7),0,($D328-SUM($F328:J328)-SUM($F267:J267))*SAP_Leadsheet!$E$83)</f>
        <v>0</v>
      </c>
      <c r="L267" s="335">
        <f>IF(OR($C328&gt;L$7,$C328+$E328-2&lt;L$7),0,($D328-SUM($F328:K328)-SUM($F267:K267))*SAP_Leadsheet!$E$83)</f>
        <v>0</v>
      </c>
      <c r="M267" s="335">
        <f>IF(OR($C328&gt;M$7,$C328+$E328-2&lt;M$7),0,($D328-SUM($F328:L328)-SUM($F267:L267))*SAP_Leadsheet!$E$83)</f>
        <v>0</v>
      </c>
      <c r="N267" s="335">
        <f>IF(OR($C328&gt;N$7,$C328+$E328-2&lt;N$7),0,($D328-SUM($F328:M328)-SUM($F267:M267))*SAP_Leadsheet!$E$83)</f>
        <v>0</v>
      </c>
      <c r="O267" s="335">
        <f>IF(OR($C328&gt;O$7,$C328+$E328-2&lt;O$7),0,($D328-SUM($F328:N328)-SUM($F267:N267))*SAP_Leadsheet!$E$83)</f>
        <v>0</v>
      </c>
      <c r="P267" s="335">
        <f>IF(OR($C328&gt;P$7,$C328+$E328-2&lt;P$7),0,($D328-SUM($F328:O328)-SUM($F267:O267))*SAP_Leadsheet!$E$83)</f>
        <v>0</v>
      </c>
      <c r="Q267" s="335">
        <f>IF(OR($C328&gt;Q$7,$C328+$E328-2&lt;Q$7),0,($D328-SUM($F328:P328)-SUM($F267:P267))*SAP_Leadsheet!$E$83)</f>
        <v>0</v>
      </c>
      <c r="R267" s="335">
        <f>IF(OR($C328&gt;R$7,$C328+$E328-2&lt;R$7),0,($D328-SUM($F328:Q328)-SUM($F267:Q267))*SAP_Leadsheet!$E$83)</f>
        <v>0</v>
      </c>
      <c r="S267" s="335">
        <f>IF(OR($C328&gt;S$7,$C328+$E328-2&lt;S$7),0,($D328-SUM($F328:R328)-SUM($F267:R267))*SAP_Leadsheet!$E$83)</f>
        <v>0</v>
      </c>
      <c r="T267" s="335">
        <f>IF(OR($C328&gt;T$7,$C328+$E328-2&lt;T$7),0,($D328-SUM($F328:S328)-SUM($F267:S267))*SAP_Leadsheet!$E$83)</f>
        <v>0</v>
      </c>
      <c r="U267" s="335">
        <f>IF(OR($C328&gt;U$7,$C328+$E328-2&lt;U$7),0,($D328-SUM($F328:T328)-SUM($F267:T267))*SAP_Leadsheet!$E$83)</f>
        <v>0</v>
      </c>
      <c r="V267" s="335">
        <f>IF(OR($C328&gt;V$7,$C328+$E328-2&lt;V$7),0,($D328-SUM($F328:U328)-SUM($F267:U267))*SAP_Leadsheet!$E$83)</f>
        <v>0</v>
      </c>
      <c r="W267" s="335">
        <f>IF(OR($C328&gt;W$7,$C328+$E328-2&lt;W$7),0,($D328-SUM($F328:V328)-SUM($F267:V267))*SAP_Leadsheet!$E$83)</f>
        <v>0</v>
      </c>
      <c r="X267" s="335">
        <f>IF(OR($C328&gt;X$7,$C328+$E328-2&lt;X$7),0,($D328-SUM($F328:W328)-SUM($F267:W267))*SAP_Leadsheet!$E$83)</f>
        <v>0</v>
      </c>
      <c r="Y267" s="335">
        <f>IF(OR($C328&gt;Y$7,$C328+$E328-2&lt;Y$7),0,($D328-SUM($F328:X328)-SUM($F267:X267))*SAP_Leadsheet!$E$83)</f>
        <v>0</v>
      </c>
      <c r="Z267" s="335">
        <f>IF(OR($C328&gt;Z$7,$C328+$E328-2&lt;Z$7),0,($D328-SUM($F328:Y328)-SUM($F267:Y267))*SAP_Leadsheet!$E$83)</f>
        <v>0</v>
      </c>
      <c r="AA267" s="335">
        <f>IF(OR($C328&gt;AA$7,$C328+$E328-2&lt;AA$7),0,($D328-SUM($F328:Z328)-SUM($F267:Z267))*SAP_Leadsheet!$E$83)</f>
        <v>0</v>
      </c>
      <c r="AB267" s="335">
        <f>IF(OR($C328&gt;AB$7,$C328+$E328-2&lt;AB$7),0,($D328-SUM($F328:AA328)-SUM($F267:AA267))*SAP_Leadsheet!$E$83)</f>
        <v>0</v>
      </c>
      <c r="AC267" s="335">
        <f>IF(OR($C328&gt;AC$7,$C328+$E328-2&lt;AC$7),0,($D328-SUM($F328:AB328)-SUM($F267:AB267))*SAP_Leadsheet!$E$83)</f>
        <v>0</v>
      </c>
      <c r="AD267" s="335">
        <f>IF(OR($C328&gt;AD$7,$C328+$E328-2&lt;AD$7),0,($D328-SUM($F328:AC328)-SUM($F267:AC267))*SAP_Leadsheet!$E$83)</f>
        <v>0</v>
      </c>
      <c r="AE267" s="335">
        <f>IF(OR($C328&gt;AE$7,$C328+$E328-2&lt;AE$7),0,($D328-SUM($F328:AD328)-SUM($F267:AD267))*SAP_Leadsheet!$E$83)</f>
        <v>0</v>
      </c>
      <c r="AF267" s="335">
        <f>IF(OR($C328&gt;AF$7,$C328+$E328-2&lt;AF$7),0,($D328-SUM($F328:AE328)-SUM($F267:AE267))*SAP_Leadsheet!$E$83)</f>
        <v>0</v>
      </c>
      <c r="AG267" s="335">
        <f>IF(OR($C328&gt;AG$7,$C328+$E328-2&lt;AG$7),0,($D328-SUM($F328:AF328)-SUM($F267:AF267))*SAP_Leadsheet!$E$83)</f>
        <v>0</v>
      </c>
      <c r="AH267" s="335">
        <f>IF(OR($C328&gt;AH$7,$C328+$E328-2&lt;AH$7),0,($D328-SUM($F328:AG328)-SUM($F267:AG267))*SAP_Leadsheet!$E$83)</f>
        <v>0</v>
      </c>
      <c r="AI267" s="335">
        <f>IF(OR($C328&gt;AI$7,$C328+$E328-2&lt;AI$7),0,($D328-SUM($F328:AH328)-SUM($F267:AH267))*SAP_Leadsheet!$E$83)</f>
        <v>0</v>
      </c>
      <c r="AJ267" s="335">
        <f>IF(OR($C328&gt;AJ$7,$C328+$E328-2&lt;AJ$7),0,($D328-SUM($F328:AI328)-SUM($F267:AI267))*SAP_Leadsheet!$E$83)</f>
        <v>0</v>
      </c>
      <c r="AK267" s="335">
        <f>IF(OR($C328&gt;AK$7,$C328+$E328-2&lt;AK$7),0,($D328-SUM($F328:AJ328)-SUM($F267:AJ267))*SAP_Leadsheet!$E$83)</f>
        <v>0</v>
      </c>
      <c r="AL267" s="335">
        <f>IF(OR($C328&gt;AL$7,$C328+$E328-2&lt;AL$7),0,($D328-SUM($F328:AK328)-SUM($F267:AK267))*SAP_Leadsheet!$E$83)</f>
        <v>0</v>
      </c>
      <c r="AM267" s="335">
        <f>IF(OR($C328&gt;AM$7,$C328+$E328-2&lt;AM$7),0,($D328-SUM($F328:AL328)-SUM($F267:AL267))*SAP_Leadsheet!$E$83)</f>
        <v>0</v>
      </c>
      <c r="AN267" s="335">
        <f>IF(OR($C328&gt;AN$7,$C328+$E328-2&lt;AN$7),0,($D328-SUM($F328:AM328)-SUM($F267:AM267))*SAP_Leadsheet!$E$83)</f>
        <v>0</v>
      </c>
      <c r="AO267" s="335">
        <f>IF(OR($C328&gt;AO$7,$C328+$E328-2&lt;AO$7),0,($D328-SUM($F328:AN328)-SUM($F267:AN267))*SAP_Leadsheet!$E$83)</f>
        <v>0</v>
      </c>
      <c r="AP267" s="335">
        <f>IF(OR($C328&gt;AP$7,$C328+$E328-2&lt;AP$7),0,($D328-SUM($F328:AO328)-SUM($F267:AO267))*SAP_Leadsheet!$E$83)</f>
        <v>0</v>
      </c>
      <c r="AQ267" s="335">
        <f>IF(OR($C328&gt;AQ$7,$C328+$E328-2&lt;AQ$7),0,($D328-SUM($F328:AP328)-SUM($F267:AP267))*SAP_Leadsheet!$E$83)</f>
        <v>0</v>
      </c>
      <c r="AR267" s="335">
        <f>IF(OR($C328&gt;AR$7,$C328+$E328-2&lt;AR$7),0,($D328-SUM($F328:AQ328)-SUM($F267:AQ267))*SAP_Leadsheet!$E$83)</f>
        <v>0</v>
      </c>
      <c r="AS267" s="335">
        <f>IF(OR($C328&gt;AS$7,$C328+$E328-2&lt;AS$7),0,($D328-SUM($F328:AR328)-SUM($F267:AR267))*SAP_Leadsheet!$E$83)</f>
        <v>0</v>
      </c>
      <c r="AT267" s="335">
        <f>IF(OR($C328&gt;AT$7,$C328+$E328-2&lt;AT$7),0,($D328-SUM($F328:AS328)-SUM($F267:AS267))*SAP_Leadsheet!$E$83)</f>
        <v>0</v>
      </c>
      <c r="AU267" s="335">
        <f>IF(OR($C328&gt;AU$7,$C328+$E328-2&lt;AU$7),0,($D328-SUM($F328:AT328)-SUM($F267:AT267))*SAP_Leadsheet!$E$83)</f>
        <v>0</v>
      </c>
      <c r="AV267" s="335">
        <f>IF(OR($C328&gt;AV$7,$C328+$E328-2&lt;AV$7),0,($D328-SUM($F328:AU328)-SUM($F267:AU267))*SAP_Leadsheet!$E$83)</f>
        <v>0</v>
      </c>
      <c r="AW267" s="335">
        <f>IF(OR($C328&gt;AW$7,$C328+$E328-2&lt;AW$7),0,($D328-SUM($F328:AV328)-SUM($F267:AV267))*SAP_Leadsheet!$E$83)</f>
        <v>0</v>
      </c>
      <c r="AX267" s="335">
        <f>IF(OR($C328&gt;AX$7,$C328+$E328-2&lt;AX$7),0,($D328-SUM($F328:AW328)-SUM($F267:AW267))*SAP_Leadsheet!$E$83)</f>
        <v>0</v>
      </c>
      <c r="AY267" s="335">
        <f>IF(OR($C328&gt;AY$7,$C328+$E328-2&lt;AY$7),0,($D328-SUM($F328:AX328)-SUM($F267:AX267))*SAP_Leadsheet!$E$83)</f>
        <v>0</v>
      </c>
      <c r="AZ267" s="335">
        <f>IF(OR($C328&gt;AZ$7,$C328+$E328-2&lt;AZ$7),0,($D328-SUM($F328:AY328)-SUM($F267:AY267))*SAP_Leadsheet!$E$83)</f>
        <v>0</v>
      </c>
      <c r="BA267" s="335">
        <f>IF(OR($C328&gt;BA$7,$C328+$E328-2&lt;BA$7),0,($D328-SUM($F328:AZ328)-SUM($F267:AZ267))*SAP_Leadsheet!$E$83)</f>
        <v>0</v>
      </c>
      <c r="BB267" s="335">
        <f>IF(OR($C328&gt;BB$7,$C328+$E328-2&lt;BB$7),0,($D328-SUM($F328:BA328)-SUM($F267:BA267))*SAP_Leadsheet!$E$83)</f>
        <v>0</v>
      </c>
      <c r="BC267" s="335">
        <f>IF(OR($C328&gt;BC$7,$C328+$E328-2&lt;BC$7),0,($D328-SUM($F328:BB328)-SUM($F267:BB267))*SAP_Leadsheet!$E$83)</f>
        <v>0</v>
      </c>
      <c r="BD267" s="335">
        <f>IF(OR($C328&gt;BD$7,$C328+$E328-2&lt;BD$7),0,($D328-SUM($F328:BC328)-SUM($F267:BC267))*SAP_Leadsheet!$E$83)</f>
        <v>0</v>
      </c>
      <c r="BE267" s="335">
        <f>IF(OR($C328&gt;BE$7,$C328+$E328-2&lt;BE$7),0,($D328-SUM($F328:BD328)-SUM($F267:BD267))*SAP_Leadsheet!$E$83)</f>
        <v>0</v>
      </c>
      <c r="BF267" s="335">
        <f>IF(OR($C328&gt;BF$7,$C328+$E328-2&lt;BF$7),0,($D328-SUM($F328:BE328)-SUM($F267:BE267))*SAP_Leadsheet!$E$83)</f>
        <v>0</v>
      </c>
      <c r="BG267" s="335">
        <f>IF(OR($C328&gt;BG$7,$C328+$E328-2&lt;BG$7),0,($D328-SUM($F328:BF328)-SUM($F267:BF267))*SAP_Leadsheet!$E$83)</f>
        <v>0</v>
      </c>
      <c r="BH267" s="335">
        <f>IF(OR($C328&gt;BH$7,$C328+$E328-2&lt;BH$7),0,($D328-SUM($F328:BG328)-SUM($F267:BG267))*SAP_Leadsheet!$E$83)</f>
        <v>0</v>
      </c>
      <c r="BI267" s="335">
        <f>IF(OR($C328&gt;BI$7,$C328+$E328-2&lt;BI$7),0,($D328-SUM($F328:BH328)-SUM($F267:BH267))*SAP_Leadsheet!$E$83)</f>
        <v>0</v>
      </c>
      <c r="BJ267" s="335">
        <f>IF(OR($C328&gt;BJ$7,$C328+$E328-2&lt;BJ$7),0,($D328-SUM($F328:BI328)-SUM($F267:BI267))*SAP_Leadsheet!$E$83)</f>
        <v>0</v>
      </c>
      <c r="BK267" s="335">
        <f>IF(OR($C328&gt;BK$7,$C328+$E328-2&lt;BK$7),0,($D328-SUM($F328:BJ328)-SUM($F267:BJ267))*SAP_Leadsheet!$E$83)</f>
        <v>0</v>
      </c>
      <c r="BL267" s="335">
        <f>IF(OR($C328&gt;BL$7,$C328+$E328-2&lt;BL$7),0,($D328-SUM($F328:BK328)-SUM($F267:BK267))*SAP_Leadsheet!$E$83)</f>
        <v>0</v>
      </c>
      <c r="BM267" s="335">
        <f>IF(OR($C328&gt;BM$7,$C328+$E328-2&lt;BM$7),0,($D328-SUM($F328:BL328)-SUM($F267:BL267))*SAP_Leadsheet!$E$83)</f>
        <v>0</v>
      </c>
      <c r="BN267" s="335">
        <f>IF(OR($C328&gt;BN$7,$C328+$E328-2&lt;BN$7),0,($D328-SUM($F328:BM328)-SUM($F267:BM267))*SAP_Leadsheet!$E$83)</f>
        <v>0</v>
      </c>
      <c r="BO267" s="253"/>
      <c r="BP267" s="253"/>
      <c r="BQ267" s="253"/>
      <c r="BR267" s="253"/>
      <c r="BS267" s="253"/>
      <c r="BT267" s="253"/>
      <c r="BU267" s="253"/>
      <c r="BV267" s="253"/>
      <c r="BW267" s="253"/>
      <c r="BX267" s="253"/>
      <c r="BY267" s="253"/>
      <c r="BZ267" s="253"/>
      <c r="CA267" s="253"/>
      <c r="CB267" s="253"/>
      <c r="CC267" s="253"/>
      <c r="CD267" s="253"/>
      <c r="CE267" s="253"/>
      <c r="CF267" s="253"/>
      <c r="CG267" s="253"/>
      <c r="CH267" s="253"/>
      <c r="CI267" s="253"/>
      <c r="CJ267" s="253"/>
      <c r="CK267" s="253"/>
      <c r="CL267" s="253"/>
    </row>
    <row r="268" spans="1:90" hidden="1" outlineLevel="1" x14ac:dyDescent="0.15">
      <c r="A268" s="112"/>
      <c r="B268" s="87"/>
      <c r="C268" s="8">
        <v>44</v>
      </c>
      <c r="D268" s="332"/>
      <c r="E268" s="333"/>
      <c r="F268" s="334"/>
      <c r="G268" s="335">
        <f>IF(OR($C329&gt;G$7,$C329+$E329-2&lt;G$7),0,($D329-SUM($F329:F329)-SUM($F268:F268))*SAP_Leadsheet!$E$83)</f>
        <v>0</v>
      </c>
      <c r="H268" s="335">
        <f>IF(OR($C329&gt;H$7,$C329+$E329-2&lt;H$7),0,($D329-SUM($F329:G329)-SUM($F268:G268))*SAP_Leadsheet!$E$83)</f>
        <v>0</v>
      </c>
      <c r="I268" s="335">
        <f>IF(OR($C329&gt;I$7,$C329+$E329-2&lt;I$7),0,($D329-SUM($F329:H329)-SUM($F268:H268))*SAP_Leadsheet!$E$83)</f>
        <v>0</v>
      </c>
      <c r="J268" s="335">
        <f>IF(OR($C329&gt;J$7,$C329+$E329-2&lt;J$7),0,($D329-SUM($F329:I329)-SUM($F268:I268))*SAP_Leadsheet!$E$83)</f>
        <v>0</v>
      </c>
      <c r="K268" s="335">
        <f>IF(OR($C329&gt;K$7,$C329+$E329-2&lt;K$7),0,($D329-SUM($F329:J329)-SUM($F268:J268))*SAP_Leadsheet!$E$83)</f>
        <v>0</v>
      </c>
      <c r="L268" s="335">
        <f>IF(OR($C329&gt;L$7,$C329+$E329-2&lt;L$7),0,($D329-SUM($F329:K329)-SUM($F268:K268))*SAP_Leadsheet!$E$83)</f>
        <v>0</v>
      </c>
      <c r="M268" s="335">
        <f>IF(OR($C329&gt;M$7,$C329+$E329-2&lt;M$7),0,($D329-SUM($F329:L329)-SUM($F268:L268))*SAP_Leadsheet!$E$83)</f>
        <v>0</v>
      </c>
      <c r="N268" s="335">
        <f>IF(OR($C329&gt;N$7,$C329+$E329-2&lt;N$7),0,($D329-SUM($F329:M329)-SUM($F268:M268))*SAP_Leadsheet!$E$83)</f>
        <v>0</v>
      </c>
      <c r="O268" s="335">
        <f>IF(OR($C329&gt;O$7,$C329+$E329-2&lt;O$7),0,($D329-SUM($F329:N329)-SUM($F268:N268))*SAP_Leadsheet!$E$83)</f>
        <v>0</v>
      </c>
      <c r="P268" s="335">
        <f>IF(OR($C329&gt;P$7,$C329+$E329-2&lt;P$7),0,($D329-SUM($F329:O329)-SUM($F268:O268))*SAP_Leadsheet!$E$83)</f>
        <v>0</v>
      </c>
      <c r="Q268" s="335">
        <f>IF(OR($C329&gt;Q$7,$C329+$E329-2&lt;Q$7),0,($D329-SUM($F329:P329)-SUM($F268:P268))*SAP_Leadsheet!$E$83)</f>
        <v>0</v>
      </c>
      <c r="R268" s="335">
        <f>IF(OR($C329&gt;R$7,$C329+$E329-2&lt;R$7),0,($D329-SUM($F329:Q329)-SUM($F268:Q268))*SAP_Leadsheet!$E$83)</f>
        <v>0</v>
      </c>
      <c r="S268" s="335">
        <f>IF(OR($C329&gt;S$7,$C329+$E329-2&lt;S$7),0,($D329-SUM($F329:R329)-SUM($F268:R268))*SAP_Leadsheet!$E$83)</f>
        <v>0</v>
      </c>
      <c r="T268" s="335">
        <f>IF(OR($C329&gt;T$7,$C329+$E329-2&lt;T$7),0,($D329-SUM($F329:S329)-SUM($F268:S268))*SAP_Leadsheet!$E$83)</f>
        <v>0</v>
      </c>
      <c r="U268" s="335">
        <f>IF(OR($C329&gt;U$7,$C329+$E329-2&lt;U$7),0,($D329-SUM($F329:T329)-SUM($F268:T268))*SAP_Leadsheet!$E$83)</f>
        <v>0</v>
      </c>
      <c r="V268" s="335">
        <f>IF(OR($C329&gt;V$7,$C329+$E329-2&lt;V$7),0,($D329-SUM($F329:U329)-SUM($F268:U268))*SAP_Leadsheet!$E$83)</f>
        <v>0</v>
      </c>
      <c r="W268" s="335">
        <f>IF(OR($C329&gt;W$7,$C329+$E329-2&lt;W$7),0,($D329-SUM($F329:V329)-SUM($F268:V268))*SAP_Leadsheet!$E$83)</f>
        <v>0</v>
      </c>
      <c r="X268" s="335">
        <f>IF(OR($C329&gt;X$7,$C329+$E329-2&lt;X$7),0,($D329-SUM($F329:W329)-SUM($F268:W268))*SAP_Leadsheet!$E$83)</f>
        <v>0</v>
      </c>
      <c r="Y268" s="335">
        <f>IF(OR($C329&gt;Y$7,$C329+$E329-2&lt;Y$7),0,($D329-SUM($F329:X329)-SUM($F268:X268))*SAP_Leadsheet!$E$83)</f>
        <v>0</v>
      </c>
      <c r="Z268" s="335">
        <f>IF(OR($C329&gt;Z$7,$C329+$E329-2&lt;Z$7),0,($D329-SUM($F329:Y329)-SUM($F268:Y268))*SAP_Leadsheet!$E$83)</f>
        <v>0</v>
      </c>
      <c r="AA268" s="335">
        <f>IF(OR($C329&gt;AA$7,$C329+$E329-2&lt;AA$7),0,($D329-SUM($F329:Z329)-SUM($F268:Z268))*SAP_Leadsheet!$E$83)</f>
        <v>0</v>
      </c>
      <c r="AB268" s="335">
        <f>IF(OR($C329&gt;AB$7,$C329+$E329-2&lt;AB$7),0,($D329-SUM($F329:AA329)-SUM($F268:AA268))*SAP_Leadsheet!$E$83)</f>
        <v>0</v>
      </c>
      <c r="AC268" s="335">
        <f>IF(OR($C329&gt;AC$7,$C329+$E329-2&lt;AC$7),0,($D329-SUM($F329:AB329)-SUM($F268:AB268))*SAP_Leadsheet!$E$83)</f>
        <v>0</v>
      </c>
      <c r="AD268" s="335">
        <f>IF(OR($C329&gt;AD$7,$C329+$E329-2&lt;AD$7),0,($D329-SUM($F329:AC329)-SUM($F268:AC268))*SAP_Leadsheet!$E$83)</f>
        <v>0</v>
      </c>
      <c r="AE268" s="335">
        <f>IF(OR($C329&gt;AE$7,$C329+$E329-2&lt;AE$7),0,($D329-SUM($F329:AD329)-SUM($F268:AD268))*SAP_Leadsheet!$E$83)</f>
        <v>0</v>
      </c>
      <c r="AF268" s="335">
        <f>IF(OR($C329&gt;AF$7,$C329+$E329-2&lt;AF$7),0,($D329-SUM($F329:AE329)-SUM($F268:AE268))*SAP_Leadsheet!$E$83)</f>
        <v>0</v>
      </c>
      <c r="AG268" s="335">
        <f>IF(OR($C329&gt;AG$7,$C329+$E329-2&lt;AG$7),0,($D329-SUM($F329:AF329)-SUM($F268:AF268))*SAP_Leadsheet!$E$83)</f>
        <v>0</v>
      </c>
      <c r="AH268" s="335">
        <f>IF(OR($C329&gt;AH$7,$C329+$E329-2&lt;AH$7),0,($D329-SUM($F329:AG329)-SUM($F268:AG268))*SAP_Leadsheet!$E$83)</f>
        <v>0</v>
      </c>
      <c r="AI268" s="335">
        <f>IF(OR($C329&gt;AI$7,$C329+$E329-2&lt;AI$7),0,($D329-SUM($F329:AH329)-SUM($F268:AH268))*SAP_Leadsheet!$E$83)</f>
        <v>0</v>
      </c>
      <c r="AJ268" s="335">
        <f>IF(OR($C329&gt;AJ$7,$C329+$E329-2&lt;AJ$7),0,($D329-SUM($F329:AI329)-SUM($F268:AI268))*SAP_Leadsheet!$E$83)</f>
        <v>0</v>
      </c>
      <c r="AK268" s="335">
        <f>IF(OR($C329&gt;AK$7,$C329+$E329-2&lt;AK$7),0,($D329-SUM($F329:AJ329)-SUM($F268:AJ268))*SAP_Leadsheet!$E$83)</f>
        <v>0</v>
      </c>
      <c r="AL268" s="335">
        <f>IF(OR($C329&gt;AL$7,$C329+$E329-2&lt;AL$7),0,($D329-SUM($F329:AK329)-SUM($F268:AK268))*SAP_Leadsheet!$E$83)</f>
        <v>0</v>
      </c>
      <c r="AM268" s="335">
        <f>IF(OR($C329&gt;AM$7,$C329+$E329-2&lt;AM$7),0,($D329-SUM($F329:AL329)-SUM($F268:AL268))*SAP_Leadsheet!$E$83)</f>
        <v>0</v>
      </c>
      <c r="AN268" s="335">
        <f>IF(OR($C329&gt;AN$7,$C329+$E329-2&lt;AN$7),0,($D329-SUM($F329:AM329)-SUM($F268:AM268))*SAP_Leadsheet!$E$83)</f>
        <v>0</v>
      </c>
      <c r="AO268" s="335">
        <f>IF(OR($C329&gt;AO$7,$C329+$E329-2&lt;AO$7),0,($D329-SUM($F329:AN329)-SUM($F268:AN268))*SAP_Leadsheet!$E$83)</f>
        <v>0</v>
      </c>
      <c r="AP268" s="335">
        <f>IF(OR($C329&gt;AP$7,$C329+$E329-2&lt;AP$7),0,($D329-SUM($F329:AO329)-SUM($F268:AO268))*SAP_Leadsheet!$E$83)</f>
        <v>0</v>
      </c>
      <c r="AQ268" s="335">
        <f>IF(OR($C329&gt;AQ$7,$C329+$E329-2&lt;AQ$7),0,($D329-SUM($F329:AP329)-SUM($F268:AP268))*SAP_Leadsheet!$E$83)</f>
        <v>0</v>
      </c>
      <c r="AR268" s="335">
        <f>IF(OR($C329&gt;AR$7,$C329+$E329-2&lt;AR$7),0,($D329-SUM($F329:AQ329)-SUM($F268:AQ268))*SAP_Leadsheet!$E$83)</f>
        <v>0</v>
      </c>
      <c r="AS268" s="335">
        <f>IF(OR($C329&gt;AS$7,$C329+$E329-2&lt;AS$7),0,($D329-SUM($F329:AR329)-SUM($F268:AR268))*SAP_Leadsheet!$E$83)</f>
        <v>0</v>
      </c>
      <c r="AT268" s="335">
        <f>IF(OR($C329&gt;AT$7,$C329+$E329-2&lt;AT$7),0,($D329-SUM($F329:AS329)-SUM($F268:AS268))*SAP_Leadsheet!$E$83)</f>
        <v>0</v>
      </c>
      <c r="AU268" s="335">
        <f>IF(OR($C329&gt;AU$7,$C329+$E329-2&lt;AU$7),0,($D329-SUM($F329:AT329)-SUM($F268:AT268))*SAP_Leadsheet!$E$83)</f>
        <v>0</v>
      </c>
      <c r="AV268" s="335">
        <f>IF(OR($C329&gt;AV$7,$C329+$E329-2&lt;AV$7),0,($D329-SUM($F329:AU329)-SUM($F268:AU268))*SAP_Leadsheet!$E$83)</f>
        <v>0</v>
      </c>
      <c r="AW268" s="335">
        <f>IF(OR($C329&gt;AW$7,$C329+$E329-2&lt;AW$7),0,($D329-SUM($F329:AV329)-SUM($F268:AV268))*SAP_Leadsheet!$E$83)</f>
        <v>0</v>
      </c>
      <c r="AX268" s="335">
        <f>IF(OR($C329&gt;AX$7,$C329+$E329-2&lt;AX$7),0,($D329-SUM($F329:AW329)-SUM($F268:AW268))*SAP_Leadsheet!$E$83)</f>
        <v>0</v>
      </c>
      <c r="AY268" s="335">
        <f>IF(OR($C329&gt;AY$7,$C329+$E329-2&lt;AY$7),0,($D329-SUM($F329:AX329)-SUM($F268:AX268))*SAP_Leadsheet!$E$83)</f>
        <v>0</v>
      </c>
      <c r="AZ268" s="335">
        <f>IF(OR($C329&gt;AZ$7,$C329+$E329-2&lt;AZ$7),0,($D329-SUM($F329:AY329)-SUM($F268:AY268))*SAP_Leadsheet!$E$83)</f>
        <v>0</v>
      </c>
      <c r="BA268" s="335">
        <f>IF(OR($C329&gt;BA$7,$C329+$E329-2&lt;BA$7),0,($D329-SUM($F329:AZ329)-SUM($F268:AZ268))*SAP_Leadsheet!$E$83)</f>
        <v>0</v>
      </c>
      <c r="BB268" s="335">
        <f>IF(OR($C329&gt;BB$7,$C329+$E329-2&lt;BB$7),0,($D329-SUM($F329:BA329)-SUM($F268:BA268))*SAP_Leadsheet!$E$83)</f>
        <v>0</v>
      </c>
      <c r="BC268" s="335">
        <f>IF(OR($C329&gt;BC$7,$C329+$E329-2&lt;BC$7),0,($D329-SUM($F329:BB329)-SUM($F268:BB268))*SAP_Leadsheet!$E$83)</f>
        <v>0</v>
      </c>
      <c r="BD268" s="335">
        <f>IF(OR($C329&gt;BD$7,$C329+$E329-2&lt;BD$7),0,($D329-SUM($F329:BC329)-SUM($F268:BC268))*SAP_Leadsheet!$E$83)</f>
        <v>0</v>
      </c>
      <c r="BE268" s="335">
        <f>IF(OR($C329&gt;BE$7,$C329+$E329-2&lt;BE$7),0,($D329-SUM($F329:BD329)-SUM($F268:BD268))*SAP_Leadsheet!$E$83)</f>
        <v>0</v>
      </c>
      <c r="BF268" s="335">
        <f>IF(OR($C329&gt;BF$7,$C329+$E329-2&lt;BF$7),0,($D329-SUM($F329:BE329)-SUM($F268:BE268))*SAP_Leadsheet!$E$83)</f>
        <v>0</v>
      </c>
      <c r="BG268" s="335">
        <f>IF(OR($C329&gt;BG$7,$C329+$E329-2&lt;BG$7),0,($D329-SUM($F329:BF329)-SUM($F268:BF268))*SAP_Leadsheet!$E$83)</f>
        <v>0</v>
      </c>
      <c r="BH268" s="335">
        <f>IF(OR($C329&gt;BH$7,$C329+$E329-2&lt;BH$7),0,($D329-SUM($F329:BG329)-SUM($F268:BG268))*SAP_Leadsheet!$E$83)</f>
        <v>0</v>
      </c>
      <c r="BI268" s="335">
        <f>IF(OR($C329&gt;BI$7,$C329+$E329-2&lt;BI$7),0,($D329-SUM($F329:BH329)-SUM($F268:BH268))*SAP_Leadsheet!$E$83)</f>
        <v>0</v>
      </c>
      <c r="BJ268" s="335">
        <f>IF(OR($C329&gt;BJ$7,$C329+$E329-2&lt;BJ$7),0,($D329-SUM($F329:BI329)-SUM($F268:BI268))*SAP_Leadsheet!$E$83)</f>
        <v>0</v>
      </c>
      <c r="BK268" s="335">
        <f>IF(OR($C329&gt;BK$7,$C329+$E329-2&lt;BK$7),0,($D329-SUM($F329:BJ329)-SUM($F268:BJ268))*SAP_Leadsheet!$E$83)</f>
        <v>0</v>
      </c>
      <c r="BL268" s="335">
        <f>IF(OR($C329&gt;BL$7,$C329+$E329-2&lt;BL$7),0,($D329-SUM($F329:BK329)-SUM($F268:BK268))*SAP_Leadsheet!$E$83)</f>
        <v>0</v>
      </c>
      <c r="BM268" s="335">
        <f>IF(OR($C329&gt;BM$7,$C329+$E329-2&lt;BM$7),0,($D329-SUM($F329:BL329)-SUM($F268:BL268))*SAP_Leadsheet!$E$83)</f>
        <v>0</v>
      </c>
      <c r="BN268" s="335">
        <f>IF(OR($C329&gt;BN$7,$C329+$E329-2&lt;BN$7),0,($D329-SUM($F329:BM329)-SUM($F268:BM268))*SAP_Leadsheet!$E$83)</f>
        <v>0</v>
      </c>
      <c r="BO268" s="253"/>
      <c r="BP268" s="253"/>
      <c r="BQ268" s="253"/>
      <c r="BR268" s="253"/>
      <c r="BS268" s="253"/>
      <c r="BT268" s="253"/>
      <c r="BU268" s="253"/>
      <c r="BV268" s="253"/>
      <c r="BW268" s="253"/>
      <c r="BX268" s="253"/>
      <c r="BY268" s="253"/>
      <c r="BZ268" s="253"/>
      <c r="CA268" s="253"/>
      <c r="CB268" s="253"/>
      <c r="CC268" s="253"/>
      <c r="CD268" s="253"/>
      <c r="CE268" s="253"/>
      <c r="CF268" s="253"/>
      <c r="CG268" s="253"/>
      <c r="CH268" s="253"/>
      <c r="CI268" s="253"/>
      <c r="CJ268" s="253"/>
      <c r="CK268" s="253"/>
      <c r="CL268" s="253"/>
    </row>
    <row r="269" spans="1:90" hidden="1" outlineLevel="1" x14ac:dyDescent="0.15">
      <c r="A269" s="112"/>
      <c r="B269" s="87"/>
      <c r="C269" s="8">
        <v>45</v>
      </c>
      <c r="D269" s="332"/>
      <c r="E269" s="333"/>
      <c r="F269" s="334"/>
      <c r="G269" s="335">
        <f>IF(OR($C330&gt;G$7,$C330+$E330-2&lt;G$7),0,($D330-SUM($F330:F330)-SUM($F269:F269))*SAP_Leadsheet!$E$83)</f>
        <v>0</v>
      </c>
      <c r="H269" s="335">
        <f>IF(OR($C330&gt;H$7,$C330+$E330-2&lt;H$7),0,($D330-SUM($F330:G330)-SUM($F269:G269))*SAP_Leadsheet!$E$83)</f>
        <v>0</v>
      </c>
      <c r="I269" s="335">
        <f>IF(OR($C330&gt;I$7,$C330+$E330-2&lt;I$7),0,($D330-SUM($F330:H330)-SUM($F269:H269))*SAP_Leadsheet!$E$83)</f>
        <v>0</v>
      </c>
      <c r="J269" s="335">
        <f>IF(OR($C330&gt;J$7,$C330+$E330-2&lt;J$7),0,($D330-SUM($F330:I330)-SUM($F269:I269))*SAP_Leadsheet!$E$83)</f>
        <v>0</v>
      </c>
      <c r="K269" s="335">
        <f>IF(OR($C330&gt;K$7,$C330+$E330-2&lt;K$7),0,($D330-SUM($F330:J330)-SUM($F269:J269))*SAP_Leadsheet!$E$83)</f>
        <v>0</v>
      </c>
      <c r="L269" s="335">
        <f>IF(OR($C330&gt;L$7,$C330+$E330-2&lt;L$7),0,($D330-SUM($F330:K330)-SUM($F269:K269))*SAP_Leadsheet!$E$83)</f>
        <v>0</v>
      </c>
      <c r="M269" s="335">
        <f>IF(OR($C330&gt;M$7,$C330+$E330-2&lt;M$7),0,($D330-SUM($F330:L330)-SUM($F269:L269))*SAP_Leadsheet!$E$83)</f>
        <v>0</v>
      </c>
      <c r="N269" s="335">
        <f>IF(OR($C330&gt;N$7,$C330+$E330-2&lt;N$7),0,($D330-SUM($F330:M330)-SUM($F269:M269))*SAP_Leadsheet!$E$83)</f>
        <v>0</v>
      </c>
      <c r="O269" s="335">
        <f>IF(OR($C330&gt;O$7,$C330+$E330-2&lt;O$7),0,($D330-SUM($F330:N330)-SUM($F269:N269))*SAP_Leadsheet!$E$83)</f>
        <v>0</v>
      </c>
      <c r="P269" s="335">
        <f>IF(OR($C330&gt;P$7,$C330+$E330-2&lt;P$7),0,($D330-SUM($F330:O330)-SUM($F269:O269))*SAP_Leadsheet!$E$83)</f>
        <v>0</v>
      </c>
      <c r="Q269" s="335">
        <f>IF(OR($C330&gt;Q$7,$C330+$E330-2&lt;Q$7),0,($D330-SUM($F330:P330)-SUM($F269:P269))*SAP_Leadsheet!$E$83)</f>
        <v>0</v>
      </c>
      <c r="R269" s="335">
        <f>IF(OR($C330&gt;R$7,$C330+$E330-2&lt;R$7),0,($D330-SUM($F330:Q330)-SUM($F269:Q269))*SAP_Leadsheet!$E$83)</f>
        <v>0</v>
      </c>
      <c r="S269" s="335">
        <f>IF(OR($C330&gt;S$7,$C330+$E330-2&lt;S$7),0,($D330-SUM($F330:R330)-SUM($F269:R269))*SAP_Leadsheet!$E$83)</f>
        <v>0</v>
      </c>
      <c r="T269" s="335">
        <f>IF(OR($C330&gt;T$7,$C330+$E330-2&lt;T$7),0,($D330-SUM($F330:S330)-SUM($F269:S269))*SAP_Leadsheet!$E$83)</f>
        <v>0</v>
      </c>
      <c r="U269" s="335">
        <f>IF(OR($C330&gt;U$7,$C330+$E330-2&lt;U$7),0,($D330-SUM($F330:T330)-SUM($F269:T269))*SAP_Leadsheet!$E$83)</f>
        <v>0</v>
      </c>
      <c r="V269" s="335">
        <f>IF(OR($C330&gt;V$7,$C330+$E330-2&lt;V$7),0,($D330-SUM($F330:U330)-SUM($F269:U269))*SAP_Leadsheet!$E$83)</f>
        <v>0</v>
      </c>
      <c r="W269" s="335">
        <f>IF(OR($C330&gt;W$7,$C330+$E330-2&lt;W$7),0,($D330-SUM($F330:V330)-SUM($F269:V269))*SAP_Leadsheet!$E$83)</f>
        <v>0</v>
      </c>
      <c r="X269" s="335">
        <f>IF(OR($C330&gt;X$7,$C330+$E330-2&lt;X$7),0,($D330-SUM($F330:W330)-SUM($F269:W269))*SAP_Leadsheet!$E$83)</f>
        <v>0</v>
      </c>
      <c r="Y269" s="335">
        <f>IF(OR($C330&gt;Y$7,$C330+$E330-2&lt;Y$7),0,($D330-SUM($F330:X330)-SUM($F269:X269))*SAP_Leadsheet!$E$83)</f>
        <v>0</v>
      </c>
      <c r="Z269" s="335">
        <f>IF(OR($C330&gt;Z$7,$C330+$E330-2&lt;Z$7),0,($D330-SUM($F330:Y330)-SUM($F269:Y269))*SAP_Leadsheet!$E$83)</f>
        <v>0</v>
      </c>
      <c r="AA269" s="335">
        <f>IF(OR($C330&gt;AA$7,$C330+$E330-2&lt;AA$7),0,($D330-SUM($F330:Z330)-SUM($F269:Z269))*SAP_Leadsheet!$E$83)</f>
        <v>0</v>
      </c>
      <c r="AB269" s="335">
        <f>IF(OR($C330&gt;AB$7,$C330+$E330-2&lt;AB$7),0,($D330-SUM($F330:AA330)-SUM($F269:AA269))*SAP_Leadsheet!$E$83)</f>
        <v>0</v>
      </c>
      <c r="AC269" s="335">
        <f>IF(OR($C330&gt;AC$7,$C330+$E330-2&lt;AC$7),0,($D330-SUM($F330:AB330)-SUM($F269:AB269))*SAP_Leadsheet!$E$83)</f>
        <v>0</v>
      </c>
      <c r="AD269" s="335">
        <f>IF(OR($C330&gt;AD$7,$C330+$E330-2&lt;AD$7),0,($D330-SUM($F330:AC330)-SUM($F269:AC269))*SAP_Leadsheet!$E$83)</f>
        <v>0</v>
      </c>
      <c r="AE269" s="335">
        <f>IF(OR($C330&gt;AE$7,$C330+$E330-2&lt;AE$7),0,($D330-SUM($F330:AD330)-SUM($F269:AD269))*SAP_Leadsheet!$E$83)</f>
        <v>0</v>
      </c>
      <c r="AF269" s="335">
        <f>IF(OR($C330&gt;AF$7,$C330+$E330-2&lt;AF$7),0,($D330-SUM($F330:AE330)-SUM($F269:AE269))*SAP_Leadsheet!$E$83)</f>
        <v>0</v>
      </c>
      <c r="AG269" s="335">
        <f>IF(OR($C330&gt;AG$7,$C330+$E330-2&lt;AG$7),0,($D330-SUM($F330:AF330)-SUM($F269:AF269))*SAP_Leadsheet!$E$83)</f>
        <v>0</v>
      </c>
      <c r="AH269" s="335">
        <f>IF(OR($C330&gt;AH$7,$C330+$E330-2&lt;AH$7),0,($D330-SUM($F330:AG330)-SUM($F269:AG269))*SAP_Leadsheet!$E$83)</f>
        <v>0</v>
      </c>
      <c r="AI269" s="335">
        <f>IF(OR($C330&gt;AI$7,$C330+$E330-2&lt;AI$7),0,($D330-SUM($F330:AH330)-SUM($F269:AH269))*SAP_Leadsheet!$E$83)</f>
        <v>0</v>
      </c>
      <c r="AJ269" s="335">
        <f>IF(OR($C330&gt;AJ$7,$C330+$E330-2&lt;AJ$7),0,($D330-SUM($F330:AI330)-SUM($F269:AI269))*SAP_Leadsheet!$E$83)</f>
        <v>0</v>
      </c>
      <c r="AK269" s="335">
        <f>IF(OR($C330&gt;AK$7,$C330+$E330-2&lt;AK$7),0,($D330-SUM($F330:AJ330)-SUM($F269:AJ269))*SAP_Leadsheet!$E$83)</f>
        <v>0</v>
      </c>
      <c r="AL269" s="335">
        <f>IF(OR($C330&gt;AL$7,$C330+$E330-2&lt;AL$7),0,($D330-SUM($F330:AK330)-SUM($F269:AK269))*SAP_Leadsheet!$E$83)</f>
        <v>0</v>
      </c>
      <c r="AM269" s="335">
        <f>IF(OR($C330&gt;AM$7,$C330+$E330-2&lt;AM$7),0,($D330-SUM($F330:AL330)-SUM($F269:AL269))*SAP_Leadsheet!$E$83)</f>
        <v>0</v>
      </c>
      <c r="AN269" s="335">
        <f>IF(OR($C330&gt;AN$7,$C330+$E330-2&lt;AN$7),0,($D330-SUM($F330:AM330)-SUM($F269:AM269))*SAP_Leadsheet!$E$83)</f>
        <v>0</v>
      </c>
      <c r="AO269" s="335">
        <f>IF(OR($C330&gt;AO$7,$C330+$E330-2&lt;AO$7),0,($D330-SUM($F330:AN330)-SUM($F269:AN269))*SAP_Leadsheet!$E$83)</f>
        <v>0</v>
      </c>
      <c r="AP269" s="335">
        <f>IF(OR($C330&gt;AP$7,$C330+$E330-2&lt;AP$7),0,($D330-SUM($F330:AO330)-SUM($F269:AO269))*SAP_Leadsheet!$E$83)</f>
        <v>0</v>
      </c>
      <c r="AQ269" s="335">
        <f>IF(OR($C330&gt;AQ$7,$C330+$E330-2&lt;AQ$7),0,($D330-SUM($F330:AP330)-SUM($F269:AP269))*SAP_Leadsheet!$E$83)</f>
        <v>0</v>
      </c>
      <c r="AR269" s="335">
        <f>IF(OR($C330&gt;AR$7,$C330+$E330-2&lt;AR$7),0,($D330-SUM($F330:AQ330)-SUM($F269:AQ269))*SAP_Leadsheet!$E$83)</f>
        <v>0</v>
      </c>
      <c r="AS269" s="335">
        <f>IF(OR($C330&gt;AS$7,$C330+$E330-2&lt;AS$7),0,($D330-SUM($F330:AR330)-SUM($F269:AR269))*SAP_Leadsheet!$E$83)</f>
        <v>0</v>
      </c>
      <c r="AT269" s="335">
        <f>IF(OR($C330&gt;AT$7,$C330+$E330-2&lt;AT$7),0,($D330-SUM($F330:AS330)-SUM($F269:AS269))*SAP_Leadsheet!$E$83)</f>
        <v>0</v>
      </c>
      <c r="AU269" s="335">
        <f>IF(OR($C330&gt;AU$7,$C330+$E330-2&lt;AU$7),0,($D330-SUM($F330:AT330)-SUM($F269:AT269))*SAP_Leadsheet!$E$83)</f>
        <v>0</v>
      </c>
      <c r="AV269" s="335">
        <f>IF(OR($C330&gt;AV$7,$C330+$E330-2&lt;AV$7),0,($D330-SUM($F330:AU330)-SUM($F269:AU269))*SAP_Leadsheet!$E$83)</f>
        <v>0</v>
      </c>
      <c r="AW269" s="335">
        <f>IF(OR($C330&gt;AW$7,$C330+$E330-2&lt;AW$7),0,($D330-SUM($F330:AV330)-SUM($F269:AV269))*SAP_Leadsheet!$E$83)</f>
        <v>0</v>
      </c>
      <c r="AX269" s="335">
        <f>IF(OR($C330&gt;AX$7,$C330+$E330-2&lt;AX$7),0,($D330-SUM($F330:AW330)-SUM($F269:AW269))*SAP_Leadsheet!$E$83)</f>
        <v>0</v>
      </c>
      <c r="AY269" s="335">
        <f>IF(OR($C330&gt;AY$7,$C330+$E330-2&lt;AY$7),0,($D330-SUM($F330:AX330)-SUM($F269:AX269))*SAP_Leadsheet!$E$83)</f>
        <v>0</v>
      </c>
      <c r="AZ269" s="335">
        <f>IF(OR($C330&gt;AZ$7,$C330+$E330-2&lt;AZ$7),0,($D330-SUM($F330:AY330)-SUM($F269:AY269))*SAP_Leadsheet!$E$83)</f>
        <v>0</v>
      </c>
      <c r="BA269" s="335">
        <f>IF(OR($C330&gt;BA$7,$C330+$E330-2&lt;BA$7),0,($D330-SUM($F330:AZ330)-SUM($F269:AZ269))*SAP_Leadsheet!$E$83)</f>
        <v>0</v>
      </c>
      <c r="BB269" s="335">
        <f>IF(OR($C330&gt;BB$7,$C330+$E330-2&lt;BB$7),0,($D330-SUM($F330:BA330)-SUM($F269:BA269))*SAP_Leadsheet!$E$83)</f>
        <v>0</v>
      </c>
      <c r="BC269" s="335">
        <f>IF(OR($C330&gt;BC$7,$C330+$E330-2&lt;BC$7),0,($D330-SUM($F330:BB330)-SUM($F269:BB269))*SAP_Leadsheet!$E$83)</f>
        <v>0</v>
      </c>
      <c r="BD269" s="335">
        <f>IF(OR($C330&gt;BD$7,$C330+$E330-2&lt;BD$7),0,($D330-SUM($F330:BC330)-SUM($F269:BC269))*SAP_Leadsheet!$E$83)</f>
        <v>0</v>
      </c>
      <c r="BE269" s="335">
        <f>IF(OR($C330&gt;BE$7,$C330+$E330-2&lt;BE$7),0,($D330-SUM($F330:BD330)-SUM($F269:BD269))*SAP_Leadsheet!$E$83)</f>
        <v>0</v>
      </c>
      <c r="BF269" s="335">
        <f>IF(OR($C330&gt;BF$7,$C330+$E330-2&lt;BF$7),0,($D330-SUM($F330:BE330)-SUM($F269:BE269))*SAP_Leadsheet!$E$83)</f>
        <v>0</v>
      </c>
      <c r="BG269" s="335">
        <f>IF(OR($C330&gt;BG$7,$C330+$E330-2&lt;BG$7),0,($D330-SUM($F330:BF330)-SUM($F269:BF269))*SAP_Leadsheet!$E$83)</f>
        <v>0</v>
      </c>
      <c r="BH269" s="335">
        <f>IF(OR($C330&gt;BH$7,$C330+$E330-2&lt;BH$7),0,($D330-SUM($F330:BG330)-SUM($F269:BG269))*SAP_Leadsheet!$E$83)</f>
        <v>0</v>
      </c>
      <c r="BI269" s="335">
        <f>IF(OR($C330&gt;BI$7,$C330+$E330-2&lt;BI$7),0,($D330-SUM($F330:BH330)-SUM($F269:BH269))*SAP_Leadsheet!$E$83)</f>
        <v>0</v>
      </c>
      <c r="BJ269" s="335">
        <f>IF(OR($C330&gt;BJ$7,$C330+$E330-2&lt;BJ$7),0,($D330-SUM($F330:BI330)-SUM($F269:BI269))*SAP_Leadsheet!$E$83)</f>
        <v>0</v>
      </c>
      <c r="BK269" s="335">
        <f>IF(OR($C330&gt;BK$7,$C330+$E330-2&lt;BK$7),0,($D330-SUM($F330:BJ330)-SUM($F269:BJ269))*SAP_Leadsheet!$E$83)</f>
        <v>0</v>
      </c>
      <c r="BL269" s="335">
        <f>IF(OR($C330&gt;BL$7,$C330+$E330-2&lt;BL$7),0,($D330-SUM($F330:BK330)-SUM($F269:BK269))*SAP_Leadsheet!$E$83)</f>
        <v>0</v>
      </c>
      <c r="BM269" s="335">
        <f>IF(OR($C330&gt;BM$7,$C330+$E330-2&lt;BM$7),0,($D330-SUM($F330:BL330)-SUM($F269:BL269))*SAP_Leadsheet!$E$83)</f>
        <v>0</v>
      </c>
      <c r="BN269" s="335">
        <f>IF(OR($C330&gt;BN$7,$C330+$E330-2&lt;BN$7),0,($D330-SUM($F330:BM330)-SUM($F269:BM269))*SAP_Leadsheet!$E$83)</f>
        <v>0</v>
      </c>
      <c r="BO269" s="253"/>
      <c r="BP269" s="253"/>
      <c r="BQ269" s="253"/>
      <c r="BR269" s="253"/>
      <c r="BS269" s="253"/>
      <c r="BT269" s="253"/>
      <c r="BU269" s="253"/>
      <c r="BV269" s="253"/>
      <c r="BW269" s="253"/>
      <c r="BX269" s="253"/>
      <c r="BY269" s="253"/>
      <c r="BZ269" s="253"/>
      <c r="CA269" s="253"/>
      <c r="CB269" s="253"/>
      <c r="CC269" s="253"/>
      <c r="CD269" s="253"/>
      <c r="CE269" s="253"/>
      <c r="CF269" s="253"/>
      <c r="CG269" s="253"/>
      <c r="CH269" s="253"/>
      <c r="CI269" s="253"/>
      <c r="CJ269" s="253"/>
      <c r="CK269" s="253"/>
      <c r="CL269" s="253"/>
    </row>
    <row r="270" spans="1:90" hidden="1" outlineLevel="1" x14ac:dyDescent="0.15">
      <c r="A270" s="112"/>
      <c r="B270" s="87"/>
      <c r="C270" s="8">
        <v>46</v>
      </c>
      <c r="D270" s="332"/>
      <c r="E270" s="333"/>
      <c r="F270" s="334"/>
      <c r="G270" s="335">
        <f>IF(OR($C331&gt;G$7,$C331+$E331-2&lt;G$7),0,($D331-SUM($F331:F331)-SUM($F270:F270))*SAP_Leadsheet!$E$83)</f>
        <v>0</v>
      </c>
      <c r="H270" s="335">
        <f>IF(OR($C331&gt;H$7,$C331+$E331-2&lt;H$7),0,($D331-SUM($F331:G331)-SUM($F270:G270))*SAP_Leadsheet!$E$83)</f>
        <v>0</v>
      </c>
      <c r="I270" s="335">
        <f>IF(OR($C331&gt;I$7,$C331+$E331-2&lt;I$7),0,($D331-SUM($F331:H331)-SUM($F270:H270))*SAP_Leadsheet!$E$83)</f>
        <v>0</v>
      </c>
      <c r="J270" s="335">
        <f>IF(OR($C331&gt;J$7,$C331+$E331-2&lt;J$7),0,($D331-SUM($F331:I331)-SUM($F270:I270))*SAP_Leadsheet!$E$83)</f>
        <v>0</v>
      </c>
      <c r="K270" s="335">
        <f>IF(OR($C331&gt;K$7,$C331+$E331-2&lt;K$7),0,($D331-SUM($F331:J331)-SUM($F270:J270))*SAP_Leadsheet!$E$83)</f>
        <v>0</v>
      </c>
      <c r="L270" s="335">
        <f>IF(OR($C331&gt;L$7,$C331+$E331-2&lt;L$7),0,($D331-SUM($F331:K331)-SUM($F270:K270))*SAP_Leadsheet!$E$83)</f>
        <v>0</v>
      </c>
      <c r="M270" s="335">
        <f>IF(OR($C331&gt;M$7,$C331+$E331-2&lt;M$7),0,($D331-SUM($F331:L331)-SUM($F270:L270))*SAP_Leadsheet!$E$83)</f>
        <v>0</v>
      </c>
      <c r="N270" s="335">
        <f>IF(OR($C331&gt;N$7,$C331+$E331-2&lt;N$7),0,($D331-SUM($F331:M331)-SUM($F270:M270))*SAP_Leadsheet!$E$83)</f>
        <v>0</v>
      </c>
      <c r="O270" s="335">
        <f>IF(OR($C331&gt;O$7,$C331+$E331-2&lt;O$7),0,($D331-SUM($F331:N331)-SUM($F270:N270))*SAP_Leadsheet!$E$83)</f>
        <v>0</v>
      </c>
      <c r="P270" s="335">
        <f>IF(OR($C331&gt;P$7,$C331+$E331-2&lt;P$7),0,($D331-SUM($F331:O331)-SUM($F270:O270))*SAP_Leadsheet!$E$83)</f>
        <v>0</v>
      </c>
      <c r="Q270" s="335">
        <f>IF(OR($C331&gt;Q$7,$C331+$E331-2&lt;Q$7),0,($D331-SUM($F331:P331)-SUM($F270:P270))*SAP_Leadsheet!$E$83)</f>
        <v>0</v>
      </c>
      <c r="R270" s="335">
        <f>IF(OR($C331&gt;R$7,$C331+$E331-2&lt;R$7),0,($D331-SUM($F331:Q331)-SUM($F270:Q270))*SAP_Leadsheet!$E$83)</f>
        <v>0</v>
      </c>
      <c r="S270" s="335">
        <f>IF(OR($C331&gt;S$7,$C331+$E331-2&lt;S$7),0,($D331-SUM($F331:R331)-SUM($F270:R270))*SAP_Leadsheet!$E$83)</f>
        <v>0</v>
      </c>
      <c r="T270" s="335">
        <f>IF(OR($C331&gt;T$7,$C331+$E331-2&lt;T$7),0,($D331-SUM($F331:S331)-SUM($F270:S270))*SAP_Leadsheet!$E$83)</f>
        <v>0</v>
      </c>
      <c r="U270" s="335">
        <f>IF(OR($C331&gt;U$7,$C331+$E331-2&lt;U$7),0,($D331-SUM($F331:T331)-SUM($F270:T270))*SAP_Leadsheet!$E$83)</f>
        <v>0</v>
      </c>
      <c r="V270" s="335">
        <f>IF(OR($C331&gt;V$7,$C331+$E331-2&lt;V$7),0,($D331-SUM($F331:U331)-SUM($F270:U270))*SAP_Leadsheet!$E$83)</f>
        <v>0</v>
      </c>
      <c r="W270" s="335">
        <f>IF(OR($C331&gt;W$7,$C331+$E331-2&lt;W$7),0,($D331-SUM($F331:V331)-SUM($F270:V270))*SAP_Leadsheet!$E$83)</f>
        <v>0</v>
      </c>
      <c r="X270" s="335">
        <f>IF(OR($C331&gt;X$7,$C331+$E331-2&lt;X$7),0,($D331-SUM($F331:W331)-SUM($F270:W270))*SAP_Leadsheet!$E$83)</f>
        <v>0</v>
      </c>
      <c r="Y270" s="335">
        <f>IF(OR($C331&gt;Y$7,$C331+$E331-2&lt;Y$7),0,($D331-SUM($F331:X331)-SUM($F270:X270))*SAP_Leadsheet!$E$83)</f>
        <v>0</v>
      </c>
      <c r="Z270" s="335">
        <f>IF(OR($C331&gt;Z$7,$C331+$E331-2&lt;Z$7),0,($D331-SUM($F331:Y331)-SUM($F270:Y270))*SAP_Leadsheet!$E$83)</f>
        <v>0</v>
      </c>
      <c r="AA270" s="335">
        <f>IF(OR($C331&gt;AA$7,$C331+$E331-2&lt;AA$7),0,($D331-SUM($F331:Z331)-SUM($F270:Z270))*SAP_Leadsheet!$E$83)</f>
        <v>0</v>
      </c>
      <c r="AB270" s="335">
        <f>IF(OR($C331&gt;AB$7,$C331+$E331-2&lt;AB$7),0,($D331-SUM($F331:AA331)-SUM($F270:AA270))*SAP_Leadsheet!$E$83)</f>
        <v>0</v>
      </c>
      <c r="AC270" s="335">
        <f>IF(OR($C331&gt;AC$7,$C331+$E331-2&lt;AC$7),0,($D331-SUM($F331:AB331)-SUM($F270:AB270))*SAP_Leadsheet!$E$83)</f>
        <v>0</v>
      </c>
      <c r="AD270" s="335">
        <f>IF(OR($C331&gt;AD$7,$C331+$E331-2&lt;AD$7),0,($D331-SUM($F331:AC331)-SUM($F270:AC270))*SAP_Leadsheet!$E$83)</f>
        <v>0</v>
      </c>
      <c r="AE270" s="335">
        <f>IF(OR($C331&gt;AE$7,$C331+$E331-2&lt;AE$7),0,($D331-SUM($F331:AD331)-SUM($F270:AD270))*SAP_Leadsheet!$E$83)</f>
        <v>0</v>
      </c>
      <c r="AF270" s="335">
        <f>IF(OR($C331&gt;AF$7,$C331+$E331-2&lt;AF$7),0,($D331-SUM($F331:AE331)-SUM($F270:AE270))*SAP_Leadsheet!$E$83)</f>
        <v>0</v>
      </c>
      <c r="AG270" s="335">
        <f>IF(OR($C331&gt;AG$7,$C331+$E331-2&lt;AG$7),0,($D331-SUM($F331:AF331)-SUM($F270:AF270))*SAP_Leadsheet!$E$83)</f>
        <v>0</v>
      </c>
      <c r="AH270" s="335">
        <f>IF(OR($C331&gt;AH$7,$C331+$E331-2&lt;AH$7),0,($D331-SUM($F331:AG331)-SUM($F270:AG270))*SAP_Leadsheet!$E$83)</f>
        <v>0</v>
      </c>
      <c r="AI270" s="335">
        <f>IF(OR($C331&gt;AI$7,$C331+$E331-2&lt;AI$7),0,($D331-SUM($F331:AH331)-SUM($F270:AH270))*SAP_Leadsheet!$E$83)</f>
        <v>0</v>
      </c>
      <c r="AJ270" s="335">
        <f>IF(OR($C331&gt;AJ$7,$C331+$E331-2&lt;AJ$7),0,($D331-SUM($F331:AI331)-SUM($F270:AI270))*SAP_Leadsheet!$E$83)</f>
        <v>0</v>
      </c>
      <c r="AK270" s="335">
        <f>IF(OR($C331&gt;AK$7,$C331+$E331-2&lt;AK$7),0,($D331-SUM($F331:AJ331)-SUM($F270:AJ270))*SAP_Leadsheet!$E$83)</f>
        <v>0</v>
      </c>
      <c r="AL270" s="335">
        <f>IF(OR($C331&gt;AL$7,$C331+$E331-2&lt;AL$7),0,($D331-SUM($F331:AK331)-SUM($F270:AK270))*SAP_Leadsheet!$E$83)</f>
        <v>0</v>
      </c>
      <c r="AM270" s="335">
        <f>IF(OR($C331&gt;AM$7,$C331+$E331-2&lt;AM$7),0,($D331-SUM($F331:AL331)-SUM($F270:AL270))*SAP_Leadsheet!$E$83)</f>
        <v>0</v>
      </c>
      <c r="AN270" s="335">
        <f>IF(OR($C331&gt;AN$7,$C331+$E331-2&lt;AN$7),0,($D331-SUM($F331:AM331)-SUM($F270:AM270))*SAP_Leadsheet!$E$83)</f>
        <v>0</v>
      </c>
      <c r="AO270" s="335">
        <f>IF(OR($C331&gt;AO$7,$C331+$E331-2&lt;AO$7),0,($D331-SUM($F331:AN331)-SUM($F270:AN270))*SAP_Leadsheet!$E$83)</f>
        <v>0</v>
      </c>
      <c r="AP270" s="335">
        <f>IF(OR($C331&gt;AP$7,$C331+$E331-2&lt;AP$7),0,($D331-SUM($F331:AO331)-SUM($F270:AO270))*SAP_Leadsheet!$E$83)</f>
        <v>0</v>
      </c>
      <c r="AQ270" s="335">
        <f>IF(OR($C331&gt;AQ$7,$C331+$E331-2&lt;AQ$7),0,($D331-SUM($F331:AP331)-SUM($F270:AP270))*SAP_Leadsheet!$E$83)</f>
        <v>0</v>
      </c>
      <c r="AR270" s="335">
        <f>IF(OR($C331&gt;AR$7,$C331+$E331-2&lt;AR$7),0,($D331-SUM($F331:AQ331)-SUM($F270:AQ270))*SAP_Leadsheet!$E$83)</f>
        <v>0</v>
      </c>
      <c r="AS270" s="335">
        <f>IF(OR($C331&gt;AS$7,$C331+$E331-2&lt;AS$7),0,($D331-SUM($F331:AR331)-SUM($F270:AR270))*SAP_Leadsheet!$E$83)</f>
        <v>0</v>
      </c>
      <c r="AT270" s="335">
        <f>IF(OR($C331&gt;AT$7,$C331+$E331-2&lt;AT$7),0,($D331-SUM($F331:AS331)-SUM($F270:AS270))*SAP_Leadsheet!$E$83)</f>
        <v>0</v>
      </c>
      <c r="AU270" s="335">
        <f>IF(OR($C331&gt;AU$7,$C331+$E331-2&lt;AU$7),0,($D331-SUM($F331:AT331)-SUM($F270:AT270))*SAP_Leadsheet!$E$83)</f>
        <v>0</v>
      </c>
      <c r="AV270" s="335">
        <f>IF(OR($C331&gt;AV$7,$C331+$E331-2&lt;AV$7),0,($D331-SUM($F331:AU331)-SUM($F270:AU270))*SAP_Leadsheet!$E$83)</f>
        <v>0</v>
      </c>
      <c r="AW270" s="335">
        <f>IF(OR($C331&gt;AW$7,$C331+$E331-2&lt;AW$7),0,($D331-SUM($F331:AV331)-SUM($F270:AV270))*SAP_Leadsheet!$E$83)</f>
        <v>0</v>
      </c>
      <c r="AX270" s="335">
        <f>IF(OR($C331&gt;AX$7,$C331+$E331-2&lt;AX$7),0,($D331-SUM($F331:AW331)-SUM($F270:AW270))*SAP_Leadsheet!$E$83)</f>
        <v>0</v>
      </c>
      <c r="AY270" s="335">
        <f>IF(OR($C331&gt;AY$7,$C331+$E331-2&lt;AY$7),0,($D331-SUM($F331:AX331)-SUM($F270:AX270))*SAP_Leadsheet!$E$83)</f>
        <v>0</v>
      </c>
      <c r="AZ270" s="335">
        <f>IF(OR($C331&gt;AZ$7,$C331+$E331-2&lt;AZ$7),0,($D331-SUM($F331:AY331)-SUM($F270:AY270))*SAP_Leadsheet!$E$83)</f>
        <v>0</v>
      </c>
      <c r="BA270" s="335">
        <f>IF(OR($C331&gt;BA$7,$C331+$E331-2&lt;BA$7),0,($D331-SUM($F331:AZ331)-SUM($F270:AZ270))*SAP_Leadsheet!$E$83)</f>
        <v>0</v>
      </c>
      <c r="BB270" s="335">
        <f>IF(OR($C331&gt;BB$7,$C331+$E331-2&lt;BB$7),0,($D331-SUM($F331:BA331)-SUM($F270:BA270))*SAP_Leadsheet!$E$83)</f>
        <v>0</v>
      </c>
      <c r="BC270" s="335">
        <f>IF(OR($C331&gt;BC$7,$C331+$E331-2&lt;BC$7),0,($D331-SUM($F331:BB331)-SUM($F270:BB270))*SAP_Leadsheet!$E$83)</f>
        <v>0</v>
      </c>
      <c r="BD270" s="335">
        <f>IF(OR($C331&gt;BD$7,$C331+$E331-2&lt;BD$7),0,($D331-SUM($F331:BC331)-SUM($F270:BC270))*SAP_Leadsheet!$E$83)</f>
        <v>0</v>
      </c>
      <c r="BE270" s="335">
        <f>IF(OR($C331&gt;BE$7,$C331+$E331-2&lt;BE$7),0,($D331-SUM($F331:BD331)-SUM($F270:BD270))*SAP_Leadsheet!$E$83)</f>
        <v>0</v>
      </c>
      <c r="BF270" s="335">
        <f>IF(OR($C331&gt;BF$7,$C331+$E331-2&lt;BF$7),0,($D331-SUM($F331:BE331)-SUM($F270:BE270))*SAP_Leadsheet!$E$83)</f>
        <v>0</v>
      </c>
      <c r="BG270" s="335">
        <f>IF(OR($C331&gt;BG$7,$C331+$E331-2&lt;BG$7),0,($D331-SUM($F331:BF331)-SUM($F270:BF270))*SAP_Leadsheet!$E$83)</f>
        <v>0</v>
      </c>
      <c r="BH270" s="335">
        <f>IF(OR($C331&gt;BH$7,$C331+$E331-2&lt;BH$7),0,($D331-SUM($F331:BG331)-SUM($F270:BG270))*SAP_Leadsheet!$E$83)</f>
        <v>0</v>
      </c>
      <c r="BI270" s="335">
        <f>IF(OR($C331&gt;BI$7,$C331+$E331-2&lt;BI$7),0,($D331-SUM($F331:BH331)-SUM($F270:BH270))*SAP_Leadsheet!$E$83)</f>
        <v>0</v>
      </c>
      <c r="BJ270" s="335">
        <f>IF(OR($C331&gt;BJ$7,$C331+$E331-2&lt;BJ$7),0,($D331-SUM($F331:BI331)-SUM($F270:BI270))*SAP_Leadsheet!$E$83)</f>
        <v>0</v>
      </c>
      <c r="BK270" s="335">
        <f>IF(OR($C331&gt;BK$7,$C331+$E331-2&lt;BK$7),0,($D331-SUM($F331:BJ331)-SUM($F270:BJ270))*SAP_Leadsheet!$E$83)</f>
        <v>0</v>
      </c>
      <c r="BL270" s="335">
        <f>IF(OR($C331&gt;BL$7,$C331+$E331-2&lt;BL$7),0,($D331-SUM($F331:BK331)-SUM($F270:BK270))*SAP_Leadsheet!$E$83)</f>
        <v>0</v>
      </c>
      <c r="BM270" s="335">
        <f>IF(OR($C331&gt;BM$7,$C331+$E331-2&lt;BM$7),0,($D331-SUM($F331:BL331)-SUM($F270:BL270))*SAP_Leadsheet!$E$83)</f>
        <v>0</v>
      </c>
      <c r="BN270" s="335">
        <f>IF(OR($C331&gt;BN$7,$C331+$E331-2&lt;BN$7),0,($D331-SUM($F331:BM331)-SUM($F270:BM270))*SAP_Leadsheet!$E$83)</f>
        <v>0</v>
      </c>
      <c r="BO270" s="253"/>
      <c r="BP270" s="253"/>
      <c r="BQ270" s="253"/>
      <c r="BR270" s="253"/>
      <c r="BS270" s="253"/>
      <c r="BT270" s="253"/>
      <c r="BU270" s="253"/>
      <c r="BV270" s="253"/>
      <c r="BW270" s="253"/>
      <c r="BX270" s="253"/>
      <c r="BY270" s="253"/>
      <c r="BZ270" s="253"/>
      <c r="CA270" s="253"/>
      <c r="CB270" s="253"/>
      <c r="CC270" s="253"/>
      <c r="CD270" s="253"/>
      <c r="CE270" s="253"/>
      <c r="CF270" s="253"/>
      <c r="CG270" s="253"/>
      <c r="CH270" s="253"/>
      <c r="CI270" s="253"/>
      <c r="CJ270" s="253"/>
      <c r="CK270" s="253"/>
      <c r="CL270" s="253"/>
    </row>
    <row r="271" spans="1:90" hidden="1" outlineLevel="1" x14ac:dyDescent="0.15">
      <c r="A271" s="112"/>
      <c r="B271" s="87"/>
      <c r="C271" s="8">
        <v>47</v>
      </c>
      <c r="D271" s="332"/>
      <c r="E271" s="333"/>
      <c r="F271" s="334"/>
      <c r="G271" s="335">
        <f>IF(OR($C332&gt;G$7,$C332+$E332-2&lt;G$7),0,($D332-SUM($F332:F332)-SUM($F271:F271))*SAP_Leadsheet!$E$83)</f>
        <v>0</v>
      </c>
      <c r="H271" s="335">
        <f>IF(OR($C332&gt;H$7,$C332+$E332-2&lt;H$7),0,($D332-SUM($F332:G332)-SUM($F271:G271))*SAP_Leadsheet!$E$83)</f>
        <v>0</v>
      </c>
      <c r="I271" s="335">
        <f>IF(OR($C332&gt;I$7,$C332+$E332-2&lt;I$7),0,($D332-SUM($F332:H332)-SUM($F271:H271))*SAP_Leadsheet!$E$83)</f>
        <v>0</v>
      </c>
      <c r="J271" s="335">
        <f>IF(OR($C332&gt;J$7,$C332+$E332-2&lt;J$7),0,($D332-SUM($F332:I332)-SUM($F271:I271))*SAP_Leadsheet!$E$83)</f>
        <v>0</v>
      </c>
      <c r="K271" s="335">
        <f>IF(OR($C332&gt;K$7,$C332+$E332-2&lt;K$7),0,($D332-SUM($F332:J332)-SUM($F271:J271))*SAP_Leadsheet!$E$83)</f>
        <v>0</v>
      </c>
      <c r="L271" s="335">
        <f>IF(OR($C332&gt;L$7,$C332+$E332-2&lt;L$7),0,($D332-SUM($F332:K332)-SUM($F271:K271))*SAP_Leadsheet!$E$83)</f>
        <v>0</v>
      </c>
      <c r="M271" s="335">
        <f>IF(OR($C332&gt;M$7,$C332+$E332-2&lt;M$7),0,($D332-SUM($F332:L332)-SUM($F271:L271))*SAP_Leadsheet!$E$83)</f>
        <v>0</v>
      </c>
      <c r="N271" s="335">
        <f>IF(OR($C332&gt;N$7,$C332+$E332-2&lt;N$7),0,($D332-SUM($F332:M332)-SUM($F271:M271))*SAP_Leadsheet!$E$83)</f>
        <v>0</v>
      </c>
      <c r="O271" s="335">
        <f>IF(OR($C332&gt;O$7,$C332+$E332-2&lt;O$7),0,($D332-SUM($F332:N332)-SUM($F271:N271))*SAP_Leadsheet!$E$83)</f>
        <v>0</v>
      </c>
      <c r="P271" s="335">
        <f>IF(OR($C332&gt;P$7,$C332+$E332-2&lt;P$7),0,($D332-SUM($F332:O332)-SUM($F271:O271))*SAP_Leadsheet!$E$83)</f>
        <v>0</v>
      </c>
      <c r="Q271" s="335">
        <f>IF(OR($C332&gt;Q$7,$C332+$E332-2&lt;Q$7),0,($D332-SUM($F332:P332)-SUM($F271:P271))*SAP_Leadsheet!$E$83)</f>
        <v>0</v>
      </c>
      <c r="R271" s="335">
        <f>IF(OR($C332&gt;R$7,$C332+$E332-2&lt;R$7),0,($D332-SUM($F332:Q332)-SUM($F271:Q271))*SAP_Leadsheet!$E$83)</f>
        <v>0</v>
      </c>
      <c r="S271" s="335">
        <f>IF(OR($C332&gt;S$7,$C332+$E332-2&lt;S$7),0,($D332-SUM($F332:R332)-SUM($F271:R271))*SAP_Leadsheet!$E$83)</f>
        <v>0</v>
      </c>
      <c r="T271" s="335">
        <f>IF(OR($C332&gt;T$7,$C332+$E332-2&lt;T$7),0,($D332-SUM($F332:S332)-SUM($F271:S271))*SAP_Leadsheet!$E$83)</f>
        <v>0</v>
      </c>
      <c r="U271" s="335">
        <f>IF(OR($C332&gt;U$7,$C332+$E332-2&lt;U$7),0,($D332-SUM($F332:T332)-SUM($F271:T271))*SAP_Leadsheet!$E$83)</f>
        <v>0</v>
      </c>
      <c r="V271" s="335">
        <f>IF(OR($C332&gt;V$7,$C332+$E332-2&lt;V$7),0,($D332-SUM($F332:U332)-SUM($F271:U271))*SAP_Leadsheet!$E$83)</f>
        <v>0</v>
      </c>
      <c r="W271" s="335">
        <f>IF(OR($C332&gt;W$7,$C332+$E332-2&lt;W$7),0,($D332-SUM($F332:V332)-SUM($F271:V271))*SAP_Leadsheet!$E$83)</f>
        <v>0</v>
      </c>
      <c r="X271" s="335">
        <f>IF(OR($C332&gt;X$7,$C332+$E332-2&lt;X$7),0,($D332-SUM($F332:W332)-SUM($F271:W271))*SAP_Leadsheet!$E$83)</f>
        <v>0</v>
      </c>
      <c r="Y271" s="335">
        <f>IF(OR($C332&gt;Y$7,$C332+$E332-2&lt;Y$7),0,($D332-SUM($F332:X332)-SUM($F271:X271))*SAP_Leadsheet!$E$83)</f>
        <v>0</v>
      </c>
      <c r="Z271" s="335">
        <f>IF(OR($C332&gt;Z$7,$C332+$E332-2&lt;Z$7),0,($D332-SUM($F332:Y332)-SUM($F271:Y271))*SAP_Leadsheet!$E$83)</f>
        <v>0</v>
      </c>
      <c r="AA271" s="335">
        <f>IF(OR($C332&gt;AA$7,$C332+$E332-2&lt;AA$7),0,($D332-SUM($F332:Z332)-SUM($F271:Z271))*SAP_Leadsheet!$E$83)</f>
        <v>0</v>
      </c>
      <c r="AB271" s="335">
        <f>IF(OR($C332&gt;AB$7,$C332+$E332-2&lt;AB$7),0,($D332-SUM($F332:AA332)-SUM($F271:AA271))*SAP_Leadsheet!$E$83)</f>
        <v>0</v>
      </c>
      <c r="AC271" s="335">
        <f>IF(OR($C332&gt;AC$7,$C332+$E332-2&lt;AC$7),0,($D332-SUM($F332:AB332)-SUM($F271:AB271))*SAP_Leadsheet!$E$83)</f>
        <v>0</v>
      </c>
      <c r="AD271" s="335">
        <f>IF(OR($C332&gt;AD$7,$C332+$E332-2&lt;AD$7),0,($D332-SUM($F332:AC332)-SUM($F271:AC271))*SAP_Leadsheet!$E$83)</f>
        <v>0</v>
      </c>
      <c r="AE271" s="335">
        <f>IF(OR($C332&gt;AE$7,$C332+$E332-2&lt;AE$7),0,($D332-SUM($F332:AD332)-SUM($F271:AD271))*SAP_Leadsheet!$E$83)</f>
        <v>0</v>
      </c>
      <c r="AF271" s="335">
        <f>IF(OR($C332&gt;AF$7,$C332+$E332-2&lt;AF$7),0,($D332-SUM($F332:AE332)-SUM($F271:AE271))*SAP_Leadsheet!$E$83)</f>
        <v>0</v>
      </c>
      <c r="AG271" s="335">
        <f>IF(OR($C332&gt;AG$7,$C332+$E332-2&lt;AG$7),0,($D332-SUM($F332:AF332)-SUM($F271:AF271))*SAP_Leadsheet!$E$83)</f>
        <v>0</v>
      </c>
      <c r="AH271" s="335">
        <f>IF(OR($C332&gt;AH$7,$C332+$E332-2&lt;AH$7),0,($D332-SUM($F332:AG332)-SUM($F271:AG271))*SAP_Leadsheet!$E$83)</f>
        <v>0</v>
      </c>
      <c r="AI271" s="335">
        <f>IF(OR($C332&gt;AI$7,$C332+$E332-2&lt;AI$7),0,($D332-SUM($F332:AH332)-SUM($F271:AH271))*SAP_Leadsheet!$E$83)</f>
        <v>0</v>
      </c>
      <c r="AJ271" s="335">
        <f>IF(OR($C332&gt;AJ$7,$C332+$E332-2&lt;AJ$7),0,($D332-SUM($F332:AI332)-SUM($F271:AI271))*SAP_Leadsheet!$E$83)</f>
        <v>0</v>
      </c>
      <c r="AK271" s="335">
        <f>IF(OR($C332&gt;AK$7,$C332+$E332-2&lt;AK$7),0,($D332-SUM($F332:AJ332)-SUM($F271:AJ271))*SAP_Leadsheet!$E$83)</f>
        <v>0</v>
      </c>
      <c r="AL271" s="335">
        <f>IF(OR($C332&gt;AL$7,$C332+$E332-2&lt;AL$7),0,($D332-SUM($F332:AK332)-SUM($F271:AK271))*SAP_Leadsheet!$E$83)</f>
        <v>0</v>
      </c>
      <c r="AM271" s="335">
        <f>IF(OR($C332&gt;AM$7,$C332+$E332-2&lt;AM$7),0,($D332-SUM($F332:AL332)-SUM($F271:AL271))*SAP_Leadsheet!$E$83)</f>
        <v>0</v>
      </c>
      <c r="AN271" s="335">
        <f>IF(OR($C332&gt;AN$7,$C332+$E332-2&lt;AN$7),0,($D332-SUM($F332:AM332)-SUM($F271:AM271))*SAP_Leadsheet!$E$83)</f>
        <v>0</v>
      </c>
      <c r="AO271" s="335">
        <f>IF(OR($C332&gt;AO$7,$C332+$E332-2&lt;AO$7),0,($D332-SUM($F332:AN332)-SUM($F271:AN271))*SAP_Leadsheet!$E$83)</f>
        <v>0</v>
      </c>
      <c r="AP271" s="335">
        <f>IF(OR($C332&gt;AP$7,$C332+$E332-2&lt;AP$7),0,($D332-SUM($F332:AO332)-SUM($F271:AO271))*SAP_Leadsheet!$E$83)</f>
        <v>0</v>
      </c>
      <c r="AQ271" s="335">
        <f>IF(OR($C332&gt;AQ$7,$C332+$E332-2&lt;AQ$7),0,($D332-SUM($F332:AP332)-SUM($F271:AP271))*SAP_Leadsheet!$E$83)</f>
        <v>0</v>
      </c>
      <c r="AR271" s="335">
        <f>IF(OR($C332&gt;AR$7,$C332+$E332-2&lt;AR$7),0,($D332-SUM($F332:AQ332)-SUM($F271:AQ271))*SAP_Leadsheet!$E$83)</f>
        <v>0</v>
      </c>
      <c r="AS271" s="335">
        <f>IF(OR($C332&gt;AS$7,$C332+$E332-2&lt;AS$7),0,($D332-SUM($F332:AR332)-SUM($F271:AR271))*SAP_Leadsheet!$E$83)</f>
        <v>0</v>
      </c>
      <c r="AT271" s="335">
        <f>IF(OR($C332&gt;AT$7,$C332+$E332-2&lt;AT$7),0,($D332-SUM($F332:AS332)-SUM($F271:AS271))*SAP_Leadsheet!$E$83)</f>
        <v>0</v>
      </c>
      <c r="AU271" s="335">
        <f>IF(OR($C332&gt;AU$7,$C332+$E332-2&lt;AU$7),0,($D332-SUM($F332:AT332)-SUM($F271:AT271))*SAP_Leadsheet!$E$83)</f>
        <v>0</v>
      </c>
      <c r="AV271" s="335">
        <f>IF(OR($C332&gt;AV$7,$C332+$E332-2&lt;AV$7),0,($D332-SUM($F332:AU332)-SUM($F271:AU271))*SAP_Leadsheet!$E$83)</f>
        <v>0</v>
      </c>
      <c r="AW271" s="335">
        <f>IF(OR($C332&gt;AW$7,$C332+$E332-2&lt;AW$7),0,($D332-SUM($F332:AV332)-SUM($F271:AV271))*SAP_Leadsheet!$E$83)</f>
        <v>0</v>
      </c>
      <c r="AX271" s="335">
        <f>IF(OR($C332&gt;AX$7,$C332+$E332-2&lt;AX$7),0,($D332-SUM($F332:AW332)-SUM($F271:AW271))*SAP_Leadsheet!$E$83)</f>
        <v>0</v>
      </c>
      <c r="AY271" s="335">
        <f>IF(OR($C332&gt;AY$7,$C332+$E332-2&lt;AY$7),0,($D332-SUM($F332:AX332)-SUM($F271:AX271))*SAP_Leadsheet!$E$83)</f>
        <v>0</v>
      </c>
      <c r="AZ271" s="335">
        <f>IF(OR($C332&gt;AZ$7,$C332+$E332-2&lt;AZ$7),0,($D332-SUM($F332:AY332)-SUM($F271:AY271))*SAP_Leadsheet!$E$83)</f>
        <v>0</v>
      </c>
      <c r="BA271" s="335">
        <f>IF(OR($C332&gt;BA$7,$C332+$E332-2&lt;BA$7),0,($D332-SUM($F332:AZ332)-SUM($F271:AZ271))*SAP_Leadsheet!$E$83)</f>
        <v>0</v>
      </c>
      <c r="BB271" s="335">
        <f>IF(OR($C332&gt;BB$7,$C332+$E332-2&lt;BB$7),0,($D332-SUM($F332:BA332)-SUM($F271:BA271))*SAP_Leadsheet!$E$83)</f>
        <v>0</v>
      </c>
      <c r="BC271" s="335">
        <f>IF(OR($C332&gt;BC$7,$C332+$E332-2&lt;BC$7),0,($D332-SUM($F332:BB332)-SUM($F271:BB271))*SAP_Leadsheet!$E$83)</f>
        <v>0</v>
      </c>
      <c r="BD271" s="335">
        <f>IF(OR($C332&gt;BD$7,$C332+$E332-2&lt;BD$7),0,($D332-SUM($F332:BC332)-SUM($F271:BC271))*SAP_Leadsheet!$E$83)</f>
        <v>0</v>
      </c>
      <c r="BE271" s="335">
        <f>IF(OR($C332&gt;BE$7,$C332+$E332-2&lt;BE$7),0,($D332-SUM($F332:BD332)-SUM($F271:BD271))*SAP_Leadsheet!$E$83)</f>
        <v>0</v>
      </c>
      <c r="BF271" s="335">
        <f>IF(OR($C332&gt;BF$7,$C332+$E332-2&lt;BF$7),0,($D332-SUM($F332:BE332)-SUM($F271:BE271))*SAP_Leadsheet!$E$83)</f>
        <v>0</v>
      </c>
      <c r="BG271" s="335">
        <f>IF(OR($C332&gt;BG$7,$C332+$E332-2&lt;BG$7),0,($D332-SUM($F332:BF332)-SUM($F271:BF271))*SAP_Leadsheet!$E$83)</f>
        <v>0</v>
      </c>
      <c r="BH271" s="335">
        <f>IF(OR($C332&gt;BH$7,$C332+$E332-2&lt;BH$7),0,($D332-SUM($F332:BG332)-SUM($F271:BG271))*SAP_Leadsheet!$E$83)</f>
        <v>0</v>
      </c>
      <c r="BI271" s="335">
        <f>IF(OR($C332&gt;BI$7,$C332+$E332-2&lt;BI$7),0,($D332-SUM($F332:BH332)-SUM($F271:BH271))*SAP_Leadsheet!$E$83)</f>
        <v>0</v>
      </c>
      <c r="BJ271" s="335">
        <f>IF(OR($C332&gt;BJ$7,$C332+$E332-2&lt;BJ$7),0,($D332-SUM($F332:BI332)-SUM($F271:BI271))*SAP_Leadsheet!$E$83)</f>
        <v>0</v>
      </c>
      <c r="BK271" s="335">
        <f>IF(OR($C332&gt;BK$7,$C332+$E332-2&lt;BK$7),0,($D332-SUM($F332:BJ332)-SUM($F271:BJ271))*SAP_Leadsheet!$E$83)</f>
        <v>0</v>
      </c>
      <c r="BL271" s="335">
        <f>IF(OR($C332&gt;BL$7,$C332+$E332-2&lt;BL$7),0,($D332-SUM($F332:BK332)-SUM($F271:BK271))*SAP_Leadsheet!$E$83)</f>
        <v>0</v>
      </c>
      <c r="BM271" s="335">
        <f>IF(OR($C332&gt;BM$7,$C332+$E332-2&lt;BM$7),0,($D332-SUM($F332:BL332)-SUM($F271:BL271))*SAP_Leadsheet!$E$83)</f>
        <v>0</v>
      </c>
      <c r="BN271" s="335">
        <f>IF(OR($C332&gt;BN$7,$C332+$E332-2&lt;BN$7),0,($D332-SUM($F332:BM332)-SUM($F271:BM271))*SAP_Leadsheet!$E$83)</f>
        <v>0</v>
      </c>
      <c r="BO271" s="253"/>
      <c r="BP271" s="253"/>
      <c r="BQ271" s="253"/>
      <c r="BR271" s="253"/>
      <c r="BS271" s="253"/>
      <c r="BT271" s="253"/>
      <c r="BU271" s="253"/>
      <c r="BV271" s="253"/>
      <c r="BW271" s="253"/>
      <c r="BX271" s="253"/>
      <c r="BY271" s="253"/>
      <c r="BZ271" s="253"/>
      <c r="CA271" s="253"/>
      <c r="CB271" s="253"/>
      <c r="CC271" s="253"/>
      <c r="CD271" s="253"/>
      <c r="CE271" s="253"/>
      <c r="CF271" s="253"/>
      <c r="CG271" s="253"/>
      <c r="CH271" s="253"/>
      <c r="CI271" s="253"/>
      <c r="CJ271" s="253"/>
      <c r="CK271" s="253"/>
      <c r="CL271" s="253"/>
    </row>
    <row r="272" spans="1:90" hidden="1" outlineLevel="1" x14ac:dyDescent="0.15">
      <c r="A272" s="112"/>
      <c r="B272" s="87"/>
      <c r="C272" s="8">
        <v>48</v>
      </c>
      <c r="D272" s="332"/>
      <c r="E272" s="333"/>
      <c r="F272" s="334"/>
      <c r="G272" s="335">
        <f>IF(OR($C333&gt;G$7,$C333+$E333-2&lt;G$7),0,($D333-SUM($F333:F333)-SUM($F272:F272))*SAP_Leadsheet!$E$83)</f>
        <v>0</v>
      </c>
      <c r="H272" s="335">
        <f>IF(OR($C333&gt;H$7,$C333+$E333-2&lt;H$7),0,($D333-SUM($F333:G333)-SUM($F272:G272))*SAP_Leadsheet!$E$83)</f>
        <v>0</v>
      </c>
      <c r="I272" s="335">
        <f>IF(OR($C333&gt;I$7,$C333+$E333-2&lt;I$7),0,($D333-SUM($F333:H333)-SUM($F272:H272))*SAP_Leadsheet!$E$83)</f>
        <v>0</v>
      </c>
      <c r="J272" s="335">
        <f>IF(OR($C333&gt;J$7,$C333+$E333-2&lt;J$7),0,($D333-SUM($F333:I333)-SUM($F272:I272))*SAP_Leadsheet!$E$83)</f>
        <v>0</v>
      </c>
      <c r="K272" s="335">
        <f>IF(OR($C333&gt;K$7,$C333+$E333-2&lt;K$7),0,($D333-SUM($F333:J333)-SUM($F272:J272))*SAP_Leadsheet!$E$83)</f>
        <v>0</v>
      </c>
      <c r="L272" s="335">
        <f>IF(OR($C333&gt;L$7,$C333+$E333-2&lt;L$7),0,($D333-SUM($F333:K333)-SUM($F272:K272))*SAP_Leadsheet!$E$83)</f>
        <v>0</v>
      </c>
      <c r="M272" s="335">
        <f>IF(OR($C333&gt;M$7,$C333+$E333-2&lt;M$7),0,($D333-SUM($F333:L333)-SUM($F272:L272))*SAP_Leadsheet!$E$83)</f>
        <v>0</v>
      </c>
      <c r="N272" s="335">
        <f>IF(OR($C333&gt;N$7,$C333+$E333-2&lt;N$7),0,($D333-SUM($F333:M333)-SUM($F272:M272))*SAP_Leadsheet!$E$83)</f>
        <v>0</v>
      </c>
      <c r="O272" s="335">
        <f>IF(OR($C333&gt;O$7,$C333+$E333-2&lt;O$7),0,($D333-SUM($F333:N333)-SUM($F272:N272))*SAP_Leadsheet!$E$83)</f>
        <v>0</v>
      </c>
      <c r="P272" s="335">
        <f>IF(OR($C333&gt;P$7,$C333+$E333-2&lt;P$7),0,($D333-SUM($F333:O333)-SUM($F272:O272))*SAP_Leadsheet!$E$83)</f>
        <v>0</v>
      </c>
      <c r="Q272" s="335">
        <f>IF(OR($C333&gt;Q$7,$C333+$E333-2&lt;Q$7),0,($D333-SUM($F333:P333)-SUM($F272:P272))*SAP_Leadsheet!$E$83)</f>
        <v>0</v>
      </c>
      <c r="R272" s="335">
        <f>IF(OR($C333&gt;R$7,$C333+$E333-2&lt;R$7),0,($D333-SUM($F333:Q333)-SUM($F272:Q272))*SAP_Leadsheet!$E$83)</f>
        <v>0</v>
      </c>
      <c r="S272" s="335">
        <f>IF(OR($C333&gt;S$7,$C333+$E333-2&lt;S$7),0,($D333-SUM($F333:R333)-SUM($F272:R272))*SAP_Leadsheet!$E$83)</f>
        <v>0</v>
      </c>
      <c r="T272" s="335">
        <f>IF(OR($C333&gt;T$7,$C333+$E333-2&lt;T$7),0,($D333-SUM($F333:S333)-SUM($F272:S272))*SAP_Leadsheet!$E$83)</f>
        <v>0</v>
      </c>
      <c r="U272" s="335">
        <f>IF(OR($C333&gt;U$7,$C333+$E333-2&lt;U$7),0,($D333-SUM($F333:T333)-SUM($F272:T272))*SAP_Leadsheet!$E$83)</f>
        <v>0</v>
      </c>
      <c r="V272" s="335">
        <f>IF(OR($C333&gt;V$7,$C333+$E333-2&lt;V$7),0,($D333-SUM($F333:U333)-SUM($F272:U272))*SAP_Leadsheet!$E$83)</f>
        <v>0</v>
      </c>
      <c r="W272" s="335">
        <f>IF(OR($C333&gt;W$7,$C333+$E333-2&lt;W$7),0,($D333-SUM($F333:V333)-SUM($F272:V272))*SAP_Leadsheet!$E$83)</f>
        <v>0</v>
      </c>
      <c r="X272" s="335">
        <f>IF(OR($C333&gt;X$7,$C333+$E333-2&lt;X$7),0,($D333-SUM($F333:W333)-SUM($F272:W272))*SAP_Leadsheet!$E$83)</f>
        <v>0</v>
      </c>
      <c r="Y272" s="335">
        <f>IF(OR($C333&gt;Y$7,$C333+$E333-2&lt;Y$7),0,($D333-SUM($F333:X333)-SUM($F272:X272))*SAP_Leadsheet!$E$83)</f>
        <v>0</v>
      </c>
      <c r="Z272" s="335">
        <f>IF(OR($C333&gt;Z$7,$C333+$E333-2&lt;Z$7),0,($D333-SUM($F333:Y333)-SUM($F272:Y272))*SAP_Leadsheet!$E$83)</f>
        <v>0</v>
      </c>
      <c r="AA272" s="335">
        <f>IF(OR($C333&gt;AA$7,$C333+$E333-2&lt;AA$7),0,($D333-SUM($F333:Z333)-SUM($F272:Z272))*SAP_Leadsheet!$E$83)</f>
        <v>0</v>
      </c>
      <c r="AB272" s="335">
        <f>IF(OR($C333&gt;AB$7,$C333+$E333-2&lt;AB$7),0,($D333-SUM($F333:AA333)-SUM($F272:AA272))*SAP_Leadsheet!$E$83)</f>
        <v>0</v>
      </c>
      <c r="AC272" s="335">
        <f>IF(OR($C333&gt;AC$7,$C333+$E333-2&lt;AC$7),0,($D333-SUM($F333:AB333)-SUM($F272:AB272))*SAP_Leadsheet!$E$83)</f>
        <v>0</v>
      </c>
      <c r="AD272" s="335">
        <f>IF(OR($C333&gt;AD$7,$C333+$E333-2&lt;AD$7),0,($D333-SUM($F333:AC333)-SUM($F272:AC272))*SAP_Leadsheet!$E$83)</f>
        <v>0</v>
      </c>
      <c r="AE272" s="335">
        <f>IF(OR($C333&gt;AE$7,$C333+$E333-2&lt;AE$7),0,($D333-SUM($F333:AD333)-SUM($F272:AD272))*SAP_Leadsheet!$E$83)</f>
        <v>0</v>
      </c>
      <c r="AF272" s="335">
        <f>IF(OR($C333&gt;AF$7,$C333+$E333-2&lt;AF$7),0,($D333-SUM($F333:AE333)-SUM($F272:AE272))*SAP_Leadsheet!$E$83)</f>
        <v>0</v>
      </c>
      <c r="AG272" s="335">
        <f>IF(OR($C333&gt;AG$7,$C333+$E333-2&lt;AG$7),0,($D333-SUM($F333:AF333)-SUM($F272:AF272))*SAP_Leadsheet!$E$83)</f>
        <v>0</v>
      </c>
      <c r="AH272" s="335">
        <f>IF(OR($C333&gt;AH$7,$C333+$E333-2&lt;AH$7),0,($D333-SUM($F333:AG333)-SUM($F272:AG272))*SAP_Leadsheet!$E$83)</f>
        <v>0</v>
      </c>
      <c r="AI272" s="335">
        <f>IF(OR($C333&gt;AI$7,$C333+$E333-2&lt;AI$7),0,($D333-SUM($F333:AH333)-SUM($F272:AH272))*SAP_Leadsheet!$E$83)</f>
        <v>0</v>
      </c>
      <c r="AJ272" s="335">
        <f>IF(OR($C333&gt;AJ$7,$C333+$E333-2&lt;AJ$7),0,($D333-SUM($F333:AI333)-SUM($F272:AI272))*SAP_Leadsheet!$E$83)</f>
        <v>0</v>
      </c>
      <c r="AK272" s="335">
        <f>IF(OR($C333&gt;AK$7,$C333+$E333-2&lt;AK$7),0,($D333-SUM($F333:AJ333)-SUM($F272:AJ272))*SAP_Leadsheet!$E$83)</f>
        <v>0</v>
      </c>
      <c r="AL272" s="335">
        <f>IF(OR($C333&gt;AL$7,$C333+$E333-2&lt;AL$7),0,($D333-SUM($F333:AK333)-SUM($F272:AK272))*SAP_Leadsheet!$E$83)</f>
        <v>0</v>
      </c>
      <c r="AM272" s="335">
        <f>IF(OR($C333&gt;AM$7,$C333+$E333-2&lt;AM$7),0,($D333-SUM($F333:AL333)-SUM($F272:AL272))*SAP_Leadsheet!$E$83)</f>
        <v>0</v>
      </c>
      <c r="AN272" s="335">
        <f>IF(OR($C333&gt;AN$7,$C333+$E333-2&lt;AN$7),0,($D333-SUM($F333:AM333)-SUM($F272:AM272))*SAP_Leadsheet!$E$83)</f>
        <v>0</v>
      </c>
      <c r="AO272" s="335">
        <f>IF(OR($C333&gt;AO$7,$C333+$E333-2&lt;AO$7),0,($D333-SUM($F333:AN333)-SUM($F272:AN272))*SAP_Leadsheet!$E$83)</f>
        <v>0</v>
      </c>
      <c r="AP272" s="335">
        <f>IF(OR($C333&gt;AP$7,$C333+$E333-2&lt;AP$7),0,($D333-SUM($F333:AO333)-SUM($F272:AO272))*SAP_Leadsheet!$E$83)</f>
        <v>0</v>
      </c>
      <c r="AQ272" s="335">
        <f>IF(OR($C333&gt;AQ$7,$C333+$E333-2&lt;AQ$7),0,($D333-SUM($F333:AP333)-SUM($F272:AP272))*SAP_Leadsheet!$E$83)</f>
        <v>0</v>
      </c>
      <c r="AR272" s="335">
        <f>IF(OR($C333&gt;AR$7,$C333+$E333-2&lt;AR$7),0,($D333-SUM($F333:AQ333)-SUM($F272:AQ272))*SAP_Leadsheet!$E$83)</f>
        <v>0</v>
      </c>
      <c r="AS272" s="335">
        <f>IF(OR($C333&gt;AS$7,$C333+$E333-2&lt;AS$7),0,($D333-SUM($F333:AR333)-SUM($F272:AR272))*SAP_Leadsheet!$E$83)</f>
        <v>0</v>
      </c>
      <c r="AT272" s="335">
        <f>IF(OR($C333&gt;AT$7,$C333+$E333-2&lt;AT$7),0,($D333-SUM($F333:AS333)-SUM($F272:AS272))*SAP_Leadsheet!$E$83)</f>
        <v>0</v>
      </c>
      <c r="AU272" s="335">
        <f>IF(OR($C333&gt;AU$7,$C333+$E333-2&lt;AU$7),0,($D333-SUM($F333:AT333)-SUM($F272:AT272))*SAP_Leadsheet!$E$83)</f>
        <v>0</v>
      </c>
      <c r="AV272" s="335">
        <f>IF(OR($C333&gt;AV$7,$C333+$E333-2&lt;AV$7),0,($D333-SUM($F333:AU333)-SUM($F272:AU272))*SAP_Leadsheet!$E$83)</f>
        <v>0</v>
      </c>
      <c r="AW272" s="335">
        <f>IF(OR($C333&gt;AW$7,$C333+$E333-2&lt;AW$7),0,($D333-SUM($F333:AV333)-SUM($F272:AV272))*SAP_Leadsheet!$E$83)</f>
        <v>0</v>
      </c>
      <c r="AX272" s="335">
        <f>IF(OR($C333&gt;AX$7,$C333+$E333-2&lt;AX$7),0,($D333-SUM($F333:AW333)-SUM($F272:AW272))*SAP_Leadsheet!$E$83)</f>
        <v>0</v>
      </c>
      <c r="AY272" s="335">
        <f>IF(OR($C333&gt;AY$7,$C333+$E333-2&lt;AY$7),0,($D333-SUM($F333:AX333)-SUM($F272:AX272))*SAP_Leadsheet!$E$83)</f>
        <v>0</v>
      </c>
      <c r="AZ272" s="335">
        <f>IF(OR($C333&gt;AZ$7,$C333+$E333-2&lt;AZ$7),0,($D333-SUM($F333:AY333)-SUM($F272:AY272))*SAP_Leadsheet!$E$83)</f>
        <v>0</v>
      </c>
      <c r="BA272" s="335">
        <f>IF(OR($C333&gt;BA$7,$C333+$E333-2&lt;BA$7),0,($D333-SUM($F333:AZ333)-SUM($F272:AZ272))*SAP_Leadsheet!$E$83)</f>
        <v>0</v>
      </c>
      <c r="BB272" s="335">
        <f>IF(OR($C333&gt;BB$7,$C333+$E333-2&lt;BB$7),0,($D333-SUM($F333:BA333)-SUM($F272:BA272))*SAP_Leadsheet!$E$83)</f>
        <v>0</v>
      </c>
      <c r="BC272" s="335">
        <f>IF(OR($C333&gt;BC$7,$C333+$E333-2&lt;BC$7),0,($D333-SUM($F333:BB333)-SUM($F272:BB272))*SAP_Leadsheet!$E$83)</f>
        <v>0</v>
      </c>
      <c r="BD272" s="335">
        <f>IF(OR($C333&gt;BD$7,$C333+$E333-2&lt;BD$7),0,($D333-SUM($F333:BC333)-SUM($F272:BC272))*SAP_Leadsheet!$E$83)</f>
        <v>0</v>
      </c>
      <c r="BE272" s="335">
        <f>IF(OR($C333&gt;BE$7,$C333+$E333-2&lt;BE$7),0,($D333-SUM($F333:BD333)-SUM($F272:BD272))*SAP_Leadsheet!$E$83)</f>
        <v>0</v>
      </c>
      <c r="BF272" s="335">
        <f>IF(OR($C333&gt;BF$7,$C333+$E333-2&lt;BF$7),0,($D333-SUM($F333:BE333)-SUM($F272:BE272))*SAP_Leadsheet!$E$83)</f>
        <v>0</v>
      </c>
      <c r="BG272" s="335">
        <f>IF(OR($C333&gt;BG$7,$C333+$E333-2&lt;BG$7),0,($D333-SUM($F333:BF333)-SUM($F272:BF272))*SAP_Leadsheet!$E$83)</f>
        <v>0</v>
      </c>
      <c r="BH272" s="335">
        <f>IF(OR($C333&gt;BH$7,$C333+$E333-2&lt;BH$7),0,($D333-SUM($F333:BG333)-SUM($F272:BG272))*SAP_Leadsheet!$E$83)</f>
        <v>0</v>
      </c>
      <c r="BI272" s="335">
        <f>IF(OR($C333&gt;BI$7,$C333+$E333-2&lt;BI$7),0,($D333-SUM($F333:BH333)-SUM($F272:BH272))*SAP_Leadsheet!$E$83)</f>
        <v>0</v>
      </c>
      <c r="BJ272" s="335">
        <f>IF(OR($C333&gt;BJ$7,$C333+$E333-2&lt;BJ$7),0,($D333-SUM($F333:BI333)-SUM($F272:BI272))*SAP_Leadsheet!$E$83)</f>
        <v>0</v>
      </c>
      <c r="BK272" s="335">
        <f>IF(OR($C333&gt;BK$7,$C333+$E333-2&lt;BK$7),0,($D333-SUM($F333:BJ333)-SUM($F272:BJ272))*SAP_Leadsheet!$E$83)</f>
        <v>0</v>
      </c>
      <c r="BL272" s="335">
        <f>IF(OR($C333&gt;BL$7,$C333+$E333-2&lt;BL$7),0,($D333-SUM($F333:BK333)-SUM($F272:BK272))*SAP_Leadsheet!$E$83)</f>
        <v>0</v>
      </c>
      <c r="BM272" s="335">
        <f>IF(OR($C333&gt;BM$7,$C333+$E333-2&lt;BM$7),0,($D333-SUM($F333:BL333)-SUM($F272:BL272))*SAP_Leadsheet!$E$83)</f>
        <v>0</v>
      </c>
      <c r="BN272" s="335">
        <f>IF(OR($C333&gt;BN$7,$C333+$E333-2&lt;BN$7),0,($D333-SUM($F333:BM333)-SUM($F272:BM272))*SAP_Leadsheet!$E$83)</f>
        <v>0</v>
      </c>
      <c r="BO272" s="253"/>
      <c r="BP272" s="253"/>
      <c r="BQ272" s="253"/>
      <c r="BR272" s="253"/>
      <c r="BS272" s="253"/>
      <c r="BT272" s="253"/>
      <c r="BU272" s="253"/>
      <c r="BV272" s="253"/>
      <c r="BW272" s="253"/>
      <c r="BX272" s="253"/>
      <c r="BY272" s="253"/>
      <c r="BZ272" s="253"/>
      <c r="CA272" s="253"/>
      <c r="CB272" s="253"/>
      <c r="CC272" s="253"/>
      <c r="CD272" s="253"/>
      <c r="CE272" s="253"/>
      <c r="CF272" s="253"/>
      <c r="CG272" s="253"/>
      <c r="CH272" s="253"/>
      <c r="CI272" s="253"/>
      <c r="CJ272" s="253"/>
      <c r="CK272" s="253"/>
      <c r="CL272" s="253"/>
    </row>
    <row r="273" spans="1:90" hidden="1" outlineLevel="1" x14ac:dyDescent="0.15">
      <c r="A273" s="112"/>
      <c r="B273" s="87"/>
      <c r="C273" s="8">
        <v>49</v>
      </c>
      <c r="D273" s="332"/>
      <c r="E273" s="333"/>
      <c r="F273" s="334"/>
      <c r="G273" s="335">
        <f>IF(OR($C334&gt;G$7,$C334+$E334-2&lt;G$7),0,($D334-SUM($F334:F334)-SUM($F273:F273))*SAP_Leadsheet!$E$83)</f>
        <v>0</v>
      </c>
      <c r="H273" s="335">
        <f>IF(OR($C334&gt;H$7,$C334+$E334-2&lt;H$7),0,($D334-SUM($F334:G334)-SUM($F273:G273))*SAP_Leadsheet!$E$83)</f>
        <v>0</v>
      </c>
      <c r="I273" s="335">
        <f>IF(OR($C334&gt;I$7,$C334+$E334-2&lt;I$7),0,($D334-SUM($F334:H334)-SUM($F273:H273))*SAP_Leadsheet!$E$83)</f>
        <v>0</v>
      </c>
      <c r="J273" s="335">
        <f>IF(OR($C334&gt;J$7,$C334+$E334-2&lt;J$7),0,($D334-SUM($F334:I334)-SUM($F273:I273))*SAP_Leadsheet!$E$83)</f>
        <v>0</v>
      </c>
      <c r="K273" s="335">
        <f>IF(OR($C334&gt;K$7,$C334+$E334-2&lt;K$7),0,($D334-SUM($F334:J334)-SUM($F273:J273))*SAP_Leadsheet!$E$83)</f>
        <v>0</v>
      </c>
      <c r="L273" s="335">
        <f>IF(OR($C334&gt;L$7,$C334+$E334-2&lt;L$7),0,($D334-SUM($F334:K334)-SUM($F273:K273))*SAP_Leadsheet!$E$83)</f>
        <v>0</v>
      </c>
      <c r="M273" s="335">
        <f>IF(OR($C334&gt;M$7,$C334+$E334-2&lt;M$7),0,($D334-SUM($F334:L334)-SUM($F273:L273))*SAP_Leadsheet!$E$83)</f>
        <v>0</v>
      </c>
      <c r="N273" s="335">
        <f>IF(OR($C334&gt;N$7,$C334+$E334-2&lt;N$7),0,($D334-SUM($F334:M334)-SUM($F273:M273))*SAP_Leadsheet!$E$83)</f>
        <v>0</v>
      </c>
      <c r="O273" s="335">
        <f>IF(OR($C334&gt;O$7,$C334+$E334-2&lt;O$7),0,($D334-SUM($F334:N334)-SUM($F273:N273))*SAP_Leadsheet!$E$83)</f>
        <v>0</v>
      </c>
      <c r="P273" s="335">
        <f>IF(OR($C334&gt;P$7,$C334+$E334-2&lt;P$7),0,($D334-SUM($F334:O334)-SUM($F273:O273))*SAP_Leadsheet!$E$83)</f>
        <v>0</v>
      </c>
      <c r="Q273" s="335">
        <f>IF(OR($C334&gt;Q$7,$C334+$E334-2&lt;Q$7),0,($D334-SUM($F334:P334)-SUM($F273:P273))*SAP_Leadsheet!$E$83)</f>
        <v>0</v>
      </c>
      <c r="R273" s="335">
        <f>IF(OR($C334&gt;R$7,$C334+$E334-2&lt;R$7),0,($D334-SUM($F334:Q334)-SUM($F273:Q273))*SAP_Leadsheet!$E$83)</f>
        <v>0</v>
      </c>
      <c r="S273" s="335">
        <f>IF(OR($C334&gt;S$7,$C334+$E334-2&lt;S$7),0,($D334-SUM($F334:R334)-SUM($F273:R273))*SAP_Leadsheet!$E$83)</f>
        <v>0</v>
      </c>
      <c r="T273" s="335">
        <f>IF(OR($C334&gt;T$7,$C334+$E334-2&lt;T$7),0,($D334-SUM($F334:S334)-SUM($F273:S273))*SAP_Leadsheet!$E$83)</f>
        <v>0</v>
      </c>
      <c r="U273" s="335">
        <f>IF(OR($C334&gt;U$7,$C334+$E334-2&lt;U$7),0,($D334-SUM($F334:T334)-SUM($F273:T273))*SAP_Leadsheet!$E$83)</f>
        <v>0</v>
      </c>
      <c r="V273" s="335">
        <f>IF(OR($C334&gt;V$7,$C334+$E334-2&lt;V$7),0,($D334-SUM($F334:U334)-SUM($F273:U273))*SAP_Leadsheet!$E$83)</f>
        <v>0</v>
      </c>
      <c r="W273" s="335">
        <f>IF(OR($C334&gt;W$7,$C334+$E334-2&lt;W$7),0,($D334-SUM($F334:V334)-SUM($F273:V273))*SAP_Leadsheet!$E$83)</f>
        <v>0</v>
      </c>
      <c r="X273" s="335">
        <f>IF(OR($C334&gt;X$7,$C334+$E334-2&lt;X$7),0,($D334-SUM($F334:W334)-SUM($F273:W273))*SAP_Leadsheet!$E$83)</f>
        <v>0</v>
      </c>
      <c r="Y273" s="335">
        <f>IF(OR($C334&gt;Y$7,$C334+$E334-2&lt;Y$7),0,($D334-SUM($F334:X334)-SUM($F273:X273))*SAP_Leadsheet!$E$83)</f>
        <v>0</v>
      </c>
      <c r="Z273" s="335">
        <f>IF(OR($C334&gt;Z$7,$C334+$E334-2&lt;Z$7),0,($D334-SUM($F334:Y334)-SUM($F273:Y273))*SAP_Leadsheet!$E$83)</f>
        <v>0</v>
      </c>
      <c r="AA273" s="335">
        <f>IF(OR($C334&gt;AA$7,$C334+$E334-2&lt;AA$7),0,($D334-SUM($F334:Z334)-SUM($F273:Z273))*SAP_Leadsheet!$E$83)</f>
        <v>0</v>
      </c>
      <c r="AB273" s="335">
        <f>IF(OR($C334&gt;AB$7,$C334+$E334-2&lt;AB$7),0,($D334-SUM($F334:AA334)-SUM($F273:AA273))*SAP_Leadsheet!$E$83)</f>
        <v>0</v>
      </c>
      <c r="AC273" s="335">
        <f>IF(OR($C334&gt;AC$7,$C334+$E334-2&lt;AC$7),0,($D334-SUM($F334:AB334)-SUM($F273:AB273))*SAP_Leadsheet!$E$83)</f>
        <v>0</v>
      </c>
      <c r="AD273" s="335">
        <f>IF(OR($C334&gt;AD$7,$C334+$E334-2&lt;AD$7),0,($D334-SUM($F334:AC334)-SUM($F273:AC273))*SAP_Leadsheet!$E$83)</f>
        <v>0</v>
      </c>
      <c r="AE273" s="335">
        <f>IF(OR($C334&gt;AE$7,$C334+$E334-2&lt;AE$7),0,($D334-SUM($F334:AD334)-SUM($F273:AD273))*SAP_Leadsheet!$E$83)</f>
        <v>0</v>
      </c>
      <c r="AF273" s="335">
        <f>IF(OR($C334&gt;AF$7,$C334+$E334-2&lt;AF$7),0,($D334-SUM($F334:AE334)-SUM($F273:AE273))*SAP_Leadsheet!$E$83)</f>
        <v>0</v>
      </c>
      <c r="AG273" s="335">
        <f>IF(OR($C334&gt;AG$7,$C334+$E334-2&lt;AG$7),0,($D334-SUM($F334:AF334)-SUM($F273:AF273))*SAP_Leadsheet!$E$83)</f>
        <v>0</v>
      </c>
      <c r="AH273" s="335">
        <f>IF(OR($C334&gt;AH$7,$C334+$E334-2&lt;AH$7),0,($D334-SUM($F334:AG334)-SUM($F273:AG273))*SAP_Leadsheet!$E$83)</f>
        <v>0</v>
      </c>
      <c r="AI273" s="335">
        <f>IF(OR($C334&gt;AI$7,$C334+$E334-2&lt;AI$7),0,($D334-SUM($F334:AH334)-SUM($F273:AH273))*SAP_Leadsheet!$E$83)</f>
        <v>0</v>
      </c>
      <c r="AJ273" s="335">
        <f>IF(OR($C334&gt;AJ$7,$C334+$E334-2&lt;AJ$7),0,($D334-SUM($F334:AI334)-SUM($F273:AI273))*SAP_Leadsheet!$E$83)</f>
        <v>0</v>
      </c>
      <c r="AK273" s="335">
        <f>IF(OR($C334&gt;AK$7,$C334+$E334-2&lt;AK$7),0,($D334-SUM($F334:AJ334)-SUM($F273:AJ273))*SAP_Leadsheet!$E$83)</f>
        <v>0</v>
      </c>
      <c r="AL273" s="335">
        <f>IF(OR($C334&gt;AL$7,$C334+$E334-2&lt;AL$7),0,($D334-SUM($F334:AK334)-SUM($F273:AK273))*SAP_Leadsheet!$E$83)</f>
        <v>0</v>
      </c>
      <c r="AM273" s="335">
        <f>IF(OR($C334&gt;AM$7,$C334+$E334-2&lt;AM$7),0,($D334-SUM($F334:AL334)-SUM($F273:AL273))*SAP_Leadsheet!$E$83)</f>
        <v>0</v>
      </c>
      <c r="AN273" s="335">
        <f>IF(OR($C334&gt;AN$7,$C334+$E334-2&lt;AN$7),0,($D334-SUM($F334:AM334)-SUM($F273:AM273))*SAP_Leadsheet!$E$83)</f>
        <v>0</v>
      </c>
      <c r="AO273" s="335">
        <f>IF(OR($C334&gt;AO$7,$C334+$E334-2&lt;AO$7),0,($D334-SUM($F334:AN334)-SUM($F273:AN273))*SAP_Leadsheet!$E$83)</f>
        <v>0</v>
      </c>
      <c r="AP273" s="335">
        <f>IF(OR($C334&gt;AP$7,$C334+$E334-2&lt;AP$7),0,($D334-SUM($F334:AO334)-SUM($F273:AO273))*SAP_Leadsheet!$E$83)</f>
        <v>0</v>
      </c>
      <c r="AQ273" s="335">
        <f>IF(OR($C334&gt;AQ$7,$C334+$E334-2&lt;AQ$7),0,($D334-SUM($F334:AP334)-SUM($F273:AP273))*SAP_Leadsheet!$E$83)</f>
        <v>0</v>
      </c>
      <c r="AR273" s="335">
        <f>IF(OR($C334&gt;AR$7,$C334+$E334-2&lt;AR$7),0,($D334-SUM($F334:AQ334)-SUM($F273:AQ273))*SAP_Leadsheet!$E$83)</f>
        <v>0</v>
      </c>
      <c r="AS273" s="335">
        <f>IF(OR($C334&gt;AS$7,$C334+$E334-2&lt;AS$7),0,($D334-SUM($F334:AR334)-SUM($F273:AR273))*SAP_Leadsheet!$E$83)</f>
        <v>0</v>
      </c>
      <c r="AT273" s="335">
        <f>IF(OR($C334&gt;AT$7,$C334+$E334-2&lt;AT$7),0,($D334-SUM($F334:AS334)-SUM($F273:AS273))*SAP_Leadsheet!$E$83)</f>
        <v>0</v>
      </c>
      <c r="AU273" s="335">
        <f>IF(OR($C334&gt;AU$7,$C334+$E334-2&lt;AU$7),0,($D334-SUM($F334:AT334)-SUM($F273:AT273))*SAP_Leadsheet!$E$83)</f>
        <v>0</v>
      </c>
      <c r="AV273" s="335">
        <f>IF(OR($C334&gt;AV$7,$C334+$E334-2&lt;AV$7),0,($D334-SUM($F334:AU334)-SUM($F273:AU273))*SAP_Leadsheet!$E$83)</f>
        <v>0</v>
      </c>
      <c r="AW273" s="335">
        <f>IF(OR($C334&gt;AW$7,$C334+$E334-2&lt;AW$7),0,($D334-SUM($F334:AV334)-SUM($F273:AV273))*SAP_Leadsheet!$E$83)</f>
        <v>0</v>
      </c>
      <c r="AX273" s="335">
        <f>IF(OR($C334&gt;AX$7,$C334+$E334-2&lt;AX$7),0,($D334-SUM($F334:AW334)-SUM($F273:AW273))*SAP_Leadsheet!$E$83)</f>
        <v>0</v>
      </c>
      <c r="AY273" s="335">
        <f>IF(OR($C334&gt;AY$7,$C334+$E334-2&lt;AY$7),0,($D334-SUM($F334:AX334)-SUM($F273:AX273))*SAP_Leadsheet!$E$83)</f>
        <v>0</v>
      </c>
      <c r="AZ273" s="335">
        <f>IF(OR($C334&gt;AZ$7,$C334+$E334-2&lt;AZ$7),0,($D334-SUM($F334:AY334)-SUM($F273:AY273))*SAP_Leadsheet!$E$83)</f>
        <v>0</v>
      </c>
      <c r="BA273" s="335">
        <f>IF(OR($C334&gt;BA$7,$C334+$E334-2&lt;BA$7),0,($D334-SUM($F334:AZ334)-SUM($F273:AZ273))*SAP_Leadsheet!$E$83)</f>
        <v>0</v>
      </c>
      <c r="BB273" s="335">
        <f>IF(OR($C334&gt;BB$7,$C334+$E334-2&lt;BB$7),0,($D334-SUM($F334:BA334)-SUM($F273:BA273))*SAP_Leadsheet!$E$83)</f>
        <v>0</v>
      </c>
      <c r="BC273" s="335">
        <f>IF(OR($C334&gt;BC$7,$C334+$E334-2&lt;BC$7),0,($D334-SUM($F334:BB334)-SUM($F273:BB273))*SAP_Leadsheet!$E$83)</f>
        <v>0</v>
      </c>
      <c r="BD273" s="335">
        <f>IF(OR($C334&gt;BD$7,$C334+$E334-2&lt;BD$7),0,($D334-SUM($F334:BC334)-SUM($F273:BC273))*SAP_Leadsheet!$E$83)</f>
        <v>0</v>
      </c>
      <c r="BE273" s="335">
        <f>IF(OR($C334&gt;BE$7,$C334+$E334-2&lt;BE$7),0,($D334-SUM($F334:BD334)-SUM($F273:BD273))*SAP_Leadsheet!$E$83)</f>
        <v>0</v>
      </c>
      <c r="BF273" s="335">
        <f>IF(OR($C334&gt;BF$7,$C334+$E334-2&lt;BF$7),0,($D334-SUM($F334:BE334)-SUM($F273:BE273))*SAP_Leadsheet!$E$83)</f>
        <v>0</v>
      </c>
      <c r="BG273" s="335">
        <f>IF(OR($C334&gt;BG$7,$C334+$E334-2&lt;BG$7),0,($D334-SUM($F334:BF334)-SUM($F273:BF273))*SAP_Leadsheet!$E$83)</f>
        <v>0</v>
      </c>
      <c r="BH273" s="335">
        <f>IF(OR($C334&gt;BH$7,$C334+$E334-2&lt;BH$7),0,($D334-SUM($F334:BG334)-SUM($F273:BG273))*SAP_Leadsheet!$E$83)</f>
        <v>0</v>
      </c>
      <c r="BI273" s="335">
        <f>IF(OR($C334&gt;BI$7,$C334+$E334-2&lt;BI$7),0,($D334-SUM($F334:BH334)-SUM($F273:BH273))*SAP_Leadsheet!$E$83)</f>
        <v>0</v>
      </c>
      <c r="BJ273" s="335">
        <f>IF(OR($C334&gt;BJ$7,$C334+$E334-2&lt;BJ$7),0,($D334-SUM($F334:BI334)-SUM($F273:BI273))*SAP_Leadsheet!$E$83)</f>
        <v>0</v>
      </c>
      <c r="BK273" s="335">
        <f>IF(OR($C334&gt;BK$7,$C334+$E334-2&lt;BK$7),0,($D334-SUM($F334:BJ334)-SUM($F273:BJ273))*SAP_Leadsheet!$E$83)</f>
        <v>0</v>
      </c>
      <c r="BL273" s="335">
        <f>IF(OR($C334&gt;BL$7,$C334+$E334-2&lt;BL$7),0,($D334-SUM($F334:BK334)-SUM($F273:BK273))*SAP_Leadsheet!$E$83)</f>
        <v>0</v>
      </c>
      <c r="BM273" s="335">
        <f>IF(OR($C334&gt;BM$7,$C334+$E334-2&lt;BM$7),0,($D334-SUM($F334:BL334)-SUM($F273:BL273))*SAP_Leadsheet!$E$83)</f>
        <v>0</v>
      </c>
      <c r="BN273" s="335">
        <f>IF(OR($C334&gt;BN$7,$C334+$E334-2&lt;BN$7),0,($D334-SUM($F334:BM334)-SUM($F273:BM273))*SAP_Leadsheet!$E$83)</f>
        <v>0</v>
      </c>
      <c r="BO273" s="253"/>
      <c r="BP273" s="253"/>
      <c r="BQ273" s="253"/>
      <c r="BR273" s="253"/>
      <c r="BS273" s="253"/>
      <c r="BT273" s="253"/>
      <c r="BU273" s="253"/>
      <c r="BV273" s="253"/>
      <c r="BW273" s="253"/>
      <c r="BX273" s="253"/>
      <c r="BY273" s="253"/>
      <c r="BZ273" s="253"/>
      <c r="CA273" s="253"/>
      <c r="CB273" s="253"/>
      <c r="CC273" s="253"/>
      <c r="CD273" s="253"/>
      <c r="CE273" s="253"/>
      <c r="CF273" s="253"/>
      <c r="CG273" s="253"/>
      <c r="CH273" s="253"/>
      <c r="CI273" s="253"/>
      <c r="CJ273" s="253"/>
      <c r="CK273" s="253"/>
      <c r="CL273" s="253"/>
    </row>
    <row r="274" spans="1:90" hidden="1" outlineLevel="1" x14ac:dyDescent="0.15">
      <c r="A274" s="112"/>
      <c r="B274" s="87"/>
      <c r="C274" s="8">
        <v>50</v>
      </c>
      <c r="D274" s="332"/>
      <c r="E274" s="333"/>
      <c r="F274" s="334"/>
      <c r="G274" s="335">
        <f>IF(OR($C335&gt;G$7,$C335+$E335-2&lt;G$7),0,($D335-SUM($F335:F335)-SUM($F274:F274))*SAP_Leadsheet!$E$83)</f>
        <v>0</v>
      </c>
      <c r="H274" s="335">
        <f>IF(OR($C335&gt;H$7,$C335+$E335-2&lt;H$7),0,($D335-SUM($F335:G335)-SUM($F274:G274))*SAP_Leadsheet!$E$83)</f>
        <v>0</v>
      </c>
      <c r="I274" s="335">
        <f>IF(OR($C335&gt;I$7,$C335+$E335-2&lt;I$7),0,($D335-SUM($F335:H335)-SUM($F274:H274))*SAP_Leadsheet!$E$83)</f>
        <v>0</v>
      </c>
      <c r="J274" s="335">
        <f>IF(OR($C335&gt;J$7,$C335+$E335-2&lt;J$7),0,($D335-SUM($F335:I335)-SUM($F274:I274))*SAP_Leadsheet!$E$83)</f>
        <v>0</v>
      </c>
      <c r="K274" s="335">
        <f>IF(OR($C335&gt;K$7,$C335+$E335-2&lt;K$7),0,($D335-SUM($F335:J335)-SUM($F274:J274))*SAP_Leadsheet!$E$83)</f>
        <v>0</v>
      </c>
      <c r="L274" s="335">
        <f>IF(OR($C335&gt;L$7,$C335+$E335-2&lt;L$7),0,($D335-SUM($F335:K335)-SUM($F274:K274))*SAP_Leadsheet!$E$83)</f>
        <v>0</v>
      </c>
      <c r="M274" s="335">
        <f>IF(OR($C335&gt;M$7,$C335+$E335-2&lt;M$7),0,($D335-SUM($F335:L335)-SUM($F274:L274))*SAP_Leadsheet!$E$83)</f>
        <v>0</v>
      </c>
      <c r="N274" s="335">
        <f>IF(OR($C335&gt;N$7,$C335+$E335-2&lt;N$7),0,($D335-SUM($F335:M335)-SUM($F274:M274))*SAP_Leadsheet!$E$83)</f>
        <v>0</v>
      </c>
      <c r="O274" s="335">
        <f>IF(OR($C335&gt;O$7,$C335+$E335-2&lt;O$7),0,($D335-SUM($F335:N335)-SUM($F274:N274))*SAP_Leadsheet!$E$83)</f>
        <v>0</v>
      </c>
      <c r="P274" s="335">
        <f>IF(OR($C335&gt;P$7,$C335+$E335-2&lt;P$7),0,($D335-SUM($F335:O335)-SUM($F274:O274))*SAP_Leadsheet!$E$83)</f>
        <v>0</v>
      </c>
      <c r="Q274" s="335">
        <f>IF(OR($C335&gt;Q$7,$C335+$E335-2&lt;Q$7),0,($D335-SUM($F335:P335)-SUM($F274:P274))*SAP_Leadsheet!$E$83)</f>
        <v>0</v>
      </c>
      <c r="R274" s="335">
        <f>IF(OR($C335&gt;R$7,$C335+$E335-2&lt;R$7),0,($D335-SUM($F335:Q335)-SUM($F274:Q274))*SAP_Leadsheet!$E$83)</f>
        <v>0</v>
      </c>
      <c r="S274" s="335">
        <f>IF(OR($C335&gt;S$7,$C335+$E335-2&lt;S$7),0,($D335-SUM($F335:R335)-SUM($F274:R274))*SAP_Leadsheet!$E$83)</f>
        <v>0</v>
      </c>
      <c r="T274" s="335">
        <f>IF(OR($C335&gt;T$7,$C335+$E335-2&lt;T$7),0,($D335-SUM($F335:S335)-SUM($F274:S274))*SAP_Leadsheet!$E$83)</f>
        <v>0</v>
      </c>
      <c r="U274" s="335">
        <f>IF(OR($C335&gt;U$7,$C335+$E335-2&lt;U$7),0,($D335-SUM($F335:T335)-SUM($F274:T274))*SAP_Leadsheet!$E$83)</f>
        <v>0</v>
      </c>
      <c r="V274" s="335">
        <f>IF(OR($C335&gt;V$7,$C335+$E335-2&lt;V$7),0,($D335-SUM($F335:U335)-SUM($F274:U274))*SAP_Leadsheet!$E$83)</f>
        <v>0</v>
      </c>
      <c r="W274" s="335">
        <f>IF(OR($C335&gt;W$7,$C335+$E335-2&lt;W$7),0,($D335-SUM($F335:V335)-SUM($F274:V274))*SAP_Leadsheet!$E$83)</f>
        <v>0</v>
      </c>
      <c r="X274" s="335">
        <f>IF(OR($C335&gt;X$7,$C335+$E335-2&lt;X$7),0,($D335-SUM($F335:W335)-SUM($F274:W274))*SAP_Leadsheet!$E$83)</f>
        <v>0</v>
      </c>
      <c r="Y274" s="335">
        <f>IF(OR($C335&gt;Y$7,$C335+$E335-2&lt;Y$7),0,($D335-SUM($F335:X335)-SUM($F274:X274))*SAP_Leadsheet!$E$83)</f>
        <v>0</v>
      </c>
      <c r="Z274" s="335">
        <f>IF(OR($C335&gt;Z$7,$C335+$E335-2&lt;Z$7),0,($D335-SUM($F335:Y335)-SUM($F274:Y274))*SAP_Leadsheet!$E$83)</f>
        <v>0</v>
      </c>
      <c r="AA274" s="335">
        <f>IF(OR($C335&gt;AA$7,$C335+$E335-2&lt;AA$7),0,($D335-SUM($F335:Z335)-SUM($F274:Z274))*SAP_Leadsheet!$E$83)</f>
        <v>0</v>
      </c>
      <c r="AB274" s="335">
        <f>IF(OR($C335&gt;AB$7,$C335+$E335-2&lt;AB$7),0,($D335-SUM($F335:AA335)-SUM($F274:AA274))*SAP_Leadsheet!$E$83)</f>
        <v>0</v>
      </c>
      <c r="AC274" s="335">
        <f>IF(OR($C335&gt;AC$7,$C335+$E335-2&lt;AC$7),0,($D335-SUM($F335:AB335)-SUM($F274:AB274))*SAP_Leadsheet!$E$83)</f>
        <v>0</v>
      </c>
      <c r="AD274" s="335">
        <f>IF(OR($C335&gt;AD$7,$C335+$E335-2&lt;AD$7),0,($D335-SUM($F335:AC335)-SUM($F274:AC274))*SAP_Leadsheet!$E$83)</f>
        <v>0</v>
      </c>
      <c r="AE274" s="335">
        <f>IF(OR($C335&gt;AE$7,$C335+$E335-2&lt;AE$7),0,($D335-SUM($F335:AD335)-SUM($F274:AD274))*SAP_Leadsheet!$E$83)</f>
        <v>0</v>
      </c>
      <c r="AF274" s="335">
        <f>IF(OR($C335&gt;AF$7,$C335+$E335-2&lt;AF$7),0,($D335-SUM($F335:AE335)-SUM($F274:AE274))*SAP_Leadsheet!$E$83)</f>
        <v>0</v>
      </c>
      <c r="AG274" s="335">
        <f>IF(OR($C335&gt;AG$7,$C335+$E335-2&lt;AG$7),0,($D335-SUM($F335:AF335)-SUM($F274:AF274))*SAP_Leadsheet!$E$83)</f>
        <v>0</v>
      </c>
      <c r="AH274" s="335">
        <f>IF(OR($C335&gt;AH$7,$C335+$E335-2&lt;AH$7),0,($D335-SUM($F335:AG335)-SUM($F274:AG274))*SAP_Leadsheet!$E$83)</f>
        <v>0</v>
      </c>
      <c r="AI274" s="335">
        <f>IF(OR($C335&gt;AI$7,$C335+$E335-2&lt;AI$7),0,($D335-SUM($F335:AH335)-SUM($F274:AH274))*SAP_Leadsheet!$E$83)</f>
        <v>0</v>
      </c>
      <c r="AJ274" s="335">
        <f>IF(OR($C335&gt;AJ$7,$C335+$E335-2&lt;AJ$7),0,($D335-SUM($F335:AI335)-SUM($F274:AI274))*SAP_Leadsheet!$E$83)</f>
        <v>0</v>
      </c>
      <c r="AK274" s="335">
        <f>IF(OR($C335&gt;AK$7,$C335+$E335-2&lt;AK$7),0,($D335-SUM($F335:AJ335)-SUM($F274:AJ274))*SAP_Leadsheet!$E$83)</f>
        <v>0</v>
      </c>
      <c r="AL274" s="335">
        <f>IF(OR($C335&gt;AL$7,$C335+$E335-2&lt;AL$7),0,($D335-SUM($F335:AK335)-SUM($F274:AK274))*SAP_Leadsheet!$E$83)</f>
        <v>0</v>
      </c>
      <c r="AM274" s="335">
        <f>IF(OR($C335&gt;AM$7,$C335+$E335-2&lt;AM$7),0,($D335-SUM($F335:AL335)-SUM($F274:AL274))*SAP_Leadsheet!$E$83)</f>
        <v>0</v>
      </c>
      <c r="AN274" s="335">
        <f>IF(OR($C335&gt;AN$7,$C335+$E335-2&lt;AN$7),0,($D335-SUM($F335:AM335)-SUM($F274:AM274))*SAP_Leadsheet!$E$83)</f>
        <v>0</v>
      </c>
      <c r="AO274" s="335">
        <f>IF(OR($C335&gt;AO$7,$C335+$E335-2&lt;AO$7),0,($D335-SUM($F335:AN335)-SUM($F274:AN274))*SAP_Leadsheet!$E$83)</f>
        <v>0</v>
      </c>
      <c r="AP274" s="335">
        <f>IF(OR($C335&gt;AP$7,$C335+$E335-2&lt;AP$7),0,($D335-SUM($F335:AO335)-SUM($F274:AO274))*SAP_Leadsheet!$E$83)</f>
        <v>0</v>
      </c>
      <c r="AQ274" s="335">
        <f>IF(OR($C335&gt;AQ$7,$C335+$E335-2&lt;AQ$7),0,($D335-SUM($F335:AP335)-SUM($F274:AP274))*SAP_Leadsheet!$E$83)</f>
        <v>0</v>
      </c>
      <c r="AR274" s="335">
        <f>IF(OR($C335&gt;AR$7,$C335+$E335-2&lt;AR$7),0,($D335-SUM($F335:AQ335)-SUM($F274:AQ274))*SAP_Leadsheet!$E$83)</f>
        <v>0</v>
      </c>
      <c r="AS274" s="335">
        <f>IF(OR($C335&gt;AS$7,$C335+$E335-2&lt;AS$7),0,($D335-SUM($F335:AR335)-SUM($F274:AR274))*SAP_Leadsheet!$E$83)</f>
        <v>0</v>
      </c>
      <c r="AT274" s="335">
        <f>IF(OR($C335&gt;AT$7,$C335+$E335-2&lt;AT$7),0,($D335-SUM($F335:AS335)-SUM($F274:AS274))*SAP_Leadsheet!$E$83)</f>
        <v>0</v>
      </c>
      <c r="AU274" s="335">
        <f>IF(OR($C335&gt;AU$7,$C335+$E335-2&lt;AU$7),0,($D335-SUM($F335:AT335)-SUM($F274:AT274))*SAP_Leadsheet!$E$83)</f>
        <v>0</v>
      </c>
      <c r="AV274" s="335">
        <f>IF(OR($C335&gt;AV$7,$C335+$E335-2&lt;AV$7),0,($D335-SUM($F335:AU335)-SUM($F274:AU274))*SAP_Leadsheet!$E$83)</f>
        <v>0</v>
      </c>
      <c r="AW274" s="335">
        <f>IF(OR($C335&gt;AW$7,$C335+$E335-2&lt;AW$7),0,($D335-SUM($F335:AV335)-SUM($F274:AV274))*SAP_Leadsheet!$E$83)</f>
        <v>0</v>
      </c>
      <c r="AX274" s="335">
        <f>IF(OR($C335&gt;AX$7,$C335+$E335-2&lt;AX$7),0,($D335-SUM($F335:AW335)-SUM($F274:AW274))*SAP_Leadsheet!$E$83)</f>
        <v>0</v>
      </c>
      <c r="AY274" s="335">
        <f>IF(OR($C335&gt;AY$7,$C335+$E335-2&lt;AY$7),0,($D335-SUM($F335:AX335)-SUM($F274:AX274))*SAP_Leadsheet!$E$83)</f>
        <v>0</v>
      </c>
      <c r="AZ274" s="335">
        <f>IF(OR($C335&gt;AZ$7,$C335+$E335-2&lt;AZ$7),0,($D335-SUM($F335:AY335)-SUM($F274:AY274))*SAP_Leadsheet!$E$83)</f>
        <v>0</v>
      </c>
      <c r="BA274" s="335">
        <f>IF(OR($C335&gt;BA$7,$C335+$E335-2&lt;BA$7),0,($D335-SUM($F335:AZ335)-SUM($F274:AZ274))*SAP_Leadsheet!$E$83)</f>
        <v>0</v>
      </c>
      <c r="BB274" s="335">
        <f>IF(OR($C335&gt;BB$7,$C335+$E335-2&lt;BB$7),0,($D335-SUM($F335:BA335)-SUM($F274:BA274))*SAP_Leadsheet!$E$83)</f>
        <v>0</v>
      </c>
      <c r="BC274" s="335">
        <f>IF(OR($C335&gt;BC$7,$C335+$E335-2&lt;BC$7),0,($D335-SUM($F335:BB335)-SUM($F274:BB274))*SAP_Leadsheet!$E$83)</f>
        <v>0</v>
      </c>
      <c r="BD274" s="335">
        <f>IF(OR($C335&gt;BD$7,$C335+$E335-2&lt;BD$7),0,($D335-SUM($F335:BC335)-SUM($F274:BC274))*SAP_Leadsheet!$E$83)</f>
        <v>0</v>
      </c>
      <c r="BE274" s="335">
        <f>IF(OR($C335&gt;BE$7,$C335+$E335-2&lt;BE$7),0,($D335-SUM($F335:BD335)-SUM($F274:BD274))*SAP_Leadsheet!$E$83)</f>
        <v>0</v>
      </c>
      <c r="BF274" s="335">
        <f>IF(OR($C335&gt;BF$7,$C335+$E335-2&lt;BF$7),0,($D335-SUM($F335:BE335)-SUM($F274:BE274))*SAP_Leadsheet!$E$83)</f>
        <v>0</v>
      </c>
      <c r="BG274" s="335">
        <f>IF(OR($C335&gt;BG$7,$C335+$E335-2&lt;BG$7),0,($D335-SUM($F335:BF335)-SUM($F274:BF274))*SAP_Leadsheet!$E$83)</f>
        <v>0</v>
      </c>
      <c r="BH274" s="335">
        <f>IF(OR($C335&gt;BH$7,$C335+$E335-2&lt;BH$7),0,($D335-SUM($F335:BG335)-SUM($F274:BG274))*SAP_Leadsheet!$E$83)</f>
        <v>0</v>
      </c>
      <c r="BI274" s="335">
        <f>IF(OR($C335&gt;BI$7,$C335+$E335-2&lt;BI$7),0,($D335-SUM($F335:BH335)-SUM($F274:BH274))*SAP_Leadsheet!$E$83)</f>
        <v>0</v>
      </c>
      <c r="BJ274" s="335">
        <f>IF(OR($C335&gt;BJ$7,$C335+$E335-2&lt;BJ$7),0,($D335-SUM($F335:BI335)-SUM($F274:BI274))*SAP_Leadsheet!$E$83)</f>
        <v>0</v>
      </c>
      <c r="BK274" s="335">
        <f>IF(OR($C335&gt;BK$7,$C335+$E335-2&lt;BK$7),0,($D335-SUM($F335:BJ335)-SUM($F274:BJ274))*SAP_Leadsheet!$E$83)</f>
        <v>0</v>
      </c>
      <c r="BL274" s="335">
        <f>IF(OR($C335&gt;BL$7,$C335+$E335-2&lt;BL$7),0,($D335-SUM($F335:BK335)-SUM($F274:BK274))*SAP_Leadsheet!$E$83)</f>
        <v>0</v>
      </c>
      <c r="BM274" s="335">
        <f>IF(OR($C335&gt;BM$7,$C335+$E335-2&lt;BM$7),0,($D335-SUM($F335:BL335)-SUM($F274:BL274))*SAP_Leadsheet!$E$83)</f>
        <v>0</v>
      </c>
      <c r="BN274" s="335">
        <f>IF(OR($C335&gt;BN$7,$C335+$E335-2&lt;BN$7),0,($D335-SUM($F335:BM335)-SUM($F274:BM274))*SAP_Leadsheet!$E$83)</f>
        <v>0</v>
      </c>
      <c r="BO274" s="253"/>
      <c r="BP274" s="253"/>
      <c r="BQ274" s="253"/>
      <c r="BR274" s="253"/>
      <c r="BS274" s="253"/>
      <c r="BT274" s="253"/>
      <c r="BU274" s="253"/>
      <c r="BV274" s="253"/>
      <c r="BW274" s="253"/>
      <c r="BX274" s="253"/>
      <c r="BY274" s="253"/>
      <c r="BZ274" s="253"/>
      <c r="CA274" s="253"/>
      <c r="CB274" s="253"/>
      <c r="CC274" s="253"/>
      <c r="CD274" s="253"/>
      <c r="CE274" s="253"/>
      <c r="CF274" s="253"/>
      <c r="CG274" s="253"/>
      <c r="CH274" s="253"/>
      <c r="CI274" s="253"/>
      <c r="CJ274" s="253"/>
      <c r="CK274" s="253"/>
      <c r="CL274" s="253"/>
    </row>
    <row r="275" spans="1:90" hidden="1" outlineLevel="1" x14ac:dyDescent="0.15">
      <c r="A275" s="112"/>
      <c r="B275" s="87"/>
      <c r="C275" s="8">
        <v>51</v>
      </c>
      <c r="D275" s="332"/>
      <c r="E275" s="333"/>
      <c r="F275" s="334"/>
      <c r="G275" s="335">
        <f>IF(OR($C336&gt;G$7,$C336+$E336-2&lt;G$7),0,($D336-SUM($F336:F336)-SUM($F275:F275))*SAP_Leadsheet!$E$83)</f>
        <v>0</v>
      </c>
      <c r="H275" s="335">
        <f>IF(OR($C336&gt;H$7,$C336+$E336-2&lt;H$7),0,($D336-SUM($F336:G336)-SUM($F275:G275))*SAP_Leadsheet!$E$83)</f>
        <v>0</v>
      </c>
      <c r="I275" s="335">
        <f>IF(OR($C336&gt;I$7,$C336+$E336-2&lt;I$7),0,($D336-SUM($F336:H336)-SUM($F275:H275))*SAP_Leadsheet!$E$83)</f>
        <v>0</v>
      </c>
      <c r="J275" s="335">
        <f>IF(OR($C336&gt;J$7,$C336+$E336-2&lt;J$7),0,($D336-SUM($F336:I336)-SUM($F275:I275))*SAP_Leadsheet!$E$83)</f>
        <v>0</v>
      </c>
      <c r="K275" s="335">
        <f>IF(OR($C336&gt;K$7,$C336+$E336-2&lt;K$7),0,($D336-SUM($F336:J336)-SUM($F275:J275))*SAP_Leadsheet!$E$83)</f>
        <v>0</v>
      </c>
      <c r="L275" s="335">
        <f>IF(OR($C336&gt;L$7,$C336+$E336-2&lt;L$7),0,($D336-SUM($F336:K336)-SUM($F275:K275))*SAP_Leadsheet!$E$83)</f>
        <v>0</v>
      </c>
      <c r="M275" s="335">
        <f>IF(OR($C336&gt;M$7,$C336+$E336-2&lt;M$7),0,($D336-SUM($F336:L336)-SUM($F275:L275))*SAP_Leadsheet!$E$83)</f>
        <v>0</v>
      </c>
      <c r="N275" s="335">
        <f>IF(OR($C336&gt;N$7,$C336+$E336-2&lt;N$7),0,($D336-SUM($F336:M336)-SUM($F275:M275))*SAP_Leadsheet!$E$83)</f>
        <v>0</v>
      </c>
      <c r="O275" s="335">
        <f>IF(OR($C336&gt;O$7,$C336+$E336-2&lt;O$7),0,($D336-SUM($F336:N336)-SUM($F275:N275))*SAP_Leadsheet!$E$83)</f>
        <v>0</v>
      </c>
      <c r="P275" s="335">
        <f>IF(OR($C336&gt;P$7,$C336+$E336-2&lt;P$7),0,($D336-SUM($F336:O336)-SUM($F275:O275))*SAP_Leadsheet!$E$83)</f>
        <v>0</v>
      </c>
      <c r="Q275" s="335">
        <f>IF(OR($C336&gt;Q$7,$C336+$E336-2&lt;Q$7),0,($D336-SUM($F336:P336)-SUM($F275:P275))*SAP_Leadsheet!$E$83)</f>
        <v>0</v>
      </c>
      <c r="R275" s="335">
        <f>IF(OR($C336&gt;R$7,$C336+$E336-2&lt;R$7),0,($D336-SUM($F336:Q336)-SUM($F275:Q275))*SAP_Leadsheet!$E$83)</f>
        <v>0</v>
      </c>
      <c r="S275" s="335">
        <f>IF(OR($C336&gt;S$7,$C336+$E336-2&lt;S$7),0,($D336-SUM($F336:R336)-SUM($F275:R275))*SAP_Leadsheet!$E$83)</f>
        <v>0</v>
      </c>
      <c r="T275" s="335">
        <f>IF(OR($C336&gt;T$7,$C336+$E336-2&lt;T$7),0,($D336-SUM($F336:S336)-SUM($F275:S275))*SAP_Leadsheet!$E$83)</f>
        <v>0</v>
      </c>
      <c r="U275" s="335">
        <f>IF(OR($C336&gt;U$7,$C336+$E336-2&lt;U$7),0,($D336-SUM($F336:T336)-SUM($F275:T275))*SAP_Leadsheet!$E$83)</f>
        <v>0</v>
      </c>
      <c r="V275" s="335">
        <f>IF(OR($C336&gt;V$7,$C336+$E336-2&lt;V$7),0,($D336-SUM($F336:U336)-SUM($F275:U275))*SAP_Leadsheet!$E$83)</f>
        <v>0</v>
      </c>
      <c r="W275" s="335">
        <f>IF(OR($C336&gt;W$7,$C336+$E336-2&lt;W$7),0,($D336-SUM($F336:V336)-SUM($F275:V275))*SAP_Leadsheet!$E$83)</f>
        <v>0</v>
      </c>
      <c r="X275" s="335">
        <f>IF(OR($C336&gt;X$7,$C336+$E336-2&lt;X$7),0,($D336-SUM($F336:W336)-SUM($F275:W275))*SAP_Leadsheet!$E$83)</f>
        <v>0</v>
      </c>
      <c r="Y275" s="335">
        <f>IF(OR($C336&gt;Y$7,$C336+$E336-2&lt;Y$7),0,($D336-SUM($F336:X336)-SUM($F275:X275))*SAP_Leadsheet!$E$83)</f>
        <v>0</v>
      </c>
      <c r="Z275" s="335">
        <f>IF(OR($C336&gt;Z$7,$C336+$E336-2&lt;Z$7),0,($D336-SUM($F336:Y336)-SUM($F275:Y275))*SAP_Leadsheet!$E$83)</f>
        <v>0</v>
      </c>
      <c r="AA275" s="335">
        <f>IF(OR($C336&gt;AA$7,$C336+$E336-2&lt;AA$7),0,($D336-SUM($F336:Z336)-SUM($F275:Z275))*SAP_Leadsheet!$E$83)</f>
        <v>0</v>
      </c>
      <c r="AB275" s="335">
        <f>IF(OR($C336&gt;AB$7,$C336+$E336-2&lt;AB$7),0,($D336-SUM($F336:AA336)-SUM($F275:AA275))*SAP_Leadsheet!$E$83)</f>
        <v>0</v>
      </c>
      <c r="AC275" s="335">
        <f>IF(OR($C336&gt;AC$7,$C336+$E336-2&lt;AC$7),0,($D336-SUM($F336:AB336)-SUM($F275:AB275))*SAP_Leadsheet!$E$83)</f>
        <v>0</v>
      </c>
      <c r="AD275" s="335">
        <f>IF(OR($C336&gt;AD$7,$C336+$E336-2&lt;AD$7),0,($D336-SUM($F336:AC336)-SUM($F275:AC275))*SAP_Leadsheet!$E$83)</f>
        <v>0</v>
      </c>
      <c r="AE275" s="335">
        <f>IF(OR($C336&gt;AE$7,$C336+$E336-2&lt;AE$7),0,($D336-SUM($F336:AD336)-SUM($F275:AD275))*SAP_Leadsheet!$E$83)</f>
        <v>0</v>
      </c>
      <c r="AF275" s="335">
        <f>IF(OR($C336&gt;AF$7,$C336+$E336-2&lt;AF$7),0,($D336-SUM($F336:AE336)-SUM($F275:AE275))*SAP_Leadsheet!$E$83)</f>
        <v>0</v>
      </c>
      <c r="AG275" s="335">
        <f>IF(OR($C336&gt;AG$7,$C336+$E336-2&lt;AG$7),0,($D336-SUM($F336:AF336)-SUM($F275:AF275))*SAP_Leadsheet!$E$83)</f>
        <v>0</v>
      </c>
      <c r="AH275" s="335">
        <f>IF(OR($C336&gt;AH$7,$C336+$E336-2&lt;AH$7),0,($D336-SUM($F336:AG336)-SUM($F275:AG275))*SAP_Leadsheet!$E$83)</f>
        <v>0</v>
      </c>
      <c r="AI275" s="335">
        <f>IF(OR($C336&gt;AI$7,$C336+$E336-2&lt;AI$7),0,($D336-SUM($F336:AH336)-SUM($F275:AH275))*SAP_Leadsheet!$E$83)</f>
        <v>0</v>
      </c>
      <c r="AJ275" s="335">
        <f>IF(OR($C336&gt;AJ$7,$C336+$E336-2&lt;AJ$7),0,($D336-SUM($F336:AI336)-SUM($F275:AI275))*SAP_Leadsheet!$E$83)</f>
        <v>0</v>
      </c>
      <c r="AK275" s="335">
        <f>IF(OR($C336&gt;AK$7,$C336+$E336-2&lt;AK$7),0,($D336-SUM($F336:AJ336)-SUM($F275:AJ275))*SAP_Leadsheet!$E$83)</f>
        <v>0</v>
      </c>
      <c r="AL275" s="335">
        <f>IF(OR($C336&gt;AL$7,$C336+$E336-2&lt;AL$7),0,($D336-SUM($F336:AK336)-SUM($F275:AK275))*SAP_Leadsheet!$E$83)</f>
        <v>0</v>
      </c>
      <c r="AM275" s="335">
        <f>IF(OR($C336&gt;AM$7,$C336+$E336-2&lt;AM$7),0,($D336-SUM($F336:AL336)-SUM($F275:AL275))*SAP_Leadsheet!$E$83)</f>
        <v>0</v>
      </c>
      <c r="AN275" s="335">
        <f>IF(OR($C336&gt;AN$7,$C336+$E336-2&lt;AN$7),0,($D336-SUM($F336:AM336)-SUM($F275:AM275))*SAP_Leadsheet!$E$83)</f>
        <v>0</v>
      </c>
      <c r="AO275" s="335">
        <f>IF(OR($C336&gt;AO$7,$C336+$E336-2&lt;AO$7),0,($D336-SUM($F336:AN336)-SUM($F275:AN275))*SAP_Leadsheet!$E$83)</f>
        <v>0</v>
      </c>
      <c r="AP275" s="335">
        <f>IF(OR($C336&gt;AP$7,$C336+$E336-2&lt;AP$7),0,($D336-SUM($F336:AO336)-SUM($F275:AO275))*SAP_Leadsheet!$E$83)</f>
        <v>0</v>
      </c>
      <c r="AQ275" s="335">
        <f>IF(OR($C336&gt;AQ$7,$C336+$E336-2&lt;AQ$7),0,($D336-SUM($F336:AP336)-SUM($F275:AP275))*SAP_Leadsheet!$E$83)</f>
        <v>0</v>
      </c>
      <c r="AR275" s="335">
        <f>IF(OR($C336&gt;AR$7,$C336+$E336-2&lt;AR$7),0,($D336-SUM($F336:AQ336)-SUM($F275:AQ275))*SAP_Leadsheet!$E$83)</f>
        <v>0</v>
      </c>
      <c r="AS275" s="335">
        <f>IF(OR($C336&gt;AS$7,$C336+$E336-2&lt;AS$7),0,($D336-SUM($F336:AR336)-SUM($F275:AR275))*SAP_Leadsheet!$E$83)</f>
        <v>0</v>
      </c>
      <c r="AT275" s="335">
        <f>IF(OR($C336&gt;AT$7,$C336+$E336-2&lt;AT$7),0,($D336-SUM($F336:AS336)-SUM($F275:AS275))*SAP_Leadsheet!$E$83)</f>
        <v>0</v>
      </c>
      <c r="AU275" s="335">
        <f>IF(OR($C336&gt;AU$7,$C336+$E336-2&lt;AU$7),0,($D336-SUM($F336:AT336)-SUM($F275:AT275))*SAP_Leadsheet!$E$83)</f>
        <v>0</v>
      </c>
      <c r="AV275" s="335">
        <f>IF(OR($C336&gt;AV$7,$C336+$E336-2&lt;AV$7),0,($D336-SUM($F336:AU336)-SUM($F275:AU275))*SAP_Leadsheet!$E$83)</f>
        <v>0</v>
      </c>
      <c r="AW275" s="335">
        <f>IF(OR($C336&gt;AW$7,$C336+$E336-2&lt;AW$7),0,($D336-SUM($F336:AV336)-SUM($F275:AV275))*SAP_Leadsheet!$E$83)</f>
        <v>0</v>
      </c>
      <c r="AX275" s="335">
        <f>IF(OR($C336&gt;AX$7,$C336+$E336-2&lt;AX$7),0,($D336-SUM($F336:AW336)-SUM($F275:AW275))*SAP_Leadsheet!$E$83)</f>
        <v>0</v>
      </c>
      <c r="AY275" s="335">
        <f>IF(OR($C336&gt;AY$7,$C336+$E336-2&lt;AY$7),0,($D336-SUM($F336:AX336)-SUM($F275:AX275))*SAP_Leadsheet!$E$83)</f>
        <v>0</v>
      </c>
      <c r="AZ275" s="335">
        <f>IF(OR($C336&gt;AZ$7,$C336+$E336-2&lt;AZ$7),0,($D336-SUM($F336:AY336)-SUM($F275:AY275))*SAP_Leadsheet!$E$83)</f>
        <v>0</v>
      </c>
      <c r="BA275" s="335">
        <f>IF(OR($C336&gt;BA$7,$C336+$E336-2&lt;BA$7),0,($D336-SUM($F336:AZ336)-SUM($F275:AZ275))*SAP_Leadsheet!$E$83)</f>
        <v>0</v>
      </c>
      <c r="BB275" s="335">
        <f>IF(OR($C336&gt;BB$7,$C336+$E336-2&lt;BB$7),0,($D336-SUM($F336:BA336)-SUM($F275:BA275))*SAP_Leadsheet!$E$83)</f>
        <v>0</v>
      </c>
      <c r="BC275" s="335">
        <f>IF(OR($C336&gt;BC$7,$C336+$E336-2&lt;BC$7),0,($D336-SUM($F336:BB336)-SUM($F275:BB275))*SAP_Leadsheet!$E$83)</f>
        <v>0</v>
      </c>
      <c r="BD275" s="335">
        <f>IF(OR($C336&gt;BD$7,$C336+$E336-2&lt;BD$7),0,($D336-SUM($F336:BC336)-SUM($F275:BC275))*SAP_Leadsheet!$E$83)</f>
        <v>0</v>
      </c>
      <c r="BE275" s="335">
        <f>IF(OR($C336&gt;BE$7,$C336+$E336-2&lt;BE$7),0,($D336-SUM($F336:BD336)-SUM($F275:BD275))*SAP_Leadsheet!$E$83)</f>
        <v>0</v>
      </c>
      <c r="BF275" s="335">
        <f>IF(OR($C336&gt;BF$7,$C336+$E336-2&lt;BF$7),0,($D336-SUM($F336:BE336)-SUM($F275:BE275))*SAP_Leadsheet!$E$83)</f>
        <v>0</v>
      </c>
      <c r="BG275" s="335">
        <f>IF(OR($C336&gt;BG$7,$C336+$E336-2&lt;BG$7),0,($D336-SUM($F336:BF336)-SUM($F275:BF275))*SAP_Leadsheet!$E$83)</f>
        <v>0</v>
      </c>
      <c r="BH275" s="335">
        <f>IF(OR($C336&gt;BH$7,$C336+$E336-2&lt;BH$7),0,($D336-SUM($F336:BG336)-SUM($F275:BG275))*SAP_Leadsheet!$E$83)</f>
        <v>0</v>
      </c>
      <c r="BI275" s="335">
        <f>IF(OR($C336&gt;BI$7,$C336+$E336-2&lt;BI$7),0,($D336-SUM($F336:BH336)-SUM($F275:BH275))*SAP_Leadsheet!$E$83)</f>
        <v>0</v>
      </c>
      <c r="BJ275" s="335">
        <f>IF(OR($C336&gt;BJ$7,$C336+$E336-2&lt;BJ$7),0,($D336-SUM($F336:BI336)-SUM($F275:BI275))*SAP_Leadsheet!$E$83)</f>
        <v>0</v>
      </c>
      <c r="BK275" s="335">
        <f>IF(OR($C336&gt;BK$7,$C336+$E336-2&lt;BK$7),0,($D336-SUM($F336:BJ336)-SUM($F275:BJ275))*SAP_Leadsheet!$E$83)</f>
        <v>0</v>
      </c>
      <c r="BL275" s="335">
        <f>IF(OR($C336&gt;BL$7,$C336+$E336-2&lt;BL$7),0,($D336-SUM($F336:BK336)-SUM($F275:BK275))*SAP_Leadsheet!$E$83)</f>
        <v>0</v>
      </c>
      <c r="BM275" s="335">
        <f>IF(OR($C336&gt;BM$7,$C336+$E336-2&lt;BM$7),0,($D336-SUM($F336:BL336)-SUM($F275:BL275))*SAP_Leadsheet!$E$83)</f>
        <v>0</v>
      </c>
      <c r="BN275" s="335">
        <f>IF(OR($C336&gt;BN$7,$C336+$E336-2&lt;BN$7),0,($D336-SUM($F336:BM336)-SUM($F275:BM275))*SAP_Leadsheet!$E$83)</f>
        <v>0</v>
      </c>
      <c r="BO275" s="253"/>
      <c r="BP275" s="253"/>
      <c r="BQ275" s="253"/>
      <c r="BR275" s="253"/>
      <c r="BS275" s="253"/>
      <c r="BT275" s="253"/>
      <c r="BU275" s="253"/>
      <c r="BV275" s="253"/>
      <c r="BW275" s="253"/>
      <c r="BX275" s="253"/>
      <c r="BY275" s="253"/>
      <c r="BZ275" s="253"/>
      <c r="CA275" s="253"/>
      <c r="CB275" s="253"/>
      <c r="CC275" s="253"/>
      <c r="CD275" s="253"/>
      <c r="CE275" s="253"/>
      <c r="CF275" s="253"/>
      <c r="CG275" s="253"/>
      <c r="CH275" s="253"/>
      <c r="CI275" s="253"/>
      <c r="CJ275" s="253"/>
      <c r="CK275" s="253"/>
      <c r="CL275" s="253"/>
    </row>
    <row r="276" spans="1:90" hidden="1" outlineLevel="1" x14ac:dyDescent="0.15">
      <c r="A276" s="112"/>
      <c r="B276" s="87"/>
      <c r="C276" s="8">
        <v>52</v>
      </c>
      <c r="D276" s="332"/>
      <c r="E276" s="333"/>
      <c r="F276" s="334"/>
      <c r="G276" s="335">
        <f>IF(OR($C337&gt;G$7,$C337+$E337-2&lt;G$7),0,($D337-SUM($F337:F337)-SUM($F276:F276))*SAP_Leadsheet!$E$83)</f>
        <v>0</v>
      </c>
      <c r="H276" s="335">
        <f>IF(OR($C337&gt;H$7,$C337+$E337-2&lt;H$7),0,($D337-SUM($F337:G337)-SUM($F276:G276))*SAP_Leadsheet!$E$83)</f>
        <v>0</v>
      </c>
      <c r="I276" s="335">
        <f>IF(OR($C337&gt;I$7,$C337+$E337-2&lt;I$7),0,($D337-SUM($F337:H337)-SUM($F276:H276))*SAP_Leadsheet!$E$83)</f>
        <v>0</v>
      </c>
      <c r="J276" s="335">
        <f>IF(OR($C337&gt;J$7,$C337+$E337-2&lt;J$7),0,($D337-SUM($F337:I337)-SUM($F276:I276))*SAP_Leadsheet!$E$83)</f>
        <v>0</v>
      </c>
      <c r="K276" s="335">
        <f>IF(OR($C337&gt;K$7,$C337+$E337-2&lt;K$7),0,($D337-SUM($F337:J337)-SUM($F276:J276))*SAP_Leadsheet!$E$83)</f>
        <v>0</v>
      </c>
      <c r="L276" s="335">
        <f>IF(OR($C337&gt;L$7,$C337+$E337-2&lt;L$7),0,($D337-SUM($F337:K337)-SUM($F276:K276))*SAP_Leadsheet!$E$83)</f>
        <v>0</v>
      </c>
      <c r="M276" s="335">
        <f>IF(OR($C337&gt;M$7,$C337+$E337-2&lt;M$7),0,($D337-SUM($F337:L337)-SUM($F276:L276))*SAP_Leadsheet!$E$83)</f>
        <v>0</v>
      </c>
      <c r="N276" s="335">
        <f>IF(OR($C337&gt;N$7,$C337+$E337-2&lt;N$7),0,($D337-SUM($F337:M337)-SUM($F276:M276))*SAP_Leadsheet!$E$83)</f>
        <v>0</v>
      </c>
      <c r="O276" s="335">
        <f>IF(OR($C337&gt;O$7,$C337+$E337-2&lt;O$7),0,($D337-SUM($F337:N337)-SUM($F276:N276))*SAP_Leadsheet!$E$83)</f>
        <v>0</v>
      </c>
      <c r="P276" s="335">
        <f>IF(OR($C337&gt;P$7,$C337+$E337-2&lt;P$7),0,($D337-SUM($F337:O337)-SUM($F276:O276))*SAP_Leadsheet!$E$83)</f>
        <v>0</v>
      </c>
      <c r="Q276" s="335">
        <f>IF(OR($C337&gt;Q$7,$C337+$E337-2&lt;Q$7),0,($D337-SUM($F337:P337)-SUM($F276:P276))*SAP_Leadsheet!$E$83)</f>
        <v>0</v>
      </c>
      <c r="R276" s="335">
        <f>IF(OR($C337&gt;R$7,$C337+$E337-2&lt;R$7),0,($D337-SUM($F337:Q337)-SUM($F276:Q276))*SAP_Leadsheet!$E$83)</f>
        <v>0</v>
      </c>
      <c r="S276" s="335">
        <f>IF(OR($C337&gt;S$7,$C337+$E337-2&lt;S$7),0,($D337-SUM($F337:R337)-SUM($F276:R276))*SAP_Leadsheet!$E$83)</f>
        <v>0</v>
      </c>
      <c r="T276" s="335">
        <f>IF(OR($C337&gt;T$7,$C337+$E337-2&lt;T$7),0,($D337-SUM($F337:S337)-SUM($F276:S276))*SAP_Leadsheet!$E$83)</f>
        <v>0</v>
      </c>
      <c r="U276" s="335">
        <f>IF(OR($C337&gt;U$7,$C337+$E337-2&lt;U$7),0,($D337-SUM($F337:T337)-SUM($F276:T276))*SAP_Leadsheet!$E$83)</f>
        <v>0</v>
      </c>
      <c r="V276" s="335">
        <f>IF(OR($C337&gt;V$7,$C337+$E337-2&lt;V$7),0,($D337-SUM($F337:U337)-SUM($F276:U276))*SAP_Leadsheet!$E$83)</f>
        <v>0</v>
      </c>
      <c r="W276" s="335">
        <f>IF(OR($C337&gt;W$7,$C337+$E337-2&lt;W$7),0,($D337-SUM($F337:V337)-SUM($F276:V276))*SAP_Leadsheet!$E$83)</f>
        <v>0</v>
      </c>
      <c r="X276" s="335">
        <f>IF(OR($C337&gt;X$7,$C337+$E337-2&lt;X$7),0,($D337-SUM($F337:W337)-SUM($F276:W276))*SAP_Leadsheet!$E$83)</f>
        <v>0</v>
      </c>
      <c r="Y276" s="335">
        <f>IF(OR($C337&gt;Y$7,$C337+$E337-2&lt;Y$7),0,($D337-SUM($F337:X337)-SUM($F276:X276))*SAP_Leadsheet!$E$83)</f>
        <v>0</v>
      </c>
      <c r="Z276" s="335">
        <f>IF(OR($C337&gt;Z$7,$C337+$E337-2&lt;Z$7),0,($D337-SUM($F337:Y337)-SUM($F276:Y276))*SAP_Leadsheet!$E$83)</f>
        <v>0</v>
      </c>
      <c r="AA276" s="335">
        <f>IF(OR($C337&gt;AA$7,$C337+$E337-2&lt;AA$7),0,($D337-SUM($F337:Z337)-SUM($F276:Z276))*SAP_Leadsheet!$E$83)</f>
        <v>0</v>
      </c>
      <c r="AB276" s="335">
        <f>IF(OR($C337&gt;AB$7,$C337+$E337-2&lt;AB$7),0,($D337-SUM($F337:AA337)-SUM($F276:AA276))*SAP_Leadsheet!$E$83)</f>
        <v>0</v>
      </c>
      <c r="AC276" s="335">
        <f>IF(OR($C337&gt;AC$7,$C337+$E337-2&lt;AC$7),0,($D337-SUM($F337:AB337)-SUM($F276:AB276))*SAP_Leadsheet!$E$83)</f>
        <v>0</v>
      </c>
      <c r="AD276" s="335">
        <f>IF(OR($C337&gt;AD$7,$C337+$E337-2&lt;AD$7),0,($D337-SUM($F337:AC337)-SUM($F276:AC276))*SAP_Leadsheet!$E$83)</f>
        <v>0</v>
      </c>
      <c r="AE276" s="335">
        <f>IF(OR($C337&gt;AE$7,$C337+$E337-2&lt;AE$7),0,($D337-SUM($F337:AD337)-SUM($F276:AD276))*SAP_Leadsheet!$E$83)</f>
        <v>0</v>
      </c>
      <c r="AF276" s="335">
        <f>IF(OR($C337&gt;AF$7,$C337+$E337-2&lt;AF$7),0,($D337-SUM($F337:AE337)-SUM($F276:AE276))*SAP_Leadsheet!$E$83)</f>
        <v>0</v>
      </c>
      <c r="AG276" s="335">
        <f>IF(OR($C337&gt;AG$7,$C337+$E337-2&lt;AG$7),0,($D337-SUM($F337:AF337)-SUM($F276:AF276))*SAP_Leadsheet!$E$83)</f>
        <v>0</v>
      </c>
      <c r="AH276" s="335">
        <f>IF(OR($C337&gt;AH$7,$C337+$E337-2&lt;AH$7),0,($D337-SUM($F337:AG337)-SUM($F276:AG276))*SAP_Leadsheet!$E$83)</f>
        <v>0</v>
      </c>
      <c r="AI276" s="335">
        <f>IF(OR($C337&gt;AI$7,$C337+$E337-2&lt;AI$7),0,($D337-SUM($F337:AH337)-SUM($F276:AH276))*SAP_Leadsheet!$E$83)</f>
        <v>0</v>
      </c>
      <c r="AJ276" s="335">
        <f>IF(OR($C337&gt;AJ$7,$C337+$E337-2&lt;AJ$7),0,($D337-SUM($F337:AI337)-SUM($F276:AI276))*SAP_Leadsheet!$E$83)</f>
        <v>0</v>
      </c>
      <c r="AK276" s="335">
        <f>IF(OR($C337&gt;AK$7,$C337+$E337-2&lt;AK$7),0,($D337-SUM($F337:AJ337)-SUM($F276:AJ276))*SAP_Leadsheet!$E$83)</f>
        <v>0</v>
      </c>
      <c r="AL276" s="335">
        <f>IF(OR($C337&gt;AL$7,$C337+$E337-2&lt;AL$7),0,($D337-SUM($F337:AK337)-SUM($F276:AK276))*SAP_Leadsheet!$E$83)</f>
        <v>0</v>
      </c>
      <c r="AM276" s="335">
        <f>IF(OR($C337&gt;AM$7,$C337+$E337-2&lt;AM$7),0,($D337-SUM($F337:AL337)-SUM($F276:AL276))*SAP_Leadsheet!$E$83)</f>
        <v>0</v>
      </c>
      <c r="AN276" s="335">
        <f>IF(OR($C337&gt;AN$7,$C337+$E337-2&lt;AN$7),0,($D337-SUM($F337:AM337)-SUM($F276:AM276))*SAP_Leadsheet!$E$83)</f>
        <v>0</v>
      </c>
      <c r="AO276" s="335">
        <f>IF(OR($C337&gt;AO$7,$C337+$E337-2&lt;AO$7),0,($D337-SUM($F337:AN337)-SUM($F276:AN276))*SAP_Leadsheet!$E$83)</f>
        <v>0</v>
      </c>
      <c r="AP276" s="335">
        <f>IF(OR($C337&gt;AP$7,$C337+$E337-2&lt;AP$7),0,($D337-SUM($F337:AO337)-SUM($F276:AO276))*SAP_Leadsheet!$E$83)</f>
        <v>0</v>
      </c>
      <c r="AQ276" s="335">
        <f>IF(OR($C337&gt;AQ$7,$C337+$E337-2&lt;AQ$7),0,($D337-SUM($F337:AP337)-SUM($F276:AP276))*SAP_Leadsheet!$E$83)</f>
        <v>0</v>
      </c>
      <c r="AR276" s="335">
        <f>IF(OR($C337&gt;AR$7,$C337+$E337-2&lt;AR$7),0,($D337-SUM($F337:AQ337)-SUM($F276:AQ276))*SAP_Leadsheet!$E$83)</f>
        <v>0</v>
      </c>
      <c r="AS276" s="335">
        <f>IF(OR($C337&gt;AS$7,$C337+$E337-2&lt;AS$7),0,($D337-SUM($F337:AR337)-SUM($F276:AR276))*SAP_Leadsheet!$E$83)</f>
        <v>0</v>
      </c>
      <c r="AT276" s="335">
        <f>IF(OR($C337&gt;AT$7,$C337+$E337-2&lt;AT$7),0,($D337-SUM($F337:AS337)-SUM($F276:AS276))*SAP_Leadsheet!$E$83)</f>
        <v>0</v>
      </c>
      <c r="AU276" s="335">
        <f>IF(OR($C337&gt;AU$7,$C337+$E337-2&lt;AU$7),0,($D337-SUM($F337:AT337)-SUM($F276:AT276))*SAP_Leadsheet!$E$83)</f>
        <v>0</v>
      </c>
      <c r="AV276" s="335">
        <f>IF(OR($C337&gt;AV$7,$C337+$E337-2&lt;AV$7),0,($D337-SUM($F337:AU337)-SUM($F276:AU276))*SAP_Leadsheet!$E$83)</f>
        <v>0</v>
      </c>
      <c r="AW276" s="335">
        <f>IF(OR($C337&gt;AW$7,$C337+$E337-2&lt;AW$7),0,($D337-SUM($F337:AV337)-SUM($F276:AV276))*SAP_Leadsheet!$E$83)</f>
        <v>0</v>
      </c>
      <c r="AX276" s="335">
        <f>IF(OR($C337&gt;AX$7,$C337+$E337-2&lt;AX$7),0,($D337-SUM($F337:AW337)-SUM($F276:AW276))*SAP_Leadsheet!$E$83)</f>
        <v>0</v>
      </c>
      <c r="AY276" s="335">
        <f>IF(OR($C337&gt;AY$7,$C337+$E337-2&lt;AY$7),0,($D337-SUM($F337:AX337)-SUM($F276:AX276))*SAP_Leadsheet!$E$83)</f>
        <v>0</v>
      </c>
      <c r="AZ276" s="335">
        <f>IF(OR($C337&gt;AZ$7,$C337+$E337-2&lt;AZ$7),0,($D337-SUM($F337:AY337)-SUM($F276:AY276))*SAP_Leadsheet!$E$83)</f>
        <v>0</v>
      </c>
      <c r="BA276" s="335">
        <f>IF(OR($C337&gt;BA$7,$C337+$E337-2&lt;BA$7),0,($D337-SUM($F337:AZ337)-SUM($F276:AZ276))*SAP_Leadsheet!$E$83)</f>
        <v>0</v>
      </c>
      <c r="BB276" s="335">
        <f>IF(OR($C337&gt;BB$7,$C337+$E337-2&lt;BB$7),0,($D337-SUM($F337:BA337)-SUM($F276:BA276))*SAP_Leadsheet!$E$83)</f>
        <v>0</v>
      </c>
      <c r="BC276" s="335">
        <f>IF(OR($C337&gt;BC$7,$C337+$E337-2&lt;BC$7),0,($D337-SUM($F337:BB337)-SUM($F276:BB276))*SAP_Leadsheet!$E$83)</f>
        <v>0</v>
      </c>
      <c r="BD276" s="335">
        <f>IF(OR($C337&gt;BD$7,$C337+$E337-2&lt;BD$7),0,($D337-SUM($F337:BC337)-SUM($F276:BC276))*SAP_Leadsheet!$E$83)</f>
        <v>0</v>
      </c>
      <c r="BE276" s="335">
        <f>IF(OR($C337&gt;BE$7,$C337+$E337-2&lt;BE$7),0,($D337-SUM($F337:BD337)-SUM($F276:BD276))*SAP_Leadsheet!$E$83)</f>
        <v>0</v>
      </c>
      <c r="BF276" s="335">
        <f>IF(OR($C337&gt;BF$7,$C337+$E337-2&lt;BF$7),0,($D337-SUM($F337:BE337)-SUM($F276:BE276))*SAP_Leadsheet!$E$83)</f>
        <v>0</v>
      </c>
      <c r="BG276" s="335">
        <f>IF(OR($C337&gt;BG$7,$C337+$E337-2&lt;BG$7),0,($D337-SUM($F337:BF337)-SUM($F276:BF276))*SAP_Leadsheet!$E$83)</f>
        <v>0</v>
      </c>
      <c r="BH276" s="335">
        <f>IF(OR($C337&gt;BH$7,$C337+$E337-2&lt;BH$7),0,($D337-SUM($F337:BG337)-SUM($F276:BG276))*SAP_Leadsheet!$E$83)</f>
        <v>0</v>
      </c>
      <c r="BI276" s="335">
        <f>IF(OR($C337&gt;BI$7,$C337+$E337-2&lt;BI$7),0,($D337-SUM($F337:BH337)-SUM($F276:BH276))*SAP_Leadsheet!$E$83)</f>
        <v>0</v>
      </c>
      <c r="BJ276" s="335">
        <f>IF(OR($C337&gt;BJ$7,$C337+$E337-2&lt;BJ$7),0,($D337-SUM($F337:BI337)-SUM($F276:BI276))*SAP_Leadsheet!$E$83)</f>
        <v>0</v>
      </c>
      <c r="BK276" s="335">
        <f>IF(OR($C337&gt;BK$7,$C337+$E337-2&lt;BK$7),0,($D337-SUM($F337:BJ337)-SUM($F276:BJ276))*SAP_Leadsheet!$E$83)</f>
        <v>0</v>
      </c>
      <c r="BL276" s="335">
        <f>IF(OR($C337&gt;BL$7,$C337+$E337-2&lt;BL$7),0,($D337-SUM($F337:BK337)-SUM($F276:BK276))*SAP_Leadsheet!$E$83)</f>
        <v>0</v>
      </c>
      <c r="BM276" s="335">
        <f>IF(OR($C337&gt;BM$7,$C337+$E337-2&lt;BM$7),0,($D337-SUM($F337:BL337)-SUM($F276:BL276))*SAP_Leadsheet!$E$83)</f>
        <v>0</v>
      </c>
      <c r="BN276" s="335">
        <f>IF(OR($C337&gt;BN$7,$C337+$E337-2&lt;BN$7),0,($D337-SUM($F337:BM337)-SUM($F276:BM276))*SAP_Leadsheet!$E$83)</f>
        <v>0</v>
      </c>
      <c r="BO276" s="253"/>
      <c r="BP276" s="253"/>
      <c r="BQ276" s="253"/>
      <c r="BR276" s="253"/>
      <c r="BS276" s="253"/>
      <c r="BT276" s="253"/>
      <c r="BU276" s="253"/>
      <c r="BV276" s="253"/>
      <c r="BW276" s="253"/>
      <c r="BX276" s="253"/>
      <c r="BY276" s="253"/>
      <c r="BZ276" s="253"/>
      <c r="CA276" s="253"/>
      <c r="CB276" s="253"/>
      <c r="CC276" s="253"/>
      <c r="CD276" s="253"/>
      <c r="CE276" s="253"/>
      <c r="CF276" s="253"/>
      <c r="CG276" s="253"/>
      <c r="CH276" s="253"/>
      <c r="CI276" s="253"/>
      <c r="CJ276" s="253"/>
      <c r="CK276" s="253"/>
      <c r="CL276" s="253"/>
    </row>
    <row r="277" spans="1:90" hidden="1" outlineLevel="1" x14ac:dyDescent="0.15">
      <c r="A277" s="112"/>
      <c r="B277" s="87"/>
      <c r="C277" s="8">
        <v>53</v>
      </c>
      <c r="D277" s="332"/>
      <c r="E277" s="333"/>
      <c r="F277" s="334"/>
      <c r="G277" s="335">
        <f>IF(OR($C338&gt;G$7,$C338+$E338-2&lt;G$7),0,($D338-SUM($F338:F338)-SUM($F277:F277))*SAP_Leadsheet!$E$83)</f>
        <v>0</v>
      </c>
      <c r="H277" s="335">
        <f>IF(OR($C338&gt;H$7,$C338+$E338-2&lt;H$7),0,($D338-SUM($F338:G338)-SUM($F277:G277))*SAP_Leadsheet!$E$83)</f>
        <v>0</v>
      </c>
      <c r="I277" s="335">
        <f>IF(OR($C338&gt;I$7,$C338+$E338-2&lt;I$7),0,($D338-SUM($F338:H338)-SUM($F277:H277))*SAP_Leadsheet!$E$83)</f>
        <v>0</v>
      </c>
      <c r="J277" s="335">
        <f>IF(OR($C338&gt;J$7,$C338+$E338-2&lt;J$7),0,($D338-SUM($F338:I338)-SUM($F277:I277))*SAP_Leadsheet!$E$83)</f>
        <v>0</v>
      </c>
      <c r="K277" s="335">
        <f>IF(OR($C338&gt;K$7,$C338+$E338-2&lt;K$7),0,($D338-SUM($F338:J338)-SUM($F277:J277))*SAP_Leadsheet!$E$83)</f>
        <v>0</v>
      </c>
      <c r="L277" s="335">
        <f>IF(OR($C338&gt;L$7,$C338+$E338-2&lt;L$7),0,($D338-SUM($F338:K338)-SUM($F277:K277))*SAP_Leadsheet!$E$83)</f>
        <v>0</v>
      </c>
      <c r="M277" s="335">
        <f>IF(OR($C338&gt;M$7,$C338+$E338-2&lt;M$7),0,($D338-SUM($F338:L338)-SUM($F277:L277))*SAP_Leadsheet!$E$83)</f>
        <v>0</v>
      </c>
      <c r="N277" s="335">
        <f>IF(OR($C338&gt;N$7,$C338+$E338-2&lt;N$7),0,($D338-SUM($F338:M338)-SUM($F277:M277))*SAP_Leadsheet!$E$83)</f>
        <v>0</v>
      </c>
      <c r="O277" s="335">
        <f>IF(OR($C338&gt;O$7,$C338+$E338-2&lt;O$7),0,($D338-SUM($F338:N338)-SUM($F277:N277))*SAP_Leadsheet!$E$83)</f>
        <v>0</v>
      </c>
      <c r="P277" s="335">
        <f>IF(OR($C338&gt;P$7,$C338+$E338-2&lt;P$7),0,($D338-SUM($F338:O338)-SUM($F277:O277))*SAP_Leadsheet!$E$83)</f>
        <v>0</v>
      </c>
      <c r="Q277" s="335">
        <f>IF(OR($C338&gt;Q$7,$C338+$E338-2&lt;Q$7),0,($D338-SUM($F338:P338)-SUM($F277:P277))*SAP_Leadsheet!$E$83)</f>
        <v>0</v>
      </c>
      <c r="R277" s="335">
        <f>IF(OR($C338&gt;R$7,$C338+$E338-2&lt;R$7),0,($D338-SUM($F338:Q338)-SUM($F277:Q277))*SAP_Leadsheet!$E$83)</f>
        <v>0</v>
      </c>
      <c r="S277" s="335">
        <f>IF(OR($C338&gt;S$7,$C338+$E338-2&lt;S$7),0,($D338-SUM($F338:R338)-SUM($F277:R277))*SAP_Leadsheet!$E$83)</f>
        <v>0</v>
      </c>
      <c r="T277" s="335">
        <f>IF(OR($C338&gt;T$7,$C338+$E338-2&lt;T$7),0,($D338-SUM($F338:S338)-SUM($F277:S277))*SAP_Leadsheet!$E$83)</f>
        <v>0</v>
      </c>
      <c r="U277" s="335">
        <f>IF(OR($C338&gt;U$7,$C338+$E338-2&lt;U$7),0,($D338-SUM($F338:T338)-SUM($F277:T277))*SAP_Leadsheet!$E$83)</f>
        <v>0</v>
      </c>
      <c r="V277" s="335">
        <f>IF(OR($C338&gt;V$7,$C338+$E338-2&lt;V$7),0,($D338-SUM($F338:U338)-SUM($F277:U277))*SAP_Leadsheet!$E$83)</f>
        <v>0</v>
      </c>
      <c r="W277" s="335">
        <f>IF(OR($C338&gt;W$7,$C338+$E338-2&lt;W$7),0,($D338-SUM($F338:V338)-SUM($F277:V277))*SAP_Leadsheet!$E$83)</f>
        <v>0</v>
      </c>
      <c r="X277" s="335">
        <f>IF(OR($C338&gt;X$7,$C338+$E338-2&lt;X$7),0,($D338-SUM($F338:W338)-SUM($F277:W277))*SAP_Leadsheet!$E$83)</f>
        <v>0</v>
      </c>
      <c r="Y277" s="335">
        <f>IF(OR($C338&gt;Y$7,$C338+$E338-2&lt;Y$7),0,($D338-SUM($F338:X338)-SUM($F277:X277))*SAP_Leadsheet!$E$83)</f>
        <v>0</v>
      </c>
      <c r="Z277" s="335">
        <f>IF(OR($C338&gt;Z$7,$C338+$E338-2&lt;Z$7),0,($D338-SUM($F338:Y338)-SUM($F277:Y277))*SAP_Leadsheet!$E$83)</f>
        <v>0</v>
      </c>
      <c r="AA277" s="335">
        <f>IF(OR($C338&gt;AA$7,$C338+$E338-2&lt;AA$7),0,($D338-SUM($F338:Z338)-SUM($F277:Z277))*SAP_Leadsheet!$E$83)</f>
        <v>0</v>
      </c>
      <c r="AB277" s="335">
        <f>IF(OR($C338&gt;AB$7,$C338+$E338-2&lt;AB$7),0,($D338-SUM($F338:AA338)-SUM($F277:AA277))*SAP_Leadsheet!$E$83)</f>
        <v>0</v>
      </c>
      <c r="AC277" s="335">
        <f>IF(OR($C338&gt;AC$7,$C338+$E338-2&lt;AC$7),0,($D338-SUM($F338:AB338)-SUM($F277:AB277))*SAP_Leadsheet!$E$83)</f>
        <v>0</v>
      </c>
      <c r="AD277" s="335">
        <f>IF(OR($C338&gt;AD$7,$C338+$E338-2&lt;AD$7),0,($D338-SUM($F338:AC338)-SUM($F277:AC277))*SAP_Leadsheet!$E$83)</f>
        <v>0</v>
      </c>
      <c r="AE277" s="335">
        <f>IF(OR($C338&gt;AE$7,$C338+$E338-2&lt;AE$7),0,($D338-SUM($F338:AD338)-SUM($F277:AD277))*SAP_Leadsheet!$E$83)</f>
        <v>0</v>
      </c>
      <c r="AF277" s="335">
        <f>IF(OR($C338&gt;AF$7,$C338+$E338-2&lt;AF$7),0,($D338-SUM($F338:AE338)-SUM($F277:AE277))*SAP_Leadsheet!$E$83)</f>
        <v>0</v>
      </c>
      <c r="AG277" s="335">
        <f>IF(OR($C338&gt;AG$7,$C338+$E338-2&lt;AG$7),0,($D338-SUM($F338:AF338)-SUM($F277:AF277))*SAP_Leadsheet!$E$83)</f>
        <v>0</v>
      </c>
      <c r="AH277" s="335">
        <f>IF(OR($C338&gt;AH$7,$C338+$E338-2&lt;AH$7),0,($D338-SUM($F338:AG338)-SUM($F277:AG277))*SAP_Leadsheet!$E$83)</f>
        <v>0</v>
      </c>
      <c r="AI277" s="335">
        <f>IF(OR($C338&gt;AI$7,$C338+$E338-2&lt;AI$7),0,($D338-SUM($F338:AH338)-SUM($F277:AH277))*SAP_Leadsheet!$E$83)</f>
        <v>0</v>
      </c>
      <c r="AJ277" s="335">
        <f>IF(OR($C338&gt;AJ$7,$C338+$E338-2&lt;AJ$7),0,($D338-SUM($F338:AI338)-SUM($F277:AI277))*SAP_Leadsheet!$E$83)</f>
        <v>0</v>
      </c>
      <c r="AK277" s="335">
        <f>IF(OR($C338&gt;AK$7,$C338+$E338-2&lt;AK$7),0,($D338-SUM($F338:AJ338)-SUM($F277:AJ277))*SAP_Leadsheet!$E$83)</f>
        <v>0</v>
      </c>
      <c r="AL277" s="335">
        <f>IF(OR($C338&gt;AL$7,$C338+$E338-2&lt;AL$7),0,($D338-SUM($F338:AK338)-SUM($F277:AK277))*SAP_Leadsheet!$E$83)</f>
        <v>0</v>
      </c>
      <c r="AM277" s="335">
        <f>IF(OR($C338&gt;AM$7,$C338+$E338-2&lt;AM$7),0,($D338-SUM($F338:AL338)-SUM($F277:AL277))*SAP_Leadsheet!$E$83)</f>
        <v>0</v>
      </c>
      <c r="AN277" s="335">
        <f>IF(OR($C338&gt;AN$7,$C338+$E338-2&lt;AN$7),0,($D338-SUM($F338:AM338)-SUM($F277:AM277))*SAP_Leadsheet!$E$83)</f>
        <v>0</v>
      </c>
      <c r="AO277" s="335">
        <f>IF(OR($C338&gt;AO$7,$C338+$E338-2&lt;AO$7),0,($D338-SUM($F338:AN338)-SUM($F277:AN277))*SAP_Leadsheet!$E$83)</f>
        <v>0</v>
      </c>
      <c r="AP277" s="335">
        <f>IF(OR($C338&gt;AP$7,$C338+$E338-2&lt;AP$7),0,($D338-SUM($F338:AO338)-SUM($F277:AO277))*SAP_Leadsheet!$E$83)</f>
        <v>0</v>
      </c>
      <c r="AQ277" s="335">
        <f>IF(OR($C338&gt;AQ$7,$C338+$E338-2&lt;AQ$7),0,($D338-SUM($F338:AP338)-SUM($F277:AP277))*SAP_Leadsheet!$E$83)</f>
        <v>0</v>
      </c>
      <c r="AR277" s="335">
        <f>IF(OR($C338&gt;AR$7,$C338+$E338-2&lt;AR$7),0,($D338-SUM($F338:AQ338)-SUM($F277:AQ277))*SAP_Leadsheet!$E$83)</f>
        <v>0</v>
      </c>
      <c r="AS277" s="335">
        <f>IF(OR($C338&gt;AS$7,$C338+$E338-2&lt;AS$7),0,($D338-SUM($F338:AR338)-SUM($F277:AR277))*SAP_Leadsheet!$E$83)</f>
        <v>0</v>
      </c>
      <c r="AT277" s="335">
        <f>IF(OR($C338&gt;AT$7,$C338+$E338-2&lt;AT$7),0,($D338-SUM($F338:AS338)-SUM($F277:AS277))*SAP_Leadsheet!$E$83)</f>
        <v>0</v>
      </c>
      <c r="AU277" s="335">
        <f>IF(OR($C338&gt;AU$7,$C338+$E338-2&lt;AU$7),0,($D338-SUM($F338:AT338)-SUM($F277:AT277))*SAP_Leadsheet!$E$83)</f>
        <v>0</v>
      </c>
      <c r="AV277" s="335">
        <f>IF(OR($C338&gt;AV$7,$C338+$E338-2&lt;AV$7),0,($D338-SUM($F338:AU338)-SUM($F277:AU277))*SAP_Leadsheet!$E$83)</f>
        <v>0</v>
      </c>
      <c r="AW277" s="335">
        <f>IF(OR($C338&gt;AW$7,$C338+$E338-2&lt;AW$7),0,($D338-SUM($F338:AV338)-SUM($F277:AV277))*SAP_Leadsheet!$E$83)</f>
        <v>0</v>
      </c>
      <c r="AX277" s="335">
        <f>IF(OR($C338&gt;AX$7,$C338+$E338-2&lt;AX$7),0,($D338-SUM($F338:AW338)-SUM($F277:AW277))*SAP_Leadsheet!$E$83)</f>
        <v>0</v>
      </c>
      <c r="AY277" s="335">
        <f>IF(OR($C338&gt;AY$7,$C338+$E338-2&lt;AY$7),0,($D338-SUM($F338:AX338)-SUM($F277:AX277))*SAP_Leadsheet!$E$83)</f>
        <v>0</v>
      </c>
      <c r="AZ277" s="335">
        <f>IF(OR($C338&gt;AZ$7,$C338+$E338-2&lt;AZ$7),0,($D338-SUM($F338:AY338)-SUM($F277:AY277))*SAP_Leadsheet!$E$83)</f>
        <v>0</v>
      </c>
      <c r="BA277" s="335">
        <f>IF(OR($C338&gt;BA$7,$C338+$E338-2&lt;BA$7),0,($D338-SUM($F338:AZ338)-SUM($F277:AZ277))*SAP_Leadsheet!$E$83)</f>
        <v>0</v>
      </c>
      <c r="BB277" s="335">
        <f>IF(OR($C338&gt;BB$7,$C338+$E338-2&lt;BB$7),0,($D338-SUM($F338:BA338)-SUM($F277:BA277))*SAP_Leadsheet!$E$83)</f>
        <v>0</v>
      </c>
      <c r="BC277" s="335">
        <f>IF(OR($C338&gt;BC$7,$C338+$E338-2&lt;BC$7),0,($D338-SUM($F338:BB338)-SUM($F277:BB277))*SAP_Leadsheet!$E$83)</f>
        <v>0</v>
      </c>
      <c r="BD277" s="335">
        <f>IF(OR($C338&gt;BD$7,$C338+$E338-2&lt;BD$7),0,($D338-SUM($F338:BC338)-SUM($F277:BC277))*SAP_Leadsheet!$E$83)</f>
        <v>0</v>
      </c>
      <c r="BE277" s="335">
        <f>IF(OR($C338&gt;BE$7,$C338+$E338-2&lt;BE$7),0,($D338-SUM($F338:BD338)-SUM($F277:BD277))*SAP_Leadsheet!$E$83)</f>
        <v>0</v>
      </c>
      <c r="BF277" s="335">
        <f>IF(OR($C338&gt;BF$7,$C338+$E338-2&lt;BF$7),0,($D338-SUM($F338:BE338)-SUM($F277:BE277))*SAP_Leadsheet!$E$83)</f>
        <v>0</v>
      </c>
      <c r="BG277" s="335">
        <f>IF(OR($C338&gt;BG$7,$C338+$E338-2&lt;BG$7),0,($D338-SUM($F338:BF338)-SUM($F277:BF277))*SAP_Leadsheet!$E$83)</f>
        <v>0</v>
      </c>
      <c r="BH277" s="335">
        <f>IF(OR($C338&gt;BH$7,$C338+$E338-2&lt;BH$7),0,($D338-SUM($F338:BG338)-SUM($F277:BG277))*SAP_Leadsheet!$E$83)</f>
        <v>0</v>
      </c>
      <c r="BI277" s="335">
        <f>IF(OR($C338&gt;BI$7,$C338+$E338-2&lt;BI$7),0,($D338-SUM($F338:BH338)-SUM($F277:BH277))*SAP_Leadsheet!$E$83)</f>
        <v>0</v>
      </c>
      <c r="BJ277" s="335">
        <f>IF(OR($C338&gt;BJ$7,$C338+$E338-2&lt;BJ$7),0,($D338-SUM($F338:BI338)-SUM($F277:BI277))*SAP_Leadsheet!$E$83)</f>
        <v>0</v>
      </c>
      <c r="BK277" s="335">
        <f>IF(OR($C338&gt;BK$7,$C338+$E338-2&lt;BK$7),0,($D338-SUM($F338:BJ338)-SUM($F277:BJ277))*SAP_Leadsheet!$E$83)</f>
        <v>0</v>
      </c>
      <c r="BL277" s="335">
        <f>IF(OR($C338&gt;BL$7,$C338+$E338-2&lt;BL$7),0,($D338-SUM($F338:BK338)-SUM($F277:BK277))*SAP_Leadsheet!$E$83)</f>
        <v>0</v>
      </c>
      <c r="BM277" s="335">
        <f>IF(OR($C338&gt;BM$7,$C338+$E338-2&lt;BM$7),0,($D338-SUM($F338:BL338)-SUM($F277:BL277))*SAP_Leadsheet!$E$83)</f>
        <v>0</v>
      </c>
      <c r="BN277" s="335">
        <f>IF(OR($C338&gt;BN$7,$C338+$E338-2&lt;BN$7),0,($D338-SUM($F338:BM338)-SUM($F277:BM277))*SAP_Leadsheet!$E$83)</f>
        <v>0</v>
      </c>
      <c r="BO277" s="253"/>
      <c r="BP277" s="253"/>
      <c r="BQ277" s="253"/>
      <c r="BR277" s="253"/>
      <c r="BS277" s="253"/>
      <c r="BT277" s="253"/>
      <c r="BU277" s="253"/>
      <c r="BV277" s="253"/>
      <c r="BW277" s="253"/>
      <c r="BX277" s="253"/>
      <c r="BY277" s="253"/>
      <c r="BZ277" s="253"/>
      <c r="CA277" s="253"/>
      <c r="CB277" s="253"/>
      <c r="CC277" s="253"/>
      <c r="CD277" s="253"/>
      <c r="CE277" s="253"/>
      <c r="CF277" s="253"/>
      <c r="CG277" s="253"/>
      <c r="CH277" s="253"/>
      <c r="CI277" s="253"/>
      <c r="CJ277" s="253"/>
      <c r="CK277" s="253"/>
      <c r="CL277" s="253"/>
    </row>
    <row r="278" spans="1:90" hidden="1" outlineLevel="1" x14ac:dyDescent="0.15">
      <c r="A278" s="112"/>
      <c r="B278" s="87"/>
      <c r="C278" s="8">
        <v>54</v>
      </c>
      <c r="D278" s="332"/>
      <c r="E278" s="333"/>
      <c r="F278" s="334"/>
      <c r="G278" s="335">
        <f>IF(OR($C339&gt;G$7,$C339+$E339-2&lt;G$7),0,($D339-SUM($F339:F339)-SUM($F278:F278))*SAP_Leadsheet!$E$83)</f>
        <v>0</v>
      </c>
      <c r="H278" s="335">
        <f>IF(OR($C339&gt;H$7,$C339+$E339-2&lt;H$7),0,($D339-SUM($F339:G339)-SUM($F278:G278))*SAP_Leadsheet!$E$83)</f>
        <v>0</v>
      </c>
      <c r="I278" s="335">
        <f>IF(OR($C339&gt;I$7,$C339+$E339-2&lt;I$7),0,($D339-SUM($F339:H339)-SUM($F278:H278))*SAP_Leadsheet!$E$83)</f>
        <v>0</v>
      </c>
      <c r="J278" s="335">
        <f>IF(OR($C339&gt;J$7,$C339+$E339-2&lt;J$7),0,($D339-SUM($F339:I339)-SUM($F278:I278))*SAP_Leadsheet!$E$83)</f>
        <v>0</v>
      </c>
      <c r="K278" s="335">
        <f>IF(OR($C339&gt;K$7,$C339+$E339-2&lt;K$7),0,($D339-SUM($F339:J339)-SUM($F278:J278))*SAP_Leadsheet!$E$83)</f>
        <v>0</v>
      </c>
      <c r="L278" s="335">
        <f>IF(OR($C339&gt;L$7,$C339+$E339-2&lt;L$7),0,($D339-SUM($F339:K339)-SUM($F278:K278))*SAP_Leadsheet!$E$83)</f>
        <v>0</v>
      </c>
      <c r="M278" s="335">
        <f>IF(OR($C339&gt;M$7,$C339+$E339-2&lt;M$7),0,($D339-SUM($F339:L339)-SUM($F278:L278))*SAP_Leadsheet!$E$83)</f>
        <v>0</v>
      </c>
      <c r="N278" s="335">
        <f>IF(OR($C339&gt;N$7,$C339+$E339-2&lt;N$7),0,($D339-SUM($F339:M339)-SUM($F278:M278))*SAP_Leadsheet!$E$83)</f>
        <v>0</v>
      </c>
      <c r="O278" s="335">
        <f>IF(OR($C339&gt;O$7,$C339+$E339-2&lt;O$7),0,($D339-SUM($F339:N339)-SUM($F278:N278))*SAP_Leadsheet!$E$83)</f>
        <v>0</v>
      </c>
      <c r="P278" s="335">
        <f>IF(OR($C339&gt;P$7,$C339+$E339-2&lt;P$7),0,($D339-SUM($F339:O339)-SUM($F278:O278))*SAP_Leadsheet!$E$83)</f>
        <v>0</v>
      </c>
      <c r="Q278" s="335">
        <f>IF(OR($C339&gt;Q$7,$C339+$E339-2&lt;Q$7),0,($D339-SUM($F339:P339)-SUM($F278:P278))*SAP_Leadsheet!$E$83)</f>
        <v>0</v>
      </c>
      <c r="R278" s="335">
        <f>IF(OR($C339&gt;R$7,$C339+$E339-2&lt;R$7),0,($D339-SUM($F339:Q339)-SUM($F278:Q278))*SAP_Leadsheet!$E$83)</f>
        <v>0</v>
      </c>
      <c r="S278" s="335">
        <f>IF(OR($C339&gt;S$7,$C339+$E339-2&lt;S$7),0,($D339-SUM($F339:R339)-SUM($F278:R278))*SAP_Leadsheet!$E$83)</f>
        <v>0</v>
      </c>
      <c r="T278" s="335">
        <f>IF(OR($C339&gt;T$7,$C339+$E339-2&lt;T$7),0,($D339-SUM($F339:S339)-SUM($F278:S278))*SAP_Leadsheet!$E$83)</f>
        <v>0</v>
      </c>
      <c r="U278" s="335">
        <f>IF(OR($C339&gt;U$7,$C339+$E339-2&lt;U$7),0,($D339-SUM($F339:T339)-SUM($F278:T278))*SAP_Leadsheet!$E$83)</f>
        <v>0</v>
      </c>
      <c r="V278" s="335">
        <f>IF(OR($C339&gt;V$7,$C339+$E339-2&lt;V$7),0,($D339-SUM($F339:U339)-SUM($F278:U278))*SAP_Leadsheet!$E$83)</f>
        <v>0</v>
      </c>
      <c r="W278" s="335">
        <f>IF(OR($C339&gt;W$7,$C339+$E339-2&lt;W$7),0,($D339-SUM($F339:V339)-SUM($F278:V278))*SAP_Leadsheet!$E$83)</f>
        <v>0</v>
      </c>
      <c r="X278" s="335">
        <f>IF(OR($C339&gt;X$7,$C339+$E339-2&lt;X$7),0,($D339-SUM($F339:W339)-SUM($F278:W278))*SAP_Leadsheet!$E$83)</f>
        <v>0</v>
      </c>
      <c r="Y278" s="335">
        <f>IF(OR($C339&gt;Y$7,$C339+$E339-2&lt;Y$7),0,($D339-SUM($F339:X339)-SUM($F278:X278))*SAP_Leadsheet!$E$83)</f>
        <v>0</v>
      </c>
      <c r="Z278" s="335">
        <f>IF(OR($C339&gt;Z$7,$C339+$E339-2&lt;Z$7),0,($D339-SUM($F339:Y339)-SUM($F278:Y278))*SAP_Leadsheet!$E$83)</f>
        <v>0</v>
      </c>
      <c r="AA278" s="335">
        <f>IF(OR($C339&gt;AA$7,$C339+$E339-2&lt;AA$7),0,($D339-SUM($F339:Z339)-SUM($F278:Z278))*SAP_Leadsheet!$E$83)</f>
        <v>0</v>
      </c>
      <c r="AB278" s="335">
        <f>IF(OR($C339&gt;AB$7,$C339+$E339-2&lt;AB$7),0,($D339-SUM($F339:AA339)-SUM($F278:AA278))*SAP_Leadsheet!$E$83)</f>
        <v>0</v>
      </c>
      <c r="AC278" s="335">
        <f>IF(OR($C339&gt;AC$7,$C339+$E339-2&lt;AC$7),0,($D339-SUM($F339:AB339)-SUM($F278:AB278))*SAP_Leadsheet!$E$83)</f>
        <v>0</v>
      </c>
      <c r="AD278" s="335">
        <f>IF(OR($C339&gt;AD$7,$C339+$E339-2&lt;AD$7),0,($D339-SUM($F339:AC339)-SUM($F278:AC278))*SAP_Leadsheet!$E$83)</f>
        <v>0</v>
      </c>
      <c r="AE278" s="335">
        <f>IF(OR($C339&gt;AE$7,$C339+$E339-2&lt;AE$7),0,($D339-SUM($F339:AD339)-SUM($F278:AD278))*SAP_Leadsheet!$E$83)</f>
        <v>0</v>
      </c>
      <c r="AF278" s="335">
        <f>IF(OR($C339&gt;AF$7,$C339+$E339-2&lt;AF$7),0,($D339-SUM($F339:AE339)-SUM($F278:AE278))*SAP_Leadsheet!$E$83)</f>
        <v>0</v>
      </c>
      <c r="AG278" s="335">
        <f>IF(OR($C339&gt;AG$7,$C339+$E339-2&lt;AG$7),0,($D339-SUM($F339:AF339)-SUM($F278:AF278))*SAP_Leadsheet!$E$83)</f>
        <v>0</v>
      </c>
      <c r="AH278" s="335">
        <f>IF(OR($C339&gt;AH$7,$C339+$E339-2&lt;AH$7),0,($D339-SUM($F339:AG339)-SUM($F278:AG278))*SAP_Leadsheet!$E$83)</f>
        <v>0</v>
      </c>
      <c r="AI278" s="335">
        <f>IF(OR($C339&gt;AI$7,$C339+$E339-2&lt;AI$7),0,($D339-SUM($F339:AH339)-SUM($F278:AH278))*SAP_Leadsheet!$E$83)</f>
        <v>0</v>
      </c>
      <c r="AJ278" s="335">
        <f>IF(OR($C339&gt;AJ$7,$C339+$E339-2&lt;AJ$7),0,($D339-SUM($F339:AI339)-SUM($F278:AI278))*SAP_Leadsheet!$E$83)</f>
        <v>0</v>
      </c>
      <c r="AK278" s="335">
        <f>IF(OR($C339&gt;AK$7,$C339+$E339-2&lt;AK$7),0,($D339-SUM($F339:AJ339)-SUM($F278:AJ278))*SAP_Leadsheet!$E$83)</f>
        <v>0</v>
      </c>
      <c r="AL278" s="335">
        <f>IF(OR($C339&gt;AL$7,$C339+$E339-2&lt;AL$7),0,($D339-SUM($F339:AK339)-SUM($F278:AK278))*SAP_Leadsheet!$E$83)</f>
        <v>0</v>
      </c>
      <c r="AM278" s="335">
        <f>IF(OR($C339&gt;AM$7,$C339+$E339-2&lt;AM$7),0,($D339-SUM($F339:AL339)-SUM($F278:AL278))*SAP_Leadsheet!$E$83)</f>
        <v>0</v>
      </c>
      <c r="AN278" s="335">
        <f>IF(OR($C339&gt;AN$7,$C339+$E339-2&lt;AN$7),0,($D339-SUM($F339:AM339)-SUM($F278:AM278))*SAP_Leadsheet!$E$83)</f>
        <v>0</v>
      </c>
      <c r="AO278" s="335">
        <f>IF(OR($C339&gt;AO$7,$C339+$E339-2&lt;AO$7),0,($D339-SUM($F339:AN339)-SUM($F278:AN278))*SAP_Leadsheet!$E$83)</f>
        <v>0</v>
      </c>
      <c r="AP278" s="335">
        <f>IF(OR($C339&gt;AP$7,$C339+$E339-2&lt;AP$7),0,($D339-SUM($F339:AO339)-SUM($F278:AO278))*SAP_Leadsheet!$E$83)</f>
        <v>0</v>
      </c>
      <c r="AQ278" s="335">
        <f>IF(OR($C339&gt;AQ$7,$C339+$E339-2&lt;AQ$7),0,($D339-SUM($F339:AP339)-SUM($F278:AP278))*SAP_Leadsheet!$E$83)</f>
        <v>0</v>
      </c>
      <c r="AR278" s="335">
        <f>IF(OR($C339&gt;AR$7,$C339+$E339-2&lt;AR$7),0,($D339-SUM($F339:AQ339)-SUM($F278:AQ278))*SAP_Leadsheet!$E$83)</f>
        <v>0</v>
      </c>
      <c r="AS278" s="335">
        <f>IF(OR($C339&gt;AS$7,$C339+$E339-2&lt;AS$7),0,($D339-SUM($F339:AR339)-SUM($F278:AR278))*SAP_Leadsheet!$E$83)</f>
        <v>0</v>
      </c>
      <c r="AT278" s="335">
        <f>IF(OR($C339&gt;AT$7,$C339+$E339-2&lt;AT$7),0,($D339-SUM($F339:AS339)-SUM($F278:AS278))*SAP_Leadsheet!$E$83)</f>
        <v>0</v>
      </c>
      <c r="AU278" s="335">
        <f>IF(OR($C339&gt;AU$7,$C339+$E339-2&lt;AU$7),0,($D339-SUM($F339:AT339)-SUM($F278:AT278))*SAP_Leadsheet!$E$83)</f>
        <v>0</v>
      </c>
      <c r="AV278" s="335">
        <f>IF(OR($C339&gt;AV$7,$C339+$E339-2&lt;AV$7),0,($D339-SUM($F339:AU339)-SUM($F278:AU278))*SAP_Leadsheet!$E$83)</f>
        <v>0</v>
      </c>
      <c r="AW278" s="335">
        <f>IF(OR($C339&gt;AW$7,$C339+$E339-2&lt;AW$7),0,($D339-SUM($F339:AV339)-SUM($F278:AV278))*SAP_Leadsheet!$E$83)</f>
        <v>0</v>
      </c>
      <c r="AX278" s="335">
        <f>IF(OR($C339&gt;AX$7,$C339+$E339-2&lt;AX$7),0,($D339-SUM($F339:AW339)-SUM($F278:AW278))*SAP_Leadsheet!$E$83)</f>
        <v>0</v>
      </c>
      <c r="AY278" s="335">
        <f>IF(OR($C339&gt;AY$7,$C339+$E339-2&lt;AY$7),0,($D339-SUM($F339:AX339)-SUM($F278:AX278))*SAP_Leadsheet!$E$83)</f>
        <v>0</v>
      </c>
      <c r="AZ278" s="335">
        <f>IF(OR($C339&gt;AZ$7,$C339+$E339-2&lt;AZ$7),0,($D339-SUM($F339:AY339)-SUM($F278:AY278))*SAP_Leadsheet!$E$83)</f>
        <v>0</v>
      </c>
      <c r="BA278" s="335">
        <f>IF(OR($C339&gt;BA$7,$C339+$E339-2&lt;BA$7),0,($D339-SUM($F339:AZ339)-SUM($F278:AZ278))*SAP_Leadsheet!$E$83)</f>
        <v>0</v>
      </c>
      <c r="BB278" s="335">
        <f>IF(OR($C339&gt;BB$7,$C339+$E339-2&lt;BB$7),0,($D339-SUM($F339:BA339)-SUM($F278:BA278))*SAP_Leadsheet!$E$83)</f>
        <v>0</v>
      </c>
      <c r="BC278" s="335">
        <f>IF(OR($C339&gt;BC$7,$C339+$E339-2&lt;BC$7),0,($D339-SUM($F339:BB339)-SUM($F278:BB278))*SAP_Leadsheet!$E$83)</f>
        <v>0</v>
      </c>
      <c r="BD278" s="335">
        <f>IF(OR($C339&gt;BD$7,$C339+$E339-2&lt;BD$7),0,($D339-SUM($F339:BC339)-SUM($F278:BC278))*SAP_Leadsheet!$E$83)</f>
        <v>0</v>
      </c>
      <c r="BE278" s="335">
        <f>IF(OR($C339&gt;BE$7,$C339+$E339-2&lt;BE$7),0,($D339-SUM($F339:BD339)-SUM($F278:BD278))*SAP_Leadsheet!$E$83)</f>
        <v>0</v>
      </c>
      <c r="BF278" s="335">
        <f>IF(OR($C339&gt;BF$7,$C339+$E339-2&lt;BF$7),0,($D339-SUM($F339:BE339)-SUM($F278:BE278))*SAP_Leadsheet!$E$83)</f>
        <v>0</v>
      </c>
      <c r="BG278" s="335">
        <f>IF(OR($C339&gt;BG$7,$C339+$E339-2&lt;BG$7),0,($D339-SUM($F339:BF339)-SUM($F278:BF278))*SAP_Leadsheet!$E$83)</f>
        <v>0</v>
      </c>
      <c r="BH278" s="335">
        <f>IF(OR($C339&gt;BH$7,$C339+$E339-2&lt;BH$7),0,($D339-SUM($F339:BG339)-SUM($F278:BG278))*SAP_Leadsheet!$E$83)</f>
        <v>0</v>
      </c>
      <c r="BI278" s="335">
        <f>IF(OR($C339&gt;BI$7,$C339+$E339-2&lt;BI$7),0,($D339-SUM($F339:BH339)-SUM($F278:BH278))*SAP_Leadsheet!$E$83)</f>
        <v>0</v>
      </c>
      <c r="BJ278" s="335">
        <f>IF(OR($C339&gt;BJ$7,$C339+$E339-2&lt;BJ$7),0,($D339-SUM($F339:BI339)-SUM($F278:BI278))*SAP_Leadsheet!$E$83)</f>
        <v>0</v>
      </c>
      <c r="BK278" s="335">
        <f>IF(OR($C339&gt;BK$7,$C339+$E339-2&lt;BK$7),0,($D339-SUM($F339:BJ339)-SUM($F278:BJ278))*SAP_Leadsheet!$E$83)</f>
        <v>0</v>
      </c>
      <c r="BL278" s="335">
        <f>IF(OR($C339&gt;BL$7,$C339+$E339-2&lt;BL$7),0,($D339-SUM($F339:BK339)-SUM($F278:BK278))*SAP_Leadsheet!$E$83)</f>
        <v>0</v>
      </c>
      <c r="BM278" s="335">
        <f>IF(OR($C339&gt;BM$7,$C339+$E339-2&lt;BM$7),0,($D339-SUM($F339:BL339)-SUM($F278:BL278))*SAP_Leadsheet!$E$83)</f>
        <v>0</v>
      </c>
      <c r="BN278" s="335">
        <f>IF(OR($C339&gt;BN$7,$C339+$E339-2&lt;BN$7),0,($D339-SUM($F339:BM339)-SUM($F278:BM278))*SAP_Leadsheet!$E$83)</f>
        <v>0</v>
      </c>
      <c r="BO278" s="253"/>
      <c r="BP278" s="253"/>
      <c r="BQ278" s="253"/>
      <c r="BR278" s="253"/>
      <c r="BS278" s="253"/>
      <c r="BT278" s="253"/>
      <c r="BU278" s="253"/>
      <c r="BV278" s="253"/>
      <c r="BW278" s="253"/>
      <c r="BX278" s="253"/>
      <c r="BY278" s="253"/>
      <c r="BZ278" s="253"/>
      <c r="CA278" s="253"/>
      <c r="CB278" s="253"/>
      <c r="CC278" s="253"/>
      <c r="CD278" s="253"/>
      <c r="CE278" s="253"/>
      <c r="CF278" s="253"/>
      <c r="CG278" s="253"/>
      <c r="CH278" s="253"/>
      <c r="CI278" s="253"/>
      <c r="CJ278" s="253"/>
      <c r="CK278" s="253"/>
      <c r="CL278" s="253"/>
    </row>
    <row r="279" spans="1:90" hidden="1" outlineLevel="1" x14ac:dyDescent="0.15">
      <c r="A279" s="112"/>
      <c r="B279" s="87"/>
      <c r="C279" s="8">
        <v>55</v>
      </c>
      <c r="D279" s="332"/>
      <c r="E279" s="333"/>
      <c r="F279" s="334"/>
      <c r="G279" s="335">
        <f>IF(OR($C340&gt;G$7,$C340+$E340-2&lt;G$7),0,($D340-SUM($F340:F340)-SUM($F279:F279))*SAP_Leadsheet!$E$83)</f>
        <v>0</v>
      </c>
      <c r="H279" s="335">
        <f>IF(OR($C340&gt;H$7,$C340+$E340-2&lt;H$7),0,($D340-SUM($F340:G340)-SUM($F279:G279))*SAP_Leadsheet!$E$83)</f>
        <v>0</v>
      </c>
      <c r="I279" s="335">
        <f>IF(OR($C340&gt;I$7,$C340+$E340-2&lt;I$7),0,($D340-SUM($F340:H340)-SUM($F279:H279))*SAP_Leadsheet!$E$83)</f>
        <v>0</v>
      </c>
      <c r="J279" s="335">
        <f>IF(OR($C340&gt;J$7,$C340+$E340-2&lt;J$7),0,($D340-SUM($F340:I340)-SUM($F279:I279))*SAP_Leadsheet!$E$83)</f>
        <v>0</v>
      </c>
      <c r="K279" s="335">
        <f>IF(OR($C340&gt;K$7,$C340+$E340-2&lt;K$7),0,($D340-SUM($F340:J340)-SUM($F279:J279))*SAP_Leadsheet!$E$83)</f>
        <v>0</v>
      </c>
      <c r="L279" s="335">
        <f>IF(OR($C340&gt;L$7,$C340+$E340-2&lt;L$7),0,($D340-SUM($F340:K340)-SUM($F279:K279))*SAP_Leadsheet!$E$83)</f>
        <v>0</v>
      </c>
      <c r="M279" s="335">
        <f>IF(OR($C340&gt;M$7,$C340+$E340-2&lt;M$7),0,($D340-SUM($F340:L340)-SUM($F279:L279))*SAP_Leadsheet!$E$83)</f>
        <v>0</v>
      </c>
      <c r="N279" s="335">
        <f>IF(OR($C340&gt;N$7,$C340+$E340-2&lt;N$7),0,($D340-SUM($F340:M340)-SUM($F279:M279))*SAP_Leadsheet!$E$83)</f>
        <v>0</v>
      </c>
      <c r="O279" s="335">
        <f>IF(OR($C340&gt;O$7,$C340+$E340-2&lt;O$7),0,($D340-SUM($F340:N340)-SUM($F279:N279))*SAP_Leadsheet!$E$83)</f>
        <v>0</v>
      </c>
      <c r="P279" s="335">
        <f>IF(OR($C340&gt;P$7,$C340+$E340-2&lt;P$7),0,($D340-SUM($F340:O340)-SUM($F279:O279))*SAP_Leadsheet!$E$83)</f>
        <v>0</v>
      </c>
      <c r="Q279" s="335">
        <f>IF(OR($C340&gt;Q$7,$C340+$E340-2&lt;Q$7),0,($D340-SUM($F340:P340)-SUM($F279:P279))*SAP_Leadsheet!$E$83)</f>
        <v>0</v>
      </c>
      <c r="R279" s="335">
        <f>IF(OR($C340&gt;R$7,$C340+$E340-2&lt;R$7),0,($D340-SUM($F340:Q340)-SUM($F279:Q279))*SAP_Leadsheet!$E$83)</f>
        <v>0</v>
      </c>
      <c r="S279" s="335">
        <f>IF(OR($C340&gt;S$7,$C340+$E340-2&lt;S$7),0,($D340-SUM($F340:R340)-SUM($F279:R279))*SAP_Leadsheet!$E$83)</f>
        <v>0</v>
      </c>
      <c r="T279" s="335">
        <f>IF(OR($C340&gt;T$7,$C340+$E340-2&lt;T$7),0,($D340-SUM($F340:S340)-SUM($F279:S279))*SAP_Leadsheet!$E$83)</f>
        <v>0</v>
      </c>
      <c r="U279" s="335">
        <f>IF(OR($C340&gt;U$7,$C340+$E340-2&lt;U$7),0,($D340-SUM($F340:T340)-SUM($F279:T279))*SAP_Leadsheet!$E$83)</f>
        <v>0</v>
      </c>
      <c r="V279" s="335">
        <f>IF(OR($C340&gt;V$7,$C340+$E340-2&lt;V$7),0,($D340-SUM($F340:U340)-SUM($F279:U279))*SAP_Leadsheet!$E$83)</f>
        <v>0</v>
      </c>
      <c r="W279" s="335">
        <f>IF(OR($C340&gt;W$7,$C340+$E340-2&lt;W$7),0,($D340-SUM($F340:V340)-SUM($F279:V279))*SAP_Leadsheet!$E$83)</f>
        <v>0</v>
      </c>
      <c r="X279" s="335">
        <f>IF(OR($C340&gt;X$7,$C340+$E340-2&lt;X$7),0,($D340-SUM($F340:W340)-SUM($F279:W279))*SAP_Leadsheet!$E$83)</f>
        <v>0</v>
      </c>
      <c r="Y279" s="335">
        <f>IF(OR($C340&gt;Y$7,$C340+$E340-2&lt;Y$7),0,($D340-SUM($F340:X340)-SUM($F279:X279))*SAP_Leadsheet!$E$83)</f>
        <v>0</v>
      </c>
      <c r="Z279" s="335">
        <f>IF(OR($C340&gt;Z$7,$C340+$E340-2&lt;Z$7),0,($D340-SUM($F340:Y340)-SUM($F279:Y279))*SAP_Leadsheet!$E$83)</f>
        <v>0</v>
      </c>
      <c r="AA279" s="335">
        <f>IF(OR($C340&gt;AA$7,$C340+$E340-2&lt;AA$7),0,($D340-SUM($F340:Z340)-SUM($F279:Z279))*SAP_Leadsheet!$E$83)</f>
        <v>0</v>
      </c>
      <c r="AB279" s="335">
        <f>IF(OR($C340&gt;AB$7,$C340+$E340-2&lt;AB$7),0,($D340-SUM($F340:AA340)-SUM($F279:AA279))*SAP_Leadsheet!$E$83)</f>
        <v>0</v>
      </c>
      <c r="AC279" s="335">
        <f>IF(OR($C340&gt;AC$7,$C340+$E340-2&lt;AC$7),0,($D340-SUM($F340:AB340)-SUM($F279:AB279))*SAP_Leadsheet!$E$83)</f>
        <v>0</v>
      </c>
      <c r="AD279" s="335">
        <f>IF(OR($C340&gt;AD$7,$C340+$E340-2&lt;AD$7),0,($D340-SUM($F340:AC340)-SUM($F279:AC279))*SAP_Leadsheet!$E$83)</f>
        <v>0</v>
      </c>
      <c r="AE279" s="335">
        <f>IF(OR($C340&gt;AE$7,$C340+$E340-2&lt;AE$7),0,($D340-SUM($F340:AD340)-SUM($F279:AD279))*SAP_Leadsheet!$E$83)</f>
        <v>0</v>
      </c>
      <c r="AF279" s="335">
        <f>IF(OR($C340&gt;AF$7,$C340+$E340-2&lt;AF$7),0,($D340-SUM($F340:AE340)-SUM($F279:AE279))*SAP_Leadsheet!$E$83)</f>
        <v>0</v>
      </c>
      <c r="AG279" s="335">
        <f>IF(OR($C340&gt;AG$7,$C340+$E340-2&lt;AG$7),0,($D340-SUM($F340:AF340)-SUM($F279:AF279))*SAP_Leadsheet!$E$83)</f>
        <v>0</v>
      </c>
      <c r="AH279" s="335">
        <f>IF(OR($C340&gt;AH$7,$C340+$E340-2&lt;AH$7),0,($D340-SUM($F340:AG340)-SUM($F279:AG279))*SAP_Leadsheet!$E$83)</f>
        <v>0</v>
      </c>
      <c r="AI279" s="335">
        <f>IF(OR($C340&gt;AI$7,$C340+$E340-2&lt;AI$7),0,($D340-SUM($F340:AH340)-SUM($F279:AH279))*SAP_Leadsheet!$E$83)</f>
        <v>0</v>
      </c>
      <c r="AJ279" s="335">
        <f>IF(OR($C340&gt;AJ$7,$C340+$E340-2&lt;AJ$7),0,($D340-SUM($F340:AI340)-SUM($F279:AI279))*SAP_Leadsheet!$E$83)</f>
        <v>0</v>
      </c>
      <c r="AK279" s="335">
        <f>IF(OR($C340&gt;AK$7,$C340+$E340-2&lt;AK$7),0,($D340-SUM($F340:AJ340)-SUM($F279:AJ279))*SAP_Leadsheet!$E$83)</f>
        <v>0</v>
      </c>
      <c r="AL279" s="335">
        <f>IF(OR($C340&gt;AL$7,$C340+$E340-2&lt;AL$7),0,($D340-SUM($F340:AK340)-SUM($F279:AK279))*SAP_Leadsheet!$E$83)</f>
        <v>0</v>
      </c>
      <c r="AM279" s="335">
        <f>IF(OR($C340&gt;AM$7,$C340+$E340-2&lt;AM$7),0,($D340-SUM($F340:AL340)-SUM($F279:AL279))*SAP_Leadsheet!$E$83)</f>
        <v>0</v>
      </c>
      <c r="AN279" s="335">
        <f>IF(OR($C340&gt;AN$7,$C340+$E340-2&lt;AN$7),0,($D340-SUM($F340:AM340)-SUM($F279:AM279))*SAP_Leadsheet!$E$83)</f>
        <v>0</v>
      </c>
      <c r="AO279" s="335">
        <f>IF(OR($C340&gt;AO$7,$C340+$E340-2&lt;AO$7),0,($D340-SUM($F340:AN340)-SUM($F279:AN279))*SAP_Leadsheet!$E$83)</f>
        <v>0</v>
      </c>
      <c r="AP279" s="335">
        <f>IF(OR($C340&gt;AP$7,$C340+$E340-2&lt;AP$7),0,($D340-SUM($F340:AO340)-SUM($F279:AO279))*SAP_Leadsheet!$E$83)</f>
        <v>0</v>
      </c>
      <c r="AQ279" s="335">
        <f>IF(OR($C340&gt;AQ$7,$C340+$E340-2&lt;AQ$7),0,($D340-SUM($F340:AP340)-SUM($F279:AP279))*SAP_Leadsheet!$E$83)</f>
        <v>0</v>
      </c>
      <c r="AR279" s="335">
        <f>IF(OR($C340&gt;AR$7,$C340+$E340-2&lt;AR$7),0,($D340-SUM($F340:AQ340)-SUM($F279:AQ279))*SAP_Leadsheet!$E$83)</f>
        <v>0</v>
      </c>
      <c r="AS279" s="335">
        <f>IF(OR($C340&gt;AS$7,$C340+$E340-2&lt;AS$7),0,($D340-SUM($F340:AR340)-SUM($F279:AR279))*SAP_Leadsheet!$E$83)</f>
        <v>0</v>
      </c>
      <c r="AT279" s="335">
        <f>IF(OR($C340&gt;AT$7,$C340+$E340-2&lt;AT$7),0,($D340-SUM($F340:AS340)-SUM($F279:AS279))*SAP_Leadsheet!$E$83)</f>
        <v>0</v>
      </c>
      <c r="AU279" s="335">
        <f>IF(OR($C340&gt;AU$7,$C340+$E340-2&lt;AU$7),0,($D340-SUM($F340:AT340)-SUM($F279:AT279))*SAP_Leadsheet!$E$83)</f>
        <v>0</v>
      </c>
      <c r="AV279" s="335">
        <f>IF(OR($C340&gt;AV$7,$C340+$E340-2&lt;AV$7),0,($D340-SUM($F340:AU340)-SUM($F279:AU279))*SAP_Leadsheet!$E$83)</f>
        <v>0</v>
      </c>
      <c r="AW279" s="335">
        <f>IF(OR($C340&gt;AW$7,$C340+$E340-2&lt;AW$7),0,($D340-SUM($F340:AV340)-SUM($F279:AV279))*SAP_Leadsheet!$E$83)</f>
        <v>0</v>
      </c>
      <c r="AX279" s="335">
        <f>IF(OR($C340&gt;AX$7,$C340+$E340-2&lt;AX$7),0,($D340-SUM($F340:AW340)-SUM($F279:AW279))*SAP_Leadsheet!$E$83)</f>
        <v>0</v>
      </c>
      <c r="AY279" s="335">
        <f>IF(OR($C340&gt;AY$7,$C340+$E340-2&lt;AY$7),0,($D340-SUM($F340:AX340)-SUM($F279:AX279))*SAP_Leadsheet!$E$83)</f>
        <v>0</v>
      </c>
      <c r="AZ279" s="335">
        <f>IF(OR($C340&gt;AZ$7,$C340+$E340-2&lt;AZ$7),0,($D340-SUM($F340:AY340)-SUM($F279:AY279))*SAP_Leadsheet!$E$83)</f>
        <v>0</v>
      </c>
      <c r="BA279" s="335">
        <f>IF(OR($C340&gt;BA$7,$C340+$E340-2&lt;BA$7),0,($D340-SUM($F340:AZ340)-SUM($F279:AZ279))*SAP_Leadsheet!$E$83)</f>
        <v>0</v>
      </c>
      <c r="BB279" s="335">
        <f>IF(OR($C340&gt;BB$7,$C340+$E340-2&lt;BB$7),0,($D340-SUM($F340:BA340)-SUM($F279:BA279))*SAP_Leadsheet!$E$83)</f>
        <v>0</v>
      </c>
      <c r="BC279" s="335">
        <f>IF(OR($C340&gt;BC$7,$C340+$E340-2&lt;BC$7),0,($D340-SUM($F340:BB340)-SUM($F279:BB279))*SAP_Leadsheet!$E$83)</f>
        <v>0</v>
      </c>
      <c r="BD279" s="335">
        <f>IF(OR($C340&gt;BD$7,$C340+$E340-2&lt;BD$7),0,($D340-SUM($F340:BC340)-SUM($F279:BC279))*SAP_Leadsheet!$E$83)</f>
        <v>0</v>
      </c>
      <c r="BE279" s="335">
        <f>IF(OR($C340&gt;BE$7,$C340+$E340-2&lt;BE$7),0,($D340-SUM($F340:BD340)-SUM($F279:BD279))*SAP_Leadsheet!$E$83)</f>
        <v>0</v>
      </c>
      <c r="BF279" s="335">
        <f>IF(OR($C340&gt;BF$7,$C340+$E340-2&lt;BF$7),0,($D340-SUM($F340:BE340)-SUM($F279:BE279))*SAP_Leadsheet!$E$83)</f>
        <v>0</v>
      </c>
      <c r="BG279" s="335">
        <f>IF(OR($C340&gt;BG$7,$C340+$E340-2&lt;BG$7),0,($D340-SUM($F340:BF340)-SUM($F279:BF279))*SAP_Leadsheet!$E$83)</f>
        <v>0</v>
      </c>
      <c r="BH279" s="335">
        <f>IF(OR($C340&gt;BH$7,$C340+$E340-2&lt;BH$7),0,($D340-SUM($F340:BG340)-SUM($F279:BG279))*SAP_Leadsheet!$E$83)</f>
        <v>0</v>
      </c>
      <c r="BI279" s="335">
        <f>IF(OR($C340&gt;BI$7,$C340+$E340-2&lt;BI$7),0,($D340-SUM($F340:BH340)-SUM($F279:BH279))*SAP_Leadsheet!$E$83)</f>
        <v>0</v>
      </c>
      <c r="BJ279" s="335">
        <f>IF(OR($C340&gt;BJ$7,$C340+$E340-2&lt;BJ$7),0,($D340-SUM($F340:BI340)-SUM($F279:BI279))*SAP_Leadsheet!$E$83)</f>
        <v>0</v>
      </c>
      <c r="BK279" s="335">
        <f>IF(OR($C340&gt;BK$7,$C340+$E340-2&lt;BK$7),0,($D340-SUM($F340:BJ340)-SUM($F279:BJ279))*SAP_Leadsheet!$E$83)</f>
        <v>0</v>
      </c>
      <c r="BL279" s="335">
        <f>IF(OR($C340&gt;BL$7,$C340+$E340-2&lt;BL$7),0,($D340-SUM($F340:BK340)-SUM($F279:BK279))*SAP_Leadsheet!$E$83)</f>
        <v>0</v>
      </c>
      <c r="BM279" s="335">
        <f>IF(OR($C340&gt;BM$7,$C340+$E340-2&lt;BM$7),0,($D340-SUM($F340:BL340)-SUM($F279:BL279))*SAP_Leadsheet!$E$83)</f>
        <v>0</v>
      </c>
      <c r="BN279" s="335">
        <f>IF(OR($C340&gt;BN$7,$C340+$E340-2&lt;BN$7),0,($D340-SUM($F340:BM340)-SUM($F279:BM279))*SAP_Leadsheet!$E$83)</f>
        <v>0</v>
      </c>
      <c r="BO279" s="253"/>
      <c r="BP279" s="253"/>
      <c r="BQ279" s="253"/>
      <c r="BR279" s="253"/>
      <c r="BS279" s="253"/>
      <c r="BT279" s="253"/>
      <c r="BU279" s="253"/>
      <c r="BV279" s="253"/>
      <c r="BW279" s="253"/>
      <c r="BX279" s="253"/>
      <c r="BY279" s="253"/>
      <c r="BZ279" s="253"/>
      <c r="CA279" s="253"/>
      <c r="CB279" s="253"/>
      <c r="CC279" s="253"/>
      <c r="CD279" s="253"/>
      <c r="CE279" s="253"/>
      <c r="CF279" s="253"/>
      <c r="CG279" s="253"/>
      <c r="CH279" s="253"/>
      <c r="CI279" s="253"/>
      <c r="CJ279" s="253"/>
      <c r="CK279" s="253"/>
      <c r="CL279" s="253"/>
    </row>
    <row r="280" spans="1:90" hidden="1" outlineLevel="1" x14ac:dyDescent="0.15">
      <c r="A280" s="112"/>
      <c r="B280" s="87"/>
      <c r="C280" s="8">
        <v>56</v>
      </c>
      <c r="D280" s="332"/>
      <c r="E280" s="333"/>
      <c r="F280" s="334"/>
      <c r="G280" s="335">
        <f>IF(OR($C341&gt;G$7,$C341+$E341-2&lt;G$7),0,($D341-SUM($F341:F341)-SUM($F280:F280))*SAP_Leadsheet!$E$83)</f>
        <v>0</v>
      </c>
      <c r="H280" s="335">
        <f>IF(OR($C341&gt;H$7,$C341+$E341-2&lt;H$7),0,($D341-SUM($F341:G341)-SUM($F280:G280))*SAP_Leadsheet!$E$83)</f>
        <v>0</v>
      </c>
      <c r="I280" s="335">
        <f>IF(OR($C341&gt;I$7,$C341+$E341-2&lt;I$7),0,($D341-SUM($F341:H341)-SUM($F280:H280))*SAP_Leadsheet!$E$83)</f>
        <v>0</v>
      </c>
      <c r="J280" s="335">
        <f>IF(OR($C341&gt;J$7,$C341+$E341-2&lt;J$7),0,($D341-SUM($F341:I341)-SUM($F280:I280))*SAP_Leadsheet!$E$83)</f>
        <v>0</v>
      </c>
      <c r="K280" s="335">
        <f>IF(OR($C341&gt;K$7,$C341+$E341-2&lt;K$7),0,($D341-SUM($F341:J341)-SUM($F280:J280))*SAP_Leadsheet!$E$83)</f>
        <v>0</v>
      </c>
      <c r="L280" s="335">
        <f>IF(OR($C341&gt;L$7,$C341+$E341-2&lt;L$7),0,($D341-SUM($F341:K341)-SUM($F280:K280))*SAP_Leadsheet!$E$83)</f>
        <v>0</v>
      </c>
      <c r="M280" s="335">
        <f>IF(OR($C341&gt;M$7,$C341+$E341-2&lt;M$7),0,($D341-SUM($F341:L341)-SUM($F280:L280))*SAP_Leadsheet!$E$83)</f>
        <v>0</v>
      </c>
      <c r="N280" s="335">
        <f>IF(OR($C341&gt;N$7,$C341+$E341-2&lt;N$7),0,($D341-SUM($F341:M341)-SUM($F280:M280))*SAP_Leadsheet!$E$83)</f>
        <v>0</v>
      </c>
      <c r="O280" s="335">
        <f>IF(OR($C341&gt;O$7,$C341+$E341-2&lt;O$7),0,($D341-SUM($F341:N341)-SUM($F280:N280))*SAP_Leadsheet!$E$83)</f>
        <v>0</v>
      </c>
      <c r="P280" s="335">
        <f>IF(OR($C341&gt;P$7,$C341+$E341-2&lt;P$7),0,($D341-SUM($F341:O341)-SUM($F280:O280))*SAP_Leadsheet!$E$83)</f>
        <v>0</v>
      </c>
      <c r="Q280" s="335">
        <f>IF(OR($C341&gt;Q$7,$C341+$E341-2&lt;Q$7),0,($D341-SUM($F341:P341)-SUM($F280:P280))*SAP_Leadsheet!$E$83)</f>
        <v>0</v>
      </c>
      <c r="R280" s="335">
        <f>IF(OR($C341&gt;R$7,$C341+$E341-2&lt;R$7),0,($D341-SUM($F341:Q341)-SUM($F280:Q280))*SAP_Leadsheet!$E$83)</f>
        <v>0</v>
      </c>
      <c r="S280" s="335">
        <f>IF(OR($C341&gt;S$7,$C341+$E341-2&lt;S$7),0,($D341-SUM($F341:R341)-SUM($F280:R280))*SAP_Leadsheet!$E$83)</f>
        <v>0</v>
      </c>
      <c r="T280" s="335">
        <f>IF(OR($C341&gt;T$7,$C341+$E341-2&lt;T$7),0,($D341-SUM($F341:S341)-SUM($F280:S280))*SAP_Leadsheet!$E$83)</f>
        <v>0</v>
      </c>
      <c r="U280" s="335">
        <f>IF(OR($C341&gt;U$7,$C341+$E341-2&lt;U$7),0,($D341-SUM($F341:T341)-SUM($F280:T280))*SAP_Leadsheet!$E$83)</f>
        <v>0</v>
      </c>
      <c r="V280" s="335">
        <f>IF(OR($C341&gt;V$7,$C341+$E341-2&lt;V$7),0,($D341-SUM($F341:U341)-SUM($F280:U280))*SAP_Leadsheet!$E$83)</f>
        <v>0</v>
      </c>
      <c r="W280" s="335">
        <f>IF(OR($C341&gt;W$7,$C341+$E341-2&lt;W$7),0,($D341-SUM($F341:V341)-SUM($F280:V280))*SAP_Leadsheet!$E$83)</f>
        <v>0</v>
      </c>
      <c r="X280" s="335">
        <f>IF(OR($C341&gt;X$7,$C341+$E341-2&lt;X$7),0,($D341-SUM($F341:W341)-SUM($F280:W280))*SAP_Leadsheet!$E$83)</f>
        <v>0</v>
      </c>
      <c r="Y280" s="335">
        <f>IF(OR($C341&gt;Y$7,$C341+$E341-2&lt;Y$7),0,($D341-SUM($F341:X341)-SUM($F280:X280))*SAP_Leadsheet!$E$83)</f>
        <v>0</v>
      </c>
      <c r="Z280" s="335">
        <f>IF(OR($C341&gt;Z$7,$C341+$E341-2&lt;Z$7),0,($D341-SUM($F341:Y341)-SUM($F280:Y280))*SAP_Leadsheet!$E$83)</f>
        <v>0</v>
      </c>
      <c r="AA280" s="335">
        <f>IF(OR($C341&gt;AA$7,$C341+$E341-2&lt;AA$7),0,($D341-SUM($F341:Z341)-SUM($F280:Z280))*SAP_Leadsheet!$E$83)</f>
        <v>0</v>
      </c>
      <c r="AB280" s="335">
        <f>IF(OR($C341&gt;AB$7,$C341+$E341-2&lt;AB$7),0,($D341-SUM($F341:AA341)-SUM($F280:AA280))*SAP_Leadsheet!$E$83)</f>
        <v>0</v>
      </c>
      <c r="AC280" s="335">
        <f>IF(OR($C341&gt;AC$7,$C341+$E341-2&lt;AC$7),0,($D341-SUM($F341:AB341)-SUM($F280:AB280))*SAP_Leadsheet!$E$83)</f>
        <v>0</v>
      </c>
      <c r="AD280" s="335">
        <f>IF(OR($C341&gt;AD$7,$C341+$E341-2&lt;AD$7),0,($D341-SUM($F341:AC341)-SUM($F280:AC280))*SAP_Leadsheet!$E$83)</f>
        <v>0</v>
      </c>
      <c r="AE280" s="335">
        <f>IF(OR($C341&gt;AE$7,$C341+$E341-2&lt;AE$7),0,($D341-SUM($F341:AD341)-SUM($F280:AD280))*SAP_Leadsheet!$E$83)</f>
        <v>0</v>
      </c>
      <c r="AF280" s="335">
        <f>IF(OR($C341&gt;AF$7,$C341+$E341-2&lt;AF$7),0,($D341-SUM($F341:AE341)-SUM($F280:AE280))*SAP_Leadsheet!$E$83)</f>
        <v>0</v>
      </c>
      <c r="AG280" s="335">
        <f>IF(OR($C341&gt;AG$7,$C341+$E341-2&lt;AG$7),0,($D341-SUM($F341:AF341)-SUM($F280:AF280))*SAP_Leadsheet!$E$83)</f>
        <v>0</v>
      </c>
      <c r="AH280" s="335">
        <f>IF(OR($C341&gt;AH$7,$C341+$E341-2&lt;AH$7),0,($D341-SUM($F341:AG341)-SUM($F280:AG280))*SAP_Leadsheet!$E$83)</f>
        <v>0</v>
      </c>
      <c r="AI280" s="335">
        <f>IF(OR($C341&gt;AI$7,$C341+$E341-2&lt;AI$7),0,($D341-SUM($F341:AH341)-SUM($F280:AH280))*SAP_Leadsheet!$E$83)</f>
        <v>0</v>
      </c>
      <c r="AJ280" s="335">
        <f>IF(OR($C341&gt;AJ$7,$C341+$E341-2&lt;AJ$7),0,($D341-SUM($F341:AI341)-SUM($F280:AI280))*SAP_Leadsheet!$E$83)</f>
        <v>0</v>
      </c>
      <c r="AK280" s="335">
        <f>IF(OR($C341&gt;AK$7,$C341+$E341-2&lt;AK$7),0,($D341-SUM($F341:AJ341)-SUM($F280:AJ280))*SAP_Leadsheet!$E$83)</f>
        <v>0</v>
      </c>
      <c r="AL280" s="335">
        <f>IF(OR($C341&gt;AL$7,$C341+$E341-2&lt;AL$7),0,($D341-SUM($F341:AK341)-SUM($F280:AK280))*SAP_Leadsheet!$E$83)</f>
        <v>0</v>
      </c>
      <c r="AM280" s="335">
        <f>IF(OR($C341&gt;AM$7,$C341+$E341-2&lt;AM$7),0,($D341-SUM($F341:AL341)-SUM($F280:AL280))*SAP_Leadsheet!$E$83)</f>
        <v>0</v>
      </c>
      <c r="AN280" s="335">
        <f>IF(OR($C341&gt;AN$7,$C341+$E341-2&lt;AN$7),0,($D341-SUM($F341:AM341)-SUM($F280:AM280))*SAP_Leadsheet!$E$83)</f>
        <v>0</v>
      </c>
      <c r="AO280" s="335">
        <f>IF(OR($C341&gt;AO$7,$C341+$E341-2&lt;AO$7),0,($D341-SUM($F341:AN341)-SUM($F280:AN280))*SAP_Leadsheet!$E$83)</f>
        <v>0</v>
      </c>
      <c r="AP280" s="335">
        <f>IF(OR($C341&gt;AP$7,$C341+$E341-2&lt;AP$7),0,($D341-SUM($F341:AO341)-SUM($F280:AO280))*SAP_Leadsheet!$E$83)</f>
        <v>0</v>
      </c>
      <c r="AQ280" s="335">
        <f>IF(OR($C341&gt;AQ$7,$C341+$E341-2&lt;AQ$7),0,($D341-SUM($F341:AP341)-SUM($F280:AP280))*SAP_Leadsheet!$E$83)</f>
        <v>0</v>
      </c>
      <c r="AR280" s="335">
        <f>IF(OR($C341&gt;AR$7,$C341+$E341-2&lt;AR$7),0,($D341-SUM($F341:AQ341)-SUM($F280:AQ280))*SAP_Leadsheet!$E$83)</f>
        <v>0</v>
      </c>
      <c r="AS280" s="335">
        <f>IF(OR($C341&gt;AS$7,$C341+$E341-2&lt;AS$7),0,($D341-SUM($F341:AR341)-SUM($F280:AR280))*SAP_Leadsheet!$E$83)</f>
        <v>0</v>
      </c>
      <c r="AT280" s="335">
        <f>IF(OR($C341&gt;AT$7,$C341+$E341-2&lt;AT$7),0,($D341-SUM($F341:AS341)-SUM($F280:AS280))*SAP_Leadsheet!$E$83)</f>
        <v>0</v>
      </c>
      <c r="AU280" s="335">
        <f>IF(OR($C341&gt;AU$7,$C341+$E341-2&lt;AU$7),0,($D341-SUM($F341:AT341)-SUM($F280:AT280))*SAP_Leadsheet!$E$83)</f>
        <v>0</v>
      </c>
      <c r="AV280" s="335">
        <f>IF(OR($C341&gt;AV$7,$C341+$E341-2&lt;AV$7),0,($D341-SUM($F341:AU341)-SUM($F280:AU280))*SAP_Leadsheet!$E$83)</f>
        <v>0</v>
      </c>
      <c r="AW280" s="335">
        <f>IF(OR($C341&gt;AW$7,$C341+$E341-2&lt;AW$7),0,($D341-SUM($F341:AV341)-SUM($F280:AV280))*SAP_Leadsheet!$E$83)</f>
        <v>0</v>
      </c>
      <c r="AX280" s="335">
        <f>IF(OR($C341&gt;AX$7,$C341+$E341-2&lt;AX$7),0,($D341-SUM($F341:AW341)-SUM($F280:AW280))*SAP_Leadsheet!$E$83)</f>
        <v>0</v>
      </c>
      <c r="AY280" s="335">
        <f>IF(OR($C341&gt;AY$7,$C341+$E341-2&lt;AY$7),0,($D341-SUM($F341:AX341)-SUM($F280:AX280))*SAP_Leadsheet!$E$83)</f>
        <v>0</v>
      </c>
      <c r="AZ280" s="335">
        <f>IF(OR($C341&gt;AZ$7,$C341+$E341-2&lt;AZ$7),0,($D341-SUM($F341:AY341)-SUM($F280:AY280))*SAP_Leadsheet!$E$83)</f>
        <v>0</v>
      </c>
      <c r="BA280" s="335">
        <f>IF(OR($C341&gt;BA$7,$C341+$E341-2&lt;BA$7),0,($D341-SUM($F341:AZ341)-SUM($F280:AZ280))*SAP_Leadsheet!$E$83)</f>
        <v>0</v>
      </c>
      <c r="BB280" s="335">
        <f>IF(OR($C341&gt;BB$7,$C341+$E341-2&lt;BB$7),0,($D341-SUM($F341:BA341)-SUM($F280:BA280))*SAP_Leadsheet!$E$83)</f>
        <v>0</v>
      </c>
      <c r="BC280" s="335">
        <f>IF(OR($C341&gt;BC$7,$C341+$E341-2&lt;BC$7),0,($D341-SUM($F341:BB341)-SUM($F280:BB280))*SAP_Leadsheet!$E$83)</f>
        <v>0</v>
      </c>
      <c r="BD280" s="335">
        <f>IF(OR($C341&gt;BD$7,$C341+$E341-2&lt;BD$7),0,($D341-SUM($F341:BC341)-SUM($F280:BC280))*SAP_Leadsheet!$E$83)</f>
        <v>0</v>
      </c>
      <c r="BE280" s="335">
        <f>IF(OR($C341&gt;BE$7,$C341+$E341-2&lt;BE$7),0,($D341-SUM($F341:BD341)-SUM($F280:BD280))*SAP_Leadsheet!$E$83)</f>
        <v>0</v>
      </c>
      <c r="BF280" s="335">
        <f>IF(OR($C341&gt;BF$7,$C341+$E341-2&lt;BF$7),0,($D341-SUM($F341:BE341)-SUM($F280:BE280))*SAP_Leadsheet!$E$83)</f>
        <v>0</v>
      </c>
      <c r="BG280" s="335">
        <f>IF(OR($C341&gt;BG$7,$C341+$E341-2&lt;BG$7),0,($D341-SUM($F341:BF341)-SUM($F280:BF280))*SAP_Leadsheet!$E$83)</f>
        <v>0</v>
      </c>
      <c r="BH280" s="335">
        <f>IF(OR($C341&gt;BH$7,$C341+$E341-2&lt;BH$7),0,($D341-SUM($F341:BG341)-SUM($F280:BG280))*SAP_Leadsheet!$E$83)</f>
        <v>0</v>
      </c>
      <c r="BI280" s="335">
        <f>IF(OR($C341&gt;BI$7,$C341+$E341-2&lt;BI$7),0,($D341-SUM($F341:BH341)-SUM($F280:BH280))*SAP_Leadsheet!$E$83)</f>
        <v>0</v>
      </c>
      <c r="BJ280" s="335">
        <f>IF(OR($C341&gt;BJ$7,$C341+$E341-2&lt;BJ$7),0,($D341-SUM($F341:BI341)-SUM($F280:BI280))*SAP_Leadsheet!$E$83)</f>
        <v>0</v>
      </c>
      <c r="BK280" s="335">
        <f>IF(OR($C341&gt;BK$7,$C341+$E341-2&lt;BK$7),0,($D341-SUM($F341:BJ341)-SUM($F280:BJ280))*SAP_Leadsheet!$E$83)</f>
        <v>0</v>
      </c>
      <c r="BL280" s="335">
        <f>IF(OR($C341&gt;BL$7,$C341+$E341-2&lt;BL$7),0,($D341-SUM($F341:BK341)-SUM($F280:BK280))*SAP_Leadsheet!$E$83)</f>
        <v>0</v>
      </c>
      <c r="BM280" s="335">
        <f>IF(OR($C341&gt;BM$7,$C341+$E341-2&lt;BM$7),0,($D341-SUM($F341:BL341)-SUM($F280:BL280))*SAP_Leadsheet!$E$83)</f>
        <v>0</v>
      </c>
      <c r="BN280" s="335">
        <f>IF(OR($C341&gt;BN$7,$C341+$E341-2&lt;BN$7),0,($D341-SUM($F341:BM341)-SUM($F280:BM280))*SAP_Leadsheet!$E$83)</f>
        <v>0</v>
      </c>
      <c r="BO280" s="253"/>
      <c r="BP280" s="253"/>
      <c r="BQ280" s="253"/>
      <c r="BR280" s="253"/>
      <c r="BS280" s="253"/>
      <c r="BT280" s="253"/>
      <c r="BU280" s="253"/>
      <c r="BV280" s="253"/>
      <c r="BW280" s="253"/>
      <c r="BX280" s="253"/>
      <c r="BY280" s="253"/>
      <c r="BZ280" s="253"/>
      <c r="CA280" s="253"/>
      <c r="CB280" s="253"/>
      <c r="CC280" s="253"/>
      <c r="CD280" s="253"/>
      <c r="CE280" s="253"/>
      <c r="CF280" s="253"/>
      <c r="CG280" s="253"/>
      <c r="CH280" s="253"/>
      <c r="CI280" s="253"/>
      <c r="CJ280" s="253"/>
      <c r="CK280" s="253"/>
      <c r="CL280" s="253"/>
    </row>
    <row r="281" spans="1:90" hidden="1" outlineLevel="1" x14ac:dyDescent="0.15">
      <c r="A281" s="112"/>
      <c r="B281" s="87"/>
      <c r="C281" s="8">
        <v>57</v>
      </c>
      <c r="D281" s="332"/>
      <c r="E281" s="333"/>
      <c r="F281" s="334"/>
      <c r="G281" s="335">
        <f>IF(OR($C342&gt;G$7,$C342+$E342-2&lt;G$7),0,($D342-SUM($F342:F342)-SUM($F281:F281))*SAP_Leadsheet!$E$83)</f>
        <v>0</v>
      </c>
      <c r="H281" s="335">
        <f>IF(OR($C342&gt;H$7,$C342+$E342-2&lt;H$7),0,($D342-SUM($F342:G342)-SUM($F281:G281))*SAP_Leadsheet!$E$83)</f>
        <v>0</v>
      </c>
      <c r="I281" s="335">
        <f>IF(OR($C342&gt;I$7,$C342+$E342-2&lt;I$7),0,($D342-SUM($F342:H342)-SUM($F281:H281))*SAP_Leadsheet!$E$83)</f>
        <v>0</v>
      </c>
      <c r="J281" s="335">
        <f>IF(OR($C342&gt;J$7,$C342+$E342-2&lt;J$7),0,($D342-SUM($F342:I342)-SUM($F281:I281))*SAP_Leadsheet!$E$83)</f>
        <v>0</v>
      </c>
      <c r="K281" s="335">
        <f>IF(OR($C342&gt;K$7,$C342+$E342-2&lt;K$7),0,($D342-SUM($F342:J342)-SUM($F281:J281))*SAP_Leadsheet!$E$83)</f>
        <v>0</v>
      </c>
      <c r="L281" s="335">
        <f>IF(OR($C342&gt;L$7,$C342+$E342-2&lt;L$7),0,($D342-SUM($F342:K342)-SUM($F281:K281))*SAP_Leadsheet!$E$83)</f>
        <v>0</v>
      </c>
      <c r="M281" s="335">
        <f>IF(OR($C342&gt;M$7,$C342+$E342-2&lt;M$7),0,($D342-SUM($F342:L342)-SUM($F281:L281))*SAP_Leadsheet!$E$83)</f>
        <v>0</v>
      </c>
      <c r="N281" s="335">
        <f>IF(OR($C342&gt;N$7,$C342+$E342-2&lt;N$7),0,($D342-SUM($F342:M342)-SUM($F281:M281))*SAP_Leadsheet!$E$83)</f>
        <v>0</v>
      </c>
      <c r="O281" s="335">
        <f>IF(OR($C342&gt;O$7,$C342+$E342-2&lt;O$7),0,($D342-SUM($F342:N342)-SUM($F281:N281))*SAP_Leadsheet!$E$83)</f>
        <v>0</v>
      </c>
      <c r="P281" s="335">
        <f>IF(OR($C342&gt;P$7,$C342+$E342-2&lt;P$7),0,($D342-SUM($F342:O342)-SUM($F281:O281))*SAP_Leadsheet!$E$83)</f>
        <v>0</v>
      </c>
      <c r="Q281" s="335">
        <f>IF(OR($C342&gt;Q$7,$C342+$E342-2&lt;Q$7),0,($D342-SUM($F342:P342)-SUM($F281:P281))*SAP_Leadsheet!$E$83)</f>
        <v>0</v>
      </c>
      <c r="R281" s="335">
        <f>IF(OR($C342&gt;R$7,$C342+$E342-2&lt;R$7),0,($D342-SUM($F342:Q342)-SUM($F281:Q281))*SAP_Leadsheet!$E$83)</f>
        <v>0</v>
      </c>
      <c r="S281" s="335">
        <f>IF(OR($C342&gt;S$7,$C342+$E342-2&lt;S$7),0,($D342-SUM($F342:R342)-SUM($F281:R281))*SAP_Leadsheet!$E$83)</f>
        <v>0</v>
      </c>
      <c r="T281" s="335">
        <f>IF(OR($C342&gt;T$7,$C342+$E342-2&lt;T$7),0,($D342-SUM($F342:S342)-SUM($F281:S281))*SAP_Leadsheet!$E$83)</f>
        <v>0</v>
      </c>
      <c r="U281" s="335">
        <f>IF(OR($C342&gt;U$7,$C342+$E342-2&lt;U$7),0,($D342-SUM($F342:T342)-SUM($F281:T281))*SAP_Leadsheet!$E$83)</f>
        <v>0</v>
      </c>
      <c r="V281" s="335">
        <f>IF(OR($C342&gt;V$7,$C342+$E342-2&lt;V$7),0,($D342-SUM($F342:U342)-SUM($F281:U281))*SAP_Leadsheet!$E$83)</f>
        <v>0</v>
      </c>
      <c r="W281" s="335">
        <f>IF(OR($C342&gt;W$7,$C342+$E342-2&lt;W$7),0,($D342-SUM($F342:V342)-SUM($F281:V281))*SAP_Leadsheet!$E$83)</f>
        <v>0</v>
      </c>
      <c r="X281" s="335">
        <f>IF(OR($C342&gt;X$7,$C342+$E342-2&lt;X$7),0,($D342-SUM($F342:W342)-SUM($F281:W281))*SAP_Leadsheet!$E$83)</f>
        <v>0</v>
      </c>
      <c r="Y281" s="335">
        <f>IF(OR($C342&gt;Y$7,$C342+$E342-2&lt;Y$7),0,($D342-SUM($F342:X342)-SUM($F281:X281))*SAP_Leadsheet!$E$83)</f>
        <v>0</v>
      </c>
      <c r="Z281" s="335">
        <f>IF(OR($C342&gt;Z$7,$C342+$E342-2&lt;Z$7),0,($D342-SUM($F342:Y342)-SUM($F281:Y281))*SAP_Leadsheet!$E$83)</f>
        <v>0</v>
      </c>
      <c r="AA281" s="335">
        <f>IF(OR($C342&gt;AA$7,$C342+$E342-2&lt;AA$7),0,($D342-SUM($F342:Z342)-SUM($F281:Z281))*SAP_Leadsheet!$E$83)</f>
        <v>0</v>
      </c>
      <c r="AB281" s="335">
        <f>IF(OR($C342&gt;AB$7,$C342+$E342-2&lt;AB$7),0,($D342-SUM($F342:AA342)-SUM($F281:AA281))*SAP_Leadsheet!$E$83)</f>
        <v>0</v>
      </c>
      <c r="AC281" s="335">
        <f>IF(OR($C342&gt;AC$7,$C342+$E342-2&lt;AC$7),0,($D342-SUM($F342:AB342)-SUM($F281:AB281))*SAP_Leadsheet!$E$83)</f>
        <v>0</v>
      </c>
      <c r="AD281" s="335">
        <f>IF(OR($C342&gt;AD$7,$C342+$E342-2&lt;AD$7),0,($D342-SUM($F342:AC342)-SUM($F281:AC281))*SAP_Leadsheet!$E$83)</f>
        <v>0</v>
      </c>
      <c r="AE281" s="335">
        <f>IF(OR($C342&gt;AE$7,$C342+$E342-2&lt;AE$7),0,($D342-SUM($F342:AD342)-SUM($F281:AD281))*SAP_Leadsheet!$E$83)</f>
        <v>0</v>
      </c>
      <c r="AF281" s="335">
        <f>IF(OR($C342&gt;AF$7,$C342+$E342-2&lt;AF$7),0,($D342-SUM($F342:AE342)-SUM($F281:AE281))*SAP_Leadsheet!$E$83)</f>
        <v>0</v>
      </c>
      <c r="AG281" s="335">
        <f>IF(OR($C342&gt;AG$7,$C342+$E342-2&lt;AG$7),0,($D342-SUM($F342:AF342)-SUM($F281:AF281))*SAP_Leadsheet!$E$83)</f>
        <v>0</v>
      </c>
      <c r="AH281" s="335">
        <f>IF(OR($C342&gt;AH$7,$C342+$E342-2&lt;AH$7),0,($D342-SUM($F342:AG342)-SUM($F281:AG281))*SAP_Leadsheet!$E$83)</f>
        <v>0</v>
      </c>
      <c r="AI281" s="335">
        <f>IF(OR($C342&gt;AI$7,$C342+$E342-2&lt;AI$7),0,($D342-SUM($F342:AH342)-SUM($F281:AH281))*SAP_Leadsheet!$E$83)</f>
        <v>0</v>
      </c>
      <c r="AJ281" s="335">
        <f>IF(OR($C342&gt;AJ$7,$C342+$E342-2&lt;AJ$7),0,($D342-SUM($F342:AI342)-SUM($F281:AI281))*SAP_Leadsheet!$E$83)</f>
        <v>0</v>
      </c>
      <c r="AK281" s="335">
        <f>IF(OR($C342&gt;AK$7,$C342+$E342-2&lt;AK$7),0,($D342-SUM($F342:AJ342)-SUM($F281:AJ281))*SAP_Leadsheet!$E$83)</f>
        <v>0</v>
      </c>
      <c r="AL281" s="335">
        <f>IF(OR($C342&gt;AL$7,$C342+$E342-2&lt;AL$7),0,($D342-SUM($F342:AK342)-SUM($F281:AK281))*SAP_Leadsheet!$E$83)</f>
        <v>0</v>
      </c>
      <c r="AM281" s="335">
        <f>IF(OR($C342&gt;AM$7,$C342+$E342-2&lt;AM$7),0,($D342-SUM($F342:AL342)-SUM($F281:AL281))*SAP_Leadsheet!$E$83)</f>
        <v>0</v>
      </c>
      <c r="AN281" s="335">
        <f>IF(OR($C342&gt;AN$7,$C342+$E342-2&lt;AN$7),0,($D342-SUM($F342:AM342)-SUM($F281:AM281))*SAP_Leadsheet!$E$83)</f>
        <v>0</v>
      </c>
      <c r="AO281" s="335">
        <f>IF(OR($C342&gt;AO$7,$C342+$E342-2&lt;AO$7),0,($D342-SUM($F342:AN342)-SUM($F281:AN281))*SAP_Leadsheet!$E$83)</f>
        <v>0</v>
      </c>
      <c r="AP281" s="335">
        <f>IF(OR($C342&gt;AP$7,$C342+$E342-2&lt;AP$7),0,($D342-SUM($F342:AO342)-SUM($F281:AO281))*SAP_Leadsheet!$E$83)</f>
        <v>0</v>
      </c>
      <c r="AQ281" s="335">
        <f>IF(OR($C342&gt;AQ$7,$C342+$E342-2&lt;AQ$7),0,($D342-SUM($F342:AP342)-SUM($F281:AP281))*SAP_Leadsheet!$E$83)</f>
        <v>0</v>
      </c>
      <c r="AR281" s="335">
        <f>IF(OR($C342&gt;AR$7,$C342+$E342-2&lt;AR$7),0,($D342-SUM($F342:AQ342)-SUM($F281:AQ281))*SAP_Leadsheet!$E$83)</f>
        <v>0</v>
      </c>
      <c r="AS281" s="335">
        <f>IF(OR($C342&gt;AS$7,$C342+$E342-2&lt;AS$7),0,($D342-SUM($F342:AR342)-SUM($F281:AR281))*SAP_Leadsheet!$E$83)</f>
        <v>0</v>
      </c>
      <c r="AT281" s="335">
        <f>IF(OR($C342&gt;AT$7,$C342+$E342-2&lt;AT$7),0,($D342-SUM($F342:AS342)-SUM($F281:AS281))*SAP_Leadsheet!$E$83)</f>
        <v>0</v>
      </c>
      <c r="AU281" s="335">
        <f>IF(OR($C342&gt;AU$7,$C342+$E342-2&lt;AU$7),0,($D342-SUM($F342:AT342)-SUM($F281:AT281))*SAP_Leadsheet!$E$83)</f>
        <v>0</v>
      </c>
      <c r="AV281" s="335">
        <f>IF(OR($C342&gt;AV$7,$C342+$E342-2&lt;AV$7),0,($D342-SUM($F342:AU342)-SUM($F281:AU281))*SAP_Leadsheet!$E$83)</f>
        <v>0</v>
      </c>
      <c r="AW281" s="335">
        <f>IF(OR($C342&gt;AW$7,$C342+$E342-2&lt;AW$7),0,($D342-SUM($F342:AV342)-SUM($F281:AV281))*SAP_Leadsheet!$E$83)</f>
        <v>0</v>
      </c>
      <c r="AX281" s="335">
        <f>IF(OR($C342&gt;AX$7,$C342+$E342-2&lt;AX$7),0,($D342-SUM($F342:AW342)-SUM($F281:AW281))*SAP_Leadsheet!$E$83)</f>
        <v>0</v>
      </c>
      <c r="AY281" s="335">
        <f>IF(OR($C342&gt;AY$7,$C342+$E342-2&lt;AY$7),0,($D342-SUM($F342:AX342)-SUM($F281:AX281))*SAP_Leadsheet!$E$83)</f>
        <v>0</v>
      </c>
      <c r="AZ281" s="335">
        <f>IF(OR($C342&gt;AZ$7,$C342+$E342-2&lt;AZ$7),0,($D342-SUM($F342:AY342)-SUM($F281:AY281))*SAP_Leadsheet!$E$83)</f>
        <v>0</v>
      </c>
      <c r="BA281" s="335">
        <f>IF(OR($C342&gt;BA$7,$C342+$E342-2&lt;BA$7),0,($D342-SUM($F342:AZ342)-SUM($F281:AZ281))*SAP_Leadsheet!$E$83)</f>
        <v>0</v>
      </c>
      <c r="BB281" s="335">
        <f>IF(OR($C342&gt;BB$7,$C342+$E342-2&lt;BB$7),0,($D342-SUM($F342:BA342)-SUM($F281:BA281))*SAP_Leadsheet!$E$83)</f>
        <v>0</v>
      </c>
      <c r="BC281" s="335">
        <f>IF(OR($C342&gt;BC$7,$C342+$E342-2&lt;BC$7),0,($D342-SUM($F342:BB342)-SUM($F281:BB281))*SAP_Leadsheet!$E$83)</f>
        <v>0</v>
      </c>
      <c r="BD281" s="335">
        <f>IF(OR($C342&gt;BD$7,$C342+$E342-2&lt;BD$7),0,($D342-SUM($F342:BC342)-SUM($F281:BC281))*SAP_Leadsheet!$E$83)</f>
        <v>0</v>
      </c>
      <c r="BE281" s="335">
        <f>IF(OR($C342&gt;BE$7,$C342+$E342-2&lt;BE$7),0,($D342-SUM($F342:BD342)-SUM($F281:BD281))*SAP_Leadsheet!$E$83)</f>
        <v>0</v>
      </c>
      <c r="BF281" s="335">
        <f>IF(OR($C342&gt;BF$7,$C342+$E342-2&lt;BF$7),0,($D342-SUM($F342:BE342)-SUM($F281:BE281))*SAP_Leadsheet!$E$83)</f>
        <v>0</v>
      </c>
      <c r="BG281" s="335">
        <f>IF(OR($C342&gt;BG$7,$C342+$E342-2&lt;BG$7),0,($D342-SUM($F342:BF342)-SUM($F281:BF281))*SAP_Leadsheet!$E$83)</f>
        <v>0</v>
      </c>
      <c r="BH281" s="335">
        <f>IF(OR($C342&gt;BH$7,$C342+$E342-2&lt;BH$7),0,($D342-SUM($F342:BG342)-SUM($F281:BG281))*SAP_Leadsheet!$E$83)</f>
        <v>0</v>
      </c>
      <c r="BI281" s="335">
        <f>IF(OR($C342&gt;BI$7,$C342+$E342-2&lt;BI$7),0,($D342-SUM($F342:BH342)-SUM($F281:BH281))*SAP_Leadsheet!$E$83)</f>
        <v>0</v>
      </c>
      <c r="BJ281" s="335">
        <f>IF(OR($C342&gt;BJ$7,$C342+$E342-2&lt;BJ$7),0,($D342-SUM($F342:BI342)-SUM($F281:BI281))*SAP_Leadsheet!$E$83)</f>
        <v>0</v>
      </c>
      <c r="BK281" s="335">
        <f>IF(OR($C342&gt;BK$7,$C342+$E342-2&lt;BK$7),0,($D342-SUM($F342:BJ342)-SUM($F281:BJ281))*SAP_Leadsheet!$E$83)</f>
        <v>0</v>
      </c>
      <c r="BL281" s="335">
        <f>IF(OR($C342&gt;BL$7,$C342+$E342-2&lt;BL$7),0,($D342-SUM($F342:BK342)-SUM($F281:BK281))*SAP_Leadsheet!$E$83)</f>
        <v>0</v>
      </c>
      <c r="BM281" s="335">
        <f>IF(OR($C342&gt;BM$7,$C342+$E342-2&lt;BM$7),0,($D342-SUM($F342:BL342)-SUM($F281:BL281))*SAP_Leadsheet!$E$83)</f>
        <v>0</v>
      </c>
      <c r="BN281" s="335">
        <f>IF(OR($C342&gt;BN$7,$C342+$E342-2&lt;BN$7),0,($D342-SUM($F342:BM342)-SUM($F281:BM281))*SAP_Leadsheet!$E$83)</f>
        <v>0</v>
      </c>
      <c r="BO281" s="253"/>
      <c r="BP281" s="253"/>
      <c r="BQ281" s="253"/>
      <c r="BR281" s="253"/>
      <c r="BS281" s="253"/>
      <c r="BT281" s="253"/>
      <c r="BU281" s="253"/>
      <c r="BV281" s="253"/>
      <c r="BW281" s="253"/>
      <c r="BX281" s="253"/>
      <c r="BY281" s="253"/>
      <c r="BZ281" s="253"/>
      <c r="CA281" s="253"/>
      <c r="CB281" s="253"/>
      <c r="CC281" s="253"/>
      <c r="CD281" s="253"/>
      <c r="CE281" s="253"/>
      <c r="CF281" s="253"/>
      <c r="CG281" s="253"/>
      <c r="CH281" s="253"/>
      <c r="CI281" s="253"/>
      <c r="CJ281" s="253"/>
      <c r="CK281" s="253"/>
      <c r="CL281" s="253"/>
    </row>
    <row r="282" spans="1:90" hidden="1" outlineLevel="1" x14ac:dyDescent="0.15">
      <c r="A282" s="112"/>
      <c r="B282" s="87"/>
      <c r="C282" s="8">
        <v>58</v>
      </c>
      <c r="D282" s="332"/>
      <c r="E282" s="333"/>
      <c r="F282" s="334"/>
      <c r="G282" s="335">
        <f>IF(OR($C343&gt;G$7,$C343+$E343-2&lt;G$7),0,($D343-SUM($F343:F343)-SUM($F282:F282))*SAP_Leadsheet!$E$83)</f>
        <v>0</v>
      </c>
      <c r="H282" s="335">
        <f>IF(OR($C343&gt;H$7,$C343+$E343-2&lt;H$7),0,($D343-SUM($F343:G343)-SUM($F282:G282))*SAP_Leadsheet!$E$83)</f>
        <v>0</v>
      </c>
      <c r="I282" s="335">
        <f>IF(OR($C343&gt;I$7,$C343+$E343-2&lt;I$7),0,($D343-SUM($F343:H343)-SUM($F282:H282))*SAP_Leadsheet!$E$83)</f>
        <v>0</v>
      </c>
      <c r="J282" s="335">
        <f>IF(OR($C343&gt;J$7,$C343+$E343-2&lt;J$7),0,($D343-SUM($F343:I343)-SUM($F282:I282))*SAP_Leadsheet!$E$83)</f>
        <v>0</v>
      </c>
      <c r="K282" s="335">
        <f>IF(OR($C343&gt;K$7,$C343+$E343-2&lt;K$7),0,($D343-SUM($F343:J343)-SUM($F282:J282))*SAP_Leadsheet!$E$83)</f>
        <v>0</v>
      </c>
      <c r="L282" s="335">
        <f>IF(OR($C343&gt;L$7,$C343+$E343-2&lt;L$7),0,($D343-SUM($F343:K343)-SUM($F282:K282))*SAP_Leadsheet!$E$83)</f>
        <v>0</v>
      </c>
      <c r="M282" s="335">
        <f>IF(OR($C343&gt;M$7,$C343+$E343-2&lt;M$7),0,($D343-SUM($F343:L343)-SUM($F282:L282))*SAP_Leadsheet!$E$83)</f>
        <v>0</v>
      </c>
      <c r="N282" s="335">
        <f>IF(OR($C343&gt;N$7,$C343+$E343-2&lt;N$7),0,($D343-SUM($F343:M343)-SUM($F282:M282))*SAP_Leadsheet!$E$83)</f>
        <v>0</v>
      </c>
      <c r="O282" s="335">
        <f>IF(OR($C343&gt;O$7,$C343+$E343-2&lt;O$7),0,($D343-SUM($F343:N343)-SUM($F282:N282))*SAP_Leadsheet!$E$83)</f>
        <v>0</v>
      </c>
      <c r="P282" s="335">
        <f>IF(OR($C343&gt;P$7,$C343+$E343-2&lt;P$7),0,($D343-SUM($F343:O343)-SUM($F282:O282))*SAP_Leadsheet!$E$83)</f>
        <v>0</v>
      </c>
      <c r="Q282" s="335">
        <f>IF(OR($C343&gt;Q$7,$C343+$E343-2&lt;Q$7),0,($D343-SUM($F343:P343)-SUM($F282:P282))*SAP_Leadsheet!$E$83)</f>
        <v>0</v>
      </c>
      <c r="R282" s="335">
        <f>IF(OR($C343&gt;R$7,$C343+$E343-2&lt;R$7),0,($D343-SUM($F343:Q343)-SUM($F282:Q282))*SAP_Leadsheet!$E$83)</f>
        <v>0</v>
      </c>
      <c r="S282" s="335">
        <f>IF(OR($C343&gt;S$7,$C343+$E343-2&lt;S$7),0,($D343-SUM($F343:R343)-SUM($F282:R282))*SAP_Leadsheet!$E$83)</f>
        <v>0</v>
      </c>
      <c r="T282" s="335">
        <f>IF(OR($C343&gt;T$7,$C343+$E343-2&lt;T$7),0,($D343-SUM($F343:S343)-SUM($F282:S282))*SAP_Leadsheet!$E$83)</f>
        <v>0</v>
      </c>
      <c r="U282" s="335">
        <f>IF(OR($C343&gt;U$7,$C343+$E343-2&lt;U$7),0,($D343-SUM($F343:T343)-SUM($F282:T282))*SAP_Leadsheet!$E$83)</f>
        <v>0</v>
      </c>
      <c r="V282" s="335">
        <f>IF(OR($C343&gt;V$7,$C343+$E343-2&lt;V$7),0,($D343-SUM($F343:U343)-SUM($F282:U282))*SAP_Leadsheet!$E$83)</f>
        <v>0</v>
      </c>
      <c r="W282" s="335">
        <f>IF(OR($C343&gt;W$7,$C343+$E343-2&lt;W$7),0,($D343-SUM($F343:V343)-SUM($F282:V282))*SAP_Leadsheet!$E$83)</f>
        <v>0</v>
      </c>
      <c r="X282" s="335">
        <f>IF(OR($C343&gt;X$7,$C343+$E343-2&lt;X$7),0,($D343-SUM($F343:W343)-SUM($F282:W282))*SAP_Leadsheet!$E$83)</f>
        <v>0</v>
      </c>
      <c r="Y282" s="335">
        <f>IF(OR($C343&gt;Y$7,$C343+$E343-2&lt;Y$7),0,($D343-SUM($F343:X343)-SUM($F282:X282))*SAP_Leadsheet!$E$83)</f>
        <v>0</v>
      </c>
      <c r="Z282" s="335">
        <f>IF(OR($C343&gt;Z$7,$C343+$E343-2&lt;Z$7),0,($D343-SUM($F343:Y343)-SUM($F282:Y282))*SAP_Leadsheet!$E$83)</f>
        <v>0</v>
      </c>
      <c r="AA282" s="335">
        <f>IF(OR($C343&gt;AA$7,$C343+$E343-2&lt;AA$7),0,($D343-SUM($F343:Z343)-SUM($F282:Z282))*SAP_Leadsheet!$E$83)</f>
        <v>0</v>
      </c>
      <c r="AB282" s="335">
        <f>IF(OR($C343&gt;AB$7,$C343+$E343-2&lt;AB$7),0,($D343-SUM($F343:AA343)-SUM($F282:AA282))*SAP_Leadsheet!$E$83)</f>
        <v>0</v>
      </c>
      <c r="AC282" s="335">
        <f>IF(OR($C343&gt;AC$7,$C343+$E343-2&lt;AC$7),0,($D343-SUM($F343:AB343)-SUM($F282:AB282))*SAP_Leadsheet!$E$83)</f>
        <v>0</v>
      </c>
      <c r="AD282" s="335">
        <f>IF(OR($C343&gt;AD$7,$C343+$E343-2&lt;AD$7),0,($D343-SUM($F343:AC343)-SUM($F282:AC282))*SAP_Leadsheet!$E$83)</f>
        <v>0</v>
      </c>
      <c r="AE282" s="335">
        <f>IF(OR($C343&gt;AE$7,$C343+$E343-2&lt;AE$7),0,($D343-SUM($F343:AD343)-SUM($F282:AD282))*SAP_Leadsheet!$E$83)</f>
        <v>0</v>
      </c>
      <c r="AF282" s="335">
        <f>IF(OR($C343&gt;AF$7,$C343+$E343-2&lt;AF$7),0,($D343-SUM($F343:AE343)-SUM($F282:AE282))*SAP_Leadsheet!$E$83)</f>
        <v>0</v>
      </c>
      <c r="AG282" s="335">
        <f>IF(OR($C343&gt;AG$7,$C343+$E343-2&lt;AG$7),0,($D343-SUM($F343:AF343)-SUM($F282:AF282))*SAP_Leadsheet!$E$83)</f>
        <v>0</v>
      </c>
      <c r="AH282" s="335">
        <f>IF(OR($C343&gt;AH$7,$C343+$E343-2&lt;AH$7),0,($D343-SUM($F343:AG343)-SUM($F282:AG282))*SAP_Leadsheet!$E$83)</f>
        <v>0</v>
      </c>
      <c r="AI282" s="335">
        <f>IF(OR($C343&gt;AI$7,$C343+$E343-2&lt;AI$7),0,($D343-SUM($F343:AH343)-SUM($F282:AH282))*SAP_Leadsheet!$E$83)</f>
        <v>0</v>
      </c>
      <c r="AJ282" s="335">
        <f>IF(OR($C343&gt;AJ$7,$C343+$E343-2&lt;AJ$7),0,($D343-SUM($F343:AI343)-SUM($F282:AI282))*SAP_Leadsheet!$E$83)</f>
        <v>0</v>
      </c>
      <c r="AK282" s="335">
        <f>IF(OR($C343&gt;AK$7,$C343+$E343-2&lt;AK$7),0,($D343-SUM($F343:AJ343)-SUM($F282:AJ282))*SAP_Leadsheet!$E$83)</f>
        <v>0</v>
      </c>
      <c r="AL282" s="335">
        <f>IF(OR($C343&gt;AL$7,$C343+$E343-2&lt;AL$7),0,($D343-SUM($F343:AK343)-SUM($F282:AK282))*SAP_Leadsheet!$E$83)</f>
        <v>0</v>
      </c>
      <c r="AM282" s="335">
        <f>IF(OR($C343&gt;AM$7,$C343+$E343-2&lt;AM$7),0,($D343-SUM($F343:AL343)-SUM($F282:AL282))*SAP_Leadsheet!$E$83)</f>
        <v>0</v>
      </c>
      <c r="AN282" s="335">
        <f>IF(OR($C343&gt;AN$7,$C343+$E343-2&lt;AN$7),0,($D343-SUM($F343:AM343)-SUM($F282:AM282))*SAP_Leadsheet!$E$83)</f>
        <v>0</v>
      </c>
      <c r="AO282" s="335">
        <f>IF(OR($C343&gt;AO$7,$C343+$E343-2&lt;AO$7),0,($D343-SUM($F343:AN343)-SUM($F282:AN282))*SAP_Leadsheet!$E$83)</f>
        <v>0</v>
      </c>
      <c r="AP282" s="335">
        <f>IF(OR($C343&gt;AP$7,$C343+$E343-2&lt;AP$7),0,($D343-SUM($F343:AO343)-SUM($F282:AO282))*SAP_Leadsheet!$E$83)</f>
        <v>0</v>
      </c>
      <c r="AQ282" s="335">
        <f>IF(OR($C343&gt;AQ$7,$C343+$E343-2&lt;AQ$7),0,($D343-SUM($F343:AP343)-SUM($F282:AP282))*SAP_Leadsheet!$E$83)</f>
        <v>0</v>
      </c>
      <c r="AR282" s="335">
        <f>IF(OR($C343&gt;AR$7,$C343+$E343-2&lt;AR$7),0,($D343-SUM($F343:AQ343)-SUM($F282:AQ282))*SAP_Leadsheet!$E$83)</f>
        <v>0</v>
      </c>
      <c r="AS282" s="335">
        <f>IF(OR($C343&gt;AS$7,$C343+$E343-2&lt;AS$7),0,($D343-SUM($F343:AR343)-SUM($F282:AR282))*SAP_Leadsheet!$E$83)</f>
        <v>0</v>
      </c>
      <c r="AT282" s="335">
        <f>IF(OR($C343&gt;AT$7,$C343+$E343-2&lt;AT$7),0,($D343-SUM($F343:AS343)-SUM($F282:AS282))*SAP_Leadsheet!$E$83)</f>
        <v>0</v>
      </c>
      <c r="AU282" s="335">
        <f>IF(OR($C343&gt;AU$7,$C343+$E343-2&lt;AU$7),0,($D343-SUM($F343:AT343)-SUM($F282:AT282))*SAP_Leadsheet!$E$83)</f>
        <v>0</v>
      </c>
      <c r="AV282" s="335">
        <f>IF(OR($C343&gt;AV$7,$C343+$E343-2&lt;AV$7),0,($D343-SUM($F343:AU343)-SUM($F282:AU282))*SAP_Leadsheet!$E$83)</f>
        <v>0</v>
      </c>
      <c r="AW282" s="335">
        <f>IF(OR($C343&gt;AW$7,$C343+$E343-2&lt;AW$7),0,($D343-SUM($F343:AV343)-SUM($F282:AV282))*SAP_Leadsheet!$E$83)</f>
        <v>0</v>
      </c>
      <c r="AX282" s="335">
        <f>IF(OR($C343&gt;AX$7,$C343+$E343-2&lt;AX$7),0,($D343-SUM($F343:AW343)-SUM($F282:AW282))*SAP_Leadsheet!$E$83)</f>
        <v>0</v>
      </c>
      <c r="AY282" s="335">
        <f>IF(OR($C343&gt;AY$7,$C343+$E343-2&lt;AY$7),0,($D343-SUM($F343:AX343)-SUM($F282:AX282))*SAP_Leadsheet!$E$83)</f>
        <v>0</v>
      </c>
      <c r="AZ282" s="335">
        <f>IF(OR($C343&gt;AZ$7,$C343+$E343-2&lt;AZ$7),0,($D343-SUM($F343:AY343)-SUM($F282:AY282))*SAP_Leadsheet!$E$83)</f>
        <v>0</v>
      </c>
      <c r="BA282" s="335">
        <f>IF(OR($C343&gt;BA$7,$C343+$E343-2&lt;BA$7),0,($D343-SUM($F343:AZ343)-SUM($F282:AZ282))*SAP_Leadsheet!$E$83)</f>
        <v>0</v>
      </c>
      <c r="BB282" s="335">
        <f>IF(OR($C343&gt;BB$7,$C343+$E343-2&lt;BB$7),0,($D343-SUM($F343:BA343)-SUM($F282:BA282))*SAP_Leadsheet!$E$83)</f>
        <v>0</v>
      </c>
      <c r="BC282" s="335">
        <f>IF(OR($C343&gt;BC$7,$C343+$E343-2&lt;BC$7),0,($D343-SUM($F343:BB343)-SUM($F282:BB282))*SAP_Leadsheet!$E$83)</f>
        <v>0</v>
      </c>
      <c r="BD282" s="335">
        <f>IF(OR($C343&gt;BD$7,$C343+$E343-2&lt;BD$7),0,($D343-SUM($F343:BC343)-SUM($F282:BC282))*SAP_Leadsheet!$E$83)</f>
        <v>0</v>
      </c>
      <c r="BE282" s="335">
        <f>IF(OR($C343&gt;BE$7,$C343+$E343-2&lt;BE$7),0,($D343-SUM($F343:BD343)-SUM($F282:BD282))*SAP_Leadsheet!$E$83)</f>
        <v>0</v>
      </c>
      <c r="BF282" s="335">
        <f>IF(OR($C343&gt;BF$7,$C343+$E343-2&lt;BF$7),0,($D343-SUM($F343:BE343)-SUM($F282:BE282))*SAP_Leadsheet!$E$83)</f>
        <v>0</v>
      </c>
      <c r="BG282" s="335">
        <f>IF(OR($C343&gt;BG$7,$C343+$E343-2&lt;BG$7),0,($D343-SUM($F343:BF343)-SUM($F282:BF282))*SAP_Leadsheet!$E$83)</f>
        <v>0</v>
      </c>
      <c r="BH282" s="335">
        <f>IF(OR($C343&gt;BH$7,$C343+$E343-2&lt;BH$7),0,($D343-SUM($F343:BG343)-SUM($F282:BG282))*SAP_Leadsheet!$E$83)</f>
        <v>0</v>
      </c>
      <c r="BI282" s="335">
        <f>IF(OR($C343&gt;BI$7,$C343+$E343-2&lt;BI$7),0,($D343-SUM($F343:BH343)-SUM($F282:BH282))*SAP_Leadsheet!$E$83)</f>
        <v>0</v>
      </c>
      <c r="BJ282" s="335">
        <f>IF(OR($C343&gt;BJ$7,$C343+$E343-2&lt;BJ$7),0,($D343-SUM($F343:BI343)-SUM($F282:BI282))*SAP_Leadsheet!$E$83)</f>
        <v>0</v>
      </c>
      <c r="BK282" s="335">
        <f>IF(OR($C343&gt;BK$7,$C343+$E343-2&lt;BK$7),0,($D343-SUM($F343:BJ343)-SUM($F282:BJ282))*SAP_Leadsheet!$E$83)</f>
        <v>0</v>
      </c>
      <c r="BL282" s="335">
        <f>IF(OR($C343&gt;BL$7,$C343+$E343-2&lt;BL$7),0,($D343-SUM($F343:BK343)-SUM($F282:BK282))*SAP_Leadsheet!$E$83)</f>
        <v>0</v>
      </c>
      <c r="BM282" s="335">
        <f>IF(OR($C343&gt;BM$7,$C343+$E343-2&lt;BM$7),0,($D343-SUM($F343:BL343)-SUM($F282:BL282))*SAP_Leadsheet!$E$83)</f>
        <v>0</v>
      </c>
      <c r="BN282" s="335">
        <f>IF(OR($C343&gt;BN$7,$C343+$E343-2&lt;BN$7),0,($D343-SUM($F343:BM343)-SUM($F282:BM282))*SAP_Leadsheet!$E$83)</f>
        <v>0</v>
      </c>
      <c r="BO282" s="253"/>
      <c r="BP282" s="253"/>
      <c r="BQ282" s="253"/>
      <c r="BR282" s="253"/>
      <c r="BS282" s="253"/>
      <c r="BT282" s="253"/>
      <c r="BU282" s="253"/>
      <c r="BV282" s="253"/>
      <c r="BW282" s="253"/>
      <c r="BX282" s="253"/>
      <c r="BY282" s="253"/>
      <c r="BZ282" s="253"/>
      <c r="CA282" s="253"/>
      <c r="CB282" s="253"/>
      <c r="CC282" s="253"/>
      <c r="CD282" s="253"/>
      <c r="CE282" s="253"/>
      <c r="CF282" s="253"/>
      <c r="CG282" s="253"/>
      <c r="CH282" s="253"/>
      <c r="CI282" s="253"/>
      <c r="CJ282" s="253"/>
      <c r="CK282" s="253"/>
      <c r="CL282" s="253"/>
    </row>
    <row r="283" spans="1:90" hidden="1" outlineLevel="1" x14ac:dyDescent="0.15">
      <c r="A283" s="112"/>
      <c r="B283" s="87"/>
      <c r="C283" s="8">
        <v>59</v>
      </c>
      <c r="D283" s="332"/>
      <c r="E283" s="333"/>
      <c r="F283" s="334"/>
      <c r="G283" s="335">
        <f>IF(OR($C344&gt;G$7,$C344+$E344-2&lt;G$7),0,($D344-SUM($F344:F344)-SUM($F283:F283))*SAP_Leadsheet!$E$83)</f>
        <v>0</v>
      </c>
      <c r="H283" s="335">
        <f>IF(OR($C344&gt;H$7,$C344+$E344-2&lt;H$7),0,($D344-SUM($F344:G344)-SUM($F283:G283))*SAP_Leadsheet!$E$83)</f>
        <v>0</v>
      </c>
      <c r="I283" s="335">
        <f>IF(OR($C344&gt;I$7,$C344+$E344-2&lt;I$7),0,($D344-SUM($F344:H344)-SUM($F283:H283))*SAP_Leadsheet!$E$83)</f>
        <v>0</v>
      </c>
      <c r="J283" s="335">
        <f>IF(OR($C344&gt;J$7,$C344+$E344-2&lt;J$7),0,($D344-SUM($F344:I344)-SUM($F283:I283))*SAP_Leadsheet!$E$83)</f>
        <v>0</v>
      </c>
      <c r="K283" s="335">
        <f>IF(OR($C344&gt;K$7,$C344+$E344-2&lt;K$7),0,($D344-SUM($F344:J344)-SUM($F283:J283))*SAP_Leadsheet!$E$83)</f>
        <v>0</v>
      </c>
      <c r="L283" s="335">
        <f>IF(OR($C344&gt;L$7,$C344+$E344-2&lt;L$7),0,($D344-SUM($F344:K344)-SUM($F283:K283))*SAP_Leadsheet!$E$83)</f>
        <v>0</v>
      </c>
      <c r="M283" s="335">
        <f>IF(OR($C344&gt;M$7,$C344+$E344-2&lt;M$7),0,($D344-SUM($F344:L344)-SUM($F283:L283))*SAP_Leadsheet!$E$83)</f>
        <v>0</v>
      </c>
      <c r="N283" s="335">
        <f>IF(OR($C344&gt;N$7,$C344+$E344-2&lt;N$7),0,($D344-SUM($F344:M344)-SUM($F283:M283))*SAP_Leadsheet!$E$83)</f>
        <v>0</v>
      </c>
      <c r="O283" s="335">
        <f>IF(OR($C344&gt;O$7,$C344+$E344-2&lt;O$7),0,($D344-SUM($F344:N344)-SUM($F283:N283))*SAP_Leadsheet!$E$83)</f>
        <v>0</v>
      </c>
      <c r="P283" s="335">
        <f>IF(OR($C344&gt;P$7,$C344+$E344-2&lt;P$7),0,($D344-SUM($F344:O344)-SUM($F283:O283))*SAP_Leadsheet!$E$83)</f>
        <v>0</v>
      </c>
      <c r="Q283" s="335">
        <f>IF(OR($C344&gt;Q$7,$C344+$E344-2&lt;Q$7),0,($D344-SUM($F344:P344)-SUM($F283:P283))*SAP_Leadsheet!$E$83)</f>
        <v>0</v>
      </c>
      <c r="R283" s="335">
        <f>IF(OR($C344&gt;R$7,$C344+$E344-2&lt;R$7),0,($D344-SUM($F344:Q344)-SUM($F283:Q283))*SAP_Leadsheet!$E$83)</f>
        <v>0</v>
      </c>
      <c r="S283" s="335">
        <f>IF(OR($C344&gt;S$7,$C344+$E344-2&lt;S$7),0,($D344-SUM($F344:R344)-SUM($F283:R283))*SAP_Leadsheet!$E$83)</f>
        <v>0</v>
      </c>
      <c r="T283" s="335">
        <f>IF(OR($C344&gt;T$7,$C344+$E344-2&lt;T$7),0,($D344-SUM($F344:S344)-SUM($F283:S283))*SAP_Leadsheet!$E$83)</f>
        <v>0</v>
      </c>
      <c r="U283" s="335">
        <f>IF(OR($C344&gt;U$7,$C344+$E344-2&lt;U$7),0,($D344-SUM($F344:T344)-SUM($F283:T283))*SAP_Leadsheet!$E$83)</f>
        <v>0</v>
      </c>
      <c r="V283" s="335">
        <f>IF(OR($C344&gt;V$7,$C344+$E344-2&lt;V$7),0,($D344-SUM($F344:U344)-SUM($F283:U283))*SAP_Leadsheet!$E$83)</f>
        <v>0</v>
      </c>
      <c r="W283" s="335">
        <f>IF(OR($C344&gt;W$7,$C344+$E344-2&lt;W$7),0,($D344-SUM($F344:V344)-SUM($F283:V283))*SAP_Leadsheet!$E$83)</f>
        <v>0</v>
      </c>
      <c r="X283" s="335">
        <f>IF(OR($C344&gt;X$7,$C344+$E344-2&lt;X$7),0,($D344-SUM($F344:W344)-SUM($F283:W283))*SAP_Leadsheet!$E$83)</f>
        <v>0</v>
      </c>
      <c r="Y283" s="335">
        <f>IF(OR($C344&gt;Y$7,$C344+$E344-2&lt;Y$7),0,($D344-SUM($F344:X344)-SUM($F283:X283))*SAP_Leadsheet!$E$83)</f>
        <v>0</v>
      </c>
      <c r="Z283" s="335">
        <f>IF(OR($C344&gt;Z$7,$C344+$E344-2&lt;Z$7),0,($D344-SUM($F344:Y344)-SUM($F283:Y283))*SAP_Leadsheet!$E$83)</f>
        <v>0</v>
      </c>
      <c r="AA283" s="335">
        <f>IF(OR($C344&gt;AA$7,$C344+$E344-2&lt;AA$7),0,($D344-SUM($F344:Z344)-SUM($F283:Z283))*SAP_Leadsheet!$E$83)</f>
        <v>0</v>
      </c>
      <c r="AB283" s="335">
        <f>IF(OR($C344&gt;AB$7,$C344+$E344-2&lt;AB$7),0,($D344-SUM($F344:AA344)-SUM($F283:AA283))*SAP_Leadsheet!$E$83)</f>
        <v>0</v>
      </c>
      <c r="AC283" s="335">
        <f>IF(OR($C344&gt;AC$7,$C344+$E344-2&lt;AC$7),0,($D344-SUM($F344:AB344)-SUM($F283:AB283))*SAP_Leadsheet!$E$83)</f>
        <v>0</v>
      </c>
      <c r="AD283" s="335">
        <f>IF(OR($C344&gt;AD$7,$C344+$E344-2&lt;AD$7),0,($D344-SUM($F344:AC344)-SUM($F283:AC283))*SAP_Leadsheet!$E$83)</f>
        <v>0</v>
      </c>
      <c r="AE283" s="335">
        <f>IF(OR($C344&gt;AE$7,$C344+$E344-2&lt;AE$7),0,($D344-SUM($F344:AD344)-SUM($F283:AD283))*SAP_Leadsheet!$E$83)</f>
        <v>0</v>
      </c>
      <c r="AF283" s="335">
        <f>IF(OR($C344&gt;AF$7,$C344+$E344-2&lt;AF$7),0,($D344-SUM($F344:AE344)-SUM($F283:AE283))*SAP_Leadsheet!$E$83)</f>
        <v>0</v>
      </c>
      <c r="AG283" s="335">
        <f>IF(OR($C344&gt;AG$7,$C344+$E344-2&lt;AG$7),0,($D344-SUM($F344:AF344)-SUM($F283:AF283))*SAP_Leadsheet!$E$83)</f>
        <v>0</v>
      </c>
      <c r="AH283" s="335">
        <f>IF(OR($C344&gt;AH$7,$C344+$E344-2&lt;AH$7),0,($D344-SUM($F344:AG344)-SUM($F283:AG283))*SAP_Leadsheet!$E$83)</f>
        <v>0</v>
      </c>
      <c r="AI283" s="335">
        <f>IF(OR($C344&gt;AI$7,$C344+$E344-2&lt;AI$7),0,($D344-SUM($F344:AH344)-SUM($F283:AH283))*SAP_Leadsheet!$E$83)</f>
        <v>0</v>
      </c>
      <c r="AJ283" s="335">
        <f>IF(OR($C344&gt;AJ$7,$C344+$E344-2&lt;AJ$7),0,($D344-SUM($F344:AI344)-SUM($F283:AI283))*SAP_Leadsheet!$E$83)</f>
        <v>0</v>
      </c>
      <c r="AK283" s="335">
        <f>IF(OR($C344&gt;AK$7,$C344+$E344-2&lt;AK$7),0,($D344-SUM($F344:AJ344)-SUM($F283:AJ283))*SAP_Leadsheet!$E$83)</f>
        <v>0</v>
      </c>
      <c r="AL283" s="335">
        <f>IF(OR($C344&gt;AL$7,$C344+$E344-2&lt;AL$7),0,($D344-SUM($F344:AK344)-SUM($F283:AK283))*SAP_Leadsheet!$E$83)</f>
        <v>0</v>
      </c>
      <c r="AM283" s="335">
        <f>IF(OR($C344&gt;AM$7,$C344+$E344-2&lt;AM$7),0,($D344-SUM($F344:AL344)-SUM($F283:AL283))*SAP_Leadsheet!$E$83)</f>
        <v>0</v>
      </c>
      <c r="AN283" s="335">
        <f>IF(OR($C344&gt;AN$7,$C344+$E344-2&lt;AN$7),0,($D344-SUM($F344:AM344)-SUM($F283:AM283))*SAP_Leadsheet!$E$83)</f>
        <v>0</v>
      </c>
      <c r="AO283" s="335">
        <f>IF(OR($C344&gt;AO$7,$C344+$E344-2&lt;AO$7),0,($D344-SUM($F344:AN344)-SUM($F283:AN283))*SAP_Leadsheet!$E$83)</f>
        <v>0</v>
      </c>
      <c r="AP283" s="335">
        <f>IF(OR($C344&gt;AP$7,$C344+$E344-2&lt;AP$7),0,($D344-SUM($F344:AO344)-SUM($F283:AO283))*SAP_Leadsheet!$E$83)</f>
        <v>0</v>
      </c>
      <c r="AQ283" s="335">
        <f>IF(OR($C344&gt;AQ$7,$C344+$E344-2&lt;AQ$7),0,($D344-SUM($F344:AP344)-SUM($F283:AP283))*SAP_Leadsheet!$E$83)</f>
        <v>0</v>
      </c>
      <c r="AR283" s="335">
        <f>IF(OR($C344&gt;AR$7,$C344+$E344-2&lt;AR$7),0,($D344-SUM($F344:AQ344)-SUM($F283:AQ283))*SAP_Leadsheet!$E$83)</f>
        <v>0</v>
      </c>
      <c r="AS283" s="335">
        <f>IF(OR($C344&gt;AS$7,$C344+$E344-2&lt;AS$7),0,($D344-SUM($F344:AR344)-SUM($F283:AR283))*SAP_Leadsheet!$E$83)</f>
        <v>0</v>
      </c>
      <c r="AT283" s="335">
        <f>IF(OR($C344&gt;AT$7,$C344+$E344-2&lt;AT$7),0,($D344-SUM($F344:AS344)-SUM($F283:AS283))*SAP_Leadsheet!$E$83)</f>
        <v>0</v>
      </c>
      <c r="AU283" s="335">
        <f>IF(OR($C344&gt;AU$7,$C344+$E344-2&lt;AU$7),0,($D344-SUM($F344:AT344)-SUM($F283:AT283))*SAP_Leadsheet!$E$83)</f>
        <v>0</v>
      </c>
      <c r="AV283" s="335">
        <f>IF(OR($C344&gt;AV$7,$C344+$E344-2&lt;AV$7),0,($D344-SUM($F344:AU344)-SUM($F283:AU283))*SAP_Leadsheet!$E$83)</f>
        <v>0</v>
      </c>
      <c r="AW283" s="335">
        <f>IF(OR($C344&gt;AW$7,$C344+$E344-2&lt;AW$7),0,($D344-SUM($F344:AV344)-SUM($F283:AV283))*SAP_Leadsheet!$E$83)</f>
        <v>0</v>
      </c>
      <c r="AX283" s="335">
        <f>IF(OR($C344&gt;AX$7,$C344+$E344-2&lt;AX$7),0,($D344-SUM($F344:AW344)-SUM($F283:AW283))*SAP_Leadsheet!$E$83)</f>
        <v>0</v>
      </c>
      <c r="AY283" s="335">
        <f>IF(OR($C344&gt;AY$7,$C344+$E344-2&lt;AY$7),0,($D344-SUM($F344:AX344)-SUM($F283:AX283))*SAP_Leadsheet!$E$83)</f>
        <v>0</v>
      </c>
      <c r="AZ283" s="335">
        <f>IF(OR($C344&gt;AZ$7,$C344+$E344-2&lt;AZ$7),0,($D344-SUM($F344:AY344)-SUM($F283:AY283))*SAP_Leadsheet!$E$83)</f>
        <v>0</v>
      </c>
      <c r="BA283" s="335">
        <f>IF(OR($C344&gt;BA$7,$C344+$E344-2&lt;BA$7),0,($D344-SUM($F344:AZ344)-SUM($F283:AZ283))*SAP_Leadsheet!$E$83)</f>
        <v>0</v>
      </c>
      <c r="BB283" s="335">
        <f>IF(OR($C344&gt;BB$7,$C344+$E344-2&lt;BB$7),0,($D344-SUM($F344:BA344)-SUM($F283:BA283))*SAP_Leadsheet!$E$83)</f>
        <v>0</v>
      </c>
      <c r="BC283" s="335">
        <f>IF(OR($C344&gt;BC$7,$C344+$E344-2&lt;BC$7),0,($D344-SUM($F344:BB344)-SUM($F283:BB283))*SAP_Leadsheet!$E$83)</f>
        <v>0</v>
      </c>
      <c r="BD283" s="335">
        <f>IF(OR($C344&gt;BD$7,$C344+$E344-2&lt;BD$7),0,($D344-SUM($F344:BC344)-SUM($F283:BC283))*SAP_Leadsheet!$E$83)</f>
        <v>0</v>
      </c>
      <c r="BE283" s="335">
        <f>IF(OR($C344&gt;BE$7,$C344+$E344-2&lt;BE$7),0,($D344-SUM($F344:BD344)-SUM($F283:BD283))*SAP_Leadsheet!$E$83)</f>
        <v>0</v>
      </c>
      <c r="BF283" s="335">
        <f>IF(OR($C344&gt;BF$7,$C344+$E344-2&lt;BF$7),0,($D344-SUM($F344:BE344)-SUM($F283:BE283))*SAP_Leadsheet!$E$83)</f>
        <v>0</v>
      </c>
      <c r="BG283" s="335">
        <f>IF(OR($C344&gt;BG$7,$C344+$E344-2&lt;BG$7),0,($D344-SUM($F344:BF344)-SUM($F283:BF283))*SAP_Leadsheet!$E$83)</f>
        <v>0</v>
      </c>
      <c r="BH283" s="335">
        <f>IF(OR($C344&gt;BH$7,$C344+$E344-2&lt;BH$7),0,($D344-SUM($F344:BG344)-SUM($F283:BG283))*SAP_Leadsheet!$E$83)</f>
        <v>0</v>
      </c>
      <c r="BI283" s="335">
        <f>IF(OR($C344&gt;BI$7,$C344+$E344-2&lt;BI$7),0,($D344-SUM($F344:BH344)-SUM($F283:BH283))*SAP_Leadsheet!$E$83)</f>
        <v>0</v>
      </c>
      <c r="BJ283" s="335">
        <f>IF(OR($C344&gt;BJ$7,$C344+$E344-2&lt;BJ$7),0,($D344-SUM($F344:BI344)-SUM($F283:BI283))*SAP_Leadsheet!$E$83)</f>
        <v>0</v>
      </c>
      <c r="BK283" s="335">
        <f>IF(OR($C344&gt;BK$7,$C344+$E344-2&lt;BK$7),0,($D344-SUM($F344:BJ344)-SUM($F283:BJ283))*SAP_Leadsheet!$E$83)</f>
        <v>0</v>
      </c>
      <c r="BL283" s="335">
        <f>IF(OR($C344&gt;BL$7,$C344+$E344-2&lt;BL$7),0,($D344-SUM($F344:BK344)-SUM($F283:BK283))*SAP_Leadsheet!$E$83)</f>
        <v>0</v>
      </c>
      <c r="BM283" s="335">
        <f>IF(OR($C344&gt;BM$7,$C344+$E344-2&lt;BM$7),0,($D344-SUM($F344:BL344)-SUM($F283:BL283))*SAP_Leadsheet!$E$83)</f>
        <v>0</v>
      </c>
      <c r="BN283" s="335">
        <f>IF(OR($C344&gt;BN$7,$C344+$E344-2&lt;BN$7),0,($D344-SUM($F344:BM344)-SUM($F283:BM283))*SAP_Leadsheet!$E$83)</f>
        <v>0</v>
      </c>
      <c r="BO283" s="253"/>
      <c r="BP283" s="253"/>
      <c r="BQ283" s="253"/>
      <c r="BR283" s="253"/>
      <c r="BS283" s="253"/>
      <c r="BT283" s="253"/>
      <c r="BU283" s="253"/>
      <c r="BV283" s="253"/>
      <c r="BW283" s="253"/>
      <c r="BX283" s="253"/>
      <c r="BY283" s="253"/>
      <c r="BZ283" s="253"/>
      <c r="CA283" s="253"/>
      <c r="CB283" s="253"/>
      <c r="CC283" s="253"/>
      <c r="CD283" s="253"/>
      <c r="CE283" s="253"/>
      <c r="CF283" s="253"/>
      <c r="CG283" s="253"/>
      <c r="CH283" s="253"/>
      <c r="CI283" s="253"/>
      <c r="CJ283" s="253"/>
      <c r="CK283" s="253"/>
      <c r="CL283" s="253"/>
    </row>
    <row r="284" spans="1:90" hidden="1" outlineLevel="1" x14ac:dyDescent="0.15">
      <c r="A284" s="112"/>
      <c r="B284" s="87"/>
      <c r="C284" s="8">
        <v>60</v>
      </c>
      <c r="D284" s="332"/>
      <c r="E284" s="333"/>
      <c r="F284" s="334"/>
      <c r="G284" s="335">
        <f>IF(OR($C345&gt;G$7,$C345+$E345-2&lt;G$7),0,($D345-SUM($F345:F345)-SUM($F284:F284))*SAP_Leadsheet!$E$83)</f>
        <v>0</v>
      </c>
      <c r="H284" s="335">
        <f>IF(OR($C345&gt;H$7,$C345+$E345-2&lt;H$7),0,($D345-SUM($F345:G345)-SUM($F284:G284))*SAP_Leadsheet!$E$83)</f>
        <v>0</v>
      </c>
      <c r="I284" s="335">
        <f>IF(OR($C345&gt;I$7,$C345+$E345-2&lt;I$7),0,($D345-SUM($F345:H345)-SUM($F284:H284))*SAP_Leadsheet!$E$83)</f>
        <v>0</v>
      </c>
      <c r="J284" s="335">
        <f>IF(OR($C345&gt;J$7,$C345+$E345-2&lt;J$7),0,($D345-SUM($F345:I345)-SUM($F284:I284))*SAP_Leadsheet!$E$83)</f>
        <v>0</v>
      </c>
      <c r="K284" s="335">
        <f>IF(OR($C345&gt;K$7,$C345+$E345-2&lt;K$7),0,($D345-SUM($F345:J345)-SUM($F284:J284))*SAP_Leadsheet!$E$83)</f>
        <v>0</v>
      </c>
      <c r="L284" s="335">
        <f>IF(OR($C345&gt;L$7,$C345+$E345-2&lt;L$7),0,($D345-SUM($F345:K345)-SUM($F284:K284))*SAP_Leadsheet!$E$83)</f>
        <v>0</v>
      </c>
      <c r="M284" s="335">
        <f>IF(OR($C345&gt;M$7,$C345+$E345-2&lt;M$7),0,($D345-SUM($F345:L345)-SUM($F284:L284))*SAP_Leadsheet!$E$83)</f>
        <v>0</v>
      </c>
      <c r="N284" s="335">
        <f>IF(OR($C345&gt;N$7,$C345+$E345-2&lt;N$7),0,($D345-SUM($F345:M345)-SUM($F284:M284))*SAP_Leadsheet!$E$83)</f>
        <v>0</v>
      </c>
      <c r="O284" s="335">
        <f>IF(OR($C345&gt;O$7,$C345+$E345-2&lt;O$7),0,($D345-SUM($F345:N345)-SUM($F284:N284))*SAP_Leadsheet!$E$83)</f>
        <v>0</v>
      </c>
      <c r="P284" s="335">
        <f>IF(OR($C345&gt;P$7,$C345+$E345-2&lt;P$7),0,($D345-SUM($F345:O345)-SUM($F284:O284))*SAP_Leadsheet!$E$83)</f>
        <v>0</v>
      </c>
      <c r="Q284" s="335">
        <f>IF(OR($C345&gt;Q$7,$C345+$E345-2&lt;Q$7),0,($D345-SUM($F345:P345)-SUM($F284:P284))*SAP_Leadsheet!$E$83)</f>
        <v>0</v>
      </c>
      <c r="R284" s="335">
        <f>IF(OR($C345&gt;R$7,$C345+$E345-2&lt;R$7),0,($D345-SUM($F345:Q345)-SUM($F284:Q284))*SAP_Leadsheet!$E$83)</f>
        <v>0</v>
      </c>
      <c r="S284" s="335">
        <f>IF(OR($C345&gt;S$7,$C345+$E345-2&lt;S$7),0,($D345-SUM($F345:R345)-SUM($F284:R284))*SAP_Leadsheet!$E$83)</f>
        <v>0</v>
      </c>
      <c r="T284" s="335">
        <f>IF(OR($C345&gt;T$7,$C345+$E345-2&lt;T$7),0,($D345-SUM($F345:S345)-SUM($F284:S284))*SAP_Leadsheet!$E$83)</f>
        <v>0</v>
      </c>
      <c r="U284" s="335">
        <f>IF(OR($C345&gt;U$7,$C345+$E345-2&lt;U$7),0,($D345-SUM($F345:T345)-SUM($F284:T284))*SAP_Leadsheet!$E$83)</f>
        <v>0</v>
      </c>
      <c r="V284" s="335">
        <f>IF(OR($C345&gt;V$7,$C345+$E345-2&lt;V$7),0,($D345-SUM($F345:U345)-SUM($F284:U284))*SAP_Leadsheet!$E$83)</f>
        <v>0</v>
      </c>
      <c r="W284" s="335">
        <f>IF(OR($C345&gt;W$7,$C345+$E345-2&lt;W$7),0,($D345-SUM($F345:V345)-SUM($F284:V284))*SAP_Leadsheet!$E$83)</f>
        <v>0</v>
      </c>
      <c r="X284" s="335">
        <f>IF(OR($C345&gt;X$7,$C345+$E345-2&lt;X$7),0,($D345-SUM($F345:W345)-SUM($F284:W284))*SAP_Leadsheet!$E$83)</f>
        <v>0</v>
      </c>
      <c r="Y284" s="335">
        <f>IF(OR($C345&gt;Y$7,$C345+$E345-2&lt;Y$7),0,($D345-SUM($F345:X345)-SUM($F284:X284))*SAP_Leadsheet!$E$83)</f>
        <v>0</v>
      </c>
      <c r="Z284" s="335">
        <f>IF(OR($C345&gt;Z$7,$C345+$E345-2&lt;Z$7),0,($D345-SUM($F345:Y345)-SUM($F284:Y284))*SAP_Leadsheet!$E$83)</f>
        <v>0</v>
      </c>
      <c r="AA284" s="335">
        <f>IF(OR($C345&gt;AA$7,$C345+$E345-2&lt;AA$7),0,($D345-SUM($F345:Z345)-SUM($F284:Z284))*SAP_Leadsheet!$E$83)</f>
        <v>0</v>
      </c>
      <c r="AB284" s="335">
        <f>IF(OR($C345&gt;AB$7,$C345+$E345-2&lt;AB$7),0,($D345-SUM($F345:AA345)-SUM($F284:AA284))*SAP_Leadsheet!$E$83)</f>
        <v>0</v>
      </c>
      <c r="AC284" s="335">
        <f>IF(OR($C345&gt;AC$7,$C345+$E345-2&lt;AC$7),0,($D345-SUM($F345:AB345)-SUM($F284:AB284))*SAP_Leadsheet!$E$83)</f>
        <v>0</v>
      </c>
      <c r="AD284" s="335">
        <f>IF(OR($C345&gt;AD$7,$C345+$E345-2&lt;AD$7),0,($D345-SUM($F345:AC345)-SUM($F284:AC284))*SAP_Leadsheet!$E$83)</f>
        <v>0</v>
      </c>
      <c r="AE284" s="335">
        <f>IF(OR($C345&gt;AE$7,$C345+$E345-2&lt;AE$7),0,($D345-SUM($F345:AD345)-SUM($F284:AD284))*SAP_Leadsheet!$E$83)</f>
        <v>0</v>
      </c>
      <c r="AF284" s="335">
        <f>IF(OR($C345&gt;AF$7,$C345+$E345-2&lt;AF$7),0,($D345-SUM($F345:AE345)-SUM($F284:AE284))*SAP_Leadsheet!$E$83)</f>
        <v>0</v>
      </c>
      <c r="AG284" s="335">
        <f>IF(OR($C345&gt;AG$7,$C345+$E345-2&lt;AG$7),0,($D345-SUM($F345:AF345)-SUM($F284:AF284))*SAP_Leadsheet!$E$83)</f>
        <v>0</v>
      </c>
      <c r="AH284" s="335">
        <f>IF(OR($C345&gt;AH$7,$C345+$E345-2&lt;AH$7),0,($D345-SUM($F345:AG345)-SUM($F284:AG284))*SAP_Leadsheet!$E$83)</f>
        <v>0</v>
      </c>
      <c r="AI284" s="335">
        <f>IF(OR($C345&gt;AI$7,$C345+$E345-2&lt;AI$7),0,($D345-SUM($F345:AH345)-SUM($F284:AH284))*SAP_Leadsheet!$E$83)</f>
        <v>0</v>
      </c>
      <c r="AJ284" s="335">
        <f>IF(OR($C345&gt;AJ$7,$C345+$E345-2&lt;AJ$7),0,($D345-SUM($F345:AI345)-SUM($F284:AI284))*SAP_Leadsheet!$E$83)</f>
        <v>0</v>
      </c>
      <c r="AK284" s="335">
        <f>IF(OR($C345&gt;AK$7,$C345+$E345-2&lt;AK$7),0,($D345-SUM($F345:AJ345)-SUM($F284:AJ284))*SAP_Leadsheet!$E$83)</f>
        <v>0</v>
      </c>
      <c r="AL284" s="335">
        <f>IF(OR($C345&gt;AL$7,$C345+$E345-2&lt;AL$7),0,($D345-SUM($F345:AK345)-SUM($F284:AK284))*SAP_Leadsheet!$E$83)</f>
        <v>0</v>
      </c>
      <c r="AM284" s="335">
        <f>IF(OR($C345&gt;AM$7,$C345+$E345-2&lt;AM$7),0,($D345-SUM($F345:AL345)-SUM($F284:AL284))*SAP_Leadsheet!$E$83)</f>
        <v>0</v>
      </c>
      <c r="AN284" s="335">
        <f>IF(OR($C345&gt;AN$7,$C345+$E345-2&lt;AN$7),0,($D345-SUM($F345:AM345)-SUM($F284:AM284))*SAP_Leadsheet!$E$83)</f>
        <v>0</v>
      </c>
      <c r="AO284" s="335">
        <f>IF(OR($C345&gt;AO$7,$C345+$E345-2&lt;AO$7),0,($D345-SUM($F345:AN345)-SUM($F284:AN284))*SAP_Leadsheet!$E$83)</f>
        <v>0</v>
      </c>
      <c r="AP284" s="335">
        <f>IF(OR($C345&gt;AP$7,$C345+$E345-2&lt;AP$7),0,($D345-SUM($F345:AO345)-SUM($F284:AO284))*SAP_Leadsheet!$E$83)</f>
        <v>0</v>
      </c>
      <c r="AQ284" s="335">
        <f>IF(OR($C345&gt;AQ$7,$C345+$E345-2&lt;AQ$7),0,($D345-SUM($F345:AP345)-SUM($F284:AP284))*SAP_Leadsheet!$E$83)</f>
        <v>0</v>
      </c>
      <c r="AR284" s="335">
        <f>IF(OR($C345&gt;AR$7,$C345+$E345-2&lt;AR$7),0,($D345-SUM($F345:AQ345)-SUM($F284:AQ284))*SAP_Leadsheet!$E$83)</f>
        <v>0</v>
      </c>
      <c r="AS284" s="335">
        <f>IF(OR($C345&gt;AS$7,$C345+$E345-2&lt;AS$7),0,($D345-SUM($F345:AR345)-SUM($F284:AR284))*SAP_Leadsheet!$E$83)</f>
        <v>0</v>
      </c>
      <c r="AT284" s="335">
        <f>IF(OR($C345&gt;AT$7,$C345+$E345-2&lt;AT$7),0,($D345-SUM($F345:AS345)-SUM($F284:AS284))*SAP_Leadsheet!$E$83)</f>
        <v>0</v>
      </c>
      <c r="AU284" s="335">
        <f>IF(OR($C345&gt;AU$7,$C345+$E345-2&lt;AU$7),0,($D345-SUM($F345:AT345)-SUM($F284:AT284))*SAP_Leadsheet!$E$83)</f>
        <v>0</v>
      </c>
      <c r="AV284" s="335">
        <f>IF(OR($C345&gt;AV$7,$C345+$E345-2&lt;AV$7),0,($D345-SUM($F345:AU345)-SUM($F284:AU284))*SAP_Leadsheet!$E$83)</f>
        <v>0</v>
      </c>
      <c r="AW284" s="335">
        <f>IF(OR($C345&gt;AW$7,$C345+$E345-2&lt;AW$7),0,($D345-SUM($F345:AV345)-SUM($F284:AV284))*SAP_Leadsheet!$E$83)</f>
        <v>0</v>
      </c>
      <c r="AX284" s="335">
        <f>IF(OR($C345&gt;AX$7,$C345+$E345-2&lt;AX$7),0,($D345-SUM($F345:AW345)-SUM($F284:AW284))*SAP_Leadsheet!$E$83)</f>
        <v>0</v>
      </c>
      <c r="AY284" s="335">
        <f>IF(OR($C345&gt;AY$7,$C345+$E345-2&lt;AY$7),0,($D345-SUM($F345:AX345)-SUM($F284:AX284))*SAP_Leadsheet!$E$83)</f>
        <v>0</v>
      </c>
      <c r="AZ284" s="335">
        <f>IF(OR($C345&gt;AZ$7,$C345+$E345-2&lt;AZ$7),0,($D345-SUM($F345:AY345)-SUM($F284:AY284))*SAP_Leadsheet!$E$83)</f>
        <v>0</v>
      </c>
      <c r="BA284" s="335">
        <f>IF(OR($C345&gt;BA$7,$C345+$E345-2&lt;BA$7),0,($D345-SUM($F345:AZ345)-SUM($F284:AZ284))*SAP_Leadsheet!$E$83)</f>
        <v>0</v>
      </c>
      <c r="BB284" s="335">
        <f>IF(OR($C345&gt;BB$7,$C345+$E345-2&lt;BB$7),0,($D345-SUM($F345:BA345)-SUM($F284:BA284))*SAP_Leadsheet!$E$83)</f>
        <v>0</v>
      </c>
      <c r="BC284" s="335">
        <f>IF(OR($C345&gt;BC$7,$C345+$E345-2&lt;BC$7),0,($D345-SUM($F345:BB345)-SUM($F284:BB284))*SAP_Leadsheet!$E$83)</f>
        <v>0</v>
      </c>
      <c r="BD284" s="335">
        <f>IF(OR($C345&gt;BD$7,$C345+$E345-2&lt;BD$7),0,($D345-SUM($F345:BC345)-SUM($F284:BC284))*SAP_Leadsheet!$E$83)</f>
        <v>0</v>
      </c>
      <c r="BE284" s="335">
        <f>IF(OR($C345&gt;BE$7,$C345+$E345-2&lt;BE$7),0,($D345-SUM($F345:BD345)-SUM($F284:BD284))*SAP_Leadsheet!$E$83)</f>
        <v>0</v>
      </c>
      <c r="BF284" s="335">
        <f>IF(OR($C345&gt;BF$7,$C345+$E345-2&lt;BF$7),0,($D345-SUM($F345:BE345)-SUM($F284:BE284))*SAP_Leadsheet!$E$83)</f>
        <v>0</v>
      </c>
      <c r="BG284" s="335">
        <f>IF(OR($C345&gt;BG$7,$C345+$E345-2&lt;BG$7),0,($D345-SUM($F345:BF345)-SUM($F284:BF284))*SAP_Leadsheet!$E$83)</f>
        <v>0</v>
      </c>
      <c r="BH284" s="335">
        <f>IF(OR($C345&gt;BH$7,$C345+$E345-2&lt;BH$7),0,($D345-SUM($F345:BG345)-SUM($F284:BG284))*SAP_Leadsheet!$E$83)</f>
        <v>0</v>
      </c>
      <c r="BI284" s="335">
        <f>IF(OR($C345&gt;BI$7,$C345+$E345-2&lt;BI$7),0,($D345-SUM($F345:BH345)-SUM($F284:BH284))*SAP_Leadsheet!$E$83)</f>
        <v>0</v>
      </c>
      <c r="BJ284" s="335">
        <f>IF(OR($C345&gt;BJ$7,$C345+$E345-2&lt;BJ$7),0,($D345-SUM($F345:BI345)-SUM($F284:BI284))*SAP_Leadsheet!$E$83)</f>
        <v>0</v>
      </c>
      <c r="BK284" s="335">
        <f>IF(OR($C345&gt;BK$7,$C345+$E345-2&lt;BK$7),0,($D345-SUM($F345:BJ345)-SUM($F284:BJ284))*SAP_Leadsheet!$E$83)</f>
        <v>0</v>
      </c>
      <c r="BL284" s="335">
        <f>IF(OR($C345&gt;BL$7,$C345+$E345-2&lt;BL$7),0,($D345-SUM($F345:BK345)-SUM($F284:BK284))*SAP_Leadsheet!$E$83)</f>
        <v>0</v>
      </c>
      <c r="BM284" s="335">
        <f>IF(OR($C345&gt;BM$7,$C345+$E345-2&lt;BM$7),0,($D345-SUM($F345:BL345)-SUM($F284:BL284))*SAP_Leadsheet!$E$83)</f>
        <v>0</v>
      </c>
      <c r="BN284" s="335">
        <f>IF(OR($C345&gt;BN$7,$C345+$E345-2&lt;BN$7),0,($D345-SUM($F345:BM345)-SUM($F284:BM284))*SAP_Leadsheet!$E$83)</f>
        <v>0</v>
      </c>
      <c r="BO284" s="253"/>
      <c r="BP284" s="253"/>
      <c r="BQ284" s="253"/>
      <c r="BR284" s="253"/>
      <c r="BS284" s="253"/>
      <c r="BT284" s="253"/>
      <c r="BU284" s="253"/>
      <c r="BV284" s="253"/>
      <c r="BW284" s="253"/>
      <c r="BX284" s="253"/>
      <c r="BY284" s="253"/>
      <c r="BZ284" s="253"/>
      <c r="CA284" s="253"/>
      <c r="CB284" s="253"/>
      <c r="CC284" s="253"/>
      <c r="CD284" s="253"/>
      <c r="CE284" s="253"/>
      <c r="CF284" s="253"/>
      <c r="CG284" s="253"/>
      <c r="CH284" s="253"/>
      <c r="CI284" s="253"/>
      <c r="CJ284" s="253"/>
      <c r="CK284" s="253"/>
      <c r="CL284" s="253"/>
    </row>
    <row r="285" spans="1:90" collapsed="1" x14ac:dyDescent="0.15">
      <c r="A285" s="112"/>
      <c r="B285" s="87"/>
      <c r="D285" s="332" t="s">
        <v>470</v>
      </c>
      <c r="E285" s="333"/>
      <c r="F285" s="334" t="s">
        <v>466</v>
      </c>
      <c r="G285" s="335">
        <f>-SUM(G286:G345)</f>
        <v>-2.8311729823617088E-2</v>
      </c>
      <c r="H285" s="335">
        <f t="shared" ref="H285:M285" si="26">-SUM(H286:H345)</f>
        <v>-5.6246742669028418E-2</v>
      </c>
      <c r="I285" s="335">
        <f t="shared" si="26"/>
        <v>-8.3805038536234014E-2</v>
      </c>
      <c r="J285" s="335">
        <f t="shared" si="26"/>
        <v>-0.11098661742523383</v>
      </c>
      <c r="K285" s="335">
        <f t="shared" si="26"/>
        <v>-0.13779147933602792</v>
      </c>
      <c r="L285" s="335">
        <f t="shared" si="26"/>
        <v>-0.16421962426861625</v>
      </c>
      <c r="M285" s="335">
        <f t="shared" si="26"/>
        <v>-0.19027105222299878</v>
      </c>
      <c r="N285" s="335">
        <f>-SUM(N286:N345)</f>
        <v>-0.21594576319917558</v>
      </c>
      <c r="O285" s="335">
        <f t="shared" ref="O285:BN285" si="27">-SUM(O286:O345)</f>
        <v>-0.24124375719714664</v>
      </c>
      <c r="P285" s="335">
        <f t="shared" si="27"/>
        <v>-0.23785330439329486</v>
      </c>
      <c r="Q285" s="335">
        <f t="shared" si="27"/>
        <v>-0.23446285158944305</v>
      </c>
      <c r="R285" s="335">
        <f t="shared" si="27"/>
        <v>-0.23066670357829278</v>
      </c>
      <c r="S285" s="335">
        <f t="shared" si="27"/>
        <v>-0.22684157733804972</v>
      </c>
      <c r="T285" s="335">
        <f t="shared" si="27"/>
        <v>-0.22298747286871393</v>
      </c>
      <c r="U285" s="335">
        <f t="shared" si="27"/>
        <v>-0.21910439017028538</v>
      </c>
      <c r="V285" s="335">
        <f t="shared" si="27"/>
        <v>-0.2151923292427641</v>
      </c>
      <c r="W285" s="335">
        <f t="shared" si="27"/>
        <v>-0.21125129008615004</v>
      </c>
      <c r="X285" s="335">
        <f t="shared" si="27"/>
        <v>-0.20728127270044322</v>
      </c>
      <c r="Y285" s="335">
        <f t="shared" si="27"/>
        <v>-0.20328227708564364</v>
      </c>
      <c r="Z285" s="335">
        <f t="shared" si="27"/>
        <v>-0.19925430324175136</v>
      </c>
      <c r="AA285" s="335">
        <f t="shared" si="27"/>
        <v>-0.19560304637606485</v>
      </c>
      <c r="AB285" s="335">
        <f t="shared" si="27"/>
        <v>-0.19195178951037828</v>
      </c>
      <c r="AC285" s="335">
        <f t="shared" si="27"/>
        <v>-0.18830053264469174</v>
      </c>
      <c r="AD285" s="335">
        <f t="shared" si="27"/>
        <v>-0.18433051525898492</v>
      </c>
      <c r="AE285" s="335">
        <f t="shared" si="27"/>
        <v>-0.18047641078964913</v>
      </c>
      <c r="AF285" s="335">
        <f t="shared" si="27"/>
        <v>-0.17673821923668431</v>
      </c>
      <c r="AG285" s="335">
        <f t="shared" si="27"/>
        <v>-0.1731159406000905</v>
      </c>
      <c r="AH285" s="335">
        <f t="shared" si="27"/>
        <v>-0.16960957487986772</v>
      </c>
      <c r="AI285" s="335">
        <f t="shared" si="27"/>
        <v>-0.16621912207601588</v>
      </c>
      <c r="AJ285" s="335">
        <f t="shared" si="27"/>
        <v>-0.16294458218853514</v>
      </c>
      <c r="AK285" s="335">
        <f t="shared" si="27"/>
        <v>-0.15978595521742534</v>
      </c>
      <c r="AL285" s="335">
        <f t="shared" si="27"/>
        <v>-0.15674324116268654</v>
      </c>
      <c r="AM285" s="335">
        <f t="shared" si="27"/>
        <v>-0.15413520054433905</v>
      </c>
      <c r="AN285" s="335">
        <f t="shared" si="27"/>
        <v>-0.15152715992599147</v>
      </c>
      <c r="AO285" s="335">
        <f t="shared" si="27"/>
        <v>-0.14891911930764395</v>
      </c>
      <c r="AP285" s="335">
        <f t="shared" si="27"/>
        <v>-0.14610823108564716</v>
      </c>
      <c r="AQ285" s="335">
        <f t="shared" si="27"/>
        <v>-0.14329734286365037</v>
      </c>
      <c r="AR285" s="335">
        <f t="shared" si="27"/>
        <v>-0.14048645464165357</v>
      </c>
      <c r="AS285" s="335">
        <f t="shared" si="27"/>
        <v>-0.13767556641965681</v>
      </c>
      <c r="AT285" s="335">
        <f t="shared" si="27"/>
        <v>-0.13486467819766004</v>
      </c>
      <c r="AU285" s="335">
        <f t="shared" si="27"/>
        <v>-0.13205378997566325</v>
      </c>
      <c r="AV285" s="335">
        <f t="shared" si="27"/>
        <v>-0.12924290175366643</v>
      </c>
      <c r="AW285" s="335">
        <f t="shared" si="27"/>
        <v>-0.12643201353166966</v>
      </c>
      <c r="AX285" s="335">
        <f t="shared" si="27"/>
        <v>-0.12362112530967287</v>
      </c>
      <c r="AY285" s="335">
        <f t="shared" si="27"/>
        <v>-0.12101308469132535</v>
      </c>
      <c r="AZ285" s="335">
        <f t="shared" si="27"/>
        <v>-0.11840504407297781</v>
      </c>
      <c r="BA285" s="335">
        <f t="shared" si="27"/>
        <v>-0.11579700345463026</v>
      </c>
      <c r="BB285" s="335">
        <f t="shared" si="27"/>
        <v>-0.11304407169081898</v>
      </c>
      <c r="BC285" s="335">
        <f t="shared" si="27"/>
        <v>-0.11029113992700772</v>
      </c>
      <c r="BD285" s="335">
        <f t="shared" si="27"/>
        <v>-0.10753820816319642</v>
      </c>
      <c r="BE285" s="335">
        <f t="shared" si="27"/>
        <v>-0.10478527639938513</v>
      </c>
      <c r="BF285" s="335">
        <f t="shared" si="27"/>
        <v>-0.10203234463557387</v>
      </c>
      <c r="BG285" s="335">
        <f t="shared" si="27"/>
        <v>-8.9455793209320206E-2</v>
      </c>
      <c r="BH285" s="335">
        <f t="shared" si="27"/>
        <v>-7.7169024073994064E-2</v>
      </c>
      <c r="BI285" s="335">
        <f t="shared" si="27"/>
        <v>-6.5172037229595414E-2</v>
      </c>
      <c r="BJ285" s="335">
        <f t="shared" si="27"/>
        <v>-5.3464832676124306E-2</v>
      </c>
      <c r="BK285" s="335">
        <f t="shared" si="27"/>
        <v>-4.2192301559044451E-2</v>
      </c>
      <c r="BL285" s="335">
        <f t="shared" si="27"/>
        <v>-3.1209552732892082E-2</v>
      </c>
      <c r="BM285" s="335">
        <f t="shared" si="27"/>
        <v>-2.0516586197667226E-2</v>
      </c>
      <c r="BN285" s="335">
        <f t="shared" si="27"/>
        <v>-1.0113401953369849E-2</v>
      </c>
      <c r="BO285" s="253"/>
      <c r="BP285" s="253"/>
      <c r="BQ285" s="253"/>
      <c r="BR285" s="253"/>
      <c r="BS285" s="253"/>
      <c r="BT285" s="253"/>
      <c r="BU285" s="253"/>
      <c r="BV285" s="253"/>
      <c r="BW285" s="253"/>
      <c r="BX285" s="253"/>
      <c r="BY285" s="253"/>
      <c r="BZ285" s="253"/>
      <c r="CA285" s="253"/>
      <c r="CB285" s="253"/>
      <c r="CC285" s="253"/>
      <c r="CD285" s="253"/>
      <c r="CE285" s="253"/>
      <c r="CF285" s="253"/>
      <c r="CG285" s="253"/>
      <c r="CH285" s="253"/>
      <c r="CI285" s="253"/>
      <c r="CJ285" s="253"/>
      <c r="CK285" s="253"/>
      <c r="CL285" s="253"/>
    </row>
    <row r="286" spans="1:90" hidden="1" outlineLevel="1" x14ac:dyDescent="0.15">
      <c r="A286" s="112"/>
      <c r="B286" s="336"/>
      <c r="C286" s="8" cm="1">
        <f t="array" ref="C286:C345">TRANSPOSE(G$7:BN$7)</f>
        <v>1</v>
      </c>
      <c r="D286" s="337" cm="1">
        <f t="array" ref="D286:D345">TRANSPOSE(G222:BN222)</f>
        <v>0.25480556841255381</v>
      </c>
      <c r="E286" s="8">
        <f>SAP_Leadsheet!E79</f>
        <v>9</v>
      </c>
      <c r="F286" s="338"/>
      <c r="G286" s="339">
        <f>IF(OR($C286&gt;G$7,$C286+$E286-1&lt;G$7),0,($D286-SUM($F286:F286)-SUM($F225:F225))/($E286+$C286-G$7))</f>
        <v>2.8311729823617088E-2</v>
      </c>
      <c r="H286" s="339">
        <f>IF(OR($C286&gt;H$7,$C286+$E286-1&lt;H$7),0,($D286-SUM($F286:G286)-SUM($F225:G225))/($E286+$C286-H$7))</f>
        <v>2.8311729823617088E-2</v>
      </c>
      <c r="I286" s="339">
        <f>IF(OR($C286&gt;I$7,$C286+$E286-1&lt;I$7),0,($D286-SUM($F286:H286)-SUM($F225:H225))/($E286+$C286-I$7))</f>
        <v>2.8311729823617092E-2</v>
      </c>
      <c r="J286" s="339">
        <f>IF(OR($C286&gt;J$7,$C286+$E286-1&lt;J$7),0,($D286-SUM($F286:I286)-SUM($F225:I225))/($E286+$C286-J$7))</f>
        <v>2.8311729823617088E-2</v>
      </c>
      <c r="K286" s="339">
        <f>IF(OR($C286&gt;K$7,$C286+$E286-1&lt;K$7),0,($D286-SUM($F286:J286)-SUM($F225:J225))/($E286+$C286-K$7))</f>
        <v>2.8311729823617092E-2</v>
      </c>
      <c r="L286" s="339">
        <f>IF(OR($C286&gt;L$7,$C286+$E286-1&lt;L$7),0,($D286-SUM($F286:K286)-SUM($F225:K225))/($E286+$C286-L$7))</f>
        <v>2.8311729823617092E-2</v>
      </c>
      <c r="M286" s="339">
        <f>IF(OR($C286&gt;M$7,$C286+$E286-1&lt;M$7),0,($D286-SUM($F286:L286)-SUM($F225:L225))/($E286+$C286-M$7))</f>
        <v>2.8311729823617088E-2</v>
      </c>
      <c r="N286" s="339">
        <f>IF(OR($C286&gt;N$7,$C286+$E286-1&lt;N$7),0,($D286-SUM($F286:M286)-SUM($F225:M225))/($E286+$C286-N$7))</f>
        <v>2.8311729823617085E-2</v>
      </c>
      <c r="O286" s="339">
        <f>IF(OR($C286&gt;O$7,$C286+$E286-1&lt;O$7),0,($D286-SUM($F286:N286)-SUM($F225:N225))/($E286+$C286-O$7))</f>
        <v>2.8311729823617071E-2</v>
      </c>
      <c r="P286" s="339">
        <f>IF(OR($C286&gt;P$7,$C286+$E286-1&lt;P$7),0,($D286-SUM($F286:O286)-SUM($F225:O225))/($E286+$C286-P$7))</f>
        <v>0</v>
      </c>
      <c r="Q286" s="339">
        <f>IF(OR($C286&gt;Q$7,$C286+$E286-1&lt;Q$7),0,($D286-SUM($F286:P286)-SUM($F225:P225))/($E286+$C286-Q$7))</f>
        <v>0</v>
      </c>
      <c r="R286" s="339">
        <f>IF(OR($C286&gt;R$7,$C286+$E286-1&lt;R$7),0,($D286-SUM($F286:Q286)-SUM($F225:Q225))/($E286+$C286-R$7))</f>
        <v>0</v>
      </c>
      <c r="S286" s="339">
        <f>IF(OR($C286&gt;S$7,$C286+$E286-1&lt;S$7),0,($D286-SUM($F286:R286)-SUM($F225:R225))/($E286+$C286-S$7))</f>
        <v>0</v>
      </c>
      <c r="T286" s="339">
        <f>IF(OR($C286&gt;T$7,$C286+$E286-1&lt;T$7),0,($D286-SUM($F286:S286)-SUM($F225:S225))/($E286+$C286-T$7))</f>
        <v>0</v>
      </c>
      <c r="U286" s="339">
        <f>IF(OR($C286&gt;U$7,$C286+$E286-1&lt;U$7),0,($D286-SUM($F286:T286)-SUM($F225:T225))/($E286+$C286-U$7))</f>
        <v>0</v>
      </c>
      <c r="V286" s="339">
        <f>IF(OR($C286&gt;V$7,$C286+$E286-1&lt;V$7),0,($D286-SUM($F286:U286)-SUM($F225:U225))/($E286+$C286-V$7))</f>
        <v>0</v>
      </c>
      <c r="W286" s="339">
        <f>IF(OR($C286&gt;W$7,$C286+$E286-1&lt;W$7),0,($D286-SUM($F286:V286)-SUM($F225:V225))/($E286+$C286-W$7))</f>
        <v>0</v>
      </c>
      <c r="X286" s="339">
        <f>IF(OR($C286&gt;X$7,$C286+$E286-1&lt;X$7),0,($D286-SUM($F286:W286)-SUM($F225:W225))/($E286+$C286-X$7))</f>
        <v>0</v>
      </c>
      <c r="Y286" s="339">
        <f>IF(OR($C286&gt;Y$7,$C286+$E286-1&lt;Y$7),0,($D286-SUM($F286:X286)-SUM($F225:X225))/($E286+$C286-Y$7))</f>
        <v>0</v>
      </c>
      <c r="Z286" s="339">
        <f>IF(OR($C286&gt;Z$7,$C286+$E286-1&lt;Z$7),0,($D286-SUM($F286:Y286)-SUM($F225:Y225))/($E286+$C286-Z$7))</f>
        <v>0</v>
      </c>
      <c r="AA286" s="339">
        <f>IF(OR($C286&gt;AA$7,$C286+$E286-1&lt;AA$7),0,($D286-SUM($F286:Z286)-SUM($F225:Z225))/($E286+$C286-AA$7))</f>
        <v>0</v>
      </c>
      <c r="AB286" s="339">
        <f>IF(OR($C286&gt;AB$7,$C286+$E286-1&lt;AB$7),0,($D286-SUM($F286:AA286)-SUM($F225:AA225))/($E286+$C286-AB$7))</f>
        <v>0</v>
      </c>
      <c r="AC286" s="339">
        <f>IF(OR($C286&gt;AC$7,$C286+$E286-1&lt;AC$7),0,($D286-SUM($F286:AB286)-SUM($F225:AB225))/($E286+$C286-AC$7))</f>
        <v>0</v>
      </c>
      <c r="AD286" s="339">
        <f>IF(OR($C286&gt;AD$7,$C286+$E286-1&lt;AD$7),0,($D286-SUM($F286:AC286)-SUM($F225:AC225))/($E286+$C286-AD$7))</f>
        <v>0</v>
      </c>
      <c r="AE286" s="339">
        <f>IF(OR($C286&gt;AE$7,$C286+$E286-1&lt;AE$7),0,($D286-SUM($F286:AD286)-SUM($F225:AD225))/($E286+$C286-AE$7))</f>
        <v>0</v>
      </c>
      <c r="AF286" s="339">
        <f>IF(OR($C286&gt;AF$7,$C286+$E286-1&lt;AF$7),0,($D286-SUM($F286:AE286)-SUM($F225:AE225))/($E286+$C286-AF$7))</f>
        <v>0</v>
      </c>
      <c r="AG286" s="339">
        <f>IF(OR($C286&gt;AG$7,$C286+$E286-1&lt;AG$7),0,($D286-SUM($F286:AF286)-SUM($F225:AF225))/($E286+$C286-AG$7))</f>
        <v>0</v>
      </c>
      <c r="AH286" s="339">
        <f>IF(OR($C286&gt;AH$7,$C286+$E286-1&lt;AH$7),0,($D286-SUM($F286:AG286)-SUM($F225:AG225))/($E286+$C286-AH$7))</f>
        <v>0</v>
      </c>
      <c r="AI286" s="339">
        <f>IF(OR($C286&gt;AI$7,$C286+$E286-1&lt;AI$7),0,($D286-SUM($F286:AH286)-SUM($F225:AH225))/($E286+$C286-AI$7))</f>
        <v>0</v>
      </c>
      <c r="AJ286" s="339">
        <f>IF(OR($C286&gt;AJ$7,$C286+$E286-1&lt;AJ$7),0,($D286-SUM($F286:AI286)-SUM($F225:AI225))/($E286+$C286-AJ$7))</f>
        <v>0</v>
      </c>
      <c r="AK286" s="339">
        <f>IF(OR($C286&gt;AK$7,$C286+$E286-1&lt;AK$7),0,($D286-SUM($F286:AJ286)-SUM($F225:AJ225))/($E286+$C286-AK$7))</f>
        <v>0</v>
      </c>
      <c r="AL286" s="339">
        <f>IF(OR($C286&gt;AL$7,$C286+$E286-1&lt;AL$7),0,($D286-SUM($F286:AK286)-SUM($F225:AK225))/($E286+$C286-AL$7))</f>
        <v>0</v>
      </c>
      <c r="AM286" s="339">
        <f>IF(OR($C286&gt;AM$7,$C286+$E286-1&lt;AM$7),0,($D286-SUM($F286:AL286)-SUM($F225:AL225))/($E286+$C286-AM$7))</f>
        <v>0</v>
      </c>
      <c r="AN286" s="339">
        <f>IF(OR($C286&gt;AN$7,$C286+$E286-1&lt;AN$7),0,($D286-SUM($F286:AM286)-SUM($F225:AM225))/($E286+$C286-AN$7))</f>
        <v>0</v>
      </c>
      <c r="AO286" s="339">
        <f>IF(OR($C286&gt;AO$7,$C286+$E286-1&lt;AO$7),0,($D286-SUM($F286:AN286)-SUM($F225:AN225))/($E286+$C286-AO$7))</f>
        <v>0</v>
      </c>
      <c r="AP286" s="339">
        <f>IF(OR($C286&gt;AP$7,$C286+$E286-1&lt;AP$7),0,($D286-SUM($F286:AO286)-SUM($F225:AO225))/($E286+$C286-AP$7))</f>
        <v>0</v>
      </c>
      <c r="AQ286" s="339">
        <f>IF(OR($C286&gt;AQ$7,$C286+$E286-1&lt;AQ$7),0,($D286-SUM($F286:AP286)-SUM($F225:AP225))/($E286+$C286-AQ$7))</f>
        <v>0</v>
      </c>
      <c r="AR286" s="339">
        <f>IF(OR($C286&gt;AR$7,$C286+$E286-1&lt;AR$7),0,($D286-SUM($F286:AQ286)-SUM($F225:AQ225))/($E286+$C286-AR$7))</f>
        <v>0</v>
      </c>
      <c r="AS286" s="339">
        <f>IF(OR($C286&gt;AS$7,$C286+$E286-1&lt;AS$7),0,($D286-SUM($F286:AR286)-SUM($F225:AR225))/($E286+$C286-AS$7))</f>
        <v>0</v>
      </c>
      <c r="AT286" s="339">
        <f>IF(OR($C286&gt;AT$7,$C286+$E286-1&lt;AT$7),0,($D286-SUM($F286:AS286)-SUM($F225:AS225))/($E286+$C286-AT$7))</f>
        <v>0</v>
      </c>
      <c r="AU286" s="339">
        <f>IF(OR($C286&gt;AU$7,$C286+$E286-1&lt;AU$7),0,($D286-SUM($F286:AT286)-SUM($F225:AT225))/($E286+$C286-AU$7))</f>
        <v>0</v>
      </c>
      <c r="AV286" s="339">
        <f>IF(OR($C286&gt;AV$7,$C286+$E286-1&lt;AV$7),0,($D286-SUM($F286:AU286)-SUM($F225:AU225))/($E286+$C286-AV$7))</f>
        <v>0</v>
      </c>
      <c r="AW286" s="339">
        <f>IF(OR($C286&gt;AW$7,$C286+$E286-1&lt;AW$7),0,($D286-SUM($F286:AV286)-SUM($F225:AV225))/($E286+$C286-AW$7))</f>
        <v>0</v>
      </c>
      <c r="AX286" s="339">
        <f>IF(OR($C286&gt;AX$7,$C286+$E286-1&lt;AX$7),0,($D286-SUM($F286:AW286)-SUM($F225:AW225))/($E286+$C286-AX$7))</f>
        <v>0</v>
      </c>
      <c r="AY286" s="339">
        <f>IF(OR($C286&gt;AY$7,$C286+$E286-1&lt;AY$7),0,($D286-SUM($F286:AX286)-SUM($F225:AX225))/($E286+$C286-AY$7))</f>
        <v>0</v>
      </c>
      <c r="AZ286" s="339">
        <f>IF(OR($C286&gt;AZ$7,$C286+$E286-1&lt;AZ$7),0,($D286-SUM($F286:AY286)-SUM($F225:AY225))/($E286+$C286-AZ$7))</f>
        <v>0</v>
      </c>
      <c r="BA286" s="339">
        <f>IF(OR($C286&gt;BA$7,$C286+$E286-1&lt;BA$7),0,($D286-SUM($F286:AZ286)-SUM($F225:AZ225))/($E286+$C286-BA$7))</f>
        <v>0</v>
      </c>
      <c r="BB286" s="339">
        <f>IF(OR($C286&gt;BB$7,$C286+$E286-1&lt;BB$7),0,($D286-SUM($F286:BA286)-SUM($F225:BA225))/($E286+$C286-BB$7))</f>
        <v>0</v>
      </c>
      <c r="BC286" s="339">
        <f>IF(OR($C286&gt;BC$7,$C286+$E286-1&lt;BC$7),0,($D286-SUM($F286:BB286)-SUM($F225:BB225))/($E286+$C286-BC$7))</f>
        <v>0</v>
      </c>
      <c r="BD286" s="339">
        <f>IF(OR($C286&gt;BD$7,$C286+$E286-1&lt;BD$7),0,($D286-SUM($F286:BC286)-SUM($F225:BC225))/($E286+$C286-BD$7))</f>
        <v>0</v>
      </c>
      <c r="BE286" s="339">
        <f>IF(OR($C286&gt;BE$7,$C286+$E286-1&lt;BE$7),0,($D286-SUM($F286:BD286)-SUM($F225:BD225))/($E286+$C286-BE$7))</f>
        <v>0</v>
      </c>
      <c r="BF286" s="339">
        <f>IF(OR($C286&gt;BF$7,$C286+$E286-1&lt;BF$7),0,($D286-SUM($F286:BE286)-SUM($F225:BE225))/($E286+$C286-BF$7))</f>
        <v>0</v>
      </c>
      <c r="BG286" s="339">
        <f>IF(OR($C286&gt;BG$7,$C286+$E286-1&lt;BG$7),0,($D286-SUM($F286:BF286)-SUM($F225:BF225))/($E286+$C286-BG$7))</f>
        <v>0</v>
      </c>
      <c r="BH286" s="339">
        <f>IF(OR($C286&gt;BH$7,$C286+$E286-1&lt;BH$7),0,($D286-SUM($F286:BG286)-SUM($F225:BG225))/($E286+$C286-BH$7))</f>
        <v>0</v>
      </c>
      <c r="BI286" s="339">
        <f>IF(OR($C286&gt;BI$7,$C286+$E286-1&lt;BI$7),0,($D286-SUM($F286:BH286)-SUM($F225:BH225))/($E286+$C286-BI$7))</f>
        <v>0</v>
      </c>
      <c r="BJ286" s="339">
        <f>IF(OR($C286&gt;BJ$7,$C286+$E286-1&lt;BJ$7),0,($D286-SUM($F286:BI286)-SUM($F225:BI225))/($E286+$C286-BJ$7))</f>
        <v>0</v>
      </c>
      <c r="BK286" s="339">
        <f>IF(OR($C286&gt;BK$7,$C286+$E286-1&lt;BK$7),0,($D286-SUM($F286:BJ286)-SUM($F225:BJ225))/($E286+$C286-BK$7))</f>
        <v>0</v>
      </c>
      <c r="BL286" s="339">
        <f>IF(OR($C286&gt;BL$7,$C286+$E286-1&lt;BL$7),0,($D286-SUM($F286:BK286)-SUM($F225:BK225))/($E286+$C286-BL$7))</f>
        <v>0</v>
      </c>
      <c r="BM286" s="339">
        <f>IF(OR($C286&gt;BM$7,$C286+$E286-1&lt;BM$7),0,($D286-SUM($F286:BL286)-SUM($F225:BL225))/($E286+$C286-BM$7))</f>
        <v>0</v>
      </c>
      <c r="BN286" s="339">
        <f>IF(OR($C286&gt;BN$7,$C286+$E286-1&lt;BN$7),0,($D286-SUM($F286:BM286)-SUM($F225:BM225))/($E286+$C286-BN$7))</f>
        <v>0</v>
      </c>
      <c r="BO286" s="253"/>
      <c r="BP286" s="253"/>
      <c r="BQ286" s="253"/>
      <c r="BR286" s="253"/>
      <c r="BS286" s="253"/>
      <c r="BT286" s="253"/>
      <c r="BU286" s="253"/>
      <c r="BV286" s="253"/>
      <c r="BW286" s="253"/>
      <c r="BX286" s="253"/>
      <c r="BY286" s="253"/>
      <c r="BZ286" s="253"/>
      <c r="CA286" s="253"/>
      <c r="CB286" s="253"/>
      <c r="CC286" s="253"/>
      <c r="CD286" s="253"/>
      <c r="CE286" s="253"/>
      <c r="CF286" s="253"/>
      <c r="CG286" s="253"/>
      <c r="CH286" s="253"/>
      <c r="CI286" s="253"/>
      <c r="CJ286" s="253"/>
      <c r="CK286" s="253"/>
      <c r="CL286" s="253"/>
    </row>
    <row r="287" spans="1:90" hidden="1" outlineLevel="1" x14ac:dyDescent="0.15">
      <c r="A287" s="112"/>
      <c r="B287" s="336"/>
      <c r="C287" s="8">
        <v>2</v>
      </c>
      <c r="D287" s="337">
        <v>0.251415115608702</v>
      </c>
      <c r="E287" s="8">
        <f>E286</f>
        <v>9</v>
      </c>
      <c r="F287" s="338"/>
      <c r="G287" s="339">
        <f>IF(OR($C287&gt;G$7,$C287+$E287-1&lt;G$7),0,($D287-SUM($F287:F287)-SUM($F226:F226))/($E287+$C287-G$7))</f>
        <v>0</v>
      </c>
      <c r="H287" s="339">
        <f>IF(OR($C287&gt;H$7,$C287+$E287-1&lt;H$7),0,($D287-SUM($F287:G287)-SUM($F226:G226))/($E287+$C287-H$7))</f>
        <v>2.7935012845411333E-2</v>
      </c>
      <c r="I287" s="339">
        <f>IF(OR($C287&gt;I$7,$C287+$E287-1&lt;I$7),0,($D287-SUM($F287:H287)-SUM($F226:H226))/($E287+$C287-I$7))</f>
        <v>2.7935012845411333E-2</v>
      </c>
      <c r="J287" s="339">
        <f>IF(OR($C287&gt;J$7,$C287+$E287-1&lt;J$7),0,($D287-SUM($F287:I287)-SUM($F226:I226))/($E287+$C287-J$7))</f>
        <v>2.7935012845411333E-2</v>
      </c>
      <c r="K287" s="339">
        <f>IF(OR($C287&gt;K$7,$C287+$E287-1&lt;K$7),0,($D287-SUM($F287:J287)-SUM($F226:J226))/($E287+$C287-K$7))</f>
        <v>2.7935012845411333E-2</v>
      </c>
      <c r="L287" s="339">
        <f>IF(OR($C287&gt;L$7,$C287+$E287-1&lt;L$7),0,($D287-SUM($F287:K287)-SUM($F226:K226))/($E287+$C287-L$7))</f>
        <v>2.7935012845411333E-2</v>
      </c>
      <c r="M287" s="339">
        <f>IF(OR($C287&gt;M$7,$C287+$E287-1&lt;M$7),0,($D287-SUM($F287:L287)-SUM($F226:L226))/($E287+$C287-M$7))</f>
        <v>2.7935012845411333E-2</v>
      </c>
      <c r="N287" s="339">
        <f>IF(OR($C287&gt;N$7,$C287+$E287-1&lt;N$7),0,($D287-SUM($F287:M287)-SUM($F226:M226))/($E287+$C287-N$7))</f>
        <v>2.7935012845411333E-2</v>
      </c>
      <c r="O287" s="339">
        <f>IF(OR($C287&gt;O$7,$C287+$E287-1&lt;O$7),0,($D287-SUM($F287:N287)-SUM($F226:N226))/($E287+$C287-O$7))</f>
        <v>2.7935012845411333E-2</v>
      </c>
      <c r="P287" s="339">
        <f>IF(OR($C287&gt;P$7,$C287+$E287-1&lt;P$7),0,($D287-SUM($F287:O287)-SUM($F226:O226))/($E287+$C287-P$7))</f>
        <v>2.7935012845411333E-2</v>
      </c>
      <c r="Q287" s="339">
        <f>IF(OR($C287&gt;Q$7,$C287+$E287-1&lt;Q$7),0,($D287-SUM($F287:P287)-SUM($F226:P226))/($E287+$C287-Q$7))</f>
        <v>0</v>
      </c>
      <c r="R287" s="339">
        <f>IF(OR($C287&gt;R$7,$C287+$E287-1&lt;R$7),0,($D287-SUM($F287:Q287)-SUM($F226:Q226))/($E287+$C287-R$7))</f>
        <v>0</v>
      </c>
      <c r="S287" s="339">
        <f>IF(OR($C287&gt;S$7,$C287+$E287-1&lt;S$7),0,($D287-SUM($F287:R287)-SUM($F226:R226))/($E287+$C287-S$7))</f>
        <v>0</v>
      </c>
      <c r="T287" s="339">
        <f>IF(OR($C287&gt;T$7,$C287+$E287-1&lt;T$7),0,($D287-SUM($F287:S287)-SUM($F226:S226))/($E287+$C287-T$7))</f>
        <v>0</v>
      </c>
      <c r="U287" s="339">
        <f>IF(OR($C287&gt;U$7,$C287+$E287-1&lt;U$7),0,($D287-SUM($F287:T287)-SUM($F226:T226))/($E287+$C287-U$7))</f>
        <v>0</v>
      </c>
      <c r="V287" s="339">
        <f>IF(OR($C287&gt;V$7,$C287+$E287-1&lt;V$7),0,($D287-SUM($F287:U287)-SUM($F226:U226))/($E287+$C287-V$7))</f>
        <v>0</v>
      </c>
      <c r="W287" s="339">
        <f>IF(OR($C287&gt;W$7,$C287+$E287-1&lt;W$7),0,($D287-SUM($F287:V287)-SUM($F226:V226))/($E287+$C287-W$7))</f>
        <v>0</v>
      </c>
      <c r="X287" s="339">
        <f>IF(OR($C287&gt;X$7,$C287+$E287-1&lt;X$7),0,($D287-SUM($F287:W287)-SUM($F226:W226))/($E287+$C287-X$7))</f>
        <v>0</v>
      </c>
      <c r="Y287" s="339">
        <f>IF(OR($C287&gt;Y$7,$C287+$E287-1&lt;Y$7),0,($D287-SUM($F287:X287)-SUM($F226:X226))/($E287+$C287-Y$7))</f>
        <v>0</v>
      </c>
      <c r="Z287" s="339">
        <f>IF(OR($C287&gt;Z$7,$C287+$E287-1&lt;Z$7),0,($D287-SUM($F287:Y287)-SUM($F226:Y226))/($E287+$C287-Z$7))</f>
        <v>0</v>
      </c>
      <c r="AA287" s="339">
        <f>IF(OR($C287&gt;AA$7,$C287+$E287-1&lt;AA$7),0,($D287-SUM($F287:Z287)-SUM($F226:Z226))/($E287+$C287-AA$7))</f>
        <v>0</v>
      </c>
      <c r="AB287" s="339">
        <f>IF(OR($C287&gt;AB$7,$C287+$E287-1&lt;AB$7),0,($D287-SUM($F287:AA287)-SUM($F226:AA226))/($E287+$C287-AB$7))</f>
        <v>0</v>
      </c>
      <c r="AC287" s="339">
        <f>IF(OR($C287&gt;AC$7,$C287+$E287-1&lt;AC$7),0,($D287-SUM($F287:AB287)-SUM($F226:AB226))/($E287+$C287-AC$7))</f>
        <v>0</v>
      </c>
      <c r="AD287" s="339">
        <f>IF(OR($C287&gt;AD$7,$C287+$E287-1&lt;AD$7),0,($D287-SUM($F287:AC287)-SUM($F226:AC226))/($E287+$C287-AD$7))</f>
        <v>0</v>
      </c>
      <c r="AE287" s="339">
        <f>IF(OR($C287&gt;AE$7,$C287+$E287-1&lt;AE$7),0,($D287-SUM($F287:AD287)-SUM($F226:AD226))/($E287+$C287-AE$7))</f>
        <v>0</v>
      </c>
      <c r="AF287" s="339">
        <f>IF(OR($C287&gt;AF$7,$C287+$E287-1&lt;AF$7),0,($D287-SUM($F287:AE287)-SUM($F226:AE226))/($E287+$C287-AF$7))</f>
        <v>0</v>
      </c>
      <c r="AG287" s="339">
        <f>IF(OR($C287&gt;AG$7,$C287+$E287-1&lt;AG$7),0,($D287-SUM($F287:AF287)-SUM($F226:AF226))/($E287+$C287-AG$7))</f>
        <v>0</v>
      </c>
      <c r="AH287" s="339">
        <f>IF(OR($C287&gt;AH$7,$C287+$E287-1&lt;AH$7),0,($D287-SUM($F287:AG287)-SUM($F226:AG226))/($E287+$C287-AH$7))</f>
        <v>0</v>
      </c>
      <c r="AI287" s="339">
        <f>IF(OR($C287&gt;AI$7,$C287+$E287-1&lt;AI$7),0,($D287-SUM($F287:AH287)-SUM($F226:AH226))/($E287+$C287-AI$7))</f>
        <v>0</v>
      </c>
      <c r="AJ287" s="339">
        <f>IF(OR($C287&gt;AJ$7,$C287+$E287-1&lt;AJ$7),0,($D287-SUM($F287:AI287)-SUM($F226:AI226))/($E287+$C287-AJ$7))</f>
        <v>0</v>
      </c>
      <c r="AK287" s="339">
        <f>IF(OR($C287&gt;AK$7,$C287+$E287-1&lt;AK$7),0,($D287-SUM($F287:AJ287)-SUM($F226:AJ226))/($E287+$C287-AK$7))</f>
        <v>0</v>
      </c>
      <c r="AL287" s="339">
        <f>IF(OR($C287&gt;AL$7,$C287+$E287-1&lt;AL$7),0,($D287-SUM($F287:AK287)-SUM($F226:AK226))/($E287+$C287-AL$7))</f>
        <v>0</v>
      </c>
      <c r="AM287" s="339">
        <f>IF(OR($C287&gt;AM$7,$C287+$E287-1&lt;AM$7),0,($D287-SUM($F287:AL287)-SUM($F226:AL226))/($E287+$C287-AM$7))</f>
        <v>0</v>
      </c>
      <c r="AN287" s="339">
        <f>IF(OR($C287&gt;AN$7,$C287+$E287-1&lt;AN$7),0,($D287-SUM($F287:AM287)-SUM($F226:AM226))/($E287+$C287-AN$7))</f>
        <v>0</v>
      </c>
      <c r="AO287" s="339">
        <f>IF(OR($C287&gt;AO$7,$C287+$E287-1&lt;AO$7),0,($D287-SUM($F287:AN287)-SUM($F226:AN226))/($E287+$C287-AO$7))</f>
        <v>0</v>
      </c>
      <c r="AP287" s="339">
        <f>IF(OR($C287&gt;AP$7,$C287+$E287-1&lt;AP$7),0,($D287-SUM($F287:AO287)-SUM($F226:AO226))/($E287+$C287-AP$7))</f>
        <v>0</v>
      </c>
      <c r="AQ287" s="339">
        <f>IF(OR($C287&gt;AQ$7,$C287+$E287-1&lt;AQ$7),0,($D287-SUM($F287:AP287)-SUM($F226:AP226))/($E287+$C287-AQ$7))</f>
        <v>0</v>
      </c>
      <c r="AR287" s="339">
        <f>IF(OR($C287&gt;AR$7,$C287+$E287-1&lt;AR$7),0,($D287-SUM($F287:AQ287)-SUM($F226:AQ226))/($E287+$C287-AR$7))</f>
        <v>0</v>
      </c>
      <c r="AS287" s="339">
        <f>IF(OR($C287&gt;AS$7,$C287+$E287-1&lt;AS$7),0,($D287-SUM($F287:AR287)-SUM($F226:AR226))/($E287+$C287-AS$7))</f>
        <v>0</v>
      </c>
      <c r="AT287" s="339">
        <f>IF(OR($C287&gt;AT$7,$C287+$E287-1&lt;AT$7),0,($D287-SUM($F287:AS287)-SUM($F226:AS226))/($E287+$C287-AT$7))</f>
        <v>0</v>
      </c>
      <c r="AU287" s="339">
        <f>IF(OR($C287&gt;AU$7,$C287+$E287-1&lt;AU$7),0,($D287-SUM($F287:AT287)-SUM($F226:AT226))/($E287+$C287-AU$7))</f>
        <v>0</v>
      </c>
      <c r="AV287" s="339">
        <f>IF(OR($C287&gt;AV$7,$C287+$E287-1&lt;AV$7),0,($D287-SUM($F287:AU287)-SUM($F226:AU226))/($E287+$C287-AV$7))</f>
        <v>0</v>
      </c>
      <c r="AW287" s="339">
        <f>IF(OR($C287&gt;AW$7,$C287+$E287-1&lt;AW$7),0,($D287-SUM($F287:AV287)-SUM($F226:AV226))/($E287+$C287-AW$7))</f>
        <v>0</v>
      </c>
      <c r="AX287" s="339">
        <f>IF(OR($C287&gt;AX$7,$C287+$E287-1&lt;AX$7),0,($D287-SUM($F287:AW287)-SUM($F226:AW226))/($E287+$C287-AX$7))</f>
        <v>0</v>
      </c>
      <c r="AY287" s="339">
        <f>IF(OR($C287&gt;AY$7,$C287+$E287-1&lt;AY$7),0,($D287-SUM($F287:AX287)-SUM($F226:AX226))/($E287+$C287-AY$7))</f>
        <v>0</v>
      </c>
      <c r="AZ287" s="339">
        <f>IF(OR($C287&gt;AZ$7,$C287+$E287-1&lt;AZ$7),0,($D287-SUM($F287:AY287)-SUM($F226:AY226))/($E287+$C287-AZ$7))</f>
        <v>0</v>
      </c>
      <c r="BA287" s="339">
        <f>IF(OR($C287&gt;BA$7,$C287+$E287-1&lt;BA$7),0,($D287-SUM($F287:AZ287)-SUM($F226:AZ226))/($E287+$C287-BA$7))</f>
        <v>0</v>
      </c>
      <c r="BB287" s="339">
        <f>IF(OR($C287&gt;BB$7,$C287+$E287-1&lt;BB$7),0,($D287-SUM($F287:BA287)-SUM($F226:BA226))/($E287+$C287-BB$7))</f>
        <v>0</v>
      </c>
      <c r="BC287" s="339">
        <f>IF(OR($C287&gt;BC$7,$C287+$E287-1&lt;BC$7),0,($D287-SUM($F287:BB287)-SUM($F226:BB226))/($E287+$C287-BC$7))</f>
        <v>0</v>
      </c>
      <c r="BD287" s="339">
        <f>IF(OR($C287&gt;BD$7,$C287+$E287-1&lt;BD$7),0,($D287-SUM($F287:BC287)-SUM($F226:BC226))/($E287+$C287-BD$7))</f>
        <v>0</v>
      </c>
      <c r="BE287" s="339">
        <f>IF(OR($C287&gt;BE$7,$C287+$E287-1&lt;BE$7),0,($D287-SUM($F287:BD287)-SUM($F226:BD226))/($E287+$C287-BE$7))</f>
        <v>0</v>
      </c>
      <c r="BF287" s="339">
        <f>IF(OR($C287&gt;BF$7,$C287+$E287-1&lt;BF$7),0,($D287-SUM($F287:BE287)-SUM($F226:BE226))/($E287+$C287-BF$7))</f>
        <v>0</v>
      </c>
      <c r="BG287" s="339">
        <f>IF(OR($C287&gt;BG$7,$C287+$E287-1&lt;BG$7),0,($D287-SUM($F287:BF287)-SUM($F226:BF226))/($E287+$C287-BG$7))</f>
        <v>0</v>
      </c>
      <c r="BH287" s="339">
        <f>IF(OR($C287&gt;BH$7,$C287+$E287-1&lt;BH$7),0,($D287-SUM($F287:BG287)-SUM($F226:BG226))/($E287+$C287-BH$7))</f>
        <v>0</v>
      </c>
      <c r="BI287" s="339">
        <f>IF(OR($C287&gt;BI$7,$C287+$E287-1&lt;BI$7),0,($D287-SUM($F287:BH287)-SUM($F226:BH226))/($E287+$C287-BI$7))</f>
        <v>0</v>
      </c>
      <c r="BJ287" s="339">
        <f>IF(OR($C287&gt;BJ$7,$C287+$E287-1&lt;BJ$7),0,($D287-SUM($F287:BI287)-SUM($F226:BI226))/($E287+$C287-BJ$7))</f>
        <v>0</v>
      </c>
      <c r="BK287" s="339">
        <f>IF(OR($C287&gt;BK$7,$C287+$E287-1&lt;BK$7),0,($D287-SUM($F287:BJ287)-SUM($F226:BJ226))/($E287+$C287-BK$7))</f>
        <v>0</v>
      </c>
      <c r="BL287" s="339">
        <f>IF(OR($C287&gt;BL$7,$C287+$E287-1&lt;BL$7),0,($D287-SUM($F287:BK287)-SUM($F226:BK226))/($E287+$C287-BL$7))</f>
        <v>0</v>
      </c>
      <c r="BM287" s="339">
        <f>IF(OR($C287&gt;BM$7,$C287+$E287-1&lt;BM$7),0,($D287-SUM($F287:BL287)-SUM($F226:BL226))/($E287+$C287-BM$7))</f>
        <v>0</v>
      </c>
      <c r="BN287" s="339">
        <f>IF(OR($C287&gt;BN$7,$C287+$E287-1&lt;BN$7),0,($D287-SUM($F287:BM287)-SUM($F226:BM226))/($E287+$C287-BN$7))</f>
        <v>0</v>
      </c>
      <c r="BO287" s="253"/>
      <c r="BP287" s="253"/>
      <c r="BQ287" s="253"/>
      <c r="BR287" s="253"/>
      <c r="BS287" s="253"/>
      <c r="BT287" s="253"/>
      <c r="BU287" s="253"/>
      <c r="BV287" s="253"/>
      <c r="BW287" s="253"/>
      <c r="BX287" s="253"/>
      <c r="BY287" s="253"/>
      <c r="BZ287" s="253"/>
      <c r="CA287" s="253"/>
      <c r="CB287" s="253"/>
      <c r="CC287" s="253"/>
      <c r="CD287" s="253"/>
      <c r="CE287" s="253"/>
      <c r="CF287" s="253"/>
      <c r="CG287" s="253"/>
      <c r="CH287" s="253"/>
      <c r="CI287" s="253"/>
      <c r="CJ287" s="253"/>
      <c r="CK287" s="253"/>
      <c r="CL287" s="253"/>
    </row>
    <row r="288" spans="1:90" hidden="1" outlineLevel="1" x14ac:dyDescent="0.15">
      <c r="A288" s="112"/>
      <c r="B288" s="336"/>
      <c r="C288" s="8">
        <v>3</v>
      </c>
      <c r="D288" s="337">
        <v>0.24802466280485028</v>
      </c>
      <c r="E288" s="8">
        <f t="shared" ref="E288:E345" si="28">E287</f>
        <v>9</v>
      </c>
      <c r="F288" s="338"/>
      <c r="G288" s="339">
        <f>IF(OR($C288&gt;G$7,$C288+$E288-1&lt;G$7),0,($D288-SUM($F288:F288)-SUM($F227:F227))/($E288+$C288-G$7))</f>
        <v>0</v>
      </c>
      <c r="H288" s="339">
        <f>IF(OR($C288&gt;H$7,$C288+$E288-1&lt;H$7),0,($D288-SUM($F288:G288)-SUM($F227:G227))/($E288+$C288-H$7))</f>
        <v>0</v>
      </c>
      <c r="I288" s="339">
        <f>IF(OR($C288&gt;I$7,$C288+$E288-1&lt;I$7),0,($D288-SUM($F288:H288)-SUM($F227:H227))/($E288+$C288-I$7))</f>
        <v>2.7558295867205585E-2</v>
      </c>
      <c r="J288" s="339">
        <f>IF(OR($C288&gt;J$7,$C288+$E288-1&lt;J$7),0,($D288-SUM($F288:I288)-SUM($F227:I227))/($E288+$C288-J$7))</f>
        <v>2.7558295867205585E-2</v>
      </c>
      <c r="K288" s="339">
        <f>IF(OR($C288&gt;K$7,$C288+$E288-1&lt;K$7),0,($D288-SUM($F288:J288)-SUM($F227:J227))/($E288+$C288-K$7))</f>
        <v>2.7558295867205589E-2</v>
      </c>
      <c r="L288" s="339">
        <f>IF(OR($C288&gt;L$7,$C288+$E288-1&lt;L$7),0,($D288-SUM($F288:K288)-SUM($F227:K227))/($E288+$C288-L$7))</f>
        <v>2.7558295867205585E-2</v>
      </c>
      <c r="M288" s="339">
        <f>IF(OR($C288&gt;M$7,$C288+$E288-1&lt;M$7),0,($D288-SUM($F288:L288)-SUM($F227:L227))/($E288+$C288-M$7))</f>
        <v>2.7558295867205585E-2</v>
      </c>
      <c r="N288" s="339">
        <f>IF(OR($C288&gt;N$7,$C288+$E288-1&lt;N$7),0,($D288-SUM($F288:M288)-SUM($F227:M227))/($E288+$C288-N$7))</f>
        <v>2.7558295867205589E-2</v>
      </c>
      <c r="O288" s="339">
        <f>IF(OR($C288&gt;O$7,$C288+$E288-1&lt;O$7),0,($D288-SUM($F288:N288)-SUM($F227:N227))/($E288+$C288-O$7))</f>
        <v>2.7558295867205585E-2</v>
      </c>
      <c r="P288" s="339">
        <f>IF(OR($C288&gt;P$7,$C288+$E288-1&lt;P$7),0,($D288-SUM($F288:O288)-SUM($F227:O227))/($E288+$C288-P$7))</f>
        <v>2.7558295867205582E-2</v>
      </c>
      <c r="Q288" s="339">
        <f>IF(OR($C288&gt;Q$7,$C288+$E288-1&lt;Q$7),0,($D288-SUM($F288:P288)-SUM($F227:P227))/($E288+$C288-Q$7))</f>
        <v>2.7558295867205568E-2</v>
      </c>
      <c r="R288" s="339">
        <f>IF(OR($C288&gt;R$7,$C288+$E288-1&lt;R$7),0,($D288-SUM($F288:Q288)-SUM($F227:Q227))/($E288+$C288-R$7))</f>
        <v>0</v>
      </c>
      <c r="S288" s="339">
        <f>IF(OR($C288&gt;S$7,$C288+$E288-1&lt;S$7),0,($D288-SUM($F288:R288)-SUM($F227:R227))/($E288+$C288-S$7))</f>
        <v>0</v>
      </c>
      <c r="T288" s="339">
        <f>IF(OR($C288&gt;T$7,$C288+$E288-1&lt;T$7),0,($D288-SUM($F288:S288)-SUM($F227:S227))/($E288+$C288-T$7))</f>
        <v>0</v>
      </c>
      <c r="U288" s="339">
        <f>IF(OR($C288&gt;U$7,$C288+$E288-1&lt;U$7),0,($D288-SUM($F288:T288)-SUM($F227:T227))/($E288+$C288-U$7))</f>
        <v>0</v>
      </c>
      <c r="V288" s="339">
        <f>IF(OR($C288&gt;V$7,$C288+$E288-1&lt;V$7),0,($D288-SUM($F288:U288)-SUM($F227:U227))/($E288+$C288-V$7))</f>
        <v>0</v>
      </c>
      <c r="W288" s="339">
        <f>IF(OR($C288&gt;W$7,$C288+$E288-1&lt;W$7),0,($D288-SUM($F288:V288)-SUM($F227:V227))/($E288+$C288-W$7))</f>
        <v>0</v>
      </c>
      <c r="X288" s="339">
        <f>IF(OR($C288&gt;X$7,$C288+$E288-1&lt;X$7),0,($D288-SUM($F288:W288)-SUM($F227:W227))/($E288+$C288-X$7))</f>
        <v>0</v>
      </c>
      <c r="Y288" s="339">
        <f>IF(OR($C288&gt;Y$7,$C288+$E288-1&lt;Y$7),0,($D288-SUM($F288:X288)-SUM($F227:X227))/($E288+$C288-Y$7))</f>
        <v>0</v>
      </c>
      <c r="Z288" s="339">
        <f>IF(OR($C288&gt;Z$7,$C288+$E288-1&lt;Z$7),0,($D288-SUM($F288:Y288)-SUM($F227:Y227))/($E288+$C288-Z$7))</f>
        <v>0</v>
      </c>
      <c r="AA288" s="339">
        <f>IF(OR($C288&gt;AA$7,$C288+$E288-1&lt;AA$7),0,($D288-SUM($F288:Z288)-SUM($F227:Z227))/($E288+$C288-AA$7))</f>
        <v>0</v>
      </c>
      <c r="AB288" s="339">
        <f>IF(OR($C288&gt;AB$7,$C288+$E288-1&lt;AB$7),0,($D288-SUM($F288:AA288)-SUM($F227:AA227))/($E288+$C288-AB$7))</f>
        <v>0</v>
      </c>
      <c r="AC288" s="339">
        <f>IF(OR($C288&gt;AC$7,$C288+$E288-1&lt;AC$7),0,($D288-SUM($F288:AB288)-SUM($F227:AB227))/($E288+$C288-AC$7))</f>
        <v>0</v>
      </c>
      <c r="AD288" s="339">
        <f>IF(OR($C288&gt;AD$7,$C288+$E288-1&lt;AD$7),0,($D288-SUM($F288:AC288)-SUM($F227:AC227))/($E288+$C288-AD$7))</f>
        <v>0</v>
      </c>
      <c r="AE288" s="339">
        <f>IF(OR($C288&gt;AE$7,$C288+$E288-1&lt;AE$7),0,($D288-SUM($F288:AD288)-SUM($F227:AD227))/($E288+$C288-AE$7))</f>
        <v>0</v>
      </c>
      <c r="AF288" s="339">
        <f>IF(OR($C288&gt;AF$7,$C288+$E288-1&lt;AF$7),0,($D288-SUM($F288:AE288)-SUM($F227:AE227))/($E288+$C288-AF$7))</f>
        <v>0</v>
      </c>
      <c r="AG288" s="339">
        <f>IF(OR($C288&gt;AG$7,$C288+$E288-1&lt;AG$7),0,($D288-SUM($F288:AF288)-SUM($F227:AF227))/($E288+$C288-AG$7))</f>
        <v>0</v>
      </c>
      <c r="AH288" s="339">
        <f>IF(OR($C288&gt;AH$7,$C288+$E288-1&lt;AH$7),0,($D288-SUM($F288:AG288)-SUM($F227:AG227))/($E288+$C288-AH$7))</f>
        <v>0</v>
      </c>
      <c r="AI288" s="339">
        <f>IF(OR($C288&gt;AI$7,$C288+$E288-1&lt;AI$7),0,($D288-SUM($F288:AH288)-SUM($F227:AH227))/($E288+$C288-AI$7))</f>
        <v>0</v>
      </c>
      <c r="AJ288" s="339">
        <f>IF(OR($C288&gt;AJ$7,$C288+$E288-1&lt;AJ$7),0,($D288-SUM($F288:AI288)-SUM($F227:AI227))/($E288+$C288-AJ$7))</f>
        <v>0</v>
      </c>
      <c r="AK288" s="339">
        <f>IF(OR($C288&gt;AK$7,$C288+$E288-1&lt;AK$7),0,($D288-SUM($F288:AJ288)-SUM($F227:AJ227))/($E288+$C288-AK$7))</f>
        <v>0</v>
      </c>
      <c r="AL288" s="339">
        <f>IF(OR($C288&gt;AL$7,$C288+$E288-1&lt;AL$7),0,($D288-SUM($F288:AK288)-SUM($F227:AK227))/($E288+$C288-AL$7))</f>
        <v>0</v>
      </c>
      <c r="AM288" s="339">
        <f>IF(OR($C288&gt;AM$7,$C288+$E288-1&lt;AM$7),0,($D288-SUM($F288:AL288)-SUM($F227:AL227))/($E288+$C288-AM$7))</f>
        <v>0</v>
      </c>
      <c r="AN288" s="339">
        <f>IF(OR($C288&gt;AN$7,$C288+$E288-1&lt;AN$7),0,($D288-SUM($F288:AM288)-SUM($F227:AM227))/($E288+$C288-AN$7))</f>
        <v>0</v>
      </c>
      <c r="AO288" s="339">
        <f>IF(OR($C288&gt;AO$7,$C288+$E288-1&lt;AO$7),0,($D288-SUM($F288:AN288)-SUM($F227:AN227))/($E288+$C288-AO$7))</f>
        <v>0</v>
      </c>
      <c r="AP288" s="339">
        <f>IF(OR($C288&gt;AP$7,$C288+$E288-1&lt;AP$7),0,($D288-SUM($F288:AO288)-SUM($F227:AO227))/($E288+$C288-AP$7))</f>
        <v>0</v>
      </c>
      <c r="AQ288" s="339">
        <f>IF(OR($C288&gt;AQ$7,$C288+$E288-1&lt;AQ$7),0,($D288-SUM($F288:AP288)-SUM($F227:AP227))/($E288+$C288-AQ$7))</f>
        <v>0</v>
      </c>
      <c r="AR288" s="339">
        <f>IF(OR($C288&gt;AR$7,$C288+$E288-1&lt;AR$7),0,($D288-SUM($F288:AQ288)-SUM($F227:AQ227))/($E288+$C288-AR$7))</f>
        <v>0</v>
      </c>
      <c r="AS288" s="339">
        <f>IF(OR($C288&gt;AS$7,$C288+$E288-1&lt;AS$7),0,($D288-SUM($F288:AR288)-SUM($F227:AR227))/($E288+$C288-AS$7))</f>
        <v>0</v>
      </c>
      <c r="AT288" s="339">
        <f>IF(OR($C288&gt;AT$7,$C288+$E288-1&lt;AT$7),0,($D288-SUM($F288:AS288)-SUM($F227:AS227))/($E288+$C288-AT$7))</f>
        <v>0</v>
      </c>
      <c r="AU288" s="339">
        <f>IF(OR($C288&gt;AU$7,$C288+$E288-1&lt;AU$7),0,($D288-SUM($F288:AT288)-SUM($F227:AT227))/($E288+$C288-AU$7))</f>
        <v>0</v>
      </c>
      <c r="AV288" s="339">
        <f>IF(OR($C288&gt;AV$7,$C288+$E288-1&lt;AV$7),0,($D288-SUM($F288:AU288)-SUM($F227:AU227))/($E288+$C288-AV$7))</f>
        <v>0</v>
      </c>
      <c r="AW288" s="339">
        <f>IF(OR($C288&gt;AW$7,$C288+$E288-1&lt;AW$7),0,($D288-SUM($F288:AV288)-SUM($F227:AV227))/($E288+$C288-AW$7))</f>
        <v>0</v>
      </c>
      <c r="AX288" s="339">
        <f>IF(OR($C288&gt;AX$7,$C288+$E288-1&lt;AX$7),0,($D288-SUM($F288:AW288)-SUM($F227:AW227))/($E288+$C288-AX$7))</f>
        <v>0</v>
      </c>
      <c r="AY288" s="339">
        <f>IF(OR($C288&gt;AY$7,$C288+$E288-1&lt;AY$7),0,($D288-SUM($F288:AX288)-SUM($F227:AX227))/($E288+$C288-AY$7))</f>
        <v>0</v>
      </c>
      <c r="AZ288" s="339">
        <f>IF(OR($C288&gt;AZ$7,$C288+$E288-1&lt;AZ$7),0,($D288-SUM($F288:AY288)-SUM($F227:AY227))/($E288+$C288-AZ$7))</f>
        <v>0</v>
      </c>
      <c r="BA288" s="339">
        <f>IF(OR($C288&gt;BA$7,$C288+$E288-1&lt;BA$7),0,($D288-SUM($F288:AZ288)-SUM($F227:AZ227))/($E288+$C288-BA$7))</f>
        <v>0</v>
      </c>
      <c r="BB288" s="339">
        <f>IF(OR($C288&gt;BB$7,$C288+$E288-1&lt;BB$7),0,($D288-SUM($F288:BA288)-SUM($F227:BA227))/($E288+$C288-BB$7))</f>
        <v>0</v>
      </c>
      <c r="BC288" s="339">
        <f>IF(OR($C288&gt;BC$7,$C288+$E288-1&lt;BC$7),0,($D288-SUM($F288:BB288)-SUM($F227:BB227))/($E288+$C288-BC$7))</f>
        <v>0</v>
      </c>
      <c r="BD288" s="339">
        <f>IF(OR($C288&gt;BD$7,$C288+$E288-1&lt;BD$7),0,($D288-SUM($F288:BC288)-SUM($F227:BC227))/($E288+$C288-BD$7))</f>
        <v>0</v>
      </c>
      <c r="BE288" s="339">
        <f>IF(OR($C288&gt;BE$7,$C288+$E288-1&lt;BE$7),0,($D288-SUM($F288:BD288)-SUM($F227:BD227))/($E288+$C288-BE$7))</f>
        <v>0</v>
      </c>
      <c r="BF288" s="339">
        <f>IF(OR($C288&gt;BF$7,$C288+$E288-1&lt;BF$7),0,($D288-SUM($F288:BE288)-SUM($F227:BE227))/($E288+$C288-BF$7))</f>
        <v>0</v>
      </c>
      <c r="BG288" s="339">
        <f>IF(OR($C288&gt;BG$7,$C288+$E288-1&lt;BG$7),0,($D288-SUM($F288:BF288)-SUM($F227:BF227))/($E288+$C288-BG$7))</f>
        <v>0</v>
      </c>
      <c r="BH288" s="339">
        <f>IF(OR($C288&gt;BH$7,$C288+$E288-1&lt;BH$7),0,($D288-SUM($F288:BG288)-SUM($F227:BG227))/($E288+$C288-BH$7))</f>
        <v>0</v>
      </c>
      <c r="BI288" s="339">
        <f>IF(OR($C288&gt;BI$7,$C288+$E288-1&lt;BI$7),0,($D288-SUM($F288:BH288)-SUM($F227:BH227))/($E288+$C288-BI$7))</f>
        <v>0</v>
      </c>
      <c r="BJ288" s="339">
        <f>IF(OR($C288&gt;BJ$7,$C288+$E288-1&lt;BJ$7),0,($D288-SUM($F288:BI288)-SUM($F227:BI227))/($E288+$C288-BJ$7))</f>
        <v>0</v>
      </c>
      <c r="BK288" s="339">
        <f>IF(OR($C288&gt;BK$7,$C288+$E288-1&lt;BK$7),0,($D288-SUM($F288:BJ288)-SUM($F227:BJ227))/($E288+$C288-BK$7))</f>
        <v>0</v>
      </c>
      <c r="BL288" s="339">
        <f>IF(OR($C288&gt;BL$7,$C288+$E288-1&lt;BL$7),0,($D288-SUM($F288:BK288)-SUM($F227:BK227))/($E288+$C288-BL$7))</f>
        <v>0</v>
      </c>
      <c r="BM288" s="339">
        <f>IF(OR($C288&gt;BM$7,$C288+$E288-1&lt;BM$7),0,($D288-SUM($F288:BL288)-SUM($F227:BL227))/($E288+$C288-BM$7))</f>
        <v>0</v>
      </c>
      <c r="BN288" s="339">
        <f>IF(OR($C288&gt;BN$7,$C288+$E288-1&lt;BN$7),0,($D288-SUM($F288:BM288)-SUM($F227:BM227))/($E288+$C288-BN$7))</f>
        <v>0</v>
      </c>
      <c r="BO288" s="253"/>
      <c r="BP288" s="253"/>
      <c r="BQ288" s="253"/>
      <c r="BR288" s="253"/>
      <c r="BS288" s="253"/>
      <c r="BT288" s="253"/>
      <c r="BU288" s="253"/>
      <c r="BV288" s="253"/>
      <c r="BW288" s="253"/>
      <c r="BX288" s="253"/>
      <c r="BY288" s="253"/>
      <c r="BZ288" s="253"/>
      <c r="CA288" s="253"/>
      <c r="CB288" s="253"/>
      <c r="CC288" s="253"/>
      <c r="CD288" s="253"/>
      <c r="CE288" s="253"/>
      <c r="CF288" s="253"/>
      <c r="CG288" s="253"/>
      <c r="CH288" s="253"/>
      <c r="CI288" s="253"/>
      <c r="CJ288" s="253"/>
      <c r="CK288" s="253"/>
      <c r="CL288" s="253"/>
    </row>
    <row r="289" spans="1:90" hidden="1" outlineLevel="1" x14ac:dyDescent="0.15">
      <c r="A289" s="112"/>
      <c r="B289" s="336"/>
      <c r="C289" s="8">
        <v>4</v>
      </c>
      <c r="D289" s="337">
        <v>0.24463421000099844</v>
      </c>
      <c r="E289" s="8">
        <f t="shared" si="28"/>
        <v>9</v>
      </c>
      <c r="F289" s="338"/>
      <c r="G289" s="339">
        <f>IF(OR($C289&gt;G$7,$C289+$E289-1&lt;G$7),0,($D289-SUM($F289:F289)-SUM($F228:F228))/($E289+$C289-G$7))</f>
        <v>0</v>
      </c>
      <c r="H289" s="339">
        <f>IF(OR($C289&gt;H$7,$C289+$E289-1&lt;H$7),0,($D289-SUM($F289:G289)-SUM($F228:G228))/($E289+$C289-H$7))</f>
        <v>0</v>
      </c>
      <c r="I289" s="339">
        <f>IF(OR($C289&gt;I$7,$C289+$E289-1&lt;I$7),0,($D289-SUM($F289:H289)-SUM($F228:H228))/($E289+$C289-I$7))</f>
        <v>0</v>
      </c>
      <c r="J289" s="339">
        <f>IF(OR($C289&gt;J$7,$C289+$E289-1&lt;J$7),0,($D289-SUM($F289:I289)-SUM($F228:I228))/($E289+$C289-J$7))</f>
        <v>2.7181578888999827E-2</v>
      </c>
      <c r="K289" s="339">
        <f>IF(OR($C289&gt;K$7,$C289+$E289-1&lt;K$7),0,($D289-SUM($F289:J289)-SUM($F228:J228))/($E289+$C289-K$7))</f>
        <v>2.7181578888999827E-2</v>
      </c>
      <c r="L289" s="339">
        <f>IF(OR($C289&gt;L$7,$C289+$E289-1&lt;L$7),0,($D289-SUM($F289:K289)-SUM($F228:K228))/($E289+$C289-L$7))</f>
        <v>2.7181578888999827E-2</v>
      </c>
      <c r="M289" s="339">
        <f>IF(OR($C289&gt;M$7,$C289+$E289-1&lt;M$7),0,($D289-SUM($F289:L289)-SUM($F228:L228))/($E289+$C289-M$7))</f>
        <v>2.718157888899983E-2</v>
      </c>
      <c r="N289" s="339">
        <f>IF(OR($C289&gt;N$7,$C289+$E289-1&lt;N$7),0,($D289-SUM($F289:M289)-SUM($F228:M228))/($E289+$C289-N$7))</f>
        <v>2.7181578888999823E-2</v>
      </c>
      <c r="O289" s="339">
        <f>IF(OR($C289&gt;O$7,$C289+$E289-1&lt;O$7),0,($D289-SUM($F289:N289)-SUM($F228:N228))/($E289+$C289-O$7))</f>
        <v>2.718157888899983E-2</v>
      </c>
      <c r="P289" s="339">
        <f>IF(OR($C289&gt;P$7,$C289+$E289-1&lt;P$7),0,($D289-SUM($F289:O289)-SUM($F228:O228))/($E289+$C289-P$7))</f>
        <v>2.718157888899983E-2</v>
      </c>
      <c r="Q289" s="339">
        <f>IF(OR($C289&gt;Q$7,$C289+$E289-1&lt;Q$7),0,($D289-SUM($F289:P289)-SUM($F228:P228))/($E289+$C289-Q$7))</f>
        <v>2.718157888899983E-2</v>
      </c>
      <c r="R289" s="339">
        <f>IF(OR($C289&gt;R$7,$C289+$E289-1&lt;R$7),0,($D289-SUM($F289:Q289)-SUM($F228:Q228))/($E289+$C289-R$7))</f>
        <v>2.718157888899983E-2</v>
      </c>
      <c r="S289" s="339">
        <f>IF(OR($C289&gt;S$7,$C289+$E289-1&lt;S$7),0,($D289-SUM($F289:R289)-SUM($F228:R228))/($E289+$C289-S$7))</f>
        <v>0</v>
      </c>
      <c r="T289" s="339">
        <f>IF(OR($C289&gt;T$7,$C289+$E289-1&lt;T$7),0,($D289-SUM($F289:S289)-SUM($F228:S228))/($E289+$C289-T$7))</f>
        <v>0</v>
      </c>
      <c r="U289" s="339">
        <f>IF(OR($C289&gt;U$7,$C289+$E289-1&lt;U$7),0,($D289-SUM($F289:T289)-SUM($F228:T228))/($E289+$C289-U$7))</f>
        <v>0</v>
      </c>
      <c r="V289" s="339">
        <f>IF(OR($C289&gt;V$7,$C289+$E289-1&lt;V$7),0,($D289-SUM($F289:U289)-SUM($F228:U228))/($E289+$C289-V$7))</f>
        <v>0</v>
      </c>
      <c r="W289" s="339">
        <f>IF(OR($C289&gt;W$7,$C289+$E289-1&lt;W$7),0,($D289-SUM($F289:V289)-SUM($F228:V228))/($E289+$C289-W$7))</f>
        <v>0</v>
      </c>
      <c r="X289" s="339">
        <f>IF(OR($C289&gt;X$7,$C289+$E289-1&lt;X$7),0,($D289-SUM($F289:W289)-SUM($F228:W228))/($E289+$C289-X$7))</f>
        <v>0</v>
      </c>
      <c r="Y289" s="339">
        <f>IF(OR($C289&gt;Y$7,$C289+$E289-1&lt;Y$7),0,($D289-SUM($F289:X289)-SUM($F228:X228))/($E289+$C289-Y$7))</f>
        <v>0</v>
      </c>
      <c r="Z289" s="339">
        <f>IF(OR($C289&gt;Z$7,$C289+$E289-1&lt;Z$7),0,($D289-SUM($F289:Y289)-SUM($F228:Y228))/($E289+$C289-Z$7))</f>
        <v>0</v>
      </c>
      <c r="AA289" s="339">
        <f>IF(OR($C289&gt;AA$7,$C289+$E289-1&lt;AA$7),0,($D289-SUM($F289:Z289)-SUM($F228:Z228))/($E289+$C289-AA$7))</f>
        <v>0</v>
      </c>
      <c r="AB289" s="339">
        <f>IF(OR($C289&gt;AB$7,$C289+$E289-1&lt;AB$7),0,($D289-SUM($F289:AA289)-SUM($F228:AA228))/($E289+$C289-AB$7))</f>
        <v>0</v>
      </c>
      <c r="AC289" s="339">
        <f>IF(OR($C289&gt;AC$7,$C289+$E289-1&lt;AC$7),0,($D289-SUM($F289:AB289)-SUM($F228:AB228))/($E289+$C289-AC$7))</f>
        <v>0</v>
      </c>
      <c r="AD289" s="339">
        <f>IF(OR($C289&gt;AD$7,$C289+$E289-1&lt;AD$7),0,($D289-SUM($F289:AC289)-SUM($F228:AC228))/($E289+$C289-AD$7))</f>
        <v>0</v>
      </c>
      <c r="AE289" s="339">
        <f>IF(OR($C289&gt;AE$7,$C289+$E289-1&lt;AE$7),0,($D289-SUM($F289:AD289)-SUM($F228:AD228))/($E289+$C289-AE$7))</f>
        <v>0</v>
      </c>
      <c r="AF289" s="339">
        <f>IF(OR($C289&gt;AF$7,$C289+$E289-1&lt;AF$7),0,($D289-SUM($F289:AE289)-SUM($F228:AE228))/($E289+$C289-AF$7))</f>
        <v>0</v>
      </c>
      <c r="AG289" s="339">
        <f>IF(OR($C289&gt;AG$7,$C289+$E289-1&lt;AG$7),0,($D289-SUM($F289:AF289)-SUM($F228:AF228))/($E289+$C289-AG$7))</f>
        <v>0</v>
      </c>
      <c r="AH289" s="339">
        <f>IF(OR($C289&gt;AH$7,$C289+$E289-1&lt;AH$7),0,($D289-SUM($F289:AG289)-SUM($F228:AG228))/($E289+$C289-AH$7))</f>
        <v>0</v>
      </c>
      <c r="AI289" s="339">
        <f>IF(OR($C289&gt;AI$7,$C289+$E289-1&lt;AI$7),0,($D289-SUM($F289:AH289)-SUM($F228:AH228))/($E289+$C289-AI$7))</f>
        <v>0</v>
      </c>
      <c r="AJ289" s="339">
        <f>IF(OR($C289&gt;AJ$7,$C289+$E289-1&lt;AJ$7),0,($D289-SUM($F289:AI289)-SUM($F228:AI228))/($E289+$C289-AJ$7))</f>
        <v>0</v>
      </c>
      <c r="AK289" s="339">
        <f>IF(OR($C289&gt;AK$7,$C289+$E289-1&lt;AK$7),0,($D289-SUM($F289:AJ289)-SUM($F228:AJ228))/($E289+$C289-AK$7))</f>
        <v>0</v>
      </c>
      <c r="AL289" s="339">
        <f>IF(OR($C289&gt;AL$7,$C289+$E289-1&lt;AL$7),0,($D289-SUM($F289:AK289)-SUM($F228:AK228))/($E289+$C289-AL$7))</f>
        <v>0</v>
      </c>
      <c r="AM289" s="339">
        <f>IF(OR($C289&gt;AM$7,$C289+$E289-1&lt;AM$7),0,($D289-SUM($F289:AL289)-SUM($F228:AL228))/($E289+$C289-AM$7))</f>
        <v>0</v>
      </c>
      <c r="AN289" s="339">
        <f>IF(OR($C289&gt;AN$7,$C289+$E289-1&lt;AN$7),0,($D289-SUM($F289:AM289)-SUM($F228:AM228))/($E289+$C289-AN$7))</f>
        <v>0</v>
      </c>
      <c r="AO289" s="339">
        <f>IF(OR($C289&gt;AO$7,$C289+$E289-1&lt;AO$7),0,($D289-SUM($F289:AN289)-SUM($F228:AN228))/($E289+$C289-AO$7))</f>
        <v>0</v>
      </c>
      <c r="AP289" s="339">
        <f>IF(OR($C289&gt;AP$7,$C289+$E289-1&lt;AP$7),0,($D289-SUM($F289:AO289)-SUM($F228:AO228))/($E289+$C289-AP$7))</f>
        <v>0</v>
      </c>
      <c r="AQ289" s="339">
        <f>IF(OR($C289&gt;AQ$7,$C289+$E289-1&lt;AQ$7),0,($D289-SUM($F289:AP289)-SUM($F228:AP228))/($E289+$C289-AQ$7))</f>
        <v>0</v>
      </c>
      <c r="AR289" s="339">
        <f>IF(OR($C289&gt;AR$7,$C289+$E289-1&lt;AR$7),0,($D289-SUM($F289:AQ289)-SUM($F228:AQ228))/($E289+$C289-AR$7))</f>
        <v>0</v>
      </c>
      <c r="AS289" s="339">
        <f>IF(OR($C289&gt;AS$7,$C289+$E289-1&lt;AS$7),0,($D289-SUM($F289:AR289)-SUM($F228:AR228))/($E289+$C289-AS$7))</f>
        <v>0</v>
      </c>
      <c r="AT289" s="339">
        <f>IF(OR($C289&gt;AT$7,$C289+$E289-1&lt;AT$7),0,($D289-SUM($F289:AS289)-SUM($F228:AS228))/($E289+$C289-AT$7))</f>
        <v>0</v>
      </c>
      <c r="AU289" s="339">
        <f>IF(OR($C289&gt;AU$7,$C289+$E289-1&lt;AU$7),0,($D289-SUM($F289:AT289)-SUM($F228:AT228))/($E289+$C289-AU$7))</f>
        <v>0</v>
      </c>
      <c r="AV289" s="339">
        <f>IF(OR($C289&gt;AV$7,$C289+$E289-1&lt;AV$7),0,($D289-SUM($F289:AU289)-SUM($F228:AU228))/($E289+$C289-AV$7))</f>
        <v>0</v>
      </c>
      <c r="AW289" s="339">
        <f>IF(OR($C289&gt;AW$7,$C289+$E289-1&lt;AW$7),0,($D289-SUM($F289:AV289)-SUM($F228:AV228))/($E289+$C289-AW$7))</f>
        <v>0</v>
      </c>
      <c r="AX289" s="339">
        <f>IF(OR($C289&gt;AX$7,$C289+$E289-1&lt;AX$7),0,($D289-SUM($F289:AW289)-SUM($F228:AW228))/($E289+$C289-AX$7))</f>
        <v>0</v>
      </c>
      <c r="AY289" s="339">
        <f>IF(OR($C289&gt;AY$7,$C289+$E289-1&lt;AY$7),0,($D289-SUM($F289:AX289)-SUM($F228:AX228))/($E289+$C289-AY$7))</f>
        <v>0</v>
      </c>
      <c r="AZ289" s="339">
        <f>IF(OR($C289&gt;AZ$7,$C289+$E289-1&lt;AZ$7),0,($D289-SUM($F289:AY289)-SUM($F228:AY228))/($E289+$C289-AZ$7))</f>
        <v>0</v>
      </c>
      <c r="BA289" s="339">
        <f>IF(OR($C289&gt;BA$7,$C289+$E289-1&lt;BA$7),0,($D289-SUM($F289:AZ289)-SUM($F228:AZ228))/($E289+$C289-BA$7))</f>
        <v>0</v>
      </c>
      <c r="BB289" s="339">
        <f>IF(OR($C289&gt;BB$7,$C289+$E289-1&lt;BB$7),0,($D289-SUM($F289:BA289)-SUM($F228:BA228))/($E289+$C289-BB$7))</f>
        <v>0</v>
      </c>
      <c r="BC289" s="339">
        <f>IF(OR($C289&gt;BC$7,$C289+$E289-1&lt;BC$7),0,($D289-SUM($F289:BB289)-SUM($F228:BB228))/($E289+$C289-BC$7))</f>
        <v>0</v>
      </c>
      <c r="BD289" s="339">
        <f>IF(OR($C289&gt;BD$7,$C289+$E289-1&lt;BD$7),0,($D289-SUM($F289:BC289)-SUM($F228:BC228))/($E289+$C289-BD$7))</f>
        <v>0</v>
      </c>
      <c r="BE289" s="339">
        <f>IF(OR($C289&gt;BE$7,$C289+$E289-1&lt;BE$7),0,($D289-SUM($F289:BD289)-SUM($F228:BD228))/($E289+$C289-BE$7))</f>
        <v>0</v>
      </c>
      <c r="BF289" s="339">
        <f>IF(OR($C289&gt;BF$7,$C289+$E289-1&lt;BF$7),0,($D289-SUM($F289:BE289)-SUM($F228:BE228))/($E289+$C289-BF$7))</f>
        <v>0</v>
      </c>
      <c r="BG289" s="339">
        <f>IF(OR($C289&gt;BG$7,$C289+$E289-1&lt;BG$7),0,($D289-SUM($F289:BF289)-SUM($F228:BF228))/($E289+$C289-BG$7))</f>
        <v>0</v>
      </c>
      <c r="BH289" s="339">
        <f>IF(OR($C289&gt;BH$7,$C289+$E289-1&lt;BH$7),0,($D289-SUM($F289:BG289)-SUM($F228:BG228))/($E289+$C289-BH$7))</f>
        <v>0</v>
      </c>
      <c r="BI289" s="339">
        <f>IF(OR($C289&gt;BI$7,$C289+$E289-1&lt;BI$7),0,($D289-SUM($F289:BH289)-SUM($F228:BH228))/($E289+$C289-BI$7))</f>
        <v>0</v>
      </c>
      <c r="BJ289" s="339">
        <f>IF(OR($C289&gt;BJ$7,$C289+$E289-1&lt;BJ$7),0,($D289-SUM($F289:BI289)-SUM($F228:BI228))/($E289+$C289-BJ$7))</f>
        <v>0</v>
      </c>
      <c r="BK289" s="339">
        <f>IF(OR($C289&gt;BK$7,$C289+$E289-1&lt;BK$7),0,($D289-SUM($F289:BJ289)-SUM($F228:BJ228))/($E289+$C289-BK$7))</f>
        <v>0</v>
      </c>
      <c r="BL289" s="339">
        <f>IF(OR($C289&gt;BL$7,$C289+$E289-1&lt;BL$7),0,($D289-SUM($F289:BK289)-SUM($F228:BK228))/($E289+$C289-BL$7))</f>
        <v>0</v>
      </c>
      <c r="BM289" s="339">
        <f>IF(OR($C289&gt;BM$7,$C289+$E289-1&lt;BM$7),0,($D289-SUM($F289:BL289)-SUM($F228:BL228))/($E289+$C289-BM$7))</f>
        <v>0</v>
      </c>
      <c r="BN289" s="339">
        <f>IF(OR($C289&gt;BN$7,$C289+$E289-1&lt;BN$7),0,($D289-SUM($F289:BM289)-SUM($F228:BM228))/($E289+$C289-BN$7))</f>
        <v>0</v>
      </c>
      <c r="BO289" s="253"/>
      <c r="BP289" s="253"/>
      <c r="BQ289" s="253"/>
      <c r="BR289" s="253"/>
      <c r="BS289" s="253"/>
      <c r="BT289" s="253"/>
      <c r="BU289" s="253"/>
      <c r="BV289" s="253"/>
      <c r="BW289" s="253"/>
      <c r="BX289" s="253"/>
      <c r="BY289" s="253"/>
      <c r="BZ289" s="253"/>
      <c r="CA289" s="253"/>
      <c r="CB289" s="253"/>
      <c r="CC289" s="253"/>
      <c r="CD289" s="253"/>
      <c r="CE289" s="253"/>
      <c r="CF289" s="253"/>
      <c r="CG289" s="253"/>
      <c r="CH289" s="253"/>
      <c r="CI289" s="253"/>
      <c r="CJ289" s="253"/>
      <c r="CK289" s="253"/>
      <c r="CL289" s="253"/>
    </row>
    <row r="290" spans="1:90" hidden="1" outlineLevel="1" x14ac:dyDescent="0.15">
      <c r="A290" s="112"/>
      <c r="B290" s="336"/>
      <c r="C290" s="8">
        <v>5</v>
      </c>
      <c r="D290" s="337">
        <v>0.24124375719714664</v>
      </c>
      <c r="E290" s="8">
        <f t="shared" si="28"/>
        <v>9</v>
      </c>
      <c r="F290" s="338"/>
      <c r="G290" s="339">
        <f>IF(OR($C290&gt;G$7,$C290+$E290-1&lt;G$7),0,($D290-SUM($F290:F290)-SUM($F229:F229))/($E290+$C290-G$7))</f>
        <v>0</v>
      </c>
      <c r="H290" s="339">
        <f>IF(OR($C290&gt;H$7,$C290+$E290-1&lt;H$7),0,($D290-SUM($F290:G290)-SUM($F229:G229))/($E290+$C290-H$7))</f>
        <v>0</v>
      </c>
      <c r="I290" s="339">
        <f>IF(OR($C290&gt;I$7,$C290+$E290-1&lt;I$7),0,($D290-SUM($F290:H290)-SUM($F229:H229))/($E290+$C290-I$7))</f>
        <v>0</v>
      </c>
      <c r="J290" s="339">
        <f>IF(OR($C290&gt;J$7,$C290+$E290-1&lt;J$7),0,($D290-SUM($F290:I290)-SUM($F229:I229))/($E290+$C290-J$7))</f>
        <v>0</v>
      </c>
      <c r="K290" s="339">
        <f>IF(OR($C290&gt;K$7,$C290+$E290-1&lt;K$7),0,($D290-SUM($F290:J290)-SUM($F229:J229))/($E290+$C290-K$7))</f>
        <v>2.6804861910794071E-2</v>
      </c>
      <c r="L290" s="339">
        <f>IF(OR($C290&gt;L$7,$C290+$E290-1&lt;L$7),0,($D290-SUM($F290:K290)-SUM($F229:K229))/($E290+$C290-L$7))</f>
        <v>2.6804861910794071E-2</v>
      </c>
      <c r="M290" s="339">
        <f>IF(OR($C290&gt;M$7,$C290+$E290-1&lt;M$7),0,($D290-SUM($F290:L290)-SUM($F229:L229))/($E290+$C290-M$7))</f>
        <v>2.6804861910794071E-2</v>
      </c>
      <c r="N290" s="339">
        <f>IF(OR($C290&gt;N$7,$C290+$E290-1&lt;N$7),0,($D290-SUM($F290:M290)-SUM($F229:M229))/($E290+$C290-N$7))</f>
        <v>2.6804861910794068E-2</v>
      </c>
      <c r="O290" s="339">
        <f>IF(OR($C290&gt;O$7,$C290+$E290-1&lt;O$7),0,($D290-SUM($F290:N290)-SUM($F229:N229))/($E290+$C290-O$7))</f>
        <v>2.6804861910794071E-2</v>
      </c>
      <c r="P290" s="339">
        <f>IF(OR($C290&gt;P$7,$C290+$E290-1&lt;P$7),0,($D290-SUM($F290:O290)-SUM($F229:O229))/($E290+$C290-P$7))</f>
        <v>2.6804861910794071E-2</v>
      </c>
      <c r="Q290" s="339">
        <f>IF(OR($C290&gt;Q$7,$C290+$E290-1&lt;Q$7),0,($D290-SUM($F290:P290)-SUM($F229:P229))/($E290+$C290-Q$7))</f>
        <v>2.6804861910794075E-2</v>
      </c>
      <c r="R290" s="339">
        <f>IF(OR($C290&gt;R$7,$C290+$E290-1&lt;R$7),0,($D290-SUM($F290:Q290)-SUM($F229:Q229))/($E290+$C290-R$7))</f>
        <v>2.6804861910794078E-2</v>
      </c>
      <c r="S290" s="339">
        <f>IF(OR($C290&gt;S$7,$C290+$E290-1&lt;S$7),0,($D290-SUM($F290:R290)-SUM($F229:R229))/($E290+$C290-S$7))</f>
        <v>2.6804861910794064E-2</v>
      </c>
      <c r="T290" s="339">
        <f>IF(OR($C290&gt;T$7,$C290+$E290-1&lt;T$7),0,($D290-SUM($F290:S290)-SUM($F229:S229))/($E290+$C290-T$7))</f>
        <v>0</v>
      </c>
      <c r="U290" s="339">
        <f>IF(OR($C290&gt;U$7,$C290+$E290-1&lt;U$7),0,($D290-SUM($F290:T290)-SUM($F229:T229))/($E290+$C290-U$7))</f>
        <v>0</v>
      </c>
      <c r="V290" s="339">
        <f>IF(OR($C290&gt;V$7,$C290+$E290-1&lt;V$7),0,($D290-SUM($F290:U290)-SUM($F229:U229))/($E290+$C290-V$7))</f>
        <v>0</v>
      </c>
      <c r="W290" s="339">
        <f>IF(OR($C290&gt;W$7,$C290+$E290-1&lt;W$7),0,($D290-SUM($F290:V290)-SUM($F229:V229))/($E290+$C290-W$7))</f>
        <v>0</v>
      </c>
      <c r="X290" s="339">
        <f>IF(OR($C290&gt;X$7,$C290+$E290-1&lt;X$7),0,($D290-SUM($F290:W290)-SUM($F229:W229))/($E290+$C290-X$7))</f>
        <v>0</v>
      </c>
      <c r="Y290" s="339">
        <f>IF(OR($C290&gt;Y$7,$C290+$E290-1&lt;Y$7),0,($D290-SUM($F290:X290)-SUM($F229:X229))/($E290+$C290-Y$7))</f>
        <v>0</v>
      </c>
      <c r="Z290" s="339">
        <f>IF(OR($C290&gt;Z$7,$C290+$E290-1&lt;Z$7),0,($D290-SUM($F290:Y290)-SUM($F229:Y229))/($E290+$C290-Z$7))</f>
        <v>0</v>
      </c>
      <c r="AA290" s="339">
        <f>IF(OR($C290&gt;AA$7,$C290+$E290-1&lt;AA$7),0,($D290-SUM($F290:Z290)-SUM($F229:Z229))/($E290+$C290-AA$7))</f>
        <v>0</v>
      </c>
      <c r="AB290" s="339">
        <f>IF(OR($C290&gt;AB$7,$C290+$E290-1&lt;AB$7),0,($D290-SUM($F290:AA290)-SUM($F229:AA229))/($E290+$C290-AB$7))</f>
        <v>0</v>
      </c>
      <c r="AC290" s="339">
        <f>IF(OR($C290&gt;AC$7,$C290+$E290-1&lt;AC$7),0,($D290-SUM($F290:AB290)-SUM($F229:AB229))/($E290+$C290-AC$7))</f>
        <v>0</v>
      </c>
      <c r="AD290" s="339">
        <f>IF(OR($C290&gt;AD$7,$C290+$E290-1&lt;AD$7),0,($D290-SUM($F290:AC290)-SUM($F229:AC229))/($E290+$C290-AD$7))</f>
        <v>0</v>
      </c>
      <c r="AE290" s="339">
        <f>IF(OR($C290&gt;AE$7,$C290+$E290-1&lt;AE$7),0,($D290-SUM($F290:AD290)-SUM($F229:AD229))/($E290+$C290-AE$7))</f>
        <v>0</v>
      </c>
      <c r="AF290" s="339">
        <f>IF(OR($C290&gt;AF$7,$C290+$E290-1&lt;AF$7),0,($D290-SUM($F290:AE290)-SUM($F229:AE229))/($E290+$C290-AF$7))</f>
        <v>0</v>
      </c>
      <c r="AG290" s="339">
        <f>IF(OR($C290&gt;AG$7,$C290+$E290-1&lt;AG$7),0,($D290-SUM($F290:AF290)-SUM($F229:AF229))/($E290+$C290-AG$7))</f>
        <v>0</v>
      </c>
      <c r="AH290" s="339">
        <f>IF(OR($C290&gt;AH$7,$C290+$E290-1&lt;AH$7),0,($D290-SUM($F290:AG290)-SUM($F229:AG229))/($E290+$C290-AH$7))</f>
        <v>0</v>
      </c>
      <c r="AI290" s="339">
        <f>IF(OR($C290&gt;AI$7,$C290+$E290-1&lt;AI$7),0,($D290-SUM($F290:AH290)-SUM($F229:AH229))/($E290+$C290-AI$7))</f>
        <v>0</v>
      </c>
      <c r="AJ290" s="339">
        <f>IF(OR($C290&gt;AJ$7,$C290+$E290-1&lt;AJ$7),0,($D290-SUM($F290:AI290)-SUM($F229:AI229))/($E290+$C290-AJ$7))</f>
        <v>0</v>
      </c>
      <c r="AK290" s="339">
        <f>IF(OR($C290&gt;AK$7,$C290+$E290-1&lt;AK$7),0,($D290-SUM($F290:AJ290)-SUM($F229:AJ229))/($E290+$C290-AK$7))</f>
        <v>0</v>
      </c>
      <c r="AL290" s="339">
        <f>IF(OR($C290&gt;AL$7,$C290+$E290-1&lt;AL$7),0,($D290-SUM($F290:AK290)-SUM($F229:AK229))/($E290+$C290-AL$7))</f>
        <v>0</v>
      </c>
      <c r="AM290" s="339">
        <f>IF(OR($C290&gt;AM$7,$C290+$E290-1&lt;AM$7),0,($D290-SUM($F290:AL290)-SUM($F229:AL229))/($E290+$C290-AM$7))</f>
        <v>0</v>
      </c>
      <c r="AN290" s="339">
        <f>IF(OR($C290&gt;AN$7,$C290+$E290-1&lt;AN$7),0,($D290-SUM($F290:AM290)-SUM($F229:AM229))/($E290+$C290-AN$7))</f>
        <v>0</v>
      </c>
      <c r="AO290" s="339">
        <f>IF(OR($C290&gt;AO$7,$C290+$E290-1&lt;AO$7),0,($D290-SUM($F290:AN290)-SUM($F229:AN229))/($E290+$C290-AO$7))</f>
        <v>0</v>
      </c>
      <c r="AP290" s="339">
        <f>IF(OR($C290&gt;AP$7,$C290+$E290-1&lt;AP$7),0,($D290-SUM($F290:AO290)-SUM($F229:AO229))/($E290+$C290-AP$7))</f>
        <v>0</v>
      </c>
      <c r="AQ290" s="339">
        <f>IF(OR($C290&gt;AQ$7,$C290+$E290-1&lt;AQ$7),0,($D290-SUM($F290:AP290)-SUM($F229:AP229))/($E290+$C290-AQ$7))</f>
        <v>0</v>
      </c>
      <c r="AR290" s="339">
        <f>IF(OR($C290&gt;AR$7,$C290+$E290-1&lt;AR$7),0,($D290-SUM($F290:AQ290)-SUM($F229:AQ229))/($E290+$C290-AR$7))</f>
        <v>0</v>
      </c>
      <c r="AS290" s="339">
        <f>IF(OR($C290&gt;AS$7,$C290+$E290-1&lt;AS$7),0,($D290-SUM($F290:AR290)-SUM($F229:AR229))/($E290+$C290-AS$7))</f>
        <v>0</v>
      </c>
      <c r="AT290" s="339">
        <f>IF(OR($C290&gt;AT$7,$C290+$E290-1&lt;AT$7),0,($D290-SUM($F290:AS290)-SUM($F229:AS229))/($E290+$C290-AT$7))</f>
        <v>0</v>
      </c>
      <c r="AU290" s="339">
        <f>IF(OR($C290&gt;AU$7,$C290+$E290-1&lt;AU$7),0,($D290-SUM($F290:AT290)-SUM($F229:AT229))/($E290+$C290-AU$7))</f>
        <v>0</v>
      </c>
      <c r="AV290" s="339">
        <f>IF(OR($C290&gt;AV$7,$C290+$E290-1&lt;AV$7),0,($D290-SUM($F290:AU290)-SUM($F229:AU229))/($E290+$C290-AV$7))</f>
        <v>0</v>
      </c>
      <c r="AW290" s="339">
        <f>IF(OR($C290&gt;AW$7,$C290+$E290-1&lt;AW$7),0,($D290-SUM($F290:AV290)-SUM($F229:AV229))/($E290+$C290-AW$7))</f>
        <v>0</v>
      </c>
      <c r="AX290" s="339">
        <f>IF(OR($C290&gt;AX$7,$C290+$E290-1&lt;AX$7),0,($D290-SUM($F290:AW290)-SUM($F229:AW229))/($E290+$C290-AX$7))</f>
        <v>0</v>
      </c>
      <c r="AY290" s="339">
        <f>IF(OR($C290&gt;AY$7,$C290+$E290-1&lt;AY$7),0,($D290-SUM($F290:AX290)-SUM($F229:AX229))/($E290+$C290-AY$7))</f>
        <v>0</v>
      </c>
      <c r="AZ290" s="339">
        <f>IF(OR($C290&gt;AZ$7,$C290+$E290-1&lt;AZ$7),0,($D290-SUM($F290:AY290)-SUM($F229:AY229))/($E290+$C290-AZ$7))</f>
        <v>0</v>
      </c>
      <c r="BA290" s="339">
        <f>IF(OR($C290&gt;BA$7,$C290+$E290-1&lt;BA$7),0,($D290-SUM($F290:AZ290)-SUM($F229:AZ229))/($E290+$C290-BA$7))</f>
        <v>0</v>
      </c>
      <c r="BB290" s="339">
        <f>IF(OR($C290&gt;BB$7,$C290+$E290-1&lt;BB$7),0,($D290-SUM($F290:BA290)-SUM($F229:BA229))/($E290+$C290-BB$7))</f>
        <v>0</v>
      </c>
      <c r="BC290" s="339">
        <f>IF(OR($C290&gt;BC$7,$C290+$E290-1&lt;BC$7),0,($D290-SUM($F290:BB290)-SUM($F229:BB229))/($E290+$C290-BC$7))</f>
        <v>0</v>
      </c>
      <c r="BD290" s="339">
        <f>IF(OR($C290&gt;BD$7,$C290+$E290-1&lt;BD$7),0,($D290-SUM($F290:BC290)-SUM($F229:BC229))/($E290+$C290-BD$7))</f>
        <v>0</v>
      </c>
      <c r="BE290" s="339">
        <f>IF(OR($C290&gt;BE$7,$C290+$E290-1&lt;BE$7),0,($D290-SUM($F290:BD290)-SUM($F229:BD229))/($E290+$C290-BE$7))</f>
        <v>0</v>
      </c>
      <c r="BF290" s="339">
        <f>IF(OR($C290&gt;BF$7,$C290+$E290-1&lt;BF$7),0,($D290-SUM($F290:BE290)-SUM($F229:BE229))/($E290+$C290-BF$7))</f>
        <v>0</v>
      </c>
      <c r="BG290" s="339">
        <f>IF(OR($C290&gt;BG$7,$C290+$E290-1&lt;BG$7),0,($D290-SUM($F290:BF290)-SUM($F229:BF229))/($E290+$C290-BG$7))</f>
        <v>0</v>
      </c>
      <c r="BH290" s="339">
        <f>IF(OR($C290&gt;BH$7,$C290+$E290-1&lt;BH$7),0,($D290-SUM($F290:BG290)-SUM($F229:BG229))/($E290+$C290-BH$7))</f>
        <v>0</v>
      </c>
      <c r="BI290" s="339">
        <f>IF(OR($C290&gt;BI$7,$C290+$E290-1&lt;BI$7),0,($D290-SUM($F290:BH290)-SUM($F229:BH229))/($E290+$C290-BI$7))</f>
        <v>0</v>
      </c>
      <c r="BJ290" s="339">
        <f>IF(OR($C290&gt;BJ$7,$C290+$E290-1&lt;BJ$7),0,($D290-SUM($F290:BI290)-SUM($F229:BI229))/($E290+$C290-BJ$7))</f>
        <v>0</v>
      </c>
      <c r="BK290" s="339">
        <f>IF(OR($C290&gt;BK$7,$C290+$E290-1&lt;BK$7),0,($D290-SUM($F290:BJ290)-SUM($F229:BJ229))/($E290+$C290-BK$7))</f>
        <v>0</v>
      </c>
      <c r="BL290" s="339">
        <f>IF(OR($C290&gt;BL$7,$C290+$E290-1&lt;BL$7),0,($D290-SUM($F290:BK290)-SUM($F229:BK229))/($E290+$C290-BL$7))</f>
        <v>0</v>
      </c>
      <c r="BM290" s="339">
        <f>IF(OR($C290&gt;BM$7,$C290+$E290-1&lt;BM$7),0,($D290-SUM($F290:BL290)-SUM($F229:BL229))/($E290+$C290-BM$7))</f>
        <v>0</v>
      </c>
      <c r="BN290" s="339">
        <f>IF(OR($C290&gt;BN$7,$C290+$E290-1&lt;BN$7),0,($D290-SUM($F290:BM290)-SUM($F229:BM229))/($E290+$C290-BN$7))</f>
        <v>0</v>
      </c>
      <c r="BO290" s="253"/>
      <c r="BP290" s="253"/>
      <c r="BQ290" s="253"/>
      <c r="BR290" s="253"/>
      <c r="BS290" s="253"/>
      <c r="BT290" s="253"/>
      <c r="BU290" s="253"/>
      <c r="BV290" s="253"/>
      <c r="BW290" s="253"/>
      <c r="BX290" s="253"/>
      <c r="BY290" s="253"/>
      <c r="BZ290" s="253"/>
      <c r="CA290" s="253"/>
      <c r="CB290" s="253"/>
      <c r="CC290" s="253"/>
      <c r="CD290" s="253"/>
      <c r="CE290" s="253"/>
      <c r="CF290" s="253"/>
      <c r="CG290" s="253"/>
      <c r="CH290" s="253"/>
      <c r="CI290" s="253"/>
      <c r="CJ290" s="253"/>
      <c r="CK290" s="253"/>
      <c r="CL290" s="253"/>
    </row>
    <row r="291" spans="1:90" hidden="1" outlineLevel="1" x14ac:dyDescent="0.15">
      <c r="A291" s="112"/>
      <c r="B291" s="336"/>
      <c r="C291" s="8">
        <v>6</v>
      </c>
      <c r="D291" s="337">
        <v>0.23785330439329488</v>
      </c>
      <c r="E291" s="8">
        <f t="shared" si="28"/>
        <v>9</v>
      </c>
      <c r="F291" s="338"/>
      <c r="G291" s="339">
        <f>IF(OR($C291&gt;G$7,$C291+$E291-1&lt;G$7),0,($D291-SUM($F291:F291)-SUM($F230:F230))/($E291+$C291-G$7))</f>
        <v>0</v>
      </c>
      <c r="H291" s="339">
        <f>IF(OR($C291&gt;H$7,$C291+$E291-1&lt;H$7),0,($D291-SUM($F291:G291)-SUM($F230:G230))/($E291+$C291-H$7))</f>
        <v>0</v>
      </c>
      <c r="I291" s="339">
        <f>IF(OR($C291&gt;I$7,$C291+$E291-1&lt;I$7),0,($D291-SUM($F291:H291)-SUM($F230:H230))/($E291+$C291-I$7))</f>
        <v>0</v>
      </c>
      <c r="J291" s="339">
        <f>IF(OR($C291&gt;J$7,$C291+$E291-1&lt;J$7),0,($D291-SUM($F291:I291)-SUM($F230:I230))/($E291+$C291-J$7))</f>
        <v>0</v>
      </c>
      <c r="K291" s="339">
        <f>IF(OR($C291&gt;K$7,$C291+$E291-1&lt;K$7),0,($D291-SUM($F291:J291)-SUM($F230:J230))/($E291+$C291-K$7))</f>
        <v>0</v>
      </c>
      <c r="L291" s="339">
        <f>IF(OR($C291&gt;L$7,$C291+$E291-1&lt;L$7),0,($D291-SUM($F291:K291)-SUM($F230:K230))/($E291+$C291-L$7))</f>
        <v>2.642814493258832E-2</v>
      </c>
      <c r="M291" s="339">
        <f>IF(OR($C291&gt;M$7,$C291+$E291-1&lt;M$7),0,($D291-SUM($F291:L291)-SUM($F230:L230))/($E291+$C291-M$7))</f>
        <v>2.642814493258832E-2</v>
      </c>
      <c r="N291" s="339">
        <f>IF(OR($C291&gt;N$7,$C291+$E291-1&lt;N$7),0,($D291-SUM($F291:M291)-SUM($F230:M230))/($E291+$C291-N$7))</f>
        <v>2.642814493258832E-2</v>
      </c>
      <c r="O291" s="339">
        <f>IF(OR($C291&gt;O$7,$C291+$E291-1&lt;O$7),0,($D291-SUM($F291:N291)-SUM($F230:N230))/($E291+$C291-O$7))</f>
        <v>2.6428144932588323E-2</v>
      </c>
      <c r="P291" s="339">
        <f>IF(OR($C291&gt;P$7,$C291+$E291-1&lt;P$7),0,($D291-SUM($F291:O291)-SUM($F230:O230))/($E291+$C291-P$7))</f>
        <v>2.642814493258832E-2</v>
      </c>
      <c r="Q291" s="339">
        <f>IF(OR($C291&gt;Q$7,$C291+$E291-1&lt;Q$7),0,($D291-SUM($F291:P291)-SUM($F230:P230))/($E291+$C291-Q$7))</f>
        <v>2.642814493258832E-2</v>
      </c>
      <c r="R291" s="339">
        <f>IF(OR($C291&gt;R$7,$C291+$E291-1&lt;R$7),0,($D291-SUM($F291:Q291)-SUM($F230:Q230))/($E291+$C291-R$7))</f>
        <v>2.6428144932588316E-2</v>
      </c>
      <c r="S291" s="339">
        <f>IF(OR($C291&gt;S$7,$C291+$E291-1&lt;S$7),0,($D291-SUM($F291:R291)-SUM($F230:R230))/($E291+$C291-S$7))</f>
        <v>2.6428144932588313E-2</v>
      </c>
      <c r="T291" s="339">
        <f>IF(OR($C291&gt;T$7,$C291+$E291-1&lt;T$7),0,($D291-SUM($F291:S291)-SUM($F230:S230))/($E291+$C291-T$7))</f>
        <v>2.6428144932588327E-2</v>
      </c>
      <c r="U291" s="339">
        <f>IF(OR($C291&gt;U$7,$C291+$E291-1&lt;U$7),0,($D291-SUM($F291:T291)-SUM($F230:T230))/($E291+$C291-U$7))</f>
        <v>0</v>
      </c>
      <c r="V291" s="339">
        <f>IF(OR($C291&gt;V$7,$C291+$E291-1&lt;V$7),0,($D291-SUM($F291:U291)-SUM($F230:U230))/($E291+$C291-V$7))</f>
        <v>0</v>
      </c>
      <c r="W291" s="339">
        <f>IF(OR($C291&gt;W$7,$C291+$E291-1&lt;W$7),0,($D291-SUM($F291:V291)-SUM($F230:V230))/($E291+$C291-W$7))</f>
        <v>0</v>
      </c>
      <c r="X291" s="339">
        <f>IF(OR($C291&gt;X$7,$C291+$E291-1&lt;X$7),0,($D291-SUM($F291:W291)-SUM($F230:W230))/($E291+$C291-X$7))</f>
        <v>0</v>
      </c>
      <c r="Y291" s="339">
        <f>IF(OR($C291&gt;Y$7,$C291+$E291-1&lt;Y$7),0,($D291-SUM($F291:X291)-SUM($F230:X230))/($E291+$C291-Y$7))</f>
        <v>0</v>
      </c>
      <c r="Z291" s="339">
        <f>IF(OR($C291&gt;Z$7,$C291+$E291-1&lt;Z$7),0,($D291-SUM($F291:Y291)-SUM($F230:Y230))/($E291+$C291-Z$7))</f>
        <v>0</v>
      </c>
      <c r="AA291" s="339">
        <f>IF(OR($C291&gt;AA$7,$C291+$E291-1&lt;AA$7),0,($D291-SUM($F291:Z291)-SUM($F230:Z230))/($E291+$C291-AA$7))</f>
        <v>0</v>
      </c>
      <c r="AB291" s="339">
        <f>IF(OR($C291&gt;AB$7,$C291+$E291-1&lt;AB$7),0,($D291-SUM($F291:AA291)-SUM($F230:AA230))/($E291+$C291-AB$7))</f>
        <v>0</v>
      </c>
      <c r="AC291" s="339">
        <f>IF(OR($C291&gt;AC$7,$C291+$E291-1&lt;AC$7),0,($D291-SUM($F291:AB291)-SUM($F230:AB230))/($E291+$C291-AC$7))</f>
        <v>0</v>
      </c>
      <c r="AD291" s="339">
        <f>IF(OR($C291&gt;AD$7,$C291+$E291-1&lt;AD$7),0,($D291-SUM($F291:AC291)-SUM($F230:AC230))/($E291+$C291-AD$7))</f>
        <v>0</v>
      </c>
      <c r="AE291" s="339">
        <f>IF(OR($C291&gt;AE$7,$C291+$E291-1&lt;AE$7),0,($D291-SUM($F291:AD291)-SUM($F230:AD230))/($E291+$C291-AE$7))</f>
        <v>0</v>
      </c>
      <c r="AF291" s="339">
        <f>IF(OR($C291&gt;AF$7,$C291+$E291-1&lt;AF$7),0,($D291-SUM($F291:AE291)-SUM($F230:AE230))/($E291+$C291-AF$7))</f>
        <v>0</v>
      </c>
      <c r="AG291" s="339">
        <f>IF(OR($C291&gt;AG$7,$C291+$E291-1&lt;AG$7),0,($D291-SUM($F291:AF291)-SUM($F230:AF230))/($E291+$C291-AG$7))</f>
        <v>0</v>
      </c>
      <c r="AH291" s="339">
        <f>IF(OR($C291&gt;AH$7,$C291+$E291-1&lt;AH$7),0,($D291-SUM($F291:AG291)-SUM($F230:AG230))/($E291+$C291-AH$7))</f>
        <v>0</v>
      </c>
      <c r="AI291" s="339">
        <f>IF(OR($C291&gt;AI$7,$C291+$E291-1&lt;AI$7),0,($D291-SUM($F291:AH291)-SUM($F230:AH230))/($E291+$C291-AI$7))</f>
        <v>0</v>
      </c>
      <c r="AJ291" s="339">
        <f>IF(OR($C291&gt;AJ$7,$C291+$E291-1&lt;AJ$7),0,($D291-SUM($F291:AI291)-SUM($F230:AI230))/($E291+$C291-AJ$7))</f>
        <v>0</v>
      </c>
      <c r="AK291" s="339">
        <f>IF(OR($C291&gt;AK$7,$C291+$E291-1&lt;AK$7),0,($D291-SUM($F291:AJ291)-SUM($F230:AJ230))/($E291+$C291-AK$7))</f>
        <v>0</v>
      </c>
      <c r="AL291" s="339">
        <f>IF(OR($C291&gt;AL$7,$C291+$E291-1&lt;AL$7),0,($D291-SUM($F291:AK291)-SUM($F230:AK230))/($E291+$C291-AL$7))</f>
        <v>0</v>
      </c>
      <c r="AM291" s="339">
        <f>IF(OR($C291&gt;AM$7,$C291+$E291-1&lt;AM$7),0,($D291-SUM($F291:AL291)-SUM($F230:AL230))/($E291+$C291-AM$7))</f>
        <v>0</v>
      </c>
      <c r="AN291" s="339">
        <f>IF(OR($C291&gt;AN$7,$C291+$E291-1&lt;AN$7),0,($D291-SUM($F291:AM291)-SUM($F230:AM230))/($E291+$C291-AN$7))</f>
        <v>0</v>
      </c>
      <c r="AO291" s="339">
        <f>IF(OR($C291&gt;AO$7,$C291+$E291-1&lt;AO$7),0,($D291-SUM($F291:AN291)-SUM($F230:AN230))/($E291+$C291-AO$7))</f>
        <v>0</v>
      </c>
      <c r="AP291" s="339">
        <f>IF(OR($C291&gt;AP$7,$C291+$E291-1&lt;AP$7),0,($D291-SUM($F291:AO291)-SUM($F230:AO230))/($E291+$C291-AP$7))</f>
        <v>0</v>
      </c>
      <c r="AQ291" s="339">
        <f>IF(OR($C291&gt;AQ$7,$C291+$E291-1&lt;AQ$7),0,($D291-SUM($F291:AP291)-SUM($F230:AP230))/($E291+$C291-AQ$7))</f>
        <v>0</v>
      </c>
      <c r="AR291" s="339">
        <f>IF(OR($C291&gt;AR$7,$C291+$E291-1&lt;AR$7),0,($D291-SUM($F291:AQ291)-SUM($F230:AQ230))/($E291+$C291-AR$7))</f>
        <v>0</v>
      </c>
      <c r="AS291" s="339">
        <f>IF(OR($C291&gt;AS$7,$C291+$E291-1&lt;AS$7),0,($D291-SUM($F291:AR291)-SUM($F230:AR230))/($E291+$C291-AS$7))</f>
        <v>0</v>
      </c>
      <c r="AT291" s="339">
        <f>IF(OR($C291&gt;AT$7,$C291+$E291-1&lt;AT$7),0,($D291-SUM($F291:AS291)-SUM($F230:AS230))/($E291+$C291-AT$7))</f>
        <v>0</v>
      </c>
      <c r="AU291" s="339">
        <f>IF(OR($C291&gt;AU$7,$C291+$E291-1&lt;AU$7),0,($D291-SUM($F291:AT291)-SUM($F230:AT230))/($E291+$C291-AU$7))</f>
        <v>0</v>
      </c>
      <c r="AV291" s="339">
        <f>IF(OR($C291&gt;AV$7,$C291+$E291-1&lt;AV$7),0,($D291-SUM($F291:AU291)-SUM($F230:AU230))/($E291+$C291-AV$7))</f>
        <v>0</v>
      </c>
      <c r="AW291" s="339">
        <f>IF(OR($C291&gt;AW$7,$C291+$E291-1&lt;AW$7),0,($D291-SUM($F291:AV291)-SUM($F230:AV230))/($E291+$C291-AW$7))</f>
        <v>0</v>
      </c>
      <c r="AX291" s="339">
        <f>IF(OR($C291&gt;AX$7,$C291+$E291-1&lt;AX$7),0,($D291-SUM($F291:AW291)-SUM($F230:AW230))/($E291+$C291-AX$7))</f>
        <v>0</v>
      </c>
      <c r="AY291" s="339">
        <f>IF(OR($C291&gt;AY$7,$C291+$E291-1&lt;AY$7),0,($D291-SUM($F291:AX291)-SUM($F230:AX230))/($E291+$C291-AY$7))</f>
        <v>0</v>
      </c>
      <c r="AZ291" s="339">
        <f>IF(OR($C291&gt;AZ$7,$C291+$E291-1&lt;AZ$7),0,($D291-SUM($F291:AY291)-SUM($F230:AY230))/($E291+$C291-AZ$7))</f>
        <v>0</v>
      </c>
      <c r="BA291" s="339">
        <f>IF(OR($C291&gt;BA$7,$C291+$E291-1&lt;BA$7),0,($D291-SUM($F291:AZ291)-SUM($F230:AZ230))/($E291+$C291-BA$7))</f>
        <v>0</v>
      </c>
      <c r="BB291" s="339">
        <f>IF(OR($C291&gt;BB$7,$C291+$E291-1&lt;BB$7),0,($D291-SUM($F291:BA291)-SUM($F230:BA230))/($E291+$C291-BB$7))</f>
        <v>0</v>
      </c>
      <c r="BC291" s="339">
        <f>IF(OR($C291&gt;BC$7,$C291+$E291-1&lt;BC$7),0,($D291-SUM($F291:BB291)-SUM($F230:BB230))/($E291+$C291-BC$7))</f>
        <v>0</v>
      </c>
      <c r="BD291" s="339">
        <f>IF(OR($C291&gt;BD$7,$C291+$E291-1&lt;BD$7),0,($D291-SUM($F291:BC291)-SUM($F230:BC230))/($E291+$C291-BD$7))</f>
        <v>0</v>
      </c>
      <c r="BE291" s="339">
        <f>IF(OR($C291&gt;BE$7,$C291+$E291-1&lt;BE$7),0,($D291-SUM($F291:BD291)-SUM($F230:BD230))/($E291+$C291-BE$7))</f>
        <v>0</v>
      </c>
      <c r="BF291" s="339">
        <f>IF(OR($C291&gt;BF$7,$C291+$E291-1&lt;BF$7),0,($D291-SUM($F291:BE291)-SUM($F230:BE230))/($E291+$C291-BF$7))</f>
        <v>0</v>
      </c>
      <c r="BG291" s="339">
        <f>IF(OR($C291&gt;BG$7,$C291+$E291-1&lt;BG$7),0,($D291-SUM($F291:BF291)-SUM($F230:BF230))/($E291+$C291-BG$7))</f>
        <v>0</v>
      </c>
      <c r="BH291" s="339">
        <f>IF(OR($C291&gt;BH$7,$C291+$E291-1&lt;BH$7),0,($D291-SUM($F291:BG291)-SUM($F230:BG230))/($E291+$C291-BH$7))</f>
        <v>0</v>
      </c>
      <c r="BI291" s="339">
        <f>IF(OR($C291&gt;BI$7,$C291+$E291-1&lt;BI$7),0,($D291-SUM($F291:BH291)-SUM($F230:BH230))/($E291+$C291-BI$7))</f>
        <v>0</v>
      </c>
      <c r="BJ291" s="339">
        <f>IF(OR($C291&gt;BJ$7,$C291+$E291-1&lt;BJ$7),0,($D291-SUM($F291:BI291)-SUM($F230:BI230))/($E291+$C291-BJ$7))</f>
        <v>0</v>
      </c>
      <c r="BK291" s="339">
        <f>IF(OR($C291&gt;BK$7,$C291+$E291-1&lt;BK$7),0,($D291-SUM($F291:BJ291)-SUM($F230:BJ230))/($E291+$C291-BK$7))</f>
        <v>0</v>
      </c>
      <c r="BL291" s="339">
        <f>IF(OR($C291&gt;BL$7,$C291+$E291-1&lt;BL$7),0,($D291-SUM($F291:BK291)-SUM($F230:BK230))/($E291+$C291-BL$7))</f>
        <v>0</v>
      </c>
      <c r="BM291" s="339">
        <f>IF(OR($C291&gt;BM$7,$C291+$E291-1&lt;BM$7),0,($D291-SUM($F291:BL291)-SUM($F230:BL230))/($E291+$C291-BM$7))</f>
        <v>0</v>
      </c>
      <c r="BN291" s="339">
        <f>IF(OR($C291&gt;BN$7,$C291+$E291-1&lt;BN$7),0,($D291-SUM($F291:BM291)-SUM($F230:BM230))/($E291+$C291-BN$7))</f>
        <v>0</v>
      </c>
      <c r="BO291" s="253"/>
      <c r="BP291" s="253"/>
      <c r="BQ291" s="253"/>
      <c r="BR291" s="253"/>
      <c r="BS291" s="253"/>
      <c r="BT291" s="253"/>
      <c r="BU291" s="253"/>
      <c r="BV291" s="253"/>
      <c r="BW291" s="253"/>
      <c r="BX291" s="253"/>
      <c r="BY291" s="253"/>
      <c r="BZ291" s="253"/>
      <c r="CA291" s="253"/>
      <c r="CB291" s="253"/>
      <c r="CC291" s="253"/>
      <c r="CD291" s="253"/>
      <c r="CE291" s="253"/>
      <c r="CF291" s="253"/>
      <c r="CG291" s="253"/>
      <c r="CH291" s="253"/>
      <c r="CI291" s="253"/>
      <c r="CJ291" s="253"/>
      <c r="CK291" s="253"/>
      <c r="CL291" s="253"/>
    </row>
    <row r="292" spans="1:90" hidden="1" outlineLevel="1" x14ac:dyDescent="0.15">
      <c r="A292" s="112"/>
      <c r="B292" s="336"/>
      <c r="C292" s="8">
        <v>7</v>
      </c>
      <c r="D292" s="337">
        <v>0.23446285158944308</v>
      </c>
      <c r="E292" s="8">
        <f t="shared" si="28"/>
        <v>9</v>
      </c>
      <c r="F292" s="338"/>
      <c r="G292" s="339">
        <f>IF(OR($C292&gt;G$7,$C292+$E292-1&lt;G$7),0,($D292-SUM($F292:F292)-SUM($F231:F231))/($E292+$C292-G$7))</f>
        <v>0</v>
      </c>
      <c r="H292" s="339">
        <f>IF(OR($C292&gt;H$7,$C292+$E292-1&lt;H$7),0,($D292-SUM($F292:G292)-SUM($F231:G231))/($E292+$C292-H$7))</f>
        <v>0</v>
      </c>
      <c r="I292" s="339">
        <f>IF(OR($C292&gt;I$7,$C292+$E292-1&lt;I$7),0,($D292-SUM($F292:H292)-SUM($F231:H231))/($E292+$C292-I$7))</f>
        <v>0</v>
      </c>
      <c r="J292" s="339">
        <f>IF(OR($C292&gt;J$7,$C292+$E292-1&lt;J$7),0,($D292-SUM($F292:I292)-SUM($F231:I231))/($E292+$C292-J$7))</f>
        <v>0</v>
      </c>
      <c r="K292" s="339">
        <f>IF(OR($C292&gt;K$7,$C292+$E292-1&lt;K$7),0,($D292-SUM($F292:J292)-SUM($F231:J231))/($E292+$C292-K$7))</f>
        <v>0</v>
      </c>
      <c r="L292" s="339">
        <f>IF(OR($C292&gt;L$7,$C292+$E292-1&lt;L$7),0,($D292-SUM($F292:K292)-SUM($F231:K231))/($E292+$C292-L$7))</f>
        <v>0</v>
      </c>
      <c r="M292" s="339">
        <f>IF(OR($C292&gt;M$7,$C292+$E292-1&lt;M$7),0,($D292-SUM($F292:L292)-SUM($F231:L231))/($E292+$C292-M$7))</f>
        <v>2.6051427954382565E-2</v>
      </c>
      <c r="N292" s="339">
        <f>IF(OR($C292&gt;N$7,$C292+$E292-1&lt;N$7),0,($D292-SUM($F292:M292)-SUM($F231:M231))/($E292+$C292-N$7))</f>
        <v>2.6051427954382565E-2</v>
      </c>
      <c r="O292" s="339">
        <f>IF(OR($C292&gt;O$7,$C292+$E292-1&lt;O$7),0,($D292-SUM($F292:N292)-SUM($F231:N231))/($E292+$C292-O$7))</f>
        <v>2.6051427954382565E-2</v>
      </c>
      <c r="P292" s="339">
        <f>IF(OR($C292&gt;P$7,$C292+$E292-1&lt;P$7),0,($D292-SUM($F292:O292)-SUM($F231:O231))/($E292+$C292-P$7))</f>
        <v>2.6051427954382561E-2</v>
      </c>
      <c r="Q292" s="339">
        <f>IF(OR($C292&gt;Q$7,$C292+$E292-1&lt;Q$7),0,($D292-SUM($F292:P292)-SUM($F231:P231))/($E292+$C292-Q$7))</f>
        <v>2.6051427954382568E-2</v>
      </c>
      <c r="R292" s="339">
        <f>IF(OR($C292&gt;R$7,$C292+$E292-1&lt;R$7),0,($D292-SUM($F292:Q292)-SUM($F231:Q231))/($E292+$C292-R$7))</f>
        <v>2.6051427954382561E-2</v>
      </c>
      <c r="S292" s="339">
        <f>IF(OR($C292&gt;S$7,$C292+$E292-1&lt;S$7),0,($D292-SUM($F292:R292)-SUM($F231:R231))/($E292+$C292-S$7))</f>
        <v>2.6051427954382561E-2</v>
      </c>
      <c r="T292" s="339">
        <f>IF(OR($C292&gt;T$7,$C292+$E292-1&lt;T$7),0,($D292-SUM($F292:S292)-SUM($F231:S231))/($E292+$C292-T$7))</f>
        <v>2.6051427954382561E-2</v>
      </c>
      <c r="U292" s="339">
        <f>IF(OR($C292&gt;U$7,$C292+$E292-1&lt;U$7),0,($D292-SUM($F292:T292)-SUM($F231:T231))/($E292+$C292-U$7))</f>
        <v>2.6051427954382561E-2</v>
      </c>
      <c r="V292" s="339">
        <f>IF(OR($C292&gt;V$7,$C292+$E292-1&lt;V$7),0,($D292-SUM($F292:U292)-SUM($F231:U231))/($E292+$C292-V$7))</f>
        <v>0</v>
      </c>
      <c r="W292" s="339">
        <f>IF(OR($C292&gt;W$7,$C292+$E292-1&lt;W$7),0,($D292-SUM($F292:V292)-SUM($F231:V231))/($E292+$C292-W$7))</f>
        <v>0</v>
      </c>
      <c r="X292" s="339">
        <f>IF(OR($C292&gt;X$7,$C292+$E292-1&lt;X$7),0,($D292-SUM($F292:W292)-SUM($F231:W231))/($E292+$C292-X$7))</f>
        <v>0</v>
      </c>
      <c r="Y292" s="339">
        <f>IF(OR($C292&gt;Y$7,$C292+$E292-1&lt;Y$7),0,($D292-SUM($F292:X292)-SUM($F231:X231))/($E292+$C292-Y$7))</f>
        <v>0</v>
      </c>
      <c r="Z292" s="339">
        <f>IF(OR($C292&gt;Z$7,$C292+$E292-1&lt;Z$7),0,($D292-SUM($F292:Y292)-SUM($F231:Y231))/($E292+$C292-Z$7))</f>
        <v>0</v>
      </c>
      <c r="AA292" s="339">
        <f>IF(OR($C292&gt;AA$7,$C292+$E292-1&lt;AA$7),0,($D292-SUM($F292:Z292)-SUM($F231:Z231))/($E292+$C292-AA$7))</f>
        <v>0</v>
      </c>
      <c r="AB292" s="339">
        <f>IF(OR($C292&gt;AB$7,$C292+$E292-1&lt;AB$7),0,($D292-SUM($F292:AA292)-SUM($F231:AA231))/($E292+$C292-AB$7))</f>
        <v>0</v>
      </c>
      <c r="AC292" s="339">
        <f>IF(OR($C292&gt;AC$7,$C292+$E292-1&lt;AC$7),0,($D292-SUM($F292:AB292)-SUM($F231:AB231))/($E292+$C292-AC$7))</f>
        <v>0</v>
      </c>
      <c r="AD292" s="339">
        <f>IF(OR($C292&gt;AD$7,$C292+$E292-1&lt;AD$7),0,($D292-SUM($F292:AC292)-SUM($F231:AC231))/($E292+$C292-AD$7))</f>
        <v>0</v>
      </c>
      <c r="AE292" s="339">
        <f>IF(OR($C292&gt;AE$7,$C292+$E292-1&lt;AE$7),0,($D292-SUM($F292:AD292)-SUM($F231:AD231))/($E292+$C292-AE$7))</f>
        <v>0</v>
      </c>
      <c r="AF292" s="339">
        <f>IF(OR($C292&gt;AF$7,$C292+$E292-1&lt;AF$7),0,($D292-SUM($F292:AE292)-SUM($F231:AE231))/($E292+$C292-AF$7))</f>
        <v>0</v>
      </c>
      <c r="AG292" s="339">
        <f>IF(OR($C292&gt;AG$7,$C292+$E292-1&lt;AG$7),0,($D292-SUM($F292:AF292)-SUM($F231:AF231))/($E292+$C292-AG$7))</f>
        <v>0</v>
      </c>
      <c r="AH292" s="339">
        <f>IF(OR($C292&gt;AH$7,$C292+$E292-1&lt;AH$7),0,($D292-SUM($F292:AG292)-SUM($F231:AG231))/($E292+$C292-AH$7))</f>
        <v>0</v>
      </c>
      <c r="AI292" s="339">
        <f>IF(OR($C292&gt;AI$7,$C292+$E292-1&lt;AI$7),0,($D292-SUM($F292:AH292)-SUM($F231:AH231))/($E292+$C292-AI$7))</f>
        <v>0</v>
      </c>
      <c r="AJ292" s="339">
        <f>IF(OR($C292&gt;AJ$7,$C292+$E292-1&lt;AJ$7),0,($D292-SUM($F292:AI292)-SUM($F231:AI231))/($E292+$C292-AJ$7))</f>
        <v>0</v>
      </c>
      <c r="AK292" s="339">
        <f>IF(OR($C292&gt;AK$7,$C292+$E292-1&lt;AK$7),0,($D292-SUM($F292:AJ292)-SUM($F231:AJ231))/($E292+$C292-AK$7))</f>
        <v>0</v>
      </c>
      <c r="AL292" s="339">
        <f>IF(OR($C292&gt;AL$7,$C292+$E292-1&lt;AL$7),0,($D292-SUM($F292:AK292)-SUM($F231:AK231))/($E292+$C292-AL$7))</f>
        <v>0</v>
      </c>
      <c r="AM292" s="339">
        <f>IF(OR($C292&gt;AM$7,$C292+$E292-1&lt;AM$7),0,($D292-SUM($F292:AL292)-SUM($F231:AL231))/($E292+$C292-AM$7))</f>
        <v>0</v>
      </c>
      <c r="AN292" s="339">
        <f>IF(OR($C292&gt;AN$7,$C292+$E292-1&lt;AN$7),0,($D292-SUM($F292:AM292)-SUM($F231:AM231))/($E292+$C292-AN$7))</f>
        <v>0</v>
      </c>
      <c r="AO292" s="339">
        <f>IF(OR($C292&gt;AO$7,$C292+$E292-1&lt;AO$7),0,($D292-SUM($F292:AN292)-SUM($F231:AN231))/($E292+$C292-AO$7))</f>
        <v>0</v>
      </c>
      <c r="AP292" s="339">
        <f>IF(OR($C292&gt;AP$7,$C292+$E292-1&lt;AP$7),0,($D292-SUM($F292:AO292)-SUM($F231:AO231))/($E292+$C292-AP$7))</f>
        <v>0</v>
      </c>
      <c r="AQ292" s="339">
        <f>IF(OR($C292&gt;AQ$7,$C292+$E292-1&lt;AQ$7),0,($D292-SUM($F292:AP292)-SUM($F231:AP231))/($E292+$C292-AQ$7))</f>
        <v>0</v>
      </c>
      <c r="AR292" s="339">
        <f>IF(OR($C292&gt;AR$7,$C292+$E292-1&lt;AR$7),0,($D292-SUM($F292:AQ292)-SUM($F231:AQ231))/($E292+$C292-AR$7))</f>
        <v>0</v>
      </c>
      <c r="AS292" s="339">
        <f>IF(OR($C292&gt;AS$7,$C292+$E292-1&lt;AS$7),0,($D292-SUM($F292:AR292)-SUM($F231:AR231))/($E292+$C292-AS$7))</f>
        <v>0</v>
      </c>
      <c r="AT292" s="339">
        <f>IF(OR($C292&gt;AT$7,$C292+$E292-1&lt;AT$7),0,($D292-SUM($F292:AS292)-SUM($F231:AS231))/($E292+$C292-AT$7))</f>
        <v>0</v>
      </c>
      <c r="AU292" s="339">
        <f>IF(OR($C292&gt;AU$7,$C292+$E292-1&lt;AU$7),0,($D292-SUM($F292:AT292)-SUM($F231:AT231))/($E292+$C292-AU$7))</f>
        <v>0</v>
      </c>
      <c r="AV292" s="339">
        <f>IF(OR($C292&gt;AV$7,$C292+$E292-1&lt;AV$7),0,($D292-SUM($F292:AU292)-SUM($F231:AU231))/($E292+$C292-AV$7))</f>
        <v>0</v>
      </c>
      <c r="AW292" s="339">
        <f>IF(OR($C292&gt;AW$7,$C292+$E292-1&lt;AW$7),0,($D292-SUM($F292:AV292)-SUM($F231:AV231))/($E292+$C292-AW$7))</f>
        <v>0</v>
      </c>
      <c r="AX292" s="339">
        <f>IF(OR($C292&gt;AX$7,$C292+$E292-1&lt;AX$7),0,($D292-SUM($F292:AW292)-SUM($F231:AW231))/($E292+$C292-AX$7))</f>
        <v>0</v>
      </c>
      <c r="AY292" s="339">
        <f>IF(OR($C292&gt;AY$7,$C292+$E292-1&lt;AY$7),0,($D292-SUM($F292:AX292)-SUM($F231:AX231))/($E292+$C292-AY$7))</f>
        <v>0</v>
      </c>
      <c r="AZ292" s="339">
        <f>IF(OR($C292&gt;AZ$7,$C292+$E292-1&lt;AZ$7),0,($D292-SUM($F292:AY292)-SUM($F231:AY231))/($E292+$C292-AZ$7))</f>
        <v>0</v>
      </c>
      <c r="BA292" s="339">
        <f>IF(OR($C292&gt;BA$7,$C292+$E292-1&lt;BA$7),0,($D292-SUM($F292:AZ292)-SUM($F231:AZ231))/($E292+$C292-BA$7))</f>
        <v>0</v>
      </c>
      <c r="BB292" s="339">
        <f>IF(OR($C292&gt;BB$7,$C292+$E292-1&lt;BB$7),0,($D292-SUM($F292:BA292)-SUM($F231:BA231))/($E292+$C292-BB$7))</f>
        <v>0</v>
      </c>
      <c r="BC292" s="339">
        <f>IF(OR($C292&gt;BC$7,$C292+$E292-1&lt;BC$7),0,($D292-SUM($F292:BB292)-SUM($F231:BB231))/($E292+$C292-BC$7))</f>
        <v>0</v>
      </c>
      <c r="BD292" s="339">
        <f>IF(OR($C292&gt;BD$7,$C292+$E292-1&lt;BD$7),0,($D292-SUM($F292:BC292)-SUM($F231:BC231))/($E292+$C292-BD$7))</f>
        <v>0</v>
      </c>
      <c r="BE292" s="339">
        <f>IF(OR($C292&gt;BE$7,$C292+$E292-1&lt;BE$7),0,($D292-SUM($F292:BD292)-SUM($F231:BD231))/($E292+$C292-BE$7))</f>
        <v>0</v>
      </c>
      <c r="BF292" s="339">
        <f>IF(OR($C292&gt;BF$7,$C292+$E292-1&lt;BF$7),0,($D292-SUM($F292:BE292)-SUM($F231:BE231))/($E292+$C292-BF$7))</f>
        <v>0</v>
      </c>
      <c r="BG292" s="339">
        <f>IF(OR($C292&gt;BG$7,$C292+$E292-1&lt;BG$7),0,($D292-SUM($F292:BF292)-SUM($F231:BF231))/($E292+$C292-BG$7))</f>
        <v>0</v>
      </c>
      <c r="BH292" s="339">
        <f>IF(OR($C292&gt;BH$7,$C292+$E292-1&lt;BH$7),0,($D292-SUM($F292:BG292)-SUM($F231:BG231))/($E292+$C292-BH$7))</f>
        <v>0</v>
      </c>
      <c r="BI292" s="339">
        <f>IF(OR($C292&gt;BI$7,$C292+$E292-1&lt;BI$7),0,($D292-SUM($F292:BH292)-SUM($F231:BH231))/($E292+$C292-BI$7))</f>
        <v>0</v>
      </c>
      <c r="BJ292" s="339">
        <f>IF(OR($C292&gt;BJ$7,$C292+$E292-1&lt;BJ$7),0,($D292-SUM($F292:BI292)-SUM($F231:BI231))/($E292+$C292-BJ$7))</f>
        <v>0</v>
      </c>
      <c r="BK292" s="339">
        <f>IF(OR($C292&gt;BK$7,$C292+$E292-1&lt;BK$7),0,($D292-SUM($F292:BJ292)-SUM($F231:BJ231))/($E292+$C292-BK$7))</f>
        <v>0</v>
      </c>
      <c r="BL292" s="339">
        <f>IF(OR($C292&gt;BL$7,$C292+$E292-1&lt;BL$7),0,($D292-SUM($F292:BK292)-SUM($F231:BK231))/($E292+$C292-BL$7))</f>
        <v>0</v>
      </c>
      <c r="BM292" s="339">
        <f>IF(OR($C292&gt;BM$7,$C292+$E292-1&lt;BM$7),0,($D292-SUM($F292:BL292)-SUM($F231:BL231))/($E292+$C292-BM$7))</f>
        <v>0</v>
      </c>
      <c r="BN292" s="339">
        <f>IF(OR($C292&gt;BN$7,$C292+$E292-1&lt;BN$7),0,($D292-SUM($F292:BM292)-SUM($F231:BM231))/($E292+$C292-BN$7))</f>
        <v>0</v>
      </c>
      <c r="BO292" s="253"/>
      <c r="BP292" s="253"/>
      <c r="BQ292" s="253"/>
      <c r="BR292" s="253"/>
      <c r="BS292" s="253"/>
      <c r="BT292" s="253"/>
      <c r="BU292" s="253"/>
      <c r="BV292" s="253"/>
      <c r="BW292" s="253"/>
      <c r="BX292" s="253"/>
      <c r="BY292" s="253"/>
      <c r="BZ292" s="253"/>
      <c r="CA292" s="253"/>
      <c r="CB292" s="253"/>
      <c r="CC292" s="253"/>
      <c r="CD292" s="253"/>
      <c r="CE292" s="253"/>
      <c r="CF292" s="253"/>
      <c r="CG292" s="253"/>
      <c r="CH292" s="253"/>
      <c r="CI292" s="253"/>
      <c r="CJ292" s="253"/>
      <c r="CK292" s="253"/>
      <c r="CL292" s="253"/>
    </row>
    <row r="293" spans="1:90" hidden="1" outlineLevel="1" x14ac:dyDescent="0.15">
      <c r="A293" s="112"/>
      <c r="B293" s="87"/>
      <c r="C293" s="8">
        <v>8</v>
      </c>
      <c r="D293" s="337">
        <v>0.23107239878559124</v>
      </c>
      <c r="E293" s="8">
        <f t="shared" si="28"/>
        <v>9</v>
      </c>
      <c r="F293" s="338"/>
      <c r="G293" s="339">
        <f>IF(OR($C293&gt;G$7,$C293+$E293-1&lt;G$7),0,($D293-SUM($F293:F293)-SUM($F232:F232))/($E293+$C293-G$7))</f>
        <v>0</v>
      </c>
      <c r="H293" s="339">
        <f>IF(OR($C293&gt;H$7,$C293+$E293-1&lt;H$7),0,($D293-SUM($F293:G293)-SUM($F232:G232))/($E293+$C293-H$7))</f>
        <v>0</v>
      </c>
      <c r="I293" s="339">
        <f>IF(OR($C293&gt;I$7,$C293+$E293-1&lt;I$7),0,($D293-SUM($F293:H293)-SUM($F232:H232))/($E293+$C293-I$7))</f>
        <v>0</v>
      </c>
      <c r="J293" s="339">
        <f>IF(OR($C293&gt;J$7,$C293+$E293-1&lt;J$7),0,($D293-SUM($F293:I293)-SUM($F232:I232))/($E293+$C293-J$7))</f>
        <v>0</v>
      </c>
      <c r="K293" s="339">
        <f>IF(OR($C293&gt;K$7,$C293+$E293-1&lt;K$7),0,($D293-SUM($F293:J293)-SUM($F232:J232))/($E293+$C293-K$7))</f>
        <v>0</v>
      </c>
      <c r="L293" s="339">
        <f>IF(OR($C293&gt;L$7,$C293+$E293-1&lt;L$7),0,($D293-SUM($F293:K293)-SUM($F232:K232))/($E293+$C293-L$7))</f>
        <v>0</v>
      </c>
      <c r="M293" s="339">
        <f>IF(OR($C293&gt;M$7,$C293+$E293-1&lt;M$7),0,($D293-SUM($F293:L293)-SUM($F232:L232))/($E293+$C293-M$7))</f>
        <v>0</v>
      </c>
      <c r="N293" s="339">
        <f>IF(OR($C293&gt;N$7,$C293+$E293-1&lt;N$7),0,($D293-SUM($F293:M293)-SUM($F232:M232))/($E293+$C293-N$7))</f>
        <v>2.5674710976176806E-2</v>
      </c>
      <c r="O293" s="339">
        <f>IF(OR($C293&gt;O$7,$C293+$E293-1&lt;O$7),0,($D293-SUM($F293:N293)-SUM($F232:N232))/($E293+$C293-O$7))</f>
        <v>2.5674710976176806E-2</v>
      </c>
      <c r="P293" s="339">
        <f>IF(OR($C293&gt;P$7,$C293+$E293-1&lt;P$7),0,($D293-SUM($F293:O293)-SUM($F232:O232))/($E293+$C293-P$7))</f>
        <v>2.5674710976176802E-2</v>
      </c>
      <c r="Q293" s="339">
        <f>IF(OR($C293&gt;Q$7,$C293+$E293-1&lt;Q$7),0,($D293-SUM($F293:P293)-SUM($F232:P232))/($E293+$C293-Q$7))</f>
        <v>2.5674710976176806E-2</v>
      </c>
      <c r="R293" s="339">
        <f>IF(OR($C293&gt;R$7,$C293+$E293-1&lt;R$7),0,($D293-SUM($F293:Q293)-SUM($F232:Q232))/($E293+$C293-R$7))</f>
        <v>2.5674710976176806E-2</v>
      </c>
      <c r="S293" s="339">
        <f>IF(OR($C293&gt;S$7,$C293+$E293-1&lt;S$7),0,($D293-SUM($F293:R293)-SUM($F232:R232))/($E293+$C293-S$7))</f>
        <v>2.5674710976176802E-2</v>
      </c>
      <c r="T293" s="339">
        <f>IF(OR($C293&gt;T$7,$C293+$E293-1&lt;T$7),0,($D293-SUM($F293:S293)-SUM($F232:S232))/($E293+$C293-T$7))</f>
        <v>2.5674710976176806E-2</v>
      </c>
      <c r="U293" s="339">
        <f>IF(OR($C293&gt;U$7,$C293+$E293-1&lt;U$7),0,($D293-SUM($F293:T293)-SUM($F232:T232))/($E293+$C293-U$7))</f>
        <v>2.5674710976176809E-2</v>
      </c>
      <c r="V293" s="339">
        <f>IF(OR($C293&gt;V$7,$C293+$E293-1&lt;V$7),0,($D293-SUM($F293:U293)-SUM($F232:U232))/($E293+$C293-V$7))</f>
        <v>2.5674710976176823E-2</v>
      </c>
      <c r="W293" s="339">
        <f>IF(OR($C293&gt;W$7,$C293+$E293-1&lt;W$7),0,($D293-SUM($F293:V293)-SUM($F232:V232))/($E293+$C293-W$7))</f>
        <v>0</v>
      </c>
      <c r="X293" s="339">
        <f>IF(OR($C293&gt;X$7,$C293+$E293-1&lt;X$7),0,($D293-SUM($F293:W293)-SUM($F232:W232))/($E293+$C293-X$7))</f>
        <v>0</v>
      </c>
      <c r="Y293" s="339">
        <f>IF(OR($C293&gt;Y$7,$C293+$E293-1&lt;Y$7),0,($D293-SUM($F293:X293)-SUM($F232:X232))/($E293+$C293-Y$7))</f>
        <v>0</v>
      </c>
      <c r="Z293" s="339">
        <f>IF(OR($C293&gt;Z$7,$C293+$E293-1&lt;Z$7),0,($D293-SUM($F293:Y293)-SUM($F232:Y232))/($E293+$C293-Z$7))</f>
        <v>0</v>
      </c>
      <c r="AA293" s="339">
        <f>IF(OR($C293&gt;AA$7,$C293+$E293-1&lt;AA$7),0,($D293-SUM($F293:Z293)-SUM($F232:Z232))/($E293+$C293-AA$7))</f>
        <v>0</v>
      </c>
      <c r="AB293" s="339">
        <f>IF(OR($C293&gt;AB$7,$C293+$E293-1&lt;AB$7),0,($D293-SUM($F293:AA293)-SUM($F232:AA232))/($E293+$C293-AB$7))</f>
        <v>0</v>
      </c>
      <c r="AC293" s="339">
        <f>IF(OR($C293&gt;AC$7,$C293+$E293-1&lt;AC$7),0,($D293-SUM($F293:AB293)-SUM($F232:AB232))/($E293+$C293-AC$7))</f>
        <v>0</v>
      </c>
      <c r="AD293" s="339">
        <f>IF(OR($C293&gt;AD$7,$C293+$E293-1&lt;AD$7),0,($D293-SUM($F293:AC293)-SUM($F232:AC232))/($E293+$C293-AD$7))</f>
        <v>0</v>
      </c>
      <c r="AE293" s="339">
        <f>IF(OR($C293&gt;AE$7,$C293+$E293-1&lt;AE$7),0,($D293-SUM($F293:AD293)-SUM($F232:AD232))/($E293+$C293-AE$7))</f>
        <v>0</v>
      </c>
      <c r="AF293" s="339">
        <f>IF(OR($C293&gt;AF$7,$C293+$E293-1&lt;AF$7),0,($D293-SUM($F293:AE293)-SUM($F232:AE232))/($E293+$C293-AF$7))</f>
        <v>0</v>
      </c>
      <c r="AG293" s="339">
        <f>IF(OR($C293&gt;AG$7,$C293+$E293-1&lt;AG$7),0,($D293-SUM($F293:AF293)-SUM($F232:AF232))/($E293+$C293-AG$7))</f>
        <v>0</v>
      </c>
      <c r="AH293" s="339">
        <f>IF(OR($C293&gt;AH$7,$C293+$E293-1&lt;AH$7),0,($D293-SUM($F293:AG293)-SUM($F232:AG232))/($E293+$C293-AH$7))</f>
        <v>0</v>
      </c>
      <c r="AI293" s="339">
        <f>IF(OR($C293&gt;AI$7,$C293+$E293-1&lt;AI$7),0,($D293-SUM($F293:AH293)-SUM($F232:AH232))/($E293+$C293-AI$7))</f>
        <v>0</v>
      </c>
      <c r="AJ293" s="339">
        <f>IF(OR($C293&gt;AJ$7,$C293+$E293-1&lt;AJ$7),0,($D293-SUM($F293:AI293)-SUM($F232:AI232))/($E293+$C293-AJ$7))</f>
        <v>0</v>
      </c>
      <c r="AK293" s="339">
        <f>IF(OR($C293&gt;AK$7,$C293+$E293-1&lt;AK$7),0,($D293-SUM($F293:AJ293)-SUM($F232:AJ232))/($E293+$C293-AK$7))</f>
        <v>0</v>
      </c>
      <c r="AL293" s="339">
        <f>IF(OR($C293&gt;AL$7,$C293+$E293-1&lt;AL$7),0,($D293-SUM($F293:AK293)-SUM($F232:AK232))/($E293+$C293-AL$7))</f>
        <v>0</v>
      </c>
      <c r="AM293" s="339">
        <f>IF(OR($C293&gt;AM$7,$C293+$E293-1&lt;AM$7),0,($D293-SUM($F293:AL293)-SUM($F232:AL232))/($E293+$C293-AM$7))</f>
        <v>0</v>
      </c>
      <c r="AN293" s="339">
        <f>IF(OR($C293&gt;AN$7,$C293+$E293-1&lt;AN$7),0,($D293-SUM($F293:AM293)-SUM($F232:AM232))/($E293+$C293-AN$7))</f>
        <v>0</v>
      </c>
      <c r="AO293" s="339">
        <f>IF(OR($C293&gt;AO$7,$C293+$E293-1&lt;AO$7),0,($D293-SUM($F293:AN293)-SUM($F232:AN232))/($E293+$C293-AO$7))</f>
        <v>0</v>
      </c>
      <c r="AP293" s="339">
        <f>IF(OR($C293&gt;AP$7,$C293+$E293-1&lt;AP$7),0,($D293-SUM($F293:AO293)-SUM($F232:AO232))/($E293+$C293-AP$7))</f>
        <v>0</v>
      </c>
      <c r="AQ293" s="339">
        <f>IF(OR($C293&gt;AQ$7,$C293+$E293-1&lt;AQ$7),0,($D293-SUM($F293:AP293)-SUM($F232:AP232))/($E293+$C293-AQ$7))</f>
        <v>0</v>
      </c>
      <c r="AR293" s="339">
        <f>IF(OR($C293&gt;AR$7,$C293+$E293-1&lt;AR$7),0,($D293-SUM($F293:AQ293)-SUM($F232:AQ232))/($E293+$C293-AR$7))</f>
        <v>0</v>
      </c>
      <c r="AS293" s="339">
        <f>IF(OR($C293&gt;AS$7,$C293+$E293-1&lt;AS$7),0,($D293-SUM($F293:AR293)-SUM($F232:AR232))/($E293+$C293-AS$7))</f>
        <v>0</v>
      </c>
      <c r="AT293" s="339">
        <f>IF(OR($C293&gt;AT$7,$C293+$E293-1&lt;AT$7),0,($D293-SUM($F293:AS293)-SUM($F232:AS232))/($E293+$C293-AT$7))</f>
        <v>0</v>
      </c>
      <c r="AU293" s="339">
        <f>IF(OR($C293&gt;AU$7,$C293+$E293-1&lt;AU$7),0,($D293-SUM($F293:AT293)-SUM($F232:AT232))/($E293+$C293-AU$7))</f>
        <v>0</v>
      </c>
      <c r="AV293" s="339">
        <f>IF(OR($C293&gt;AV$7,$C293+$E293-1&lt;AV$7),0,($D293-SUM($F293:AU293)-SUM($F232:AU232))/($E293+$C293-AV$7))</f>
        <v>0</v>
      </c>
      <c r="AW293" s="339">
        <f>IF(OR($C293&gt;AW$7,$C293+$E293-1&lt;AW$7),0,($D293-SUM($F293:AV293)-SUM($F232:AV232))/($E293+$C293-AW$7))</f>
        <v>0</v>
      </c>
      <c r="AX293" s="339">
        <f>IF(OR($C293&gt;AX$7,$C293+$E293-1&lt;AX$7),0,($D293-SUM($F293:AW293)-SUM($F232:AW232))/($E293+$C293-AX$7))</f>
        <v>0</v>
      </c>
      <c r="AY293" s="339">
        <f>IF(OR($C293&gt;AY$7,$C293+$E293-1&lt;AY$7),0,($D293-SUM($F293:AX293)-SUM($F232:AX232))/($E293+$C293-AY$7))</f>
        <v>0</v>
      </c>
      <c r="AZ293" s="339">
        <f>IF(OR($C293&gt;AZ$7,$C293+$E293-1&lt;AZ$7),0,($D293-SUM($F293:AY293)-SUM($F232:AY232))/($E293+$C293-AZ$7))</f>
        <v>0</v>
      </c>
      <c r="BA293" s="339">
        <f>IF(OR($C293&gt;BA$7,$C293+$E293-1&lt;BA$7),0,($D293-SUM($F293:AZ293)-SUM($F232:AZ232))/($E293+$C293-BA$7))</f>
        <v>0</v>
      </c>
      <c r="BB293" s="339">
        <f>IF(OR($C293&gt;BB$7,$C293+$E293-1&lt;BB$7),0,($D293-SUM($F293:BA293)-SUM($F232:BA232))/($E293+$C293-BB$7))</f>
        <v>0</v>
      </c>
      <c r="BC293" s="339">
        <f>IF(OR($C293&gt;BC$7,$C293+$E293-1&lt;BC$7),0,($D293-SUM($F293:BB293)-SUM($F232:BB232))/($E293+$C293-BC$7))</f>
        <v>0</v>
      </c>
      <c r="BD293" s="339">
        <f>IF(OR($C293&gt;BD$7,$C293+$E293-1&lt;BD$7),0,($D293-SUM($F293:BC293)-SUM($F232:BC232))/($E293+$C293-BD$7))</f>
        <v>0</v>
      </c>
      <c r="BE293" s="339">
        <f>IF(OR($C293&gt;BE$7,$C293+$E293-1&lt;BE$7),0,($D293-SUM($F293:BD293)-SUM($F232:BD232))/($E293+$C293-BE$7))</f>
        <v>0</v>
      </c>
      <c r="BF293" s="339">
        <f>IF(OR($C293&gt;BF$7,$C293+$E293-1&lt;BF$7),0,($D293-SUM($F293:BE293)-SUM($F232:BE232))/($E293+$C293-BF$7))</f>
        <v>0</v>
      </c>
      <c r="BG293" s="339">
        <f>IF(OR($C293&gt;BG$7,$C293+$E293-1&lt;BG$7),0,($D293-SUM($F293:BF293)-SUM($F232:BF232))/($E293+$C293-BG$7))</f>
        <v>0</v>
      </c>
      <c r="BH293" s="339">
        <f>IF(OR($C293&gt;BH$7,$C293+$E293-1&lt;BH$7),0,($D293-SUM($F293:BG293)-SUM($F232:BG232))/($E293+$C293-BH$7))</f>
        <v>0</v>
      </c>
      <c r="BI293" s="339">
        <f>IF(OR($C293&gt;BI$7,$C293+$E293-1&lt;BI$7),0,($D293-SUM($F293:BH293)-SUM($F232:BH232))/($E293+$C293-BI$7))</f>
        <v>0</v>
      </c>
      <c r="BJ293" s="339">
        <f>IF(OR($C293&gt;BJ$7,$C293+$E293-1&lt;BJ$7),0,($D293-SUM($F293:BI293)-SUM($F232:BI232))/($E293+$C293-BJ$7))</f>
        <v>0</v>
      </c>
      <c r="BK293" s="339">
        <f>IF(OR($C293&gt;BK$7,$C293+$E293-1&lt;BK$7),0,($D293-SUM($F293:BJ293)-SUM($F232:BJ232))/($E293+$C293-BK$7))</f>
        <v>0</v>
      </c>
      <c r="BL293" s="339">
        <f>IF(OR($C293&gt;BL$7,$C293+$E293-1&lt;BL$7),0,($D293-SUM($F293:BK293)-SUM($F232:BK232))/($E293+$C293-BL$7))</f>
        <v>0</v>
      </c>
      <c r="BM293" s="339">
        <f>IF(OR($C293&gt;BM$7,$C293+$E293-1&lt;BM$7),0,($D293-SUM($F293:BL293)-SUM($F232:BL232))/($E293+$C293-BM$7))</f>
        <v>0</v>
      </c>
      <c r="BN293" s="339">
        <f>IF(OR($C293&gt;BN$7,$C293+$E293-1&lt;BN$7),0,($D293-SUM($F293:BM293)-SUM($F232:BM232))/($E293+$C293-BN$7))</f>
        <v>0</v>
      </c>
      <c r="BO293" s="253"/>
      <c r="BP293" s="253"/>
      <c r="BQ293" s="253"/>
      <c r="BR293" s="253"/>
      <c r="BS293" s="253"/>
      <c r="BT293" s="253"/>
      <c r="BU293" s="253"/>
      <c r="BV293" s="253"/>
      <c r="BW293" s="253"/>
      <c r="BX293" s="253"/>
      <c r="BY293" s="253"/>
      <c r="BZ293" s="253"/>
      <c r="CA293" s="253"/>
      <c r="CB293" s="253"/>
      <c r="CC293" s="253"/>
      <c r="CD293" s="253"/>
      <c r="CE293" s="253"/>
      <c r="CF293" s="253"/>
      <c r="CG293" s="253"/>
      <c r="CH293" s="253"/>
      <c r="CI293" s="253"/>
      <c r="CJ293" s="253"/>
      <c r="CK293" s="253"/>
      <c r="CL293" s="253"/>
    </row>
    <row r="294" spans="1:90" hidden="1" outlineLevel="1" x14ac:dyDescent="0.15">
      <c r="A294" s="112"/>
      <c r="B294" s="87"/>
      <c r="C294" s="8">
        <v>9</v>
      </c>
      <c r="D294" s="337">
        <v>0.22768194598173946</v>
      </c>
      <c r="E294" s="8">
        <f t="shared" si="28"/>
        <v>9</v>
      </c>
      <c r="F294" s="338"/>
      <c r="G294" s="339">
        <f>IF(OR($C294&gt;G$7,$C294+$E294-1&lt;G$7),0,($D294-SUM($F294:F294)-SUM($F233:F233))/($E294+$C294-G$7))</f>
        <v>0</v>
      </c>
      <c r="H294" s="339">
        <f>IF(OR($C294&gt;H$7,$C294+$E294-1&lt;H$7),0,($D294-SUM($F294:G294)-SUM($F233:G233))/($E294+$C294-H$7))</f>
        <v>0</v>
      </c>
      <c r="I294" s="339">
        <f>IF(OR($C294&gt;I$7,$C294+$E294-1&lt;I$7),0,($D294-SUM($F294:H294)-SUM($F233:H233))/($E294+$C294-I$7))</f>
        <v>0</v>
      </c>
      <c r="J294" s="339">
        <f>IF(OR($C294&gt;J$7,$C294+$E294-1&lt;J$7),0,($D294-SUM($F294:I294)-SUM($F233:I233))/($E294+$C294-J$7))</f>
        <v>0</v>
      </c>
      <c r="K294" s="339">
        <f>IF(OR($C294&gt;K$7,$C294+$E294-1&lt;K$7),0,($D294-SUM($F294:J294)-SUM($F233:J233))/($E294+$C294-K$7))</f>
        <v>0</v>
      </c>
      <c r="L294" s="339">
        <f>IF(OR($C294&gt;L$7,$C294+$E294-1&lt;L$7),0,($D294-SUM($F294:K294)-SUM($F233:K233))/($E294+$C294-L$7))</f>
        <v>0</v>
      </c>
      <c r="M294" s="339">
        <f>IF(OR($C294&gt;M$7,$C294+$E294-1&lt;M$7),0,($D294-SUM($F294:L294)-SUM($F233:L233))/($E294+$C294-M$7))</f>
        <v>0</v>
      </c>
      <c r="N294" s="339">
        <f>IF(OR($C294&gt;N$7,$C294+$E294-1&lt;N$7),0,($D294-SUM($F294:M294)-SUM($F233:M233))/($E294+$C294-N$7))</f>
        <v>0</v>
      </c>
      <c r="O294" s="339">
        <f>IF(OR($C294&gt;O$7,$C294+$E294-1&lt;O$7),0,($D294-SUM($F294:N294)-SUM($F233:N233))/($E294+$C294-O$7))</f>
        <v>2.5297993997971051E-2</v>
      </c>
      <c r="P294" s="339">
        <f>IF(OR($C294&gt;P$7,$C294+$E294-1&lt;P$7),0,($D294-SUM($F294:O294)-SUM($F233:O233))/($E294+$C294-P$7))</f>
        <v>2.5297993997971051E-2</v>
      </c>
      <c r="Q294" s="339">
        <f>IF(OR($C294&gt;Q$7,$C294+$E294-1&lt;Q$7),0,($D294-SUM($F294:P294)-SUM($F233:P233))/($E294+$C294-Q$7))</f>
        <v>2.5297993997971051E-2</v>
      </c>
      <c r="R294" s="339">
        <f>IF(OR($C294&gt;R$7,$C294+$E294-1&lt;R$7),0,($D294-SUM($F294:Q294)-SUM($F233:Q233))/($E294+$C294-R$7))</f>
        <v>2.5297993997971054E-2</v>
      </c>
      <c r="S294" s="339">
        <f>IF(OR($C294&gt;S$7,$C294+$E294-1&lt;S$7),0,($D294-SUM($F294:R294)-SUM($F233:R233))/($E294+$C294-S$7))</f>
        <v>2.5297993997971051E-2</v>
      </c>
      <c r="T294" s="339">
        <f>IF(OR($C294&gt;T$7,$C294+$E294-1&lt;T$7),0,($D294-SUM($F294:S294)-SUM($F233:S233))/($E294+$C294-T$7))</f>
        <v>2.5297993997971051E-2</v>
      </c>
      <c r="U294" s="339">
        <f>IF(OR($C294&gt;U$7,$C294+$E294-1&lt;U$7),0,($D294-SUM($F294:T294)-SUM($F233:T233))/($E294+$C294-U$7))</f>
        <v>2.5297993997971047E-2</v>
      </c>
      <c r="V294" s="339">
        <f>IF(OR($C294&gt;V$7,$C294+$E294-1&lt;V$7),0,($D294-SUM($F294:U294)-SUM($F233:U233))/($E294+$C294-V$7))</f>
        <v>2.5297993997971044E-2</v>
      </c>
      <c r="W294" s="339">
        <f>IF(OR($C294&gt;W$7,$C294+$E294-1&lt;W$7),0,($D294-SUM($F294:V294)-SUM($F233:V233))/($E294+$C294-W$7))</f>
        <v>2.5297993997971058E-2</v>
      </c>
      <c r="X294" s="339">
        <f>IF(OR($C294&gt;X$7,$C294+$E294-1&lt;X$7),0,($D294-SUM($F294:W294)-SUM($F233:W233))/($E294+$C294-X$7))</f>
        <v>0</v>
      </c>
      <c r="Y294" s="339">
        <f>IF(OR($C294&gt;Y$7,$C294+$E294-1&lt;Y$7),0,($D294-SUM($F294:X294)-SUM($F233:X233))/($E294+$C294-Y$7))</f>
        <v>0</v>
      </c>
      <c r="Z294" s="339">
        <f>IF(OR($C294&gt;Z$7,$C294+$E294-1&lt;Z$7),0,($D294-SUM($F294:Y294)-SUM($F233:Y233))/($E294+$C294-Z$7))</f>
        <v>0</v>
      </c>
      <c r="AA294" s="339">
        <f>IF(OR($C294&gt;AA$7,$C294+$E294-1&lt;AA$7),0,($D294-SUM($F294:Z294)-SUM($F233:Z233))/($E294+$C294-AA$7))</f>
        <v>0</v>
      </c>
      <c r="AB294" s="339">
        <f>IF(OR($C294&gt;AB$7,$C294+$E294-1&lt;AB$7),0,($D294-SUM($F294:AA294)-SUM($F233:AA233))/($E294+$C294-AB$7))</f>
        <v>0</v>
      </c>
      <c r="AC294" s="339">
        <f>IF(OR($C294&gt;AC$7,$C294+$E294-1&lt;AC$7),0,($D294-SUM($F294:AB294)-SUM($F233:AB233))/($E294+$C294-AC$7))</f>
        <v>0</v>
      </c>
      <c r="AD294" s="339">
        <f>IF(OR($C294&gt;AD$7,$C294+$E294-1&lt;AD$7),0,($D294-SUM($F294:AC294)-SUM($F233:AC233))/($E294+$C294-AD$7))</f>
        <v>0</v>
      </c>
      <c r="AE294" s="339">
        <f>IF(OR($C294&gt;AE$7,$C294+$E294-1&lt;AE$7),0,($D294-SUM($F294:AD294)-SUM($F233:AD233))/($E294+$C294-AE$7))</f>
        <v>0</v>
      </c>
      <c r="AF294" s="339">
        <f>IF(OR($C294&gt;AF$7,$C294+$E294-1&lt;AF$7),0,($D294-SUM($F294:AE294)-SUM($F233:AE233))/($E294+$C294-AF$7))</f>
        <v>0</v>
      </c>
      <c r="AG294" s="339">
        <f>IF(OR($C294&gt;AG$7,$C294+$E294-1&lt;AG$7),0,($D294-SUM($F294:AF294)-SUM($F233:AF233))/($E294+$C294-AG$7))</f>
        <v>0</v>
      </c>
      <c r="AH294" s="339">
        <f>IF(OR($C294&gt;AH$7,$C294+$E294-1&lt;AH$7),0,($D294-SUM($F294:AG294)-SUM($F233:AG233))/($E294+$C294-AH$7))</f>
        <v>0</v>
      </c>
      <c r="AI294" s="339">
        <f>IF(OR($C294&gt;AI$7,$C294+$E294-1&lt;AI$7),0,($D294-SUM($F294:AH294)-SUM($F233:AH233))/($E294+$C294-AI$7))</f>
        <v>0</v>
      </c>
      <c r="AJ294" s="339">
        <f>IF(OR($C294&gt;AJ$7,$C294+$E294-1&lt;AJ$7),0,($D294-SUM($F294:AI294)-SUM($F233:AI233))/($E294+$C294-AJ$7))</f>
        <v>0</v>
      </c>
      <c r="AK294" s="339">
        <f>IF(OR($C294&gt;AK$7,$C294+$E294-1&lt;AK$7),0,($D294-SUM($F294:AJ294)-SUM($F233:AJ233))/($E294+$C294-AK$7))</f>
        <v>0</v>
      </c>
      <c r="AL294" s="339">
        <f>IF(OR($C294&gt;AL$7,$C294+$E294-1&lt;AL$7),0,($D294-SUM($F294:AK294)-SUM($F233:AK233))/($E294+$C294-AL$7))</f>
        <v>0</v>
      </c>
      <c r="AM294" s="339">
        <f>IF(OR($C294&gt;AM$7,$C294+$E294-1&lt;AM$7),0,($D294-SUM($F294:AL294)-SUM($F233:AL233))/($E294+$C294-AM$7))</f>
        <v>0</v>
      </c>
      <c r="AN294" s="339">
        <f>IF(OR($C294&gt;AN$7,$C294+$E294-1&lt;AN$7),0,($D294-SUM($F294:AM294)-SUM($F233:AM233))/($E294+$C294-AN$7))</f>
        <v>0</v>
      </c>
      <c r="AO294" s="339">
        <f>IF(OR($C294&gt;AO$7,$C294+$E294-1&lt;AO$7),0,($D294-SUM($F294:AN294)-SUM($F233:AN233))/($E294+$C294-AO$7))</f>
        <v>0</v>
      </c>
      <c r="AP294" s="339">
        <f>IF(OR($C294&gt;AP$7,$C294+$E294-1&lt;AP$7),0,($D294-SUM($F294:AO294)-SUM($F233:AO233))/($E294+$C294-AP$7))</f>
        <v>0</v>
      </c>
      <c r="AQ294" s="339">
        <f>IF(OR($C294&gt;AQ$7,$C294+$E294-1&lt;AQ$7),0,($D294-SUM($F294:AP294)-SUM($F233:AP233))/($E294+$C294-AQ$7))</f>
        <v>0</v>
      </c>
      <c r="AR294" s="339">
        <f>IF(OR($C294&gt;AR$7,$C294+$E294-1&lt;AR$7),0,($D294-SUM($F294:AQ294)-SUM($F233:AQ233))/($E294+$C294-AR$7))</f>
        <v>0</v>
      </c>
      <c r="AS294" s="339">
        <f>IF(OR($C294&gt;AS$7,$C294+$E294-1&lt;AS$7),0,($D294-SUM($F294:AR294)-SUM($F233:AR233))/($E294+$C294-AS$7))</f>
        <v>0</v>
      </c>
      <c r="AT294" s="339">
        <f>IF(OR($C294&gt;AT$7,$C294+$E294-1&lt;AT$7),0,($D294-SUM($F294:AS294)-SUM($F233:AS233))/($E294+$C294-AT$7))</f>
        <v>0</v>
      </c>
      <c r="AU294" s="339">
        <f>IF(OR($C294&gt;AU$7,$C294+$E294-1&lt;AU$7),0,($D294-SUM($F294:AT294)-SUM($F233:AT233))/($E294+$C294-AU$7))</f>
        <v>0</v>
      </c>
      <c r="AV294" s="339">
        <f>IF(OR($C294&gt;AV$7,$C294+$E294-1&lt;AV$7),0,($D294-SUM($F294:AU294)-SUM($F233:AU233))/($E294+$C294-AV$7))</f>
        <v>0</v>
      </c>
      <c r="AW294" s="339">
        <f>IF(OR($C294&gt;AW$7,$C294+$E294-1&lt;AW$7),0,($D294-SUM($F294:AV294)-SUM($F233:AV233))/($E294+$C294-AW$7))</f>
        <v>0</v>
      </c>
      <c r="AX294" s="339">
        <f>IF(OR($C294&gt;AX$7,$C294+$E294-1&lt;AX$7),0,($D294-SUM($F294:AW294)-SUM($F233:AW233))/($E294+$C294-AX$7))</f>
        <v>0</v>
      </c>
      <c r="AY294" s="339">
        <f>IF(OR($C294&gt;AY$7,$C294+$E294-1&lt;AY$7),0,($D294-SUM($F294:AX294)-SUM($F233:AX233))/($E294+$C294-AY$7))</f>
        <v>0</v>
      </c>
      <c r="AZ294" s="339">
        <f>IF(OR($C294&gt;AZ$7,$C294+$E294-1&lt;AZ$7),0,($D294-SUM($F294:AY294)-SUM($F233:AY233))/($E294+$C294-AZ$7))</f>
        <v>0</v>
      </c>
      <c r="BA294" s="339">
        <f>IF(OR($C294&gt;BA$7,$C294+$E294-1&lt;BA$7),0,($D294-SUM($F294:AZ294)-SUM($F233:AZ233))/($E294+$C294-BA$7))</f>
        <v>0</v>
      </c>
      <c r="BB294" s="339">
        <f>IF(OR($C294&gt;BB$7,$C294+$E294-1&lt;BB$7),0,($D294-SUM($F294:BA294)-SUM($F233:BA233))/($E294+$C294-BB$7))</f>
        <v>0</v>
      </c>
      <c r="BC294" s="339">
        <f>IF(OR($C294&gt;BC$7,$C294+$E294-1&lt;BC$7),0,($D294-SUM($F294:BB294)-SUM($F233:BB233))/($E294+$C294-BC$7))</f>
        <v>0</v>
      </c>
      <c r="BD294" s="339">
        <f>IF(OR($C294&gt;BD$7,$C294+$E294-1&lt;BD$7),0,($D294-SUM($F294:BC294)-SUM($F233:BC233))/($E294+$C294-BD$7))</f>
        <v>0</v>
      </c>
      <c r="BE294" s="339">
        <f>IF(OR($C294&gt;BE$7,$C294+$E294-1&lt;BE$7),0,($D294-SUM($F294:BD294)-SUM($F233:BD233))/($E294+$C294-BE$7))</f>
        <v>0</v>
      </c>
      <c r="BF294" s="339">
        <f>IF(OR($C294&gt;BF$7,$C294+$E294-1&lt;BF$7),0,($D294-SUM($F294:BE294)-SUM($F233:BE233))/($E294+$C294-BF$7))</f>
        <v>0</v>
      </c>
      <c r="BG294" s="339">
        <f>IF(OR($C294&gt;BG$7,$C294+$E294-1&lt;BG$7),0,($D294-SUM($F294:BF294)-SUM($F233:BF233))/($E294+$C294-BG$7))</f>
        <v>0</v>
      </c>
      <c r="BH294" s="339">
        <f>IF(OR($C294&gt;BH$7,$C294+$E294-1&lt;BH$7),0,($D294-SUM($F294:BG294)-SUM($F233:BG233))/($E294+$C294-BH$7))</f>
        <v>0</v>
      </c>
      <c r="BI294" s="339">
        <f>IF(OR($C294&gt;BI$7,$C294+$E294-1&lt;BI$7),0,($D294-SUM($F294:BH294)-SUM($F233:BH233))/($E294+$C294-BI$7))</f>
        <v>0</v>
      </c>
      <c r="BJ294" s="339">
        <f>IF(OR($C294&gt;BJ$7,$C294+$E294-1&lt;BJ$7),0,($D294-SUM($F294:BI294)-SUM($F233:BI233))/($E294+$C294-BJ$7))</f>
        <v>0</v>
      </c>
      <c r="BK294" s="339">
        <f>IF(OR($C294&gt;BK$7,$C294+$E294-1&lt;BK$7),0,($D294-SUM($F294:BJ294)-SUM($F233:BJ233))/($E294+$C294-BK$7))</f>
        <v>0</v>
      </c>
      <c r="BL294" s="339">
        <f>IF(OR($C294&gt;BL$7,$C294+$E294-1&lt;BL$7),0,($D294-SUM($F294:BK294)-SUM($F233:BK233))/($E294+$C294-BL$7))</f>
        <v>0</v>
      </c>
      <c r="BM294" s="339">
        <f>IF(OR($C294&gt;BM$7,$C294+$E294-1&lt;BM$7),0,($D294-SUM($F294:BL294)-SUM($F233:BL233))/($E294+$C294-BM$7))</f>
        <v>0</v>
      </c>
      <c r="BN294" s="339">
        <f>IF(OR($C294&gt;BN$7,$C294+$E294-1&lt;BN$7),0,($D294-SUM($F294:BM294)-SUM($F233:BM233))/($E294+$C294-BN$7))</f>
        <v>0</v>
      </c>
      <c r="BO294" s="253"/>
      <c r="BP294" s="253"/>
      <c r="BQ294" s="253"/>
      <c r="BR294" s="253"/>
      <c r="BS294" s="253"/>
      <c r="BT294" s="253"/>
      <c r="BU294" s="253"/>
      <c r="BV294" s="253"/>
      <c r="BW294" s="253"/>
      <c r="BX294" s="253"/>
      <c r="BY294" s="253"/>
      <c r="BZ294" s="253"/>
      <c r="CA294" s="253"/>
      <c r="CB294" s="253"/>
      <c r="CC294" s="253"/>
      <c r="CD294" s="253"/>
      <c r="CE294" s="253"/>
      <c r="CF294" s="253"/>
      <c r="CG294" s="253"/>
      <c r="CH294" s="253"/>
      <c r="CI294" s="253"/>
      <c r="CJ294" s="253"/>
      <c r="CK294" s="253"/>
      <c r="CL294" s="253"/>
    </row>
    <row r="295" spans="1:90" hidden="1" outlineLevel="1" x14ac:dyDescent="0.15">
      <c r="A295" s="112"/>
      <c r="B295" s="87"/>
      <c r="C295" s="8">
        <v>10</v>
      </c>
      <c r="D295" s="337">
        <v>0.22429149317788769</v>
      </c>
      <c r="E295" s="8">
        <f t="shared" si="28"/>
        <v>9</v>
      </c>
      <c r="F295" s="338"/>
      <c r="G295" s="339">
        <f>IF(OR($C295&gt;G$7,$C295+$E295-1&lt;G$7),0,($D295-SUM($F295:F295)-SUM($F234:F234))/($E295+$C295-G$7))</f>
        <v>0</v>
      </c>
      <c r="H295" s="339">
        <f>IF(OR($C295&gt;H$7,$C295+$E295-1&lt;H$7),0,($D295-SUM($F295:G295)-SUM($F234:G234))/($E295+$C295-H$7))</f>
        <v>0</v>
      </c>
      <c r="I295" s="339">
        <f>IF(OR($C295&gt;I$7,$C295+$E295-1&lt;I$7),0,($D295-SUM($F295:H295)-SUM($F234:H234))/($E295+$C295-I$7))</f>
        <v>0</v>
      </c>
      <c r="J295" s="339">
        <f>IF(OR($C295&gt;J$7,$C295+$E295-1&lt;J$7),0,($D295-SUM($F295:I295)-SUM($F234:I234))/($E295+$C295-J$7))</f>
        <v>0</v>
      </c>
      <c r="K295" s="339">
        <f>IF(OR($C295&gt;K$7,$C295+$E295-1&lt;K$7),0,($D295-SUM($F295:J295)-SUM($F234:J234))/($E295+$C295-K$7))</f>
        <v>0</v>
      </c>
      <c r="L295" s="339">
        <f>IF(OR($C295&gt;L$7,$C295+$E295-1&lt;L$7),0,($D295-SUM($F295:K295)-SUM($F234:K234))/($E295+$C295-L$7))</f>
        <v>0</v>
      </c>
      <c r="M295" s="339">
        <f>IF(OR($C295&gt;M$7,$C295+$E295-1&lt;M$7),0,($D295-SUM($F295:L295)-SUM($F234:L234))/($E295+$C295-M$7))</f>
        <v>0</v>
      </c>
      <c r="N295" s="339">
        <f>IF(OR($C295&gt;N$7,$C295+$E295-1&lt;N$7),0,($D295-SUM($F295:M295)-SUM($F234:M234))/($E295+$C295-N$7))</f>
        <v>0</v>
      </c>
      <c r="O295" s="339">
        <f>IF(OR($C295&gt;O$7,$C295+$E295-1&lt;O$7),0,($D295-SUM($F295:N295)-SUM($F234:N234))/($E295+$C295-O$7))</f>
        <v>0</v>
      </c>
      <c r="P295" s="339">
        <f>IF(OR($C295&gt;P$7,$C295+$E295-1&lt;P$7),0,($D295-SUM($F295:O295)-SUM($F234:O234))/($E295+$C295-P$7))</f>
        <v>2.4921277019765299E-2</v>
      </c>
      <c r="Q295" s="339">
        <f>IF(OR($C295&gt;Q$7,$C295+$E295-1&lt;Q$7),0,($D295-SUM($F295:P295)-SUM($F234:P234))/($E295+$C295-Q$7))</f>
        <v>2.4921277019765299E-2</v>
      </c>
      <c r="R295" s="339">
        <f>IF(OR($C295&gt;R$7,$C295+$E295-1&lt;R$7),0,($D295-SUM($F295:Q295)-SUM($F234:Q234))/($E295+$C295-R$7))</f>
        <v>2.4921277019765296E-2</v>
      </c>
      <c r="S295" s="339">
        <f>IF(OR($C295&gt;S$7,$C295+$E295-1&lt;S$7),0,($D295-SUM($F295:R295)-SUM($F234:R234))/($E295+$C295-S$7))</f>
        <v>2.4921277019765303E-2</v>
      </c>
      <c r="T295" s="339">
        <f>IF(OR($C295&gt;T$7,$C295+$E295-1&lt;T$7),0,($D295-SUM($F295:S295)-SUM($F234:S234))/($E295+$C295-T$7))</f>
        <v>2.4921277019765299E-2</v>
      </c>
      <c r="U295" s="339">
        <f>IF(OR($C295&gt;U$7,$C295+$E295-1&lt;U$7),0,($D295-SUM($F295:T295)-SUM($F234:T234))/($E295+$C295-U$7))</f>
        <v>2.4921277019765299E-2</v>
      </c>
      <c r="V295" s="339">
        <f>IF(OR($C295&gt;V$7,$C295+$E295-1&lt;V$7),0,($D295-SUM($F295:U295)-SUM($F234:U234))/($E295+$C295-V$7))</f>
        <v>2.4921277019765303E-2</v>
      </c>
      <c r="W295" s="339">
        <f>IF(OR($C295&gt;W$7,$C295+$E295-1&lt;W$7),0,($D295-SUM($F295:V295)-SUM($F234:V234))/($E295+$C295-W$7))</f>
        <v>2.4921277019765306E-2</v>
      </c>
      <c r="X295" s="339">
        <f>IF(OR($C295&gt;X$7,$C295+$E295-1&lt;X$7),0,($D295-SUM($F295:W295)-SUM($F234:W234))/($E295+$C295-X$7))</f>
        <v>2.4921277019765292E-2</v>
      </c>
      <c r="Y295" s="339">
        <f>IF(OR($C295&gt;Y$7,$C295+$E295-1&lt;Y$7),0,($D295-SUM($F295:X295)-SUM($F234:X234))/($E295+$C295-Y$7))</f>
        <v>0</v>
      </c>
      <c r="Z295" s="339">
        <f>IF(OR($C295&gt;Z$7,$C295+$E295-1&lt;Z$7),0,($D295-SUM($F295:Y295)-SUM($F234:Y234))/($E295+$C295-Z$7))</f>
        <v>0</v>
      </c>
      <c r="AA295" s="339">
        <f>IF(OR($C295&gt;AA$7,$C295+$E295-1&lt;AA$7),0,($D295-SUM($F295:Z295)-SUM($F234:Z234))/($E295+$C295-AA$7))</f>
        <v>0</v>
      </c>
      <c r="AB295" s="339">
        <f>IF(OR($C295&gt;AB$7,$C295+$E295-1&lt;AB$7),0,($D295-SUM($F295:AA295)-SUM($F234:AA234))/($E295+$C295-AB$7))</f>
        <v>0</v>
      </c>
      <c r="AC295" s="339">
        <f>IF(OR($C295&gt;AC$7,$C295+$E295-1&lt;AC$7),0,($D295-SUM($F295:AB295)-SUM($F234:AB234))/($E295+$C295-AC$7))</f>
        <v>0</v>
      </c>
      <c r="AD295" s="339">
        <f>IF(OR($C295&gt;AD$7,$C295+$E295-1&lt;AD$7),0,($D295-SUM($F295:AC295)-SUM($F234:AC234))/($E295+$C295-AD$7))</f>
        <v>0</v>
      </c>
      <c r="AE295" s="339">
        <f>IF(OR($C295&gt;AE$7,$C295+$E295-1&lt;AE$7),0,($D295-SUM($F295:AD295)-SUM($F234:AD234))/($E295+$C295-AE$7))</f>
        <v>0</v>
      </c>
      <c r="AF295" s="339">
        <f>IF(OR($C295&gt;AF$7,$C295+$E295-1&lt;AF$7),0,($D295-SUM($F295:AE295)-SUM($F234:AE234))/($E295+$C295-AF$7))</f>
        <v>0</v>
      </c>
      <c r="AG295" s="339">
        <f>IF(OR($C295&gt;AG$7,$C295+$E295-1&lt;AG$7),0,($D295-SUM($F295:AF295)-SUM($F234:AF234))/($E295+$C295-AG$7))</f>
        <v>0</v>
      </c>
      <c r="AH295" s="339">
        <f>IF(OR($C295&gt;AH$7,$C295+$E295-1&lt;AH$7),0,($D295-SUM($F295:AG295)-SUM($F234:AG234))/($E295+$C295-AH$7))</f>
        <v>0</v>
      </c>
      <c r="AI295" s="339">
        <f>IF(OR($C295&gt;AI$7,$C295+$E295-1&lt;AI$7),0,($D295-SUM($F295:AH295)-SUM($F234:AH234))/($E295+$C295-AI$7))</f>
        <v>0</v>
      </c>
      <c r="AJ295" s="339">
        <f>IF(OR($C295&gt;AJ$7,$C295+$E295-1&lt;AJ$7),0,($D295-SUM($F295:AI295)-SUM($F234:AI234))/($E295+$C295-AJ$7))</f>
        <v>0</v>
      </c>
      <c r="AK295" s="339">
        <f>IF(OR($C295&gt;AK$7,$C295+$E295-1&lt;AK$7),0,($D295-SUM($F295:AJ295)-SUM($F234:AJ234))/($E295+$C295-AK$7))</f>
        <v>0</v>
      </c>
      <c r="AL295" s="339">
        <f>IF(OR($C295&gt;AL$7,$C295+$E295-1&lt;AL$7),0,($D295-SUM($F295:AK295)-SUM($F234:AK234))/($E295+$C295-AL$7))</f>
        <v>0</v>
      </c>
      <c r="AM295" s="339">
        <f>IF(OR($C295&gt;AM$7,$C295+$E295-1&lt;AM$7),0,($D295-SUM($F295:AL295)-SUM($F234:AL234))/($E295+$C295-AM$7))</f>
        <v>0</v>
      </c>
      <c r="AN295" s="339">
        <f>IF(OR($C295&gt;AN$7,$C295+$E295-1&lt;AN$7),0,($D295-SUM($F295:AM295)-SUM($F234:AM234))/($E295+$C295-AN$7))</f>
        <v>0</v>
      </c>
      <c r="AO295" s="339">
        <f>IF(OR($C295&gt;AO$7,$C295+$E295-1&lt;AO$7),0,($D295-SUM($F295:AN295)-SUM($F234:AN234))/($E295+$C295-AO$7))</f>
        <v>0</v>
      </c>
      <c r="AP295" s="339">
        <f>IF(OR($C295&gt;AP$7,$C295+$E295-1&lt;AP$7),0,($D295-SUM($F295:AO295)-SUM($F234:AO234))/($E295+$C295-AP$7))</f>
        <v>0</v>
      </c>
      <c r="AQ295" s="339">
        <f>IF(OR($C295&gt;AQ$7,$C295+$E295-1&lt;AQ$7),0,($D295-SUM($F295:AP295)-SUM($F234:AP234))/($E295+$C295-AQ$7))</f>
        <v>0</v>
      </c>
      <c r="AR295" s="339">
        <f>IF(OR($C295&gt;AR$7,$C295+$E295-1&lt;AR$7),0,($D295-SUM($F295:AQ295)-SUM($F234:AQ234))/($E295+$C295-AR$7))</f>
        <v>0</v>
      </c>
      <c r="AS295" s="339">
        <f>IF(OR($C295&gt;AS$7,$C295+$E295-1&lt;AS$7),0,($D295-SUM($F295:AR295)-SUM($F234:AR234))/($E295+$C295-AS$7))</f>
        <v>0</v>
      </c>
      <c r="AT295" s="339">
        <f>IF(OR($C295&gt;AT$7,$C295+$E295-1&lt;AT$7),0,($D295-SUM($F295:AS295)-SUM($F234:AS234))/($E295+$C295-AT$7))</f>
        <v>0</v>
      </c>
      <c r="AU295" s="339">
        <f>IF(OR($C295&gt;AU$7,$C295+$E295-1&lt;AU$7),0,($D295-SUM($F295:AT295)-SUM($F234:AT234))/($E295+$C295-AU$7))</f>
        <v>0</v>
      </c>
      <c r="AV295" s="339">
        <f>IF(OR($C295&gt;AV$7,$C295+$E295-1&lt;AV$7),0,($D295-SUM($F295:AU295)-SUM($F234:AU234))/($E295+$C295-AV$7))</f>
        <v>0</v>
      </c>
      <c r="AW295" s="339">
        <f>IF(OR($C295&gt;AW$7,$C295+$E295-1&lt;AW$7),0,($D295-SUM($F295:AV295)-SUM($F234:AV234))/($E295+$C295-AW$7))</f>
        <v>0</v>
      </c>
      <c r="AX295" s="339">
        <f>IF(OR($C295&gt;AX$7,$C295+$E295-1&lt;AX$7),0,($D295-SUM($F295:AW295)-SUM($F234:AW234))/($E295+$C295-AX$7))</f>
        <v>0</v>
      </c>
      <c r="AY295" s="339">
        <f>IF(OR($C295&gt;AY$7,$C295+$E295-1&lt;AY$7),0,($D295-SUM($F295:AX295)-SUM($F234:AX234))/($E295+$C295-AY$7))</f>
        <v>0</v>
      </c>
      <c r="AZ295" s="339">
        <f>IF(OR($C295&gt;AZ$7,$C295+$E295-1&lt;AZ$7),0,($D295-SUM($F295:AY295)-SUM($F234:AY234))/($E295+$C295-AZ$7))</f>
        <v>0</v>
      </c>
      <c r="BA295" s="339">
        <f>IF(OR($C295&gt;BA$7,$C295+$E295-1&lt;BA$7),0,($D295-SUM($F295:AZ295)-SUM($F234:AZ234))/($E295+$C295-BA$7))</f>
        <v>0</v>
      </c>
      <c r="BB295" s="339">
        <f>IF(OR($C295&gt;BB$7,$C295+$E295-1&lt;BB$7),0,($D295-SUM($F295:BA295)-SUM($F234:BA234))/($E295+$C295-BB$7))</f>
        <v>0</v>
      </c>
      <c r="BC295" s="339">
        <f>IF(OR($C295&gt;BC$7,$C295+$E295-1&lt;BC$7),0,($D295-SUM($F295:BB295)-SUM($F234:BB234))/($E295+$C295-BC$7))</f>
        <v>0</v>
      </c>
      <c r="BD295" s="339">
        <f>IF(OR($C295&gt;BD$7,$C295+$E295-1&lt;BD$7),0,($D295-SUM($F295:BC295)-SUM($F234:BC234))/($E295+$C295-BD$7))</f>
        <v>0</v>
      </c>
      <c r="BE295" s="339">
        <f>IF(OR($C295&gt;BE$7,$C295+$E295-1&lt;BE$7),0,($D295-SUM($F295:BD295)-SUM($F234:BD234))/($E295+$C295-BE$7))</f>
        <v>0</v>
      </c>
      <c r="BF295" s="339">
        <f>IF(OR($C295&gt;BF$7,$C295+$E295-1&lt;BF$7),0,($D295-SUM($F295:BE295)-SUM($F234:BE234))/($E295+$C295-BF$7))</f>
        <v>0</v>
      </c>
      <c r="BG295" s="339">
        <f>IF(OR($C295&gt;BG$7,$C295+$E295-1&lt;BG$7),0,($D295-SUM($F295:BF295)-SUM($F234:BF234))/($E295+$C295-BG$7))</f>
        <v>0</v>
      </c>
      <c r="BH295" s="339">
        <f>IF(OR($C295&gt;BH$7,$C295+$E295-1&lt;BH$7),0,($D295-SUM($F295:BG295)-SUM($F234:BG234))/($E295+$C295-BH$7))</f>
        <v>0</v>
      </c>
      <c r="BI295" s="339">
        <f>IF(OR($C295&gt;BI$7,$C295+$E295-1&lt;BI$7),0,($D295-SUM($F295:BH295)-SUM($F234:BH234))/($E295+$C295-BI$7))</f>
        <v>0</v>
      </c>
      <c r="BJ295" s="339">
        <f>IF(OR($C295&gt;BJ$7,$C295+$E295-1&lt;BJ$7),0,($D295-SUM($F295:BI295)-SUM($F234:BI234))/($E295+$C295-BJ$7))</f>
        <v>0</v>
      </c>
      <c r="BK295" s="339">
        <f>IF(OR($C295&gt;BK$7,$C295+$E295-1&lt;BK$7),0,($D295-SUM($F295:BJ295)-SUM($F234:BJ234))/($E295+$C295-BK$7))</f>
        <v>0</v>
      </c>
      <c r="BL295" s="339">
        <f>IF(OR($C295&gt;BL$7,$C295+$E295-1&lt;BL$7),0,($D295-SUM($F295:BK295)-SUM($F234:BK234))/($E295+$C295-BL$7))</f>
        <v>0</v>
      </c>
      <c r="BM295" s="339">
        <f>IF(OR($C295&gt;BM$7,$C295+$E295-1&lt;BM$7),0,($D295-SUM($F295:BL295)-SUM($F234:BL234))/($E295+$C295-BM$7))</f>
        <v>0</v>
      </c>
      <c r="BN295" s="339">
        <f>IF(OR($C295&gt;BN$7,$C295+$E295-1&lt;BN$7),0,($D295-SUM($F295:BM295)-SUM($F234:BM234))/($E295+$C295-BN$7))</f>
        <v>0</v>
      </c>
      <c r="BO295" s="253"/>
      <c r="BP295" s="253"/>
      <c r="BQ295" s="253"/>
      <c r="BR295" s="253"/>
      <c r="BS295" s="253"/>
      <c r="BT295" s="253"/>
      <c r="BU295" s="253"/>
      <c r="BV295" s="253"/>
      <c r="BW295" s="253"/>
      <c r="BX295" s="253"/>
      <c r="BY295" s="253"/>
      <c r="BZ295" s="253"/>
      <c r="CA295" s="253"/>
      <c r="CB295" s="253"/>
      <c r="CC295" s="253"/>
      <c r="CD295" s="253"/>
      <c r="CE295" s="253"/>
      <c r="CF295" s="253"/>
      <c r="CG295" s="253"/>
      <c r="CH295" s="253"/>
      <c r="CI295" s="253"/>
      <c r="CJ295" s="253"/>
      <c r="CK295" s="253"/>
      <c r="CL295" s="253"/>
    </row>
    <row r="296" spans="1:90" hidden="1" outlineLevel="1" x14ac:dyDescent="0.15">
      <c r="A296" s="112"/>
      <c r="B296" s="87"/>
      <c r="C296" s="8">
        <v>11</v>
      </c>
      <c r="D296" s="337">
        <v>0.22090104037403591</v>
      </c>
      <c r="E296" s="8">
        <f t="shared" si="28"/>
        <v>9</v>
      </c>
      <c r="F296" s="338"/>
      <c r="G296" s="339">
        <f>IF(OR($C296&gt;G$7,$C296+$E296-1&lt;G$7),0,($D296-SUM($F296:F296)-SUM($F235:F235))/($E296+$C296-G$7))</f>
        <v>0</v>
      </c>
      <c r="H296" s="339">
        <f>IF(OR($C296&gt;H$7,$C296+$E296-1&lt;H$7),0,($D296-SUM($F296:G296)-SUM($F235:G235))/($E296+$C296-H$7))</f>
        <v>0</v>
      </c>
      <c r="I296" s="339">
        <f>IF(OR($C296&gt;I$7,$C296+$E296-1&lt;I$7),0,($D296-SUM($F296:H296)-SUM($F235:H235))/($E296+$C296-I$7))</f>
        <v>0</v>
      </c>
      <c r="J296" s="339">
        <f>IF(OR($C296&gt;J$7,$C296+$E296-1&lt;J$7),0,($D296-SUM($F296:I296)-SUM($F235:I235))/($E296+$C296-J$7))</f>
        <v>0</v>
      </c>
      <c r="K296" s="339">
        <f>IF(OR($C296&gt;K$7,$C296+$E296-1&lt;K$7),0,($D296-SUM($F296:J296)-SUM($F235:J235))/($E296+$C296-K$7))</f>
        <v>0</v>
      </c>
      <c r="L296" s="339">
        <f>IF(OR($C296&gt;L$7,$C296+$E296-1&lt;L$7),0,($D296-SUM($F296:K296)-SUM($F235:K235))/($E296+$C296-L$7))</f>
        <v>0</v>
      </c>
      <c r="M296" s="339">
        <f>IF(OR($C296&gt;M$7,$C296+$E296-1&lt;M$7),0,($D296-SUM($F296:L296)-SUM($F235:L235))/($E296+$C296-M$7))</f>
        <v>0</v>
      </c>
      <c r="N296" s="339">
        <f>IF(OR($C296&gt;N$7,$C296+$E296-1&lt;N$7),0,($D296-SUM($F296:M296)-SUM($F235:M235))/($E296+$C296-N$7))</f>
        <v>0</v>
      </c>
      <c r="O296" s="339">
        <f>IF(OR($C296&gt;O$7,$C296+$E296-1&lt;O$7),0,($D296-SUM($F296:N296)-SUM($F235:N235))/($E296+$C296-O$7))</f>
        <v>0</v>
      </c>
      <c r="P296" s="339">
        <f>IF(OR($C296&gt;P$7,$C296+$E296-1&lt;P$7),0,($D296-SUM($F296:O296)-SUM($F235:O235))/($E296+$C296-P$7))</f>
        <v>0</v>
      </c>
      <c r="Q296" s="339">
        <f>IF(OR($C296&gt;Q$7,$C296+$E296-1&lt;Q$7),0,($D296-SUM($F296:P296)-SUM($F235:P235))/($E296+$C296-Q$7))</f>
        <v>2.4544560041559544E-2</v>
      </c>
      <c r="R296" s="339">
        <f>IF(OR($C296&gt;R$7,$C296+$E296-1&lt;R$7),0,($D296-SUM($F296:Q296)-SUM($F235:Q235))/($E296+$C296-R$7))</f>
        <v>2.4544560041559544E-2</v>
      </c>
      <c r="S296" s="339">
        <f>IF(OR($C296&gt;S$7,$C296+$E296-1&lt;S$7),0,($D296-SUM($F296:R296)-SUM($F235:R235))/($E296+$C296-S$7))</f>
        <v>2.4544560041559547E-2</v>
      </c>
      <c r="T296" s="339">
        <f>IF(OR($C296&gt;T$7,$C296+$E296-1&lt;T$7),0,($D296-SUM($F296:S296)-SUM($F235:S235))/($E296+$C296-T$7))</f>
        <v>2.4544560041559544E-2</v>
      </c>
      <c r="U296" s="339">
        <f>IF(OR($C296&gt;U$7,$C296+$E296-1&lt;U$7),0,($D296-SUM($F296:T296)-SUM($F235:T235))/($E296+$C296-U$7))</f>
        <v>2.4544560041559547E-2</v>
      </c>
      <c r="V296" s="339">
        <f>IF(OR($C296&gt;V$7,$C296+$E296-1&lt;V$7),0,($D296-SUM($F296:U296)-SUM($F235:U235))/($E296+$C296-V$7))</f>
        <v>2.4544560041559547E-2</v>
      </c>
      <c r="W296" s="339">
        <f>IF(OR($C296&gt;W$7,$C296+$E296-1&lt;W$7),0,($D296-SUM($F296:V296)-SUM($F235:V235))/($E296+$C296-W$7))</f>
        <v>2.4544560041559544E-2</v>
      </c>
      <c r="X296" s="339">
        <f>IF(OR($C296&gt;X$7,$C296+$E296-1&lt;X$7),0,($D296-SUM($F296:W296)-SUM($F235:W235))/($E296+$C296-X$7))</f>
        <v>2.4544560041559541E-2</v>
      </c>
      <c r="Y296" s="339">
        <f>IF(OR($C296&gt;Y$7,$C296+$E296-1&lt;Y$7),0,($D296-SUM($F296:X296)-SUM($F235:X235))/($E296+$C296-Y$7))</f>
        <v>2.4544560041559527E-2</v>
      </c>
      <c r="Z296" s="339">
        <f>IF(OR($C296&gt;Z$7,$C296+$E296-1&lt;Z$7),0,($D296-SUM($F296:Y296)-SUM($F235:Y235))/($E296+$C296-Z$7))</f>
        <v>0</v>
      </c>
      <c r="AA296" s="339">
        <f>IF(OR($C296&gt;AA$7,$C296+$E296-1&lt;AA$7),0,($D296-SUM($F296:Z296)-SUM($F235:Z235))/($E296+$C296-AA$7))</f>
        <v>0</v>
      </c>
      <c r="AB296" s="339">
        <f>IF(OR($C296&gt;AB$7,$C296+$E296-1&lt;AB$7),0,($D296-SUM($F296:AA296)-SUM($F235:AA235))/($E296+$C296-AB$7))</f>
        <v>0</v>
      </c>
      <c r="AC296" s="339">
        <f>IF(OR($C296&gt;AC$7,$C296+$E296-1&lt;AC$7),0,($D296-SUM($F296:AB296)-SUM($F235:AB235))/($E296+$C296-AC$7))</f>
        <v>0</v>
      </c>
      <c r="AD296" s="339">
        <f>IF(OR($C296&gt;AD$7,$C296+$E296-1&lt;AD$7),0,($D296-SUM($F296:AC296)-SUM($F235:AC235))/($E296+$C296-AD$7))</f>
        <v>0</v>
      </c>
      <c r="AE296" s="339">
        <f>IF(OR($C296&gt;AE$7,$C296+$E296-1&lt;AE$7),0,($D296-SUM($F296:AD296)-SUM($F235:AD235))/($E296+$C296-AE$7))</f>
        <v>0</v>
      </c>
      <c r="AF296" s="339">
        <f>IF(OR($C296&gt;AF$7,$C296+$E296-1&lt;AF$7),0,($D296-SUM($F296:AE296)-SUM($F235:AE235))/($E296+$C296-AF$7))</f>
        <v>0</v>
      </c>
      <c r="AG296" s="339">
        <f>IF(OR($C296&gt;AG$7,$C296+$E296-1&lt;AG$7),0,($D296-SUM($F296:AF296)-SUM($F235:AF235))/($E296+$C296-AG$7))</f>
        <v>0</v>
      </c>
      <c r="AH296" s="339">
        <f>IF(OR($C296&gt;AH$7,$C296+$E296-1&lt;AH$7),0,($D296-SUM($F296:AG296)-SUM($F235:AG235))/($E296+$C296-AH$7))</f>
        <v>0</v>
      </c>
      <c r="AI296" s="339">
        <f>IF(OR($C296&gt;AI$7,$C296+$E296-1&lt;AI$7),0,($D296-SUM($F296:AH296)-SUM($F235:AH235))/($E296+$C296-AI$7))</f>
        <v>0</v>
      </c>
      <c r="AJ296" s="339">
        <f>IF(OR($C296&gt;AJ$7,$C296+$E296-1&lt;AJ$7),0,($D296-SUM($F296:AI296)-SUM($F235:AI235))/($E296+$C296-AJ$7))</f>
        <v>0</v>
      </c>
      <c r="AK296" s="339">
        <f>IF(OR($C296&gt;AK$7,$C296+$E296-1&lt;AK$7),0,($D296-SUM($F296:AJ296)-SUM($F235:AJ235))/($E296+$C296-AK$7))</f>
        <v>0</v>
      </c>
      <c r="AL296" s="339">
        <f>IF(OR($C296&gt;AL$7,$C296+$E296-1&lt;AL$7),0,($D296-SUM($F296:AK296)-SUM($F235:AK235))/($E296+$C296-AL$7))</f>
        <v>0</v>
      </c>
      <c r="AM296" s="339">
        <f>IF(OR($C296&gt;AM$7,$C296+$E296-1&lt;AM$7),0,($D296-SUM($F296:AL296)-SUM($F235:AL235))/($E296+$C296-AM$7))</f>
        <v>0</v>
      </c>
      <c r="AN296" s="339">
        <f>IF(OR($C296&gt;AN$7,$C296+$E296-1&lt;AN$7),0,($D296-SUM($F296:AM296)-SUM($F235:AM235))/($E296+$C296-AN$7))</f>
        <v>0</v>
      </c>
      <c r="AO296" s="339">
        <f>IF(OR($C296&gt;AO$7,$C296+$E296-1&lt;AO$7),0,($D296-SUM($F296:AN296)-SUM($F235:AN235))/($E296+$C296-AO$7))</f>
        <v>0</v>
      </c>
      <c r="AP296" s="339">
        <f>IF(OR($C296&gt;AP$7,$C296+$E296-1&lt;AP$7),0,($D296-SUM($F296:AO296)-SUM($F235:AO235))/($E296+$C296-AP$7))</f>
        <v>0</v>
      </c>
      <c r="AQ296" s="339">
        <f>IF(OR($C296&gt;AQ$7,$C296+$E296-1&lt;AQ$7),0,($D296-SUM($F296:AP296)-SUM($F235:AP235))/($E296+$C296-AQ$7))</f>
        <v>0</v>
      </c>
      <c r="AR296" s="339">
        <f>IF(OR($C296&gt;AR$7,$C296+$E296-1&lt;AR$7),0,($D296-SUM($F296:AQ296)-SUM($F235:AQ235))/($E296+$C296-AR$7))</f>
        <v>0</v>
      </c>
      <c r="AS296" s="339">
        <f>IF(OR($C296&gt;AS$7,$C296+$E296-1&lt;AS$7),0,($D296-SUM($F296:AR296)-SUM($F235:AR235))/($E296+$C296-AS$7))</f>
        <v>0</v>
      </c>
      <c r="AT296" s="339">
        <f>IF(OR($C296&gt;AT$7,$C296+$E296-1&lt;AT$7),0,($D296-SUM($F296:AS296)-SUM($F235:AS235))/($E296+$C296-AT$7))</f>
        <v>0</v>
      </c>
      <c r="AU296" s="339">
        <f>IF(OR($C296&gt;AU$7,$C296+$E296-1&lt;AU$7),0,($D296-SUM($F296:AT296)-SUM($F235:AT235))/($E296+$C296-AU$7))</f>
        <v>0</v>
      </c>
      <c r="AV296" s="339">
        <f>IF(OR($C296&gt;AV$7,$C296+$E296-1&lt;AV$7),0,($D296-SUM($F296:AU296)-SUM($F235:AU235))/($E296+$C296-AV$7))</f>
        <v>0</v>
      </c>
      <c r="AW296" s="339">
        <f>IF(OR($C296&gt;AW$7,$C296+$E296-1&lt;AW$7),0,($D296-SUM($F296:AV296)-SUM($F235:AV235))/($E296+$C296-AW$7))</f>
        <v>0</v>
      </c>
      <c r="AX296" s="339">
        <f>IF(OR($C296&gt;AX$7,$C296+$E296-1&lt;AX$7),0,($D296-SUM($F296:AW296)-SUM($F235:AW235))/($E296+$C296-AX$7))</f>
        <v>0</v>
      </c>
      <c r="AY296" s="339">
        <f>IF(OR($C296&gt;AY$7,$C296+$E296-1&lt;AY$7),0,($D296-SUM($F296:AX296)-SUM($F235:AX235))/($E296+$C296-AY$7))</f>
        <v>0</v>
      </c>
      <c r="AZ296" s="339">
        <f>IF(OR($C296&gt;AZ$7,$C296+$E296-1&lt;AZ$7),0,($D296-SUM($F296:AY296)-SUM($F235:AY235))/($E296+$C296-AZ$7))</f>
        <v>0</v>
      </c>
      <c r="BA296" s="339">
        <f>IF(OR($C296&gt;BA$7,$C296+$E296-1&lt;BA$7),0,($D296-SUM($F296:AZ296)-SUM($F235:AZ235))/($E296+$C296-BA$7))</f>
        <v>0</v>
      </c>
      <c r="BB296" s="339">
        <f>IF(OR($C296&gt;BB$7,$C296+$E296-1&lt;BB$7),0,($D296-SUM($F296:BA296)-SUM($F235:BA235))/($E296+$C296-BB$7))</f>
        <v>0</v>
      </c>
      <c r="BC296" s="339">
        <f>IF(OR($C296&gt;BC$7,$C296+$E296-1&lt;BC$7),0,($D296-SUM($F296:BB296)-SUM($F235:BB235))/($E296+$C296-BC$7))</f>
        <v>0</v>
      </c>
      <c r="BD296" s="339">
        <f>IF(OR($C296&gt;BD$7,$C296+$E296-1&lt;BD$7),0,($D296-SUM($F296:BC296)-SUM($F235:BC235))/($E296+$C296-BD$7))</f>
        <v>0</v>
      </c>
      <c r="BE296" s="339">
        <f>IF(OR($C296&gt;BE$7,$C296+$E296-1&lt;BE$7),0,($D296-SUM($F296:BD296)-SUM($F235:BD235))/($E296+$C296-BE$7))</f>
        <v>0</v>
      </c>
      <c r="BF296" s="339">
        <f>IF(OR($C296&gt;BF$7,$C296+$E296-1&lt;BF$7),0,($D296-SUM($F296:BE296)-SUM($F235:BE235))/($E296+$C296-BF$7))</f>
        <v>0</v>
      </c>
      <c r="BG296" s="339">
        <f>IF(OR($C296&gt;BG$7,$C296+$E296-1&lt;BG$7),0,($D296-SUM($F296:BF296)-SUM($F235:BF235))/($E296+$C296-BG$7))</f>
        <v>0</v>
      </c>
      <c r="BH296" s="339">
        <f>IF(OR($C296&gt;BH$7,$C296+$E296-1&lt;BH$7),0,($D296-SUM($F296:BG296)-SUM($F235:BG235))/($E296+$C296-BH$7))</f>
        <v>0</v>
      </c>
      <c r="BI296" s="339">
        <f>IF(OR($C296&gt;BI$7,$C296+$E296-1&lt;BI$7),0,($D296-SUM($F296:BH296)-SUM($F235:BH235))/($E296+$C296-BI$7))</f>
        <v>0</v>
      </c>
      <c r="BJ296" s="339">
        <f>IF(OR($C296&gt;BJ$7,$C296+$E296-1&lt;BJ$7),0,($D296-SUM($F296:BI296)-SUM($F235:BI235))/($E296+$C296-BJ$7))</f>
        <v>0</v>
      </c>
      <c r="BK296" s="339">
        <f>IF(OR($C296&gt;BK$7,$C296+$E296-1&lt;BK$7),0,($D296-SUM($F296:BJ296)-SUM($F235:BJ235))/($E296+$C296-BK$7))</f>
        <v>0</v>
      </c>
      <c r="BL296" s="339">
        <f>IF(OR($C296&gt;BL$7,$C296+$E296-1&lt;BL$7),0,($D296-SUM($F296:BK296)-SUM($F235:BK235))/($E296+$C296-BL$7))</f>
        <v>0</v>
      </c>
      <c r="BM296" s="339">
        <f>IF(OR($C296&gt;BM$7,$C296+$E296-1&lt;BM$7),0,($D296-SUM($F296:BL296)-SUM($F235:BL235))/($E296+$C296-BM$7))</f>
        <v>0</v>
      </c>
      <c r="BN296" s="339">
        <f>IF(OR($C296&gt;BN$7,$C296+$E296-1&lt;BN$7),0,($D296-SUM($F296:BM296)-SUM($F235:BM235))/($E296+$C296-BN$7))</f>
        <v>0</v>
      </c>
      <c r="BO296" s="253"/>
      <c r="BP296" s="253"/>
      <c r="BQ296" s="253"/>
      <c r="BR296" s="253"/>
      <c r="BS296" s="253"/>
      <c r="BT296" s="253"/>
      <c r="BU296" s="253"/>
      <c r="BV296" s="253"/>
      <c r="BW296" s="253"/>
      <c r="BX296" s="253"/>
      <c r="BY296" s="253"/>
      <c r="BZ296" s="253"/>
      <c r="CA296" s="253"/>
      <c r="CB296" s="253"/>
      <c r="CC296" s="253"/>
      <c r="CD296" s="253"/>
      <c r="CE296" s="253"/>
      <c r="CF296" s="253"/>
      <c r="CG296" s="253"/>
      <c r="CH296" s="253"/>
      <c r="CI296" s="253"/>
      <c r="CJ296" s="253"/>
      <c r="CK296" s="253"/>
      <c r="CL296" s="253"/>
    </row>
    <row r="297" spans="1:90" hidden="1" outlineLevel="1" x14ac:dyDescent="0.15">
      <c r="A297" s="112"/>
      <c r="B297" s="87"/>
      <c r="C297" s="8">
        <v>12</v>
      </c>
      <c r="D297" s="337">
        <v>0.21385933070449756</v>
      </c>
      <c r="E297" s="8">
        <f t="shared" si="28"/>
        <v>9</v>
      </c>
      <c r="F297" s="338"/>
      <c r="G297" s="339">
        <f>IF(OR($C297&gt;G$7,$C297+$E297-1&lt;G$7),0,($D297-SUM($F297:F297)-SUM($F236:F236))/($E297+$C297-G$7))</f>
        <v>0</v>
      </c>
      <c r="H297" s="339">
        <f>IF(OR($C297&gt;H$7,$C297+$E297-1&lt;H$7),0,($D297-SUM($F297:G297)-SUM($F236:G236))/($E297+$C297-H$7))</f>
        <v>0</v>
      </c>
      <c r="I297" s="339">
        <f>IF(OR($C297&gt;I$7,$C297+$E297-1&lt;I$7),0,($D297-SUM($F297:H297)-SUM($F236:H236))/($E297+$C297-I$7))</f>
        <v>0</v>
      </c>
      <c r="J297" s="339">
        <f>IF(OR($C297&gt;J$7,$C297+$E297-1&lt;J$7),0,($D297-SUM($F297:I297)-SUM($F236:I236))/($E297+$C297-J$7))</f>
        <v>0</v>
      </c>
      <c r="K297" s="339">
        <f>IF(OR($C297&gt;K$7,$C297+$E297-1&lt;K$7),0,($D297-SUM($F297:J297)-SUM($F236:J236))/($E297+$C297-K$7))</f>
        <v>0</v>
      </c>
      <c r="L297" s="339">
        <f>IF(OR($C297&gt;L$7,$C297+$E297-1&lt;L$7),0,($D297-SUM($F297:K297)-SUM($F236:K236))/($E297+$C297-L$7))</f>
        <v>0</v>
      </c>
      <c r="M297" s="339">
        <f>IF(OR($C297&gt;M$7,$C297+$E297-1&lt;M$7),0,($D297-SUM($F297:L297)-SUM($F236:L236))/($E297+$C297-M$7))</f>
        <v>0</v>
      </c>
      <c r="N297" s="339">
        <f>IF(OR($C297&gt;N$7,$C297+$E297-1&lt;N$7),0,($D297-SUM($F297:M297)-SUM($F236:M236))/($E297+$C297-N$7))</f>
        <v>0</v>
      </c>
      <c r="O297" s="339">
        <f>IF(OR($C297&gt;O$7,$C297+$E297-1&lt;O$7),0,($D297-SUM($F297:N297)-SUM($F236:N236))/($E297+$C297-O$7))</f>
        <v>0</v>
      </c>
      <c r="P297" s="339">
        <f>IF(OR($C297&gt;P$7,$C297+$E297-1&lt;P$7),0,($D297-SUM($F297:O297)-SUM($F236:O236))/($E297+$C297-P$7))</f>
        <v>0</v>
      </c>
      <c r="Q297" s="339">
        <f>IF(OR($C297&gt;Q$7,$C297+$E297-1&lt;Q$7),0,($D297-SUM($F297:P297)-SUM($F236:P236))/($E297+$C297-Q$7))</f>
        <v>0</v>
      </c>
      <c r="R297" s="339">
        <f>IF(OR($C297&gt;R$7,$C297+$E297-1&lt;R$7),0,($D297-SUM($F297:Q297)-SUM($F236:Q236))/($E297+$C297-R$7))</f>
        <v>2.3762147856055283E-2</v>
      </c>
      <c r="S297" s="339">
        <f>IF(OR($C297&gt;S$7,$C297+$E297-1&lt;S$7),0,($D297-SUM($F297:R297)-SUM($F236:R236))/($E297+$C297-S$7))</f>
        <v>2.3762147856055283E-2</v>
      </c>
      <c r="T297" s="339">
        <f>IF(OR($C297&gt;T$7,$C297+$E297-1&lt;T$7),0,($D297-SUM($F297:S297)-SUM($F236:S236))/($E297+$C297-T$7))</f>
        <v>2.3762147856055287E-2</v>
      </c>
      <c r="U297" s="339">
        <f>IF(OR($C297&gt;U$7,$C297+$E297-1&lt;U$7),0,($D297-SUM($F297:T297)-SUM($F236:T236))/($E297+$C297-U$7))</f>
        <v>2.3762147856055283E-2</v>
      </c>
      <c r="V297" s="339">
        <f>IF(OR($C297&gt;V$7,$C297+$E297-1&lt;V$7),0,($D297-SUM($F297:U297)-SUM($F236:U236))/($E297+$C297-V$7))</f>
        <v>2.3762147856055287E-2</v>
      </c>
      <c r="W297" s="339">
        <f>IF(OR($C297&gt;W$7,$C297+$E297-1&lt;W$7),0,($D297-SUM($F297:V297)-SUM($F236:V236))/($E297+$C297-W$7))</f>
        <v>2.3762147856055287E-2</v>
      </c>
      <c r="X297" s="339">
        <f>IF(OR($C297&gt;X$7,$C297+$E297-1&lt;X$7),0,($D297-SUM($F297:W297)-SUM($F236:W236))/($E297+$C297-X$7))</f>
        <v>2.3762147856055283E-2</v>
      </c>
      <c r="Y297" s="339">
        <f>IF(OR($C297&gt;Y$7,$C297+$E297-1&lt;Y$7),0,($D297-SUM($F297:X297)-SUM($F236:X236))/($E297+$C297-Y$7))</f>
        <v>2.376214785605528E-2</v>
      </c>
      <c r="Z297" s="339">
        <f>IF(OR($C297&gt;Z$7,$C297+$E297-1&lt;Z$7),0,($D297-SUM($F297:Y297)-SUM($F236:Y236))/($E297+$C297-Z$7))</f>
        <v>2.3762147856055266E-2</v>
      </c>
      <c r="AA297" s="339">
        <f>IF(OR($C297&gt;AA$7,$C297+$E297-1&lt;AA$7),0,($D297-SUM($F297:Z297)-SUM($F236:Z236))/($E297+$C297-AA$7))</f>
        <v>0</v>
      </c>
      <c r="AB297" s="339">
        <f>IF(OR($C297&gt;AB$7,$C297+$E297-1&lt;AB$7),0,($D297-SUM($F297:AA297)-SUM($F236:AA236))/($E297+$C297-AB$7))</f>
        <v>0</v>
      </c>
      <c r="AC297" s="339">
        <f>IF(OR($C297&gt;AC$7,$C297+$E297-1&lt;AC$7),0,($D297-SUM($F297:AB297)-SUM($F236:AB236))/($E297+$C297-AC$7))</f>
        <v>0</v>
      </c>
      <c r="AD297" s="339">
        <f>IF(OR($C297&gt;AD$7,$C297+$E297-1&lt;AD$7),0,($D297-SUM($F297:AC297)-SUM($F236:AC236))/($E297+$C297-AD$7))</f>
        <v>0</v>
      </c>
      <c r="AE297" s="339">
        <f>IF(OR($C297&gt;AE$7,$C297+$E297-1&lt;AE$7),0,($D297-SUM($F297:AD297)-SUM($F236:AD236))/($E297+$C297-AE$7))</f>
        <v>0</v>
      </c>
      <c r="AF297" s="339">
        <f>IF(OR($C297&gt;AF$7,$C297+$E297-1&lt;AF$7),0,($D297-SUM($F297:AE297)-SUM($F236:AE236))/($E297+$C297-AF$7))</f>
        <v>0</v>
      </c>
      <c r="AG297" s="339">
        <f>IF(OR($C297&gt;AG$7,$C297+$E297-1&lt;AG$7),0,($D297-SUM($F297:AF297)-SUM($F236:AF236))/($E297+$C297-AG$7))</f>
        <v>0</v>
      </c>
      <c r="AH297" s="339">
        <f>IF(OR($C297&gt;AH$7,$C297+$E297-1&lt;AH$7),0,($D297-SUM($F297:AG297)-SUM($F236:AG236))/($E297+$C297-AH$7))</f>
        <v>0</v>
      </c>
      <c r="AI297" s="339">
        <f>IF(OR($C297&gt;AI$7,$C297+$E297-1&lt;AI$7),0,($D297-SUM($F297:AH297)-SUM($F236:AH236))/($E297+$C297-AI$7))</f>
        <v>0</v>
      </c>
      <c r="AJ297" s="339">
        <f>IF(OR($C297&gt;AJ$7,$C297+$E297-1&lt;AJ$7),0,($D297-SUM($F297:AI297)-SUM($F236:AI236))/($E297+$C297-AJ$7))</f>
        <v>0</v>
      </c>
      <c r="AK297" s="339">
        <f>IF(OR($C297&gt;AK$7,$C297+$E297-1&lt;AK$7),0,($D297-SUM($F297:AJ297)-SUM($F236:AJ236))/($E297+$C297-AK$7))</f>
        <v>0</v>
      </c>
      <c r="AL297" s="339">
        <f>IF(OR($C297&gt;AL$7,$C297+$E297-1&lt;AL$7),0,($D297-SUM($F297:AK297)-SUM($F236:AK236))/($E297+$C297-AL$7))</f>
        <v>0</v>
      </c>
      <c r="AM297" s="339">
        <f>IF(OR($C297&gt;AM$7,$C297+$E297-1&lt;AM$7),0,($D297-SUM($F297:AL297)-SUM($F236:AL236))/($E297+$C297-AM$7))</f>
        <v>0</v>
      </c>
      <c r="AN297" s="339">
        <f>IF(OR($C297&gt;AN$7,$C297+$E297-1&lt;AN$7),0,($D297-SUM($F297:AM297)-SUM($F236:AM236))/($E297+$C297-AN$7))</f>
        <v>0</v>
      </c>
      <c r="AO297" s="339">
        <f>IF(OR($C297&gt;AO$7,$C297+$E297-1&lt;AO$7),0,($D297-SUM($F297:AN297)-SUM($F236:AN236))/($E297+$C297-AO$7))</f>
        <v>0</v>
      </c>
      <c r="AP297" s="339">
        <f>IF(OR($C297&gt;AP$7,$C297+$E297-1&lt;AP$7),0,($D297-SUM($F297:AO297)-SUM($F236:AO236))/($E297+$C297-AP$7))</f>
        <v>0</v>
      </c>
      <c r="AQ297" s="339">
        <f>IF(OR($C297&gt;AQ$7,$C297+$E297-1&lt;AQ$7),0,($D297-SUM($F297:AP297)-SUM($F236:AP236))/($E297+$C297-AQ$7))</f>
        <v>0</v>
      </c>
      <c r="AR297" s="339">
        <f>IF(OR($C297&gt;AR$7,$C297+$E297-1&lt;AR$7),0,($D297-SUM($F297:AQ297)-SUM($F236:AQ236))/($E297+$C297-AR$7))</f>
        <v>0</v>
      </c>
      <c r="AS297" s="339">
        <f>IF(OR($C297&gt;AS$7,$C297+$E297-1&lt;AS$7),0,($D297-SUM($F297:AR297)-SUM($F236:AR236))/($E297+$C297-AS$7))</f>
        <v>0</v>
      </c>
      <c r="AT297" s="339">
        <f>IF(OR($C297&gt;AT$7,$C297+$E297-1&lt;AT$7),0,($D297-SUM($F297:AS297)-SUM($F236:AS236))/($E297+$C297-AT$7))</f>
        <v>0</v>
      </c>
      <c r="AU297" s="339">
        <f>IF(OR($C297&gt;AU$7,$C297+$E297-1&lt;AU$7),0,($D297-SUM($F297:AT297)-SUM($F236:AT236))/($E297+$C297-AU$7))</f>
        <v>0</v>
      </c>
      <c r="AV297" s="339">
        <f>IF(OR($C297&gt;AV$7,$C297+$E297-1&lt;AV$7),0,($D297-SUM($F297:AU297)-SUM($F236:AU236))/($E297+$C297-AV$7))</f>
        <v>0</v>
      </c>
      <c r="AW297" s="339">
        <f>IF(OR($C297&gt;AW$7,$C297+$E297-1&lt;AW$7),0,($D297-SUM($F297:AV297)-SUM($F236:AV236))/($E297+$C297-AW$7))</f>
        <v>0</v>
      </c>
      <c r="AX297" s="339">
        <f>IF(OR($C297&gt;AX$7,$C297+$E297-1&lt;AX$7),0,($D297-SUM($F297:AW297)-SUM($F236:AW236))/($E297+$C297-AX$7))</f>
        <v>0</v>
      </c>
      <c r="AY297" s="339">
        <f>IF(OR($C297&gt;AY$7,$C297+$E297-1&lt;AY$7),0,($D297-SUM($F297:AX297)-SUM($F236:AX236))/($E297+$C297-AY$7))</f>
        <v>0</v>
      </c>
      <c r="AZ297" s="339">
        <f>IF(OR($C297&gt;AZ$7,$C297+$E297-1&lt;AZ$7),0,($D297-SUM($F297:AY297)-SUM($F236:AY236))/($E297+$C297-AZ$7))</f>
        <v>0</v>
      </c>
      <c r="BA297" s="339">
        <f>IF(OR($C297&gt;BA$7,$C297+$E297-1&lt;BA$7),0,($D297-SUM($F297:AZ297)-SUM($F236:AZ236))/($E297+$C297-BA$7))</f>
        <v>0</v>
      </c>
      <c r="BB297" s="339">
        <f>IF(OR($C297&gt;BB$7,$C297+$E297-1&lt;BB$7),0,($D297-SUM($F297:BA297)-SUM($F236:BA236))/($E297+$C297-BB$7))</f>
        <v>0</v>
      </c>
      <c r="BC297" s="339">
        <f>IF(OR($C297&gt;BC$7,$C297+$E297-1&lt;BC$7),0,($D297-SUM($F297:BB297)-SUM($F236:BB236))/($E297+$C297-BC$7))</f>
        <v>0</v>
      </c>
      <c r="BD297" s="339">
        <f>IF(OR($C297&gt;BD$7,$C297+$E297-1&lt;BD$7),0,($D297-SUM($F297:BC297)-SUM($F236:BC236))/($E297+$C297-BD$7))</f>
        <v>0</v>
      </c>
      <c r="BE297" s="339">
        <f>IF(OR($C297&gt;BE$7,$C297+$E297-1&lt;BE$7),0,($D297-SUM($F297:BD297)-SUM($F236:BD236))/($E297+$C297-BE$7))</f>
        <v>0</v>
      </c>
      <c r="BF297" s="339">
        <f>IF(OR($C297&gt;BF$7,$C297+$E297-1&lt;BF$7),0,($D297-SUM($F297:BE297)-SUM($F236:BE236))/($E297+$C297-BF$7))</f>
        <v>0</v>
      </c>
      <c r="BG297" s="339">
        <f>IF(OR($C297&gt;BG$7,$C297+$E297-1&lt;BG$7),0,($D297-SUM($F297:BF297)-SUM($F236:BF236))/($E297+$C297-BG$7))</f>
        <v>0</v>
      </c>
      <c r="BH297" s="339">
        <f>IF(OR($C297&gt;BH$7,$C297+$E297-1&lt;BH$7),0,($D297-SUM($F297:BG297)-SUM($F236:BG236))/($E297+$C297-BH$7))</f>
        <v>0</v>
      </c>
      <c r="BI297" s="339">
        <f>IF(OR($C297&gt;BI$7,$C297+$E297-1&lt;BI$7),0,($D297-SUM($F297:BH297)-SUM($F236:BH236))/($E297+$C297-BI$7))</f>
        <v>0</v>
      </c>
      <c r="BJ297" s="339">
        <f>IF(OR($C297&gt;BJ$7,$C297+$E297-1&lt;BJ$7),0,($D297-SUM($F297:BI297)-SUM($F236:BI236))/($E297+$C297-BJ$7))</f>
        <v>0</v>
      </c>
      <c r="BK297" s="339">
        <f>IF(OR($C297&gt;BK$7,$C297+$E297-1&lt;BK$7),0,($D297-SUM($F297:BJ297)-SUM($F236:BJ236))/($E297+$C297-BK$7))</f>
        <v>0</v>
      </c>
      <c r="BL297" s="339">
        <f>IF(OR($C297&gt;BL$7,$C297+$E297-1&lt;BL$7),0,($D297-SUM($F297:BK297)-SUM($F236:BK236))/($E297+$C297-BL$7))</f>
        <v>0</v>
      </c>
      <c r="BM297" s="339">
        <f>IF(OR($C297&gt;BM$7,$C297+$E297-1&lt;BM$7),0,($D297-SUM($F297:BL297)-SUM($F236:BL236))/($E297+$C297-BM$7))</f>
        <v>0</v>
      </c>
      <c r="BN297" s="339">
        <f>IF(OR($C297&gt;BN$7,$C297+$E297-1&lt;BN$7),0,($D297-SUM($F297:BM297)-SUM($F236:BM236))/($E297+$C297-BN$7))</f>
        <v>0</v>
      </c>
      <c r="BO297" s="253"/>
      <c r="BP297" s="253"/>
      <c r="BQ297" s="253"/>
      <c r="BR297" s="253"/>
      <c r="BS297" s="253"/>
      <c r="BT297" s="253"/>
      <c r="BU297" s="253"/>
      <c r="BV297" s="253"/>
      <c r="BW297" s="253"/>
      <c r="BX297" s="253"/>
      <c r="BY297" s="253"/>
      <c r="BZ297" s="253"/>
      <c r="CA297" s="253"/>
      <c r="CB297" s="253"/>
      <c r="CC297" s="253"/>
      <c r="CD297" s="253"/>
      <c r="CE297" s="253"/>
      <c r="CF297" s="253"/>
      <c r="CG297" s="253"/>
      <c r="CH297" s="253"/>
      <c r="CI297" s="253"/>
      <c r="CJ297" s="253"/>
      <c r="CK297" s="253"/>
      <c r="CL297" s="253"/>
    </row>
    <row r="298" spans="1:90" hidden="1" outlineLevel="1" x14ac:dyDescent="0.15">
      <c r="A298" s="112"/>
      <c r="B298" s="87"/>
      <c r="C298" s="8">
        <v>13</v>
      </c>
      <c r="D298" s="337">
        <v>0.21020807383881102</v>
      </c>
      <c r="E298" s="8">
        <f t="shared" si="28"/>
        <v>9</v>
      </c>
      <c r="F298" s="338"/>
      <c r="G298" s="339">
        <f>IF(OR($C298&gt;G$7,$C298+$E298-1&lt;G$7),0,($D298-SUM($F298:F298)-SUM($F237:F237))/($E298+$C298-G$7))</f>
        <v>0</v>
      </c>
      <c r="H298" s="339">
        <f>IF(OR($C298&gt;H$7,$C298+$E298-1&lt;H$7),0,($D298-SUM($F298:G298)-SUM($F237:G237))/($E298+$C298-H$7))</f>
        <v>0</v>
      </c>
      <c r="I298" s="339">
        <f>IF(OR($C298&gt;I$7,$C298+$E298-1&lt;I$7),0,($D298-SUM($F298:H298)-SUM($F237:H237))/($E298+$C298-I$7))</f>
        <v>0</v>
      </c>
      <c r="J298" s="339">
        <f>IF(OR($C298&gt;J$7,$C298+$E298-1&lt;J$7),0,($D298-SUM($F298:I298)-SUM($F237:I237))/($E298+$C298-J$7))</f>
        <v>0</v>
      </c>
      <c r="K298" s="339">
        <f>IF(OR($C298&gt;K$7,$C298+$E298-1&lt;K$7),0,($D298-SUM($F298:J298)-SUM($F237:J237))/($E298+$C298-K$7))</f>
        <v>0</v>
      </c>
      <c r="L298" s="339">
        <f>IF(OR($C298&gt;L$7,$C298+$E298-1&lt;L$7),0,($D298-SUM($F298:K298)-SUM($F237:K237))/($E298+$C298-L$7))</f>
        <v>0</v>
      </c>
      <c r="M298" s="339">
        <f>IF(OR($C298&gt;M$7,$C298+$E298-1&lt;M$7),0,($D298-SUM($F298:L298)-SUM($F237:L237))/($E298+$C298-M$7))</f>
        <v>0</v>
      </c>
      <c r="N298" s="339">
        <f>IF(OR($C298&gt;N$7,$C298+$E298-1&lt;N$7),0,($D298-SUM($F298:M298)-SUM($F237:M237))/($E298+$C298-N$7))</f>
        <v>0</v>
      </c>
      <c r="O298" s="339">
        <f>IF(OR($C298&gt;O$7,$C298+$E298-1&lt;O$7),0,($D298-SUM($F298:N298)-SUM($F237:N237))/($E298+$C298-O$7))</f>
        <v>0</v>
      </c>
      <c r="P298" s="339">
        <f>IF(OR($C298&gt;P$7,$C298+$E298-1&lt;P$7),0,($D298-SUM($F298:O298)-SUM($F237:O237))/($E298+$C298-P$7))</f>
        <v>0</v>
      </c>
      <c r="Q298" s="339">
        <f>IF(OR($C298&gt;Q$7,$C298+$E298-1&lt;Q$7),0,($D298-SUM($F298:P298)-SUM($F237:P237))/($E298+$C298-Q$7))</f>
        <v>0</v>
      </c>
      <c r="R298" s="339">
        <f>IF(OR($C298&gt;R$7,$C298+$E298-1&lt;R$7),0,($D298-SUM($F298:Q298)-SUM($F237:Q237))/($E298+$C298-R$7))</f>
        <v>0</v>
      </c>
      <c r="S298" s="339">
        <f>IF(OR($C298&gt;S$7,$C298+$E298-1&lt;S$7),0,($D298-SUM($F298:R298)-SUM($F237:R237))/($E298+$C298-S$7))</f>
        <v>2.3356452648756781E-2</v>
      </c>
      <c r="T298" s="339">
        <f>IF(OR($C298&gt;T$7,$C298+$E298-1&lt;T$7),0,($D298-SUM($F298:S298)-SUM($F237:S237))/($E298+$C298-T$7))</f>
        <v>2.3356452648756781E-2</v>
      </c>
      <c r="U298" s="339">
        <f>IF(OR($C298&gt;U$7,$C298+$E298-1&lt;U$7),0,($D298-SUM($F298:T298)-SUM($F237:T237))/($E298+$C298-U$7))</f>
        <v>2.3356452648756777E-2</v>
      </c>
      <c r="V298" s="339">
        <f>IF(OR($C298&gt;V$7,$C298+$E298-1&lt;V$7),0,($D298-SUM($F298:U298)-SUM($F237:U237))/($E298+$C298-V$7))</f>
        <v>2.3356452648756781E-2</v>
      </c>
      <c r="W298" s="339">
        <f>IF(OR($C298&gt;W$7,$C298+$E298-1&lt;W$7),0,($D298-SUM($F298:V298)-SUM($F237:V237))/($E298+$C298-W$7))</f>
        <v>2.3356452648756777E-2</v>
      </c>
      <c r="X298" s="339">
        <f>IF(OR($C298&gt;X$7,$C298+$E298-1&lt;X$7),0,($D298-SUM($F298:W298)-SUM($F237:W237))/($E298+$C298-X$7))</f>
        <v>2.3356452648756777E-2</v>
      </c>
      <c r="Y298" s="339">
        <f>IF(OR($C298&gt;Y$7,$C298+$E298-1&lt;Y$7),0,($D298-SUM($F298:X298)-SUM($F237:X237))/($E298+$C298-Y$7))</f>
        <v>2.3356452648756781E-2</v>
      </c>
      <c r="Z298" s="339">
        <f>IF(OR($C298&gt;Z$7,$C298+$E298-1&lt;Z$7),0,($D298-SUM($F298:Y298)-SUM($F237:Y237))/($E298+$C298-Z$7))</f>
        <v>2.3356452648756784E-2</v>
      </c>
      <c r="AA298" s="339">
        <f>IF(OR($C298&gt;AA$7,$C298+$E298-1&lt;AA$7),0,($D298-SUM($F298:Z298)-SUM($F237:Z237))/($E298+$C298-AA$7))</f>
        <v>2.3356452648756798E-2</v>
      </c>
      <c r="AB298" s="339">
        <f>IF(OR($C298&gt;AB$7,$C298+$E298-1&lt;AB$7),0,($D298-SUM($F298:AA298)-SUM($F237:AA237))/($E298+$C298-AB$7))</f>
        <v>0</v>
      </c>
      <c r="AC298" s="339">
        <f>IF(OR($C298&gt;AC$7,$C298+$E298-1&lt;AC$7),0,($D298-SUM($F298:AB298)-SUM($F237:AB237))/($E298+$C298-AC$7))</f>
        <v>0</v>
      </c>
      <c r="AD298" s="339">
        <f>IF(OR($C298&gt;AD$7,$C298+$E298-1&lt;AD$7),0,($D298-SUM($F298:AC298)-SUM($F237:AC237))/($E298+$C298-AD$7))</f>
        <v>0</v>
      </c>
      <c r="AE298" s="339">
        <f>IF(OR($C298&gt;AE$7,$C298+$E298-1&lt;AE$7),0,($D298-SUM($F298:AD298)-SUM($F237:AD237))/($E298+$C298-AE$7))</f>
        <v>0</v>
      </c>
      <c r="AF298" s="339">
        <f>IF(OR($C298&gt;AF$7,$C298+$E298-1&lt;AF$7),0,($D298-SUM($F298:AE298)-SUM($F237:AE237))/($E298+$C298-AF$7))</f>
        <v>0</v>
      </c>
      <c r="AG298" s="339">
        <f>IF(OR($C298&gt;AG$7,$C298+$E298-1&lt;AG$7),0,($D298-SUM($F298:AF298)-SUM($F237:AF237))/($E298+$C298-AG$7))</f>
        <v>0</v>
      </c>
      <c r="AH298" s="339">
        <f>IF(OR($C298&gt;AH$7,$C298+$E298-1&lt;AH$7),0,($D298-SUM($F298:AG298)-SUM($F237:AG237))/($E298+$C298-AH$7))</f>
        <v>0</v>
      </c>
      <c r="AI298" s="339">
        <f>IF(OR($C298&gt;AI$7,$C298+$E298-1&lt;AI$7),0,($D298-SUM($F298:AH298)-SUM($F237:AH237))/($E298+$C298-AI$7))</f>
        <v>0</v>
      </c>
      <c r="AJ298" s="339">
        <f>IF(OR($C298&gt;AJ$7,$C298+$E298-1&lt;AJ$7),0,($D298-SUM($F298:AI298)-SUM($F237:AI237))/($E298+$C298-AJ$7))</f>
        <v>0</v>
      </c>
      <c r="AK298" s="339">
        <f>IF(OR($C298&gt;AK$7,$C298+$E298-1&lt;AK$7),0,($D298-SUM($F298:AJ298)-SUM($F237:AJ237))/($E298+$C298-AK$7))</f>
        <v>0</v>
      </c>
      <c r="AL298" s="339">
        <f>IF(OR($C298&gt;AL$7,$C298+$E298-1&lt;AL$7),0,($D298-SUM($F298:AK298)-SUM($F237:AK237))/($E298+$C298-AL$7))</f>
        <v>0</v>
      </c>
      <c r="AM298" s="339">
        <f>IF(OR($C298&gt;AM$7,$C298+$E298-1&lt;AM$7),0,($D298-SUM($F298:AL298)-SUM($F237:AL237))/($E298+$C298-AM$7))</f>
        <v>0</v>
      </c>
      <c r="AN298" s="339">
        <f>IF(OR($C298&gt;AN$7,$C298+$E298-1&lt;AN$7),0,($D298-SUM($F298:AM298)-SUM($F237:AM237))/($E298+$C298-AN$7))</f>
        <v>0</v>
      </c>
      <c r="AO298" s="339">
        <f>IF(OR($C298&gt;AO$7,$C298+$E298-1&lt;AO$7),0,($D298-SUM($F298:AN298)-SUM($F237:AN237))/($E298+$C298-AO$7))</f>
        <v>0</v>
      </c>
      <c r="AP298" s="339">
        <f>IF(OR($C298&gt;AP$7,$C298+$E298-1&lt;AP$7),0,($D298-SUM($F298:AO298)-SUM($F237:AO237))/($E298+$C298-AP$7))</f>
        <v>0</v>
      </c>
      <c r="AQ298" s="339">
        <f>IF(OR($C298&gt;AQ$7,$C298+$E298-1&lt;AQ$7),0,($D298-SUM($F298:AP298)-SUM($F237:AP237))/($E298+$C298-AQ$7))</f>
        <v>0</v>
      </c>
      <c r="AR298" s="339">
        <f>IF(OR($C298&gt;AR$7,$C298+$E298-1&lt;AR$7),0,($D298-SUM($F298:AQ298)-SUM($F237:AQ237))/($E298+$C298-AR$7))</f>
        <v>0</v>
      </c>
      <c r="AS298" s="339">
        <f>IF(OR($C298&gt;AS$7,$C298+$E298-1&lt;AS$7),0,($D298-SUM($F298:AR298)-SUM($F237:AR237))/($E298+$C298-AS$7))</f>
        <v>0</v>
      </c>
      <c r="AT298" s="339">
        <f>IF(OR($C298&gt;AT$7,$C298+$E298-1&lt;AT$7),0,($D298-SUM($F298:AS298)-SUM($F237:AS237))/($E298+$C298-AT$7))</f>
        <v>0</v>
      </c>
      <c r="AU298" s="339">
        <f>IF(OR($C298&gt;AU$7,$C298+$E298-1&lt;AU$7),0,($D298-SUM($F298:AT298)-SUM($F237:AT237))/($E298+$C298-AU$7))</f>
        <v>0</v>
      </c>
      <c r="AV298" s="339">
        <f>IF(OR($C298&gt;AV$7,$C298+$E298-1&lt;AV$7),0,($D298-SUM($F298:AU298)-SUM($F237:AU237))/($E298+$C298-AV$7))</f>
        <v>0</v>
      </c>
      <c r="AW298" s="339">
        <f>IF(OR($C298&gt;AW$7,$C298+$E298-1&lt;AW$7),0,($D298-SUM($F298:AV298)-SUM($F237:AV237))/($E298+$C298-AW$7))</f>
        <v>0</v>
      </c>
      <c r="AX298" s="339">
        <f>IF(OR($C298&gt;AX$7,$C298+$E298-1&lt;AX$7),0,($D298-SUM($F298:AW298)-SUM($F237:AW237))/($E298+$C298-AX$7))</f>
        <v>0</v>
      </c>
      <c r="AY298" s="339">
        <f>IF(OR($C298&gt;AY$7,$C298+$E298-1&lt;AY$7),0,($D298-SUM($F298:AX298)-SUM($F237:AX237))/($E298+$C298-AY$7))</f>
        <v>0</v>
      </c>
      <c r="AZ298" s="339">
        <f>IF(OR($C298&gt;AZ$7,$C298+$E298-1&lt;AZ$7),0,($D298-SUM($F298:AY298)-SUM($F237:AY237))/($E298+$C298-AZ$7))</f>
        <v>0</v>
      </c>
      <c r="BA298" s="339">
        <f>IF(OR($C298&gt;BA$7,$C298+$E298-1&lt;BA$7),0,($D298-SUM($F298:AZ298)-SUM($F237:AZ237))/($E298+$C298-BA$7))</f>
        <v>0</v>
      </c>
      <c r="BB298" s="339">
        <f>IF(OR($C298&gt;BB$7,$C298+$E298-1&lt;BB$7),0,($D298-SUM($F298:BA298)-SUM($F237:BA237))/($E298+$C298-BB$7))</f>
        <v>0</v>
      </c>
      <c r="BC298" s="339">
        <f>IF(OR($C298&gt;BC$7,$C298+$E298-1&lt;BC$7),0,($D298-SUM($F298:BB298)-SUM($F237:BB237))/($E298+$C298-BC$7))</f>
        <v>0</v>
      </c>
      <c r="BD298" s="339">
        <f>IF(OR($C298&gt;BD$7,$C298+$E298-1&lt;BD$7),0,($D298-SUM($F298:BC298)-SUM($F237:BC237))/($E298+$C298-BD$7))</f>
        <v>0</v>
      </c>
      <c r="BE298" s="339">
        <f>IF(OR($C298&gt;BE$7,$C298+$E298-1&lt;BE$7),0,($D298-SUM($F298:BD298)-SUM($F237:BD237))/($E298+$C298-BE$7))</f>
        <v>0</v>
      </c>
      <c r="BF298" s="339">
        <f>IF(OR($C298&gt;BF$7,$C298+$E298-1&lt;BF$7),0,($D298-SUM($F298:BE298)-SUM($F237:BE237))/($E298+$C298-BF$7))</f>
        <v>0</v>
      </c>
      <c r="BG298" s="339">
        <f>IF(OR($C298&gt;BG$7,$C298+$E298-1&lt;BG$7),0,($D298-SUM($F298:BF298)-SUM($F237:BF237))/($E298+$C298-BG$7))</f>
        <v>0</v>
      </c>
      <c r="BH298" s="339">
        <f>IF(OR($C298&gt;BH$7,$C298+$E298-1&lt;BH$7),0,($D298-SUM($F298:BG298)-SUM($F237:BG237))/($E298+$C298-BH$7))</f>
        <v>0</v>
      </c>
      <c r="BI298" s="339">
        <f>IF(OR($C298&gt;BI$7,$C298+$E298-1&lt;BI$7),0,($D298-SUM($F298:BH298)-SUM($F237:BH237))/($E298+$C298-BI$7))</f>
        <v>0</v>
      </c>
      <c r="BJ298" s="339">
        <f>IF(OR($C298&gt;BJ$7,$C298+$E298-1&lt;BJ$7),0,($D298-SUM($F298:BI298)-SUM($F237:BI237))/($E298+$C298-BJ$7))</f>
        <v>0</v>
      </c>
      <c r="BK298" s="339">
        <f>IF(OR($C298&gt;BK$7,$C298+$E298-1&lt;BK$7),0,($D298-SUM($F298:BJ298)-SUM($F237:BJ237))/($E298+$C298-BK$7))</f>
        <v>0</v>
      </c>
      <c r="BL298" s="339">
        <f>IF(OR($C298&gt;BL$7,$C298+$E298-1&lt;BL$7),0,($D298-SUM($F298:BK298)-SUM($F237:BK237))/($E298+$C298-BL$7))</f>
        <v>0</v>
      </c>
      <c r="BM298" s="339">
        <f>IF(OR($C298&gt;BM$7,$C298+$E298-1&lt;BM$7),0,($D298-SUM($F298:BL298)-SUM($F237:BL237))/($E298+$C298-BM$7))</f>
        <v>0</v>
      </c>
      <c r="BN298" s="339">
        <f>IF(OR($C298&gt;BN$7,$C298+$E298-1&lt;BN$7),0,($D298-SUM($F298:BM298)-SUM($F237:BM237))/($E298+$C298-BN$7))</f>
        <v>0</v>
      </c>
      <c r="BO298" s="253"/>
      <c r="BP298" s="253"/>
      <c r="BQ298" s="253"/>
      <c r="BR298" s="253"/>
      <c r="BS298" s="253"/>
      <c r="BT298" s="253"/>
      <c r="BU298" s="253"/>
      <c r="BV298" s="253"/>
      <c r="BW298" s="253"/>
      <c r="BX298" s="253"/>
      <c r="BY298" s="253"/>
      <c r="BZ298" s="253"/>
      <c r="CA298" s="253"/>
      <c r="CB298" s="253"/>
      <c r="CC298" s="253"/>
      <c r="CD298" s="253"/>
      <c r="CE298" s="253"/>
      <c r="CF298" s="253"/>
      <c r="CG298" s="253"/>
      <c r="CH298" s="253"/>
      <c r="CI298" s="253"/>
      <c r="CJ298" s="253"/>
      <c r="CK298" s="253"/>
      <c r="CL298" s="253"/>
    </row>
    <row r="299" spans="1:90" hidden="1" outlineLevel="1" x14ac:dyDescent="0.15">
      <c r="A299" s="112"/>
      <c r="B299" s="87"/>
      <c r="C299" s="8">
        <v>14</v>
      </c>
      <c r="D299" s="337">
        <v>0.20655681697312445</v>
      </c>
      <c r="E299" s="8">
        <f t="shared" si="28"/>
        <v>9</v>
      </c>
      <c r="F299" s="338"/>
      <c r="G299" s="339">
        <f>IF(OR($C299&gt;G$7,$C299+$E299-1&lt;G$7),0,($D299-SUM($F299:F299)-SUM($F238:F238))/($E299+$C299-G$7))</f>
        <v>0</v>
      </c>
      <c r="H299" s="339">
        <f>IF(OR($C299&gt;H$7,$C299+$E299-1&lt;H$7),0,($D299-SUM($F299:G299)-SUM($F238:G238))/($E299+$C299-H$7))</f>
        <v>0</v>
      </c>
      <c r="I299" s="339">
        <f>IF(OR($C299&gt;I$7,$C299+$E299-1&lt;I$7),0,($D299-SUM($F299:H299)-SUM($F238:H238))/($E299+$C299-I$7))</f>
        <v>0</v>
      </c>
      <c r="J299" s="339">
        <f>IF(OR($C299&gt;J$7,$C299+$E299-1&lt;J$7),0,($D299-SUM($F299:I299)-SUM($F238:I238))/($E299+$C299-J$7))</f>
        <v>0</v>
      </c>
      <c r="K299" s="339">
        <f>IF(OR($C299&gt;K$7,$C299+$E299-1&lt;K$7),0,($D299-SUM($F299:J299)-SUM($F238:J238))/($E299+$C299-K$7))</f>
        <v>0</v>
      </c>
      <c r="L299" s="339">
        <f>IF(OR($C299&gt;L$7,$C299+$E299-1&lt;L$7),0,($D299-SUM($F299:K299)-SUM($F238:K238))/($E299+$C299-L$7))</f>
        <v>0</v>
      </c>
      <c r="M299" s="339">
        <f>IF(OR($C299&gt;M$7,$C299+$E299-1&lt;M$7),0,($D299-SUM($F299:L299)-SUM($F238:L238))/($E299+$C299-M$7))</f>
        <v>0</v>
      </c>
      <c r="N299" s="339">
        <f>IF(OR($C299&gt;N$7,$C299+$E299-1&lt;N$7),0,($D299-SUM($F299:M299)-SUM($F238:M238))/($E299+$C299-N$7))</f>
        <v>0</v>
      </c>
      <c r="O299" s="339">
        <f>IF(OR($C299&gt;O$7,$C299+$E299-1&lt;O$7),0,($D299-SUM($F299:N299)-SUM($F238:N238))/($E299+$C299-O$7))</f>
        <v>0</v>
      </c>
      <c r="P299" s="339">
        <f>IF(OR($C299&gt;P$7,$C299+$E299-1&lt;P$7),0,($D299-SUM($F299:O299)-SUM($F238:O238))/($E299+$C299-P$7))</f>
        <v>0</v>
      </c>
      <c r="Q299" s="339">
        <f>IF(OR($C299&gt;Q$7,$C299+$E299-1&lt;Q$7),0,($D299-SUM($F299:P299)-SUM($F238:P238))/($E299+$C299-Q$7))</f>
        <v>0</v>
      </c>
      <c r="R299" s="339">
        <f>IF(OR($C299&gt;R$7,$C299+$E299-1&lt;R$7),0,($D299-SUM($F299:Q299)-SUM($F238:Q238))/($E299+$C299-R$7))</f>
        <v>0</v>
      </c>
      <c r="S299" s="339">
        <f>IF(OR($C299&gt;S$7,$C299+$E299-1&lt;S$7),0,($D299-SUM($F299:R299)-SUM($F238:R238))/($E299+$C299-S$7))</f>
        <v>0</v>
      </c>
      <c r="T299" s="339">
        <f>IF(OR($C299&gt;T$7,$C299+$E299-1&lt;T$7),0,($D299-SUM($F299:S299)-SUM($F238:S238))/($E299+$C299-T$7))</f>
        <v>2.2950757441458271E-2</v>
      </c>
      <c r="U299" s="339">
        <f>IF(OR($C299&gt;U$7,$C299+$E299-1&lt;U$7),0,($D299-SUM($F299:T299)-SUM($F238:T238))/($E299+$C299-U$7))</f>
        <v>2.2950757441458271E-2</v>
      </c>
      <c r="V299" s="339">
        <f>IF(OR($C299&gt;V$7,$C299+$E299-1&lt;V$7),0,($D299-SUM($F299:U299)-SUM($F238:U238))/($E299+$C299-V$7))</f>
        <v>2.2950757441458271E-2</v>
      </c>
      <c r="W299" s="339">
        <f>IF(OR($C299&gt;W$7,$C299+$E299-1&lt;W$7),0,($D299-SUM($F299:V299)-SUM($F238:V238))/($E299+$C299-W$7))</f>
        <v>2.2950757441458275E-2</v>
      </c>
      <c r="X299" s="339">
        <f>IF(OR($C299&gt;X$7,$C299+$E299-1&lt;X$7),0,($D299-SUM($F299:W299)-SUM($F238:W238))/($E299+$C299-X$7))</f>
        <v>2.2950757441458271E-2</v>
      </c>
      <c r="Y299" s="339">
        <f>IF(OR($C299&gt;Y$7,$C299+$E299-1&lt;Y$7),0,($D299-SUM($F299:X299)-SUM($F238:X238))/($E299+$C299-Y$7))</f>
        <v>2.2950757441458271E-2</v>
      </c>
      <c r="Z299" s="339">
        <f>IF(OR($C299&gt;Z$7,$C299+$E299-1&lt;Z$7),0,($D299-SUM($F299:Y299)-SUM($F238:Y238))/($E299+$C299-Z$7))</f>
        <v>2.2950757441458275E-2</v>
      </c>
      <c r="AA299" s="339">
        <f>IF(OR($C299&gt;AA$7,$C299+$E299-1&lt;AA$7),0,($D299-SUM($F299:Z299)-SUM($F238:Z238))/($E299+$C299-AA$7))</f>
        <v>2.2950757441458275E-2</v>
      </c>
      <c r="AB299" s="339">
        <f>IF(OR($C299&gt;AB$7,$C299+$E299-1&lt;AB$7),0,($D299-SUM($F299:AA299)-SUM($F238:AA238))/($E299+$C299-AB$7))</f>
        <v>2.2950757441458275E-2</v>
      </c>
      <c r="AC299" s="339">
        <f>IF(OR($C299&gt;AC$7,$C299+$E299-1&lt;AC$7),0,($D299-SUM($F299:AB299)-SUM($F238:AB238))/($E299+$C299-AC$7))</f>
        <v>0</v>
      </c>
      <c r="AD299" s="339">
        <f>IF(OR($C299&gt;AD$7,$C299+$E299-1&lt;AD$7),0,($D299-SUM($F299:AC299)-SUM($F238:AC238))/($E299+$C299-AD$7))</f>
        <v>0</v>
      </c>
      <c r="AE299" s="339">
        <f>IF(OR($C299&gt;AE$7,$C299+$E299-1&lt;AE$7),0,($D299-SUM($F299:AD299)-SUM($F238:AD238))/($E299+$C299-AE$7))</f>
        <v>0</v>
      </c>
      <c r="AF299" s="339">
        <f>IF(OR($C299&gt;AF$7,$C299+$E299-1&lt;AF$7),0,($D299-SUM($F299:AE299)-SUM($F238:AE238))/($E299+$C299-AF$7))</f>
        <v>0</v>
      </c>
      <c r="AG299" s="339">
        <f>IF(OR($C299&gt;AG$7,$C299+$E299-1&lt;AG$7),0,($D299-SUM($F299:AF299)-SUM($F238:AF238))/($E299+$C299-AG$7))</f>
        <v>0</v>
      </c>
      <c r="AH299" s="339">
        <f>IF(OR($C299&gt;AH$7,$C299+$E299-1&lt;AH$7),0,($D299-SUM($F299:AG299)-SUM($F238:AG238))/($E299+$C299-AH$7))</f>
        <v>0</v>
      </c>
      <c r="AI299" s="339">
        <f>IF(OR($C299&gt;AI$7,$C299+$E299-1&lt;AI$7),0,($D299-SUM($F299:AH299)-SUM($F238:AH238))/($E299+$C299-AI$7))</f>
        <v>0</v>
      </c>
      <c r="AJ299" s="339">
        <f>IF(OR($C299&gt;AJ$7,$C299+$E299-1&lt;AJ$7),0,($D299-SUM($F299:AI299)-SUM($F238:AI238))/($E299+$C299-AJ$7))</f>
        <v>0</v>
      </c>
      <c r="AK299" s="339">
        <f>IF(OR($C299&gt;AK$7,$C299+$E299-1&lt;AK$7),0,($D299-SUM($F299:AJ299)-SUM($F238:AJ238))/($E299+$C299-AK$7))</f>
        <v>0</v>
      </c>
      <c r="AL299" s="339">
        <f>IF(OR($C299&gt;AL$7,$C299+$E299-1&lt;AL$7),0,($D299-SUM($F299:AK299)-SUM($F238:AK238))/($E299+$C299-AL$7))</f>
        <v>0</v>
      </c>
      <c r="AM299" s="339">
        <f>IF(OR($C299&gt;AM$7,$C299+$E299-1&lt;AM$7),0,($D299-SUM($F299:AL299)-SUM($F238:AL238))/($E299+$C299-AM$7))</f>
        <v>0</v>
      </c>
      <c r="AN299" s="339">
        <f>IF(OR($C299&gt;AN$7,$C299+$E299-1&lt;AN$7),0,($D299-SUM($F299:AM299)-SUM($F238:AM238))/($E299+$C299-AN$7))</f>
        <v>0</v>
      </c>
      <c r="AO299" s="339">
        <f>IF(OR($C299&gt;AO$7,$C299+$E299-1&lt;AO$7),0,($D299-SUM($F299:AN299)-SUM($F238:AN238))/($E299+$C299-AO$7))</f>
        <v>0</v>
      </c>
      <c r="AP299" s="339">
        <f>IF(OR($C299&gt;AP$7,$C299+$E299-1&lt;AP$7),0,($D299-SUM($F299:AO299)-SUM($F238:AO238))/($E299+$C299-AP$7))</f>
        <v>0</v>
      </c>
      <c r="AQ299" s="339">
        <f>IF(OR($C299&gt;AQ$7,$C299+$E299-1&lt;AQ$7),0,($D299-SUM($F299:AP299)-SUM($F238:AP238))/($E299+$C299-AQ$7))</f>
        <v>0</v>
      </c>
      <c r="AR299" s="339">
        <f>IF(OR($C299&gt;AR$7,$C299+$E299-1&lt;AR$7),0,($D299-SUM($F299:AQ299)-SUM($F238:AQ238))/($E299+$C299-AR$7))</f>
        <v>0</v>
      </c>
      <c r="AS299" s="339">
        <f>IF(OR($C299&gt;AS$7,$C299+$E299-1&lt;AS$7),0,($D299-SUM($F299:AR299)-SUM($F238:AR238))/($E299+$C299-AS$7))</f>
        <v>0</v>
      </c>
      <c r="AT299" s="339">
        <f>IF(OR($C299&gt;AT$7,$C299+$E299-1&lt;AT$7),0,($D299-SUM($F299:AS299)-SUM($F238:AS238))/($E299+$C299-AT$7))</f>
        <v>0</v>
      </c>
      <c r="AU299" s="339">
        <f>IF(OR($C299&gt;AU$7,$C299+$E299-1&lt;AU$7),0,($D299-SUM($F299:AT299)-SUM($F238:AT238))/($E299+$C299-AU$7))</f>
        <v>0</v>
      </c>
      <c r="AV299" s="339">
        <f>IF(OR($C299&gt;AV$7,$C299+$E299-1&lt;AV$7),0,($D299-SUM($F299:AU299)-SUM($F238:AU238))/($E299+$C299-AV$7))</f>
        <v>0</v>
      </c>
      <c r="AW299" s="339">
        <f>IF(OR($C299&gt;AW$7,$C299+$E299-1&lt;AW$7),0,($D299-SUM($F299:AV299)-SUM($F238:AV238))/($E299+$C299-AW$7))</f>
        <v>0</v>
      </c>
      <c r="AX299" s="339">
        <f>IF(OR($C299&gt;AX$7,$C299+$E299-1&lt;AX$7),0,($D299-SUM($F299:AW299)-SUM($F238:AW238))/($E299+$C299-AX$7))</f>
        <v>0</v>
      </c>
      <c r="AY299" s="339">
        <f>IF(OR($C299&gt;AY$7,$C299+$E299-1&lt;AY$7),0,($D299-SUM($F299:AX299)-SUM($F238:AX238))/($E299+$C299-AY$7))</f>
        <v>0</v>
      </c>
      <c r="AZ299" s="339">
        <f>IF(OR($C299&gt;AZ$7,$C299+$E299-1&lt;AZ$7),0,($D299-SUM($F299:AY299)-SUM($F238:AY238))/($E299+$C299-AZ$7))</f>
        <v>0</v>
      </c>
      <c r="BA299" s="339">
        <f>IF(OR($C299&gt;BA$7,$C299+$E299-1&lt;BA$7),0,($D299-SUM($F299:AZ299)-SUM($F238:AZ238))/($E299+$C299-BA$7))</f>
        <v>0</v>
      </c>
      <c r="BB299" s="339">
        <f>IF(OR($C299&gt;BB$7,$C299+$E299-1&lt;BB$7),0,($D299-SUM($F299:BA299)-SUM($F238:BA238))/($E299+$C299-BB$7))</f>
        <v>0</v>
      </c>
      <c r="BC299" s="339">
        <f>IF(OR($C299&gt;BC$7,$C299+$E299-1&lt;BC$7),0,($D299-SUM($F299:BB299)-SUM($F238:BB238))/($E299+$C299-BC$7))</f>
        <v>0</v>
      </c>
      <c r="BD299" s="339">
        <f>IF(OR($C299&gt;BD$7,$C299+$E299-1&lt;BD$7),0,($D299-SUM($F299:BC299)-SUM($F238:BC238))/($E299+$C299-BD$7))</f>
        <v>0</v>
      </c>
      <c r="BE299" s="339">
        <f>IF(OR($C299&gt;BE$7,$C299+$E299-1&lt;BE$7),0,($D299-SUM($F299:BD299)-SUM($F238:BD238))/($E299+$C299-BE$7))</f>
        <v>0</v>
      </c>
      <c r="BF299" s="339">
        <f>IF(OR($C299&gt;BF$7,$C299+$E299-1&lt;BF$7),0,($D299-SUM($F299:BE299)-SUM($F238:BE238))/($E299+$C299-BF$7))</f>
        <v>0</v>
      </c>
      <c r="BG299" s="339">
        <f>IF(OR($C299&gt;BG$7,$C299+$E299-1&lt;BG$7),0,($D299-SUM($F299:BF299)-SUM($F238:BF238))/($E299+$C299-BG$7))</f>
        <v>0</v>
      </c>
      <c r="BH299" s="339">
        <f>IF(OR($C299&gt;BH$7,$C299+$E299-1&lt;BH$7),0,($D299-SUM($F299:BG299)-SUM($F238:BG238))/($E299+$C299-BH$7))</f>
        <v>0</v>
      </c>
      <c r="BI299" s="339">
        <f>IF(OR($C299&gt;BI$7,$C299+$E299-1&lt;BI$7),0,($D299-SUM($F299:BH299)-SUM($F238:BH238))/($E299+$C299-BI$7))</f>
        <v>0</v>
      </c>
      <c r="BJ299" s="339">
        <f>IF(OR($C299&gt;BJ$7,$C299+$E299-1&lt;BJ$7),0,($D299-SUM($F299:BI299)-SUM($F238:BI238))/($E299+$C299-BJ$7))</f>
        <v>0</v>
      </c>
      <c r="BK299" s="339">
        <f>IF(OR($C299&gt;BK$7,$C299+$E299-1&lt;BK$7),0,($D299-SUM($F299:BJ299)-SUM($F238:BJ238))/($E299+$C299-BK$7))</f>
        <v>0</v>
      </c>
      <c r="BL299" s="339">
        <f>IF(OR($C299&gt;BL$7,$C299+$E299-1&lt;BL$7),0,($D299-SUM($F299:BK299)-SUM($F238:BK238))/($E299+$C299-BL$7))</f>
        <v>0</v>
      </c>
      <c r="BM299" s="339">
        <f>IF(OR($C299&gt;BM$7,$C299+$E299-1&lt;BM$7),0,($D299-SUM($F299:BL299)-SUM($F238:BL238))/($E299+$C299-BM$7))</f>
        <v>0</v>
      </c>
      <c r="BN299" s="339">
        <f>IF(OR($C299&gt;BN$7,$C299+$E299-1&lt;BN$7),0,($D299-SUM($F299:BM299)-SUM($F238:BM238))/($E299+$C299-BN$7))</f>
        <v>0</v>
      </c>
      <c r="BO299" s="253"/>
      <c r="BP299" s="253"/>
      <c r="BQ299" s="253"/>
      <c r="BR299" s="253"/>
      <c r="BS299" s="253"/>
      <c r="BT299" s="253"/>
      <c r="BU299" s="253"/>
      <c r="BV299" s="253"/>
      <c r="BW299" s="253"/>
      <c r="BX299" s="253"/>
      <c r="BY299" s="253"/>
      <c r="BZ299" s="253"/>
      <c r="CA299" s="253"/>
      <c r="CB299" s="253"/>
      <c r="CC299" s="253"/>
      <c r="CD299" s="253"/>
      <c r="CE299" s="253"/>
      <c r="CF299" s="253"/>
      <c r="CG299" s="253"/>
      <c r="CH299" s="253"/>
      <c r="CI299" s="253"/>
      <c r="CJ299" s="253"/>
      <c r="CK299" s="253"/>
      <c r="CL299" s="253"/>
    </row>
    <row r="300" spans="1:90" hidden="1" outlineLevel="1" x14ac:dyDescent="0.15">
      <c r="A300" s="112"/>
      <c r="B300" s="87"/>
      <c r="C300" s="8">
        <v>15</v>
      </c>
      <c r="D300" s="337">
        <v>0.2029055601074379</v>
      </c>
      <c r="E300" s="8">
        <f t="shared" si="28"/>
        <v>9</v>
      </c>
      <c r="F300" s="338"/>
      <c r="G300" s="339">
        <f>IF(OR($C300&gt;G$7,$C300+$E300-1&lt;G$7),0,($D300-SUM($F300:F300)-SUM($F239:F239))/($E300+$C300-G$7))</f>
        <v>0</v>
      </c>
      <c r="H300" s="339">
        <f>IF(OR($C300&gt;H$7,$C300+$E300-1&lt;H$7),0,($D300-SUM($F300:G300)-SUM($F239:G239))/($E300+$C300-H$7))</f>
        <v>0</v>
      </c>
      <c r="I300" s="339">
        <f>IF(OR($C300&gt;I$7,$C300+$E300-1&lt;I$7),0,($D300-SUM($F300:H300)-SUM($F239:H239))/($E300+$C300-I$7))</f>
        <v>0</v>
      </c>
      <c r="J300" s="339">
        <f>IF(OR($C300&gt;J$7,$C300+$E300-1&lt;J$7),0,($D300-SUM($F300:I300)-SUM($F239:I239))/($E300+$C300-J$7))</f>
        <v>0</v>
      </c>
      <c r="K300" s="339">
        <f>IF(OR($C300&gt;K$7,$C300+$E300-1&lt;K$7),0,($D300-SUM($F300:J300)-SUM($F239:J239))/($E300+$C300-K$7))</f>
        <v>0</v>
      </c>
      <c r="L300" s="339">
        <f>IF(OR($C300&gt;L$7,$C300+$E300-1&lt;L$7),0,($D300-SUM($F300:K300)-SUM($F239:K239))/($E300+$C300-L$7))</f>
        <v>0</v>
      </c>
      <c r="M300" s="339">
        <f>IF(OR($C300&gt;M$7,$C300+$E300-1&lt;M$7),0,($D300-SUM($F300:L300)-SUM($F239:L239))/($E300+$C300-M$7))</f>
        <v>0</v>
      </c>
      <c r="N300" s="339">
        <f>IF(OR($C300&gt;N$7,$C300+$E300-1&lt;N$7),0,($D300-SUM($F300:M300)-SUM($F239:M239))/($E300+$C300-N$7))</f>
        <v>0</v>
      </c>
      <c r="O300" s="339">
        <f>IF(OR($C300&gt;O$7,$C300+$E300-1&lt;O$7),0,($D300-SUM($F300:N300)-SUM($F239:N239))/($E300+$C300-O$7))</f>
        <v>0</v>
      </c>
      <c r="P300" s="339">
        <f>IF(OR($C300&gt;P$7,$C300+$E300-1&lt;P$7),0,($D300-SUM($F300:O300)-SUM($F239:O239))/($E300+$C300-P$7))</f>
        <v>0</v>
      </c>
      <c r="Q300" s="339">
        <f>IF(OR($C300&gt;Q$7,$C300+$E300-1&lt;Q$7),0,($D300-SUM($F300:P300)-SUM($F239:P239))/($E300+$C300-Q$7))</f>
        <v>0</v>
      </c>
      <c r="R300" s="339">
        <f>IF(OR($C300&gt;R$7,$C300+$E300-1&lt;R$7),0,($D300-SUM($F300:Q300)-SUM($F239:Q239))/($E300+$C300-R$7))</f>
        <v>0</v>
      </c>
      <c r="S300" s="339">
        <f>IF(OR($C300&gt;S$7,$C300+$E300-1&lt;S$7),0,($D300-SUM($F300:R300)-SUM($F239:R239))/($E300+$C300-S$7))</f>
        <v>0</v>
      </c>
      <c r="T300" s="339">
        <f>IF(OR($C300&gt;T$7,$C300+$E300-1&lt;T$7),0,($D300-SUM($F300:S300)-SUM($F239:S239))/($E300+$C300-T$7))</f>
        <v>0</v>
      </c>
      <c r="U300" s="339">
        <f>IF(OR($C300&gt;U$7,$C300+$E300-1&lt;U$7),0,($D300-SUM($F300:T300)-SUM($F239:T239))/($E300+$C300-U$7))</f>
        <v>2.2545062234159766E-2</v>
      </c>
      <c r="V300" s="339">
        <f>IF(OR($C300&gt;V$7,$C300+$E300-1&lt;V$7),0,($D300-SUM($F300:U300)-SUM($F239:U239))/($E300+$C300-V$7))</f>
        <v>2.2545062234159766E-2</v>
      </c>
      <c r="W300" s="339">
        <f>IF(OR($C300&gt;W$7,$C300+$E300-1&lt;W$7),0,($D300-SUM($F300:V300)-SUM($F239:V239))/($E300+$C300-W$7))</f>
        <v>2.2545062234159769E-2</v>
      </c>
      <c r="X300" s="339">
        <f>IF(OR($C300&gt;X$7,$C300+$E300-1&lt;X$7),0,($D300-SUM($F300:W300)-SUM($F239:W239))/($E300+$C300-X$7))</f>
        <v>2.2545062234159769E-2</v>
      </c>
      <c r="Y300" s="339">
        <f>IF(OR($C300&gt;Y$7,$C300+$E300-1&lt;Y$7),0,($D300-SUM($F300:X300)-SUM($F239:X239))/($E300+$C300-Y$7))</f>
        <v>2.2545062234159769E-2</v>
      </c>
      <c r="Z300" s="339">
        <f>IF(OR($C300&gt;Z$7,$C300+$E300-1&lt;Z$7),0,($D300-SUM($F300:Y300)-SUM($F239:Y239))/($E300+$C300-Z$7))</f>
        <v>2.2545062234159769E-2</v>
      </c>
      <c r="AA300" s="339">
        <f>IF(OR($C300&gt;AA$7,$C300+$E300-1&lt;AA$7),0,($D300-SUM($F300:Z300)-SUM($F239:Z239))/($E300+$C300-AA$7))</f>
        <v>2.2545062234159769E-2</v>
      </c>
      <c r="AB300" s="339">
        <f>IF(OR($C300&gt;AB$7,$C300+$E300-1&lt;AB$7),0,($D300-SUM($F300:AA300)-SUM($F239:AA239))/($E300+$C300-AB$7))</f>
        <v>2.2545062234159766E-2</v>
      </c>
      <c r="AC300" s="339">
        <f>IF(OR($C300&gt;AC$7,$C300+$E300-1&lt;AC$7),0,($D300-SUM($F300:AB300)-SUM($F239:AB239))/($E300+$C300-AC$7))</f>
        <v>2.254506223415978E-2</v>
      </c>
      <c r="AD300" s="339">
        <f>IF(OR($C300&gt;AD$7,$C300+$E300-1&lt;AD$7),0,($D300-SUM($F300:AC300)-SUM($F239:AC239))/($E300+$C300-AD$7))</f>
        <v>0</v>
      </c>
      <c r="AE300" s="339">
        <f>IF(OR($C300&gt;AE$7,$C300+$E300-1&lt;AE$7),0,($D300-SUM($F300:AD300)-SUM($F239:AD239))/($E300+$C300-AE$7))</f>
        <v>0</v>
      </c>
      <c r="AF300" s="339">
        <f>IF(OR($C300&gt;AF$7,$C300+$E300-1&lt;AF$7),0,($D300-SUM($F300:AE300)-SUM($F239:AE239))/($E300+$C300-AF$7))</f>
        <v>0</v>
      </c>
      <c r="AG300" s="339">
        <f>IF(OR($C300&gt;AG$7,$C300+$E300-1&lt;AG$7),0,($D300-SUM($F300:AF300)-SUM($F239:AF239))/($E300+$C300-AG$7))</f>
        <v>0</v>
      </c>
      <c r="AH300" s="339">
        <f>IF(OR($C300&gt;AH$7,$C300+$E300-1&lt;AH$7),0,($D300-SUM($F300:AG300)-SUM($F239:AG239))/($E300+$C300-AH$7))</f>
        <v>0</v>
      </c>
      <c r="AI300" s="339">
        <f>IF(OR($C300&gt;AI$7,$C300+$E300-1&lt;AI$7),0,($D300-SUM($F300:AH300)-SUM($F239:AH239))/($E300+$C300-AI$7))</f>
        <v>0</v>
      </c>
      <c r="AJ300" s="339">
        <f>IF(OR($C300&gt;AJ$7,$C300+$E300-1&lt;AJ$7),0,($D300-SUM($F300:AI300)-SUM($F239:AI239))/($E300+$C300-AJ$7))</f>
        <v>0</v>
      </c>
      <c r="AK300" s="339">
        <f>IF(OR($C300&gt;AK$7,$C300+$E300-1&lt;AK$7),0,($D300-SUM($F300:AJ300)-SUM($F239:AJ239))/($E300+$C300-AK$7))</f>
        <v>0</v>
      </c>
      <c r="AL300" s="339">
        <f>IF(OR($C300&gt;AL$7,$C300+$E300-1&lt;AL$7),0,($D300-SUM($F300:AK300)-SUM($F239:AK239))/($E300+$C300-AL$7))</f>
        <v>0</v>
      </c>
      <c r="AM300" s="339">
        <f>IF(OR($C300&gt;AM$7,$C300+$E300-1&lt;AM$7),0,($D300-SUM($F300:AL300)-SUM($F239:AL239))/($E300+$C300-AM$7))</f>
        <v>0</v>
      </c>
      <c r="AN300" s="339">
        <f>IF(OR($C300&gt;AN$7,$C300+$E300-1&lt;AN$7),0,($D300-SUM($F300:AM300)-SUM($F239:AM239))/($E300+$C300-AN$7))</f>
        <v>0</v>
      </c>
      <c r="AO300" s="339">
        <f>IF(OR($C300&gt;AO$7,$C300+$E300-1&lt;AO$7),0,($D300-SUM($F300:AN300)-SUM($F239:AN239))/($E300+$C300-AO$7))</f>
        <v>0</v>
      </c>
      <c r="AP300" s="339">
        <f>IF(OR($C300&gt;AP$7,$C300+$E300-1&lt;AP$7),0,($D300-SUM($F300:AO300)-SUM($F239:AO239))/($E300+$C300-AP$7))</f>
        <v>0</v>
      </c>
      <c r="AQ300" s="339">
        <f>IF(OR($C300&gt;AQ$7,$C300+$E300-1&lt;AQ$7),0,($D300-SUM($F300:AP300)-SUM($F239:AP239))/($E300+$C300-AQ$7))</f>
        <v>0</v>
      </c>
      <c r="AR300" s="339">
        <f>IF(OR($C300&gt;AR$7,$C300+$E300-1&lt;AR$7),0,($D300-SUM($F300:AQ300)-SUM($F239:AQ239))/($E300+$C300-AR$7))</f>
        <v>0</v>
      </c>
      <c r="AS300" s="339">
        <f>IF(OR($C300&gt;AS$7,$C300+$E300-1&lt;AS$7),0,($D300-SUM($F300:AR300)-SUM($F239:AR239))/($E300+$C300-AS$7))</f>
        <v>0</v>
      </c>
      <c r="AT300" s="339">
        <f>IF(OR($C300&gt;AT$7,$C300+$E300-1&lt;AT$7),0,($D300-SUM($F300:AS300)-SUM($F239:AS239))/($E300+$C300-AT$7))</f>
        <v>0</v>
      </c>
      <c r="AU300" s="339">
        <f>IF(OR($C300&gt;AU$7,$C300+$E300-1&lt;AU$7),0,($D300-SUM($F300:AT300)-SUM($F239:AT239))/($E300+$C300-AU$7))</f>
        <v>0</v>
      </c>
      <c r="AV300" s="339">
        <f>IF(OR($C300&gt;AV$7,$C300+$E300-1&lt;AV$7),0,($D300-SUM($F300:AU300)-SUM($F239:AU239))/($E300+$C300-AV$7))</f>
        <v>0</v>
      </c>
      <c r="AW300" s="339">
        <f>IF(OR($C300&gt;AW$7,$C300+$E300-1&lt;AW$7),0,($D300-SUM($F300:AV300)-SUM($F239:AV239))/($E300+$C300-AW$7))</f>
        <v>0</v>
      </c>
      <c r="AX300" s="339">
        <f>IF(OR($C300&gt;AX$7,$C300+$E300-1&lt;AX$7),0,($D300-SUM($F300:AW300)-SUM($F239:AW239))/($E300+$C300-AX$7))</f>
        <v>0</v>
      </c>
      <c r="AY300" s="339">
        <f>IF(OR($C300&gt;AY$7,$C300+$E300-1&lt;AY$7),0,($D300-SUM($F300:AX300)-SUM($F239:AX239))/($E300+$C300-AY$7))</f>
        <v>0</v>
      </c>
      <c r="AZ300" s="339">
        <f>IF(OR($C300&gt;AZ$7,$C300+$E300-1&lt;AZ$7),0,($D300-SUM($F300:AY300)-SUM($F239:AY239))/($E300+$C300-AZ$7))</f>
        <v>0</v>
      </c>
      <c r="BA300" s="339">
        <f>IF(OR($C300&gt;BA$7,$C300+$E300-1&lt;BA$7),0,($D300-SUM($F300:AZ300)-SUM($F239:AZ239))/($E300+$C300-BA$7))</f>
        <v>0</v>
      </c>
      <c r="BB300" s="339">
        <f>IF(OR($C300&gt;BB$7,$C300+$E300-1&lt;BB$7),0,($D300-SUM($F300:BA300)-SUM($F239:BA239))/($E300+$C300-BB$7))</f>
        <v>0</v>
      </c>
      <c r="BC300" s="339">
        <f>IF(OR($C300&gt;BC$7,$C300+$E300-1&lt;BC$7),0,($D300-SUM($F300:BB300)-SUM($F239:BB239))/($E300+$C300-BC$7))</f>
        <v>0</v>
      </c>
      <c r="BD300" s="339">
        <f>IF(OR($C300&gt;BD$7,$C300+$E300-1&lt;BD$7),0,($D300-SUM($F300:BC300)-SUM($F239:BC239))/($E300+$C300-BD$7))</f>
        <v>0</v>
      </c>
      <c r="BE300" s="339">
        <f>IF(OR($C300&gt;BE$7,$C300+$E300-1&lt;BE$7),0,($D300-SUM($F300:BD300)-SUM($F239:BD239))/($E300+$C300-BE$7))</f>
        <v>0</v>
      </c>
      <c r="BF300" s="339">
        <f>IF(OR($C300&gt;BF$7,$C300+$E300-1&lt;BF$7),0,($D300-SUM($F300:BE300)-SUM($F239:BE239))/($E300+$C300-BF$7))</f>
        <v>0</v>
      </c>
      <c r="BG300" s="339">
        <f>IF(OR($C300&gt;BG$7,$C300+$E300-1&lt;BG$7),0,($D300-SUM($F300:BF300)-SUM($F239:BF239))/($E300+$C300-BG$7))</f>
        <v>0</v>
      </c>
      <c r="BH300" s="339">
        <f>IF(OR($C300&gt;BH$7,$C300+$E300-1&lt;BH$7),0,($D300-SUM($F300:BG300)-SUM($F239:BG239))/($E300+$C300-BH$7))</f>
        <v>0</v>
      </c>
      <c r="BI300" s="339">
        <f>IF(OR($C300&gt;BI$7,$C300+$E300-1&lt;BI$7),0,($D300-SUM($F300:BH300)-SUM($F239:BH239))/($E300+$C300-BI$7))</f>
        <v>0</v>
      </c>
      <c r="BJ300" s="339">
        <f>IF(OR($C300&gt;BJ$7,$C300+$E300-1&lt;BJ$7),0,($D300-SUM($F300:BI300)-SUM($F239:BI239))/($E300+$C300-BJ$7))</f>
        <v>0</v>
      </c>
      <c r="BK300" s="339">
        <f>IF(OR($C300&gt;BK$7,$C300+$E300-1&lt;BK$7),0,($D300-SUM($F300:BJ300)-SUM($F239:BJ239))/($E300+$C300-BK$7))</f>
        <v>0</v>
      </c>
      <c r="BL300" s="339">
        <f>IF(OR($C300&gt;BL$7,$C300+$E300-1&lt;BL$7),0,($D300-SUM($F300:BK300)-SUM($F239:BK239))/($E300+$C300-BL$7))</f>
        <v>0</v>
      </c>
      <c r="BM300" s="339">
        <f>IF(OR($C300&gt;BM$7,$C300+$E300-1&lt;BM$7),0,($D300-SUM($F300:BL300)-SUM($F239:BL239))/($E300+$C300-BM$7))</f>
        <v>0</v>
      </c>
      <c r="BN300" s="339">
        <f>IF(OR($C300&gt;BN$7,$C300+$E300-1&lt;BN$7),0,($D300-SUM($F300:BM300)-SUM($F239:BM239))/($E300+$C300-BN$7))</f>
        <v>0</v>
      </c>
      <c r="BO300" s="253"/>
      <c r="BP300" s="253"/>
      <c r="BQ300" s="253"/>
      <c r="BR300" s="253"/>
      <c r="BS300" s="253"/>
      <c r="BT300" s="253"/>
      <c r="BU300" s="253"/>
      <c r="BV300" s="253"/>
      <c r="BW300" s="253"/>
      <c r="BX300" s="253"/>
      <c r="BY300" s="253"/>
      <c r="BZ300" s="253"/>
      <c r="CA300" s="253"/>
      <c r="CB300" s="253"/>
      <c r="CC300" s="253"/>
      <c r="CD300" s="253"/>
      <c r="CE300" s="253"/>
      <c r="CF300" s="253"/>
      <c r="CG300" s="253"/>
      <c r="CH300" s="253"/>
      <c r="CI300" s="253"/>
      <c r="CJ300" s="253"/>
      <c r="CK300" s="253"/>
      <c r="CL300" s="253"/>
    </row>
    <row r="301" spans="1:90" hidden="1" outlineLevel="1" x14ac:dyDescent="0.15">
      <c r="A301" s="112"/>
      <c r="B301" s="87"/>
      <c r="C301" s="8">
        <v>16</v>
      </c>
      <c r="D301" s="337">
        <v>0.19925430324175136</v>
      </c>
      <c r="E301" s="8">
        <f t="shared" si="28"/>
        <v>9</v>
      </c>
      <c r="F301" s="338"/>
      <c r="G301" s="339">
        <f>IF(OR($C301&gt;G$7,$C301+$E301-1&lt;G$7),0,($D301-SUM($F301:F301)-SUM($F240:F240))/($E301+$C301-G$7))</f>
        <v>0</v>
      </c>
      <c r="H301" s="339">
        <f>IF(OR($C301&gt;H$7,$C301+$E301-1&lt;H$7),0,($D301-SUM($F301:G301)-SUM($F240:G240))/($E301+$C301-H$7))</f>
        <v>0</v>
      </c>
      <c r="I301" s="339">
        <f>IF(OR($C301&gt;I$7,$C301+$E301-1&lt;I$7),0,($D301-SUM($F301:H301)-SUM($F240:H240))/($E301+$C301-I$7))</f>
        <v>0</v>
      </c>
      <c r="J301" s="339">
        <f>IF(OR($C301&gt;J$7,$C301+$E301-1&lt;J$7),0,($D301-SUM($F301:I301)-SUM($F240:I240))/($E301+$C301-J$7))</f>
        <v>0</v>
      </c>
      <c r="K301" s="339">
        <f>IF(OR($C301&gt;K$7,$C301+$E301-1&lt;K$7),0,($D301-SUM($F301:J301)-SUM($F240:J240))/($E301+$C301-K$7))</f>
        <v>0</v>
      </c>
      <c r="L301" s="339">
        <f>IF(OR($C301&gt;L$7,$C301+$E301-1&lt;L$7),0,($D301-SUM($F301:K301)-SUM($F240:K240))/($E301+$C301-L$7))</f>
        <v>0</v>
      </c>
      <c r="M301" s="339">
        <f>IF(OR($C301&gt;M$7,$C301+$E301-1&lt;M$7),0,($D301-SUM($F301:L301)-SUM($F240:L240))/($E301+$C301-M$7))</f>
        <v>0</v>
      </c>
      <c r="N301" s="339">
        <f>IF(OR($C301&gt;N$7,$C301+$E301-1&lt;N$7),0,($D301-SUM($F301:M301)-SUM($F240:M240))/($E301+$C301-N$7))</f>
        <v>0</v>
      </c>
      <c r="O301" s="339">
        <f>IF(OR($C301&gt;O$7,$C301+$E301-1&lt;O$7),0,($D301-SUM($F301:N301)-SUM($F240:N240))/($E301+$C301-O$7))</f>
        <v>0</v>
      </c>
      <c r="P301" s="339">
        <f>IF(OR($C301&gt;P$7,$C301+$E301-1&lt;P$7),0,($D301-SUM($F301:O301)-SUM($F240:O240))/($E301+$C301-P$7))</f>
        <v>0</v>
      </c>
      <c r="Q301" s="339">
        <f>IF(OR($C301&gt;Q$7,$C301+$E301-1&lt;Q$7),0,($D301-SUM($F301:P301)-SUM($F240:P240))/($E301+$C301-Q$7))</f>
        <v>0</v>
      </c>
      <c r="R301" s="339">
        <f>IF(OR($C301&gt;R$7,$C301+$E301-1&lt;R$7),0,($D301-SUM($F301:Q301)-SUM($F240:Q240))/($E301+$C301-R$7))</f>
        <v>0</v>
      </c>
      <c r="S301" s="339">
        <f>IF(OR($C301&gt;S$7,$C301+$E301-1&lt;S$7),0,($D301-SUM($F301:R301)-SUM($F240:R240))/($E301+$C301-S$7))</f>
        <v>0</v>
      </c>
      <c r="T301" s="339">
        <f>IF(OR($C301&gt;T$7,$C301+$E301-1&lt;T$7),0,($D301-SUM($F301:S301)-SUM($F240:S240))/($E301+$C301-T$7))</f>
        <v>0</v>
      </c>
      <c r="U301" s="339">
        <f>IF(OR($C301&gt;U$7,$C301+$E301-1&lt;U$7),0,($D301-SUM($F301:T301)-SUM($F240:T240))/($E301+$C301-U$7))</f>
        <v>0</v>
      </c>
      <c r="V301" s="339">
        <f>IF(OR($C301&gt;V$7,$C301+$E301-1&lt;V$7),0,($D301-SUM($F301:U301)-SUM($F240:U240))/($E301+$C301-V$7))</f>
        <v>2.2139367026861263E-2</v>
      </c>
      <c r="W301" s="339">
        <f>IF(OR($C301&gt;W$7,$C301+$E301-1&lt;W$7),0,($D301-SUM($F301:V301)-SUM($F240:V240))/($E301+$C301-W$7))</f>
        <v>2.2139367026861263E-2</v>
      </c>
      <c r="X301" s="339">
        <f>IF(OR($C301&gt;X$7,$C301+$E301-1&lt;X$7),0,($D301-SUM($F301:W301)-SUM($F240:W240))/($E301+$C301-X$7))</f>
        <v>2.2139367026861263E-2</v>
      </c>
      <c r="Y301" s="339">
        <f>IF(OR($C301&gt;Y$7,$C301+$E301-1&lt;Y$7),0,($D301-SUM($F301:X301)-SUM($F240:X240))/($E301+$C301-Y$7))</f>
        <v>2.213936702686126E-2</v>
      </c>
      <c r="Z301" s="339">
        <f>IF(OR($C301&gt;Z$7,$C301+$E301-1&lt;Z$7),0,($D301-SUM($F301:Y301)-SUM($F240:Y240))/($E301+$C301-Z$7))</f>
        <v>2.2139367026861263E-2</v>
      </c>
      <c r="AA301" s="339">
        <f>IF(OR($C301&gt;AA$7,$C301+$E301-1&lt;AA$7),0,($D301-SUM($F301:Z301)-SUM($F240:Z240))/($E301+$C301-AA$7))</f>
        <v>2.2139367026861263E-2</v>
      </c>
      <c r="AB301" s="339">
        <f>IF(OR($C301&gt;AB$7,$C301+$E301-1&lt;AB$7),0,($D301-SUM($F301:AA301)-SUM($F240:AA240))/($E301+$C301-AB$7))</f>
        <v>2.2139367026861267E-2</v>
      </c>
      <c r="AC301" s="339">
        <f>IF(OR($C301&gt;AC$7,$C301+$E301-1&lt;AC$7),0,($D301-SUM($F301:AB301)-SUM($F240:AB240))/($E301+$C301-AC$7))</f>
        <v>2.213936702686127E-2</v>
      </c>
      <c r="AD301" s="339">
        <f>IF(OR($C301&gt;AD$7,$C301+$E301-1&lt;AD$7),0,($D301-SUM($F301:AC301)-SUM($F240:AC240))/($E301+$C301-AD$7))</f>
        <v>2.2139367026861256E-2</v>
      </c>
      <c r="AE301" s="339">
        <f>IF(OR($C301&gt;AE$7,$C301+$E301-1&lt;AE$7),0,($D301-SUM($F301:AD301)-SUM($F240:AD240))/($E301+$C301-AE$7))</f>
        <v>0</v>
      </c>
      <c r="AF301" s="339">
        <f>IF(OR($C301&gt;AF$7,$C301+$E301-1&lt;AF$7),0,($D301-SUM($F301:AE301)-SUM($F240:AE240))/($E301+$C301-AF$7))</f>
        <v>0</v>
      </c>
      <c r="AG301" s="339">
        <f>IF(OR($C301&gt;AG$7,$C301+$E301-1&lt;AG$7),0,($D301-SUM($F301:AF301)-SUM($F240:AF240))/($E301+$C301-AG$7))</f>
        <v>0</v>
      </c>
      <c r="AH301" s="339">
        <f>IF(OR($C301&gt;AH$7,$C301+$E301-1&lt;AH$7),0,($D301-SUM($F301:AG301)-SUM($F240:AG240))/($E301+$C301-AH$7))</f>
        <v>0</v>
      </c>
      <c r="AI301" s="339">
        <f>IF(OR($C301&gt;AI$7,$C301+$E301-1&lt;AI$7),0,($D301-SUM($F301:AH301)-SUM($F240:AH240))/($E301+$C301-AI$7))</f>
        <v>0</v>
      </c>
      <c r="AJ301" s="339">
        <f>IF(OR($C301&gt;AJ$7,$C301+$E301-1&lt;AJ$7),0,($D301-SUM($F301:AI301)-SUM($F240:AI240))/($E301+$C301-AJ$7))</f>
        <v>0</v>
      </c>
      <c r="AK301" s="339">
        <f>IF(OR($C301&gt;AK$7,$C301+$E301-1&lt;AK$7),0,($D301-SUM($F301:AJ301)-SUM($F240:AJ240))/($E301+$C301-AK$7))</f>
        <v>0</v>
      </c>
      <c r="AL301" s="339">
        <f>IF(OR($C301&gt;AL$7,$C301+$E301-1&lt;AL$7),0,($D301-SUM($F301:AK301)-SUM($F240:AK240))/($E301+$C301-AL$7))</f>
        <v>0</v>
      </c>
      <c r="AM301" s="339">
        <f>IF(OR($C301&gt;AM$7,$C301+$E301-1&lt;AM$7),0,($D301-SUM($F301:AL301)-SUM($F240:AL240))/($E301+$C301-AM$7))</f>
        <v>0</v>
      </c>
      <c r="AN301" s="339">
        <f>IF(OR($C301&gt;AN$7,$C301+$E301-1&lt;AN$7),0,($D301-SUM($F301:AM301)-SUM($F240:AM240))/($E301+$C301-AN$7))</f>
        <v>0</v>
      </c>
      <c r="AO301" s="339">
        <f>IF(OR($C301&gt;AO$7,$C301+$E301-1&lt;AO$7),0,($D301-SUM($F301:AN301)-SUM($F240:AN240))/($E301+$C301-AO$7))</f>
        <v>0</v>
      </c>
      <c r="AP301" s="339">
        <f>IF(OR($C301&gt;AP$7,$C301+$E301-1&lt;AP$7),0,($D301-SUM($F301:AO301)-SUM($F240:AO240))/($E301+$C301-AP$7))</f>
        <v>0</v>
      </c>
      <c r="AQ301" s="339">
        <f>IF(OR($C301&gt;AQ$7,$C301+$E301-1&lt;AQ$7),0,($D301-SUM($F301:AP301)-SUM($F240:AP240))/($E301+$C301-AQ$7))</f>
        <v>0</v>
      </c>
      <c r="AR301" s="339">
        <f>IF(OR($C301&gt;AR$7,$C301+$E301-1&lt;AR$7),0,($D301-SUM($F301:AQ301)-SUM($F240:AQ240))/($E301+$C301-AR$7))</f>
        <v>0</v>
      </c>
      <c r="AS301" s="339">
        <f>IF(OR($C301&gt;AS$7,$C301+$E301-1&lt;AS$7),0,($D301-SUM($F301:AR301)-SUM($F240:AR240))/($E301+$C301-AS$7))</f>
        <v>0</v>
      </c>
      <c r="AT301" s="339">
        <f>IF(OR($C301&gt;AT$7,$C301+$E301-1&lt;AT$7),0,($D301-SUM($F301:AS301)-SUM($F240:AS240))/($E301+$C301-AT$7))</f>
        <v>0</v>
      </c>
      <c r="AU301" s="339">
        <f>IF(OR($C301&gt;AU$7,$C301+$E301-1&lt;AU$7),0,($D301-SUM($F301:AT301)-SUM($F240:AT240))/($E301+$C301-AU$7))</f>
        <v>0</v>
      </c>
      <c r="AV301" s="339">
        <f>IF(OR($C301&gt;AV$7,$C301+$E301-1&lt;AV$7),0,($D301-SUM($F301:AU301)-SUM($F240:AU240))/($E301+$C301-AV$7))</f>
        <v>0</v>
      </c>
      <c r="AW301" s="339">
        <f>IF(OR($C301&gt;AW$7,$C301+$E301-1&lt;AW$7),0,($D301-SUM($F301:AV301)-SUM($F240:AV240))/($E301+$C301-AW$7))</f>
        <v>0</v>
      </c>
      <c r="AX301" s="339">
        <f>IF(OR($C301&gt;AX$7,$C301+$E301-1&lt;AX$7),0,($D301-SUM($F301:AW301)-SUM($F240:AW240))/($E301+$C301-AX$7))</f>
        <v>0</v>
      </c>
      <c r="AY301" s="339">
        <f>IF(OR($C301&gt;AY$7,$C301+$E301-1&lt;AY$7),0,($D301-SUM($F301:AX301)-SUM($F240:AX240))/($E301+$C301-AY$7))</f>
        <v>0</v>
      </c>
      <c r="AZ301" s="339">
        <f>IF(OR($C301&gt;AZ$7,$C301+$E301-1&lt;AZ$7),0,($D301-SUM($F301:AY301)-SUM($F240:AY240))/($E301+$C301-AZ$7))</f>
        <v>0</v>
      </c>
      <c r="BA301" s="339">
        <f>IF(OR($C301&gt;BA$7,$C301+$E301-1&lt;BA$7),0,($D301-SUM($F301:AZ301)-SUM($F240:AZ240))/($E301+$C301-BA$7))</f>
        <v>0</v>
      </c>
      <c r="BB301" s="339">
        <f>IF(OR($C301&gt;BB$7,$C301+$E301-1&lt;BB$7),0,($D301-SUM($F301:BA301)-SUM($F240:BA240))/($E301+$C301-BB$7))</f>
        <v>0</v>
      </c>
      <c r="BC301" s="339">
        <f>IF(OR($C301&gt;BC$7,$C301+$E301-1&lt;BC$7),0,($D301-SUM($F301:BB301)-SUM($F240:BB240))/($E301+$C301-BC$7))</f>
        <v>0</v>
      </c>
      <c r="BD301" s="339">
        <f>IF(OR($C301&gt;BD$7,$C301+$E301-1&lt;BD$7),0,($D301-SUM($F301:BC301)-SUM($F240:BC240))/($E301+$C301-BD$7))</f>
        <v>0</v>
      </c>
      <c r="BE301" s="339">
        <f>IF(OR($C301&gt;BE$7,$C301+$E301-1&lt;BE$7),0,($D301-SUM($F301:BD301)-SUM($F240:BD240))/($E301+$C301-BE$7))</f>
        <v>0</v>
      </c>
      <c r="BF301" s="339">
        <f>IF(OR($C301&gt;BF$7,$C301+$E301-1&lt;BF$7),0,($D301-SUM($F301:BE301)-SUM($F240:BE240))/($E301+$C301-BF$7))</f>
        <v>0</v>
      </c>
      <c r="BG301" s="339">
        <f>IF(OR($C301&gt;BG$7,$C301+$E301-1&lt;BG$7),0,($D301-SUM($F301:BF301)-SUM($F240:BF240))/($E301+$C301-BG$7))</f>
        <v>0</v>
      </c>
      <c r="BH301" s="339">
        <f>IF(OR($C301&gt;BH$7,$C301+$E301-1&lt;BH$7),0,($D301-SUM($F301:BG301)-SUM($F240:BG240))/($E301+$C301-BH$7))</f>
        <v>0</v>
      </c>
      <c r="BI301" s="339">
        <f>IF(OR($C301&gt;BI$7,$C301+$E301-1&lt;BI$7),0,($D301-SUM($F301:BH301)-SUM($F240:BH240))/($E301+$C301-BI$7))</f>
        <v>0</v>
      </c>
      <c r="BJ301" s="339">
        <f>IF(OR($C301&gt;BJ$7,$C301+$E301-1&lt;BJ$7),0,($D301-SUM($F301:BI301)-SUM($F240:BI240))/($E301+$C301-BJ$7))</f>
        <v>0</v>
      </c>
      <c r="BK301" s="339">
        <f>IF(OR($C301&gt;BK$7,$C301+$E301-1&lt;BK$7),0,($D301-SUM($F301:BJ301)-SUM($F240:BJ240))/($E301+$C301-BK$7))</f>
        <v>0</v>
      </c>
      <c r="BL301" s="339">
        <f>IF(OR($C301&gt;BL$7,$C301+$E301-1&lt;BL$7),0,($D301-SUM($F301:BK301)-SUM($F240:BK240))/($E301+$C301-BL$7))</f>
        <v>0</v>
      </c>
      <c r="BM301" s="339">
        <f>IF(OR($C301&gt;BM$7,$C301+$E301-1&lt;BM$7),0,($D301-SUM($F301:BL301)-SUM($F240:BL240))/($E301+$C301-BM$7))</f>
        <v>0</v>
      </c>
      <c r="BN301" s="339">
        <f>IF(OR($C301&gt;BN$7,$C301+$E301-1&lt;BN$7),0,($D301-SUM($F301:BM301)-SUM($F240:BM240))/($E301+$C301-BN$7))</f>
        <v>0</v>
      </c>
      <c r="BO301" s="253"/>
      <c r="BP301" s="253"/>
      <c r="BQ301" s="253"/>
      <c r="BR301" s="253"/>
      <c r="BS301" s="253"/>
      <c r="BT301" s="253"/>
      <c r="BU301" s="253"/>
      <c r="BV301" s="253"/>
      <c r="BW301" s="253"/>
      <c r="BX301" s="253"/>
      <c r="BY301" s="253"/>
      <c r="BZ301" s="253"/>
      <c r="CA301" s="253"/>
      <c r="CB301" s="253"/>
      <c r="CC301" s="253"/>
      <c r="CD301" s="253"/>
      <c r="CE301" s="253"/>
      <c r="CF301" s="253"/>
      <c r="CG301" s="253"/>
      <c r="CH301" s="253"/>
      <c r="CI301" s="253"/>
      <c r="CJ301" s="253"/>
      <c r="CK301" s="253"/>
      <c r="CL301" s="253"/>
    </row>
    <row r="302" spans="1:90" hidden="1" outlineLevel="1" x14ac:dyDescent="0.15">
      <c r="A302" s="112"/>
      <c r="B302" s="87"/>
      <c r="C302" s="8">
        <v>17</v>
      </c>
      <c r="D302" s="337">
        <v>0.19560304637606482</v>
      </c>
      <c r="E302" s="8">
        <f t="shared" si="28"/>
        <v>9</v>
      </c>
      <c r="F302" s="338"/>
      <c r="G302" s="339">
        <f>IF(OR($C302&gt;G$7,$C302+$E302-1&lt;G$7),0,($D302-SUM($F302:F302)-SUM($F241:F241))/($E302+$C302-G$7))</f>
        <v>0</v>
      </c>
      <c r="H302" s="339">
        <f>IF(OR($C302&gt;H$7,$C302+$E302-1&lt;H$7),0,($D302-SUM($F302:G302)-SUM($F241:G241))/($E302+$C302-H$7))</f>
        <v>0</v>
      </c>
      <c r="I302" s="339">
        <f>IF(OR($C302&gt;I$7,$C302+$E302-1&lt;I$7),0,($D302-SUM($F302:H302)-SUM($F241:H241))/($E302+$C302-I$7))</f>
        <v>0</v>
      </c>
      <c r="J302" s="339">
        <f>IF(OR($C302&gt;J$7,$C302+$E302-1&lt;J$7),0,($D302-SUM($F302:I302)-SUM($F241:I241))/($E302+$C302-J$7))</f>
        <v>0</v>
      </c>
      <c r="K302" s="339">
        <f>IF(OR($C302&gt;K$7,$C302+$E302-1&lt;K$7),0,($D302-SUM($F302:J302)-SUM($F241:J241))/($E302+$C302-K$7))</f>
        <v>0</v>
      </c>
      <c r="L302" s="339">
        <f>IF(OR($C302&gt;L$7,$C302+$E302-1&lt;L$7),0,($D302-SUM($F302:K302)-SUM($F241:K241))/($E302+$C302-L$7))</f>
        <v>0</v>
      </c>
      <c r="M302" s="339">
        <f>IF(OR($C302&gt;M$7,$C302+$E302-1&lt;M$7),0,($D302-SUM($F302:L302)-SUM($F241:L241))/($E302+$C302-M$7))</f>
        <v>0</v>
      </c>
      <c r="N302" s="339">
        <f>IF(OR($C302&gt;N$7,$C302+$E302-1&lt;N$7),0,($D302-SUM($F302:M302)-SUM($F241:M241))/($E302+$C302-N$7))</f>
        <v>0</v>
      </c>
      <c r="O302" s="339">
        <f>IF(OR($C302&gt;O$7,$C302+$E302-1&lt;O$7),0,($D302-SUM($F302:N302)-SUM($F241:N241))/($E302+$C302-O$7))</f>
        <v>0</v>
      </c>
      <c r="P302" s="339">
        <f>IF(OR($C302&gt;P$7,$C302+$E302-1&lt;P$7),0,($D302-SUM($F302:O302)-SUM($F241:O241))/($E302+$C302-P$7))</f>
        <v>0</v>
      </c>
      <c r="Q302" s="339">
        <f>IF(OR($C302&gt;Q$7,$C302+$E302-1&lt;Q$7),0,($D302-SUM($F302:P302)-SUM($F241:P241))/($E302+$C302-Q$7))</f>
        <v>0</v>
      </c>
      <c r="R302" s="339">
        <f>IF(OR($C302&gt;R$7,$C302+$E302-1&lt;R$7),0,($D302-SUM($F302:Q302)-SUM($F241:Q241))/($E302+$C302-R$7))</f>
        <v>0</v>
      </c>
      <c r="S302" s="339">
        <f>IF(OR($C302&gt;S$7,$C302+$E302-1&lt;S$7),0,($D302-SUM($F302:R302)-SUM($F241:R241))/($E302+$C302-S$7))</f>
        <v>0</v>
      </c>
      <c r="T302" s="339">
        <f>IF(OR($C302&gt;T$7,$C302+$E302-1&lt;T$7),0,($D302-SUM($F302:S302)-SUM($F241:S241))/($E302+$C302-T$7))</f>
        <v>0</v>
      </c>
      <c r="U302" s="339">
        <f>IF(OR($C302&gt;U$7,$C302+$E302-1&lt;U$7),0,($D302-SUM($F302:T302)-SUM($F241:T241))/($E302+$C302-U$7))</f>
        <v>0</v>
      </c>
      <c r="V302" s="339">
        <f>IF(OR($C302&gt;V$7,$C302+$E302-1&lt;V$7),0,($D302-SUM($F302:U302)-SUM($F241:U241))/($E302+$C302-V$7))</f>
        <v>0</v>
      </c>
      <c r="W302" s="339">
        <f>IF(OR($C302&gt;W$7,$C302+$E302-1&lt;W$7),0,($D302-SUM($F302:V302)-SUM($F241:V241))/($E302+$C302-W$7))</f>
        <v>2.1733671819562757E-2</v>
      </c>
      <c r="X302" s="339">
        <f>IF(OR($C302&gt;X$7,$C302+$E302-1&lt;X$7),0,($D302-SUM($F302:W302)-SUM($F241:W241))/($E302+$C302-X$7))</f>
        <v>2.1733671819562757E-2</v>
      </c>
      <c r="Y302" s="339">
        <f>IF(OR($C302&gt;Y$7,$C302+$E302-1&lt;Y$7),0,($D302-SUM($F302:X302)-SUM($F241:X241))/($E302+$C302-Y$7))</f>
        <v>2.1733671819562757E-2</v>
      </c>
      <c r="Z302" s="339">
        <f>IF(OR($C302&gt;Z$7,$C302+$E302-1&lt;Z$7),0,($D302-SUM($F302:Y302)-SUM($F241:Y241))/($E302+$C302-Z$7))</f>
        <v>2.1733671819562761E-2</v>
      </c>
      <c r="AA302" s="339">
        <f>IF(OR($C302&gt;AA$7,$C302+$E302-1&lt;AA$7),0,($D302-SUM($F302:Z302)-SUM($F241:Z241))/($E302+$C302-AA$7))</f>
        <v>2.1733671819562757E-2</v>
      </c>
      <c r="AB302" s="339">
        <f>IF(OR($C302&gt;AB$7,$C302+$E302-1&lt;AB$7),0,($D302-SUM($F302:AA302)-SUM($F241:AA241))/($E302+$C302-AB$7))</f>
        <v>2.1733671819562757E-2</v>
      </c>
      <c r="AC302" s="339">
        <f>IF(OR($C302&gt;AC$7,$C302+$E302-1&lt;AC$7),0,($D302-SUM($F302:AB302)-SUM($F241:AB241))/($E302+$C302-AC$7))</f>
        <v>2.1733671819562761E-2</v>
      </c>
      <c r="AD302" s="339">
        <f>IF(OR($C302&gt;AD$7,$C302+$E302-1&lt;AD$7),0,($D302-SUM($F302:AC302)-SUM($F241:AC241))/($E302+$C302-AD$7))</f>
        <v>2.1733671819562761E-2</v>
      </c>
      <c r="AE302" s="339">
        <f>IF(OR($C302&gt;AE$7,$C302+$E302-1&lt;AE$7),0,($D302-SUM($F302:AD302)-SUM($F241:AD241))/($E302+$C302-AE$7))</f>
        <v>2.1733671819562761E-2</v>
      </c>
      <c r="AF302" s="339">
        <f>IF(OR($C302&gt;AF$7,$C302+$E302-1&lt;AF$7),0,($D302-SUM($F302:AE302)-SUM($F241:AE241))/($E302+$C302-AF$7))</f>
        <v>0</v>
      </c>
      <c r="AG302" s="339">
        <f>IF(OR($C302&gt;AG$7,$C302+$E302-1&lt;AG$7),0,($D302-SUM($F302:AF302)-SUM($F241:AF241))/($E302+$C302-AG$7))</f>
        <v>0</v>
      </c>
      <c r="AH302" s="339">
        <f>IF(OR($C302&gt;AH$7,$C302+$E302-1&lt;AH$7),0,($D302-SUM($F302:AG302)-SUM($F241:AG241))/($E302+$C302-AH$7))</f>
        <v>0</v>
      </c>
      <c r="AI302" s="339">
        <f>IF(OR($C302&gt;AI$7,$C302+$E302-1&lt;AI$7),0,($D302-SUM($F302:AH302)-SUM($F241:AH241))/($E302+$C302-AI$7))</f>
        <v>0</v>
      </c>
      <c r="AJ302" s="339">
        <f>IF(OR($C302&gt;AJ$7,$C302+$E302-1&lt;AJ$7),0,($D302-SUM($F302:AI302)-SUM($F241:AI241))/($E302+$C302-AJ$7))</f>
        <v>0</v>
      </c>
      <c r="AK302" s="339">
        <f>IF(OR($C302&gt;AK$7,$C302+$E302-1&lt;AK$7),0,($D302-SUM($F302:AJ302)-SUM($F241:AJ241))/($E302+$C302-AK$7))</f>
        <v>0</v>
      </c>
      <c r="AL302" s="339">
        <f>IF(OR($C302&gt;AL$7,$C302+$E302-1&lt;AL$7),0,($D302-SUM($F302:AK302)-SUM($F241:AK241))/($E302+$C302-AL$7))</f>
        <v>0</v>
      </c>
      <c r="AM302" s="339">
        <f>IF(OR($C302&gt;AM$7,$C302+$E302-1&lt;AM$7),0,($D302-SUM($F302:AL302)-SUM($F241:AL241))/($E302+$C302-AM$7))</f>
        <v>0</v>
      </c>
      <c r="AN302" s="339">
        <f>IF(OR($C302&gt;AN$7,$C302+$E302-1&lt;AN$7),0,($D302-SUM($F302:AM302)-SUM($F241:AM241))/($E302+$C302-AN$7))</f>
        <v>0</v>
      </c>
      <c r="AO302" s="339">
        <f>IF(OR($C302&gt;AO$7,$C302+$E302-1&lt;AO$7),0,($D302-SUM($F302:AN302)-SUM($F241:AN241))/($E302+$C302-AO$7))</f>
        <v>0</v>
      </c>
      <c r="AP302" s="339">
        <f>IF(OR($C302&gt;AP$7,$C302+$E302-1&lt;AP$7),0,($D302-SUM($F302:AO302)-SUM($F241:AO241))/($E302+$C302-AP$7))</f>
        <v>0</v>
      </c>
      <c r="AQ302" s="339">
        <f>IF(OR($C302&gt;AQ$7,$C302+$E302-1&lt;AQ$7),0,($D302-SUM($F302:AP302)-SUM($F241:AP241))/($E302+$C302-AQ$7))</f>
        <v>0</v>
      </c>
      <c r="AR302" s="339">
        <f>IF(OR($C302&gt;AR$7,$C302+$E302-1&lt;AR$7),0,($D302-SUM($F302:AQ302)-SUM($F241:AQ241))/($E302+$C302-AR$7))</f>
        <v>0</v>
      </c>
      <c r="AS302" s="339">
        <f>IF(OR($C302&gt;AS$7,$C302+$E302-1&lt;AS$7),0,($D302-SUM($F302:AR302)-SUM($F241:AR241))/($E302+$C302-AS$7))</f>
        <v>0</v>
      </c>
      <c r="AT302" s="339">
        <f>IF(OR($C302&gt;AT$7,$C302+$E302-1&lt;AT$7),0,($D302-SUM($F302:AS302)-SUM($F241:AS241))/($E302+$C302-AT$7))</f>
        <v>0</v>
      </c>
      <c r="AU302" s="339">
        <f>IF(OR($C302&gt;AU$7,$C302+$E302-1&lt;AU$7),0,($D302-SUM($F302:AT302)-SUM($F241:AT241))/($E302+$C302-AU$7))</f>
        <v>0</v>
      </c>
      <c r="AV302" s="339">
        <f>IF(OR($C302&gt;AV$7,$C302+$E302-1&lt;AV$7),0,($D302-SUM($F302:AU302)-SUM($F241:AU241))/($E302+$C302-AV$7))</f>
        <v>0</v>
      </c>
      <c r="AW302" s="339">
        <f>IF(OR($C302&gt;AW$7,$C302+$E302-1&lt;AW$7),0,($D302-SUM($F302:AV302)-SUM($F241:AV241))/($E302+$C302-AW$7))</f>
        <v>0</v>
      </c>
      <c r="AX302" s="339">
        <f>IF(OR($C302&gt;AX$7,$C302+$E302-1&lt;AX$7),0,($D302-SUM($F302:AW302)-SUM($F241:AW241))/($E302+$C302-AX$7))</f>
        <v>0</v>
      </c>
      <c r="AY302" s="339">
        <f>IF(OR($C302&gt;AY$7,$C302+$E302-1&lt;AY$7),0,($D302-SUM($F302:AX302)-SUM($F241:AX241))/($E302+$C302-AY$7))</f>
        <v>0</v>
      </c>
      <c r="AZ302" s="339">
        <f>IF(OR($C302&gt;AZ$7,$C302+$E302-1&lt;AZ$7),0,($D302-SUM($F302:AY302)-SUM($F241:AY241))/($E302+$C302-AZ$7))</f>
        <v>0</v>
      </c>
      <c r="BA302" s="339">
        <f>IF(OR($C302&gt;BA$7,$C302+$E302-1&lt;BA$7),0,($D302-SUM($F302:AZ302)-SUM($F241:AZ241))/($E302+$C302-BA$7))</f>
        <v>0</v>
      </c>
      <c r="BB302" s="339">
        <f>IF(OR($C302&gt;BB$7,$C302+$E302-1&lt;BB$7),0,($D302-SUM($F302:BA302)-SUM($F241:BA241))/($E302+$C302-BB$7))</f>
        <v>0</v>
      </c>
      <c r="BC302" s="339">
        <f>IF(OR($C302&gt;BC$7,$C302+$E302-1&lt;BC$7),0,($D302-SUM($F302:BB302)-SUM($F241:BB241))/($E302+$C302-BC$7))</f>
        <v>0</v>
      </c>
      <c r="BD302" s="339">
        <f>IF(OR($C302&gt;BD$7,$C302+$E302-1&lt;BD$7),0,($D302-SUM($F302:BC302)-SUM($F241:BC241))/($E302+$C302-BD$7))</f>
        <v>0</v>
      </c>
      <c r="BE302" s="339">
        <f>IF(OR($C302&gt;BE$7,$C302+$E302-1&lt;BE$7),0,($D302-SUM($F302:BD302)-SUM($F241:BD241))/($E302+$C302-BE$7))</f>
        <v>0</v>
      </c>
      <c r="BF302" s="339">
        <f>IF(OR($C302&gt;BF$7,$C302+$E302-1&lt;BF$7),0,($D302-SUM($F302:BE302)-SUM($F241:BE241))/($E302+$C302-BF$7))</f>
        <v>0</v>
      </c>
      <c r="BG302" s="339">
        <f>IF(OR($C302&gt;BG$7,$C302+$E302-1&lt;BG$7),0,($D302-SUM($F302:BF302)-SUM($F241:BF241))/($E302+$C302-BG$7))</f>
        <v>0</v>
      </c>
      <c r="BH302" s="339">
        <f>IF(OR($C302&gt;BH$7,$C302+$E302-1&lt;BH$7),0,($D302-SUM($F302:BG302)-SUM($F241:BG241))/($E302+$C302-BH$7))</f>
        <v>0</v>
      </c>
      <c r="BI302" s="339">
        <f>IF(OR($C302&gt;BI$7,$C302+$E302-1&lt;BI$7),0,($D302-SUM($F302:BH302)-SUM($F241:BH241))/($E302+$C302-BI$7))</f>
        <v>0</v>
      </c>
      <c r="BJ302" s="339">
        <f>IF(OR($C302&gt;BJ$7,$C302+$E302-1&lt;BJ$7),0,($D302-SUM($F302:BI302)-SUM($F241:BI241))/($E302+$C302-BJ$7))</f>
        <v>0</v>
      </c>
      <c r="BK302" s="339">
        <f>IF(OR($C302&gt;BK$7,$C302+$E302-1&lt;BK$7),0,($D302-SUM($F302:BJ302)-SUM($F241:BJ241))/($E302+$C302-BK$7))</f>
        <v>0</v>
      </c>
      <c r="BL302" s="339">
        <f>IF(OR($C302&gt;BL$7,$C302+$E302-1&lt;BL$7),0,($D302-SUM($F302:BK302)-SUM($F241:BK241))/($E302+$C302-BL$7))</f>
        <v>0</v>
      </c>
      <c r="BM302" s="339">
        <f>IF(OR($C302&gt;BM$7,$C302+$E302-1&lt;BM$7),0,($D302-SUM($F302:BL302)-SUM($F241:BL241))/($E302+$C302-BM$7))</f>
        <v>0</v>
      </c>
      <c r="BN302" s="339">
        <f>IF(OR($C302&gt;BN$7,$C302+$E302-1&lt;BN$7),0,($D302-SUM($F302:BM302)-SUM($F241:BM241))/($E302+$C302-BN$7))</f>
        <v>0</v>
      </c>
      <c r="BO302" s="253"/>
      <c r="BP302" s="253"/>
      <c r="BQ302" s="253"/>
      <c r="BR302" s="253"/>
      <c r="BS302" s="253"/>
      <c r="BT302" s="253"/>
      <c r="BU302" s="253"/>
      <c r="BV302" s="253"/>
      <c r="BW302" s="253"/>
      <c r="BX302" s="253"/>
      <c r="BY302" s="253"/>
      <c r="BZ302" s="253"/>
      <c r="CA302" s="253"/>
      <c r="CB302" s="253"/>
      <c r="CC302" s="253"/>
      <c r="CD302" s="253"/>
      <c r="CE302" s="253"/>
      <c r="CF302" s="253"/>
      <c r="CG302" s="253"/>
      <c r="CH302" s="253"/>
      <c r="CI302" s="253"/>
      <c r="CJ302" s="253"/>
      <c r="CK302" s="253"/>
      <c r="CL302" s="253"/>
    </row>
    <row r="303" spans="1:90" hidden="1" outlineLevel="1" x14ac:dyDescent="0.15">
      <c r="A303" s="112"/>
      <c r="B303" s="87"/>
      <c r="C303" s="8">
        <v>18</v>
      </c>
      <c r="D303" s="337">
        <v>0.19195178951037828</v>
      </c>
      <c r="E303" s="8">
        <f t="shared" si="28"/>
        <v>9</v>
      </c>
      <c r="F303" s="338"/>
      <c r="G303" s="339">
        <f>IF(OR($C303&gt;G$7,$C303+$E303-1&lt;G$7),0,($D303-SUM($F303:F303)-SUM($F242:F242))/($E303+$C303-G$7))</f>
        <v>0</v>
      </c>
      <c r="H303" s="339">
        <f>IF(OR($C303&gt;H$7,$C303+$E303-1&lt;H$7),0,($D303-SUM($F303:G303)-SUM($F242:G242))/($E303+$C303-H$7))</f>
        <v>0</v>
      </c>
      <c r="I303" s="339">
        <f>IF(OR($C303&gt;I$7,$C303+$E303-1&lt;I$7),0,($D303-SUM($F303:H303)-SUM($F242:H242))/($E303+$C303-I$7))</f>
        <v>0</v>
      </c>
      <c r="J303" s="339">
        <f>IF(OR($C303&gt;J$7,$C303+$E303-1&lt;J$7),0,($D303-SUM($F303:I303)-SUM($F242:I242))/($E303+$C303-J$7))</f>
        <v>0</v>
      </c>
      <c r="K303" s="339">
        <f>IF(OR($C303&gt;K$7,$C303+$E303-1&lt;K$7),0,($D303-SUM($F303:J303)-SUM($F242:J242))/($E303+$C303-K$7))</f>
        <v>0</v>
      </c>
      <c r="L303" s="339">
        <f>IF(OR($C303&gt;L$7,$C303+$E303-1&lt;L$7),0,($D303-SUM($F303:K303)-SUM($F242:K242))/($E303+$C303-L$7))</f>
        <v>0</v>
      </c>
      <c r="M303" s="339">
        <f>IF(OR($C303&gt;M$7,$C303+$E303-1&lt;M$7),0,($D303-SUM($F303:L303)-SUM($F242:L242))/($E303+$C303-M$7))</f>
        <v>0</v>
      </c>
      <c r="N303" s="339">
        <f>IF(OR($C303&gt;N$7,$C303+$E303-1&lt;N$7),0,($D303-SUM($F303:M303)-SUM($F242:M242))/($E303+$C303-N$7))</f>
        <v>0</v>
      </c>
      <c r="O303" s="339">
        <f>IF(OR($C303&gt;O$7,$C303+$E303-1&lt;O$7),0,($D303-SUM($F303:N303)-SUM($F242:N242))/($E303+$C303-O$7))</f>
        <v>0</v>
      </c>
      <c r="P303" s="339">
        <f>IF(OR($C303&gt;P$7,$C303+$E303-1&lt;P$7),0,($D303-SUM($F303:O303)-SUM($F242:O242))/($E303+$C303-P$7))</f>
        <v>0</v>
      </c>
      <c r="Q303" s="339">
        <f>IF(OR($C303&gt;Q$7,$C303+$E303-1&lt;Q$7),0,($D303-SUM($F303:P303)-SUM($F242:P242))/($E303+$C303-Q$7))</f>
        <v>0</v>
      </c>
      <c r="R303" s="339">
        <f>IF(OR($C303&gt;R$7,$C303+$E303-1&lt;R$7),0,($D303-SUM($F303:Q303)-SUM($F242:Q242))/($E303+$C303-R$7))</f>
        <v>0</v>
      </c>
      <c r="S303" s="339">
        <f>IF(OR($C303&gt;S$7,$C303+$E303-1&lt;S$7),0,($D303-SUM($F303:R303)-SUM($F242:R242))/($E303+$C303-S$7))</f>
        <v>0</v>
      </c>
      <c r="T303" s="339">
        <f>IF(OR($C303&gt;T$7,$C303+$E303-1&lt;T$7),0,($D303-SUM($F303:S303)-SUM($F242:S242))/($E303+$C303-T$7))</f>
        <v>0</v>
      </c>
      <c r="U303" s="339">
        <f>IF(OR($C303&gt;U$7,$C303+$E303-1&lt;U$7),0,($D303-SUM($F303:T303)-SUM($F242:T242))/($E303+$C303-U$7))</f>
        <v>0</v>
      </c>
      <c r="V303" s="339">
        <f>IF(OR($C303&gt;V$7,$C303+$E303-1&lt;V$7),0,($D303-SUM($F303:U303)-SUM($F242:U242))/($E303+$C303-V$7))</f>
        <v>0</v>
      </c>
      <c r="W303" s="339">
        <f>IF(OR($C303&gt;W$7,$C303+$E303-1&lt;W$7),0,($D303-SUM($F303:V303)-SUM($F242:V242))/($E303+$C303-W$7))</f>
        <v>0</v>
      </c>
      <c r="X303" s="339">
        <f>IF(OR($C303&gt;X$7,$C303+$E303-1&lt;X$7),0,($D303-SUM($F303:W303)-SUM($F242:W242))/($E303+$C303-X$7))</f>
        <v>2.1327976612264252E-2</v>
      </c>
      <c r="Y303" s="339">
        <f>IF(OR($C303&gt;Y$7,$C303+$E303-1&lt;Y$7),0,($D303-SUM($F303:X303)-SUM($F242:X242))/($E303+$C303-Y$7))</f>
        <v>2.1327976612264252E-2</v>
      </c>
      <c r="Z303" s="339">
        <f>IF(OR($C303&gt;Z$7,$C303+$E303-1&lt;Z$7),0,($D303-SUM($F303:Y303)-SUM($F242:Y242))/($E303+$C303-Z$7))</f>
        <v>2.1327976612264255E-2</v>
      </c>
      <c r="AA303" s="339">
        <f>IF(OR($C303&gt;AA$7,$C303+$E303-1&lt;AA$7),0,($D303-SUM($F303:Z303)-SUM($F242:Z242))/($E303+$C303-AA$7))</f>
        <v>2.1327976612264255E-2</v>
      </c>
      <c r="AB303" s="339">
        <f>IF(OR($C303&gt;AB$7,$C303+$E303-1&lt;AB$7),0,($D303-SUM($F303:AA303)-SUM($F242:AA242))/($E303+$C303-AB$7))</f>
        <v>2.1327976612264255E-2</v>
      </c>
      <c r="AC303" s="339">
        <f>IF(OR($C303&gt;AC$7,$C303+$E303-1&lt;AC$7),0,($D303-SUM($F303:AB303)-SUM($F242:AB242))/($E303+$C303-AC$7))</f>
        <v>2.1327976612264255E-2</v>
      </c>
      <c r="AD303" s="339">
        <f>IF(OR($C303&gt;AD$7,$C303+$E303-1&lt;AD$7),0,($D303-SUM($F303:AC303)-SUM($F242:AC242))/($E303+$C303-AD$7))</f>
        <v>2.1327976612264255E-2</v>
      </c>
      <c r="AE303" s="339">
        <f>IF(OR($C303&gt;AE$7,$C303+$E303-1&lt;AE$7),0,($D303-SUM($F303:AD303)-SUM($F242:AD242))/($E303+$C303-AE$7))</f>
        <v>2.1327976612264252E-2</v>
      </c>
      <c r="AF303" s="339">
        <f>IF(OR($C303&gt;AF$7,$C303+$E303-1&lt;AF$7),0,($D303-SUM($F303:AE303)-SUM($F242:AE242))/($E303+$C303-AF$7))</f>
        <v>2.1327976612264266E-2</v>
      </c>
      <c r="AG303" s="339">
        <f>IF(OR($C303&gt;AG$7,$C303+$E303-1&lt;AG$7),0,($D303-SUM($F303:AF303)-SUM($F242:AF242))/($E303+$C303-AG$7))</f>
        <v>0</v>
      </c>
      <c r="AH303" s="339">
        <f>IF(OR($C303&gt;AH$7,$C303+$E303-1&lt;AH$7),0,($D303-SUM($F303:AG303)-SUM($F242:AG242))/($E303+$C303-AH$7))</f>
        <v>0</v>
      </c>
      <c r="AI303" s="339">
        <f>IF(OR($C303&gt;AI$7,$C303+$E303-1&lt;AI$7),0,($D303-SUM($F303:AH303)-SUM($F242:AH242))/($E303+$C303-AI$7))</f>
        <v>0</v>
      </c>
      <c r="AJ303" s="339">
        <f>IF(OR($C303&gt;AJ$7,$C303+$E303-1&lt;AJ$7),0,($D303-SUM($F303:AI303)-SUM($F242:AI242))/($E303+$C303-AJ$7))</f>
        <v>0</v>
      </c>
      <c r="AK303" s="339">
        <f>IF(OR($C303&gt;AK$7,$C303+$E303-1&lt;AK$7),0,($D303-SUM($F303:AJ303)-SUM($F242:AJ242))/($E303+$C303-AK$7))</f>
        <v>0</v>
      </c>
      <c r="AL303" s="339">
        <f>IF(OR($C303&gt;AL$7,$C303+$E303-1&lt;AL$7),0,($D303-SUM($F303:AK303)-SUM($F242:AK242))/($E303+$C303-AL$7))</f>
        <v>0</v>
      </c>
      <c r="AM303" s="339">
        <f>IF(OR($C303&gt;AM$7,$C303+$E303-1&lt;AM$7),0,($D303-SUM($F303:AL303)-SUM($F242:AL242))/($E303+$C303-AM$7))</f>
        <v>0</v>
      </c>
      <c r="AN303" s="339">
        <f>IF(OR($C303&gt;AN$7,$C303+$E303-1&lt;AN$7),0,($D303-SUM($F303:AM303)-SUM($F242:AM242))/($E303+$C303-AN$7))</f>
        <v>0</v>
      </c>
      <c r="AO303" s="339">
        <f>IF(OR($C303&gt;AO$7,$C303+$E303-1&lt;AO$7),0,($D303-SUM($F303:AN303)-SUM($F242:AN242))/($E303+$C303-AO$7))</f>
        <v>0</v>
      </c>
      <c r="AP303" s="339">
        <f>IF(OR($C303&gt;AP$7,$C303+$E303-1&lt;AP$7),0,($D303-SUM($F303:AO303)-SUM($F242:AO242))/($E303+$C303-AP$7))</f>
        <v>0</v>
      </c>
      <c r="AQ303" s="339">
        <f>IF(OR($C303&gt;AQ$7,$C303+$E303-1&lt;AQ$7),0,($D303-SUM($F303:AP303)-SUM($F242:AP242))/($E303+$C303-AQ$7))</f>
        <v>0</v>
      </c>
      <c r="AR303" s="339">
        <f>IF(OR($C303&gt;AR$7,$C303+$E303-1&lt;AR$7),0,($D303-SUM($F303:AQ303)-SUM($F242:AQ242))/($E303+$C303-AR$7))</f>
        <v>0</v>
      </c>
      <c r="AS303" s="339">
        <f>IF(OR($C303&gt;AS$7,$C303+$E303-1&lt;AS$7),0,($D303-SUM($F303:AR303)-SUM($F242:AR242))/($E303+$C303-AS$7))</f>
        <v>0</v>
      </c>
      <c r="AT303" s="339">
        <f>IF(OR($C303&gt;AT$7,$C303+$E303-1&lt;AT$7),0,($D303-SUM($F303:AS303)-SUM($F242:AS242))/($E303+$C303-AT$7))</f>
        <v>0</v>
      </c>
      <c r="AU303" s="339">
        <f>IF(OR($C303&gt;AU$7,$C303+$E303-1&lt;AU$7),0,($D303-SUM($F303:AT303)-SUM($F242:AT242))/($E303+$C303-AU$7))</f>
        <v>0</v>
      </c>
      <c r="AV303" s="339">
        <f>IF(OR($C303&gt;AV$7,$C303+$E303-1&lt;AV$7),0,($D303-SUM($F303:AU303)-SUM($F242:AU242))/($E303+$C303-AV$7))</f>
        <v>0</v>
      </c>
      <c r="AW303" s="339">
        <f>IF(OR($C303&gt;AW$7,$C303+$E303-1&lt;AW$7),0,($D303-SUM($F303:AV303)-SUM($F242:AV242))/($E303+$C303-AW$7))</f>
        <v>0</v>
      </c>
      <c r="AX303" s="339">
        <f>IF(OR($C303&gt;AX$7,$C303+$E303-1&lt;AX$7),0,($D303-SUM($F303:AW303)-SUM($F242:AW242))/($E303+$C303-AX$7))</f>
        <v>0</v>
      </c>
      <c r="AY303" s="339">
        <f>IF(OR($C303&gt;AY$7,$C303+$E303-1&lt;AY$7),0,($D303-SUM($F303:AX303)-SUM($F242:AX242))/($E303+$C303-AY$7))</f>
        <v>0</v>
      </c>
      <c r="AZ303" s="339">
        <f>IF(OR($C303&gt;AZ$7,$C303+$E303-1&lt;AZ$7),0,($D303-SUM($F303:AY303)-SUM($F242:AY242))/($E303+$C303-AZ$7))</f>
        <v>0</v>
      </c>
      <c r="BA303" s="339">
        <f>IF(OR($C303&gt;BA$7,$C303+$E303-1&lt;BA$7),0,($D303-SUM($F303:AZ303)-SUM($F242:AZ242))/($E303+$C303-BA$7))</f>
        <v>0</v>
      </c>
      <c r="BB303" s="339">
        <f>IF(OR($C303&gt;BB$7,$C303+$E303-1&lt;BB$7),0,($D303-SUM($F303:BA303)-SUM($F242:BA242))/($E303+$C303-BB$7))</f>
        <v>0</v>
      </c>
      <c r="BC303" s="339">
        <f>IF(OR($C303&gt;BC$7,$C303+$E303-1&lt;BC$7),0,($D303-SUM($F303:BB303)-SUM($F242:BB242))/($E303+$C303-BC$7))</f>
        <v>0</v>
      </c>
      <c r="BD303" s="339">
        <f>IF(OR($C303&gt;BD$7,$C303+$E303-1&lt;BD$7),0,($D303-SUM($F303:BC303)-SUM($F242:BC242))/($E303+$C303-BD$7))</f>
        <v>0</v>
      </c>
      <c r="BE303" s="339">
        <f>IF(OR($C303&gt;BE$7,$C303+$E303-1&lt;BE$7),0,($D303-SUM($F303:BD303)-SUM($F242:BD242))/($E303+$C303-BE$7))</f>
        <v>0</v>
      </c>
      <c r="BF303" s="339">
        <f>IF(OR($C303&gt;BF$7,$C303+$E303-1&lt;BF$7),0,($D303-SUM($F303:BE303)-SUM($F242:BE242))/($E303+$C303-BF$7))</f>
        <v>0</v>
      </c>
      <c r="BG303" s="339">
        <f>IF(OR($C303&gt;BG$7,$C303+$E303-1&lt;BG$7),0,($D303-SUM($F303:BF303)-SUM($F242:BF242))/($E303+$C303-BG$7))</f>
        <v>0</v>
      </c>
      <c r="BH303" s="339">
        <f>IF(OR($C303&gt;BH$7,$C303+$E303-1&lt;BH$7),0,($D303-SUM($F303:BG303)-SUM($F242:BG242))/($E303+$C303-BH$7))</f>
        <v>0</v>
      </c>
      <c r="BI303" s="339">
        <f>IF(OR($C303&gt;BI$7,$C303+$E303-1&lt;BI$7),0,($D303-SUM($F303:BH303)-SUM($F242:BH242))/($E303+$C303-BI$7))</f>
        <v>0</v>
      </c>
      <c r="BJ303" s="339">
        <f>IF(OR($C303&gt;BJ$7,$C303+$E303-1&lt;BJ$7),0,($D303-SUM($F303:BI303)-SUM($F242:BI242))/($E303+$C303-BJ$7))</f>
        <v>0</v>
      </c>
      <c r="BK303" s="339">
        <f>IF(OR($C303&gt;BK$7,$C303+$E303-1&lt;BK$7),0,($D303-SUM($F303:BJ303)-SUM($F242:BJ242))/($E303+$C303-BK$7))</f>
        <v>0</v>
      </c>
      <c r="BL303" s="339">
        <f>IF(OR($C303&gt;BL$7,$C303+$E303-1&lt;BL$7),0,($D303-SUM($F303:BK303)-SUM($F242:BK242))/($E303+$C303-BL$7))</f>
        <v>0</v>
      </c>
      <c r="BM303" s="339">
        <f>IF(OR($C303&gt;BM$7,$C303+$E303-1&lt;BM$7),0,($D303-SUM($F303:BL303)-SUM($F242:BL242))/($E303+$C303-BM$7))</f>
        <v>0</v>
      </c>
      <c r="BN303" s="339">
        <f>IF(OR($C303&gt;BN$7,$C303+$E303-1&lt;BN$7),0,($D303-SUM($F303:BM303)-SUM($F242:BM242))/($E303+$C303-BN$7))</f>
        <v>0</v>
      </c>
      <c r="BO303" s="253"/>
      <c r="BP303" s="253"/>
      <c r="BQ303" s="253"/>
      <c r="BR303" s="253"/>
      <c r="BS303" s="253"/>
      <c r="BT303" s="253"/>
      <c r="BU303" s="253"/>
      <c r="BV303" s="253"/>
      <c r="BW303" s="253"/>
      <c r="BX303" s="253"/>
      <c r="BY303" s="253"/>
      <c r="BZ303" s="253"/>
      <c r="CA303" s="253"/>
      <c r="CB303" s="253"/>
      <c r="CC303" s="253"/>
      <c r="CD303" s="253"/>
      <c r="CE303" s="253"/>
      <c r="CF303" s="253"/>
      <c r="CG303" s="253"/>
      <c r="CH303" s="253"/>
      <c r="CI303" s="253"/>
      <c r="CJ303" s="253"/>
      <c r="CK303" s="253"/>
      <c r="CL303" s="253"/>
    </row>
    <row r="304" spans="1:90" hidden="1" outlineLevel="1" x14ac:dyDescent="0.15">
      <c r="A304" s="112"/>
      <c r="B304" s="87"/>
      <c r="C304" s="8">
        <v>19</v>
      </c>
      <c r="D304" s="337">
        <v>0.18830053264469174</v>
      </c>
      <c r="E304" s="8">
        <f t="shared" si="28"/>
        <v>9</v>
      </c>
      <c r="F304" s="338"/>
      <c r="G304" s="339">
        <f>IF(OR($C304&gt;G$7,$C304+$E304-1&lt;G$7),0,($D304-SUM($F304:F304)-SUM($F243:F243))/($E304+$C304-G$7))</f>
        <v>0</v>
      </c>
      <c r="H304" s="339">
        <f>IF(OR($C304&gt;H$7,$C304+$E304-1&lt;H$7),0,($D304-SUM($F304:G304)-SUM($F243:G243))/($E304+$C304-H$7))</f>
        <v>0</v>
      </c>
      <c r="I304" s="339">
        <f>IF(OR($C304&gt;I$7,$C304+$E304-1&lt;I$7),0,($D304-SUM($F304:H304)-SUM($F243:H243))/($E304+$C304-I$7))</f>
        <v>0</v>
      </c>
      <c r="J304" s="339">
        <f>IF(OR($C304&gt;J$7,$C304+$E304-1&lt;J$7),0,($D304-SUM($F304:I304)-SUM($F243:I243))/($E304+$C304-J$7))</f>
        <v>0</v>
      </c>
      <c r="K304" s="339">
        <f>IF(OR($C304&gt;K$7,$C304+$E304-1&lt;K$7),0,($D304-SUM($F304:J304)-SUM($F243:J243))/($E304+$C304-K$7))</f>
        <v>0</v>
      </c>
      <c r="L304" s="339">
        <f>IF(OR($C304&gt;L$7,$C304+$E304-1&lt;L$7),0,($D304-SUM($F304:K304)-SUM($F243:K243))/($E304+$C304-L$7))</f>
        <v>0</v>
      </c>
      <c r="M304" s="339">
        <f>IF(OR($C304&gt;M$7,$C304+$E304-1&lt;M$7),0,($D304-SUM($F304:L304)-SUM($F243:L243))/($E304+$C304-M$7))</f>
        <v>0</v>
      </c>
      <c r="N304" s="339">
        <f>IF(OR($C304&gt;N$7,$C304+$E304-1&lt;N$7),0,($D304-SUM($F304:M304)-SUM($F243:M243))/($E304+$C304-N$7))</f>
        <v>0</v>
      </c>
      <c r="O304" s="339">
        <f>IF(OR($C304&gt;O$7,$C304+$E304-1&lt;O$7),0,($D304-SUM($F304:N304)-SUM($F243:N243))/($E304+$C304-O$7))</f>
        <v>0</v>
      </c>
      <c r="P304" s="339">
        <f>IF(OR($C304&gt;P$7,$C304+$E304-1&lt;P$7),0,($D304-SUM($F304:O304)-SUM($F243:O243))/($E304+$C304-P$7))</f>
        <v>0</v>
      </c>
      <c r="Q304" s="339">
        <f>IF(OR($C304&gt;Q$7,$C304+$E304-1&lt;Q$7),0,($D304-SUM($F304:P304)-SUM($F243:P243))/($E304+$C304-Q$7))</f>
        <v>0</v>
      </c>
      <c r="R304" s="339">
        <f>IF(OR($C304&gt;R$7,$C304+$E304-1&lt;R$7),0,($D304-SUM($F304:Q304)-SUM($F243:Q243))/($E304+$C304-R$7))</f>
        <v>0</v>
      </c>
      <c r="S304" s="339">
        <f>IF(OR($C304&gt;S$7,$C304+$E304-1&lt;S$7),0,($D304-SUM($F304:R304)-SUM($F243:R243))/($E304+$C304-S$7))</f>
        <v>0</v>
      </c>
      <c r="T304" s="339">
        <f>IF(OR($C304&gt;T$7,$C304+$E304-1&lt;T$7),0,($D304-SUM($F304:S304)-SUM($F243:S243))/($E304+$C304-T$7))</f>
        <v>0</v>
      </c>
      <c r="U304" s="339">
        <f>IF(OR($C304&gt;U$7,$C304+$E304-1&lt;U$7),0,($D304-SUM($F304:T304)-SUM($F243:T243))/($E304+$C304-U$7))</f>
        <v>0</v>
      </c>
      <c r="V304" s="339">
        <f>IF(OR($C304&gt;V$7,$C304+$E304-1&lt;V$7),0,($D304-SUM($F304:U304)-SUM($F243:U243))/($E304+$C304-V$7))</f>
        <v>0</v>
      </c>
      <c r="W304" s="339">
        <f>IF(OR($C304&gt;W$7,$C304+$E304-1&lt;W$7),0,($D304-SUM($F304:V304)-SUM($F243:V243))/($E304+$C304-W$7))</f>
        <v>0</v>
      </c>
      <c r="X304" s="339">
        <f>IF(OR($C304&gt;X$7,$C304+$E304-1&lt;X$7),0,($D304-SUM($F304:W304)-SUM($F243:W243))/($E304+$C304-X$7))</f>
        <v>0</v>
      </c>
      <c r="Y304" s="339">
        <f>IF(OR($C304&gt;Y$7,$C304+$E304-1&lt;Y$7),0,($D304-SUM($F304:X304)-SUM($F243:X243))/($E304+$C304-Y$7))</f>
        <v>2.0922281404965749E-2</v>
      </c>
      <c r="Z304" s="339">
        <f>IF(OR($C304&gt;Z$7,$C304+$E304-1&lt;Z$7),0,($D304-SUM($F304:Y304)-SUM($F243:Y243))/($E304+$C304-Z$7))</f>
        <v>2.0922281404965749E-2</v>
      </c>
      <c r="AA304" s="339">
        <f>IF(OR($C304&gt;AA$7,$C304+$E304-1&lt;AA$7),0,($D304-SUM($F304:Z304)-SUM($F243:Z243))/($E304+$C304-AA$7))</f>
        <v>2.0922281404965746E-2</v>
      </c>
      <c r="AB304" s="339">
        <f>IF(OR($C304&gt;AB$7,$C304+$E304-1&lt;AB$7),0,($D304-SUM($F304:AA304)-SUM($F243:AA243))/($E304+$C304-AB$7))</f>
        <v>2.0922281404965753E-2</v>
      </c>
      <c r="AC304" s="339">
        <f>IF(OR($C304&gt;AC$7,$C304+$E304-1&lt;AC$7),0,($D304-SUM($F304:AB304)-SUM($F243:AB243))/($E304+$C304-AC$7))</f>
        <v>2.0922281404965749E-2</v>
      </c>
      <c r="AD304" s="339">
        <f>IF(OR($C304&gt;AD$7,$C304+$E304-1&lt;AD$7),0,($D304-SUM($F304:AC304)-SUM($F243:AC243))/($E304+$C304-AD$7))</f>
        <v>2.0922281404965749E-2</v>
      </c>
      <c r="AE304" s="339">
        <f>IF(OR($C304&gt;AE$7,$C304+$E304-1&lt;AE$7),0,($D304-SUM($F304:AD304)-SUM($F243:AD243))/($E304+$C304-AE$7))</f>
        <v>2.0922281404965753E-2</v>
      </c>
      <c r="AF304" s="339">
        <f>IF(OR($C304&gt;AF$7,$C304+$E304-1&lt;AF$7),0,($D304-SUM($F304:AE304)-SUM($F243:AE243))/($E304+$C304-AF$7))</f>
        <v>2.0922281404965756E-2</v>
      </c>
      <c r="AG304" s="339">
        <f>IF(OR($C304&gt;AG$7,$C304+$E304-1&lt;AG$7),0,($D304-SUM($F304:AF304)-SUM($F243:AF243))/($E304+$C304-AG$7))</f>
        <v>2.0922281404965742E-2</v>
      </c>
      <c r="AH304" s="339">
        <f>IF(OR($C304&gt;AH$7,$C304+$E304-1&lt;AH$7),0,($D304-SUM($F304:AG304)-SUM($F243:AG243))/($E304+$C304-AH$7))</f>
        <v>0</v>
      </c>
      <c r="AI304" s="339">
        <f>IF(OR($C304&gt;AI$7,$C304+$E304-1&lt;AI$7),0,($D304-SUM($F304:AH304)-SUM($F243:AH243))/($E304+$C304-AI$7))</f>
        <v>0</v>
      </c>
      <c r="AJ304" s="339">
        <f>IF(OR($C304&gt;AJ$7,$C304+$E304-1&lt;AJ$7),0,($D304-SUM($F304:AI304)-SUM($F243:AI243))/($E304+$C304-AJ$7))</f>
        <v>0</v>
      </c>
      <c r="AK304" s="339">
        <f>IF(OR($C304&gt;AK$7,$C304+$E304-1&lt;AK$7),0,($D304-SUM($F304:AJ304)-SUM($F243:AJ243))/($E304+$C304-AK$7))</f>
        <v>0</v>
      </c>
      <c r="AL304" s="339">
        <f>IF(OR($C304&gt;AL$7,$C304+$E304-1&lt;AL$7),0,($D304-SUM($F304:AK304)-SUM($F243:AK243))/($E304+$C304-AL$7))</f>
        <v>0</v>
      </c>
      <c r="AM304" s="339">
        <f>IF(OR($C304&gt;AM$7,$C304+$E304-1&lt;AM$7),0,($D304-SUM($F304:AL304)-SUM($F243:AL243))/($E304+$C304-AM$7))</f>
        <v>0</v>
      </c>
      <c r="AN304" s="339">
        <f>IF(OR($C304&gt;AN$7,$C304+$E304-1&lt;AN$7),0,($D304-SUM($F304:AM304)-SUM($F243:AM243))/($E304+$C304-AN$7))</f>
        <v>0</v>
      </c>
      <c r="AO304" s="339">
        <f>IF(OR($C304&gt;AO$7,$C304+$E304-1&lt;AO$7),0,($D304-SUM($F304:AN304)-SUM($F243:AN243))/($E304+$C304-AO$7))</f>
        <v>0</v>
      </c>
      <c r="AP304" s="339">
        <f>IF(OR($C304&gt;AP$7,$C304+$E304-1&lt;AP$7),0,($D304-SUM($F304:AO304)-SUM($F243:AO243))/($E304+$C304-AP$7))</f>
        <v>0</v>
      </c>
      <c r="AQ304" s="339">
        <f>IF(OR($C304&gt;AQ$7,$C304+$E304-1&lt;AQ$7),0,($D304-SUM($F304:AP304)-SUM($F243:AP243))/($E304+$C304-AQ$7))</f>
        <v>0</v>
      </c>
      <c r="AR304" s="339">
        <f>IF(OR($C304&gt;AR$7,$C304+$E304-1&lt;AR$7),0,($D304-SUM($F304:AQ304)-SUM($F243:AQ243))/($E304+$C304-AR$7))</f>
        <v>0</v>
      </c>
      <c r="AS304" s="339">
        <f>IF(OR($C304&gt;AS$7,$C304+$E304-1&lt;AS$7),0,($D304-SUM($F304:AR304)-SUM($F243:AR243))/($E304+$C304-AS$7))</f>
        <v>0</v>
      </c>
      <c r="AT304" s="339">
        <f>IF(OR($C304&gt;AT$7,$C304+$E304-1&lt;AT$7),0,($D304-SUM($F304:AS304)-SUM($F243:AS243))/($E304+$C304-AT$7))</f>
        <v>0</v>
      </c>
      <c r="AU304" s="339">
        <f>IF(OR($C304&gt;AU$7,$C304+$E304-1&lt;AU$7),0,($D304-SUM($F304:AT304)-SUM($F243:AT243))/($E304+$C304-AU$7))</f>
        <v>0</v>
      </c>
      <c r="AV304" s="339">
        <f>IF(OR($C304&gt;AV$7,$C304+$E304-1&lt;AV$7),0,($D304-SUM($F304:AU304)-SUM($F243:AU243))/($E304+$C304-AV$7))</f>
        <v>0</v>
      </c>
      <c r="AW304" s="339">
        <f>IF(OR($C304&gt;AW$7,$C304+$E304-1&lt;AW$7),0,($D304-SUM($F304:AV304)-SUM($F243:AV243))/($E304+$C304-AW$7))</f>
        <v>0</v>
      </c>
      <c r="AX304" s="339">
        <f>IF(OR($C304&gt;AX$7,$C304+$E304-1&lt;AX$7),0,($D304-SUM($F304:AW304)-SUM($F243:AW243))/($E304+$C304-AX$7))</f>
        <v>0</v>
      </c>
      <c r="AY304" s="339">
        <f>IF(OR($C304&gt;AY$7,$C304+$E304-1&lt;AY$7),0,($D304-SUM($F304:AX304)-SUM($F243:AX243))/($E304+$C304-AY$7))</f>
        <v>0</v>
      </c>
      <c r="AZ304" s="339">
        <f>IF(OR($C304&gt;AZ$7,$C304+$E304-1&lt;AZ$7),0,($D304-SUM($F304:AY304)-SUM($F243:AY243))/($E304+$C304-AZ$7))</f>
        <v>0</v>
      </c>
      <c r="BA304" s="339">
        <f>IF(OR($C304&gt;BA$7,$C304+$E304-1&lt;BA$7),0,($D304-SUM($F304:AZ304)-SUM($F243:AZ243))/($E304+$C304-BA$7))</f>
        <v>0</v>
      </c>
      <c r="BB304" s="339">
        <f>IF(OR($C304&gt;BB$7,$C304+$E304-1&lt;BB$7),0,($D304-SUM($F304:BA304)-SUM($F243:BA243))/($E304+$C304-BB$7))</f>
        <v>0</v>
      </c>
      <c r="BC304" s="339">
        <f>IF(OR($C304&gt;BC$7,$C304+$E304-1&lt;BC$7),0,($D304-SUM($F304:BB304)-SUM($F243:BB243))/($E304+$C304-BC$7))</f>
        <v>0</v>
      </c>
      <c r="BD304" s="339">
        <f>IF(OR($C304&gt;BD$7,$C304+$E304-1&lt;BD$7),0,($D304-SUM($F304:BC304)-SUM($F243:BC243))/($E304+$C304-BD$7))</f>
        <v>0</v>
      </c>
      <c r="BE304" s="339">
        <f>IF(OR($C304&gt;BE$7,$C304+$E304-1&lt;BE$7),0,($D304-SUM($F304:BD304)-SUM($F243:BD243))/($E304+$C304-BE$7))</f>
        <v>0</v>
      </c>
      <c r="BF304" s="339">
        <f>IF(OR($C304&gt;BF$7,$C304+$E304-1&lt;BF$7),0,($D304-SUM($F304:BE304)-SUM($F243:BE243))/($E304+$C304-BF$7))</f>
        <v>0</v>
      </c>
      <c r="BG304" s="339">
        <f>IF(OR($C304&gt;BG$7,$C304+$E304-1&lt;BG$7),0,($D304-SUM($F304:BF304)-SUM($F243:BF243))/($E304+$C304-BG$7))</f>
        <v>0</v>
      </c>
      <c r="BH304" s="339">
        <f>IF(OR($C304&gt;BH$7,$C304+$E304-1&lt;BH$7),0,($D304-SUM($F304:BG304)-SUM($F243:BG243))/($E304+$C304-BH$7))</f>
        <v>0</v>
      </c>
      <c r="BI304" s="339">
        <f>IF(OR($C304&gt;BI$7,$C304+$E304-1&lt;BI$7),0,($D304-SUM($F304:BH304)-SUM($F243:BH243))/($E304+$C304-BI$7))</f>
        <v>0</v>
      </c>
      <c r="BJ304" s="339">
        <f>IF(OR($C304&gt;BJ$7,$C304+$E304-1&lt;BJ$7),0,($D304-SUM($F304:BI304)-SUM($F243:BI243))/($E304+$C304-BJ$7))</f>
        <v>0</v>
      </c>
      <c r="BK304" s="339">
        <f>IF(OR($C304&gt;BK$7,$C304+$E304-1&lt;BK$7),0,($D304-SUM($F304:BJ304)-SUM($F243:BJ243))/($E304+$C304-BK$7))</f>
        <v>0</v>
      </c>
      <c r="BL304" s="339">
        <f>IF(OR($C304&gt;BL$7,$C304+$E304-1&lt;BL$7),0,($D304-SUM($F304:BK304)-SUM($F243:BK243))/($E304+$C304-BL$7))</f>
        <v>0</v>
      </c>
      <c r="BM304" s="339">
        <f>IF(OR($C304&gt;BM$7,$C304+$E304-1&lt;BM$7),0,($D304-SUM($F304:BL304)-SUM($F243:BL243))/($E304+$C304-BM$7))</f>
        <v>0</v>
      </c>
      <c r="BN304" s="339">
        <f>IF(OR($C304&gt;BN$7,$C304+$E304-1&lt;BN$7),0,($D304-SUM($F304:BM304)-SUM($F243:BM243))/($E304+$C304-BN$7))</f>
        <v>0</v>
      </c>
      <c r="BO304" s="253"/>
      <c r="BP304" s="253"/>
      <c r="BQ304" s="253"/>
      <c r="BR304" s="253"/>
      <c r="BS304" s="253"/>
      <c r="BT304" s="253"/>
      <c r="BU304" s="253"/>
      <c r="BV304" s="253"/>
      <c r="BW304" s="253"/>
      <c r="BX304" s="253"/>
      <c r="BY304" s="253"/>
      <c r="BZ304" s="253"/>
      <c r="CA304" s="253"/>
      <c r="CB304" s="253"/>
      <c r="CC304" s="253"/>
      <c r="CD304" s="253"/>
      <c r="CE304" s="253"/>
      <c r="CF304" s="253"/>
      <c r="CG304" s="253"/>
      <c r="CH304" s="253"/>
      <c r="CI304" s="253"/>
      <c r="CJ304" s="253"/>
      <c r="CK304" s="253"/>
      <c r="CL304" s="253"/>
    </row>
    <row r="305" spans="1:90" hidden="1" outlineLevel="1" x14ac:dyDescent="0.15">
      <c r="A305" s="112"/>
      <c r="B305" s="87"/>
      <c r="C305" s="8">
        <v>20</v>
      </c>
      <c r="D305" s="337">
        <v>0.18464927577900517</v>
      </c>
      <c r="E305" s="8">
        <f t="shared" si="28"/>
        <v>9</v>
      </c>
      <c r="F305" s="338"/>
      <c r="G305" s="339">
        <f>IF(OR($C305&gt;G$7,$C305+$E305-1&lt;G$7),0,($D305-SUM($F305:F305)-SUM($F244:F244))/($E305+$C305-G$7))</f>
        <v>0</v>
      </c>
      <c r="H305" s="339">
        <f>IF(OR($C305&gt;H$7,$C305+$E305-1&lt;H$7),0,($D305-SUM($F305:G305)-SUM($F244:G244))/($E305+$C305-H$7))</f>
        <v>0</v>
      </c>
      <c r="I305" s="339">
        <f>IF(OR($C305&gt;I$7,$C305+$E305-1&lt;I$7),0,($D305-SUM($F305:H305)-SUM($F244:H244))/($E305+$C305-I$7))</f>
        <v>0</v>
      </c>
      <c r="J305" s="339">
        <f>IF(OR($C305&gt;J$7,$C305+$E305-1&lt;J$7),0,($D305-SUM($F305:I305)-SUM($F244:I244))/($E305+$C305-J$7))</f>
        <v>0</v>
      </c>
      <c r="K305" s="339">
        <f>IF(OR($C305&gt;K$7,$C305+$E305-1&lt;K$7),0,($D305-SUM($F305:J305)-SUM($F244:J244))/($E305+$C305-K$7))</f>
        <v>0</v>
      </c>
      <c r="L305" s="339">
        <f>IF(OR($C305&gt;L$7,$C305+$E305-1&lt;L$7),0,($D305-SUM($F305:K305)-SUM($F244:K244))/($E305+$C305-L$7))</f>
        <v>0</v>
      </c>
      <c r="M305" s="339">
        <f>IF(OR($C305&gt;M$7,$C305+$E305-1&lt;M$7),0,($D305-SUM($F305:L305)-SUM($F244:L244))/($E305+$C305-M$7))</f>
        <v>0</v>
      </c>
      <c r="N305" s="339">
        <f>IF(OR($C305&gt;N$7,$C305+$E305-1&lt;N$7),0,($D305-SUM($F305:M305)-SUM($F244:M244))/($E305+$C305-N$7))</f>
        <v>0</v>
      </c>
      <c r="O305" s="339">
        <f>IF(OR($C305&gt;O$7,$C305+$E305-1&lt;O$7),0,($D305-SUM($F305:N305)-SUM($F244:N244))/($E305+$C305-O$7))</f>
        <v>0</v>
      </c>
      <c r="P305" s="339">
        <f>IF(OR($C305&gt;P$7,$C305+$E305-1&lt;P$7),0,($D305-SUM($F305:O305)-SUM($F244:O244))/($E305+$C305-P$7))</f>
        <v>0</v>
      </c>
      <c r="Q305" s="339">
        <f>IF(OR($C305&gt;Q$7,$C305+$E305-1&lt;Q$7),0,($D305-SUM($F305:P305)-SUM($F244:P244))/($E305+$C305-Q$7))</f>
        <v>0</v>
      </c>
      <c r="R305" s="339">
        <f>IF(OR($C305&gt;R$7,$C305+$E305-1&lt;R$7),0,($D305-SUM($F305:Q305)-SUM($F244:Q244))/($E305+$C305-R$7))</f>
        <v>0</v>
      </c>
      <c r="S305" s="339">
        <f>IF(OR($C305&gt;S$7,$C305+$E305-1&lt;S$7),0,($D305-SUM($F305:R305)-SUM($F244:R244))/($E305+$C305-S$7))</f>
        <v>0</v>
      </c>
      <c r="T305" s="339">
        <f>IF(OR($C305&gt;T$7,$C305+$E305-1&lt;T$7),0,($D305-SUM($F305:S305)-SUM($F244:S244))/($E305+$C305-T$7))</f>
        <v>0</v>
      </c>
      <c r="U305" s="339">
        <f>IF(OR($C305&gt;U$7,$C305+$E305-1&lt;U$7),0,($D305-SUM($F305:T305)-SUM($F244:T244))/($E305+$C305-U$7))</f>
        <v>0</v>
      </c>
      <c r="V305" s="339">
        <f>IF(OR($C305&gt;V$7,$C305+$E305-1&lt;V$7),0,($D305-SUM($F305:U305)-SUM($F244:U244))/($E305+$C305-V$7))</f>
        <v>0</v>
      </c>
      <c r="W305" s="339">
        <f>IF(OR($C305&gt;W$7,$C305+$E305-1&lt;W$7),0,($D305-SUM($F305:V305)-SUM($F244:V244))/($E305+$C305-W$7))</f>
        <v>0</v>
      </c>
      <c r="X305" s="339">
        <f>IF(OR($C305&gt;X$7,$C305+$E305-1&lt;X$7),0,($D305-SUM($F305:W305)-SUM($F244:W244))/($E305+$C305-X$7))</f>
        <v>0</v>
      </c>
      <c r="Y305" s="339">
        <f>IF(OR($C305&gt;Y$7,$C305+$E305-1&lt;Y$7),0,($D305-SUM($F305:X305)-SUM($F244:X244))/($E305+$C305-Y$7))</f>
        <v>0</v>
      </c>
      <c r="Z305" s="339">
        <f>IF(OR($C305&gt;Z$7,$C305+$E305-1&lt;Z$7),0,($D305-SUM($F305:Y305)-SUM($F244:Y244))/($E305+$C305-Z$7))</f>
        <v>2.051658619766724E-2</v>
      </c>
      <c r="AA305" s="339">
        <f>IF(OR($C305&gt;AA$7,$C305+$E305-1&lt;AA$7),0,($D305-SUM($F305:Z305)-SUM($F244:Z244))/($E305+$C305-AA$7))</f>
        <v>2.051658619766724E-2</v>
      </c>
      <c r="AB305" s="339">
        <f>IF(OR($C305&gt;AB$7,$C305+$E305-1&lt;AB$7),0,($D305-SUM($F305:AA305)-SUM($F244:AA244))/($E305+$C305-AB$7))</f>
        <v>2.0516586197667244E-2</v>
      </c>
      <c r="AC305" s="339">
        <f>IF(OR($C305&gt;AC$7,$C305+$E305-1&lt;AC$7),0,($D305-SUM($F305:AB305)-SUM($F244:AB244))/($E305+$C305-AC$7))</f>
        <v>2.051658619766724E-2</v>
      </c>
      <c r="AD305" s="339">
        <f>IF(OR($C305&gt;AD$7,$C305+$E305-1&lt;AD$7),0,($D305-SUM($F305:AC305)-SUM($F244:AC244))/($E305+$C305-AD$7))</f>
        <v>2.051658619766724E-2</v>
      </c>
      <c r="AE305" s="339">
        <f>IF(OR($C305&gt;AE$7,$C305+$E305-1&lt;AE$7),0,($D305-SUM($F305:AD305)-SUM($F244:AD244))/($E305+$C305-AE$7))</f>
        <v>2.051658619766724E-2</v>
      </c>
      <c r="AF305" s="339">
        <f>IF(OR($C305&gt;AF$7,$C305+$E305-1&lt;AF$7),0,($D305-SUM($F305:AE305)-SUM($F244:AE244))/($E305+$C305-AF$7))</f>
        <v>2.0516586197667237E-2</v>
      </c>
      <c r="AG305" s="339">
        <f>IF(OR($C305&gt;AG$7,$C305+$E305-1&lt;AG$7),0,($D305-SUM($F305:AF305)-SUM($F244:AF244))/($E305+$C305-AG$7))</f>
        <v>2.0516586197667233E-2</v>
      </c>
      <c r="AH305" s="339">
        <f>IF(OR($C305&gt;AH$7,$C305+$E305-1&lt;AH$7),0,($D305-SUM($F305:AG305)-SUM($F244:AG244))/($E305+$C305-AH$7))</f>
        <v>2.0516586197667247E-2</v>
      </c>
      <c r="AI305" s="339">
        <f>IF(OR($C305&gt;AI$7,$C305+$E305-1&lt;AI$7),0,($D305-SUM($F305:AH305)-SUM($F244:AH244))/($E305+$C305-AI$7))</f>
        <v>0</v>
      </c>
      <c r="AJ305" s="339">
        <f>IF(OR($C305&gt;AJ$7,$C305+$E305-1&lt;AJ$7),0,($D305-SUM($F305:AI305)-SUM($F244:AI244))/($E305+$C305-AJ$7))</f>
        <v>0</v>
      </c>
      <c r="AK305" s="339">
        <f>IF(OR($C305&gt;AK$7,$C305+$E305-1&lt;AK$7),0,($D305-SUM($F305:AJ305)-SUM($F244:AJ244))/($E305+$C305-AK$7))</f>
        <v>0</v>
      </c>
      <c r="AL305" s="339">
        <f>IF(OR($C305&gt;AL$7,$C305+$E305-1&lt;AL$7),0,($D305-SUM($F305:AK305)-SUM($F244:AK244))/($E305+$C305-AL$7))</f>
        <v>0</v>
      </c>
      <c r="AM305" s="339">
        <f>IF(OR($C305&gt;AM$7,$C305+$E305-1&lt;AM$7),0,($D305-SUM($F305:AL305)-SUM($F244:AL244))/($E305+$C305-AM$7))</f>
        <v>0</v>
      </c>
      <c r="AN305" s="339">
        <f>IF(OR($C305&gt;AN$7,$C305+$E305-1&lt;AN$7),0,($D305-SUM($F305:AM305)-SUM($F244:AM244))/($E305+$C305-AN$7))</f>
        <v>0</v>
      </c>
      <c r="AO305" s="339">
        <f>IF(OR($C305&gt;AO$7,$C305+$E305-1&lt;AO$7),0,($D305-SUM($F305:AN305)-SUM($F244:AN244))/($E305+$C305-AO$7))</f>
        <v>0</v>
      </c>
      <c r="AP305" s="339">
        <f>IF(OR($C305&gt;AP$7,$C305+$E305-1&lt;AP$7),0,($D305-SUM($F305:AO305)-SUM($F244:AO244))/($E305+$C305-AP$7))</f>
        <v>0</v>
      </c>
      <c r="AQ305" s="339">
        <f>IF(OR($C305&gt;AQ$7,$C305+$E305-1&lt;AQ$7),0,($D305-SUM($F305:AP305)-SUM($F244:AP244))/($E305+$C305-AQ$7))</f>
        <v>0</v>
      </c>
      <c r="AR305" s="339">
        <f>IF(OR($C305&gt;AR$7,$C305+$E305-1&lt;AR$7),0,($D305-SUM($F305:AQ305)-SUM($F244:AQ244))/($E305+$C305-AR$7))</f>
        <v>0</v>
      </c>
      <c r="AS305" s="339">
        <f>IF(OR($C305&gt;AS$7,$C305+$E305-1&lt;AS$7),0,($D305-SUM($F305:AR305)-SUM($F244:AR244))/($E305+$C305-AS$7))</f>
        <v>0</v>
      </c>
      <c r="AT305" s="339">
        <f>IF(OR($C305&gt;AT$7,$C305+$E305-1&lt;AT$7),0,($D305-SUM($F305:AS305)-SUM($F244:AS244))/($E305+$C305-AT$7))</f>
        <v>0</v>
      </c>
      <c r="AU305" s="339">
        <f>IF(OR($C305&gt;AU$7,$C305+$E305-1&lt;AU$7),0,($D305-SUM($F305:AT305)-SUM($F244:AT244))/($E305+$C305-AU$7))</f>
        <v>0</v>
      </c>
      <c r="AV305" s="339">
        <f>IF(OR($C305&gt;AV$7,$C305+$E305-1&lt;AV$7),0,($D305-SUM($F305:AU305)-SUM($F244:AU244))/($E305+$C305-AV$7))</f>
        <v>0</v>
      </c>
      <c r="AW305" s="339">
        <f>IF(OR($C305&gt;AW$7,$C305+$E305-1&lt;AW$7),0,($D305-SUM($F305:AV305)-SUM($F244:AV244))/($E305+$C305-AW$7))</f>
        <v>0</v>
      </c>
      <c r="AX305" s="339">
        <f>IF(OR($C305&gt;AX$7,$C305+$E305-1&lt;AX$7),0,($D305-SUM($F305:AW305)-SUM($F244:AW244))/($E305+$C305-AX$7))</f>
        <v>0</v>
      </c>
      <c r="AY305" s="339">
        <f>IF(OR($C305&gt;AY$7,$C305+$E305-1&lt;AY$7),0,($D305-SUM($F305:AX305)-SUM($F244:AX244))/($E305+$C305-AY$7))</f>
        <v>0</v>
      </c>
      <c r="AZ305" s="339">
        <f>IF(OR($C305&gt;AZ$7,$C305+$E305-1&lt;AZ$7),0,($D305-SUM($F305:AY305)-SUM($F244:AY244))/($E305+$C305-AZ$7))</f>
        <v>0</v>
      </c>
      <c r="BA305" s="339">
        <f>IF(OR($C305&gt;BA$7,$C305+$E305-1&lt;BA$7),0,($D305-SUM($F305:AZ305)-SUM($F244:AZ244))/($E305+$C305-BA$7))</f>
        <v>0</v>
      </c>
      <c r="BB305" s="339">
        <f>IF(OR($C305&gt;BB$7,$C305+$E305-1&lt;BB$7),0,($D305-SUM($F305:BA305)-SUM($F244:BA244))/($E305+$C305-BB$7))</f>
        <v>0</v>
      </c>
      <c r="BC305" s="339">
        <f>IF(OR($C305&gt;BC$7,$C305+$E305-1&lt;BC$7),0,($D305-SUM($F305:BB305)-SUM($F244:BB244))/($E305+$C305-BC$7))</f>
        <v>0</v>
      </c>
      <c r="BD305" s="339">
        <f>IF(OR($C305&gt;BD$7,$C305+$E305-1&lt;BD$7),0,($D305-SUM($F305:BC305)-SUM($F244:BC244))/($E305+$C305-BD$7))</f>
        <v>0</v>
      </c>
      <c r="BE305" s="339">
        <f>IF(OR($C305&gt;BE$7,$C305+$E305-1&lt;BE$7),0,($D305-SUM($F305:BD305)-SUM($F244:BD244))/($E305+$C305-BE$7))</f>
        <v>0</v>
      </c>
      <c r="BF305" s="339">
        <f>IF(OR($C305&gt;BF$7,$C305+$E305-1&lt;BF$7),0,($D305-SUM($F305:BE305)-SUM($F244:BE244))/($E305+$C305-BF$7))</f>
        <v>0</v>
      </c>
      <c r="BG305" s="339">
        <f>IF(OR($C305&gt;BG$7,$C305+$E305-1&lt;BG$7),0,($D305-SUM($F305:BF305)-SUM($F244:BF244))/($E305+$C305-BG$7))</f>
        <v>0</v>
      </c>
      <c r="BH305" s="339">
        <f>IF(OR($C305&gt;BH$7,$C305+$E305-1&lt;BH$7),0,($D305-SUM($F305:BG305)-SUM($F244:BG244))/($E305+$C305-BH$7))</f>
        <v>0</v>
      </c>
      <c r="BI305" s="339">
        <f>IF(OR($C305&gt;BI$7,$C305+$E305-1&lt;BI$7),0,($D305-SUM($F305:BH305)-SUM($F244:BH244))/($E305+$C305-BI$7))</f>
        <v>0</v>
      </c>
      <c r="BJ305" s="339">
        <f>IF(OR($C305&gt;BJ$7,$C305+$E305-1&lt;BJ$7),0,($D305-SUM($F305:BI305)-SUM($F244:BI244))/($E305+$C305-BJ$7))</f>
        <v>0</v>
      </c>
      <c r="BK305" s="339">
        <f>IF(OR($C305&gt;BK$7,$C305+$E305-1&lt;BK$7),0,($D305-SUM($F305:BJ305)-SUM($F244:BJ244))/($E305+$C305-BK$7))</f>
        <v>0</v>
      </c>
      <c r="BL305" s="339">
        <f>IF(OR($C305&gt;BL$7,$C305+$E305-1&lt;BL$7),0,($D305-SUM($F305:BK305)-SUM($F244:BK244))/($E305+$C305-BL$7))</f>
        <v>0</v>
      </c>
      <c r="BM305" s="339">
        <f>IF(OR($C305&gt;BM$7,$C305+$E305-1&lt;BM$7),0,($D305-SUM($F305:BL305)-SUM($F244:BL244))/($E305+$C305-BM$7))</f>
        <v>0</v>
      </c>
      <c r="BN305" s="339">
        <f>IF(OR($C305&gt;BN$7,$C305+$E305-1&lt;BN$7),0,($D305-SUM($F305:BM305)-SUM($F244:BM244))/($E305+$C305-BN$7))</f>
        <v>0</v>
      </c>
      <c r="BO305" s="253"/>
      <c r="BP305" s="253"/>
      <c r="BQ305" s="253"/>
      <c r="BR305" s="253"/>
      <c r="BS305" s="253"/>
      <c r="BT305" s="253"/>
      <c r="BU305" s="253"/>
      <c r="BV305" s="253"/>
      <c r="BW305" s="253"/>
      <c r="BX305" s="253"/>
      <c r="BY305" s="253"/>
      <c r="BZ305" s="253"/>
      <c r="CA305" s="253"/>
      <c r="CB305" s="253"/>
      <c r="CC305" s="253"/>
      <c r="CD305" s="253"/>
      <c r="CE305" s="253"/>
      <c r="CF305" s="253"/>
      <c r="CG305" s="253"/>
      <c r="CH305" s="253"/>
      <c r="CI305" s="253"/>
      <c r="CJ305" s="253"/>
      <c r="CK305" s="253"/>
      <c r="CL305" s="253"/>
    </row>
    <row r="306" spans="1:90" hidden="1" outlineLevel="1" x14ac:dyDescent="0.15">
      <c r="A306" s="112"/>
      <c r="B306" s="87"/>
      <c r="C306" s="8">
        <v>21</v>
      </c>
      <c r="D306" s="337">
        <v>0.18099801891331863</v>
      </c>
      <c r="E306" s="8">
        <f t="shared" si="28"/>
        <v>9</v>
      </c>
      <c r="F306" s="338"/>
      <c r="G306" s="339">
        <f>IF(OR($C306&gt;G$7,$C306+$E306-1&lt;G$7),0,($D306-SUM($F306:F306)-SUM($F245:F245))/($E306+$C306-G$7))</f>
        <v>0</v>
      </c>
      <c r="H306" s="339">
        <f>IF(OR($C306&gt;H$7,$C306+$E306-1&lt;H$7),0,($D306-SUM($F306:G306)-SUM($F245:G245))/($E306+$C306-H$7))</f>
        <v>0</v>
      </c>
      <c r="I306" s="339">
        <f>IF(OR($C306&gt;I$7,$C306+$E306-1&lt;I$7),0,($D306-SUM($F306:H306)-SUM($F245:H245))/($E306+$C306-I$7))</f>
        <v>0</v>
      </c>
      <c r="J306" s="339">
        <f>IF(OR($C306&gt;J$7,$C306+$E306-1&lt;J$7),0,($D306-SUM($F306:I306)-SUM($F245:I245))/($E306+$C306-J$7))</f>
        <v>0</v>
      </c>
      <c r="K306" s="339">
        <f>IF(OR($C306&gt;K$7,$C306+$E306-1&lt;K$7),0,($D306-SUM($F306:J306)-SUM($F245:J245))/($E306+$C306-K$7))</f>
        <v>0</v>
      </c>
      <c r="L306" s="339">
        <f>IF(OR($C306&gt;L$7,$C306+$E306-1&lt;L$7),0,($D306-SUM($F306:K306)-SUM($F245:K245))/($E306+$C306-L$7))</f>
        <v>0</v>
      </c>
      <c r="M306" s="339">
        <f>IF(OR($C306&gt;M$7,$C306+$E306-1&lt;M$7),0,($D306-SUM($F306:L306)-SUM($F245:L245))/($E306+$C306-M$7))</f>
        <v>0</v>
      </c>
      <c r="N306" s="339">
        <f>IF(OR($C306&gt;N$7,$C306+$E306-1&lt;N$7),0,($D306-SUM($F306:M306)-SUM($F245:M245))/($E306+$C306-N$7))</f>
        <v>0</v>
      </c>
      <c r="O306" s="339">
        <f>IF(OR($C306&gt;O$7,$C306+$E306-1&lt;O$7),0,($D306-SUM($F306:N306)-SUM($F245:N245))/($E306+$C306-O$7))</f>
        <v>0</v>
      </c>
      <c r="P306" s="339">
        <f>IF(OR($C306&gt;P$7,$C306+$E306-1&lt;P$7),0,($D306-SUM($F306:O306)-SUM($F245:O245))/($E306+$C306-P$7))</f>
        <v>0</v>
      </c>
      <c r="Q306" s="339">
        <f>IF(OR($C306&gt;Q$7,$C306+$E306-1&lt;Q$7),0,($D306-SUM($F306:P306)-SUM($F245:P245))/($E306+$C306-Q$7))</f>
        <v>0</v>
      </c>
      <c r="R306" s="339">
        <f>IF(OR($C306&gt;R$7,$C306+$E306-1&lt;R$7),0,($D306-SUM($F306:Q306)-SUM($F245:Q245))/($E306+$C306-R$7))</f>
        <v>0</v>
      </c>
      <c r="S306" s="339">
        <f>IF(OR($C306&gt;S$7,$C306+$E306-1&lt;S$7),0,($D306-SUM($F306:R306)-SUM($F245:R245))/($E306+$C306-S$7))</f>
        <v>0</v>
      </c>
      <c r="T306" s="339">
        <f>IF(OR($C306&gt;T$7,$C306+$E306-1&lt;T$7),0,($D306-SUM($F306:S306)-SUM($F245:S245))/($E306+$C306-T$7))</f>
        <v>0</v>
      </c>
      <c r="U306" s="339">
        <f>IF(OR($C306&gt;U$7,$C306+$E306-1&lt;U$7),0,($D306-SUM($F306:T306)-SUM($F245:T245))/($E306+$C306-U$7))</f>
        <v>0</v>
      </c>
      <c r="V306" s="339">
        <f>IF(OR($C306&gt;V$7,$C306+$E306-1&lt;V$7),0,($D306-SUM($F306:U306)-SUM($F245:U245))/($E306+$C306-V$7))</f>
        <v>0</v>
      </c>
      <c r="W306" s="339">
        <f>IF(OR($C306&gt;W$7,$C306+$E306-1&lt;W$7),0,($D306-SUM($F306:V306)-SUM($F245:V245))/($E306+$C306-W$7))</f>
        <v>0</v>
      </c>
      <c r="X306" s="339">
        <f>IF(OR($C306&gt;X$7,$C306+$E306-1&lt;X$7),0,($D306-SUM($F306:W306)-SUM($F245:W245))/($E306+$C306-X$7))</f>
        <v>0</v>
      </c>
      <c r="Y306" s="339">
        <f>IF(OR($C306&gt;Y$7,$C306+$E306-1&lt;Y$7),0,($D306-SUM($F306:X306)-SUM($F245:X245))/($E306+$C306-Y$7))</f>
        <v>0</v>
      </c>
      <c r="Z306" s="339">
        <f>IF(OR($C306&gt;Z$7,$C306+$E306-1&lt;Z$7),0,($D306-SUM($F306:Y306)-SUM($F245:Y245))/($E306+$C306-Z$7))</f>
        <v>0</v>
      </c>
      <c r="AA306" s="339">
        <f>IF(OR($C306&gt;AA$7,$C306+$E306-1&lt;AA$7),0,($D306-SUM($F306:Z306)-SUM($F245:Z245))/($E306+$C306-AA$7))</f>
        <v>2.0110890990368738E-2</v>
      </c>
      <c r="AB306" s="339">
        <f>IF(OR($C306&gt;AB$7,$C306+$E306-1&lt;AB$7),0,($D306-SUM($F306:AA306)-SUM($F245:AA245))/($E306+$C306-AB$7))</f>
        <v>2.0110890990368738E-2</v>
      </c>
      <c r="AC306" s="339">
        <f>IF(OR($C306&gt;AC$7,$C306+$E306-1&lt;AC$7),0,($D306-SUM($F306:AB306)-SUM($F245:AB245))/($E306+$C306-AC$7))</f>
        <v>2.0110890990368734E-2</v>
      </c>
      <c r="AD306" s="339">
        <f>IF(OR($C306&gt;AD$7,$C306+$E306-1&lt;AD$7),0,($D306-SUM($F306:AC306)-SUM($F245:AC245))/($E306+$C306-AD$7))</f>
        <v>2.0110890990368734E-2</v>
      </c>
      <c r="AE306" s="339">
        <f>IF(OR($C306&gt;AE$7,$C306+$E306-1&lt;AE$7),0,($D306-SUM($F306:AD306)-SUM($F245:AD245))/($E306+$C306-AE$7))</f>
        <v>2.0110890990368734E-2</v>
      </c>
      <c r="AF306" s="339">
        <f>IF(OR($C306&gt;AF$7,$C306+$E306-1&lt;AF$7),0,($D306-SUM($F306:AE306)-SUM($F245:AE245))/($E306+$C306-AF$7))</f>
        <v>2.0110890990368734E-2</v>
      </c>
      <c r="AG306" s="339">
        <f>IF(OR($C306&gt;AG$7,$C306+$E306-1&lt;AG$7),0,($D306-SUM($F306:AF306)-SUM($F245:AF245))/($E306+$C306-AG$7))</f>
        <v>2.0110890990368734E-2</v>
      </c>
      <c r="AH306" s="339">
        <f>IF(OR($C306&gt;AH$7,$C306+$E306-1&lt;AH$7),0,($D306-SUM($F306:AG306)-SUM($F245:AG245))/($E306+$C306-AH$7))</f>
        <v>2.0110890990368738E-2</v>
      </c>
      <c r="AI306" s="339">
        <f>IF(OR($C306&gt;AI$7,$C306+$E306-1&lt;AI$7),0,($D306-SUM($F306:AH306)-SUM($F245:AH245))/($E306+$C306-AI$7))</f>
        <v>2.0110890990368724E-2</v>
      </c>
      <c r="AJ306" s="339">
        <f>IF(OR($C306&gt;AJ$7,$C306+$E306-1&lt;AJ$7),0,($D306-SUM($F306:AI306)-SUM($F245:AI245))/($E306+$C306-AJ$7))</f>
        <v>0</v>
      </c>
      <c r="AK306" s="339">
        <f>IF(OR($C306&gt;AK$7,$C306+$E306-1&lt;AK$7),0,($D306-SUM($F306:AJ306)-SUM($F245:AJ245))/($E306+$C306-AK$7))</f>
        <v>0</v>
      </c>
      <c r="AL306" s="339">
        <f>IF(OR($C306&gt;AL$7,$C306+$E306-1&lt;AL$7),0,($D306-SUM($F306:AK306)-SUM($F245:AK245))/($E306+$C306-AL$7))</f>
        <v>0</v>
      </c>
      <c r="AM306" s="339">
        <f>IF(OR($C306&gt;AM$7,$C306+$E306-1&lt;AM$7),0,($D306-SUM($F306:AL306)-SUM($F245:AL245))/($E306+$C306-AM$7))</f>
        <v>0</v>
      </c>
      <c r="AN306" s="339">
        <f>IF(OR($C306&gt;AN$7,$C306+$E306-1&lt;AN$7),0,($D306-SUM($F306:AM306)-SUM($F245:AM245))/($E306+$C306-AN$7))</f>
        <v>0</v>
      </c>
      <c r="AO306" s="339">
        <f>IF(OR($C306&gt;AO$7,$C306+$E306-1&lt;AO$7),0,($D306-SUM($F306:AN306)-SUM($F245:AN245))/($E306+$C306-AO$7))</f>
        <v>0</v>
      </c>
      <c r="AP306" s="339">
        <f>IF(OR($C306&gt;AP$7,$C306+$E306-1&lt;AP$7),0,($D306-SUM($F306:AO306)-SUM($F245:AO245))/($E306+$C306-AP$7))</f>
        <v>0</v>
      </c>
      <c r="AQ306" s="339">
        <f>IF(OR($C306&gt;AQ$7,$C306+$E306-1&lt;AQ$7),0,($D306-SUM($F306:AP306)-SUM($F245:AP245))/($E306+$C306-AQ$7))</f>
        <v>0</v>
      </c>
      <c r="AR306" s="339">
        <f>IF(OR($C306&gt;AR$7,$C306+$E306-1&lt;AR$7),0,($D306-SUM($F306:AQ306)-SUM($F245:AQ245))/($E306+$C306-AR$7))</f>
        <v>0</v>
      </c>
      <c r="AS306" s="339">
        <f>IF(OR($C306&gt;AS$7,$C306+$E306-1&lt;AS$7),0,($D306-SUM($F306:AR306)-SUM($F245:AR245))/($E306+$C306-AS$7))</f>
        <v>0</v>
      </c>
      <c r="AT306" s="339">
        <f>IF(OR($C306&gt;AT$7,$C306+$E306-1&lt;AT$7),0,($D306-SUM($F306:AS306)-SUM($F245:AS245))/($E306+$C306-AT$7))</f>
        <v>0</v>
      </c>
      <c r="AU306" s="339">
        <f>IF(OR($C306&gt;AU$7,$C306+$E306-1&lt;AU$7),0,($D306-SUM($F306:AT306)-SUM($F245:AT245))/($E306+$C306-AU$7))</f>
        <v>0</v>
      </c>
      <c r="AV306" s="339">
        <f>IF(OR($C306&gt;AV$7,$C306+$E306-1&lt;AV$7),0,($D306-SUM($F306:AU306)-SUM($F245:AU245))/($E306+$C306-AV$7))</f>
        <v>0</v>
      </c>
      <c r="AW306" s="339">
        <f>IF(OR($C306&gt;AW$7,$C306+$E306-1&lt;AW$7),0,($D306-SUM($F306:AV306)-SUM($F245:AV245))/($E306+$C306-AW$7))</f>
        <v>0</v>
      </c>
      <c r="AX306" s="339">
        <f>IF(OR($C306&gt;AX$7,$C306+$E306-1&lt;AX$7),0,($D306-SUM($F306:AW306)-SUM($F245:AW245))/($E306+$C306-AX$7))</f>
        <v>0</v>
      </c>
      <c r="AY306" s="339">
        <f>IF(OR($C306&gt;AY$7,$C306+$E306-1&lt;AY$7),0,($D306-SUM($F306:AX306)-SUM($F245:AX245))/($E306+$C306-AY$7))</f>
        <v>0</v>
      </c>
      <c r="AZ306" s="339">
        <f>IF(OR($C306&gt;AZ$7,$C306+$E306-1&lt;AZ$7),0,($D306-SUM($F306:AY306)-SUM($F245:AY245))/($E306+$C306-AZ$7))</f>
        <v>0</v>
      </c>
      <c r="BA306" s="339">
        <f>IF(OR($C306&gt;BA$7,$C306+$E306-1&lt;BA$7),0,($D306-SUM($F306:AZ306)-SUM($F245:AZ245))/($E306+$C306-BA$7))</f>
        <v>0</v>
      </c>
      <c r="BB306" s="339">
        <f>IF(OR($C306&gt;BB$7,$C306+$E306-1&lt;BB$7),0,($D306-SUM($F306:BA306)-SUM($F245:BA245))/($E306+$C306-BB$7))</f>
        <v>0</v>
      </c>
      <c r="BC306" s="339">
        <f>IF(OR($C306&gt;BC$7,$C306+$E306-1&lt;BC$7),0,($D306-SUM($F306:BB306)-SUM($F245:BB245))/($E306+$C306-BC$7))</f>
        <v>0</v>
      </c>
      <c r="BD306" s="339">
        <f>IF(OR($C306&gt;BD$7,$C306+$E306-1&lt;BD$7),0,($D306-SUM($F306:BC306)-SUM($F245:BC245))/($E306+$C306-BD$7))</f>
        <v>0</v>
      </c>
      <c r="BE306" s="339">
        <f>IF(OR($C306&gt;BE$7,$C306+$E306-1&lt;BE$7),0,($D306-SUM($F306:BD306)-SUM($F245:BD245))/($E306+$C306-BE$7))</f>
        <v>0</v>
      </c>
      <c r="BF306" s="339">
        <f>IF(OR($C306&gt;BF$7,$C306+$E306-1&lt;BF$7),0,($D306-SUM($F306:BE306)-SUM($F245:BE245))/($E306+$C306-BF$7))</f>
        <v>0</v>
      </c>
      <c r="BG306" s="339">
        <f>IF(OR($C306&gt;BG$7,$C306+$E306-1&lt;BG$7),0,($D306-SUM($F306:BF306)-SUM($F245:BF245))/($E306+$C306-BG$7))</f>
        <v>0</v>
      </c>
      <c r="BH306" s="339">
        <f>IF(OR($C306&gt;BH$7,$C306+$E306-1&lt;BH$7),0,($D306-SUM($F306:BG306)-SUM($F245:BG245))/($E306+$C306-BH$7))</f>
        <v>0</v>
      </c>
      <c r="BI306" s="339">
        <f>IF(OR($C306&gt;BI$7,$C306+$E306-1&lt;BI$7),0,($D306-SUM($F306:BH306)-SUM($F245:BH245))/($E306+$C306-BI$7))</f>
        <v>0</v>
      </c>
      <c r="BJ306" s="339">
        <f>IF(OR($C306&gt;BJ$7,$C306+$E306-1&lt;BJ$7),0,($D306-SUM($F306:BI306)-SUM($F245:BI245))/($E306+$C306-BJ$7))</f>
        <v>0</v>
      </c>
      <c r="BK306" s="339">
        <f>IF(OR($C306&gt;BK$7,$C306+$E306-1&lt;BK$7),0,($D306-SUM($F306:BJ306)-SUM($F245:BJ245))/($E306+$C306-BK$7))</f>
        <v>0</v>
      </c>
      <c r="BL306" s="339">
        <f>IF(OR($C306&gt;BL$7,$C306+$E306-1&lt;BL$7),0,($D306-SUM($F306:BK306)-SUM($F245:BK245))/($E306+$C306-BL$7))</f>
        <v>0</v>
      </c>
      <c r="BM306" s="339">
        <f>IF(OR($C306&gt;BM$7,$C306+$E306-1&lt;BM$7),0,($D306-SUM($F306:BL306)-SUM($F245:BL245))/($E306+$C306-BM$7))</f>
        <v>0</v>
      </c>
      <c r="BN306" s="339">
        <f>IF(OR($C306&gt;BN$7,$C306+$E306-1&lt;BN$7),0,($D306-SUM($F306:BM306)-SUM($F245:BM245))/($E306+$C306-BN$7))</f>
        <v>0</v>
      </c>
      <c r="BO306" s="253"/>
      <c r="BP306" s="253"/>
      <c r="BQ306" s="253"/>
      <c r="BR306" s="253"/>
      <c r="BS306" s="253"/>
      <c r="BT306" s="253"/>
      <c r="BU306" s="253"/>
      <c r="BV306" s="253"/>
      <c r="BW306" s="253"/>
      <c r="BX306" s="253"/>
      <c r="BY306" s="253"/>
      <c r="BZ306" s="253"/>
      <c r="CA306" s="253"/>
      <c r="CB306" s="253"/>
      <c r="CC306" s="253"/>
      <c r="CD306" s="253"/>
      <c r="CE306" s="253"/>
      <c r="CF306" s="253"/>
      <c r="CG306" s="253"/>
      <c r="CH306" s="253"/>
      <c r="CI306" s="253"/>
      <c r="CJ306" s="253"/>
      <c r="CK306" s="253"/>
      <c r="CL306" s="253"/>
    </row>
    <row r="307" spans="1:90" hidden="1" outlineLevel="1" x14ac:dyDescent="0.15">
      <c r="A307" s="112"/>
      <c r="B307" s="87"/>
      <c r="C307" s="8">
        <v>22</v>
      </c>
      <c r="D307" s="337">
        <v>0.17734676204763208</v>
      </c>
      <c r="E307" s="8">
        <f t="shared" si="28"/>
        <v>9</v>
      </c>
      <c r="F307" s="338"/>
      <c r="G307" s="339">
        <f>IF(OR($C307&gt;G$7,$C307+$E307-1&lt;G$7),0,($D307-SUM($F307:F307)-SUM($F246:F246))/($E307+$C307-G$7))</f>
        <v>0</v>
      </c>
      <c r="H307" s="339">
        <f>IF(OR($C307&gt;H$7,$C307+$E307-1&lt;H$7),0,($D307-SUM($F307:G307)-SUM($F246:G246))/($E307+$C307-H$7))</f>
        <v>0</v>
      </c>
      <c r="I307" s="339">
        <f>IF(OR($C307&gt;I$7,$C307+$E307-1&lt;I$7),0,($D307-SUM($F307:H307)-SUM($F246:H246))/($E307+$C307-I$7))</f>
        <v>0</v>
      </c>
      <c r="J307" s="339">
        <f>IF(OR($C307&gt;J$7,$C307+$E307-1&lt;J$7),0,($D307-SUM($F307:I307)-SUM($F246:I246))/($E307+$C307-J$7))</f>
        <v>0</v>
      </c>
      <c r="K307" s="339">
        <f>IF(OR($C307&gt;K$7,$C307+$E307-1&lt;K$7),0,($D307-SUM($F307:J307)-SUM($F246:J246))/($E307+$C307-K$7))</f>
        <v>0</v>
      </c>
      <c r="L307" s="339">
        <f>IF(OR($C307&gt;L$7,$C307+$E307-1&lt;L$7),0,($D307-SUM($F307:K307)-SUM($F246:K246))/($E307+$C307-L$7))</f>
        <v>0</v>
      </c>
      <c r="M307" s="339">
        <f>IF(OR($C307&gt;M$7,$C307+$E307-1&lt;M$7),0,($D307-SUM($F307:L307)-SUM($F246:L246))/($E307+$C307-M$7))</f>
        <v>0</v>
      </c>
      <c r="N307" s="339">
        <f>IF(OR($C307&gt;N$7,$C307+$E307-1&lt;N$7),0,($D307-SUM($F307:M307)-SUM($F246:M246))/($E307+$C307-N$7))</f>
        <v>0</v>
      </c>
      <c r="O307" s="339">
        <f>IF(OR($C307&gt;O$7,$C307+$E307-1&lt;O$7),0,($D307-SUM($F307:N307)-SUM($F246:N246))/($E307+$C307-O$7))</f>
        <v>0</v>
      </c>
      <c r="P307" s="339">
        <f>IF(OR($C307&gt;P$7,$C307+$E307-1&lt;P$7),0,($D307-SUM($F307:O307)-SUM($F246:O246))/($E307+$C307-P$7))</f>
        <v>0</v>
      </c>
      <c r="Q307" s="339">
        <f>IF(OR($C307&gt;Q$7,$C307+$E307-1&lt;Q$7),0,($D307-SUM($F307:P307)-SUM($F246:P246))/($E307+$C307-Q$7))</f>
        <v>0</v>
      </c>
      <c r="R307" s="339">
        <f>IF(OR($C307&gt;R$7,$C307+$E307-1&lt;R$7),0,($D307-SUM($F307:Q307)-SUM($F246:Q246))/($E307+$C307-R$7))</f>
        <v>0</v>
      </c>
      <c r="S307" s="339">
        <f>IF(OR($C307&gt;S$7,$C307+$E307-1&lt;S$7),0,($D307-SUM($F307:R307)-SUM($F246:R246))/($E307+$C307-S$7))</f>
        <v>0</v>
      </c>
      <c r="T307" s="339">
        <f>IF(OR($C307&gt;T$7,$C307+$E307-1&lt;T$7),0,($D307-SUM($F307:S307)-SUM($F246:S246))/($E307+$C307-T$7))</f>
        <v>0</v>
      </c>
      <c r="U307" s="339">
        <f>IF(OR($C307&gt;U$7,$C307+$E307-1&lt;U$7),0,($D307-SUM($F307:T307)-SUM($F246:T246))/($E307+$C307-U$7))</f>
        <v>0</v>
      </c>
      <c r="V307" s="339">
        <f>IF(OR($C307&gt;V$7,$C307+$E307-1&lt;V$7),0,($D307-SUM($F307:U307)-SUM($F246:U246))/($E307+$C307-V$7))</f>
        <v>0</v>
      </c>
      <c r="W307" s="339">
        <f>IF(OR($C307&gt;W$7,$C307+$E307-1&lt;W$7),0,($D307-SUM($F307:V307)-SUM($F246:V246))/($E307+$C307-W$7))</f>
        <v>0</v>
      </c>
      <c r="X307" s="339">
        <f>IF(OR($C307&gt;X$7,$C307+$E307-1&lt;X$7),0,($D307-SUM($F307:W307)-SUM($F246:W246))/($E307+$C307-X$7))</f>
        <v>0</v>
      </c>
      <c r="Y307" s="339">
        <f>IF(OR($C307&gt;Y$7,$C307+$E307-1&lt;Y$7),0,($D307-SUM($F307:X307)-SUM($F246:X246))/($E307+$C307-Y$7))</f>
        <v>0</v>
      </c>
      <c r="Z307" s="339">
        <f>IF(OR($C307&gt;Z$7,$C307+$E307-1&lt;Z$7),0,($D307-SUM($F307:Y307)-SUM($F246:Y246))/($E307+$C307-Z$7))</f>
        <v>0</v>
      </c>
      <c r="AA307" s="339">
        <f>IF(OR($C307&gt;AA$7,$C307+$E307-1&lt;AA$7),0,($D307-SUM($F307:Z307)-SUM($F246:Z246))/($E307+$C307-AA$7))</f>
        <v>0</v>
      </c>
      <c r="AB307" s="339">
        <f>IF(OR($C307&gt;AB$7,$C307+$E307-1&lt;AB$7),0,($D307-SUM($F307:AA307)-SUM($F246:AA246))/($E307+$C307-AB$7))</f>
        <v>1.9705195783070232E-2</v>
      </c>
      <c r="AC307" s="339">
        <f>IF(OR($C307&gt;AC$7,$C307+$E307-1&lt;AC$7),0,($D307-SUM($F307:AB307)-SUM($F246:AB246))/($E307+$C307-AC$7))</f>
        <v>1.9705195783070232E-2</v>
      </c>
      <c r="AD307" s="339">
        <f>IF(OR($C307&gt;AD$7,$C307+$E307-1&lt;AD$7),0,($D307-SUM($F307:AC307)-SUM($F246:AC246))/($E307+$C307-AD$7))</f>
        <v>1.9705195783070232E-2</v>
      </c>
      <c r="AE307" s="339">
        <f>IF(OR($C307&gt;AE$7,$C307+$E307-1&lt;AE$7),0,($D307-SUM($F307:AD307)-SUM($F246:AD246))/($E307+$C307-AE$7))</f>
        <v>1.9705195783070232E-2</v>
      </c>
      <c r="AF307" s="339">
        <f>IF(OR($C307&gt;AF$7,$C307+$E307-1&lt;AF$7),0,($D307-SUM($F307:AE307)-SUM($F246:AE246))/($E307+$C307-AF$7))</f>
        <v>1.9705195783070232E-2</v>
      </c>
      <c r="AG307" s="339">
        <f>IF(OR($C307&gt;AG$7,$C307+$E307-1&lt;AG$7),0,($D307-SUM($F307:AF307)-SUM($F246:AF246))/($E307+$C307-AG$7))</f>
        <v>1.9705195783070232E-2</v>
      </c>
      <c r="AH307" s="339">
        <f>IF(OR($C307&gt;AH$7,$C307+$E307-1&lt;AH$7),0,($D307-SUM($F307:AG307)-SUM($F246:AG246))/($E307+$C307-AH$7))</f>
        <v>1.9705195783070232E-2</v>
      </c>
      <c r="AI307" s="339">
        <f>IF(OR($C307&gt;AI$7,$C307+$E307-1&lt;AI$7),0,($D307-SUM($F307:AH307)-SUM($F246:AH246))/($E307+$C307-AI$7))</f>
        <v>1.9705195783070228E-2</v>
      </c>
      <c r="AJ307" s="339">
        <f>IF(OR($C307&gt;AJ$7,$C307+$E307-1&lt;AJ$7),0,($D307-SUM($F307:AI307)-SUM($F246:AI246))/($E307+$C307-AJ$7))</f>
        <v>1.9705195783070228E-2</v>
      </c>
      <c r="AK307" s="339">
        <f>IF(OR($C307&gt;AK$7,$C307+$E307-1&lt;AK$7),0,($D307-SUM($F307:AJ307)-SUM($F246:AJ246))/($E307+$C307-AK$7))</f>
        <v>0</v>
      </c>
      <c r="AL307" s="339">
        <f>IF(OR($C307&gt;AL$7,$C307+$E307-1&lt;AL$7),0,($D307-SUM($F307:AK307)-SUM($F246:AK246))/($E307+$C307-AL$7))</f>
        <v>0</v>
      </c>
      <c r="AM307" s="339">
        <f>IF(OR($C307&gt;AM$7,$C307+$E307-1&lt;AM$7),0,($D307-SUM($F307:AL307)-SUM($F246:AL246))/($E307+$C307-AM$7))</f>
        <v>0</v>
      </c>
      <c r="AN307" s="339">
        <f>IF(OR($C307&gt;AN$7,$C307+$E307-1&lt;AN$7),0,($D307-SUM($F307:AM307)-SUM($F246:AM246))/($E307+$C307-AN$7))</f>
        <v>0</v>
      </c>
      <c r="AO307" s="339">
        <f>IF(OR($C307&gt;AO$7,$C307+$E307-1&lt;AO$7),0,($D307-SUM($F307:AN307)-SUM($F246:AN246))/($E307+$C307-AO$7))</f>
        <v>0</v>
      </c>
      <c r="AP307" s="339">
        <f>IF(OR($C307&gt;AP$7,$C307+$E307-1&lt;AP$7),0,($D307-SUM($F307:AO307)-SUM($F246:AO246))/($E307+$C307-AP$7))</f>
        <v>0</v>
      </c>
      <c r="AQ307" s="339">
        <f>IF(OR($C307&gt;AQ$7,$C307+$E307-1&lt;AQ$7),0,($D307-SUM($F307:AP307)-SUM($F246:AP246))/($E307+$C307-AQ$7))</f>
        <v>0</v>
      </c>
      <c r="AR307" s="339">
        <f>IF(OR($C307&gt;AR$7,$C307+$E307-1&lt;AR$7),0,($D307-SUM($F307:AQ307)-SUM($F246:AQ246))/($E307+$C307-AR$7))</f>
        <v>0</v>
      </c>
      <c r="AS307" s="339">
        <f>IF(OR($C307&gt;AS$7,$C307+$E307-1&lt;AS$7),0,($D307-SUM($F307:AR307)-SUM($F246:AR246))/($E307+$C307-AS$7))</f>
        <v>0</v>
      </c>
      <c r="AT307" s="339">
        <f>IF(OR($C307&gt;AT$7,$C307+$E307-1&lt;AT$7),0,($D307-SUM($F307:AS307)-SUM($F246:AS246))/($E307+$C307-AT$7))</f>
        <v>0</v>
      </c>
      <c r="AU307" s="339">
        <f>IF(OR($C307&gt;AU$7,$C307+$E307-1&lt;AU$7),0,($D307-SUM($F307:AT307)-SUM($F246:AT246))/($E307+$C307-AU$7))</f>
        <v>0</v>
      </c>
      <c r="AV307" s="339">
        <f>IF(OR($C307&gt;AV$7,$C307+$E307-1&lt;AV$7),0,($D307-SUM($F307:AU307)-SUM($F246:AU246))/($E307+$C307-AV$7))</f>
        <v>0</v>
      </c>
      <c r="AW307" s="339">
        <f>IF(OR($C307&gt;AW$7,$C307+$E307-1&lt;AW$7),0,($D307-SUM($F307:AV307)-SUM($F246:AV246))/($E307+$C307-AW$7))</f>
        <v>0</v>
      </c>
      <c r="AX307" s="339">
        <f>IF(OR($C307&gt;AX$7,$C307+$E307-1&lt;AX$7),0,($D307-SUM($F307:AW307)-SUM($F246:AW246))/($E307+$C307-AX$7))</f>
        <v>0</v>
      </c>
      <c r="AY307" s="339">
        <f>IF(OR($C307&gt;AY$7,$C307+$E307-1&lt;AY$7),0,($D307-SUM($F307:AX307)-SUM($F246:AX246))/($E307+$C307-AY$7))</f>
        <v>0</v>
      </c>
      <c r="AZ307" s="339">
        <f>IF(OR($C307&gt;AZ$7,$C307+$E307-1&lt;AZ$7),0,($D307-SUM($F307:AY307)-SUM($F246:AY246))/($E307+$C307-AZ$7))</f>
        <v>0</v>
      </c>
      <c r="BA307" s="339">
        <f>IF(OR($C307&gt;BA$7,$C307+$E307-1&lt;BA$7),0,($D307-SUM($F307:AZ307)-SUM($F246:AZ246))/($E307+$C307-BA$7))</f>
        <v>0</v>
      </c>
      <c r="BB307" s="339">
        <f>IF(OR($C307&gt;BB$7,$C307+$E307-1&lt;BB$7),0,($D307-SUM($F307:BA307)-SUM($F246:BA246))/($E307+$C307-BB$7))</f>
        <v>0</v>
      </c>
      <c r="BC307" s="339">
        <f>IF(OR($C307&gt;BC$7,$C307+$E307-1&lt;BC$7),0,($D307-SUM($F307:BB307)-SUM($F246:BB246))/($E307+$C307-BC$7))</f>
        <v>0</v>
      </c>
      <c r="BD307" s="339">
        <f>IF(OR($C307&gt;BD$7,$C307+$E307-1&lt;BD$7),0,($D307-SUM($F307:BC307)-SUM($F246:BC246))/($E307+$C307-BD$7))</f>
        <v>0</v>
      </c>
      <c r="BE307" s="339">
        <f>IF(OR($C307&gt;BE$7,$C307+$E307-1&lt;BE$7),0,($D307-SUM($F307:BD307)-SUM($F246:BD246))/($E307+$C307-BE$7))</f>
        <v>0</v>
      </c>
      <c r="BF307" s="339">
        <f>IF(OR($C307&gt;BF$7,$C307+$E307-1&lt;BF$7),0,($D307-SUM($F307:BE307)-SUM($F246:BE246))/($E307+$C307-BF$7))</f>
        <v>0</v>
      </c>
      <c r="BG307" s="339">
        <f>IF(OR($C307&gt;BG$7,$C307+$E307-1&lt;BG$7),0,($D307-SUM($F307:BF307)-SUM($F246:BF246))/($E307+$C307-BG$7))</f>
        <v>0</v>
      </c>
      <c r="BH307" s="339">
        <f>IF(OR($C307&gt;BH$7,$C307+$E307-1&lt;BH$7),0,($D307-SUM($F307:BG307)-SUM($F246:BG246))/($E307+$C307-BH$7))</f>
        <v>0</v>
      </c>
      <c r="BI307" s="339">
        <f>IF(OR($C307&gt;BI$7,$C307+$E307-1&lt;BI$7),0,($D307-SUM($F307:BH307)-SUM($F246:BH246))/($E307+$C307-BI$7))</f>
        <v>0</v>
      </c>
      <c r="BJ307" s="339">
        <f>IF(OR($C307&gt;BJ$7,$C307+$E307-1&lt;BJ$7),0,($D307-SUM($F307:BI307)-SUM($F246:BI246))/($E307+$C307-BJ$7))</f>
        <v>0</v>
      </c>
      <c r="BK307" s="339">
        <f>IF(OR($C307&gt;BK$7,$C307+$E307-1&lt;BK$7),0,($D307-SUM($F307:BJ307)-SUM($F246:BJ246))/($E307+$C307-BK$7))</f>
        <v>0</v>
      </c>
      <c r="BL307" s="339">
        <f>IF(OR($C307&gt;BL$7,$C307+$E307-1&lt;BL$7),0,($D307-SUM($F307:BK307)-SUM($F246:BK246))/($E307+$C307-BL$7))</f>
        <v>0</v>
      </c>
      <c r="BM307" s="339">
        <f>IF(OR($C307&gt;BM$7,$C307+$E307-1&lt;BM$7),0,($D307-SUM($F307:BL307)-SUM($F246:BL246))/($E307+$C307-BM$7))</f>
        <v>0</v>
      </c>
      <c r="BN307" s="339">
        <f>IF(OR($C307&gt;BN$7,$C307+$E307-1&lt;BN$7),0,($D307-SUM($F307:BM307)-SUM($F246:BM246))/($E307+$C307-BN$7))</f>
        <v>0</v>
      </c>
      <c r="BO307" s="253"/>
      <c r="BP307" s="253"/>
      <c r="BQ307" s="253"/>
      <c r="BR307" s="253"/>
      <c r="BS307" s="253"/>
      <c r="BT307" s="253"/>
      <c r="BU307" s="253"/>
      <c r="BV307" s="253"/>
      <c r="BW307" s="253"/>
      <c r="BX307" s="253"/>
      <c r="BY307" s="253"/>
      <c r="BZ307" s="253"/>
      <c r="CA307" s="253"/>
      <c r="CB307" s="253"/>
      <c r="CC307" s="253"/>
      <c r="CD307" s="253"/>
      <c r="CE307" s="253"/>
      <c r="CF307" s="253"/>
      <c r="CG307" s="253"/>
      <c r="CH307" s="253"/>
      <c r="CI307" s="253"/>
      <c r="CJ307" s="253"/>
      <c r="CK307" s="253"/>
      <c r="CL307" s="253"/>
    </row>
    <row r="308" spans="1:90" hidden="1" outlineLevel="1" x14ac:dyDescent="0.15">
      <c r="A308" s="112"/>
      <c r="B308" s="87"/>
      <c r="C308" s="8">
        <v>23</v>
      </c>
      <c r="D308" s="337">
        <v>0.17369550518194551</v>
      </c>
      <c r="E308" s="8">
        <f t="shared" si="28"/>
        <v>9</v>
      </c>
      <c r="F308" s="338"/>
      <c r="G308" s="339">
        <f>IF(OR($C308&gt;G$7,$C308+$E308-1&lt;G$7),0,($D308-SUM($F308:F308)-SUM($F247:F247))/($E308+$C308-G$7))</f>
        <v>0</v>
      </c>
      <c r="H308" s="339">
        <f>IF(OR($C308&gt;H$7,$C308+$E308-1&lt;H$7),0,($D308-SUM($F308:G308)-SUM($F247:G247))/($E308+$C308-H$7))</f>
        <v>0</v>
      </c>
      <c r="I308" s="339">
        <f>IF(OR($C308&gt;I$7,$C308+$E308-1&lt;I$7),0,($D308-SUM($F308:H308)-SUM($F247:H247))/($E308+$C308-I$7))</f>
        <v>0</v>
      </c>
      <c r="J308" s="339">
        <f>IF(OR($C308&gt;J$7,$C308+$E308-1&lt;J$7),0,($D308-SUM($F308:I308)-SUM($F247:I247))/($E308+$C308-J$7))</f>
        <v>0</v>
      </c>
      <c r="K308" s="339">
        <f>IF(OR($C308&gt;K$7,$C308+$E308-1&lt;K$7),0,($D308-SUM($F308:J308)-SUM($F247:J247))/($E308+$C308-K$7))</f>
        <v>0</v>
      </c>
      <c r="L308" s="339">
        <f>IF(OR($C308&gt;L$7,$C308+$E308-1&lt;L$7),0,($D308-SUM($F308:K308)-SUM($F247:K247))/($E308+$C308-L$7))</f>
        <v>0</v>
      </c>
      <c r="M308" s="339">
        <f>IF(OR($C308&gt;M$7,$C308+$E308-1&lt;M$7),0,($D308-SUM($F308:L308)-SUM($F247:L247))/($E308+$C308-M$7))</f>
        <v>0</v>
      </c>
      <c r="N308" s="339">
        <f>IF(OR($C308&gt;N$7,$C308+$E308-1&lt;N$7),0,($D308-SUM($F308:M308)-SUM($F247:M247))/($E308+$C308-N$7))</f>
        <v>0</v>
      </c>
      <c r="O308" s="339">
        <f>IF(OR($C308&gt;O$7,$C308+$E308-1&lt;O$7),0,($D308-SUM($F308:N308)-SUM($F247:N247))/($E308+$C308-O$7))</f>
        <v>0</v>
      </c>
      <c r="P308" s="339">
        <f>IF(OR($C308&gt;P$7,$C308+$E308-1&lt;P$7),0,($D308-SUM($F308:O308)-SUM($F247:O247))/($E308+$C308-P$7))</f>
        <v>0</v>
      </c>
      <c r="Q308" s="339">
        <f>IF(OR($C308&gt;Q$7,$C308+$E308-1&lt;Q$7),0,($D308-SUM($F308:P308)-SUM($F247:P247))/($E308+$C308-Q$7))</f>
        <v>0</v>
      </c>
      <c r="R308" s="339">
        <f>IF(OR($C308&gt;R$7,$C308+$E308-1&lt;R$7),0,($D308-SUM($F308:Q308)-SUM($F247:Q247))/($E308+$C308-R$7))</f>
        <v>0</v>
      </c>
      <c r="S308" s="339">
        <f>IF(OR($C308&gt;S$7,$C308+$E308-1&lt;S$7),0,($D308-SUM($F308:R308)-SUM($F247:R247))/($E308+$C308-S$7))</f>
        <v>0</v>
      </c>
      <c r="T308" s="339">
        <f>IF(OR($C308&gt;T$7,$C308+$E308-1&lt;T$7),0,($D308-SUM($F308:S308)-SUM($F247:S247))/($E308+$C308-T$7))</f>
        <v>0</v>
      </c>
      <c r="U308" s="339">
        <f>IF(OR($C308&gt;U$7,$C308+$E308-1&lt;U$7),0,($D308-SUM($F308:T308)-SUM($F247:T247))/($E308+$C308-U$7))</f>
        <v>0</v>
      </c>
      <c r="V308" s="339">
        <f>IF(OR($C308&gt;V$7,$C308+$E308-1&lt;V$7),0,($D308-SUM($F308:U308)-SUM($F247:U247))/($E308+$C308-V$7))</f>
        <v>0</v>
      </c>
      <c r="W308" s="339">
        <f>IF(OR($C308&gt;W$7,$C308+$E308-1&lt;W$7),0,($D308-SUM($F308:V308)-SUM($F247:V247))/($E308+$C308-W$7))</f>
        <v>0</v>
      </c>
      <c r="X308" s="339">
        <f>IF(OR($C308&gt;X$7,$C308+$E308-1&lt;X$7),0,($D308-SUM($F308:W308)-SUM($F247:W247))/($E308+$C308-X$7))</f>
        <v>0</v>
      </c>
      <c r="Y308" s="339">
        <f>IF(OR($C308&gt;Y$7,$C308+$E308-1&lt;Y$7),0,($D308-SUM($F308:X308)-SUM($F247:X247))/($E308+$C308-Y$7))</f>
        <v>0</v>
      </c>
      <c r="Z308" s="339">
        <f>IF(OR($C308&gt;Z$7,$C308+$E308-1&lt;Z$7),0,($D308-SUM($F308:Y308)-SUM($F247:Y247))/($E308+$C308-Z$7))</f>
        <v>0</v>
      </c>
      <c r="AA308" s="339">
        <f>IF(OR($C308&gt;AA$7,$C308+$E308-1&lt;AA$7),0,($D308-SUM($F308:Z308)-SUM($F247:Z247))/($E308+$C308-AA$7))</f>
        <v>0</v>
      </c>
      <c r="AB308" s="339">
        <f>IF(OR($C308&gt;AB$7,$C308+$E308-1&lt;AB$7),0,($D308-SUM($F308:AA308)-SUM($F247:AA247))/($E308+$C308-AB$7))</f>
        <v>0</v>
      </c>
      <c r="AC308" s="339">
        <f>IF(OR($C308&gt;AC$7,$C308+$E308-1&lt;AC$7),0,($D308-SUM($F308:AB308)-SUM($F247:AB247))/($E308+$C308-AC$7))</f>
        <v>1.9299500575771723E-2</v>
      </c>
      <c r="AD308" s="339">
        <f>IF(OR($C308&gt;AD$7,$C308+$E308-1&lt;AD$7),0,($D308-SUM($F308:AC308)-SUM($F247:AC247))/($E308+$C308-AD$7))</f>
        <v>1.9299500575771723E-2</v>
      </c>
      <c r="AE308" s="339">
        <f>IF(OR($C308&gt;AE$7,$C308+$E308-1&lt;AE$7),0,($D308-SUM($F308:AD308)-SUM($F247:AD247))/($E308+$C308-AE$7))</f>
        <v>1.9299500575771726E-2</v>
      </c>
      <c r="AF308" s="339">
        <f>IF(OR($C308&gt;AF$7,$C308+$E308-1&lt;AF$7),0,($D308-SUM($F308:AE308)-SUM($F247:AE247))/($E308+$C308-AF$7))</f>
        <v>1.9299500575771723E-2</v>
      </c>
      <c r="AG308" s="339">
        <f>IF(OR($C308&gt;AG$7,$C308+$E308-1&lt;AG$7),0,($D308-SUM($F308:AF308)-SUM($F247:AF247))/($E308+$C308-AG$7))</f>
        <v>1.9299500575771726E-2</v>
      </c>
      <c r="AH308" s="339">
        <f>IF(OR($C308&gt;AH$7,$C308+$E308-1&lt;AH$7),0,($D308-SUM($F308:AG308)-SUM($F247:AG247))/($E308+$C308-AH$7))</f>
        <v>1.9299500575771726E-2</v>
      </c>
      <c r="AI308" s="339">
        <f>IF(OR($C308&gt;AI$7,$C308+$E308-1&lt;AI$7),0,($D308-SUM($F308:AH308)-SUM($F247:AH247))/($E308+$C308-AI$7))</f>
        <v>1.9299500575771723E-2</v>
      </c>
      <c r="AJ308" s="339">
        <f>IF(OR($C308&gt;AJ$7,$C308+$E308-1&lt;AJ$7),0,($D308-SUM($F308:AI308)-SUM($F247:AI247))/($E308+$C308-AJ$7))</f>
        <v>1.9299500575771719E-2</v>
      </c>
      <c r="AK308" s="339">
        <f>IF(OR($C308&gt;AK$7,$C308+$E308-1&lt;AK$7),0,($D308-SUM($F308:AJ308)-SUM($F247:AJ247))/($E308+$C308-AK$7))</f>
        <v>1.9299500575771705E-2</v>
      </c>
      <c r="AL308" s="339">
        <f>IF(OR($C308&gt;AL$7,$C308+$E308-1&lt;AL$7),0,($D308-SUM($F308:AK308)-SUM($F247:AK247))/($E308+$C308-AL$7))</f>
        <v>0</v>
      </c>
      <c r="AM308" s="339">
        <f>IF(OR($C308&gt;AM$7,$C308+$E308-1&lt;AM$7),0,($D308-SUM($F308:AL308)-SUM($F247:AL247))/($E308+$C308-AM$7))</f>
        <v>0</v>
      </c>
      <c r="AN308" s="339">
        <f>IF(OR($C308&gt;AN$7,$C308+$E308-1&lt;AN$7),0,($D308-SUM($F308:AM308)-SUM($F247:AM247))/($E308+$C308-AN$7))</f>
        <v>0</v>
      </c>
      <c r="AO308" s="339">
        <f>IF(OR($C308&gt;AO$7,$C308+$E308-1&lt;AO$7),0,($D308-SUM($F308:AN308)-SUM($F247:AN247))/($E308+$C308-AO$7))</f>
        <v>0</v>
      </c>
      <c r="AP308" s="339">
        <f>IF(OR($C308&gt;AP$7,$C308+$E308-1&lt;AP$7),0,($D308-SUM($F308:AO308)-SUM($F247:AO247))/($E308+$C308-AP$7))</f>
        <v>0</v>
      </c>
      <c r="AQ308" s="339">
        <f>IF(OR($C308&gt;AQ$7,$C308+$E308-1&lt;AQ$7),0,($D308-SUM($F308:AP308)-SUM($F247:AP247))/($E308+$C308-AQ$7))</f>
        <v>0</v>
      </c>
      <c r="AR308" s="339">
        <f>IF(OR($C308&gt;AR$7,$C308+$E308-1&lt;AR$7),0,($D308-SUM($F308:AQ308)-SUM($F247:AQ247))/($E308+$C308-AR$7))</f>
        <v>0</v>
      </c>
      <c r="AS308" s="339">
        <f>IF(OR($C308&gt;AS$7,$C308+$E308-1&lt;AS$7),0,($D308-SUM($F308:AR308)-SUM($F247:AR247))/($E308+$C308-AS$7))</f>
        <v>0</v>
      </c>
      <c r="AT308" s="339">
        <f>IF(OR($C308&gt;AT$7,$C308+$E308-1&lt;AT$7),0,($D308-SUM($F308:AS308)-SUM($F247:AS247))/($E308+$C308-AT$7))</f>
        <v>0</v>
      </c>
      <c r="AU308" s="339">
        <f>IF(OR($C308&gt;AU$7,$C308+$E308-1&lt;AU$7),0,($D308-SUM($F308:AT308)-SUM($F247:AT247))/($E308+$C308-AU$7))</f>
        <v>0</v>
      </c>
      <c r="AV308" s="339">
        <f>IF(OR($C308&gt;AV$7,$C308+$E308-1&lt;AV$7),0,($D308-SUM($F308:AU308)-SUM($F247:AU247))/($E308+$C308-AV$7))</f>
        <v>0</v>
      </c>
      <c r="AW308" s="339">
        <f>IF(OR($C308&gt;AW$7,$C308+$E308-1&lt;AW$7),0,($D308-SUM($F308:AV308)-SUM($F247:AV247))/($E308+$C308-AW$7))</f>
        <v>0</v>
      </c>
      <c r="AX308" s="339">
        <f>IF(OR($C308&gt;AX$7,$C308+$E308-1&lt;AX$7),0,($D308-SUM($F308:AW308)-SUM($F247:AW247))/($E308+$C308-AX$7))</f>
        <v>0</v>
      </c>
      <c r="AY308" s="339">
        <f>IF(OR($C308&gt;AY$7,$C308+$E308-1&lt;AY$7),0,($D308-SUM($F308:AX308)-SUM($F247:AX247))/($E308+$C308-AY$7))</f>
        <v>0</v>
      </c>
      <c r="AZ308" s="339">
        <f>IF(OR($C308&gt;AZ$7,$C308+$E308-1&lt;AZ$7),0,($D308-SUM($F308:AY308)-SUM($F247:AY247))/($E308+$C308-AZ$7))</f>
        <v>0</v>
      </c>
      <c r="BA308" s="339">
        <f>IF(OR($C308&gt;BA$7,$C308+$E308-1&lt;BA$7),0,($D308-SUM($F308:AZ308)-SUM($F247:AZ247))/($E308+$C308-BA$7))</f>
        <v>0</v>
      </c>
      <c r="BB308" s="339">
        <f>IF(OR($C308&gt;BB$7,$C308+$E308-1&lt;BB$7),0,($D308-SUM($F308:BA308)-SUM($F247:BA247))/($E308+$C308-BB$7))</f>
        <v>0</v>
      </c>
      <c r="BC308" s="339">
        <f>IF(OR($C308&gt;BC$7,$C308+$E308-1&lt;BC$7),0,($D308-SUM($F308:BB308)-SUM($F247:BB247))/($E308+$C308-BC$7))</f>
        <v>0</v>
      </c>
      <c r="BD308" s="339">
        <f>IF(OR($C308&gt;BD$7,$C308+$E308-1&lt;BD$7),0,($D308-SUM($F308:BC308)-SUM($F247:BC247))/($E308+$C308-BD$7))</f>
        <v>0</v>
      </c>
      <c r="BE308" s="339">
        <f>IF(OR($C308&gt;BE$7,$C308+$E308-1&lt;BE$7),0,($D308-SUM($F308:BD308)-SUM($F247:BD247))/($E308+$C308-BE$7))</f>
        <v>0</v>
      </c>
      <c r="BF308" s="339">
        <f>IF(OR($C308&gt;BF$7,$C308+$E308-1&lt;BF$7),0,($D308-SUM($F308:BE308)-SUM($F247:BE247))/($E308+$C308-BF$7))</f>
        <v>0</v>
      </c>
      <c r="BG308" s="339">
        <f>IF(OR($C308&gt;BG$7,$C308+$E308-1&lt;BG$7),0,($D308-SUM($F308:BF308)-SUM($F247:BF247))/($E308+$C308-BG$7))</f>
        <v>0</v>
      </c>
      <c r="BH308" s="339">
        <f>IF(OR($C308&gt;BH$7,$C308+$E308-1&lt;BH$7),0,($D308-SUM($F308:BG308)-SUM($F247:BG247))/($E308+$C308-BH$7))</f>
        <v>0</v>
      </c>
      <c r="BI308" s="339">
        <f>IF(OR($C308&gt;BI$7,$C308+$E308-1&lt;BI$7),0,($D308-SUM($F308:BH308)-SUM($F247:BH247))/($E308+$C308-BI$7))</f>
        <v>0</v>
      </c>
      <c r="BJ308" s="339">
        <f>IF(OR($C308&gt;BJ$7,$C308+$E308-1&lt;BJ$7),0,($D308-SUM($F308:BI308)-SUM($F247:BI247))/($E308+$C308-BJ$7))</f>
        <v>0</v>
      </c>
      <c r="BK308" s="339">
        <f>IF(OR($C308&gt;BK$7,$C308+$E308-1&lt;BK$7),0,($D308-SUM($F308:BJ308)-SUM($F247:BJ247))/($E308+$C308-BK$7))</f>
        <v>0</v>
      </c>
      <c r="BL308" s="339">
        <f>IF(OR($C308&gt;BL$7,$C308+$E308-1&lt;BL$7),0,($D308-SUM($F308:BK308)-SUM($F247:BK247))/($E308+$C308-BL$7))</f>
        <v>0</v>
      </c>
      <c r="BM308" s="339">
        <f>IF(OR($C308&gt;BM$7,$C308+$E308-1&lt;BM$7),0,($D308-SUM($F308:BL308)-SUM($F247:BL247))/($E308+$C308-BM$7))</f>
        <v>0</v>
      </c>
      <c r="BN308" s="339">
        <f>IF(OR($C308&gt;BN$7,$C308+$E308-1&lt;BN$7),0,($D308-SUM($F308:BM308)-SUM($F247:BM247))/($E308+$C308-BN$7))</f>
        <v>0</v>
      </c>
      <c r="BO308" s="253"/>
      <c r="BP308" s="253"/>
      <c r="BQ308" s="253"/>
      <c r="BR308" s="253"/>
      <c r="BS308" s="253"/>
      <c r="BT308" s="253"/>
      <c r="BU308" s="253"/>
      <c r="BV308" s="253"/>
      <c r="BW308" s="253"/>
      <c r="BX308" s="253"/>
      <c r="BY308" s="253"/>
      <c r="BZ308" s="253"/>
      <c r="CA308" s="253"/>
      <c r="CB308" s="253"/>
      <c r="CC308" s="253"/>
      <c r="CD308" s="253"/>
      <c r="CE308" s="253"/>
      <c r="CF308" s="253"/>
      <c r="CG308" s="253"/>
      <c r="CH308" s="253"/>
      <c r="CI308" s="253"/>
      <c r="CJ308" s="253"/>
      <c r="CK308" s="253"/>
      <c r="CL308" s="253"/>
    </row>
    <row r="309" spans="1:90" hidden="1" outlineLevel="1" x14ac:dyDescent="0.15">
      <c r="A309" s="112"/>
      <c r="B309" s="87"/>
      <c r="C309" s="8">
        <v>24</v>
      </c>
      <c r="D309" s="337">
        <v>0.16717540363607669</v>
      </c>
      <c r="E309" s="8">
        <f t="shared" si="28"/>
        <v>9</v>
      </c>
      <c r="F309" s="338"/>
      <c r="G309" s="339">
        <f>IF(OR($C309&gt;G$7,$C309+$E309-1&lt;G$7),0,($D309-SUM($F309:F309)-SUM($F248:F248))/($E309+$C309-G$7))</f>
        <v>0</v>
      </c>
      <c r="H309" s="339">
        <f>IF(OR($C309&gt;H$7,$C309+$E309-1&lt;H$7),0,($D309-SUM($F309:G309)-SUM($F248:G248))/($E309+$C309-H$7))</f>
        <v>0</v>
      </c>
      <c r="I309" s="339">
        <f>IF(OR($C309&gt;I$7,$C309+$E309-1&lt;I$7),0,($D309-SUM($F309:H309)-SUM($F248:H248))/($E309+$C309-I$7))</f>
        <v>0</v>
      </c>
      <c r="J309" s="339">
        <f>IF(OR($C309&gt;J$7,$C309+$E309-1&lt;J$7),0,($D309-SUM($F309:I309)-SUM($F248:I248))/($E309+$C309-J$7))</f>
        <v>0</v>
      </c>
      <c r="K309" s="339">
        <f>IF(OR($C309&gt;K$7,$C309+$E309-1&lt;K$7),0,($D309-SUM($F309:J309)-SUM($F248:J248))/($E309+$C309-K$7))</f>
        <v>0</v>
      </c>
      <c r="L309" s="339">
        <f>IF(OR($C309&gt;L$7,$C309+$E309-1&lt;L$7),0,($D309-SUM($F309:K309)-SUM($F248:K248))/($E309+$C309-L$7))</f>
        <v>0</v>
      </c>
      <c r="M309" s="339">
        <f>IF(OR($C309&gt;M$7,$C309+$E309-1&lt;M$7),0,($D309-SUM($F309:L309)-SUM($F248:L248))/($E309+$C309-M$7))</f>
        <v>0</v>
      </c>
      <c r="N309" s="339">
        <f>IF(OR($C309&gt;N$7,$C309+$E309-1&lt;N$7),0,($D309-SUM($F309:M309)-SUM($F248:M248))/($E309+$C309-N$7))</f>
        <v>0</v>
      </c>
      <c r="O309" s="339">
        <f>IF(OR($C309&gt;O$7,$C309+$E309-1&lt;O$7),0,($D309-SUM($F309:N309)-SUM($F248:N248))/($E309+$C309-O$7))</f>
        <v>0</v>
      </c>
      <c r="P309" s="339">
        <f>IF(OR($C309&gt;P$7,$C309+$E309-1&lt;P$7),0,($D309-SUM($F309:O309)-SUM($F248:O248))/($E309+$C309-P$7))</f>
        <v>0</v>
      </c>
      <c r="Q309" s="339">
        <f>IF(OR($C309&gt;Q$7,$C309+$E309-1&lt;Q$7),0,($D309-SUM($F309:P309)-SUM($F248:P248))/($E309+$C309-Q$7))</f>
        <v>0</v>
      </c>
      <c r="R309" s="339">
        <f>IF(OR($C309&gt;R$7,$C309+$E309-1&lt;R$7),0,($D309-SUM($F309:Q309)-SUM($F248:Q248))/($E309+$C309-R$7))</f>
        <v>0</v>
      </c>
      <c r="S309" s="339">
        <f>IF(OR($C309&gt;S$7,$C309+$E309-1&lt;S$7),0,($D309-SUM($F309:R309)-SUM($F248:R248))/($E309+$C309-S$7))</f>
        <v>0</v>
      </c>
      <c r="T309" s="339">
        <f>IF(OR($C309&gt;T$7,$C309+$E309-1&lt;T$7),0,($D309-SUM($F309:S309)-SUM($F248:S248))/($E309+$C309-T$7))</f>
        <v>0</v>
      </c>
      <c r="U309" s="339">
        <f>IF(OR($C309&gt;U$7,$C309+$E309-1&lt;U$7),0,($D309-SUM($F309:T309)-SUM($F248:T248))/($E309+$C309-U$7))</f>
        <v>0</v>
      </c>
      <c r="V309" s="339">
        <f>IF(OR($C309&gt;V$7,$C309+$E309-1&lt;V$7),0,($D309-SUM($F309:U309)-SUM($F248:U248))/($E309+$C309-V$7))</f>
        <v>0</v>
      </c>
      <c r="W309" s="339">
        <f>IF(OR($C309&gt;W$7,$C309+$E309-1&lt;W$7),0,($D309-SUM($F309:V309)-SUM($F248:V248))/($E309+$C309-W$7))</f>
        <v>0</v>
      </c>
      <c r="X309" s="339">
        <f>IF(OR($C309&gt;X$7,$C309+$E309-1&lt;X$7),0,($D309-SUM($F309:W309)-SUM($F248:W248))/($E309+$C309-X$7))</f>
        <v>0</v>
      </c>
      <c r="Y309" s="339">
        <f>IF(OR($C309&gt;Y$7,$C309+$E309-1&lt;Y$7),0,($D309-SUM($F309:X309)-SUM($F248:X248))/($E309+$C309-Y$7))</f>
        <v>0</v>
      </c>
      <c r="Z309" s="339">
        <f>IF(OR($C309&gt;Z$7,$C309+$E309-1&lt;Z$7),0,($D309-SUM($F309:Y309)-SUM($F248:Y248))/($E309+$C309-Z$7))</f>
        <v>0</v>
      </c>
      <c r="AA309" s="339">
        <f>IF(OR($C309&gt;AA$7,$C309+$E309-1&lt;AA$7),0,($D309-SUM($F309:Z309)-SUM($F248:Z248))/($E309+$C309-AA$7))</f>
        <v>0</v>
      </c>
      <c r="AB309" s="339">
        <f>IF(OR($C309&gt;AB$7,$C309+$E309-1&lt;AB$7),0,($D309-SUM($F309:AA309)-SUM($F248:AA248))/($E309+$C309-AB$7))</f>
        <v>0</v>
      </c>
      <c r="AC309" s="339">
        <f>IF(OR($C309&gt;AC$7,$C309+$E309-1&lt;AC$7),0,($D309-SUM($F309:AB309)-SUM($F248:AB248))/($E309+$C309-AC$7))</f>
        <v>0</v>
      </c>
      <c r="AD309" s="339">
        <f>IF(OR($C309&gt;AD$7,$C309+$E309-1&lt;AD$7),0,($D309-SUM($F309:AC309)-SUM($F248:AC248))/($E309+$C309-AD$7))</f>
        <v>1.8575044848452966E-2</v>
      </c>
      <c r="AE309" s="339">
        <f>IF(OR($C309&gt;AE$7,$C309+$E309-1&lt;AE$7),0,($D309-SUM($F309:AD309)-SUM($F248:AD248))/($E309+$C309-AE$7))</f>
        <v>1.8575044848452966E-2</v>
      </c>
      <c r="AF309" s="339">
        <f>IF(OR($C309&gt;AF$7,$C309+$E309-1&lt;AF$7),0,($D309-SUM($F309:AE309)-SUM($F248:AE248))/($E309+$C309-AF$7))</f>
        <v>1.8575044848452966E-2</v>
      </c>
      <c r="AG309" s="339">
        <f>IF(OR($C309&gt;AG$7,$C309+$E309-1&lt;AG$7),0,($D309-SUM($F309:AF309)-SUM($F248:AF248))/($E309+$C309-AG$7))</f>
        <v>1.8575044848452963E-2</v>
      </c>
      <c r="AH309" s="339">
        <f>IF(OR($C309&gt;AH$7,$C309+$E309-1&lt;AH$7),0,($D309-SUM($F309:AG309)-SUM($F248:AG248))/($E309+$C309-AH$7))</f>
        <v>1.8575044848452966E-2</v>
      </c>
      <c r="AI309" s="339">
        <f>IF(OR($C309&gt;AI$7,$C309+$E309-1&lt;AI$7),0,($D309-SUM($F309:AH309)-SUM($F248:AH248))/($E309+$C309-AI$7))</f>
        <v>1.8575044848452966E-2</v>
      </c>
      <c r="AJ309" s="339">
        <f>IF(OR($C309&gt;AJ$7,$C309+$E309-1&lt;AJ$7),0,($D309-SUM($F309:AI309)-SUM($F248:AI248))/($E309+$C309-AJ$7))</f>
        <v>1.857504484845297E-2</v>
      </c>
      <c r="AK309" s="339">
        <f>IF(OR($C309&gt;AK$7,$C309+$E309-1&lt;AK$7),0,($D309-SUM($F309:AJ309)-SUM($F248:AJ248))/($E309+$C309-AK$7))</f>
        <v>1.8575044848452973E-2</v>
      </c>
      <c r="AL309" s="339">
        <f>IF(OR($C309&gt;AL$7,$C309+$E309-1&lt;AL$7),0,($D309-SUM($F309:AK309)-SUM($F248:AK248))/($E309+$C309-AL$7))</f>
        <v>1.857504484845296E-2</v>
      </c>
      <c r="AM309" s="339">
        <f>IF(OR($C309&gt;AM$7,$C309+$E309-1&lt;AM$7),0,($D309-SUM($F309:AL309)-SUM($F248:AL248))/($E309+$C309-AM$7))</f>
        <v>0</v>
      </c>
      <c r="AN309" s="339">
        <f>IF(OR($C309&gt;AN$7,$C309+$E309-1&lt;AN$7),0,($D309-SUM($F309:AM309)-SUM($F248:AM248))/($E309+$C309-AN$7))</f>
        <v>0</v>
      </c>
      <c r="AO309" s="339">
        <f>IF(OR($C309&gt;AO$7,$C309+$E309-1&lt;AO$7),0,($D309-SUM($F309:AN309)-SUM($F248:AN248))/($E309+$C309-AO$7))</f>
        <v>0</v>
      </c>
      <c r="AP309" s="339">
        <f>IF(OR($C309&gt;AP$7,$C309+$E309-1&lt;AP$7),0,($D309-SUM($F309:AO309)-SUM($F248:AO248))/($E309+$C309-AP$7))</f>
        <v>0</v>
      </c>
      <c r="AQ309" s="339">
        <f>IF(OR($C309&gt;AQ$7,$C309+$E309-1&lt;AQ$7),0,($D309-SUM($F309:AP309)-SUM($F248:AP248))/($E309+$C309-AQ$7))</f>
        <v>0</v>
      </c>
      <c r="AR309" s="339">
        <f>IF(OR($C309&gt;AR$7,$C309+$E309-1&lt;AR$7),0,($D309-SUM($F309:AQ309)-SUM($F248:AQ248))/($E309+$C309-AR$7))</f>
        <v>0</v>
      </c>
      <c r="AS309" s="339">
        <f>IF(OR($C309&gt;AS$7,$C309+$E309-1&lt;AS$7),0,($D309-SUM($F309:AR309)-SUM($F248:AR248))/($E309+$C309-AS$7))</f>
        <v>0</v>
      </c>
      <c r="AT309" s="339">
        <f>IF(OR($C309&gt;AT$7,$C309+$E309-1&lt;AT$7),0,($D309-SUM($F309:AS309)-SUM($F248:AS248))/($E309+$C309-AT$7))</f>
        <v>0</v>
      </c>
      <c r="AU309" s="339">
        <f>IF(OR($C309&gt;AU$7,$C309+$E309-1&lt;AU$7),0,($D309-SUM($F309:AT309)-SUM($F248:AT248))/($E309+$C309-AU$7))</f>
        <v>0</v>
      </c>
      <c r="AV309" s="339">
        <f>IF(OR($C309&gt;AV$7,$C309+$E309-1&lt;AV$7),0,($D309-SUM($F309:AU309)-SUM($F248:AU248))/($E309+$C309-AV$7))</f>
        <v>0</v>
      </c>
      <c r="AW309" s="339">
        <f>IF(OR($C309&gt;AW$7,$C309+$E309-1&lt;AW$7),0,($D309-SUM($F309:AV309)-SUM($F248:AV248))/($E309+$C309-AW$7))</f>
        <v>0</v>
      </c>
      <c r="AX309" s="339">
        <f>IF(OR($C309&gt;AX$7,$C309+$E309-1&lt;AX$7),0,($D309-SUM($F309:AW309)-SUM($F248:AW248))/($E309+$C309-AX$7))</f>
        <v>0</v>
      </c>
      <c r="AY309" s="339">
        <f>IF(OR($C309&gt;AY$7,$C309+$E309-1&lt;AY$7),0,($D309-SUM($F309:AX309)-SUM($F248:AX248))/($E309+$C309-AY$7))</f>
        <v>0</v>
      </c>
      <c r="AZ309" s="339">
        <f>IF(OR($C309&gt;AZ$7,$C309+$E309-1&lt;AZ$7),0,($D309-SUM($F309:AY309)-SUM($F248:AY248))/($E309+$C309-AZ$7))</f>
        <v>0</v>
      </c>
      <c r="BA309" s="339">
        <f>IF(OR($C309&gt;BA$7,$C309+$E309-1&lt;BA$7),0,($D309-SUM($F309:AZ309)-SUM($F248:AZ248))/($E309+$C309-BA$7))</f>
        <v>0</v>
      </c>
      <c r="BB309" s="339">
        <f>IF(OR($C309&gt;BB$7,$C309+$E309-1&lt;BB$7),0,($D309-SUM($F309:BA309)-SUM($F248:BA248))/($E309+$C309-BB$7))</f>
        <v>0</v>
      </c>
      <c r="BC309" s="339">
        <f>IF(OR($C309&gt;BC$7,$C309+$E309-1&lt;BC$7),0,($D309-SUM($F309:BB309)-SUM($F248:BB248))/($E309+$C309-BC$7))</f>
        <v>0</v>
      </c>
      <c r="BD309" s="339">
        <f>IF(OR($C309&gt;BD$7,$C309+$E309-1&lt;BD$7),0,($D309-SUM($F309:BC309)-SUM($F248:BC248))/($E309+$C309-BD$7))</f>
        <v>0</v>
      </c>
      <c r="BE309" s="339">
        <f>IF(OR($C309&gt;BE$7,$C309+$E309-1&lt;BE$7),0,($D309-SUM($F309:BD309)-SUM($F248:BD248))/($E309+$C309-BE$7))</f>
        <v>0</v>
      </c>
      <c r="BF309" s="339">
        <f>IF(OR($C309&gt;BF$7,$C309+$E309-1&lt;BF$7),0,($D309-SUM($F309:BE309)-SUM($F248:BE248))/($E309+$C309-BF$7))</f>
        <v>0</v>
      </c>
      <c r="BG309" s="339">
        <f>IF(OR($C309&gt;BG$7,$C309+$E309-1&lt;BG$7),0,($D309-SUM($F309:BF309)-SUM($F248:BF248))/($E309+$C309-BG$7))</f>
        <v>0</v>
      </c>
      <c r="BH309" s="339">
        <f>IF(OR($C309&gt;BH$7,$C309+$E309-1&lt;BH$7),0,($D309-SUM($F309:BG309)-SUM($F248:BG248))/($E309+$C309-BH$7))</f>
        <v>0</v>
      </c>
      <c r="BI309" s="339">
        <f>IF(OR($C309&gt;BI$7,$C309+$E309-1&lt;BI$7),0,($D309-SUM($F309:BH309)-SUM($F248:BH248))/($E309+$C309-BI$7))</f>
        <v>0</v>
      </c>
      <c r="BJ309" s="339">
        <f>IF(OR($C309&gt;BJ$7,$C309+$E309-1&lt;BJ$7),0,($D309-SUM($F309:BI309)-SUM($F248:BI248))/($E309+$C309-BJ$7))</f>
        <v>0</v>
      </c>
      <c r="BK309" s="339">
        <f>IF(OR($C309&gt;BK$7,$C309+$E309-1&lt;BK$7),0,($D309-SUM($F309:BJ309)-SUM($F248:BJ248))/($E309+$C309-BK$7))</f>
        <v>0</v>
      </c>
      <c r="BL309" s="339">
        <f>IF(OR($C309&gt;BL$7,$C309+$E309-1&lt;BL$7),0,($D309-SUM($F309:BK309)-SUM($F248:BK248))/($E309+$C309-BL$7))</f>
        <v>0</v>
      </c>
      <c r="BM309" s="339">
        <f>IF(OR($C309&gt;BM$7,$C309+$E309-1&lt;BM$7),0,($D309-SUM($F309:BL309)-SUM($F248:BL248))/($E309+$C309-BM$7))</f>
        <v>0</v>
      </c>
      <c r="BN309" s="339">
        <f>IF(OR($C309&gt;BN$7,$C309+$E309-1&lt;BN$7),0,($D309-SUM($F309:BM309)-SUM($F248:BM248))/($E309+$C309-BN$7))</f>
        <v>0</v>
      </c>
      <c r="BO309" s="253"/>
      <c r="BP309" s="253"/>
      <c r="BQ309" s="253"/>
      <c r="BR309" s="253"/>
      <c r="BS309" s="253"/>
      <c r="BT309" s="253"/>
      <c r="BU309" s="253"/>
      <c r="BV309" s="253"/>
      <c r="BW309" s="253"/>
      <c r="BX309" s="253"/>
      <c r="BY309" s="253"/>
      <c r="BZ309" s="253"/>
      <c r="CA309" s="253"/>
      <c r="CB309" s="253"/>
      <c r="CC309" s="253"/>
      <c r="CD309" s="253"/>
      <c r="CE309" s="253"/>
      <c r="CF309" s="253"/>
      <c r="CG309" s="253"/>
      <c r="CH309" s="253"/>
      <c r="CI309" s="253"/>
      <c r="CJ309" s="253"/>
      <c r="CK309" s="253"/>
      <c r="CL309" s="253"/>
    </row>
    <row r="310" spans="1:90" hidden="1" outlineLevel="1" x14ac:dyDescent="0.15">
      <c r="A310" s="112"/>
      <c r="B310" s="87"/>
      <c r="C310" s="8">
        <v>25</v>
      </c>
      <c r="D310" s="337">
        <v>0.16456736301772915</v>
      </c>
      <c r="E310" s="8">
        <f t="shared" si="28"/>
        <v>9</v>
      </c>
      <c r="F310" s="338"/>
      <c r="G310" s="339">
        <f>IF(OR($C310&gt;G$7,$C310+$E310-1&lt;G$7),0,($D310-SUM($F310:F310)-SUM($F249:F249))/($E310+$C310-G$7))</f>
        <v>0</v>
      </c>
      <c r="H310" s="339">
        <f>IF(OR($C310&gt;H$7,$C310+$E310-1&lt;H$7),0,($D310-SUM($F310:G310)-SUM($F249:G249))/($E310+$C310-H$7))</f>
        <v>0</v>
      </c>
      <c r="I310" s="339">
        <f>IF(OR($C310&gt;I$7,$C310+$E310-1&lt;I$7),0,($D310-SUM($F310:H310)-SUM($F249:H249))/($E310+$C310-I$7))</f>
        <v>0</v>
      </c>
      <c r="J310" s="339">
        <f>IF(OR($C310&gt;J$7,$C310+$E310-1&lt;J$7),0,($D310-SUM($F310:I310)-SUM($F249:I249))/($E310+$C310-J$7))</f>
        <v>0</v>
      </c>
      <c r="K310" s="339">
        <f>IF(OR($C310&gt;K$7,$C310+$E310-1&lt;K$7),0,($D310-SUM($F310:J310)-SUM($F249:J249))/($E310+$C310-K$7))</f>
        <v>0</v>
      </c>
      <c r="L310" s="339">
        <f>IF(OR($C310&gt;L$7,$C310+$E310-1&lt;L$7),0,($D310-SUM($F310:K310)-SUM($F249:K249))/($E310+$C310-L$7))</f>
        <v>0</v>
      </c>
      <c r="M310" s="339">
        <f>IF(OR($C310&gt;M$7,$C310+$E310-1&lt;M$7),0,($D310-SUM($F310:L310)-SUM($F249:L249))/($E310+$C310-M$7))</f>
        <v>0</v>
      </c>
      <c r="N310" s="339">
        <f>IF(OR($C310&gt;N$7,$C310+$E310-1&lt;N$7),0,($D310-SUM($F310:M310)-SUM($F249:M249))/($E310+$C310-N$7))</f>
        <v>0</v>
      </c>
      <c r="O310" s="339">
        <f>IF(OR($C310&gt;O$7,$C310+$E310-1&lt;O$7),0,($D310-SUM($F310:N310)-SUM($F249:N249))/($E310+$C310-O$7))</f>
        <v>0</v>
      </c>
      <c r="P310" s="339">
        <f>IF(OR($C310&gt;P$7,$C310+$E310-1&lt;P$7),0,($D310-SUM($F310:O310)-SUM($F249:O249))/($E310+$C310-P$7))</f>
        <v>0</v>
      </c>
      <c r="Q310" s="339">
        <f>IF(OR($C310&gt;Q$7,$C310+$E310-1&lt;Q$7),0,($D310-SUM($F310:P310)-SUM($F249:P249))/($E310+$C310-Q$7))</f>
        <v>0</v>
      </c>
      <c r="R310" s="339">
        <f>IF(OR($C310&gt;R$7,$C310+$E310-1&lt;R$7),0,($D310-SUM($F310:Q310)-SUM($F249:Q249))/($E310+$C310-R$7))</f>
        <v>0</v>
      </c>
      <c r="S310" s="339">
        <f>IF(OR($C310&gt;S$7,$C310+$E310-1&lt;S$7),0,($D310-SUM($F310:R310)-SUM($F249:R249))/($E310+$C310-S$7))</f>
        <v>0</v>
      </c>
      <c r="T310" s="339">
        <f>IF(OR($C310&gt;T$7,$C310+$E310-1&lt;T$7),0,($D310-SUM($F310:S310)-SUM($F249:S249))/($E310+$C310-T$7))</f>
        <v>0</v>
      </c>
      <c r="U310" s="339">
        <f>IF(OR($C310&gt;U$7,$C310+$E310-1&lt;U$7),0,($D310-SUM($F310:T310)-SUM($F249:T249))/($E310+$C310-U$7))</f>
        <v>0</v>
      </c>
      <c r="V310" s="339">
        <f>IF(OR($C310&gt;V$7,$C310+$E310-1&lt;V$7),0,($D310-SUM($F310:U310)-SUM($F249:U249))/($E310+$C310-V$7))</f>
        <v>0</v>
      </c>
      <c r="W310" s="339">
        <f>IF(OR($C310&gt;W$7,$C310+$E310-1&lt;W$7),0,($D310-SUM($F310:V310)-SUM($F249:V249))/($E310+$C310-W$7))</f>
        <v>0</v>
      </c>
      <c r="X310" s="339">
        <f>IF(OR($C310&gt;X$7,$C310+$E310-1&lt;X$7),0,($D310-SUM($F310:W310)-SUM($F249:W249))/($E310+$C310-X$7))</f>
        <v>0</v>
      </c>
      <c r="Y310" s="339">
        <f>IF(OR($C310&gt;Y$7,$C310+$E310-1&lt;Y$7),0,($D310-SUM($F310:X310)-SUM($F249:X249))/($E310+$C310-Y$7))</f>
        <v>0</v>
      </c>
      <c r="Z310" s="339">
        <f>IF(OR($C310&gt;Z$7,$C310+$E310-1&lt;Z$7),0,($D310-SUM($F310:Y310)-SUM($F249:Y249))/($E310+$C310-Z$7))</f>
        <v>0</v>
      </c>
      <c r="AA310" s="339">
        <f>IF(OR($C310&gt;AA$7,$C310+$E310-1&lt;AA$7),0,($D310-SUM($F310:Z310)-SUM($F249:Z249))/($E310+$C310-AA$7))</f>
        <v>0</v>
      </c>
      <c r="AB310" s="339">
        <f>IF(OR($C310&gt;AB$7,$C310+$E310-1&lt;AB$7),0,($D310-SUM($F310:AA310)-SUM($F249:AA249))/($E310+$C310-AB$7))</f>
        <v>0</v>
      </c>
      <c r="AC310" s="339">
        <f>IF(OR($C310&gt;AC$7,$C310+$E310-1&lt;AC$7),0,($D310-SUM($F310:AB310)-SUM($F249:AB249))/($E310+$C310-AC$7))</f>
        <v>0</v>
      </c>
      <c r="AD310" s="339">
        <f>IF(OR($C310&gt;AD$7,$C310+$E310-1&lt;AD$7),0,($D310-SUM($F310:AC310)-SUM($F249:AC249))/($E310+$C310-AD$7))</f>
        <v>0</v>
      </c>
      <c r="AE310" s="339">
        <f>IF(OR($C310&gt;AE$7,$C310+$E310-1&lt;AE$7),0,($D310-SUM($F310:AD310)-SUM($F249:AD249))/($E310+$C310-AE$7))</f>
        <v>1.828526255752546E-2</v>
      </c>
      <c r="AF310" s="339">
        <f>IF(OR($C310&gt;AF$7,$C310+$E310-1&lt;AF$7),0,($D310-SUM($F310:AE310)-SUM($F249:AE249))/($E310+$C310-AF$7))</f>
        <v>1.828526255752546E-2</v>
      </c>
      <c r="AG310" s="339">
        <f>IF(OR($C310&gt;AG$7,$C310+$E310-1&lt;AG$7),0,($D310-SUM($F310:AF310)-SUM($F249:AF249))/($E310+$C310-AG$7))</f>
        <v>1.8285262557525463E-2</v>
      </c>
      <c r="AH310" s="339">
        <f>IF(OR($C310&gt;AH$7,$C310+$E310-1&lt;AH$7),0,($D310-SUM($F310:AG310)-SUM($F249:AG249))/($E310+$C310-AH$7))</f>
        <v>1.828526255752546E-2</v>
      </c>
      <c r="AI310" s="339">
        <f>IF(OR($C310&gt;AI$7,$C310+$E310-1&lt;AI$7),0,($D310-SUM($F310:AH310)-SUM($F249:AH249))/($E310+$C310-AI$7))</f>
        <v>1.828526255752546E-2</v>
      </c>
      <c r="AJ310" s="339">
        <f>IF(OR($C310&gt;AJ$7,$C310+$E310-1&lt;AJ$7),0,($D310-SUM($F310:AI310)-SUM($F249:AI249))/($E310+$C310-AJ$7))</f>
        <v>1.828526255752546E-2</v>
      </c>
      <c r="AK310" s="339">
        <f>IF(OR($C310&gt;AK$7,$C310+$E310-1&lt;AK$7),0,($D310-SUM($F310:AJ310)-SUM($F249:AJ249))/($E310+$C310-AK$7))</f>
        <v>1.8285262557525456E-2</v>
      </c>
      <c r="AL310" s="339">
        <f>IF(OR($C310&gt;AL$7,$C310+$E310-1&lt;AL$7),0,($D310-SUM($F310:AK310)-SUM($F249:AK249))/($E310+$C310-AL$7))</f>
        <v>1.8285262557525453E-2</v>
      </c>
      <c r="AM310" s="339">
        <f>IF(OR($C310&gt;AM$7,$C310+$E310-1&lt;AM$7),0,($D310-SUM($F310:AL310)-SUM($F249:AL249))/($E310+$C310-AM$7))</f>
        <v>1.8285262557525467E-2</v>
      </c>
      <c r="AN310" s="339">
        <f>IF(OR($C310&gt;AN$7,$C310+$E310-1&lt;AN$7),0,($D310-SUM($F310:AM310)-SUM($F249:AM249))/($E310+$C310-AN$7))</f>
        <v>0</v>
      </c>
      <c r="AO310" s="339">
        <f>IF(OR($C310&gt;AO$7,$C310+$E310-1&lt;AO$7),0,($D310-SUM($F310:AN310)-SUM($F249:AN249))/($E310+$C310-AO$7))</f>
        <v>0</v>
      </c>
      <c r="AP310" s="339">
        <f>IF(OR($C310&gt;AP$7,$C310+$E310-1&lt;AP$7),0,($D310-SUM($F310:AO310)-SUM($F249:AO249))/($E310+$C310-AP$7))</f>
        <v>0</v>
      </c>
      <c r="AQ310" s="339">
        <f>IF(OR($C310&gt;AQ$7,$C310+$E310-1&lt;AQ$7),0,($D310-SUM($F310:AP310)-SUM($F249:AP249))/($E310+$C310-AQ$7))</f>
        <v>0</v>
      </c>
      <c r="AR310" s="339">
        <f>IF(OR($C310&gt;AR$7,$C310+$E310-1&lt;AR$7),0,($D310-SUM($F310:AQ310)-SUM($F249:AQ249))/($E310+$C310-AR$7))</f>
        <v>0</v>
      </c>
      <c r="AS310" s="339">
        <f>IF(OR($C310&gt;AS$7,$C310+$E310-1&lt;AS$7),0,($D310-SUM($F310:AR310)-SUM($F249:AR249))/($E310+$C310-AS$7))</f>
        <v>0</v>
      </c>
      <c r="AT310" s="339">
        <f>IF(OR($C310&gt;AT$7,$C310+$E310-1&lt;AT$7),0,($D310-SUM($F310:AS310)-SUM($F249:AS249))/($E310+$C310-AT$7))</f>
        <v>0</v>
      </c>
      <c r="AU310" s="339">
        <f>IF(OR($C310&gt;AU$7,$C310+$E310-1&lt;AU$7),0,($D310-SUM($F310:AT310)-SUM($F249:AT249))/($E310+$C310-AU$7))</f>
        <v>0</v>
      </c>
      <c r="AV310" s="339">
        <f>IF(OR($C310&gt;AV$7,$C310+$E310-1&lt;AV$7),0,($D310-SUM($F310:AU310)-SUM($F249:AU249))/($E310+$C310-AV$7))</f>
        <v>0</v>
      </c>
      <c r="AW310" s="339">
        <f>IF(OR($C310&gt;AW$7,$C310+$E310-1&lt;AW$7),0,($D310-SUM($F310:AV310)-SUM($F249:AV249))/($E310+$C310-AW$7))</f>
        <v>0</v>
      </c>
      <c r="AX310" s="339">
        <f>IF(OR($C310&gt;AX$7,$C310+$E310-1&lt;AX$7),0,($D310-SUM($F310:AW310)-SUM($F249:AW249))/($E310+$C310-AX$7))</f>
        <v>0</v>
      </c>
      <c r="AY310" s="339">
        <f>IF(OR($C310&gt;AY$7,$C310+$E310-1&lt;AY$7),0,($D310-SUM($F310:AX310)-SUM($F249:AX249))/($E310+$C310-AY$7))</f>
        <v>0</v>
      </c>
      <c r="AZ310" s="339">
        <f>IF(OR($C310&gt;AZ$7,$C310+$E310-1&lt;AZ$7),0,($D310-SUM($F310:AY310)-SUM($F249:AY249))/($E310+$C310-AZ$7))</f>
        <v>0</v>
      </c>
      <c r="BA310" s="339">
        <f>IF(OR($C310&gt;BA$7,$C310+$E310-1&lt;BA$7),0,($D310-SUM($F310:AZ310)-SUM($F249:AZ249))/($E310+$C310-BA$7))</f>
        <v>0</v>
      </c>
      <c r="BB310" s="339">
        <f>IF(OR($C310&gt;BB$7,$C310+$E310-1&lt;BB$7),0,($D310-SUM($F310:BA310)-SUM($F249:BA249))/($E310+$C310-BB$7))</f>
        <v>0</v>
      </c>
      <c r="BC310" s="339">
        <f>IF(OR($C310&gt;BC$7,$C310+$E310-1&lt;BC$7),0,($D310-SUM($F310:BB310)-SUM($F249:BB249))/($E310+$C310-BC$7))</f>
        <v>0</v>
      </c>
      <c r="BD310" s="339">
        <f>IF(OR($C310&gt;BD$7,$C310+$E310-1&lt;BD$7),0,($D310-SUM($F310:BC310)-SUM($F249:BC249))/($E310+$C310-BD$7))</f>
        <v>0</v>
      </c>
      <c r="BE310" s="339">
        <f>IF(OR($C310&gt;BE$7,$C310+$E310-1&lt;BE$7),0,($D310-SUM($F310:BD310)-SUM($F249:BD249))/($E310+$C310-BE$7))</f>
        <v>0</v>
      </c>
      <c r="BF310" s="339">
        <f>IF(OR($C310&gt;BF$7,$C310+$E310-1&lt;BF$7),0,($D310-SUM($F310:BE310)-SUM($F249:BE249))/($E310+$C310-BF$7))</f>
        <v>0</v>
      </c>
      <c r="BG310" s="339">
        <f>IF(OR($C310&gt;BG$7,$C310+$E310-1&lt;BG$7),0,($D310-SUM($F310:BF310)-SUM($F249:BF249))/($E310+$C310-BG$7))</f>
        <v>0</v>
      </c>
      <c r="BH310" s="339">
        <f>IF(OR($C310&gt;BH$7,$C310+$E310-1&lt;BH$7),0,($D310-SUM($F310:BG310)-SUM($F249:BG249))/($E310+$C310-BH$7))</f>
        <v>0</v>
      </c>
      <c r="BI310" s="339">
        <f>IF(OR($C310&gt;BI$7,$C310+$E310-1&lt;BI$7),0,($D310-SUM($F310:BH310)-SUM($F249:BH249))/($E310+$C310-BI$7))</f>
        <v>0</v>
      </c>
      <c r="BJ310" s="339">
        <f>IF(OR($C310&gt;BJ$7,$C310+$E310-1&lt;BJ$7),0,($D310-SUM($F310:BI310)-SUM($F249:BI249))/($E310+$C310-BJ$7))</f>
        <v>0</v>
      </c>
      <c r="BK310" s="339">
        <f>IF(OR($C310&gt;BK$7,$C310+$E310-1&lt;BK$7),0,($D310-SUM($F310:BJ310)-SUM($F249:BJ249))/($E310+$C310-BK$7))</f>
        <v>0</v>
      </c>
      <c r="BL310" s="339">
        <f>IF(OR($C310&gt;BL$7,$C310+$E310-1&lt;BL$7),0,($D310-SUM($F310:BK310)-SUM($F249:BK249))/($E310+$C310-BL$7))</f>
        <v>0</v>
      </c>
      <c r="BM310" s="339">
        <f>IF(OR($C310&gt;BM$7,$C310+$E310-1&lt;BM$7),0,($D310-SUM($F310:BL310)-SUM($F249:BL249))/($E310+$C310-BM$7))</f>
        <v>0</v>
      </c>
      <c r="BN310" s="339">
        <f>IF(OR($C310&gt;BN$7,$C310+$E310-1&lt;BN$7),0,($D310-SUM($F310:BM310)-SUM($F249:BM249))/($E310+$C310-BN$7))</f>
        <v>0</v>
      </c>
      <c r="BO310" s="253"/>
      <c r="BP310" s="253"/>
      <c r="BQ310" s="253"/>
      <c r="BR310" s="253"/>
      <c r="BS310" s="253"/>
      <c r="BT310" s="253"/>
      <c r="BU310" s="253"/>
      <c r="BV310" s="253"/>
      <c r="BW310" s="253"/>
      <c r="BX310" s="253"/>
      <c r="BY310" s="253"/>
      <c r="BZ310" s="253"/>
      <c r="CA310" s="253"/>
      <c r="CB310" s="253"/>
      <c r="CC310" s="253"/>
      <c r="CD310" s="253"/>
      <c r="CE310" s="253"/>
      <c r="CF310" s="253"/>
      <c r="CG310" s="253"/>
      <c r="CH310" s="253"/>
      <c r="CI310" s="253"/>
      <c r="CJ310" s="253"/>
      <c r="CK310" s="253"/>
      <c r="CL310" s="253"/>
    </row>
    <row r="311" spans="1:90" hidden="1" outlineLevel="1" x14ac:dyDescent="0.15">
      <c r="A311" s="112"/>
      <c r="B311" s="87"/>
      <c r="C311" s="8">
        <v>26</v>
      </c>
      <c r="D311" s="337">
        <v>0.1619593223993816</v>
      </c>
      <c r="E311" s="8">
        <f t="shared" si="28"/>
        <v>9</v>
      </c>
      <c r="F311" s="338"/>
      <c r="G311" s="339">
        <f>IF(OR($C311&gt;G$7,$C311+$E311-1&lt;G$7),0,($D311-SUM($F311:F311)-SUM($F250:F250))/($E311+$C311-G$7))</f>
        <v>0</v>
      </c>
      <c r="H311" s="339">
        <f>IF(OR($C311&gt;H$7,$C311+$E311-1&lt;H$7),0,($D311-SUM($F311:G311)-SUM($F250:G250))/($E311+$C311-H$7))</f>
        <v>0</v>
      </c>
      <c r="I311" s="339">
        <f>IF(OR($C311&gt;I$7,$C311+$E311-1&lt;I$7),0,($D311-SUM($F311:H311)-SUM($F250:H250))/($E311+$C311-I$7))</f>
        <v>0</v>
      </c>
      <c r="J311" s="339">
        <f>IF(OR($C311&gt;J$7,$C311+$E311-1&lt;J$7),0,($D311-SUM($F311:I311)-SUM($F250:I250))/($E311+$C311-J$7))</f>
        <v>0</v>
      </c>
      <c r="K311" s="339">
        <f>IF(OR($C311&gt;K$7,$C311+$E311-1&lt;K$7),0,($D311-SUM($F311:J311)-SUM($F250:J250))/($E311+$C311-K$7))</f>
        <v>0</v>
      </c>
      <c r="L311" s="339">
        <f>IF(OR($C311&gt;L$7,$C311+$E311-1&lt;L$7),0,($D311-SUM($F311:K311)-SUM($F250:K250))/($E311+$C311-L$7))</f>
        <v>0</v>
      </c>
      <c r="M311" s="339">
        <f>IF(OR($C311&gt;M$7,$C311+$E311-1&lt;M$7),0,($D311-SUM($F311:L311)-SUM($F250:L250))/($E311+$C311-M$7))</f>
        <v>0</v>
      </c>
      <c r="N311" s="339">
        <f>IF(OR($C311&gt;N$7,$C311+$E311-1&lt;N$7),0,($D311-SUM($F311:M311)-SUM($F250:M250))/($E311+$C311-N$7))</f>
        <v>0</v>
      </c>
      <c r="O311" s="339">
        <f>IF(OR($C311&gt;O$7,$C311+$E311-1&lt;O$7),0,($D311-SUM($F311:N311)-SUM($F250:N250))/($E311+$C311-O$7))</f>
        <v>0</v>
      </c>
      <c r="P311" s="339">
        <f>IF(OR($C311&gt;P$7,$C311+$E311-1&lt;P$7),0,($D311-SUM($F311:O311)-SUM($F250:O250))/($E311+$C311-P$7))</f>
        <v>0</v>
      </c>
      <c r="Q311" s="339">
        <f>IF(OR($C311&gt;Q$7,$C311+$E311-1&lt;Q$7),0,($D311-SUM($F311:P311)-SUM($F250:P250))/($E311+$C311-Q$7))</f>
        <v>0</v>
      </c>
      <c r="R311" s="339">
        <f>IF(OR($C311&gt;R$7,$C311+$E311-1&lt;R$7),0,($D311-SUM($F311:Q311)-SUM($F250:Q250))/($E311+$C311-R$7))</f>
        <v>0</v>
      </c>
      <c r="S311" s="339">
        <f>IF(OR($C311&gt;S$7,$C311+$E311-1&lt;S$7),0,($D311-SUM($F311:R311)-SUM($F250:R250))/($E311+$C311-S$7))</f>
        <v>0</v>
      </c>
      <c r="T311" s="339">
        <f>IF(OR($C311&gt;T$7,$C311+$E311-1&lt;T$7),0,($D311-SUM($F311:S311)-SUM($F250:S250))/($E311+$C311-T$7))</f>
        <v>0</v>
      </c>
      <c r="U311" s="339">
        <f>IF(OR($C311&gt;U$7,$C311+$E311-1&lt;U$7),0,($D311-SUM($F311:T311)-SUM($F250:T250))/($E311+$C311-U$7))</f>
        <v>0</v>
      </c>
      <c r="V311" s="339">
        <f>IF(OR($C311&gt;V$7,$C311+$E311-1&lt;V$7),0,($D311-SUM($F311:U311)-SUM($F250:U250))/($E311+$C311-V$7))</f>
        <v>0</v>
      </c>
      <c r="W311" s="339">
        <f>IF(OR($C311&gt;W$7,$C311+$E311-1&lt;W$7),0,($D311-SUM($F311:V311)-SUM($F250:V250))/($E311+$C311-W$7))</f>
        <v>0</v>
      </c>
      <c r="X311" s="339">
        <f>IF(OR($C311&gt;X$7,$C311+$E311-1&lt;X$7),0,($D311-SUM($F311:W311)-SUM($F250:W250))/($E311+$C311-X$7))</f>
        <v>0</v>
      </c>
      <c r="Y311" s="339">
        <f>IF(OR($C311&gt;Y$7,$C311+$E311-1&lt;Y$7),0,($D311-SUM($F311:X311)-SUM($F250:X250))/($E311+$C311-Y$7))</f>
        <v>0</v>
      </c>
      <c r="Z311" s="339">
        <f>IF(OR($C311&gt;Z$7,$C311+$E311-1&lt;Z$7),0,($D311-SUM($F311:Y311)-SUM($F250:Y250))/($E311+$C311-Z$7))</f>
        <v>0</v>
      </c>
      <c r="AA311" s="339">
        <f>IF(OR($C311&gt;AA$7,$C311+$E311-1&lt;AA$7),0,($D311-SUM($F311:Z311)-SUM($F250:Z250))/($E311+$C311-AA$7))</f>
        <v>0</v>
      </c>
      <c r="AB311" s="339">
        <f>IF(OR($C311&gt;AB$7,$C311+$E311-1&lt;AB$7),0,($D311-SUM($F311:AA311)-SUM($F250:AA250))/($E311+$C311-AB$7))</f>
        <v>0</v>
      </c>
      <c r="AC311" s="339">
        <f>IF(OR($C311&gt;AC$7,$C311+$E311-1&lt;AC$7),0,($D311-SUM($F311:AB311)-SUM($F250:AB250))/($E311+$C311-AC$7))</f>
        <v>0</v>
      </c>
      <c r="AD311" s="339">
        <f>IF(OR($C311&gt;AD$7,$C311+$E311-1&lt;AD$7),0,($D311-SUM($F311:AC311)-SUM($F250:AC250))/($E311+$C311-AD$7))</f>
        <v>0</v>
      </c>
      <c r="AE311" s="339">
        <f>IF(OR($C311&gt;AE$7,$C311+$E311-1&lt;AE$7),0,($D311-SUM($F311:AD311)-SUM($F250:AD250))/($E311+$C311-AE$7))</f>
        <v>0</v>
      </c>
      <c r="AF311" s="339">
        <f>IF(OR($C311&gt;AF$7,$C311+$E311-1&lt;AF$7),0,($D311-SUM($F311:AE311)-SUM($F250:AE250))/($E311+$C311-AF$7))</f>
        <v>1.7995480266597957E-2</v>
      </c>
      <c r="AG311" s="339">
        <f>IF(OR($C311&gt;AG$7,$C311+$E311-1&lt;AG$7),0,($D311-SUM($F311:AF311)-SUM($F250:AF250))/($E311+$C311-AG$7))</f>
        <v>1.7995480266597957E-2</v>
      </c>
      <c r="AH311" s="339">
        <f>IF(OR($C311&gt;AH$7,$C311+$E311-1&lt;AH$7),0,($D311-SUM($F311:AG311)-SUM($F250:AG250))/($E311+$C311-AH$7))</f>
        <v>1.7995480266597953E-2</v>
      </c>
      <c r="AI311" s="339">
        <f>IF(OR($C311&gt;AI$7,$C311+$E311-1&lt;AI$7),0,($D311-SUM($F311:AH311)-SUM($F250:AH250))/($E311+$C311-AI$7))</f>
        <v>1.7995480266597957E-2</v>
      </c>
      <c r="AJ311" s="339">
        <f>IF(OR($C311&gt;AJ$7,$C311+$E311-1&lt;AJ$7),0,($D311-SUM($F311:AI311)-SUM($F250:AI250))/($E311+$C311-AJ$7))</f>
        <v>1.7995480266597953E-2</v>
      </c>
      <c r="AK311" s="339">
        <f>IF(OR($C311&gt;AK$7,$C311+$E311-1&lt;AK$7),0,($D311-SUM($F311:AJ311)-SUM($F250:AJ250))/($E311+$C311-AK$7))</f>
        <v>1.7995480266597953E-2</v>
      </c>
      <c r="AL311" s="339">
        <f>IF(OR($C311&gt;AL$7,$C311+$E311-1&lt;AL$7),0,($D311-SUM($F311:AK311)-SUM($F250:AK250))/($E311+$C311-AL$7))</f>
        <v>1.7995480266597957E-2</v>
      </c>
      <c r="AM311" s="339">
        <f>IF(OR($C311&gt;AM$7,$C311+$E311-1&lt;AM$7),0,($D311-SUM($F311:AL311)-SUM($F250:AL250))/($E311+$C311-AM$7))</f>
        <v>1.799548026659796E-2</v>
      </c>
      <c r="AN311" s="339">
        <f>IF(OR($C311&gt;AN$7,$C311+$E311-1&lt;AN$7),0,($D311-SUM($F311:AM311)-SUM($F250:AM250))/($E311+$C311-AN$7))</f>
        <v>1.7995480266597974E-2</v>
      </c>
      <c r="AO311" s="339">
        <f>IF(OR($C311&gt;AO$7,$C311+$E311-1&lt;AO$7),0,($D311-SUM($F311:AN311)-SUM($F250:AN250))/($E311+$C311-AO$7))</f>
        <v>0</v>
      </c>
      <c r="AP311" s="339">
        <f>IF(OR($C311&gt;AP$7,$C311+$E311-1&lt;AP$7),0,($D311-SUM($F311:AO311)-SUM($F250:AO250))/($E311+$C311-AP$7))</f>
        <v>0</v>
      </c>
      <c r="AQ311" s="339">
        <f>IF(OR($C311&gt;AQ$7,$C311+$E311-1&lt;AQ$7),0,($D311-SUM($F311:AP311)-SUM($F250:AP250))/($E311+$C311-AQ$7))</f>
        <v>0</v>
      </c>
      <c r="AR311" s="339">
        <f>IF(OR($C311&gt;AR$7,$C311+$E311-1&lt;AR$7),0,($D311-SUM($F311:AQ311)-SUM($F250:AQ250))/($E311+$C311-AR$7))</f>
        <v>0</v>
      </c>
      <c r="AS311" s="339">
        <f>IF(OR($C311&gt;AS$7,$C311+$E311-1&lt;AS$7),0,($D311-SUM($F311:AR311)-SUM($F250:AR250))/($E311+$C311-AS$7))</f>
        <v>0</v>
      </c>
      <c r="AT311" s="339">
        <f>IF(OR($C311&gt;AT$7,$C311+$E311-1&lt;AT$7),0,($D311-SUM($F311:AS311)-SUM($F250:AS250))/($E311+$C311-AT$7))</f>
        <v>0</v>
      </c>
      <c r="AU311" s="339">
        <f>IF(OR($C311&gt;AU$7,$C311+$E311-1&lt;AU$7),0,($D311-SUM($F311:AT311)-SUM($F250:AT250))/($E311+$C311-AU$7))</f>
        <v>0</v>
      </c>
      <c r="AV311" s="339">
        <f>IF(OR($C311&gt;AV$7,$C311+$E311-1&lt;AV$7),0,($D311-SUM($F311:AU311)-SUM($F250:AU250))/($E311+$C311-AV$7))</f>
        <v>0</v>
      </c>
      <c r="AW311" s="339">
        <f>IF(OR($C311&gt;AW$7,$C311+$E311-1&lt;AW$7),0,($D311-SUM($F311:AV311)-SUM($F250:AV250))/($E311+$C311-AW$7))</f>
        <v>0</v>
      </c>
      <c r="AX311" s="339">
        <f>IF(OR($C311&gt;AX$7,$C311+$E311-1&lt;AX$7),0,($D311-SUM($F311:AW311)-SUM($F250:AW250))/($E311+$C311-AX$7))</f>
        <v>0</v>
      </c>
      <c r="AY311" s="339">
        <f>IF(OR($C311&gt;AY$7,$C311+$E311-1&lt;AY$7),0,($D311-SUM($F311:AX311)-SUM($F250:AX250))/($E311+$C311-AY$7))</f>
        <v>0</v>
      </c>
      <c r="AZ311" s="339">
        <f>IF(OR($C311&gt;AZ$7,$C311+$E311-1&lt;AZ$7),0,($D311-SUM($F311:AY311)-SUM($F250:AY250))/($E311+$C311-AZ$7))</f>
        <v>0</v>
      </c>
      <c r="BA311" s="339">
        <f>IF(OR($C311&gt;BA$7,$C311+$E311-1&lt;BA$7),0,($D311-SUM($F311:AZ311)-SUM($F250:AZ250))/($E311+$C311-BA$7))</f>
        <v>0</v>
      </c>
      <c r="BB311" s="339">
        <f>IF(OR($C311&gt;BB$7,$C311+$E311-1&lt;BB$7),0,($D311-SUM($F311:BA311)-SUM($F250:BA250))/($E311+$C311-BB$7))</f>
        <v>0</v>
      </c>
      <c r="BC311" s="339">
        <f>IF(OR($C311&gt;BC$7,$C311+$E311-1&lt;BC$7),0,($D311-SUM($F311:BB311)-SUM($F250:BB250))/($E311+$C311-BC$7))</f>
        <v>0</v>
      </c>
      <c r="BD311" s="339">
        <f>IF(OR($C311&gt;BD$7,$C311+$E311-1&lt;BD$7),0,($D311-SUM($F311:BC311)-SUM($F250:BC250))/($E311+$C311-BD$7))</f>
        <v>0</v>
      </c>
      <c r="BE311" s="339">
        <f>IF(OR($C311&gt;BE$7,$C311+$E311-1&lt;BE$7),0,($D311-SUM($F311:BD311)-SUM($F250:BD250))/($E311+$C311-BE$7))</f>
        <v>0</v>
      </c>
      <c r="BF311" s="339">
        <f>IF(OR($C311&gt;BF$7,$C311+$E311-1&lt;BF$7),0,($D311-SUM($F311:BE311)-SUM($F250:BE250))/($E311+$C311-BF$7))</f>
        <v>0</v>
      </c>
      <c r="BG311" s="339">
        <f>IF(OR($C311&gt;BG$7,$C311+$E311-1&lt;BG$7),0,($D311-SUM($F311:BF311)-SUM($F250:BF250))/($E311+$C311-BG$7))</f>
        <v>0</v>
      </c>
      <c r="BH311" s="339">
        <f>IF(OR($C311&gt;BH$7,$C311+$E311-1&lt;BH$7),0,($D311-SUM($F311:BG311)-SUM($F250:BG250))/($E311+$C311-BH$7))</f>
        <v>0</v>
      </c>
      <c r="BI311" s="339">
        <f>IF(OR($C311&gt;BI$7,$C311+$E311-1&lt;BI$7),0,($D311-SUM($F311:BH311)-SUM($F250:BH250))/($E311+$C311-BI$7))</f>
        <v>0</v>
      </c>
      <c r="BJ311" s="339">
        <f>IF(OR($C311&gt;BJ$7,$C311+$E311-1&lt;BJ$7),0,($D311-SUM($F311:BI311)-SUM($F250:BI250))/($E311+$C311-BJ$7))</f>
        <v>0</v>
      </c>
      <c r="BK311" s="339">
        <f>IF(OR($C311&gt;BK$7,$C311+$E311-1&lt;BK$7),0,($D311-SUM($F311:BJ311)-SUM($F250:BJ250))/($E311+$C311-BK$7))</f>
        <v>0</v>
      </c>
      <c r="BL311" s="339">
        <f>IF(OR($C311&gt;BL$7,$C311+$E311-1&lt;BL$7),0,($D311-SUM($F311:BK311)-SUM($F250:BK250))/($E311+$C311-BL$7))</f>
        <v>0</v>
      </c>
      <c r="BM311" s="339">
        <f>IF(OR($C311&gt;BM$7,$C311+$E311-1&lt;BM$7),0,($D311-SUM($F311:BL311)-SUM($F250:BL250))/($E311+$C311-BM$7))</f>
        <v>0</v>
      </c>
      <c r="BN311" s="339">
        <f>IF(OR($C311&gt;BN$7,$C311+$E311-1&lt;BN$7),0,($D311-SUM($F311:BM311)-SUM($F250:BM250))/($E311+$C311-BN$7))</f>
        <v>0</v>
      </c>
      <c r="BO311" s="253"/>
      <c r="BP311" s="253"/>
      <c r="BQ311" s="253"/>
      <c r="BR311" s="253"/>
      <c r="BS311" s="253"/>
      <c r="BT311" s="253"/>
      <c r="BU311" s="253"/>
      <c r="BV311" s="253"/>
      <c r="BW311" s="253"/>
      <c r="BX311" s="253"/>
      <c r="BY311" s="253"/>
      <c r="BZ311" s="253"/>
      <c r="CA311" s="253"/>
      <c r="CB311" s="253"/>
      <c r="CC311" s="253"/>
      <c r="CD311" s="253"/>
      <c r="CE311" s="253"/>
      <c r="CF311" s="253"/>
      <c r="CG311" s="253"/>
      <c r="CH311" s="253"/>
      <c r="CI311" s="253"/>
      <c r="CJ311" s="253"/>
      <c r="CK311" s="253"/>
      <c r="CL311" s="253"/>
    </row>
    <row r="312" spans="1:90" hidden="1" outlineLevel="1" x14ac:dyDescent="0.15">
      <c r="A312" s="112"/>
      <c r="B312" s="87"/>
      <c r="C312" s="8">
        <v>27</v>
      </c>
      <c r="D312" s="337">
        <v>0.15935128178103408</v>
      </c>
      <c r="E312" s="8">
        <f t="shared" si="28"/>
        <v>9</v>
      </c>
      <c r="F312" s="338"/>
      <c r="G312" s="339">
        <f>IF(OR($C312&gt;G$7,$C312+$E312-1&lt;G$7),0,($D312-SUM($F312:F312)-SUM($F251:F251))/($E312+$C312-G$7))</f>
        <v>0</v>
      </c>
      <c r="H312" s="339">
        <f>IF(OR($C312&gt;H$7,$C312+$E312-1&lt;H$7),0,($D312-SUM($F312:G312)-SUM($F251:G251))/($E312+$C312-H$7))</f>
        <v>0</v>
      </c>
      <c r="I312" s="339">
        <f>IF(OR($C312&gt;I$7,$C312+$E312-1&lt;I$7),0,($D312-SUM($F312:H312)-SUM($F251:H251))/($E312+$C312-I$7))</f>
        <v>0</v>
      </c>
      <c r="J312" s="339">
        <f>IF(OR($C312&gt;J$7,$C312+$E312-1&lt;J$7),0,($D312-SUM($F312:I312)-SUM($F251:I251))/($E312+$C312-J$7))</f>
        <v>0</v>
      </c>
      <c r="K312" s="339">
        <f>IF(OR($C312&gt;K$7,$C312+$E312-1&lt;K$7),0,($D312-SUM($F312:J312)-SUM($F251:J251))/($E312+$C312-K$7))</f>
        <v>0</v>
      </c>
      <c r="L312" s="339">
        <f>IF(OR($C312&gt;L$7,$C312+$E312-1&lt;L$7),0,($D312-SUM($F312:K312)-SUM($F251:K251))/($E312+$C312-L$7))</f>
        <v>0</v>
      </c>
      <c r="M312" s="339">
        <f>IF(OR($C312&gt;M$7,$C312+$E312-1&lt;M$7),0,($D312-SUM($F312:L312)-SUM($F251:L251))/($E312+$C312-M$7))</f>
        <v>0</v>
      </c>
      <c r="N312" s="339">
        <f>IF(OR($C312&gt;N$7,$C312+$E312-1&lt;N$7),0,($D312-SUM($F312:M312)-SUM($F251:M251))/($E312+$C312-N$7))</f>
        <v>0</v>
      </c>
      <c r="O312" s="339">
        <f>IF(OR($C312&gt;O$7,$C312+$E312-1&lt;O$7),0,($D312-SUM($F312:N312)-SUM($F251:N251))/($E312+$C312-O$7))</f>
        <v>0</v>
      </c>
      <c r="P312" s="339">
        <f>IF(OR($C312&gt;P$7,$C312+$E312-1&lt;P$7),0,($D312-SUM($F312:O312)-SUM($F251:O251))/($E312+$C312-P$7))</f>
        <v>0</v>
      </c>
      <c r="Q312" s="339">
        <f>IF(OR($C312&gt;Q$7,$C312+$E312-1&lt;Q$7),0,($D312-SUM($F312:P312)-SUM($F251:P251))/($E312+$C312-Q$7))</f>
        <v>0</v>
      </c>
      <c r="R312" s="339">
        <f>IF(OR($C312&gt;R$7,$C312+$E312-1&lt;R$7),0,($D312-SUM($F312:Q312)-SUM($F251:Q251))/($E312+$C312-R$7))</f>
        <v>0</v>
      </c>
      <c r="S312" s="339">
        <f>IF(OR($C312&gt;S$7,$C312+$E312-1&lt;S$7),0,($D312-SUM($F312:R312)-SUM($F251:R251))/($E312+$C312-S$7))</f>
        <v>0</v>
      </c>
      <c r="T312" s="339">
        <f>IF(OR($C312&gt;T$7,$C312+$E312-1&lt;T$7),0,($D312-SUM($F312:S312)-SUM($F251:S251))/($E312+$C312-T$7))</f>
        <v>0</v>
      </c>
      <c r="U312" s="339">
        <f>IF(OR($C312&gt;U$7,$C312+$E312-1&lt;U$7),0,($D312-SUM($F312:T312)-SUM($F251:T251))/($E312+$C312-U$7))</f>
        <v>0</v>
      </c>
      <c r="V312" s="339">
        <f>IF(OR($C312&gt;V$7,$C312+$E312-1&lt;V$7),0,($D312-SUM($F312:U312)-SUM($F251:U251))/($E312+$C312-V$7))</f>
        <v>0</v>
      </c>
      <c r="W312" s="339">
        <f>IF(OR($C312&gt;W$7,$C312+$E312-1&lt;W$7),0,($D312-SUM($F312:V312)-SUM($F251:V251))/($E312+$C312-W$7))</f>
        <v>0</v>
      </c>
      <c r="X312" s="339">
        <f>IF(OR($C312&gt;X$7,$C312+$E312-1&lt;X$7),0,($D312-SUM($F312:W312)-SUM($F251:W251))/($E312+$C312-X$7))</f>
        <v>0</v>
      </c>
      <c r="Y312" s="339">
        <f>IF(OR($C312&gt;Y$7,$C312+$E312-1&lt;Y$7),0,($D312-SUM($F312:X312)-SUM($F251:X251))/($E312+$C312-Y$7))</f>
        <v>0</v>
      </c>
      <c r="Z312" s="339">
        <f>IF(OR($C312&gt;Z$7,$C312+$E312-1&lt;Z$7),0,($D312-SUM($F312:Y312)-SUM($F251:Y251))/($E312+$C312-Z$7))</f>
        <v>0</v>
      </c>
      <c r="AA312" s="339">
        <f>IF(OR($C312&gt;AA$7,$C312+$E312-1&lt;AA$7),0,($D312-SUM($F312:Z312)-SUM($F251:Z251))/($E312+$C312-AA$7))</f>
        <v>0</v>
      </c>
      <c r="AB312" s="339">
        <f>IF(OR($C312&gt;AB$7,$C312+$E312-1&lt;AB$7),0,($D312-SUM($F312:AA312)-SUM($F251:AA251))/($E312+$C312-AB$7))</f>
        <v>0</v>
      </c>
      <c r="AC312" s="339">
        <f>IF(OR($C312&gt;AC$7,$C312+$E312-1&lt;AC$7),0,($D312-SUM($F312:AB312)-SUM($F251:AB251))/($E312+$C312-AC$7))</f>
        <v>0</v>
      </c>
      <c r="AD312" s="339">
        <f>IF(OR($C312&gt;AD$7,$C312+$E312-1&lt;AD$7),0,($D312-SUM($F312:AC312)-SUM($F251:AC251))/($E312+$C312-AD$7))</f>
        <v>0</v>
      </c>
      <c r="AE312" s="339">
        <f>IF(OR($C312&gt;AE$7,$C312+$E312-1&lt;AE$7),0,($D312-SUM($F312:AD312)-SUM($F251:AD251))/($E312+$C312-AE$7))</f>
        <v>0</v>
      </c>
      <c r="AF312" s="339">
        <f>IF(OR($C312&gt;AF$7,$C312+$E312-1&lt;AF$7),0,($D312-SUM($F312:AE312)-SUM($F251:AE251))/($E312+$C312-AF$7))</f>
        <v>0</v>
      </c>
      <c r="AG312" s="339">
        <f>IF(OR($C312&gt;AG$7,$C312+$E312-1&lt;AG$7),0,($D312-SUM($F312:AF312)-SUM($F251:AF251))/($E312+$C312-AG$7))</f>
        <v>1.7705697975670454E-2</v>
      </c>
      <c r="AH312" s="339">
        <f>IF(OR($C312&gt;AH$7,$C312+$E312-1&lt;AH$7),0,($D312-SUM($F312:AG312)-SUM($F251:AG251))/($E312+$C312-AH$7))</f>
        <v>1.7705697975670454E-2</v>
      </c>
      <c r="AI312" s="339">
        <f>IF(OR($C312&gt;AI$7,$C312+$E312-1&lt;AI$7),0,($D312-SUM($F312:AH312)-SUM($F251:AH251))/($E312+$C312-AI$7))</f>
        <v>1.7705697975670454E-2</v>
      </c>
      <c r="AJ312" s="339">
        <f>IF(OR($C312&gt;AJ$7,$C312+$E312-1&lt;AJ$7),0,($D312-SUM($F312:AI312)-SUM($F251:AI251))/($E312+$C312-AJ$7))</f>
        <v>1.7705697975670454E-2</v>
      </c>
      <c r="AK312" s="339">
        <f>IF(OR($C312&gt;AK$7,$C312+$E312-1&lt;AK$7),0,($D312-SUM($F312:AJ312)-SUM($F251:AJ251))/($E312+$C312-AK$7))</f>
        <v>1.7705697975670454E-2</v>
      </c>
      <c r="AL312" s="339">
        <f>IF(OR($C312&gt;AL$7,$C312+$E312-1&lt;AL$7),0,($D312-SUM($F312:AK312)-SUM($F251:AK251))/($E312+$C312-AL$7))</f>
        <v>1.7705697975670454E-2</v>
      </c>
      <c r="AM312" s="339">
        <f>IF(OR($C312&gt;AM$7,$C312+$E312-1&lt;AM$7),0,($D312-SUM($F312:AL312)-SUM($F251:AL251))/($E312+$C312-AM$7))</f>
        <v>1.7705697975670454E-2</v>
      </c>
      <c r="AN312" s="339">
        <f>IF(OR($C312&gt;AN$7,$C312+$E312-1&lt;AN$7),0,($D312-SUM($F312:AM312)-SUM($F251:AM251))/($E312+$C312-AN$7))</f>
        <v>1.7705697975670454E-2</v>
      </c>
      <c r="AO312" s="339">
        <f>IF(OR($C312&gt;AO$7,$C312+$E312-1&lt;AO$7),0,($D312-SUM($F312:AN312)-SUM($F251:AN251))/($E312+$C312-AO$7))</f>
        <v>1.7705697975670454E-2</v>
      </c>
      <c r="AP312" s="339">
        <f>IF(OR($C312&gt;AP$7,$C312+$E312-1&lt;AP$7),0,($D312-SUM($F312:AO312)-SUM($F251:AO251))/($E312+$C312-AP$7))</f>
        <v>0</v>
      </c>
      <c r="AQ312" s="339">
        <f>IF(OR($C312&gt;AQ$7,$C312+$E312-1&lt;AQ$7),0,($D312-SUM($F312:AP312)-SUM($F251:AP251))/($E312+$C312-AQ$7))</f>
        <v>0</v>
      </c>
      <c r="AR312" s="339">
        <f>IF(OR($C312&gt;AR$7,$C312+$E312-1&lt;AR$7),0,($D312-SUM($F312:AQ312)-SUM($F251:AQ251))/($E312+$C312-AR$7))</f>
        <v>0</v>
      </c>
      <c r="AS312" s="339">
        <f>IF(OR($C312&gt;AS$7,$C312+$E312-1&lt;AS$7),0,($D312-SUM($F312:AR312)-SUM($F251:AR251))/($E312+$C312-AS$7))</f>
        <v>0</v>
      </c>
      <c r="AT312" s="339">
        <f>IF(OR($C312&gt;AT$7,$C312+$E312-1&lt;AT$7),0,($D312-SUM($F312:AS312)-SUM($F251:AS251))/($E312+$C312-AT$7))</f>
        <v>0</v>
      </c>
      <c r="AU312" s="339">
        <f>IF(OR($C312&gt;AU$7,$C312+$E312-1&lt;AU$7),0,($D312-SUM($F312:AT312)-SUM($F251:AT251))/($E312+$C312-AU$7))</f>
        <v>0</v>
      </c>
      <c r="AV312" s="339">
        <f>IF(OR($C312&gt;AV$7,$C312+$E312-1&lt;AV$7),0,($D312-SUM($F312:AU312)-SUM($F251:AU251))/($E312+$C312-AV$7))</f>
        <v>0</v>
      </c>
      <c r="AW312" s="339">
        <f>IF(OR($C312&gt;AW$7,$C312+$E312-1&lt;AW$7),0,($D312-SUM($F312:AV312)-SUM($F251:AV251))/($E312+$C312-AW$7))</f>
        <v>0</v>
      </c>
      <c r="AX312" s="339">
        <f>IF(OR($C312&gt;AX$7,$C312+$E312-1&lt;AX$7),0,($D312-SUM($F312:AW312)-SUM($F251:AW251))/($E312+$C312-AX$7))</f>
        <v>0</v>
      </c>
      <c r="AY312" s="339">
        <f>IF(OR($C312&gt;AY$7,$C312+$E312-1&lt;AY$7),0,($D312-SUM($F312:AX312)-SUM($F251:AX251))/($E312+$C312-AY$7))</f>
        <v>0</v>
      </c>
      <c r="AZ312" s="339">
        <f>IF(OR($C312&gt;AZ$7,$C312+$E312-1&lt;AZ$7),0,($D312-SUM($F312:AY312)-SUM($F251:AY251))/($E312+$C312-AZ$7))</f>
        <v>0</v>
      </c>
      <c r="BA312" s="339">
        <f>IF(OR($C312&gt;BA$7,$C312+$E312-1&lt;BA$7),0,($D312-SUM($F312:AZ312)-SUM($F251:AZ251))/($E312+$C312-BA$7))</f>
        <v>0</v>
      </c>
      <c r="BB312" s="339">
        <f>IF(OR($C312&gt;BB$7,$C312+$E312-1&lt;BB$7),0,($D312-SUM($F312:BA312)-SUM($F251:BA251))/($E312+$C312-BB$7))</f>
        <v>0</v>
      </c>
      <c r="BC312" s="339">
        <f>IF(OR($C312&gt;BC$7,$C312+$E312-1&lt;BC$7),0,($D312-SUM($F312:BB312)-SUM($F251:BB251))/($E312+$C312-BC$7))</f>
        <v>0</v>
      </c>
      <c r="BD312" s="339">
        <f>IF(OR($C312&gt;BD$7,$C312+$E312-1&lt;BD$7),0,($D312-SUM($F312:BC312)-SUM($F251:BC251))/($E312+$C312-BD$7))</f>
        <v>0</v>
      </c>
      <c r="BE312" s="339">
        <f>IF(OR($C312&gt;BE$7,$C312+$E312-1&lt;BE$7),0,($D312-SUM($F312:BD312)-SUM($F251:BD251))/($E312+$C312-BE$7))</f>
        <v>0</v>
      </c>
      <c r="BF312" s="339">
        <f>IF(OR($C312&gt;BF$7,$C312+$E312-1&lt;BF$7),0,($D312-SUM($F312:BE312)-SUM($F251:BE251))/($E312+$C312-BF$7))</f>
        <v>0</v>
      </c>
      <c r="BG312" s="339">
        <f>IF(OR($C312&gt;BG$7,$C312+$E312-1&lt;BG$7),0,($D312-SUM($F312:BF312)-SUM($F251:BF251))/($E312+$C312-BG$7))</f>
        <v>0</v>
      </c>
      <c r="BH312" s="339">
        <f>IF(OR($C312&gt;BH$7,$C312+$E312-1&lt;BH$7),0,($D312-SUM($F312:BG312)-SUM($F251:BG251))/($E312+$C312-BH$7))</f>
        <v>0</v>
      </c>
      <c r="BI312" s="339">
        <f>IF(OR($C312&gt;BI$7,$C312+$E312-1&lt;BI$7),0,($D312-SUM($F312:BH312)-SUM($F251:BH251))/($E312+$C312-BI$7))</f>
        <v>0</v>
      </c>
      <c r="BJ312" s="339">
        <f>IF(OR($C312&gt;BJ$7,$C312+$E312-1&lt;BJ$7),0,($D312-SUM($F312:BI312)-SUM($F251:BI251))/($E312+$C312-BJ$7))</f>
        <v>0</v>
      </c>
      <c r="BK312" s="339">
        <f>IF(OR($C312&gt;BK$7,$C312+$E312-1&lt;BK$7),0,($D312-SUM($F312:BJ312)-SUM($F251:BJ251))/($E312+$C312-BK$7))</f>
        <v>0</v>
      </c>
      <c r="BL312" s="339">
        <f>IF(OR($C312&gt;BL$7,$C312+$E312-1&lt;BL$7),0,($D312-SUM($F312:BK312)-SUM($F251:BK251))/($E312+$C312-BL$7))</f>
        <v>0</v>
      </c>
      <c r="BM312" s="339">
        <f>IF(OR($C312&gt;BM$7,$C312+$E312-1&lt;BM$7),0,($D312-SUM($F312:BL312)-SUM($F251:BL251))/($E312+$C312-BM$7))</f>
        <v>0</v>
      </c>
      <c r="BN312" s="339">
        <f>IF(OR($C312&gt;BN$7,$C312+$E312-1&lt;BN$7),0,($D312-SUM($F312:BM312)-SUM($F251:BM251))/($E312+$C312-BN$7))</f>
        <v>0</v>
      </c>
      <c r="BO312" s="253"/>
      <c r="BP312" s="253"/>
      <c r="BQ312" s="253"/>
      <c r="BR312" s="253"/>
      <c r="BS312" s="253"/>
      <c r="BT312" s="253"/>
      <c r="BU312" s="253"/>
      <c r="BV312" s="253"/>
      <c r="BW312" s="253"/>
      <c r="BX312" s="253"/>
      <c r="BY312" s="253"/>
      <c r="BZ312" s="253"/>
      <c r="CA312" s="253"/>
      <c r="CB312" s="253"/>
      <c r="CC312" s="253"/>
      <c r="CD312" s="253"/>
      <c r="CE312" s="253"/>
      <c r="CF312" s="253"/>
      <c r="CG312" s="253"/>
      <c r="CH312" s="253"/>
      <c r="CI312" s="253"/>
      <c r="CJ312" s="253"/>
      <c r="CK312" s="253"/>
      <c r="CL312" s="253"/>
    </row>
    <row r="313" spans="1:90" hidden="1" outlineLevel="1" x14ac:dyDescent="0.15">
      <c r="A313" s="112"/>
      <c r="B313" s="87"/>
      <c r="C313" s="8">
        <v>28</v>
      </c>
      <c r="D313" s="337">
        <v>0.15674324116268654</v>
      </c>
      <c r="E313" s="8">
        <f t="shared" si="28"/>
        <v>9</v>
      </c>
      <c r="F313" s="338"/>
      <c r="G313" s="339">
        <f>IF(OR($C313&gt;G$7,$C313+$E313-1&lt;G$7),0,($D313-SUM($F313:F313)-SUM($F252:F252))/($E313+$C313-G$7))</f>
        <v>0</v>
      </c>
      <c r="H313" s="339">
        <f>IF(OR($C313&gt;H$7,$C313+$E313-1&lt;H$7),0,($D313-SUM($F313:G313)-SUM($F252:G252))/($E313+$C313-H$7))</f>
        <v>0</v>
      </c>
      <c r="I313" s="339">
        <f>IF(OR($C313&gt;I$7,$C313+$E313-1&lt;I$7),0,($D313-SUM($F313:H313)-SUM($F252:H252))/($E313+$C313-I$7))</f>
        <v>0</v>
      </c>
      <c r="J313" s="339">
        <f>IF(OR($C313&gt;J$7,$C313+$E313-1&lt;J$7),0,($D313-SUM($F313:I313)-SUM($F252:I252))/($E313+$C313-J$7))</f>
        <v>0</v>
      </c>
      <c r="K313" s="339">
        <f>IF(OR($C313&gt;K$7,$C313+$E313-1&lt;K$7),0,($D313-SUM($F313:J313)-SUM($F252:J252))/($E313+$C313-K$7))</f>
        <v>0</v>
      </c>
      <c r="L313" s="339">
        <f>IF(OR($C313&gt;L$7,$C313+$E313-1&lt;L$7),0,($D313-SUM($F313:K313)-SUM($F252:K252))/($E313+$C313-L$7))</f>
        <v>0</v>
      </c>
      <c r="M313" s="339">
        <f>IF(OR($C313&gt;M$7,$C313+$E313-1&lt;M$7),0,($D313-SUM($F313:L313)-SUM($F252:L252))/($E313+$C313-M$7))</f>
        <v>0</v>
      </c>
      <c r="N313" s="339">
        <f>IF(OR($C313&gt;N$7,$C313+$E313-1&lt;N$7),0,($D313-SUM($F313:M313)-SUM($F252:M252))/($E313+$C313-N$7))</f>
        <v>0</v>
      </c>
      <c r="O313" s="339">
        <f>IF(OR($C313&gt;O$7,$C313+$E313-1&lt;O$7),0,($D313-SUM($F313:N313)-SUM($F252:N252))/($E313+$C313-O$7))</f>
        <v>0</v>
      </c>
      <c r="P313" s="339">
        <f>IF(OR($C313&gt;P$7,$C313+$E313-1&lt;P$7),0,($D313-SUM($F313:O313)-SUM($F252:O252))/($E313+$C313-P$7))</f>
        <v>0</v>
      </c>
      <c r="Q313" s="339">
        <f>IF(OR($C313&gt;Q$7,$C313+$E313-1&lt;Q$7),0,($D313-SUM($F313:P313)-SUM($F252:P252))/($E313+$C313-Q$7))</f>
        <v>0</v>
      </c>
      <c r="R313" s="339">
        <f>IF(OR($C313&gt;R$7,$C313+$E313-1&lt;R$7),0,($D313-SUM($F313:Q313)-SUM($F252:Q252))/($E313+$C313-R$7))</f>
        <v>0</v>
      </c>
      <c r="S313" s="339">
        <f>IF(OR($C313&gt;S$7,$C313+$E313-1&lt;S$7),0,($D313-SUM($F313:R313)-SUM($F252:R252))/($E313+$C313-S$7))</f>
        <v>0</v>
      </c>
      <c r="T313" s="339">
        <f>IF(OR($C313&gt;T$7,$C313+$E313-1&lt;T$7),0,($D313-SUM($F313:S313)-SUM($F252:S252))/($E313+$C313-T$7))</f>
        <v>0</v>
      </c>
      <c r="U313" s="339">
        <f>IF(OR($C313&gt;U$7,$C313+$E313-1&lt;U$7),0,($D313-SUM($F313:T313)-SUM($F252:T252))/($E313+$C313-U$7))</f>
        <v>0</v>
      </c>
      <c r="V313" s="339">
        <f>IF(OR($C313&gt;V$7,$C313+$E313-1&lt;V$7),0,($D313-SUM($F313:U313)-SUM($F252:U252))/($E313+$C313-V$7))</f>
        <v>0</v>
      </c>
      <c r="W313" s="339">
        <f>IF(OR($C313&gt;W$7,$C313+$E313-1&lt;W$7),0,($D313-SUM($F313:V313)-SUM($F252:V252))/($E313+$C313-W$7))</f>
        <v>0</v>
      </c>
      <c r="X313" s="339">
        <f>IF(OR($C313&gt;X$7,$C313+$E313-1&lt;X$7),0,($D313-SUM($F313:W313)-SUM($F252:W252))/($E313+$C313-X$7))</f>
        <v>0</v>
      </c>
      <c r="Y313" s="339">
        <f>IF(OR($C313&gt;Y$7,$C313+$E313-1&lt;Y$7),0,($D313-SUM($F313:X313)-SUM($F252:X252))/($E313+$C313-Y$7))</f>
        <v>0</v>
      </c>
      <c r="Z313" s="339">
        <f>IF(OR($C313&gt;Z$7,$C313+$E313-1&lt;Z$7),0,($D313-SUM($F313:Y313)-SUM($F252:Y252))/($E313+$C313-Z$7))</f>
        <v>0</v>
      </c>
      <c r="AA313" s="339">
        <f>IF(OR($C313&gt;AA$7,$C313+$E313-1&lt;AA$7),0,($D313-SUM($F313:Z313)-SUM($F252:Z252))/($E313+$C313-AA$7))</f>
        <v>0</v>
      </c>
      <c r="AB313" s="339">
        <f>IF(OR($C313&gt;AB$7,$C313+$E313-1&lt;AB$7),0,($D313-SUM($F313:AA313)-SUM($F252:AA252))/($E313+$C313-AB$7))</f>
        <v>0</v>
      </c>
      <c r="AC313" s="339">
        <f>IF(OR($C313&gt;AC$7,$C313+$E313-1&lt;AC$7),0,($D313-SUM($F313:AB313)-SUM($F252:AB252))/($E313+$C313-AC$7))</f>
        <v>0</v>
      </c>
      <c r="AD313" s="339">
        <f>IF(OR($C313&gt;AD$7,$C313+$E313-1&lt;AD$7),0,($D313-SUM($F313:AC313)-SUM($F252:AC252))/($E313+$C313-AD$7))</f>
        <v>0</v>
      </c>
      <c r="AE313" s="339">
        <f>IF(OR($C313&gt;AE$7,$C313+$E313-1&lt;AE$7),0,($D313-SUM($F313:AD313)-SUM($F252:AD252))/($E313+$C313-AE$7))</f>
        <v>0</v>
      </c>
      <c r="AF313" s="339">
        <f>IF(OR($C313&gt;AF$7,$C313+$E313-1&lt;AF$7),0,($D313-SUM($F313:AE313)-SUM($F252:AE252))/($E313+$C313-AF$7))</f>
        <v>0</v>
      </c>
      <c r="AG313" s="339">
        <f>IF(OR($C313&gt;AG$7,$C313+$E313-1&lt;AG$7),0,($D313-SUM($F313:AF313)-SUM($F252:AF252))/($E313+$C313-AG$7))</f>
        <v>0</v>
      </c>
      <c r="AH313" s="339">
        <f>IF(OR($C313&gt;AH$7,$C313+$E313-1&lt;AH$7),0,($D313-SUM($F313:AG313)-SUM($F252:AG252))/($E313+$C313-AH$7))</f>
        <v>1.7415915684742947E-2</v>
      </c>
      <c r="AI313" s="339">
        <f>IF(OR($C313&gt;AI$7,$C313+$E313-1&lt;AI$7),0,($D313-SUM($F313:AH313)-SUM($F252:AH252))/($E313+$C313-AI$7))</f>
        <v>1.7415915684742947E-2</v>
      </c>
      <c r="AJ313" s="339">
        <f>IF(OR($C313&gt;AJ$7,$C313+$E313-1&lt;AJ$7),0,($D313-SUM($F313:AI313)-SUM($F252:AI252))/($E313+$C313-AJ$7))</f>
        <v>1.741591568474295E-2</v>
      </c>
      <c r="AK313" s="339">
        <f>IF(OR($C313&gt;AK$7,$C313+$E313-1&lt;AK$7),0,($D313-SUM($F313:AJ313)-SUM($F252:AJ252))/($E313+$C313-AK$7))</f>
        <v>1.741591568474295E-2</v>
      </c>
      <c r="AL313" s="339">
        <f>IF(OR($C313&gt;AL$7,$C313+$E313-1&lt;AL$7),0,($D313-SUM($F313:AK313)-SUM($F252:AK252))/($E313+$C313-AL$7))</f>
        <v>1.741591568474295E-2</v>
      </c>
      <c r="AM313" s="339">
        <f>IF(OR($C313&gt;AM$7,$C313+$E313-1&lt;AM$7),0,($D313-SUM($F313:AL313)-SUM($F252:AL252))/($E313+$C313-AM$7))</f>
        <v>1.741591568474295E-2</v>
      </c>
      <c r="AN313" s="339">
        <f>IF(OR($C313&gt;AN$7,$C313+$E313-1&lt;AN$7),0,($D313-SUM($F313:AM313)-SUM($F252:AM252))/($E313+$C313-AN$7))</f>
        <v>1.741591568474295E-2</v>
      </c>
      <c r="AO313" s="339">
        <f>IF(OR($C313&gt;AO$7,$C313+$E313-1&lt;AO$7),0,($D313-SUM($F313:AN313)-SUM($F252:AN252))/($E313+$C313-AO$7))</f>
        <v>1.7415915684742954E-2</v>
      </c>
      <c r="AP313" s="339">
        <f>IF(OR($C313&gt;AP$7,$C313+$E313-1&lt;AP$7),0,($D313-SUM($F313:AO313)-SUM($F252:AO252))/($E313+$C313-AP$7))</f>
        <v>1.7415915684742961E-2</v>
      </c>
      <c r="AQ313" s="339">
        <f>IF(OR($C313&gt;AQ$7,$C313+$E313-1&lt;AQ$7),0,($D313-SUM($F313:AP313)-SUM($F252:AP252))/($E313+$C313-AQ$7))</f>
        <v>0</v>
      </c>
      <c r="AR313" s="339">
        <f>IF(OR($C313&gt;AR$7,$C313+$E313-1&lt;AR$7),0,($D313-SUM($F313:AQ313)-SUM($F252:AQ252))/($E313+$C313-AR$7))</f>
        <v>0</v>
      </c>
      <c r="AS313" s="339">
        <f>IF(OR($C313&gt;AS$7,$C313+$E313-1&lt;AS$7),0,($D313-SUM($F313:AR313)-SUM($F252:AR252))/($E313+$C313-AS$7))</f>
        <v>0</v>
      </c>
      <c r="AT313" s="339">
        <f>IF(OR($C313&gt;AT$7,$C313+$E313-1&lt;AT$7),0,($D313-SUM($F313:AS313)-SUM($F252:AS252))/($E313+$C313-AT$7))</f>
        <v>0</v>
      </c>
      <c r="AU313" s="339">
        <f>IF(OR($C313&gt;AU$7,$C313+$E313-1&lt;AU$7),0,($D313-SUM($F313:AT313)-SUM($F252:AT252))/($E313+$C313-AU$7))</f>
        <v>0</v>
      </c>
      <c r="AV313" s="339">
        <f>IF(OR($C313&gt;AV$7,$C313+$E313-1&lt;AV$7),0,($D313-SUM($F313:AU313)-SUM($F252:AU252))/($E313+$C313-AV$7))</f>
        <v>0</v>
      </c>
      <c r="AW313" s="339">
        <f>IF(OR($C313&gt;AW$7,$C313+$E313-1&lt;AW$7),0,($D313-SUM($F313:AV313)-SUM($F252:AV252))/($E313+$C313-AW$7))</f>
        <v>0</v>
      </c>
      <c r="AX313" s="339">
        <f>IF(OR($C313&gt;AX$7,$C313+$E313-1&lt;AX$7),0,($D313-SUM($F313:AW313)-SUM($F252:AW252))/($E313+$C313-AX$7))</f>
        <v>0</v>
      </c>
      <c r="AY313" s="339">
        <f>IF(OR($C313&gt;AY$7,$C313+$E313-1&lt;AY$7),0,($D313-SUM($F313:AX313)-SUM($F252:AX252))/($E313+$C313-AY$7))</f>
        <v>0</v>
      </c>
      <c r="AZ313" s="339">
        <f>IF(OR($C313&gt;AZ$7,$C313+$E313-1&lt;AZ$7),0,($D313-SUM($F313:AY313)-SUM($F252:AY252))/($E313+$C313-AZ$7))</f>
        <v>0</v>
      </c>
      <c r="BA313" s="339">
        <f>IF(OR($C313&gt;BA$7,$C313+$E313-1&lt;BA$7),0,($D313-SUM($F313:AZ313)-SUM($F252:AZ252))/($E313+$C313-BA$7))</f>
        <v>0</v>
      </c>
      <c r="BB313" s="339">
        <f>IF(OR($C313&gt;BB$7,$C313+$E313-1&lt;BB$7),0,($D313-SUM($F313:BA313)-SUM($F252:BA252))/($E313+$C313-BB$7))</f>
        <v>0</v>
      </c>
      <c r="BC313" s="339">
        <f>IF(OR($C313&gt;BC$7,$C313+$E313-1&lt;BC$7),0,($D313-SUM($F313:BB313)-SUM($F252:BB252))/($E313+$C313-BC$7))</f>
        <v>0</v>
      </c>
      <c r="BD313" s="339">
        <f>IF(OR($C313&gt;BD$7,$C313+$E313-1&lt;BD$7),0,($D313-SUM($F313:BC313)-SUM($F252:BC252))/($E313+$C313-BD$7))</f>
        <v>0</v>
      </c>
      <c r="BE313" s="339">
        <f>IF(OR($C313&gt;BE$7,$C313+$E313-1&lt;BE$7),0,($D313-SUM($F313:BD313)-SUM($F252:BD252))/($E313+$C313-BE$7))</f>
        <v>0</v>
      </c>
      <c r="BF313" s="339">
        <f>IF(OR($C313&gt;BF$7,$C313+$E313-1&lt;BF$7),0,($D313-SUM($F313:BE313)-SUM($F252:BE252))/($E313+$C313-BF$7))</f>
        <v>0</v>
      </c>
      <c r="BG313" s="339">
        <f>IF(OR($C313&gt;BG$7,$C313+$E313-1&lt;BG$7),0,($D313-SUM($F313:BF313)-SUM($F252:BF252))/($E313+$C313-BG$7))</f>
        <v>0</v>
      </c>
      <c r="BH313" s="339">
        <f>IF(OR($C313&gt;BH$7,$C313+$E313-1&lt;BH$7),0,($D313-SUM($F313:BG313)-SUM($F252:BG252))/($E313+$C313-BH$7))</f>
        <v>0</v>
      </c>
      <c r="BI313" s="339">
        <f>IF(OR($C313&gt;BI$7,$C313+$E313-1&lt;BI$7),0,($D313-SUM($F313:BH313)-SUM($F252:BH252))/($E313+$C313-BI$7))</f>
        <v>0</v>
      </c>
      <c r="BJ313" s="339">
        <f>IF(OR($C313&gt;BJ$7,$C313+$E313-1&lt;BJ$7),0,($D313-SUM($F313:BI313)-SUM($F252:BI252))/($E313+$C313-BJ$7))</f>
        <v>0</v>
      </c>
      <c r="BK313" s="339">
        <f>IF(OR($C313&gt;BK$7,$C313+$E313-1&lt;BK$7),0,($D313-SUM($F313:BJ313)-SUM($F252:BJ252))/($E313+$C313-BK$7))</f>
        <v>0</v>
      </c>
      <c r="BL313" s="339">
        <f>IF(OR($C313&gt;BL$7,$C313+$E313-1&lt;BL$7),0,($D313-SUM($F313:BK313)-SUM($F252:BK252))/($E313+$C313-BL$7))</f>
        <v>0</v>
      </c>
      <c r="BM313" s="339">
        <f>IF(OR($C313&gt;BM$7,$C313+$E313-1&lt;BM$7),0,($D313-SUM($F313:BL313)-SUM($F252:BL252))/($E313+$C313-BM$7))</f>
        <v>0</v>
      </c>
      <c r="BN313" s="339">
        <f>IF(OR($C313&gt;BN$7,$C313+$E313-1&lt;BN$7),0,($D313-SUM($F313:BM313)-SUM($F252:BM252))/($E313+$C313-BN$7))</f>
        <v>0</v>
      </c>
      <c r="BO313" s="253"/>
      <c r="BP313" s="253"/>
      <c r="BQ313" s="253"/>
      <c r="BR313" s="253"/>
      <c r="BS313" s="253"/>
      <c r="BT313" s="253"/>
      <c r="BU313" s="253"/>
      <c r="BV313" s="253"/>
      <c r="BW313" s="253"/>
      <c r="BX313" s="253"/>
      <c r="BY313" s="253"/>
      <c r="BZ313" s="253"/>
      <c r="CA313" s="253"/>
      <c r="CB313" s="253"/>
      <c r="CC313" s="253"/>
      <c r="CD313" s="253"/>
      <c r="CE313" s="253"/>
      <c r="CF313" s="253"/>
      <c r="CG313" s="253"/>
      <c r="CH313" s="253"/>
      <c r="CI313" s="253"/>
      <c r="CJ313" s="253"/>
      <c r="CK313" s="253"/>
      <c r="CL313" s="253"/>
    </row>
    <row r="314" spans="1:90" hidden="1" outlineLevel="1" x14ac:dyDescent="0.15">
      <c r="A314" s="112"/>
      <c r="B314" s="87"/>
      <c r="C314" s="8">
        <v>29</v>
      </c>
      <c r="D314" s="337">
        <v>0.15413520054433899</v>
      </c>
      <c r="E314" s="8">
        <f t="shared" si="28"/>
        <v>9</v>
      </c>
      <c r="F314" s="338"/>
      <c r="G314" s="339">
        <f>IF(OR($C314&gt;G$7,$C314+$E314-1&lt;G$7),0,($D314-SUM($F314:F314)-SUM($F253:F253))/($E314+$C314-G$7))</f>
        <v>0</v>
      </c>
      <c r="H314" s="339">
        <f>IF(OR($C314&gt;H$7,$C314+$E314-1&lt;H$7),0,($D314-SUM($F314:G314)-SUM($F253:G253))/($E314+$C314-H$7))</f>
        <v>0</v>
      </c>
      <c r="I314" s="339">
        <f>IF(OR($C314&gt;I$7,$C314+$E314-1&lt;I$7),0,($D314-SUM($F314:H314)-SUM($F253:H253))/($E314+$C314-I$7))</f>
        <v>0</v>
      </c>
      <c r="J314" s="339">
        <f>IF(OR($C314&gt;J$7,$C314+$E314-1&lt;J$7),0,($D314-SUM($F314:I314)-SUM($F253:I253))/($E314+$C314-J$7))</f>
        <v>0</v>
      </c>
      <c r="K314" s="339">
        <f>IF(OR($C314&gt;K$7,$C314+$E314-1&lt;K$7),0,($D314-SUM($F314:J314)-SUM($F253:J253))/($E314+$C314-K$7))</f>
        <v>0</v>
      </c>
      <c r="L314" s="339">
        <f>IF(OR($C314&gt;L$7,$C314+$E314-1&lt;L$7),0,($D314-SUM($F314:K314)-SUM($F253:K253))/($E314+$C314-L$7))</f>
        <v>0</v>
      </c>
      <c r="M314" s="339">
        <f>IF(OR($C314&gt;M$7,$C314+$E314-1&lt;M$7),0,($D314-SUM($F314:L314)-SUM($F253:L253))/($E314+$C314-M$7))</f>
        <v>0</v>
      </c>
      <c r="N314" s="339">
        <f>IF(OR($C314&gt;N$7,$C314+$E314-1&lt;N$7),0,($D314-SUM($F314:M314)-SUM($F253:M253))/($E314+$C314-N$7))</f>
        <v>0</v>
      </c>
      <c r="O314" s="339">
        <f>IF(OR($C314&gt;O$7,$C314+$E314-1&lt;O$7),0,($D314-SUM($F314:N314)-SUM($F253:N253))/($E314+$C314-O$7))</f>
        <v>0</v>
      </c>
      <c r="P314" s="339">
        <f>IF(OR($C314&gt;P$7,$C314+$E314-1&lt;P$7),0,($D314-SUM($F314:O314)-SUM($F253:O253))/($E314+$C314-P$7))</f>
        <v>0</v>
      </c>
      <c r="Q314" s="339">
        <f>IF(OR($C314&gt;Q$7,$C314+$E314-1&lt;Q$7),0,($D314-SUM($F314:P314)-SUM($F253:P253))/($E314+$C314-Q$7))</f>
        <v>0</v>
      </c>
      <c r="R314" s="339">
        <f>IF(OR($C314&gt;R$7,$C314+$E314-1&lt;R$7),0,($D314-SUM($F314:Q314)-SUM($F253:Q253))/($E314+$C314-R$7))</f>
        <v>0</v>
      </c>
      <c r="S314" s="339">
        <f>IF(OR($C314&gt;S$7,$C314+$E314-1&lt;S$7),0,($D314-SUM($F314:R314)-SUM($F253:R253))/($E314+$C314-S$7))</f>
        <v>0</v>
      </c>
      <c r="T314" s="339">
        <f>IF(OR($C314&gt;T$7,$C314+$E314-1&lt;T$7),0,($D314-SUM($F314:S314)-SUM($F253:S253))/($E314+$C314-T$7))</f>
        <v>0</v>
      </c>
      <c r="U314" s="339">
        <f>IF(OR($C314&gt;U$7,$C314+$E314-1&lt;U$7),0,($D314-SUM($F314:T314)-SUM($F253:T253))/($E314+$C314-U$7))</f>
        <v>0</v>
      </c>
      <c r="V314" s="339">
        <f>IF(OR($C314&gt;V$7,$C314+$E314-1&lt;V$7),0,($D314-SUM($F314:U314)-SUM($F253:U253))/($E314+$C314-V$7))</f>
        <v>0</v>
      </c>
      <c r="W314" s="339">
        <f>IF(OR($C314&gt;W$7,$C314+$E314-1&lt;W$7),0,($D314-SUM($F314:V314)-SUM($F253:V253))/($E314+$C314-W$7))</f>
        <v>0</v>
      </c>
      <c r="X314" s="339">
        <f>IF(OR($C314&gt;X$7,$C314+$E314-1&lt;X$7),0,($D314-SUM($F314:W314)-SUM($F253:W253))/($E314+$C314-X$7))</f>
        <v>0</v>
      </c>
      <c r="Y314" s="339">
        <f>IF(OR($C314&gt;Y$7,$C314+$E314-1&lt;Y$7),0,($D314-SUM($F314:X314)-SUM($F253:X253))/($E314+$C314-Y$7))</f>
        <v>0</v>
      </c>
      <c r="Z314" s="339">
        <f>IF(OR($C314&gt;Z$7,$C314+$E314-1&lt;Z$7),0,($D314-SUM($F314:Y314)-SUM($F253:Y253))/($E314+$C314-Z$7))</f>
        <v>0</v>
      </c>
      <c r="AA314" s="339">
        <f>IF(OR($C314&gt;AA$7,$C314+$E314-1&lt;AA$7),0,($D314-SUM($F314:Z314)-SUM($F253:Z253))/($E314+$C314-AA$7))</f>
        <v>0</v>
      </c>
      <c r="AB314" s="339">
        <f>IF(OR($C314&gt;AB$7,$C314+$E314-1&lt;AB$7),0,($D314-SUM($F314:AA314)-SUM($F253:AA253))/($E314+$C314-AB$7))</f>
        <v>0</v>
      </c>
      <c r="AC314" s="339">
        <f>IF(OR($C314&gt;AC$7,$C314+$E314-1&lt;AC$7),0,($D314-SUM($F314:AB314)-SUM($F253:AB253))/($E314+$C314-AC$7))</f>
        <v>0</v>
      </c>
      <c r="AD314" s="339">
        <f>IF(OR($C314&gt;AD$7,$C314+$E314-1&lt;AD$7),0,($D314-SUM($F314:AC314)-SUM($F253:AC253))/($E314+$C314-AD$7))</f>
        <v>0</v>
      </c>
      <c r="AE314" s="339">
        <f>IF(OR($C314&gt;AE$7,$C314+$E314-1&lt;AE$7),0,($D314-SUM($F314:AD314)-SUM($F253:AD253))/($E314+$C314-AE$7))</f>
        <v>0</v>
      </c>
      <c r="AF314" s="339">
        <f>IF(OR($C314&gt;AF$7,$C314+$E314-1&lt;AF$7),0,($D314-SUM($F314:AE314)-SUM($F253:AE253))/($E314+$C314-AF$7))</f>
        <v>0</v>
      </c>
      <c r="AG314" s="339">
        <f>IF(OR($C314&gt;AG$7,$C314+$E314-1&lt;AG$7),0,($D314-SUM($F314:AF314)-SUM($F253:AF253))/($E314+$C314-AG$7))</f>
        <v>0</v>
      </c>
      <c r="AH314" s="339">
        <f>IF(OR($C314&gt;AH$7,$C314+$E314-1&lt;AH$7),0,($D314-SUM($F314:AG314)-SUM($F253:AG253))/($E314+$C314-AH$7))</f>
        <v>0</v>
      </c>
      <c r="AI314" s="339">
        <f>IF(OR($C314&gt;AI$7,$C314+$E314-1&lt;AI$7),0,($D314-SUM($F314:AH314)-SUM($F253:AH253))/($E314+$C314-AI$7))</f>
        <v>1.7126133393815444E-2</v>
      </c>
      <c r="AJ314" s="339">
        <f>IF(OR($C314&gt;AJ$7,$C314+$E314-1&lt;AJ$7),0,($D314-SUM($F314:AI314)-SUM($F253:AI253))/($E314+$C314-AJ$7))</f>
        <v>1.7126133393815444E-2</v>
      </c>
      <c r="AK314" s="339">
        <f>IF(OR($C314&gt;AK$7,$C314+$E314-1&lt;AK$7),0,($D314-SUM($F314:AJ314)-SUM($F253:AJ253))/($E314+$C314-AK$7))</f>
        <v>1.7126133393815444E-2</v>
      </c>
      <c r="AL314" s="339">
        <f>IF(OR($C314&gt;AL$7,$C314+$E314-1&lt;AL$7),0,($D314-SUM($F314:AK314)-SUM($F253:AK253))/($E314+$C314-AL$7))</f>
        <v>1.7126133393815444E-2</v>
      </c>
      <c r="AM314" s="339">
        <f>IF(OR($C314&gt;AM$7,$C314+$E314-1&lt;AM$7),0,($D314-SUM($F314:AL314)-SUM($F253:AL253))/($E314+$C314-AM$7))</f>
        <v>1.7126133393815444E-2</v>
      </c>
      <c r="AN314" s="339">
        <f>IF(OR($C314&gt;AN$7,$C314+$E314-1&lt;AN$7),0,($D314-SUM($F314:AM314)-SUM($F253:AM253))/($E314+$C314-AN$7))</f>
        <v>1.7126133393815444E-2</v>
      </c>
      <c r="AO314" s="339">
        <f>IF(OR($C314&gt;AO$7,$C314+$E314-1&lt;AO$7),0,($D314-SUM($F314:AN314)-SUM($F253:AN253))/($E314+$C314-AO$7))</f>
        <v>1.7126133393815444E-2</v>
      </c>
      <c r="AP314" s="339">
        <f>IF(OR($C314&gt;AP$7,$C314+$E314-1&lt;AP$7),0,($D314-SUM($F314:AO314)-SUM($F253:AO253))/($E314+$C314-AP$7))</f>
        <v>1.7126133393815447E-2</v>
      </c>
      <c r="AQ314" s="339">
        <f>IF(OR($C314&gt;AQ$7,$C314+$E314-1&lt;AQ$7),0,($D314-SUM($F314:AP314)-SUM($F253:AP253))/($E314+$C314-AQ$7))</f>
        <v>1.712613339381544E-2</v>
      </c>
      <c r="AR314" s="339">
        <f>IF(OR($C314&gt;AR$7,$C314+$E314-1&lt;AR$7),0,($D314-SUM($F314:AQ314)-SUM($F253:AQ253))/($E314+$C314-AR$7))</f>
        <v>0</v>
      </c>
      <c r="AS314" s="339">
        <f>IF(OR($C314&gt;AS$7,$C314+$E314-1&lt;AS$7),0,($D314-SUM($F314:AR314)-SUM($F253:AR253))/($E314+$C314-AS$7))</f>
        <v>0</v>
      </c>
      <c r="AT314" s="339">
        <f>IF(OR($C314&gt;AT$7,$C314+$E314-1&lt;AT$7),0,($D314-SUM($F314:AS314)-SUM($F253:AS253))/($E314+$C314-AT$7))</f>
        <v>0</v>
      </c>
      <c r="AU314" s="339">
        <f>IF(OR($C314&gt;AU$7,$C314+$E314-1&lt;AU$7),0,($D314-SUM($F314:AT314)-SUM($F253:AT253))/($E314+$C314-AU$7))</f>
        <v>0</v>
      </c>
      <c r="AV314" s="339">
        <f>IF(OR($C314&gt;AV$7,$C314+$E314-1&lt;AV$7),0,($D314-SUM($F314:AU314)-SUM($F253:AU253))/($E314+$C314-AV$7))</f>
        <v>0</v>
      </c>
      <c r="AW314" s="339">
        <f>IF(OR($C314&gt;AW$7,$C314+$E314-1&lt;AW$7),0,($D314-SUM($F314:AV314)-SUM($F253:AV253))/($E314+$C314-AW$7))</f>
        <v>0</v>
      </c>
      <c r="AX314" s="339">
        <f>IF(OR($C314&gt;AX$7,$C314+$E314-1&lt;AX$7),0,($D314-SUM($F314:AW314)-SUM($F253:AW253))/($E314+$C314-AX$7))</f>
        <v>0</v>
      </c>
      <c r="AY314" s="339">
        <f>IF(OR($C314&gt;AY$7,$C314+$E314-1&lt;AY$7),0,($D314-SUM($F314:AX314)-SUM($F253:AX253))/($E314+$C314-AY$7))</f>
        <v>0</v>
      </c>
      <c r="AZ314" s="339">
        <f>IF(OR($C314&gt;AZ$7,$C314+$E314-1&lt;AZ$7),0,($D314-SUM($F314:AY314)-SUM($F253:AY253))/($E314+$C314-AZ$7))</f>
        <v>0</v>
      </c>
      <c r="BA314" s="339">
        <f>IF(OR($C314&gt;BA$7,$C314+$E314-1&lt;BA$7),0,($D314-SUM($F314:AZ314)-SUM($F253:AZ253))/($E314+$C314-BA$7))</f>
        <v>0</v>
      </c>
      <c r="BB314" s="339">
        <f>IF(OR($C314&gt;BB$7,$C314+$E314-1&lt;BB$7),0,($D314-SUM($F314:BA314)-SUM($F253:BA253))/($E314+$C314-BB$7))</f>
        <v>0</v>
      </c>
      <c r="BC314" s="339">
        <f>IF(OR($C314&gt;BC$7,$C314+$E314-1&lt;BC$7),0,($D314-SUM($F314:BB314)-SUM($F253:BB253))/($E314+$C314-BC$7))</f>
        <v>0</v>
      </c>
      <c r="BD314" s="339">
        <f>IF(OR($C314&gt;BD$7,$C314+$E314-1&lt;BD$7),0,($D314-SUM($F314:BC314)-SUM($F253:BC253))/($E314+$C314-BD$7))</f>
        <v>0</v>
      </c>
      <c r="BE314" s="339">
        <f>IF(OR($C314&gt;BE$7,$C314+$E314-1&lt;BE$7),0,($D314-SUM($F314:BD314)-SUM($F253:BD253))/($E314+$C314-BE$7))</f>
        <v>0</v>
      </c>
      <c r="BF314" s="339">
        <f>IF(OR($C314&gt;BF$7,$C314+$E314-1&lt;BF$7),0,($D314-SUM($F314:BE314)-SUM($F253:BE253))/($E314+$C314-BF$7))</f>
        <v>0</v>
      </c>
      <c r="BG314" s="339">
        <f>IF(OR($C314&gt;BG$7,$C314+$E314-1&lt;BG$7),0,($D314-SUM($F314:BF314)-SUM($F253:BF253))/($E314+$C314-BG$7))</f>
        <v>0</v>
      </c>
      <c r="BH314" s="339">
        <f>IF(OR($C314&gt;BH$7,$C314+$E314-1&lt;BH$7),0,($D314-SUM($F314:BG314)-SUM($F253:BG253))/($E314+$C314-BH$7))</f>
        <v>0</v>
      </c>
      <c r="BI314" s="339">
        <f>IF(OR($C314&gt;BI$7,$C314+$E314-1&lt;BI$7),0,($D314-SUM($F314:BH314)-SUM($F253:BH253))/($E314+$C314-BI$7))</f>
        <v>0</v>
      </c>
      <c r="BJ314" s="339">
        <f>IF(OR($C314&gt;BJ$7,$C314+$E314-1&lt;BJ$7),0,($D314-SUM($F314:BI314)-SUM($F253:BI253))/($E314+$C314-BJ$7))</f>
        <v>0</v>
      </c>
      <c r="BK314" s="339">
        <f>IF(OR($C314&gt;BK$7,$C314+$E314-1&lt;BK$7),0,($D314-SUM($F314:BJ314)-SUM($F253:BJ253))/($E314+$C314-BK$7))</f>
        <v>0</v>
      </c>
      <c r="BL314" s="339">
        <f>IF(OR($C314&gt;BL$7,$C314+$E314-1&lt;BL$7),0,($D314-SUM($F314:BK314)-SUM($F253:BK253))/($E314+$C314-BL$7))</f>
        <v>0</v>
      </c>
      <c r="BM314" s="339">
        <f>IF(OR($C314&gt;BM$7,$C314+$E314-1&lt;BM$7),0,($D314-SUM($F314:BL314)-SUM($F253:BL253))/($E314+$C314-BM$7))</f>
        <v>0</v>
      </c>
      <c r="BN314" s="339">
        <f>IF(OR($C314&gt;BN$7,$C314+$E314-1&lt;BN$7),0,($D314-SUM($F314:BM314)-SUM($F253:BM253))/($E314+$C314-BN$7))</f>
        <v>0</v>
      </c>
      <c r="BO314" s="253"/>
      <c r="BP314" s="253"/>
      <c r="BQ314" s="253"/>
      <c r="BR314" s="253"/>
      <c r="BS314" s="253"/>
      <c r="BT314" s="253"/>
      <c r="BU314" s="253"/>
      <c r="BV314" s="253"/>
      <c r="BW314" s="253"/>
      <c r="BX314" s="253"/>
      <c r="BY314" s="253"/>
      <c r="BZ314" s="253"/>
      <c r="CA314" s="253"/>
      <c r="CB314" s="253"/>
      <c r="CC314" s="253"/>
      <c r="CD314" s="253"/>
      <c r="CE314" s="253"/>
      <c r="CF314" s="253"/>
      <c r="CG314" s="253"/>
      <c r="CH314" s="253"/>
      <c r="CI314" s="253"/>
      <c r="CJ314" s="253"/>
      <c r="CK314" s="253"/>
      <c r="CL314" s="253"/>
    </row>
    <row r="315" spans="1:90" hidden="1" outlineLevel="1" x14ac:dyDescent="0.15">
      <c r="A315" s="112"/>
      <c r="B315" s="87"/>
      <c r="C315" s="8">
        <v>30</v>
      </c>
      <c r="D315" s="337">
        <v>0.1515271599259915</v>
      </c>
      <c r="E315" s="8">
        <f t="shared" si="28"/>
        <v>9</v>
      </c>
      <c r="F315" s="338"/>
      <c r="G315" s="339">
        <f>IF(OR($C315&gt;G$7,$C315+$E315-1&lt;G$7),0,($D315-SUM($F315:F315)-SUM($F254:F254))/($E315+$C315-G$7))</f>
        <v>0</v>
      </c>
      <c r="H315" s="339">
        <f>IF(OR($C315&gt;H$7,$C315+$E315-1&lt;H$7),0,($D315-SUM($F315:G315)-SUM($F254:G254))/($E315+$C315-H$7))</f>
        <v>0</v>
      </c>
      <c r="I315" s="339">
        <f>IF(OR($C315&gt;I$7,$C315+$E315-1&lt;I$7),0,($D315-SUM($F315:H315)-SUM($F254:H254))/($E315+$C315-I$7))</f>
        <v>0</v>
      </c>
      <c r="J315" s="339">
        <f>IF(OR($C315&gt;J$7,$C315+$E315-1&lt;J$7),0,($D315-SUM($F315:I315)-SUM($F254:I254))/($E315+$C315-J$7))</f>
        <v>0</v>
      </c>
      <c r="K315" s="339">
        <f>IF(OR($C315&gt;K$7,$C315+$E315-1&lt;K$7),0,($D315-SUM($F315:J315)-SUM($F254:J254))/($E315+$C315-K$7))</f>
        <v>0</v>
      </c>
      <c r="L315" s="339">
        <f>IF(OR($C315&gt;L$7,$C315+$E315-1&lt;L$7),0,($D315-SUM($F315:K315)-SUM($F254:K254))/($E315+$C315-L$7))</f>
        <v>0</v>
      </c>
      <c r="M315" s="339">
        <f>IF(OR($C315&gt;M$7,$C315+$E315-1&lt;M$7),0,($D315-SUM($F315:L315)-SUM($F254:L254))/($E315+$C315-M$7))</f>
        <v>0</v>
      </c>
      <c r="N315" s="339">
        <f>IF(OR($C315&gt;N$7,$C315+$E315-1&lt;N$7),0,($D315-SUM($F315:M315)-SUM($F254:M254))/($E315+$C315-N$7))</f>
        <v>0</v>
      </c>
      <c r="O315" s="339">
        <f>IF(OR($C315&gt;O$7,$C315+$E315-1&lt;O$7),0,($D315-SUM($F315:N315)-SUM($F254:N254))/($E315+$C315-O$7))</f>
        <v>0</v>
      </c>
      <c r="P315" s="339">
        <f>IF(OR($C315&gt;P$7,$C315+$E315-1&lt;P$7),0,($D315-SUM($F315:O315)-SUM($F254:O254))/($E315+$C315-P$7))</f>
        <v>0</v>
      </c>
      <c r="Q315" s="339">
        <f>IF(OR($C315&gt;Q$7,$C315+$E315-1&lt;Q$7),0,($D315-SUM($F315:P315)-SUM($F254:P254))/($E315+$C315-Q$7))</f>
        <v>0</v>
      </c>
      <c r="R315" s="339">
        <f>IF(OR($C315&gt;R$7,$C315+$E315-1&lt;R$7),0,($D315-SUM($F315:Q315)-SUM($F254:Q254))/($E315+$C315-R$7))</f>
        <v>0</v>
      </c>
      <c r="S315" s="339">
        <f>IF(OR($C315&gt;S$7,$C315+$E315-1&lt;S$7),0,($D315-SUM($F315:R315)-SUM($F254:R254))/($E315+$C315-S$7))</f>
        <v>0</v>
      </c>
      <c r="T315" s="339">
        <f>IF(OR($C315&gt;T$7,$C315+$E315-1&lt;T$7),0,($D315-SUM($F315:S315)-SUM($F254:S254))/($E315+$C315-T$7))</f>
        <v>0</v>
      </c>
      <c r="U315" s="339">
        <f>IF(OR($C315&gt;U$7,$C315+$E315-1&lt;U$7),0,($D315-SUM($F315:T315)-SUM($F254:T254))/($E315+$C315-U$7))</f>
        <v>0</v>
      </c>
      <c r="V315" s="339">
        <f>IF(OR($C315&gt;V$7,$C315+$E315-1&lt;V$7),0,($D315-SUM($F315:U315)-SUM($F254:U254))/($E315+$C315-V$7))</f>
        <v>0</v>
      </c>
      <c r="W315" s="339">
        <f>IF(OR($C315&gt;W$7,$C315+$E315-1&lt;W$7),0,($D315-SUM($F315:V315)-SUM($F254:V254))/($E315+$C315-W$7))</f>
        <v>0</v>
      </c>
      <c r="X315" s="339">
        <f>IF(OR($C315&gt;X$7,$C315+$E315-1&lt;X$7),0,($D315-SUM($F315:W315)-SUM($F254:W254))/($E315+$C315-X$7))</f>
        <v>0</v>
      </c>
      <c r="Y315" s="339">
        <f>IF(OR($C315&gt;Y$7,$C315+$E315-1&lt;Y$7),0,($D315-SUM($F315:X315)-SUM($F254:X254))/($E315+$C315-Y$7))</f>
        <v>0</v>
      </c>
      <c r="Z315" s="339">
        <f>IF(OR($C315&gt;Z$7,$C315+$E315-1&lt;Z$7),0,($D315-SUM($F315:Y315)-SUM($F254:Y254))/($E315+$C315-Z$7))</f>
        <v>0</v>
      </c>
      <c r="AA315" s="339">
        <f>IF(OR($C315&gt;AA$7,$C315+$E315-1&lt;AA$7),0,($D315-SUM($F315:Z315)-SUM($F254:Z254))/($E315+$C315-AA$7))</f>
        <v>0</v>
      </c>
      <c r="AB315" s="339">
        <f>IF(OR($C315&gt;AB$7,$C315+$E315-1&lt;AB$7),0,($D315-SUM($F315:AA315)-SUM($F254:AA254))/($E315+$C315-AB$7))</f>
        <v>0</v>
      </c>
      <c r="AC315" s="339">
        <f>IF(OR($C315&gt;AC$7,$C315+$E315-1&lt;AC$7),0,($D315-SUM($F315:AB315)-SUM($F254:AB254))/($E315+$C315-AC$7))</f>
        <v>0</v>
      </c>
      <c r="AD315" s="339">
        <f>IF(OR($C315&gt;AD$7,$C315+$E315-1&lt;AD$7),0,($D315-SUM($F315:AC315)-SUM($F254:AC254))/($E315+$C315-AD$7))</f>
        <v>0</v>
      </c>
      <c r="AE315" s="339">
        <f>IF(OR($C315&gt;AE$7,$C315+$E315-1&lt;AE$7),0,($D315-SUM($F315:AD315)-SUM($F254:AD254))/($E315+$C315-AE$7))</f>
        <v>0</v>
      </c>
      <c r="AF315" s="339">
        <f>IF(OR($C315&gt;AF$7,$C315+$E315-1&lt;AF$7),0,($D315-SUM($F315:AE315)-SUM($F254:AE254))/($E315+$C315-AF$7))</f>
        <v>0</v>
      </c>
      <c r="AG315" s="339">
        <f>IF(OR($C315&gt;AG$7,$C315+$E315-1&lt;AG$7),0,($D315-SUM($F315:AF315)-SUM($F254:AF254))/($E315+$C315-AG$7))</f>
        <v>0</v>
      </c>
      <c r="AH315" s="339">
        <f>IF(OR($C315&gt;AH$7,$C315+$E315-1&lt;AH$7),0,($D315-SUM($F315:AG315)-SUM($F254:AG254))/($E315+$C315-AH$7))</f>
        <v>0</v>
      </c>
      <c r="AI315" s="339">
        <f>IF(OR($C315&gt;AI$7,$C315+$E315-1&lt;AI$7),0,($D315-SUM($F315:AH315)-SUM($F254:AH254))/($E315+$C315-AI$7))</f>
        <v>0</v>
      </c>
      <c r="AJ315" s="339">
        <f>IF(OR($C315&gt;AJ$7,$C315+$E315-1&lt;AJ$7),0,($D315-SUM($F315:AI315)-SUM($F254:AI254))/($E315+$C315-AJ$7))</f>
        <v>1.6836351102887944E-2</v>
      </c>
      <c r="AK315" s="339">
        <f>IF(OR($C315&gt;AK$7,$C315+$E315-1&lt;AK$7),0,($D315-SUM($F315:AJ315)-SUM($F254:AJ254))/($E315+$C315-AK$7))</f>
        <v>1.6836351102887944E-2</v>
      </c>
      <c r="AL315" s="339">
        <f>IF(OR($C315&gt;AL$7,$C315+$E315-1&lt;AL$7),0,($D315-SUM($F315:AK315)-SUM($F254:AK254))/($E315+$C315-AL$7))</f>
        <v>1.6836351102887944E-2</v>
      </c>
      <c r="AM315" s="339">
        <f>IF(OR($C315&gt;AM$7,$C315+$E315-1&lt;AM$7),0,($D315-SUM($F315:AL315)-SUM($F254:AL254))/($E315+$C315-AM$7))</f>
        <v>1.6836351102887944E-2</v>
      </c>
      <c r="AN315" s="339">
        <f>IF(OR($C315&gt;AN$7,$C315+$E315-1&lt;AN$7),0,($D315-SUM($F315:AM315)-SUM($F254:AM254))/($E315+$C315-AN$7))</f>
        <v>1.6836351102887944E-2</v>
      </c>
      <c r="AO315" s="339">
        <f>IF(OR($C315&gt;AO$7,$C315+$E315-1&lt;AO$7),0,($D315-SUM($F315:AN315)-SUM($F254:AN254))/($E315+$C315-AO$7))</f>
        <v>1.6836351102887944E-2</v>
      </c>
      <c r="AP315" s="339">
        <f>IF(OR($C315&gt;AP$7,$C315+$E315-1&lt;AP$7),0,($D315-SUM($F315:AO315)-SUM($F254:AO254))/($E315+$C315-AP$7))</f>
        <v>1.6836351102887944E-2</v>
      </c>
      <c r="AQ315" s="339">
        <f>IF(OR($C315&gt;AQ$7,$C315+$E315-1&lt;AQ$7),0,($D315-SUM($F315:AP315)-SUM($F254:AP254))/($E315+$C315-AQ$7))</f>
        <v>1.6836351102887941E-2</v>
      </c>
      <c r="AR315" s="339">
        <f>IF(OR($C315&gt;AR$7,$C315+$E315-1&lt;AR$7),0,($D315-SUM($F315:AQ315)-SUM($F254:AQ254))/($E315+$C315-AR$7))</f>
        <v>1.6836351102887948E-2</v>
      </c>
      <c r="AS315" s="339">
        <f>IF(OR($C315&gt;AS$7,$C315+$E315-1&lt;AS$7),0,($D315-SUM($F315:AR315)-SUM($F254:AR254))/($E315+$C315-AS$7))</f>
        <v>0</v>
      </c>
      <c r="AT315" s="339">
        <f>IF(OR($C315&gt;AT$7,$C315+$E315-1&lt;AT$7),0,($D315-SUM($F315:AS315)-SUM($F254:AS254))/($E315+$C315-AT$7))</f>
        <v>0</v>
      </c>
      <c r="AU315" s="339">
        <f>IF(OR($C315&gt;AU$7,$C315+$E315-1&lt;AU$7),0,($D315-SUM($F315:AT315)-SUM($F254:AT254))/($E315+$C315-AU$7))</f>
        <v>0</v>
      </c>
      <c r="AV315" s="339">
        <f>IF(OR($C315&gt;AV$7,$C315+$E315-1&lt;AV$7),0,($D315-SUM($F315:AU315)-SUM($F254:AU254))/($E315+$C315-AV$7))</f>
        <v>0</v>
      </c>
      <c r="AW315" s="339">
        <f>IF(OR($C315&gt;AW$7,$C315+$E315-1&lt;AW$7),0,($D315-SUM($F315:AV315)-SUM($F254:AV254))/($E315+$C315-AW$7))</f>
        <v>0</v>
      </c>
      <c r="AX315" s="339">
        <f>IF(OR($C315&gt;AX$7,$C315+$E315-1&lt;AX$7),0,($D315-SUM($F315:AW315)-SUM($F254:AW254))/($E315+$C315-AX$7))</f>
        <v>0</v>
      </c>
      <c r="AY315" s="339">
        <f>IF(OR($C315&gt;AY$7,$C315+$E315-1&lt;AY$7),0,($D315-SUM($F315:AX315)-SUM($F254:AX254))/($E315+$C315-AY$7))</f>
        <v>0</v>
      </c>
      <c r="AZ315" s="339">
        <f>IF(OR($C315&gt;AZ$7,$C315+$E315-1&lt;AZ$7),0,($D315-SUM($F315:AY315)-SUM($F254:AY254))/($E315+$C315-AZ$7))</f>
        <v>0</v>
      </c>
      <c r="BA315" s="339">
        <f>IF(OR($C315&gt;BA$7,$C315+$E315-1&lt;BA$7),0,($D315-SUM($F315:AZ315)-SUM($F254:AZ254))/($E315+$C315-BA$7))</f>
        <v>0</v>
      </c>
      <c r="BB315" s="339">
        <f>IF(OR($C315&gt;BB$7,$C315+$E315-1&lt;BB$7),0,($D315-SUM($F315:BA315)-SUM($F254:BA254))/($E315+$C315-BB$7))</f>
        <v>0</v>
      </c>
      <c r="BC315" s="339">
        <f>IF(OR($C315&gt;BC$7,$C315+$E315-1&lt;BC$7),0,($D315-SUM($F315:BB315)-SUM($F254:BB254))/($E315+$C315-BC$7))</f>
        <v>0</v>
      </c>
      <c r="BD315" s="339">
        <f>IF(OR($C315&gt;BD$7,$C315+$E315-1&lt;BD$7),0,($D315-SUM($F315:BC315)-SUM($F254:BC254))/($E315+$C315-BD$7))</f>
        <v>0</v>
      </c>
      <c r="BE315" s="339">
        <f>IF(OR($C315&gt;BE$7,$C315+$E315-1&lt;BE$7),0,($D315-SUM($F315:BD315)-SUM($F254:BD254))/($E315+$C315-BE$7))</f>
        <v>0</v>
      </c>
      <c r="BF315" s="339">
        <f>IF(OR($C315&gt;BF$7,$C315+$E315-1&lt;BF$7),0,($D315-SUM($F315:BE315)-SUM($F254:BE254))/($E315+$C315-BF$7))</f>
        <v>0</v>
      </c>
      <c r="BG315" s="339">
        <f>IF(OR($C315&gt;BG$7,$C315+$E315-1&lt;BG$7),0,($D315-SUM($F315:BF315)-SUM($F254:BF254))/($E315+$C315-BG$7))</f>
        <v>0</v>
      </c>
      <c r="BH315" s="339">
        <f>IF(OR($C315&gt;BH$7,$C315+$E315-1&lt;BH$7),0,($D315-SUM($F315:BG315)-SUM($F254:BG254))/($E315+$C315-BH$7))</f>
        <v>0</v>
      </c>
      <c r="BI315" s="339">
        <f>IF(OR($C315&gt;BI$7,$C315+$E315-1&lt;BI$7),0,($D315-SUM($F315:BH315)-SUM($F254:BH254))/($E315+$C315-BI$7))</f>
        <v>0</v>
      </c>
      <c r="BJ315" s="339">
        <f>IF(OR($C315&gt;BJ$7,$C315+$E315-1&lt;BJ$7),0,($D315-SUM($F315:BI315)-SUM($F254:BI254))/($E315+$C315-BJ$7))</f>
        <v>0</v>
      </c>
      <c r="BK315" s="339">
        <f>IF(OR($C315&gt;BK$7,$C315+$E315-1&lt;BK$7),0,($D315-SUM($F315:BJ315)-SUM($F254:BJ254))/($E315+$C315-BK$7))</f>
        <v>0</v>
      </c>
      <c r="BL315" s="339">
        <f>IF(OR($C315&gt;BL$7,$C315+$E315-1&lt;BL$7),0,($D315-SUM($F315:BK315)-SUM($F254:BK254))/($E315+$C315-BL$7))</f>
        <v>0</v>
      </c>
      <c r="BM315" s="339">
        <f>IF(OR($C315&gt;BM$7,$C315+$E315-1&lt;BM$7),0,($D315-SUM($F315:BL315)-SUM($F254:BL254))/($E315+$C315-BM$7))</f>
        <v>0</v>
      </c>
      <c r="BN315" s="339">
        <f>IF(OR($C315&gt;BN$7,$C315+$E315-1&lt;BN$7),0,($D315-SUM($F315:BM315)-SUM($F254:BM254))/($E315+$C315-BN$7))</f>
        <v>0</v>
      </c>
      <c r="BO315" s="253"/>
      <c r="BP315" s="253"/>
      <c r="BQ315" s="253"/>
      <c r="BR315" s="253"/>
      <c r="BS315" s="253"/>
      <c r="BT315" s="253"/>
      <c r="BU315" s="253"/>
      <c r="BV315" s="253"/>
      <c r="BW315" s="253"/>
      <c r="BX315" s="253"/>
      <c r="BY315" s="253"/>
      <c r="BZ315" s="253"/>
      <c r="CA315" s="253"/>
      <c r="CB315" s="253"/>
      <c r="CC315" s="253"/>
      <c r="CD315" s="253"/>
      <c r="CE315" s="253"/>
      <c r="CF315" s="253"/>
      <c r="CG315" s="253"/>
      <c r="CH315" s="253"/>
      <c r="CI315" s="253"/>
      <c r="CJ315" s="253"/>
      <c r="CK315" s="253"/>
      <c r="CL315" s="253"/>
    </row>
    <row r="316" spans="1:90" hidden="1" outlineLevel="1" x14ac:dyDescent="0.15">
      <c r="A316" s="112"/>
      <c r="B316" s="87"/>
      <c r="C316" s="8">
        <v>31</v>
      </c>
      <c r="D316" s="337">
        <v>0.14891911930764395</v>
      </c>
      <c r="E316" s="8">
        <f t="shared" si="28"/>
        <v>9</v>
      </c>
      <c r="F316" s="338"/>
      <c r="G316" s="339">
        <f>IF(OR($C316&gt;G$7,$C316+$E316-1&lt;G$7),0,($D316-SUM($F316:F316)-SUM($F255:F255))/($E316+$C316-G$7))</f>
        <v>0</v>
      </c>
      <c r="H316" s="339">
        <f>IF(OR($C316&gt;H$7,$C316+$E316-1&lt;H$7),0,($D316-SUM($F316:G316)-SUM($F255:G255))/($E316+$C316-H$7))</f>
        <v>0</v>
      </c>
      <c r="I316" s="339">
        <f>IF(OR($C316&gt;I$7,$C316+$E316-1&lt;I$7),0,($D316-SUM($F316:H316)-SUM($F255:H255))/($E316+$C316-I$7))</f>
        <v>0</v>
      </c>
      <c r="J316" s="339">
        <f>IF(OR($C316&gt;J$7,$C316+$E316-1&lt;J$7),0,($D316-SUM($F316:I316)-SUM($F255:I255))/($E316+$C316-J$7))</f>
        <v>0</v>
      </c>
      <c r="K316" s="339">
        <f>IF(OR($C316&gt;K$7,$C316+$E316-1&lt;K$7),0,($D316-SUM($F316:J316)-SUM($F255:J255))/($E316+$C316-K$7))</f>
        <v>0</v>
      </c>
      <c r="L316" s="339">
        <f>IF(OR($C316&gt;L$7,$C316+$E316-1&lt;L$7),0,($D316-SUM($F316:K316)-SUM($F255:K255))/($E316+$C316-L$7))</f>
        <v>0</v>
      </c>
      <c r="M316" s="339">
        <f>IF(OR($C316&gt;M$7,$C316+$E316-1&lt;M$7),0,($D316-SUM($F316:L316)-SUM($F255:L255))/($E316+$C316-M$7))</f>
        <v>0</v>
      </c>
      <c r="N316" s="339">
        <f>IF(OR($C316&gt;N$7,$C316+$E316-1&lt;N$7),0,($D316-SUM($F316:M316)-SUM($F255:M255))/($E316+$C316-N$7))</f>
        <v>0</v>
      </c>
      <c r="O316" s="339">
        <f>IF(OR($C316&gt;O$7,$C316+$E316-1&lt;O$7),0,($D316-SUM($F316:N316)-SUM($F255:N255))/($E316+$C316-O$7))</f>
        <v>0</v>
      </c>
      <c r="P316" s="339">
        <f>IF(OR($C316&gt;P$7,$C316+$E316-1&lt;P$7),0,($D316-SUM($F316:O316)-SUM($F255:O255))/($E316+$C316-P$7))</f>
        <v>0</v>
      </c>
      <c r="Q316" s="339">
        <f>IF(OR($C316&gt;Q$7,$C316+$E316-1&lt;Q$7),0,($D316-SUM($F316:P316)-SUM($F255:P255))/($E316+$C316-Q$7))</f>
        <v>0</v>
      </c>
      <c r="R316" s="339">
        <f>IF(OR($C316&gt;R$7,$C316+$E316-1&lt;R$7),0,($D316-SUM($F316:Q316)-SUM($F255:Q255))/($E316+$C316-R$7))</f>
        <v>0</v>
      </c>
      <c r="S316" s="339">
        <f>IF(OR($C316&gt;S$7,$C316+$E316-1&lt;S$7),0,($D316-SUM($F316:R316)-SUM($F255:R255))/($E316+$C316-S$7))</f>
        <v>0</v>
      </c>
      <c r="T316" s="339">
        <f>IF(OR($C316&gt;T$7,$C316+$E316-1&lt;T$7),0,($D316-SUM($F316:S316)-SUM($F255:S255))/($E316+$C316-T$7))</f>
        <v>0</v>
      </c>
      <c r="U316" s="339">
        <f>IF(OR($C316&gt;U$7,$C316+$E316-1&lt;U$7),0,($D316-SUM($F316:T316)-SUM($F255:T255))/($E316+$C316-U$7))</f>
        <v>0</v>
      </c>
      <c r="V316" s="339">
        <f>IF(OR($C316&gt;V$7,$C316+$E316-1&lt;V$7),0,($D316-SUM($F316:U316)-SUM($F255:U255))/($E316+$C316-V$7))</f>
        <v>0</v>
      </c>
      <c r="W316" s="339">
        <f>IF(OR($C316&gt;W$7,$C316+$E316-1&lt;W$7),0,($D316-SUM($F316:V316)-SUM($F255:V255))/($E316+$C316-W$7))</f>
        <v>0</v>
      </c>
      <c r="X316" s="339">
        <f>IF(OR($C316&gt;X$7,$C316+$E316-1&lt;X$7),0,($D316-SUM($F316:W316)-SUM($F255:W255))/($E316+$C316-X$7))</f>
        <v>0</v>
      </c>
      <c r="Y316" s="339">
        <f>IF(OR($C316&gt;Y$7,$C316+$E316-1&lt;Y$7),0,($D316-SUM($F316:X316)-SUM($F255:X255))/($E316+$C316-Y$7))</f>
        <v>0</v>
      </c>
      <c r="Z316" s="339">
        <f>IF(OR($C316&gt;Z$7,$C316+$E316-1&lt;Z$7),0,($D316-SUM($F316:Y316)-SUM($F255:Y255))/($E316+$C316-Z$7))</f>
        <v>0</v>
      </c>
      <c r="AA316" s="339">
        <f>IF(OR($C316&gt;AA$7,$C316+$E316-1&lt;AA$7),0,($D316-SUM($F316:Z316)-SUM($F255:Z255))/($E316+$C316-AA$7))</f>
        <v>0</v>
      </c>
      <c r="AB316" s="339">
        <f>IF(OR($C316&gt;AB$7,$C316+$E316-1&lt;AB$7),0,($D316-SUM($F316:AA316)-SUM($F255:AA255))/($E316+$C316-AB$7))</f>
        <v>0</v>
      </c>
      <c r="AC316" s="339">
        <f>IF(OR($C316&gt;AC$7,$C316+$E316-1&lt;AC$7),0,($D316-SUM($F316:AB316)-SUM($F255:AB255))/($E316+$C316-AC$7))</f>
        <v>0</v>
      </c>
      <c r="AD316" s="339">
        <f>IF(OR($C316&gt;AD$7,$C316+$E316-1&lt;AD$7),0,($D316-SUM($F316:AC316)-SUM($F255:AC255))/($E316+$C316-AD$7))</f>
        <v>0</v>
      </c>
      <c r="AE316" s="339">
        <f>IF(OR($C316&gt;AE$7,$C316+$E316-1&lt;AE$7),0,($D316-SUM($F316:AD316)-SUM($F255:AD255))/($E316+$C316-AE$7))</f>
        <v>0</v>
      </c>
      <c r="AF316" s="339">
        <f>IF(OR($C316&gt;AF$7,$C316+$E316-1&lt;AF$7),0,($D316-SUM($F316:AE316)-SUM($F255:AE255))/($E316+$C316-AF$7))</f>
        <v>0</v>
      </c>
      <c r="AG316" s="339">
        <f>IF(OR($C316&gt;AG$7,$C316+$E316-1&lt;AG$7),0,($D316-SUM($F316:AF316)-SUM($F255:AF255))/($E316+$C316-AG$7))</f>
        <v>0</v>
      </c>
      <c r="AH316" s="339">
        <f>IF(OR($C316&gt;AH$7,$C316+$E316-1&lt;AH$7),0,($D316-SUM($F316:AG316)-SUM($F255:AG255))/($E316+$C316-AH$7))</f>
        <v>0</v>
      </c>
      <c r="AI316" s="339">
        <f>IF(OR($C316&gt;AI$7,$C316+$E316-1&lt;AI$7),0,($D316-SUM($F316:AH316)-SUM($F255:AH255))/($E316+$C316-AI$7))</f>
        <v>0</v>
      </c>
      <c r="AJ316" s="339">
        <f>IF(OR($C316&gt;AJ$7,$C316+$E316-1&lt;AJ$7),0,($D316-SUM($F316:AI316)-SUM($F255:AI255))/($E316+$C316-AJ$7))</f>
        <v>0</v>
      </c>
      <c r="AK316" s="339">
        <f>IF(OR($C316&gt;AK$7,$C316+$E316-1&lt;AK$7),0,($D316-SUM($F316:AJ316)-SUM($F255:AJ255))/($E316+$C316-AK$7))</f>
        <v>1.6546568811960441E-2</v>
      </c>
      <c r="AL316" s="339">
        <f>IF(OR($C316&gt;AL$7,$C316+$E316-1&lt;AL$7),0,($D316-SUM($F316:AK316)-SUM($F255:AK255))/($E316+$C316-AL$7))</f>
        <v>1.6546568811960441E-2</v>
      </c>
      <c r="AM316" s="339">
        <f>IF(OR($C316&gt;AM$7,$C316+$E316-1&lt;AM$7),0,($D316-SUM($F316:AL316)-SUM($F255:AL255))/($E316+$C316-AM$7))</f>
        <v>1.6546568811960437E-2</v>
      </c>
      <c r="AN316" s="339">
        <f>IF(OR($C316&gt;AN$7,$C316+$E316-1&lt;AN$7),0,($D316-SUM($F316:AM316)-SUM($F255:AM255))/($E316+$C316-AN$7))</f>
        <v>1.6546568811960437E-2</v>
      </c>
      <c r="AO316" s="339">
        <f>IF(OR($C316&gt;AO$7,$C316+$E316-1&lt;AO$7),0,($D316-SUM($F316:AN316)-SUM($F255:AN255))/($E316+$C316-AO$7))</f>
        <v>1.6546568811960437E-2</v>
      </c>
      <c r="AP316" s="339">
        <f>IF(OR($C316&gt;AP$7,$C316+$E316-1&lt;AP$7),0,($D316-SUM($F316:AO316)-SUM($F255:AO255))/($E316+$C316-AP$7))</f>
        <v>1.6546568811960437E-2</v>
      </c>
      <c r="AQ316" s="339">
        <f>IF(OR($C316&gt;AQ$7,$C316+$E316-1&lt;AQ$7),0,($D316-SUM($F316:AP316)-SUM($F255:AP255))/($E316+$C316-AQ$7))</f>
        <v>1.6546568811960437E-2</v>
      </c>
      <c r="AR316" s="339">
        <f>IF(OR($C316&gt;AR$7,$C316+$E316-1&lt;AR$7),0,($D316-SUM($F316:AQ316)-SUM($F255:AQ255))/($E316+$C316-AR$7))</f>
        <v>1.6546568811960434E-2</v>
      </c>
      <c r="AS316" s="339">
        <f>IF(OR($C316&gt;AS$7,$C316+$E316-1&lt;AS$7),0,($D316-SUM($F316:AR316)-SUM($F255:AR255))/($E316+$C316-AS$7))</f>
        <v>1.6546568811960427E-2</v>
      </c>
      <c r="AT316" s="339">
        <f>IF(OR($C316&gt;AT$7,$C316+$E316-1&lt;AT$7),0,($D316-SUM($F316:AS316)-SUM($F255:AS255))/($E316+$C316-AT$7))</f>
        <v>0</v>
      </c>
      <c r="AU316" s="339">
        <f>IF(OR($C316&gt;AU$7,$C316+$E316-1&lt;AU$7),0,($D316-SUM($F316:AT316)-SUM($F255:AT255))/($E316+$C316-AU$7))</f>
        <v>0</v>
      </c>
      <c r="AV316" s="339">
        <f>IF(OR($C316&gt;AV$7,$C316+$E316-1&lt;AV$7),0,($D316-SUM($F316:AU316)-SUM($F255:AU255))/($E316+$C316-AV$7))</f>
        <v>0</v>
      </c>
      <c r="AW316" s="339">
        <f>IF(OR($C316&gt;AW$7,$C316+$E316-1&lt;AW$7),0,($D316-SUM($F316:AV316)-SUM($F255:AV255))/($E316+$C316-AW$7))</f>
        <v>0</v>
      </c>
      <c r="AX316" s="339">
        <f>IF(OR($C316&gt;AX$7,$C316+$E316-1&lt;AX$7),0,($D316-SUM($F316:AW316)-SUM($F255:AW255))/($E316+$C316-AX$7))</f>
        <v>0</v>
      </c>
      <c r="AY316" s="339">
        <f>IF(OR($C316&gt;AY$7,$C316+$E316-1&lt;AY$7),0,($D316-SUM($F316:AX316)-SUM($F255:AX255))/($E316+$C316-AY$7))</f>
        <v>0</v>
      </c>
      <c r="AZ316" s="339">
        <f>IF(OR($C316&gt;AZ$7,$C316+$E316-1&lt;AZ$7),0,($D316-SUM($F316:AY316)-SUM($F255:AY255))/($E316+$C316-AZ$7))</f>
        <v>0</v>
      </c>
      <c r="BA316" s="339">
        <f>IF(OR($C316&gt;BA$7,$C316+$E316-1&lt;BA$7),0,($D316-SUM($F316:AZ316)-SUM($F255:AZ255))/($E316+$C316-BA$7))</f>
        <v>0</v>
      </c>
      <c r="BB316" s="339">
        <f>IF(OR($C316&gt;BB$7,$C316+$E316-1&lt;BB$7),0,($D316-SUM($F316:BA316)-SUM($F255:BA255))/($E316+$C316-BB$7))</f>
        <v>0</v>
      </c>
      <c r="BC316" s="339">
        <f>IF(OR($C316&gt;BC$7,$C316+$E316-1&lt;BC$7),0,($D316-SUM($F316:BB316)-SUM($F255:BB255))/($E316+$C316-BC$7))</f>
        <v>0</v>
      </c>
      <c r="BD316" s="339">
        <f>IF(OR($C316&gt;BD$7,$C316+$E316-1&lt;BD$7),0,($D316-SUM($F316:BC316)-SUM($F255:BC255))/($E316+$C316-BD$7))</f>
        <v>0</v>
      </c>
      <c r="BE316" s="339">
        <f>IF(OR($C316&gt;BE$7,$C316+$E316-1&lt;BE$7),0,($D316-SUM($F316:BD316)-SUM($F255:BD255))/($E316+$C316-BE$7))</f>
        <v>0</v>
      </c>
      <c r="BF316" s="339">
        <f>IF(OR($C316&gt;BF$7,$C316+$E316-1&lt;BF$7),0,($D316-SUM($F316:BE316)-SUM($F255:BE255))/($E316+$C316-BF$7))</f>
        <v>0</v>
      </c>
      <c r="BG316" s="339">
        <f>IF(OR($C316&gt;BG$7,$C316+$E316-1&lt;BG$7),0,($D316-SUM($F316:BF316)-SUM($F255:BF255))/($E316+$C316-BG$7))</f>
        <v>0</v>
      </c>
      <c r="BH316" s="339">
        <f>IF(OR($C316&gt;BH$7,$C316+$E316-1&lt;BH$7),0,($D316-SUM($F316:BG316)-SUM($F255:BG255))/($E316+$C316-BH$7))</f>
        <v>0</v>
      </c>
      <c r="BI316" s="339">
        <f>IF(OR($C316&gt;BI$7,$C316+$E316-1&lt;BI$7),0,($D316-SUM($F316:BH316)-SUM($F255:BH255))/($E316+$C316-BI$7))</f>
        <v>0</v>
      </c>
      <c r="BJ316" s="339">
        <f>IF(OR($C316&gt;BJ$7,$C316+$E316-1&lt;BJ$7),0,($D316-SUM($F316:BI316)-SUM($F255:BI255))/($E316+$C316-BJ$7))</f>
        <v>0</v>
      </c>
      <c r="BK316" s="339">
        <f>IF(OR($C316&gt;BK$7,$C316+$E316-1&lt;BK$7),0,($D316-SUM($F316:BJ316)-SUM($F255:BJ255))/($E316+$C316-BK$7))</f>
        <v>0</v>
      </c>
      <c r="BL316" s="339">
        <f>IF(OR($C316&gt;BL$7,$C316+$E316-1&lt;BL$7),0,($D316-SUM($F316:BK316)-SUM($F255:BK255))/($E316+$C316-BL$7))</f>
        <v>0</v>
      </c>
      <c r="BM316" s="339">
        <f>IF(OR($C316&gt;BM$7,$C316+$E316-1&lt;BM$7),0,($D316-SUM($F316:BL316)-SUM($F255:BL255))/($E316+$C316-BM$7))</f>
        <v>0</v>
      </c>
      <c r="BN316" s="339">
        <f>IF(OR($C316&gt;BN$7,$C316+$E316-1&lt;BN$7),0,($D316-SUM($F316:BM316)-SUM($F255:BM255))/($E316+$C316-BN$7))</f>
        <v>0</v>
      </c>
      <c r="BO316" s="253"/>
      <c r="BP316" s="253"/>
      <c r="BQ316" s="253"/>
      <c r="BR316" s="253"/>
      <c r="BS316" s="253"/>
      <c r="BT316" s="253"/>
      <c r="BU316" s="253"/>
      <c r="BV316" s="253"/>
      <c r="BW316" s="253"/>
      <c r="BX316" s="253"/>
      <c r="BY316" s="253"/>
      <c r="BZ316" s="253"/>
      <c r="CA316" s="253"/>
      <c r="CB316" s="253"/>
      <c r="CC316" s="253"/>
      <c r="CD316" s="253"/>
      <c r="CE316" s="253"/>
      <c r="CF316" s="253"/>
      <c r="CG316" s="253"/>
      <c r="CH316" s="253"/>
      <c r="CI316" s="253"/>
      <c r="CJ316" s="253"/>
      <c r="CK316" s="253"/>
      <c r="CL316" s="253"/>
    </row>
    <row r="317" spans="1:90" hidden="1" outlineLevel="1" x14ac:dyDescent="0.15">
      <c r="A317" s="112"/>
      <c r="B317" s="87"/>
      <c r="C317" s="8">
        <v>32</v>
      </c>
      <c r="D317" s="337">
        <v>0.14631107868929641</v>
      </c>
      <c r="E317" s="8">
        <f t="shared" si="28"/>
        <v>9</v>
      </c>
      <c r="F317" s="338"/>
      <c r="G317" s="339">
        <f>IF(OR($C317&gt;G$7,$C317+$E317-1&lt;G$7),0,($D317-SUM($F317:F317)-SUM($F256:F256))/($E317+$C317-G$7))</f>
        <v>0</v>
      </c>
      <c r="H317" s="339">
        <f>IF(OR($C317&gt;H$7,$C317+$E317-1&lt;H$7),0,($D317-SUM($F317:G317)-SUM($F256:G256))/($E317+$C317-H$7))</f>
        <v>0</v>
      </c>
      <c r="I317" s="339">
        <f>IF(OR($C317&gt;I$7,$C317+$E317-1&lt;I$7),0,($D317-SUM($F317:H317)-SUM($F256:H256))/($E317+$C317-I$7))</f>
        <v>0</v>
      </c>
      <c r="J317" s="339">
        <f>IF(OR($C317&gt;J$7,$C317+$E317-1&lt;J$7),0,($D317-SUM($F317:I317)-SUM($F256:I256))/($E317+$C317-J$7))</f>
        <v>0</v>
      </c>
      <c r="K317" s="339">
        <f>IF(OR($C317&gt;K$7,$C317+$E317-1&lt;K$7),0,($D317-SUM($F317:J317)-SUM($F256:J256))/($E317+$C317-K$7))</f>
        <v>0</v>
      </c>
      <c r="L317" s="339">
        <f>IF(OR($C317&gt;L$7,$C317+$E317-1&lt;L$7),0,($D317-SUM($F317:K317)-SUM($F256:K256))/($E317+$C317-L$7))</f>
        <v>0</v>
      </c>
      <c r="M317" s="339">
        <f>IF(OR($C317&gt;M$7,$C317+$E317-1&lt;M$7),0,($D317-SUM($F317:L317)-SUM($F256:L256))/($E317+$C317-M$7))</f>
        <v>0</v>
      </c>
      <c r="N317" s="339">
        <f>IF(OR($C317&gt;N$7,$C317+$E317-1&lt;N$7),0,($D317-SUM($F317:M317)-SUM($F256:M256))/($E317+$C317-N$7))</f>
        <v>0</v>
      </c>
      <c r="O317" s="339">
        <f>IF(OR($C317&gt;O$7,$C317+$E317-1&lt;O$7),0,($D317-SUM($F317:N317)-SUM($F256:N256))/($E317+$C317-O$7))</f>
        <v>0</v>
      </c>
      <c r="P317" s="339">
        <f>IF(OR($C317&gt;P$7,$C317+$E317-1&lt;P$7),0,($D317-SUM($F317:O317)-SUM($F256:O256))/($E317+$C317-P$7))</f>
        <v>0</v>
      </c>
      <c r="Q317" s="339">
        <f>IF(OR($C317&gt;Q$7,$C317+$E317-1&lt;Q$7),0,($D317-SUM($F317:P317)-SUM($F256:P256))/($E317+$C317-Q$7))</f>
        <v>0</v>
      </c>
      <c r="R317" s="339">
        <f>IF(OR($C317&gt;R$7,$C317+$E317-1&lt;R$7),0,($D317-SUM($F317:Q317)-SUM($F256:Q256))/($E317+$C317-R$7))</f>
        <v>0</v>
      </c>
      <c r="S317" s="339">
        <f>IF(OR($C317&gt;S$7,$C317+$E317-1&lt;S$7),0,($D317-SUM($F317:R317)-SUM($F256:R256))/($E317+$C317-S$7))</f>
        <v>0</v>
      </c>
      <c r="T317" s="339">
        <f>IF(OR($C317&gt;T$7,$C317+$E317-1&lt;T$7),0,($D317-SUM($F317:S317)-SUM($F256:S256))/($E317+$C317-T$7))</f>
        <v>0</v>
      </c>
      <c r="U317" s="339">
        <f>IF(OR($C317&gt;U$7,$C317+$E317-1&lt;U$7),0,($D317-SUM($F317:T317)-SUM($F256:T256))/($E317+$C317-U$7))</f>
        <v>0</v>
      </c>
      <c r="V317" s="339">
        <f>IF(OR($C317&gt;V$7,$C317+$E317-1&lt;V$7),0,($D317-SUM($F317:U317)-SUM($F256:U256))/($E317+$C317-V$7))</f>
        <v>0</v>
      </c>
      <c r="W317" s="339">
        <f>IF(OR($C317&gt;W$7,$C317+$E317-1&lt;W$7),0,($D317-SUM($F317:V317)-SUM($F256:V256))/($E317+$C317-W$7))</f>
        <v>0</v>
      </c>
      <c r="X317" s="339">
        <f>IF(OR($C317&gt;X$7,$C317+$E317-1&lt;X$7),0,($D317-SUM($F317:W317)-SUM($F256:W256))/($E317+$C317-X$7))</f>
        <v>0</v>
      </c>
      <c r="Y317" s="339">
        <f>IF(OR($C317&gt;Y$7,$C317+$E317-1&lt;Y$7),0,($D317-SUM($F317:X317)-SUM($F256:X256))/($E317+$C317-Y$7))</f>
        <v>0</v>
      </c>
      <c r="Z317" s="339">
        <f>IF(OR($C317&gt;Z$7,$C317+$E317-1&lt;Z$7),0,($D317-SUM($F317:Y317)-SUM($F256:Y256))/($E317+$C317-Z$7))</f>
        <v>0</v>
      </c>
      <c r="AA317" s="339">
        <f>IF(OR($C317&gt;AA$7,$C317+$E317-1&lt;AA$7),0,($D317-SUM($F317:Z317)-SUM($F256:Z256))/($E317+$C317-AA$7))</f>
        <v>0</v>
      </c>
      <c r="AB317" s="339">
        <f>IF(OR($C317&gt;AB$7,$C317+$E317-1&lt;AB$7),0,($D317-SUM($F317:AA317)-SUM($F256:AA256))/($E317+$C317-AB$7))</f>
        <v>0</v>
      </c>
      <c r="AC317" s="339">
        <f>IF(OR($C317&gt;AC$7,$C317+$E317-1&lt;AC$7),0,($D317-SUM($F317:AB317)-SUM($F256:AB256))/($E317+$C317-AC$7))</f>
        <v>0</v>
      </c>
      <c r="AD317" s="339">
        <f>IF(OR($C317&gt;AD$7,$C317+$E317-1&lt;AD$7),0,($D317-SUM($F317:AC317)-SUM($F256:AC256))/($E317+$C317-AD$7))</f>
        <v>0</v>
      </c>
      <c r="AE317" s="339">
        <f>IF(OR($C317&gt;AE$7,$C317+$E317-1&lt;AE$7),0,($D317-SUM($F317:AD317)-SUM($F256:AD256))/($E317+$C317-AE$7))</f>
        <v>0</v>
      </c>
      <c r="AF317" s="339">
        <f>IF(OR($C317&gt;AF$7,$C317+$E317-1&lt;AF$7),0,($D317-SUM($F317:AE317)-SUM($F256:AE256))/($E317+$C317-AF$7))</f>
        <v>0</v>
      </c>
      <c r="AG317" s="339">
        <f>IF(OR($C317&gt;AG$7,$C317+$E317-1&lt;AG$7),0,($D317-SUM($F317:AF317)-SUM($F256:AF256))/($E317+$C317-AG$7))</f>
        <v>0</v>
      </c>
      <c r="AH317" s="339">
        <f>IF(OR($C317&gt;AH$7,$C317+$E317-1&lt;AH$7),0,($D317-SUM($F317:AG317)-SUM($F256:AG256))/($E317+$C317-AH$7))</f>
        <v>0</v>
      </c>
      <c r="AI317" s="339">
        <f>IF(OR($C317&gt;AI$7,$C317+$E317-1&lt;AI$7),0,($D317-SUM($F317:AH317)-SUM($F256:AH256))/($E317+$C317-AI$7))</f>
        <v>0</v>
      </c>
      <c r="AJ317" s="339">
        <f>IF(OR($C317&gt;AJ$7,$C317+$E317-1&lt;AJ$7),0,($D317-SUM($F317:AI317)-SUM($F256:AI256))/($E317+$C317-AJ$7))</f>
        <v>0</v>
      </c>
      <c r="AK317" s="339">
        <f>IF(OR($C317&gt;AK$7,$C317+$E317-1&lt;AK$7),0,($D317-SUM($F317:AJ317)-SUM($F256:AJ256))/($E317+$C317-AK$7))</f>
        <v>0</v>
      </c>
      <c r="AL317" s="339">
        <f>IF(OR($C317&gt;AL$7,$C317+$E317-1&lt;AL$7),0,($D317-SUM($F317:AK317)-SUM($F256:AK256))/($E317+$C317-AL$7))</f>
        <v>1.6256786521032934E-2</v>
      </c>
      <c r="AM317" s="339">
        <f>IF(OR($C317&gt;AM$7,$C317+$E317-1&lt;AM$7),0,($D317-SUM($F317:AL317)-SUM($F256:AL256))/($E317+$C317-AM$7))</f>
        <v>1.6256786521032934E-2</v>
      </c>
      <c r="AN317" s="339">
        <f>IF(OR($C317&gt;AN$7,$C317+$E317-1&lt;AN$7),0,($D317-SUM($F317:AM317)-SUM($F256:AM256))/($E317+$C317-AN$7))</f>
        <v>1.6256786521032934E-2</v>
      </c>
      <c r="AO317" s="339">
        <f>IF(OR($C317&gt;AO$7,$C317+$E317-1&lt;AO$7),0,($D317-SUM($F317:AN317)-SUM($F256:AN256))/($E317+$C317-AO$7))</f>
        <v>1.6256786521032934E-2</v>
      </c>
      <c r="AP317" s="339">
        <f>IF(OR($C317&gt;AP$7,$C317+$E317-1&lt;AP$7),0,($D317-SUM($F317:AO317)-SUM($F256:AO256))/($E317+$C317-AP$7))</f>
        <v>1.6256786521032934E-2</v>
      </c>
      <c r="AQ317" s="339">
        <f>IF(OR($C317&gt;AQ$7,$C317+$E317-1&lt;AQ$7),0,($D317-SUM($F317:AP317)-SUM($F256:AP256))/($E317+$C317-AQ$7))</f>
        <v>1.6256786521032934E-2</v>
      </c>
      <c r="AR317" s="339">
        <f>IF(OR($C317&gt;AR$7,$C317+$E317-1&lt;AR$7),0,($D317-SUM($F317:AQ317)-SUM($F256:AQ256))/($E317+$C317-AR$7))</f>
        <v>1.6256786521032934E-2</v>
      </c>
      <c r="AS317" s="339">
        <f>IF(OR($C317&gt;AS$7,$C317+$E317-1&lt;AS$7),0,($D317-SUM($F317:AR317)-SUM($F256:AR256))/($E317+$C317-AS$7))</f>
        <v>1.6256786521032934E-2</v>
      </c>
      <c r="AT317" s="339">
        <f>IF(OR($C317&gt;AT$7,$C317+$E317-1&lt;AT$7),0,($D317-SUM($F317:AS317)-SUM($F256:AS256))/($E317+$C317-AT$7))</f>
        <v>1.6256786521032934E-2</v>
      </c>
      <c r="AU317" s="339">
        <f>IF(OR($C317&gt;AU$7,$C317+$E317-1&lt;AU$7),0,($D317-SUM($F317:AT317)-SUM($F256:AT256))/($E317+$C317-AU$7))</f>
        <v>0</v>
      </c>
      <c r="AV317" s="339">
        <f>IF(OR($C317&gt;AV$7,$C317+$E317-1&lt;AV$7),0,($D317-SUM($F317:AU317)-SUM($F256:AU256))/($E317+$C317-AV$7))</f>
        <v>0</v>
      </c>
      <c r="AW317" s="339">
        <f>IF(OR($C317&gt;AW$7,$C317+$E317-1&lt;AW$7),0,($D317-SUM($F317:AV317)-SUM($F256:AV256))/($E317+$C317-AW$7))</f>
        <v>0</v>
      </c>
      <c r="AX317" s="339">
        <f>IF(OR($C317&gt;AX$7,$C317+$E317-1&lt;AX$7),0,($D317-SUM($F317:AW317)-SUM($F256:AW256))/($E317+$C317-AX$7))</f>
        <v>0</v>
      </c>
      <c r="AY317" s="339">
        <f>IF(OR($C317&gt;AY$7,$C317+$E317-1&lt;AY$7),0,($D317-SUM($F317:AX317)-SUM($F256:AX256))/($E317+$C317-AY$7))</f>
        <v>0</v>
      </c>
      <c r="AZ317" s="339">
        <f>IF(OR($C317&gt;AZ$7,$C317+$E317-1&lt;AZ$7),0,($D317-SUM($F317:AY317)-SUM($F256:AY256))/($E317+$C317-AZ$7))</f>
        <v>0</v>
      </c>
      <c r="BA317" s="339">
        <f>IF(OR($C317&gt;BA$7,$C317+$E317-1&lt;BA$7),0,($D317-SUM($F317:AZ317)-SUM($F256:AZ256))/($E317+$C317-BA$7))</f>
        <v>0</v>
      </c>
      <c r="BB317" s="339">
        <f>IF(OR($C317&gt;BB$7,$C317+$E317-1&lt;BB$7),0,($D317-SUM($F317:BA317)-SUM($F256:BA256))/($E317+$C317-BB$7))</f>
        <v>0</v>
      </c>
      <c r="BC317" s="339">
        <f>IF(OR($C317&gt;BC$7,$C317+$E317-1&lt;BC$7),0,($D317-SUM($F317:BB317)-SUM($F256:BB256))/($E317+$C317-BC$7))</f>
        <v>0</v>
      </c>
      <c r="BD317" s="339">
        <f>IF(OR($C317&gt;BD$7,$C317+$E317-1&lt;BD$7),0,($D317-SUM($F317:BC317)-SUM($F256:BC256))/($E317+$C317-BD$7))</f>
        <v>0</v>
      </c>
      <c r="BE317" s="339">
        <f>IF(OR($C317&gt;BE$7,$C317+$E317-1&lt;BE$7),0,($D317-SUM($F317:BD317)-SUM($F256:BD256))/($E317+$C317-BE$7))</f>
        <v>0</v>
      </c>
      <c r="BF317" s="339">
        <f>IF(OR($C317&gt;BF$7,$C317+$E317-1&lt;BF$7),0,($D317-SUM($F317:BE317)-SUM($F256:BE256))/($E317+$C317-BF$7))</f>
        <v>0</v>
      </c>
      <c r="BG317" s="339">
        <f>IF(OR($C317&gt;BG$7,$C317+$E317-1&lt;BG$7),0,($D317-SUM($F317:BF317)-SUM($F256:BF256))/($E317+$C317-BG$7))</f>
        <v>0</v>
      </c>
      <c r="BH317" s="339">
        <f>IF(OR($C317&gt;BH$7,$C317+$E317-1&lt;BH$7),0,($D317-SUM($F317:BG317)-SUM($F256:BG256))/($E317+$C317-BH$7))</f>
        <v>0</v>
      </c>
      <c r="BI317" s="339">
        <f>IF(OR($C317&gt;BI$7,$C317+$E317-1&lt;BI$7),0,($D317-SUM($F317:BH317)-SUM($F256:BH256))/($E317+$C317-BI$7))</f>
        <v>0</v>
      </c>
      <c r="BJ317" s="339">
        <f>IF(OR($C317&gt;BJ$7,$C317+$E317-1&lt;BJ$7),0,($D317-SUM($F317:BI317)-SUM($F256:BI256))/($E317+$C317-BJ$7))</f>
        <v>0</v>
      </c>
      <c r="BK317" s="339">
        <f>IF(OR($C317&gt;BK$7,$C317+$E317-1&lt;BK$7),0,($D317-SUM($F317:BJ317)-SUM($F256:BJ256))/($E317+$C317-BK$7))</f>
        <v>0</v>
      </c>
      <c r="BL317" s="339">
        <f>IF(OR($C317&gt;BL$7,$C317+$E317-1&lt;BL$7),0,($D317-SUM($F317:BK317)-SUM($F256:BK256))/($E317+$C317-BL$7))</f>
        <v>0</v>
      </c>
      <c r="BM317" s="339">
        <f>IF(OR($C317&gt;BM$7,$C317+$E317-1&lt;BM$7),0,($D317-SUM($F317:BL317)-SUM($F256:BL256))/($E317+$C317-BM$7))</f>
        <v>0</v>
      </c>
      <c r="BN317" s="339">
        <f>IF(OR($C317&gt;BN$7,$C317+$E317-1&lt;BN$7),0,($D317-SUM($F317:BM317)-SUM($F256:BM256))/($E317+$C317-BN$7))</f>
        <v>0</v>
      </c>
      <c r="BO317" s="253"/>
      <c r="BP317" s="253"/>
      <c r="BQ317" s="253"/>
      <c r="BR317" s="253"/>
      <c r="BS317" s="253"/>
      <c r="BT317" s="253"/>
      <c r="BU317" s="253"/>
      <c r="BV317" s="253"/>
      <c r="BW317" s="253"/>
      <c r="BX317" s="253"/>
      <c r="BY317" s="253"/>
      <c r="BZ317" s="253"/>
      <c r="CA317" s="253"/>
      <c r="CB317" s="253"/>
      <c r="CC317" s="253"/>
      <c r="CD317" s="253"/>
      <c r="CE317" s="253"/>
      <c r="CF317" s="253"/>
      <c r="CG317" s="253"/>
      <c r="CH317" s="253"/>
      <c r="CI317" s="253"/>
      <c r="CJ317" s="253"/>
      <c r="CK317" s="253"/>
      <c r="CL317" s="253"/>
    </row>
    <row r="318" spans="1:90" hidden="1" outlineLevel="1" x14ac:dyDescent="0.15">
      <c r="A318" s="112"/>
      <c r="B318" s="87"/>
      <c r="C318" s="8">
        <v>33</v>
      </c>
      <c r="D318" s="337">
        <v>0.14370303807094886</v>
      </c>
      <c r="E318" s="8">
        <f t="shared" si="28"/>
        <v>9</v>
      </c>
      <c r="F318" s="338"/>
      <c r="G318" s="339">
        <f>IF(OR($C318&gt;G$7,$C318+$E318-1&lt;G$7),0,($D318-SUM($F318:F318)-SUM($F257:F257))/($E318+$C318-G$7))</f>
        <v>0</v>
      </c>
      <c r="H318" s="339">
        <f>IF(OR($C318&gt;H$7,$C318+$E318-1&lt;H$7),0,($D318-SUM($F318:G318)-SUM($F257:G257))/($E318+$C318-H$7))</f>
        <v>0</v>
      </c>
      <c r="I318" s="339">
        <f>IF(OR($C318&gt;I$7,$C318+$E318-1&lt;I$7),0,($D318-SUM($F318:H318)-SUM($F257:H257))/($E318+$C318-I$7))</f>
        <v>0</v>
      </c>
      <c r="J318" s="339">
        <f>IF(OR($C318&gt;J$7,$C318+$E318-1&lt;J$7),0,($D318-SUM($F318:I318)-SUM($F257:I257))/($E318+$C318-J$7))</f>
        <v>0</v>
      </c>
      <c r="K318" s="339">
        <f>IF(OR($C318&gt;K$7,$C318+$E318-1&lt;K$7),0,($D318-SUM($F318:J318)-SUM($F257:J257))/($E318+$C318-K$7))</f>
        <v>0</v>
      </c>
      <c r="L318" s="339">
        <f>IF(OR($C318&gt;L$7,$C318+$E318-1&lt;L$7),0,($D318-SUM($F318:K318)-SUM($F257:K257))/($E318+$C318-L$7))</f>
        <v>0</v>
      </c>
      <c r="M318" s="339">
        <f>IF(OR($C318&gt;M$7,$C318+$E318-1&lt;M$7),0,($D318-SUM($F318:L318)-SUM($F257:L257))/($E318+$C318-M$7))</f>
        <v>0</v>
      </c>
      <c r="N318" s="339">
        <f>IF(OR($C318&gt;N$7,$C318+$E318-1&lt;N$7),0,($D318-SUM($F318:M318)-SUM($F257:M257))/($E318+$C318-N$7))</f>
        <v>0</v>
      </c>
      <c r="O318" s="339">
        <f>IF(OR($C318&gt;O$7,$C318+$E318-1&lt;O$7),0,($D318-SUM($F318:N318)-SUM($F257:N257))/($E318+$C318-O$7))</f>
        <v>0</v>
      </c>
      <c r="P318" s="339">
        <f>IF(OR($C318&gt;P$7,$C318+$E318-1&lt;P$7),0,($D318-SUM($F318:O318)-SUM($F257:O257))/($E318+$C318-P$7))</f>
        <v>0</v>
      </c>
      <c r="Q318" s="339">
        <f>IF(OR($C318&gt;Q$7,$C318+$E318-1&lt;Q$7),0,($D318-SUM($F318:P318)-SUM($F257:P257))/($E318+$C318-Q$7))</f>
        <v>0</v>
      </c>
      <c r="R318" s="339">
        <f>IF(OR($C318&gt;R$7,$C318+$E318-1&lt;R$7),0,($D318-SUM($F318:Q318)-SUM($F257:Q257))/($E318+$C318-R$7))</f>
        <v>0</v>
      </c>
      <c r="S318" s="339">
        <f>IF(OR($C318&gt;S$7,$C318+$E318-1&lt;S$7),0,($D318-SUM($F318:R318)-SUM($F257:R257))/($E318+$C318-S$7))</f>
        <v>0</v>
      </c>
      <c r="T318" s="339">
        <f>IF(OR($C318&gt;T$7,$C318+$E318-1&lt;T$7),0,($D318-SUM($F318:S318)-SUM($F257:S257))/($E318+$C318-T$7))</f>
        <v>0</v>
      </c>
      <c r="U318" s="339">
        <f>IF(OR($C318&gt;U$7,$C318+$E318-1&lt;U$7),0,($D318-SUM($F318:T318)-SUM($F257:T257))/($E318+$C318-U$7))</f>
        <v>0</v>
      </c>
      <c r="V318" s="339">
        <f>IF(OR($C318&gt;V$7,$C318+$E318-1&lt;V$7),0,($D318-SUM($F318:U318)-SUM($F257:U257))/($E318+$C318-V$7))</f>
        <v>0</v>
      </c>
      <c r="W318" s="339">
        <f>IF(OR($C318&gt;W$7,$C318+$E318-1&lt;W$7),0,($D318-SUM($F318:V318)-SUM($F257:V257))/($E318+$C318-W$7))</f>
        <v>0</v>
      </c>
      <c r="X318" s="339">
        <f>IF(OR($C318&gt;X$7,$C318+$E318-1&lt;X$7),0,($D318-SUM($F318:W318)-SUM($F257:W257))/($E318+$C318-X$7))</f>
        <v>0</v>
      </c>
      <c r="Y318" s="339">
        <f>IF(OR($C318&gt;Y$7,$C318+$E318-1&lt;Y$7),0,($D318-SUM($F318:X318)-SUM($F257:X257))/($E318+$C318-Y$7))</f>
        <v>0</v>
      </c>
      <c r="Z318" s="339">
        <f>IF(OR($C318&gt;Z$7,$C318+$E318-1&lt;Z$7),0,($D318-SUM($F318:Y318)-SUM($F257:Y257))/($E318+$C318-Z$7))</f>
        <v>0</v>
      </c>
      <c r="AA318" s="339">
        <f>IF(OR($C318&gt;AA$7,$C318+$E318-1&lt;AA$7),0,($D318-SUM($F318:Z318)-SUM($F257:Z257))/($E318+$C318-AA$7))</f>
        <v>0</v>
      </c>
      <c r="AB318" s="339">
        <f>IF(OR($C318&gt;AB$7,$C318+$E318-1&lt;AB$7),0,($D318-SUM($F318:AA318)-SUM($F257:AA257))/($E318+$C318-AB$7))</f>
        <v>0</v>
      </c>
      <c r="AC318" s="339">
        <f>IF(OR($C318&gt;AC$7,$C318+$E318-1&lt;AC$7),0,($D318-SUM($F318:AB318)-SUM($F257:AB257))/($E318+$C318-AC$7))</f>
        <v>0</v>
      </c>
      <c r="AD318" s="339">
        <f>IF(OR($C318&gt;AD$7,$C318+$E318-1&lt;AD$7),0,($D318-SUM($F318:AC318)-SUM($F257:AC257))/($E318+$C318-AD$7))</f>
        <v>0</v>
      </c>
      <c r="AE318" s="339">
        <f>IF(OR($C318&gt;AE$7,$C318+$E318-1&lt;AE$7),0,($D318-SUM($F318:AD318)-SUM($F257:AD257))/($E318+$C318-AE$7))</f>
        <v>0</v>
      </c>
      <c r="AF318" s="339">
        <f>IF(OR($C318&gt;AF$7,$C318+$E318-1&lt;AF$7),0,($D318-SUM($F318:AE318)-SUM($F257:AE257))/($E318+$C318-AF$7))</f>
        <v>0</v>
      </c>
      <c r="AG318" s="339">
        <f>IF(OR($C318&gt;AG$7,$C318+$E318-1&lt;AG$7),0,($D318-SUM($F318:AF318)-SUM($F257:AF257))/($E318+$C318-AG$7))</f>
        <v>0</v>
      </c>
      <c r="AH318" s="339">
        <f>IF(OR($C318&gt;AH$7,$C318+$E318-1&lt;AH$7),0,($D318-SUM($F318:AG318)-SUM($F257:AG257))/($E318+$C318-AH$7))</f>
        <v>0</v>
      </c>
      <c r="AI318" s="339">
        <f>IF(OR($C318&gt;AI$7,$C318+$E318-1&lt;AI$7),0,($D318-SUM($F318:AH318)-SUM($F257:AH257))/($E318+$C318-AI$7))</f>
        <v>0</v>
      </c>
      <c r="AJ318" s="339">
        <f>IF(OR($C318&gt;AJ$7,$C318+$E318-1&lt;AJ$7),0,($D318-SUM($F318:AI318)-SUM($F257:AI257))/($E318+$C318-AJ$7))</f>
        <v>0</v>
      </c>
      <c r="AK318" s="339">
        <f>IF(OR($C318&gt;AK$7,$C318+$E318-1&lt;AK$7),0,($D318-SUM($F318:AJ318)-SUM($F257:AJ257))/($E318+$C318-AK$7))</f>
        <v>0</v>
      </c>
      <c r="AL318" s="339">
        <f>IF(OR($C318&gt;AL$7,$C318+$E318-1&lt;AL$7),0,($D318-SUM($F318:AK318)-SUM($F257:AK257))/($E318+$C318-AL$7))</f>
        <v>0</v>
      </c>
      <c r="AM318" s="339">
        <f>IF(OR($C318&gt;AM$7,$C318+$E318-1&lt;AM$7),0,($D318-SUM($F318:AL318)-SUM($F257:AL257))/($E318+$C318-AM$7))</f>
        <v>1.5967004230105428E-2</v>
      </c>
      <c r="AN318" s="339">
        <f>IF(OR($C318&gt;AN$7,$C318+$E318-1&lt;AN$7),0,($D318-SUM($F318:AM318)-SUM($F257:AM257))/($E318+$C318-AN$7))</f>
        <v>1.5967004230105428E-2</v>
      </c>
      <c r="AO318" s="339">
        <f>IF(OR($C318&gt;AO$7,$C318+$E318-1&lt;AO$7),0,($D318-SUM($F318:AN318)-SUM($F257:AN257))/($E318+$C318-AO$7))</f>
        <v>1.5967004230105431E-2</v>
      </c>
      <c r="AP318" s="339">
        <f>IF(OR($C318&gt;AP$7,$C318+$E318-1&lt;AP$7),0,($D318-SUM($F318:AO318)-SUM($F257:AO257))/($E318+$C318-AP$7))</f>
        <v>1.5967004230105431E-2</v>
      </c>
      <c r="AQ318" s="339">
        <f>IF(OR($C318&gt;AQ$7,$C318+$E318-1&lt;AQ$7),0,($D318-SUM($F318:AP318)-SUM($F257:AP257))/($E318+$C318-AQ$7))</f>
        <v>1.5967004230105431E-2</v>
      </c>
      <c r="AR318" s="339">
        <f>IF(OR($C318&gt;AR$7,$C318+$E318-1&lt;AR$7),0,($D318-SUM($F318:AQ318)-SUM($F257:AQ257))/($E318+$C318-AR$7))</f>
        <v>1.5967004230105431E-2</v>
      </c>
      <c r="AS318" s="339">
        <f>IF(OR($C318&gt;AS$7,$C318+$E318-1&lt;AS$7),0,($D318-SUM($F318:AR318)-SUM($F257:AR257))/($E318+$C318-AS$7))</f>
        <v>1.5967004230105431E-2</v>
      </c>
      <c r="AT318" s="339">
        <f>IF(OR($C318&gt;AT$7,$C318+$E318-1&lt;AT$7),0,($D318-SUM($F318:AS318)-SUM($F257:AS257))/($E318+$C318-AT$7))</f>
        <v>1.5967004230105435E-2</v>
      </c>
      <c r="AU318" s="339">
        <f>IF(OR($C318&gt;AU$7,$C318+$E318-1&lt;AU$7),0,($D318-SUM($F318:AT318)-SUM($F257:AT257))/($E318+$C318-AU$7))</f>
        <v>1.5967004230105442E-2</v>
      </c>
      <c r="AV318" s="339">
        <f>IF(OR($C318&gt;AV$7,$C318+$E318-1&lt;AV$7),0,($D318-SUM($F318:AU318)-SUM($F257:AU257))/($E318+$C318-AV$7))</f>
        <v>0</v>
      </c>
      <c r="AW318" s="339">
        <f>IF(OR($C318&gt;AW$7,$C318+$E318-1&lt;AW$7),0,($D318-SUM($F318:AV318)-SUM($F257:AV257))/($E318+$C318-AW$7))</f>
        <v>0</v>
      </c>
      <c r="AX318" s="339">
        <f>IF(OR($C318&gt;AX$7,$C318+$E318-1&lt;AX$7),0,($D318-SUM($F318:AW318)-SUM($F257:AW257))/($E318+$C318-AX$7))</f>
        <v>0</v>
      </c>
      <c r="AY318" s="339">
        <f>IF(OR($C318&gt;AY$7,$C318+$E318-1&lt;AY$7),0,($D318-SUM($F318:AX318)-SUM($F257:AX257))/($E318+$C318-AY$7))</f>
        <v>0</v>
      </c>
      <c r="AZ318" s="339">
        <f>IF(OR($C318&gt;AZ$7,$C318+$E318-1&lt;AZ$7),0,($D318-SUM($F318:AY318)-SUM($F257:AY257))/($E318+$C318-AZ$7))</f>
        <v>0</v>
      </c>
      <c r="BA318" s="339">
        <f>IF(OR($C318&gt;BA$7,$C318+$E318-1&lt;BA$7),0,($D318-SUM($F318:AZ318)-SUM($F257:AZ257))/($E318+$C318-BA$7))</f>
        <v>0</v>
      </c>
      <c r="BB318" s="339">
        <f>IF(OR($C318&gt;BB$7,$C318+$E318-1&lt;BB$7),0,($D318-SUM($F318:BA318)-SUM($F257:BA257))/($E318+$C318-BB$7))</f>
        <v>0</v>
      </c>
      <c r="BC318" s="339">
        <f>IF(OR($C318&gt;BC$7,$C318+$E318-1&lt;BC$7),0,($D318-SUM($F318:BB318)-SUM($F257:BB257))/($E318+$C318-BC$7))</f>
        <v>0</v>
      </c>
      <c r="BD318" s="339">
        <f>IF(OR($C318&gt;BD$7,$C318+$E318-1&lt;BD$7),0,($D318-SUM($F318:BC318)-SUM($F257:BC257))/($E318+$C318-BD$7))</f>
        <v>0</v>
      </c>
      <c r="BE318" s="339">
        <f>IF(OR($C318&gt;BE$7,$C318+$E318-1&lt;BE$7),0,($D318-SUM($F318:BD318)-SUM($F257:BD257))/($E318+$C318-BE$7))</f>
        <v>0</v>
      </c>
      <c r="BF318" s="339">
        <f>IF(OR($C318&gt;BF$7,$C318+$E318-1&lt;BF$7),0,($D318-SUM($F318:BE318)-SUM($F257:BE257))/($E318+$C318-BF$7))</f>
        <v>0</v>
      </c>
      <c r="BG318" s="339">
        <f>IF(OR($C318&gt;BG$7,$C318+$E318-1&lt;BG$7),0,($D318-SUM($F318:BF318)-SUM($F257:BF257))/($E318+$C318-BG$7))</f>
        <v>0</v>
      </c>
      <c r="BH318" s="339">
        <f>IF(OR($C318&gt;BH$7,$C318+$E318-1&lt;BH$7),0,($D318-SUM($F318:BG318)-SUM($F257:BG257))/($E318+$C318-BH$7))</f>
        <v>0</v>
      </c>
      <c r="BI318" s="339">
        <f>IF(OR($C318&gt;BI$7,$C318+$E318-1&lt;BI$7),0,($D318-SUM($F318:BH318)-SUM($F257:BH257))/($E318+$C318-BI$7))</f>
        <v>0</v>
      </c>
      <c r="BJ318" s="339">
        <f>IF(OR($C318&gt;BJ$7,$C318+$E318-1&lt;BJ$7),0,($D318-SUM($F318:BI318)-SUM($F257:BI257))/($E318+$C318-BJ$7))</f>
        <v>0</v>
      </c>
      <c r="BK318" s="339">
        <f>IF(OR($C318&gt;BK$7,$C318+$E318-1&lt;BK$7),0,($D318-SUM($F318:BJ318)-SUM($F257:BJ257))/($E318+$C318-BK$7))</f>
        <v>0</v>
      </c>
      <c r="BL318" s="339">
        <f>IF(OR($C318&gt;BL$7,$C318+$E318-1&lt;BL$7),0,($D318-SUM($F318:BK318)-SUM($F257:BK257))/($E318+$C318-BL$7))</f>
        <v>0</v>
      </c>
      <c r="BM318" s="339">
        <f>IF(OR($C318&gt;BM$7,$C318+$E318-1&lt;BM$7),0,($D318-SUM($F318:BL318)-SUM($F257:BL257))/($E318+$C318-BM$7))</f>
        <v>0</v>
      </c>
      <c r="BN318" s="339">
        <f>IF(OR($C318&gt;BN$7,$C318+$E318-1&lt;BN$7),0,($D318-SUM($F318:BM318)-SUM($F257:BM257))/($E318+$C318-BN$7))</f>
        <v>0</v>
      </c>
      <c r="BO318" s="253"/>
      <c r="BP318" s="253"/>
      <c r="BQ318" s="253"/>
      <c r="BR318" s="253"/>
      <c r="BS318" s="253"/>
      <c r="BT318" s="253"/>
      <c r="BU318" s="253"/>
      <c r="BV318" s="253"/>
      <c r="BW318" s="253"/>
      <c r="BX318" s="253"/>
      <c r="BY318" s="253"/>
      <c r="BZ318" s="253"/>
      <c r="CA318" s="253"/>
      <c r="CB318" s="253"/>
      <c r="CC318" s="253"/>
      <c r="CD318" s="253"/>
      <c r="CE318" s="253"/>
      <c r="CF318" s="253"/>
      <c r="CG318" s="253"/>
      <c r="CH318" s="253"/>
      <c r="CI318" s="253"/>
      <c r="CJ318" s="253"/>
      <c r="CK318" s="253"/>
      <c r="CL318" s="253"/>
    </row>
    <row r="319" spans="1:90" hidden="1" outlineLevel="1" x14ac:dyDescent="0.15">
      <c r="A319" s="112"/>
      <c r="B319" s="87"/>
      <c r="C319" s="8">
        <v>34</v>
      </c>
      <c r="D319" s="337">
        <v>0.14109499745260135</v>
      </c>
      <c r="E319" s="8">
        <f t="shared" si="28"/>
        <v>9</v>
      </c>
      <c r="F319" s="338"/>
      <c r="G319" s="339">
        <f>IF(OR($C319&gt;G$7,$C319+$E319-1&lt;G$7),0,($D319-SUM($F319:F319)-SUM($F258:F258))/($E319+$C319-G$7))</f>
        <v>0</v>
      </c>
      <c r="H319" s="339">
        <f>IF(OR($C319&gt;H$7,$C319+$E319-1&lt;H$7),0,($D319-SUM($F319:G319)-SUM($F258:G258))/($E319+$C319-H$7))</f>
        <v>0</v>
      </c>
      <c r="I319" s="339">
        <f>IF(OR($C319&gt;I$7,$C319+$E319-1&lt;I$7),0,($D319-SUM($F319:H319)-SUM($F258:H258))/($E319+$C319-I$7))</f>
        <v>0</v>
      </c>
      <c r="J319" s="339">
        <f>IF(OR($C319&gt;J$7,$C319+$E319-1&lt;J$7),0,($D319-SUM($F319:I319)-SUM($F258:I258))/($E319+$C319-J$7))</f>
        <v>0</v>
      </c>
      <c r="K319" s="339">
        <f>IF(OR($C319&gt;K$7,$C319+$E319-1&lt;K$7),0,($D319-SUM($F319:J319)-SUM($F258:J258))/($E319+$C319-K$7))</f>
        <v>0</v>
      </c>
      <c r="L319" s="339">
        <f>IF(OR($C319&gt;L$7,$C319+$E319-1&lt;L$7),0,($D319-SUM($F319:K319)-SUM($F258:K258))/($E319+$C319-L$7))</f>
        <v>0</v>
      </c>
      <c r="M319" s="339">
        <f>IF(OR($C319&gt;M$7,$C319+$E319-1&lt;M$7),0,($D319-SUM($F319:L319)-SUM($F258:L258))/($E319+$C319-M$7))</f>
        <v>0</v>
      </c>
      <c r="N319" s="339">
        <f>IF(OR($C319&gt;N$7,$C319+$E319-1&lt;N$7),0,($D319-SUM($F319:M319)-SUM($F258:M258))/($E319+$C319-N$7))</f>
        <v>0</v>
      </c>
      <c r="O319" s="339">
        <f>IF(OR($C319&gt;O$7,$C319+$E319-1&lt;O$7),0,($D319-SUM($F319:N319)-SUM($F258:N258))/($E319+$C319-O$7))</f>
        <v>0</v>
      </c>
      <c r="P319" s="339">
        <f>IF(OR($C319&gt;P$7,$C319+$E319-1&lt;P$7),0,($D319-SUM($F319:O319)-SUM($F258:O258))/($E319+$C319-P$7))</f>
        <v>0</v>
      </c>
      <c r="Q319" s="339">
        <f>IF(OR($C319&gt;Q$7,$C319+$E319-1&lt;Q$7),0,($D319-SUM($F319:P319)-SUM($F258:P258))/($E319+$C319-Q$7))</f>
        <v>0</v>
      </c>
      <c r="R319" s="339">
        <f>IF(OR($C319&gt;R$7,$C319+$E319-1&lt;R$7),0,($D319-SUM($F319:Q319)-SUM($F258:Q258))/($E319+$C319-R$7))</f>
        <v>0</v>
      </c>
      <c r="S319" s="339">
        <f>IF(OR($C319&gt;S$7,$C319+$E319-1&lt;S$7),0,($D319-SUM($F319:R319)-SUM($F258:R258))/($E319+$C319-S$7))</f>
        <v>0</v>
      </c>
      <c r="T319" s="339">
        <f>IF(OR($C319&gt;T$7,$C319+$E319-1&lt;T$7),0,($D319-SUM($F319:S319)-SUM($F258:S258))/($E319+$C319-T$7))</f>
        <v>0</v>
      </c>
      <c r="U319" s="339">
        <f>IF(OR($C319&gt;U$7,$C319+$E319-1&lt;U$7),0,($D319-SUM($F319:T319)-SUM($F258:T258))/($E319+$C319-U$7))</f>
        <v>0</v>
      </c>
      <c r="V319" s="339">
        <f>IF(OR($C319&gt;V$7,$C319+$E319-1&lt;V$7),0,($D319-SUM($F319:U319)-SUM($F258:U258))/($E319+$C319-V$7))</f>
        <v>0</v>
      </c>
      <c r="W319" s="339">
        <f>IF(OR($C319&gt;W$7,$C319+$E319-1&lt;W$7),0,($D319-SUM($F319:V319)-SUM($F258:V258))/($E319+$C319-W$7))</f>
        <v>0</v>
      </c>
      <c r="X319" s="339">
        <f>IF(OR($C319&gt;X$7,$C319+$E319-1&lt;X$7),0,($D319-SUM($F319:W319)-SUM($F258:W258))/($E319+$C319-X$7))</f>
        <v>0</v>
      </c>
      <c r="Y319" s="339">
        <f>IF(OR($C319&gt;Y$7,$C319+$E319-1&lt;Y$7),0,($D319-SUM($F319:X319)-SUM($F258:X258))/($E319+$C319-Y$7))</f>
        <v>0</v>
      </c>
      <c r="Z319" s="339">
        <f>IF(OR($C319&gt;Z$7,$C319+$E319-1&lt;Z$7),0,($D319-SUM($F319:Y319)-SUM($F258:Y258))/($E319+$C319-Z$7))</f>
        <v>0</v>
      </c>
      <c r="AA319" s="339">
        <f>IF(OR($C319&gt;AA$7,$C319+$E319-1&lt;AA$7),0,($D319-SUM($F319:Z319)-SUM($F258:Z258))/($E319+$C319-AA$7))</f>
        <v>0</v>
      </c>
      <c r="AB319" s="339">
        <f>IF(OR($C319&gt;AB$7,$C319+$E319-1&lt;AB$7),0,($D319-SUM($F319:AA319)-SUM($F258:AA258))/($E319+$C319-AB$7))</f>
        <v>0</v>
      </c>
      <c r="AC319" s="339">
        <f>IF(OR($C319&gt;AC$7,$C319+$E319-1&lt;AC$7),0,($D319-SUM($F319:AB319)-SUM($F258:AB258))/($E319+$C319-AC$7))</f>
        <v>0</v>
      </c>
      <c r="AD319" s="339">
        <f>IF(OR($C319&gt;AD$7,$C319+$E319-1&lt;AD$7),0,($D319-SUM($F319:AC319)-SUM($F258:AC258))/($E319+$C319-AD$7))</f>
        <v>0</v>
      </c>
      <c r="AE319" s="339">
        <f>IF(OR($C319&gt;AE$7,$C319+$E319-1&lt;AE$7),0,($D319-SUM($F319:AD319)-SUM($F258:AD258))/($E319+$C319-AE$7))</f>
        <v>0</v>
      </c>
      <c r="AF319" s="339">
        <f>IF(OR($C319&gt;AF$7,$C319+$E319-1&lt;AF$7),0,($D319-SUM($F319:AE319)-SUM($F258:AE258))/($E319+$C319-AF$7))</f>
        <v>0</v>
      </c>
      <c r="AG319" s="339">
        <f>IF(OR($C319&gt;AG$7,$C319+$E319-1&lt;AG$7),0,($D319-SUM($F319:AF319)-SUM($F258:AF258))/($E319+$C319-AG$7))</f>
        <v>0</v>
      </c>
      <c r="AH319" s="339">
        <f>IF(OR($C319&gt;AH$7,$C319+$E319-1&lt;AH$7),0,($D319-SUM($F319:AG319)-SUM($F258:AG258))/($E319+$C319-AH$7))</f>
        <v>0</v>
      </c>
      <c r="AI319" s="339">
        <f>IF(OR($C319&gt;AI$7,$C319+$E319-1&lt;AI$7),0,($D319-SUM($F319:AH319)-SUM($F258:AH258))/($E319+$C319-AI$7))</f>
        <v>0</v>
      </c>
      <c r="AJ319" s="339">
        <f>IF(OR($C319&gt;AJ$7,$C319+$E319-1&lt;AJ$7),0,($D319-SUM($F319:AI319)-SUM($F258:AI258))/($E319+$C319-AJ$7))</f>
        <v>0</v>
      </c>
      <c r="AK319" s="339">
        <f>IF(OR($C319&gt;AK$7,$C319+$E319-1&lt;AK$7),0,($D319-SUM($F319:AJ319)-SUM($F258:AJ258))/($E319+$C319-AK$7))</f>
        <v>0</v>
      </c>
      <c r="AL319" s="339">
        <f>IF(OR($C319&gt;AL$7,$C319+$E319-1&lt;AL$7),0,($D319-SUM($F319:AK319)-SUM($F258:AK258))/($E319+$C319-AL$7))</f>
        <v>0</v>
      </c>
      <c r="AM319" s="339">
        <f>IF(OR($C319&gt;AM$7,$C319+$E319-1&lt;AM$7),0,($D319-SUM($F319:AL319)-SUM($F258:AL258))/($E319+$C319-AM$7))</f>
        <v>0</v>
      </c>
      <c r="AN319" s="339">
        <f>IF(OR($C319&gt;AN$7,$C319+$E319-1&lt;AN$7),0,($D319-SUM($F319:AM319)-SUM($F258:AM258))/($E319+$C319-AN$7))</f>
        <v>1.5677221939177928E-2</v>
      </c>
      <c r="AO319" s="339">
        <f>IF(OR($C319&gt;AO$7,$C319+$E319-1&lt;AO$7),0,($D319-SUM($F319:AN319)-SUM($F258:AN258))/($E319+$C319-AO$7))</f>
        <v>1.5677221939177928E-2</v>
      </c>
      <c r="AP319" s="339">
        <f>IF(OR($C319&gt;AP$7,$C319+$E319-1&lt;AP$7),0,($D319-SUM($F319:AO319)-SUM($F258:AO258))/($E319+$C319-AP$7))</f>
        <v>1.5677221939177928E-2</v>
      </c>
      <c r="AQ319" s="339">
        <f>IF(OR($C319&gt;AQ$7,$C319+$E319-1&lt;AQ$7),0,($D319-SUM($F319:AP319)-SUM($F258:AP258))/($E319+$C319-AQ$7))</f>
        <v>1.5677221939177925E-2</v>
      </c>
      <c r="AR319" s="339">
        <f>IF(OR($C319&gt;AR$7,$C319+$E319-1&lt;AR$7),0,($D319-SUM($F319:AQ319)-SUM($F258:AQ258))/($E319+$C319-AR$7))</f>
        <v>1.5677221939177928E-2</v>
      </c>
      <c r="AS319" s="339">
        <f>IF(OR($C319&gt;AS$7,$C319+$E319-1&lt;AS$7),0,($D319-SUM($F319:AR319)-SUM($F258:AR258))/($E319+$C319-AS$7))</f>
        <v>1.5677221939177928E-2</v>
      </c>
      <c r="AT319" s="339">
        <f>IF(OR($C319&gt;AT$7,$C319+$E319-1&lt;AT$7),0,($D319-SUM($F319:AS319)-SUM($F258:AS258))/($E319+$C319-AT$7))</f>
        <v>1.5677221939177931E-2</v>
      </c>
      <c r="AU319" s="339">
        <f>IF(OR($C319&gt;AU$7,$C319+$E319-1&lt;AU$7),0,($D319-SUM($F319:AT319)-SUM($F258:AT258))/($E319+$C319-AU$7))</f>
        <v>1.5677221939177928E-2</v>
      </c>
      <c r="AV319" s="339">
        <f>IF(OR($C319&gt;AV$7,$C319+$E319-1&lt;AV$7),0,($D319-SUM($F319:AU319)-SUM($F258:AU258))/($E319+$C319-AV$7))</f>
        <v>1.5677221939177921E-2</v>
      </c>
      <c r="AW319" s="339">
        <f>IF(OR($C319&gt;AW$7,$C319+$E319-1&lt;AW$7),0,($D319-SUM($F319:AV319)-SUM($F258:AV258))/($E319+$C319-AW$7))</f>
        <v>0</v>
      </c>
      <c r="AX319" s="339">
        <f>IF(OR($C319&gt;AX$7,$C319+$E319-1&lt;AX$7),0,($D319-SUM($F319:AW319)-SUM($F258:AW258))/($E319+$C319-AX$7))</f>
        <v>0</v>
      </c>
      <c r="AY319" s="339">
        <f>IF(OR($C319&gt;AY$7,$C319+$E319-1&lt;AY$7),0,($D319-SUM($F319:AX319)-SUM($F258:AX258))/($E319+$C319-AY$7))</f>
        <v>0</v>
      </c>
      <c r="AZ319" s="339">
        <f>IF(OR($C319&gt;AZ$7,$C319+$E319-1&lt;AZ$7),0,($D319-SUM($F319:AY319)-SUM($F258:AY258))/($E319+$C319-AZ$7))</f>
        <v>0</v>
      </c>
      <c r="BA319" s="339">
        <f>IF(OR($C319&gt;BA$7,$C319+$E319-1&lt;BA$7),0,($D319-SUM($F319:AZ319)-SUM($F258:AZ258))/($E319+$C319-BA$7))</f>
        <v>0</v>
      </c>
      <c r="BB319" s="339">
        <f>IF(OR($C319&gt;BB$7,$C319+$E319-1&lt;BB$7),0,($D319-SUM($F319:BA319)-SUM($F258:BA258))/($E319+$C319-BB$7))</f>
        <v>0</v>
      </c>
      <c r="BC319" s="339">
        <f>IF(OR($C319&gt;BC$7,$C319+$E319-1&lt;BC$7),0,($D319-SUM($F319:BB319)-SUM($F258:BB258))/($E319+$C319-BC$7))</f>
        <v>0</v>
      </c>
      <c r="BD319" s="339">
        <f>IF(OR($C319&gt;BD$7,$C319+$E319-1&lt;BD$7),0,($D319-SUM($F319:BC319)-SUM($F258:BC258))/($E319+$C319-BD$7))</f>
        <v>0</v>
      </c>
      <c r="BE319" s="339">
        <f>IF(OR($C319&gt;BE$7,$C319+$E319-1&lt;BE$7),0,($D319-SUM($F319:BD319)-SUM($F258:BD258))/($E319+$C319-BE$7))</f>
        <v>0</v>
      </c>
      <c r="BF319" s="339">
        <f>IF(OR($C319&gt;BF$7,$C319+$E319-1&lt;BF$7),0,($D319-SUM($F319:BE319)-SUM($F258:BE258))/($E319+$C319-BF$7))</f>
        <v>0</v>
      </c>
      <c r="BG319" s="339">
        <f>IF(OR($C319&gt;BG$7,$C319+$E319-1&lt;BG$7),0,($D319-SUM($F319:BF319)-SUM($F258:BF258))/($E319+$C319-BG$7))</f>
        <v>0</v>
      </c>
      <c r="BH319" s="339">
        <f>IF(OR($C319&gt;BH$7,$C319+$E319-1&lt;BH$7),0,($D319-SUM($F319:BG319)-SUM($F258:BG258))/($E319+$C319-BH$7))</f>
        <v>0</v>
      </c>
      <c r="BI319" s="339">
        <f>IF(OR($C319&gt;BI$7,$C319+$E319-1&lt;BI$7),0,($D319-SUM($F319:BH319)-SUM($F258:BH258))/($E319+$C319-BI$7))</f>
        <v>0</v>
      </c>
      <c r="BJ319" s="339">
        <f>IF(OR($C319&gt;BJ$7,$C319+$E319-1&lt;BJ$7),0,($D319-SUM($F319:BI319)-SUM($F258:BI258))/($E319+$C319-BJ$7))</f>
        <v>0</v>
      </c>
      <c r="BK319" s="339">
        <f>IF(OR($C319&gt;BK$7,$C319+$E319-1&lt;BK$7),0,($D319-SUM($F319:BJ319)-SUM($F258:BJ258))/($E319+$C319-BK$7))</f>
        <v>0</v>
      </c>
      <c r="BL319" s="339">
        <f>IF(OR($C319&gt;BL$7,$C319+$E319-1&lt;BL$7),0,($D319-SUM($F319:BK319)-SUM($F258:BK258))/($E319+$C319-BL$7))</f>
        <v>0</v>
      </c>
      <c r="BM319" s="339">
        <f>IF(OR($C319&gt;BM$7,$C319+$E319-1&lt;BM$7),0,($D319-SUM($F319:BL319)-SUM($F258:BL258))/($E319+$C319-BM$7))</f>
        <v>0</v>
      </c>
      <c r="BN319" s="339">
        <f>IF(OR($C319&gt;BN$7,$C319+$E319-1&lt;BN$7),0,($D319-SUM($F319:BM319)-SUM($F258:BM258))/($E319+$C319-BN$7))</f>
        <v>0</v>
      </c>
      <c r="BO319" s="253"/>
      <c r="BP319" s="253"/>
      <c r="BQ319" s="253"/>
      <c r="BR319" s="253"/>
      <c r="BS319" s="253"/>
      <c r="BT319" s="253"/>
      <c r="BU319" s="253"/>
      <c r="BV319" s="253"/>
      <c r="BW319" s="253"/>
      <c r="BX319" s="253"/>
      <c r="BY319" s="253"/>
      <c r="BZ319" s="253"/>
      <c r="CA319" s="253"/>
      <c r="CB319" s="253"/>
      <c r="CC319" s="253"/>
      <c r="CD319" s="253"/>
      <c r="CE319" s="253"/>
      <c r="CF319" s="253"/>
      <c r="CG319" s="253"/>
      <c r="CH319" s="253"/>
      <c r="CI319" s="253"/>
      <c r="CJ319" s="253"/>
      <c r="CK319" s="253"/>
      <c r="CL319" s="253"/>
    </row>
    <row r="320" spans="1:90" hidden="1" outlineLevel="1" x14ac:dyDescent="0.15">
      <c r="A320" s="112"/>
      <c r="B320" s="87"/>
      <c r="C320" s="8">
        <v>35</v>
      </c>
      <c r="D320" s="337">
        <v>0.13848695683425383</v>
      </c>
      <c r="E320" s="8">
        <f t="shared" si="28"/>
        <v>9</v>
      </c>
      <c r="F320" s="338"/>
      <c r="G320" s="339">
        <f>IF(OR($C320&gt;G$7,$C320+$E320-1&lt;G$7),0,($D320-SUM($F320:F320)-SUM($F259:F259))/($E320+$C320-G$7))</f>
        <v>0</v>
      </c>
      <c r="H320" s="339">
        <f>IF(OR($C320&gt;H$7,$C320+$E320-1&lt;H$7),0,($D320-SUM($F320:G320)-SUM($F259:G259))/($E320+$C320-H$7))</f>
        <v>0</v>
      </c>
      <c r="I320" s="339">
        <f>IF(OR($C320&gt;I$7,$C320+$E320-1&lt;I$7),0,($D320-SUM($F320:H320)-SUM($F259:H259))/($E320+$C320-I$7))</f>
        <v>0</v>
      </c>
      <c r="J320" s="339">
        <f>IF(OR($C320&gt;J$7,$C320+$E320-1&lt;J$7),0,($D320-SUM($F320:I320)-SUM($F259:I259))/($E320+$C320-J$7))</f>
        <v>0</v>
      </c>
      <c r="K320" s="339">
        <f>IF(OR($C320&gt;K$7,$C320+$E320-1&lt;K$7),0,($D320-SUM($F320:J320)-SUM($F259:J259))/($E320+$C320-K$7))</f>
        <v>0</v>
      </c>
      <c r="L320" s="339">
        <f>IF(OR($C320&gt;L$7,$C320+$E320-1&lt;L$7),0,($D320-SUM($F320:K320)-SUM($F259:K259))/($E320+$C320-L$7))</f>
        <v>0</v>
      </c>
      <c r="M320" s="339">
        <f>IF(OR($C320&gt;M$7,$C320+$E320-1&lt;M$7),0,($D320-SUM($F320:L320)-SUM($F259:L259))/($E320+$C320-M$7))</f>
        <v>0</v>
      </c>
      <c r="N320" s="339">
        <f>IF(OR($C320&gt;N$7,$C320+$E320-1&lt;N$7),0,($D320-SUM($F320:M320)-SUM($F259:M259))/($E320+$C320-N$7))</f>
        <v>0</v>
      </c>
      <c r="O320" s="339">
        <f>IF(OR($C320&gt;O$7,$C320+$E320-1&lt;O$7),0,($D320-SUM($F320:N320)-SUM($F259:N259))/($E320+$C320-O$7))</f>
        <v>0</v>
      </c>
      <c r="P320" s="339">
        <f>IF(OR($C320&gt;P$7,$C320+$E320-1&lt;P$7),0,($D320-SUM($F320:O320)-SUM($F259:O259))/($E320+$C320-P$7))</f>
        <v>0</v>
      </c>
      <c r="Q320" s="339">
        <f>IF(OR($C320&gt;Q$7,$C320+$E320-1&lt;Q$7),0,($D320-SUM($F320:P320)-SUM($F259:P259))/($E320+$C320-Q$7))</f>
        <v>0</v>
      </c>
      <c r="R320" s="339">
        <f>IF(OR($C320&gt;R$7,$C320+$E320-1&lt;R$7),0,($D320-SUM($F320:Q320)-SUM($F259:Q259))/($E320+$C320-R$7))</f>
        <v>0</v>
      </c>
      <c r="S320" s="339">
        <f>IF(OR($C320&gt;S$7,$C320+$E320-1&lt;S$7),0,($D320-SUM($F320:R320)-SUM($F259:R259))/($E320+$C320-S$7))</f>
        <v>0</v>
      </c>
      <c r="T320" s="339">
        <f>IF(OR($C320&gt;T$7,$C320+$E320-1&lt;T$7),0,($D320-SUM($F320:S320)-SUM($F259:S259))/($E320+$C320-T$7))</f>
        <v>0</v>
      </c>
      <c r="U320" s="339">
        <f>IF(OR($C320&gt;U$7,$C320+$E320-1&lt;U$7),0,($D320-SUM($F320:T320)-SUM($F259:T259))/($E320+$C320-U$7))</f>
        <v>0</v>
      </c>
      <c r="V320" s="339">
        <f>IF(OR($C320&gt;V$7,$C320+$E320-1&lt;V$7),0,($D320-SUM($F320:U320)-SUM($F259:U259))/($E320+$C320-V$7))</f>
        <v>0</v>
      </c>
      <c r="W320" s="339">
        <f>IF(OR($C320&gt;W$7,$C320+$E320-1&lt;W$7),0,($D320-SUM($F320:V320)-SUM($F259:V259))/($E320+$C320-W$7))</f>
        <v>0</v>
      </c>
      <c r="X320" s="339">
        <f>IF(OR($C320&gt;X$7,$C320+$E320-1&lt;X$7),0,($D320-SUM($F320:W320)-SUM($F259:W259))/($E320+$C320-X$7))</f>
        <v>0</v>
      </c>
      <c r="Y320" s="339">
        <f>IF(OR($C320&gt;Y$7,$C320+$E320-1&lt;Y$7),0,($D320-SUM($F320:X320)-SUM($F259:X259))/($E320+$C320-Y$7))</f>
        <v>0</v>
      </c>
      <c r="Z320" s="339">
        <f>IF(OR($C320&gt;Z$7,$C320+$E320-1&lt;Z$7),0,($D320-SUM($F320:Y320)-SUM($F259:Y259))/($E320+$C320-Z$7))</f>
        <v>0</v>
      </c>
      <c r="AA320" s="339">
        <f>IF(OR($C320&gt;AA$7,$C320+$E320-1&lt;AA$7),0,($D320-SUM($F320:Z320)-SUM($F259:Z259))/($E320+$C320-AA$7))</f>
        <v>0</v>
      </c>
      <c r="AB320" s="339">
        <f>IF(OR($C320&gt;AB$7,$C320+$E320-1&lt;AB$7),0,($D320-SUM($F320:AA320)-SUM($F259:AA259))/($E320+$C320-AB$7))</f>
        <v>0</v>
      </c>
      <c r="AC320" s="339">
        <f>IF(OR($C320&gt;AC$7,$C320+$E320-1&lt;AC$7),0,($D320-SUM($F320:AB320)-SUM($F259:AB259))/($E320+$C320-AC$7))</f>
        <v>0</v>
      </c>
      <c r="AD320" s="339">
        <f>IF(OR($C320&gt;AD$7,$C320+$E320-1&lt;AD$7),0,($D320-SUM($F320:AC320)-SUM($F259:AC259))/($E320+$C320-AD$7))</f>
        <v>0</v>
      </c>
      <c r="AE320" s="339">
        <f>IF(OR($C320&gt;AE$7,$C320+$E320-1&lt;AE$7),0,($D320-SUM($F320:AD320)-SUM($F259:AD259))/($E320+$C320-AE$7))</f>
        <v>0</v>
      </c>
      <c r="AF320" s="339">
        <f>IF(OR($C320&gt;AF$7,$C320+$E320-1&lt;AF$7),0,($D320-SUM($F320:AE320)-SUM($F259:AE259))/($E320+$C320-AF$7))</f>
        <v>0</v>
      </c>
      <c r="AG320" s="339">
        <f>IF(OR($C320&gt;AG$7,$C320+$E320-1&lt;AG$7),0,($D320-SUM($F320:AF320)-SUM($F259:AF259))/($E320+$C320-AG$7))</f>
        <v>0</v>
      </c>
      <c r="AH320" s="339">
        <f>IF(OR($C320&gt;AH$7,$C320+$E320-1&lt;AH$7),0,($D320-SUM($F320:AG320)-SUM($F259:AG259))/($E320+$C320-AH$7))</f>
        <v>0</v>
      </c>
      <c r="AI320" s="339">
        <f>IF(OR($C320&gt;AI$7,$C320+$E320-1&lt;AI$7),0,($D320-SUM($F320:AH320)-SUM($F259:AH259))/($E320+$C320-AI$7))</f>
        <v>0</v>
      </c>
      <c r="AJ320" s="339">
        <f>IF(OR($C320&gt;AJ$7,$C320+$E320-1&lt;AJ$7),0,($D320-SUM($F320:AI320)-SUM($F259:AI259))/($E320+$C320-AJ$7))</f>
        <v>0</v>
      </c>
      <c r="AK320" s="339">
        <f>IF(OR($C320&gt;AK$7,$C320+$E320-1&lt;AK$7),0,($D320-SUM($F320:AJ320)-SUM($F259:AJ259))/($E320+$C320-AK$7))</f>
        <v>0</v>
      </c>
      <c r="AL320" s="339">
        <f>IF(OR($C320&gt;AL$7,$C320+$E320-1&lt;AL$7),0,($D320-SUM($F320:AK320)-SUM($F259:AK259))/($E320+$C320-AL$7))</f>
        <v>0</v>
      </c>
      <c r="AM320" s="339">
        <f>IF(OR($C320&gt;AM$7,$C320+$E320-1&lt;AM$7),0,($D320-SUM($F320:AL320)-SUM($F259:AL259))/($E320+$C320-AM$7))</f>
        <v>0</v>
      </c>
      <c r="AN320" s="339">
        <f>IF(OR($C320&gt;AN$7,$C320+$E320-1&lt;AN$7),0,($D320-SUM($F320:AM320)-SUM($F259:AM259))/($E320+$C320-AN$7))</f>
        <v>0</v>
      </c>
      <c r="AO320" s="339">
        <f>IF(OR($C320&gt;AO$7,$C320+$E320-1&lt;AO$7),0,($D320-SUM($F320:AN320)-SUM($F259:AN259))/($E320+$C320-AO$7))</f>
        <v>1.5387439648250425E-2</v>
      </c>
      <c r="AP320" s="339">
        <f>IF(OR($C320&gt;AP$7,$C320+$E320-1&lt;AP$7),0,($D320-SUM($F320:AO320)-SUM($F259:AO259))/($E320+$C320-AP$7))</f>
        <v>1.5387439648250425E-2</v>
      </c>
      <c r="AQ320" s="339">
        <f>IF(OR($C320&gt;AQ$7,$C320+$E320-1&lt;AQ$7),0,($D320-SUM($F320:AP320)-SUM($F259:AP259))/($E320+$C320-AQ$7))</f>
        <v>1.5387439648250425E-2</v>
      </c>
      <c r="AR320" s="339">
        <f>IF(OR($C320&gt;AR$7,$C320+$E320-1&lt;AR$7),0,($D320-SUM($F320:AQ320)-SUM($F259:AQ259))/($E320+$C320-AR$7))</f>
        <v>1.5387439648250427E-2</v>
      </c>
      <c r="AS320" s="339">
        <f>IF(OR($C320&gt;AS$7,$C320+$E320-1&lt;AS$7),0,($D320-SUM($F320:AR320)-SUM($F259:AR259))/($E320+$C320-AS$7))</f>
        <v>1.5387439648250425E-2</v>
      </c>
      <c r="AT320" s="339">
        <f>IF(OR($C320&gt;AT$7,$C320+$E320-1&lt;AT$7),0,($D320-SUM($F320:AS320)-SUM($F259:AS259))/($E320+$C320-AT$7))</f>
        <v>1.5387439648250425E-2</v>
      </c>
      <c r="AU320" s="339">
        <f>IF(OR($C320&gt;AU$7,$C320+$E320-1&lt;AU$7),0,($D320-SUM($F320:AT320)-SUM($F259:AT259))/($E320+$C320-AU$7))</f>
        <v>1.5387439648250423E-2</v>
      </c>
      <c r="AV320" s="339">
        <f>IF(OR($C320&gt;AV$7,$C320+$E320-1&lt;AV$7),0,($D320-SUM($F320:AU320)-SUM($F259:AU259))/($E320+$C320-AV$7))</f>
        <v>1.5387439648250421E-2</v>
      </c>
      <c r="AW320" s="339">
        <f>IF(OR($C320&gt;AW$7,$C320+$E320-1&lt;AW$7),0,($D320-SUM($F320:AV320)-SUM($F259:AV259))/($E320+$C320-AW$7))</f>
        <v>1.5387439648250428E-2</v>
      </c>
      <c r="AX320" s="339">
        <f>IF(OR($C320&gt;AX$7,$C320+$E320-1&lt;AX$7),0,($D320-SUM($F320:AW320)-SUM($F259:AW259))/($E320+$C320-AX$7))</f>
        <v>0</v>
      </c>
      <c r="AY320" s="339">
        <f>IF(OR($C320&gt;AY$7,$C320+$E320-1&lt;AY$7),0,($D320-SUM($F320:AX320)-SUM($F259:AX259))/($E320+$C320-AY$7))</f>
        <v>0</v>
      </c>
      <c r="AZ320" s="339">
        <f>IF(OR($C320&gt;AZ$7,$C320+$E320-1&lt;AZ$7),0,($D320-SUM($F320:AY320)-SUM($F259:AY259))/($E320+$C320-AZ$7))</f>
        <v>0</v>
      </c>
      <c r="BA320" s="339">
        <f>IF(OR($C320&gt;BA$7,$C320+$E320-1&lt;BA$7),0,($D320-SUM($F320:AZ320)-SUM($F259:AZ259))/($E320+$C320-BA$7))</f>
        <v>0</v>
      </c>
      <c r="BB320" s="339">
        <f>IF(OR($C320&gt;BB$7,$C320+$E320-1&lt;BB$7),0,($D320-SUM($F320:BA320)-SUM($F259:BA259))/($E320+$C320-BB$7))</f>
        <v>0</v>
      </c>
      <c r="BC320" s="339">
        <f>IF(OR($C320&gt;BC$7,$C320+$E320-1&lt;BC$7),0,($D320-SUM($F320:BB320)-SUM($F259:BB259))/($E320+$C320-BC$7))</f>
        <v>0</v>
      </c>
      <c r="BD320" s="339">
        <f>IF(OR($C320&gt;BD$7,$C320+$E320-1&lt;BD$7),0,($D320-SUM($F320:BC320)-SUM($F259:BC259))/($E320+$C320-BD$7))</f>
        <v>0</v>
      </c>
      <c r="BE320" s="339">
        <f>IF(OR($C320&gt;BE$7,$C320+$E320-1&lt;BE$7),0,($D320-SUM($F320:BD320)-SUM($F259:BD259))/($E320+$C320-BE$7))</f>
        <v>0</v>
      </c>
      <c r="BF320" s="339">
        <f>IF(OR($C320&gt;BF$7,$C320+$E320-1&lt;BF$7),0,($D320-SUM($F320:BE320)-SUM($F259:BE259))/($E320+$C320-BF$7))</f>
        <v>0</v>
      </c>
      <c r="BG320" s="339">
        <f>IF(OR($C320&gt;BG$7,$C320+$E320-1&lt;BG$7),0,($D320-SUM($F320:BF320)-SUM($F259:BF259))/($E320+$C320-BG$7))</f>
        <v>0</v>
      </c>
      <c r="BH320" s="339">
        <f>IF(OR($C320&gt;BH$7,$C320+$E320-1&lt;BH$7),0,($D320-SUM($F320:BG320)-SUM($F259:BG259))/($E320+$C320-BH$7))</f>
        <v>0</v>
      </c>
      <c r="BI320" s="339">
        <f>IF(OR($C320&gt;BI$7,$C320+$E320-1&lt;BI$7),0,($D320-SUM($F320:BH320)-SUM($F259:BH259))/($E320+$C320-BI$7))</f>
        <v>0</v>
      </c>
      <c r="BJ320" s="339">
        <f>IF(OR($C320&gt;BJ$7,$C320+$E320-1&lt;BJ$7),0,($D320-SUM($F320:BI320)-SUM($F259:BI259))/($E320+$C320-BJ$7))</f>
        <v>0</v>
      </c>
      <c r="BK320" s="339">
        <f>IF(OR($C320&gt;BK$7,$C320+$E320-1&lt;BK$7),0,($D320-SUM($F320:BJ320)-SUM($F259:BJ259))/($E320+$C320-BK$7))</f>
        <v>0</v>
      </c>
      <c r="BL320" s="339">
        <f>IF(OR($C320&gt;BL$7,$C320+$E320-1&lt;BL$7),0,($D320-SUM($F320:BK320)-SUM($F259:BK259))/($E320+$C320-BL$7))</f>
        <v>0</v>
      </c>
      <c r="BM320" s="339">
        <f>IF(OR($C320&gt;BM$7,$C320+$E320-1&lt;BM$7),0,($D320-SUM($F320:BL320)-SUM($F259:BL259))/($E320+$C320-BM$7))</f>
        <v>0</v>
      </c>
      <c r="BN320" s="339">
        <f>IF(OR($C320&gt;BN$7,$C320+$E320-1&lt;BN$7),0,($D320-SUM($F320:BM320)-SUM($F259:BM259))/($E320+$C320-BN$7))</f>
        <v>0</v>
      </c>
      <c r="BO320" s="253"/>
      <c r="BP320" s="253"/>
      <c r="BQ320" s="253"/>
      <c r="BR320" s="253"/>
      <c r="BS320" s="253"/>
      <c r="BT320" s="253"/>
      <c r="BU320" s="253"/>
      <c r="BV320" s="253"/>
      <c r="BW320" s="253"/>
      <c r="BX320" s="253"/>
      <c r="BY320" s="253"/>
      <c r="BZ320" s="253"/>
      <c r="CA320" s="253"/>
      <c r="CB320" s="253"/>
      <c r="CC320" s="253"/>
      <c r="CD320" s="253"/>
      <c r="CE320" s="253"/>
      <c r="CF320" s="253"/>
      <c r="CG320" s="253"/>
      <c r="CH320" s="253"/>
      <c r="CI320" s="253"/>
      <c r="CJ320" s="253"/>
      <c r="CK320" s="253"/>
      <c r="CL320" s="253"/>
    </row>
    <row r="321" spans="1:90" hidden="1" outlineLevel="1" x14ac:dyDescent="0.15">
      <c r="A321" s="112"/>
      <c r="B321" s="87"/>
      <c r="C321" s="8">
        <v>36</v>
      </c>
      <c r="D321" s="337">
        <v>0.13405328778306302</v>
      </c>
      <c r="E321" s="8">
        <f t="shared" si="28"/>
        <v>9</v>
      </c>
      <c r="F321" s="338"/>
      <c r="G321" s="339">
        <f>IF(OR($C321&gt;G$7,$C321+$E321-1&lt;G$7),0,($D321-SUM($F321:F321)-SUM($F260:F260))/($E321+$C321-G$7))</f>
        <v>0</v>
      </c>
      <c r="H321" s="339">
        <f>IF(OR($C321&gt;H$7,$C321+$E321-1&lt;H$7),0,($D321-SUM($F321:G321)-SUM($F260:G260))/($E321+$C321-H$7))</f>
        <v>0</v>
      </c>
      <c r="I321" s="339">
        <f>IF(OR($C321&gt;I$7,$C321+$E321-1&lt;I$7),0,($D321-SUM($F321:H321)-SUM($F260:H260))/($E321+$C321-I$7))</f>
        <v>0</v>
      </c>
      <c r="J321" s="339">
        <f>IF(OR($C321&gt;J$7,$C321+$E321-1&lt;J$7),0,($D321-SUM($F321:I321)-SUM($F260:I260))/($E321+$C321-J$7))</f>
        <v>0</v>
      </c>
      <c r="K321" s="339">
        <f>IF(OR($C321&gt;K$7,$C321+$E321-1&lt;K$7),0,($D321-SUM($F321:J321)-SUM($F260:J260))/($E321+$C321-K$7))</f>
        <v>0</v>
      </c>
      <c r="L321" s="339">
        <f>IF(OR($C321&gt;L$7,$C321+$E321-1&lt;L$7),0,($D321-SUM($F321:K321)-SUM($F260:K260))/($E321+$C321-L$7))</f>
        <v>0</v>
      </c>
      <c r="M321" s="339">
        <f>IF(OR($C321&gt;M$7,$C321+$E321-1&lt;M$7),0,($D321-SUM($F321:L321)-SUM($F260:L260))/($E321+$C321-M$7))</f>
        <v>0</v>
      </c>
      <c r="N321" s="339">
        <f>IF(OR($C321&gt;N$7,$C321+$E321-1&lt;N$7),0,($D321-SUM($F321:M321)-SUM($F260:M260))/($E321+$C321-N$7))</f>
        <v>0</v>
      </c>
      <c r="O321" s="339">
        <f>IF(OR($C321&gt;O$7,$C321+$E321-1&lt;O$7),0,($D321-SUM($F321:N321)-SUM($F260:N260))/($E321+$C321-O$7))</f>
        <v>0</v>
      </c>
      <c r="P321" s="339">
        <f>IF(OR($C321&gt;P$7,$C321+$E321-1&lt;P$7),0,($D321-SUM($F321:O321)-SUM($F260:O260))/($E321+$C321-P$7))</f>
        <v>0</v>
      </c>
      <c r="Q321" s="339">
        <f>IF(OR($C321&gt;Q$7,$C321+$E321-1&lt;Q$7),0,($D321-SUM($F321:P321)-SUM($F260:P260))/($E321+$C321-Q$7))</f>
        <v>0</v>
      </c>
      <c r="R321" s="339">
        <f>IF(OR($C321&gt;R$7,$C321+$E321-1&lt;R$7),0,($D321-SUM($F321:Q321)-SUM($F260:Q260))/($E321+$C321-R$7))</f>
        <v>0</v>
      </c>
      <c r="S321" s="339">
        <f>IF(OR($C321&gt;S$7,$C321+$E321-1&lt;S$7),0,($D321-SUM($F321:R321)-SUM($F260:R260))/($E321+$C321-S$7))</f>
        <v>0</v>
      </c>
      <c r="T321" s="339">
        <f>IF(OR($C321&gt;T$7,$C321+$E321-1&lt;T$7),0,($D321-SUM($F321:S321)-SUM($F260:S260))/($E321+$C321-T$7))</f>
        <v>0</v>
      </c>
      <c r="U321" s="339">
        <f>IF(OR($C321&gt;U$7,$C321+$E321-1&lt;U$7),0,($D321-SUM($F321:T321)-SUM($F260:T260))/($E321+$C321-U$7))</f>
        <v>0</v>
      </c>
      <c r="V321" s="339">
        <f>IF(OR($C321&gt;V$7,$C321+$E321-1&lt;V$7),0,($D321-SUM($F321:U321)-SUM($F260:U260))/($E321+$C321-V$7))</f>
        <v>0</v>
      </c>
      <c r="W321" s="339">
        <f>IF(OR($C321&gt;W$7,$C321+$E321-1&lt;W$7),0,($D321-SUM($F321:V321)-SUM($F260:V260))/($E321+$C321-W$7))</f>
        <v>0</v>
      </c>
      <c r="X321" s="339">
        <f>IF(OR($C321&gt;X$7,$C321+$E321-1&lt;X$7),0,($D321-SUM($F321:W321)-SUM($F260:W260))/($E321+$C321-X$7))</f>
        <v>0</v>
      </c>
      <c r="Y321" s="339">
        <f>IF(OR($C321&gt;Y$7,$C321+$E321-1&lt;Y$7),0,($D321-SUM($F321:X321)-SUM($F260:X260))/($E321+$C321-Y$7))</f>
        <v>0</v>
      </c>
      <c r="Z321" s="339">
        <f>IF(OR($C321&gt;Z$7,$C321+$E321-1&lt;Z$7),0,($D321-SUM($F321:Y321)-SUM($F260:Y260))/($E321+$C321-Z$7))</f>
        <v>0</v>
      </c>
      <c r="AA321" s="339">
        <f>IF(OR($C321&gt;AA$7,$C321+$E321-1&lt;AA$7),0,($D321-SUM($F321:Z321)-SUM($F260:Z260))/($E321+$C321-AA$7))</f>
        <v>0</v>
      </c>
      <c r="AB321" s="339">
        <f>IF(OR($C321&gt;AB$7,$C321+$E321-1&lt;AB$7),0,($D321-SUM($F321:AA321)-SUM($F260:AA260))/($E321+$C321-AB$7))</f>
        <v>0</v>
      </c>
      <c r="AC321" s="339">
        <f>IF(OR($C321&gt;AC$7,$C321+$E321-1&lt;AC$7),0,($D321-SUM($F321:AB321)-SUM($F260:AB260))/($E321+$C321-AC$7))</f>
        <v>0</v>
      </c>
      <c r="AD321" s="339">
        <f>IF(OR($C321&gt;AD$7,$C321+$E321-1&lt;AD$7),0,($D321-SUM($F321:AC321)-SUM($F260:AC260))/($E321+$C321-AD$7))</f>
        <v>0</v>
      </c>
      <c r="AE321" s="339">
        <f>IF(OR($C321&gt;AE$7,$C321+$E321-1&lt;AE$7),0,($D321-SUM($F321:AD321)-SUM($F260:AD260))/($E321+$C321-AE$7))</f>
        <v>0</v>
      </c>
      <c r="AF321" s="339">
        <f>IF(OR($C321&gt;AF$7,$C321+$E321-1&lt;AF$7),0,($D321-SUM($F321:AE321)-SUM($F260:AE260))/($E321+$C321-AF$7))</f>
        <v>0</v>
      </c>
      <c r="AG321" s="339">
        <f>IF(OR($C321&gt;AG$7,$C321+$E321-1&lt;AG$7),0,($D321-SUM($F321:AF321)-SUM($F260:AF260))/($E321+$C321-AG$7))</f>
        <v>0</v>
      </c>
      <c r="AH321" s="339">
        <f>IF(OR($C321&gt;AH$7,$C321+$E321-1&lt;AH$7),0,($D321-SUM($F321:AG321)-SUM($F260:AG260))/($E321+$C321-AH$7))</f>
        <v>0</v>
      </c>
      <c r="AI321" s="339">
        <f>IF(OR($C321&gt;AI$7,$C321+$E321-1&lt;AI$7),0,($D321-SUM($F321:AH321)-SUM($F260:AH260))/($E321+$C321-AI$7))</f>
        <v>0</v>
      </c>
      <c r="AJ321" s="339">
        <f>IF(OR($C321&gt;AJ$7,$C321+$E321-1&lt;AJ$7),0,($D321-SUM($F321:AI321)-SUM($F260:AI260))/($E321+$C321-AJ$7))</f>
        <v>0</v>
      </c>
      <c r="AK321" s="339">
        <f>IF(OR($C321&gt;AK$7,$C321+$E321-1&lt;AK$7),0,($D321-SUM($F321:AJ321)-SUM($F260:AJ260))/($E321+$C321-AK$7))</f>
        <v>0</v>
      </c>
      <c r="AL321" s="339">
        <f>IF(OR($C321&gt;AL$7,$C321+$E321-1&lt;AL$7),0,($D321-SUM($F321:AK321)-SUM($F260:AK260))/($E321+$C321-AL$7))</f>
        <v>0</v>
      </c>
      <c r="AM321" s="339">
        <f>IF(OR($C321&gt;AM$7,$C321+$E321-1&lt;AM$7),0,($D321-SUM($F321:AL321)-SUM($F260:AL260))/($E321+$C321-AM$7))</f>
        <v>0</v>
      </c>
      <c r="AN321" s="339">
        <f>IF(OR($C321&gt;AN$7,$C321+$E321-1&lt;AN$7),0,($D321-SUM($F321:AM321)-SUM($F260:AM260))/($E321+$C321-AN$7))</f>
        <v>0</v>
      </c>
      <c r="AO321" s="339">
        <f>IF(OR($C321&gt;AO$7,$C321+$E321-1&lt;AO$7),0,($D321-SUM($F321:AN321)-SUM($F260:AN260))/($E321+$C321-AO$7))</f>
        <v>0</v>
      </c>
      <c r="AP321" s="339">
        <f>IF(OR($C321&gt;AP$7,$C321+$E321-1&lt;AP$7),0,($D321-SUM($F321:AO321)-SUM($F260:AO260))/($E321+$C321-AP$7))</f>
        <v>1.4894809753673669E-2</v>
      </c>
      <c r="AQ321" s="339">
        <f>IF(OR($C321&gt;AQ$7,$C321+$E321-1&lt;AQ$7),0,($D321-SUM($F321:AP321)-SUM($F260:AP260))/($E321+$C321-AQ$7))</f>
        <v>1.4894809753673669E-2</v>
      </c>
      <c r="AR321" s="339">
        <f>IF(OR($C321&gt;AR$7,$C321+$E321-1&lt;AR$7),0,($D321-SUM($F321:AQ321)-SUM($F260:AQ260))/($E321+$C321-AR$7))</f>
        <v>1.4894809753673671E-2</v>
      </c>
      <c r="AS321" s="339">
        <f>IF(OR($C321&gt;AS$7,$C321+$E321-1&lt;AS$7),0,($D321-SUM($F321:AR321)-SUM($F260:AR260))/($E321+$C321-AS$7))</f>
        <v>1.4894809753673669E-2</v>
      </c>
      <c r="AT321" s="339">
        <f>IF(OR($C321&gt;AT$7,$C321+$E321-1&lt;AT$7),0,($D321-SUM($F321:AS321)-SUM($F260:AS260))/($E321+$C321-AT$7))</f>
        <v>1.4894809753673671E-2</v>
      </c>
      <c r="AU321" s="339">
        <f>IF(OR($C321&gt;AU$7,$C321+$E321-1&lt;AU$7),0,($D321-SUM($F321:AT321)-SUM($F260:AT260))/($E321+$C321-AU$7))</f>
        <v>1.4894809753673671E-2</v>
      </c>
      <c r="AV321" s="339">
        <f>IF(OR($C321&gt;AV$7,$C321+$E321-1&lt;AV$7),0,($D321-SUM($F321:AU321)-SUM($F260:AU260))/($E321+$C321-AV$7))</f>
        <v>1.4894809753673669E-2</v>
      </c>
      <c r="AW321" s="339">
        <f>IF(OR($C321&gt;AW$7,$C321+$E321-1&lt;AW$7),0,($D321-SUM($F321:AV321)-SUM($F260:AV260))/($E321+$C321-AW$7))</f>
        <v>1.4894809753673667E-2</v>
      </c>
      <c r="AX321" s="339">
        <f>IF(OR($C321&gt;AX$7,$C321+$E321-1&lt;AX$7),0,($D321-SUM($F321:AW321)-SUM($F260:AW260))/($E321+$C321-AX$7))</f>
        <v>1.489480975367366E-2</v>
      </c>
      <c r="AY321" s="339">
        <f>IF(OR($C321&gt;AY$7,$C321+$E321-1&lt;AY$7),0,($D321-SUM($F321:AX321)-SUM($F260:AX260))/($E321+$C321-AY$7))</f>
        <v>0</v>
      </c>
      <c r="AZ321" s="339">
        <f>IF(OR($C321&gt;AZ$7,$C321+$E321-1&lt;AZ$7),0,($D321-SUM($F321:AY321)-SUM($F260:AY260))/($E321+$C321-AZ$7))</f>
        <v>0</v>
      </c>
      <c r="BA321" s="339">
        <f>IF(OR($C321&gt;BA$7,$C321+$E321-1&lt;BA$7),0,($D321-SUM($F321:AZ321)-SUM($F260:AZ260))/($E321+$C321-BA$7))</f>
        <v>0</v>
      </c>
      <c r="BB321" s="339">
        <f>IF(OR($C321&gt;BB$7,$C321+$E321-1&lt;BB$7),0,($D321-SUM($F321:BA321)-SUM($F260:BA260))/($E321+$C321-BB$7))</f>
        <v>0</v>
      </c>
      <c r="BC321" s="339">
        <f>IF(OR($C321&gt;BC$7,$C321+$E321-1&lt;BC$7),0,($D321-SUM($F321:BB321)-SUM($F260:BB260))/($E321+$C321-BC$7))</f>
        <v>0</v>
      </c>
      <c r="BD321" s="339">
        <f>IF(OR($C321&gt;BD$7,$C321+$E321-1&lt;BD$7),0,($D321-SUM($F321:BC321)-SUM($F260:BC260))/($E321+$C321-BD$7))</f>
        <v>0</v>
      </c>
      <c r="BE321" s="339">
        <f>IF(OR($C321&gt;BE$7,$C321+$E321-1&lt;BE$7),0,($D321-SUM($F321:BD321)-SUM($F260:BD260))/($E321+$C321-BE$7))</f>
        <v>0</v>
      </c>
      <c r="BF321" s="339">
        <f>IF(OR($C321&gt;BF$7,$C321+$E321-1&lt;BF$7),0,($D321-SUM($F321:BE321)-SUM($F260:BE260))/($E321+$C321-BF$7))</f>
        <v>0</v>
      </c>
      <c r="BG321" s="339">
        <f>IF(OR($C321&gt;BG$7,$C321+$E321-1&lt;BG$7),0,($D321-SUM($F321:BF321)-SUM($F260:BF260))/($E321+$C321-BG$7))</f>
        <v>0</v>
      </c>
      <c r="BH321" s="339">
        <f>IF(OR($C321&gt;BH$7,$C321+$E321-1&lt;BH$7),0,($D321-SUM($F321:BG321)-SUM($F260:BG260))/($E321+$C321-BH$7))</f>
        <v>0</v>
      </c>
      <c r="BI321" s="339">
        <f>IF(OR($C321&gt;BI$7,$C321+$E321-1&lt;BI$7),0,($D321-SUM($F321:BH321)-SUM($F260:BH260))/($E321+$C321-BI$7))</f>
        <v>0</v>
      </c>
      <c r="BJ321" s="339">
        <f>IF(OR($C321&gt;BJ$7,$C321+$E321-1&lt;BJ$7),0,($D321-SUM($F321:BI321)-SUM($F260:BI260))/($E321+$C321-BJ$7))</f>
        <v>0</v>
      </c>
      <c r="BK321" s="339">
        <f>IF(OR($C321&gt;BK$7,$C321+$E321-1&lt;BK$7),0,($D321-SUM($F321:BJ321)-SUM($F260:BJ260))/($E321+$C321-BK$7))</f>
        <v>0</v>
      </c>
      <c r="BL321" s="339">
        <f>IF(OR($C321&gt;BL$7,$C321+$E321-1&lt;BL$7),0,($D321-SUM($F321:BK321)-SUM($F260:BK260))/($E321+$C321-BL$7))</f>
        <v>0</v>
      </c>
      <c r="BM321" s="339">
        <f>IF(OR($C321&gt;BM$7,$C321+$E321-1&lt;BM$7),0,($D321-SUM($F321:BL321)-SUM($F260:BL260))/($E321+$C321-BM$7))</f>
        <v>0</v>
      </c>
      <c r="BN321" s="339">
        <f>IF(OR($C321&gt;BN$7,$C321+$E321-1&lt;BN$7),0,($D321-SUM($F321:BM321)-SUM($F260:BM260))/($E321+$C321-BN$7))</f>
        <v>0</v>
      </c>
      <c r="BO321" s="253"/>
      <c r="BP321" s="253"/>
      <c r="BQ321" s="253"/>
      <c r="BR321" s="253"/>
      <c r="BS321" s="253"/>
      <c r="BT321" s="253"/>
      <c r="BU321" s="253"/>
      <c r="BV321" s="253"/>
      <c r="BW321" s="253"/>
      <c r="BX321" s="253"/>
      <c r="BY321" s="253"/>
      <c r="BZ321" s="253"/>
      <c r="CA321" s="253"/>
      <c r="CB321" s="253"/>
      <c r="CC321" s="253"/>
      <c r="CD321" s="253"/>
      <c r="CE321" s="253"/>
      <c r="CF321" s="253"/>
      <c r="CG321" s="253"/>
      <c r="CH321" s="253"/>
      <c r="CI321" s="253"/>
      <c r="CJ321" s="253"/>
      <c r="CK321" s="253"/>
      <c r="CL321" s="253"/>
    </row>
    <row r="322" spans="1:90" hidden="1" outlineLevel="1" x14ac:dyDescent="0.15">
      <c r="A322" s="112"/>
      <c r="B322" s="87"/>
      <c r="C322" s="8">
        <v>37</v>
      </c>
      <c r="D322" s="337">
        <v>0.13144524716471548</v>
      </c>
      <c r="E322" s="8">
        <f t="shared" si="28"/>
        <v>9</v>
      </c>
      <c r="F322" s="338"/>
      <c r="G322" s="339">
        <f>IF(OR($C322&gt;G$7,$C322+$E322-1&lt;G$7),0,($D322-SUM($F322:F322)-SUM($F261:F261))/($E322+$C322-G$7))</f>
        <v>0</v>
      </c>
      <c r="H322" s="339">
        <f>IF(OR($C322&gt;H$7,$C322+$E322-1&lt;H$7),0,($D322-SUM($F322:G322)-SUM($F261:G261))/($E322+$C322-H$7))</f>
        <v>0</v>
      </c>
      <c r="I322" s="339">
        <f>IF(OR($C322&gt;I$7,$C322+$E322-1&lt;I$7),0,($D322-SUM($F322:H322)-SUM($F261:H261))/($E322+$C322-I$7))</f>
        <v>0</v>
      </c>
      <c r="J322" s="339">
        <f>IF(OR($C322&gt;J$7,$C322+$E322-1&lt;J$7),0,($D322-SUM($F322:I322)-SUM($F261:I261))/($E322+$C322-J$7))</f>
        <v>0</v>
      </c>
      <c r="K322" s="339">
        <f>IF(OR($C322&gt;K$7,$C322+$E322-1&lt;K$7),0,($D322-SUM($F322:J322)-SUM($F261:J261))/($E322+$C322-K$7))</f>
        <v>0</v>
      </c>
      <c r="L322" s="339">
        <f>IF(OR($C322&gt;L$7,$C322+$E322-1&lt;L$7),0,($D322-SUM($F322:K322)-SUM($F261:K261))/($E322+$C322-L$7))</f>
        <v>0</v>
      </c>
      <c r="M322" s="339">
        <f>IF(OR($C322&gt;M$7,$C322+$E322-1&lt;M$7),0,($D322-SUM($F322:L322)-SUM($F261:L261))/($E322+$C322-M$7))</f>
        <v>0</v>
      </c>
      <c r="N322" s="339">
        <f>IF(OR($C322&gt;N$7,$C322+$E322-1&lt;N$7),0,($D322-SUM($F322:M322)-SUM($F261:M261))/($E322+$C322-N$7))</f>
        <v>0</v>
      </c>
      <c r="O322" s="339">
        <f>IF(OR($C322&gt;O$7,$C322+$E322-1&lt;O$7),0,($D322-SUM($F322:N322)-SUM($F261:N261))/($E322+$C322-O$7))</f>
        <v>0</v>
      </c>
      <c r="P322" s="339">
        <f>IF(OR($C322&gt;P$7,$C322+$E322-1&lt;P$7),0,($D322-SUM($F322:O322)-SUM($F261:O261))/($E322+$C322-P$7))</f>
        <v>0</v>
      </c>
      <c r="Q322" s="339">
        <f>IF(OR($C322&gt;Q$7,$C322+$E322-1&lt;Q$7),0,($D322-SUM($F322:P322)-SUM($F261:P261))/($E322+$C322-Q$7))</f>
        <v>0</v>
      </c>
      <c r="R322" s="339">
        <f>IF(OR($C322&gt;R$7,$C322+$E322-1&lt;R$7),0,($D322-SUM($F322:Q322)-SUM($F261:Q261))/($E322+$C322-R$7))</f>
        <v>0</v>
      </c>
      <c r="S322" s="339">
        <f>IF(OR($C322&gt;S$7,$C322+$E322-1&lt;S$7),0,($D322-SUM($F322:R322)-SUM($F261:R261))/($E322+$C322-S$7))</f>
        <v>0</v>
      </c>
      <c r="T322" s="339">
        <f>IF(OR($C322&gt;T$7,$C322+$E322-1&lt;T$7),0,($D322-SUM($F322:S322)-SUM($F261:S261))/($E322+$C322-T$7))</f>
        <v>0</v>
      </c>
      <c r="U322" s="339">
        <f>IF(OR($C322&gt;U$7,$C322+$E322-1&lt;U$7),0,($D322-SUM($F322:T322)-SUM($F261:T261))/($E322+$C322-U$7))</f>
        <v>0</v>
      </c>
      <c r="V322" s="339">
        <f>IF(OR($C322&gt;V$7,$C322+$E322-1&lt;V$7),0,($D322-SUM($F322:U322)-SUM($F261:U261))/($E322+$C322-V$7))</f>
        <v>0</v>
      </c>
      <c r="W322" s="339">
        <f>IF(OR($C322&gt;W$7,$C322+$E322-1&lt;W$7),0,($D322-SUM($F322:V322)-SUM($F261:V261))/($E322+$C322-W$7))</f>
        <v>0</v>
      </c>
      <c r="X322" s="339">
        <f>IF(OR($C322&gt;X$7,$C322+$E322-1&lt;X$7),0,($D322-SUM($F322:W322)-SUM($F261:W261))/($E322+$C322-X$7))</f>
        <v>0</v>
      </c>
      <c r="Y322" s="339">
        <f>IF(OR($C322&gt;Y$7,$C322+$E322-1&lt;Y$7),0,($D322-SUM($F322:X322)-SUM($F261:X261))/($E322+$C322-Y$7))</f>
        <v>0</v>
      </c>
      <c r="Z322" s="339">
        <f>IF(OR($C322&gt;Z$7,$C322+$E322-1&lt;Z$7),0,($D322-SUM($F322:Y322)-SUM($F261:Y261))/($E322+$C322-Z$7))</f>
        <v>0</v>
      </c>
      <c r="AA322" s="339">
        <f>IF(OR($C322&gt;AA$7,$C322+$E322-1&lt;AA$7),0,($D322-SUM($F322:Z322)-SUM($F261:Z261))/($E322+$C322-AA$7))</f>
        <v>0</v>
      </c>
      <c r="AB322" s="339">
        <f>IF(OR($C322&gt;AB$7,$C322+$E322-1&lt;AB$7),0,($D322-SUM($F322:AA322)-SUM($F261:AA261))/($E322+$C322-AB$7))</f>
        <v>0</v>
      </c>
      <c r="AC322" s="339">
        <f>IF(OR($C322&gt;AC$7,$C322+$E322-1&lt;AC$7),0,($D322-SUM($F322:AB322)-SUM($F261:AB261))/($E322+$C322-AC$7))</f>
        <v>0</v>
      </c>
      <c r="AD322" s="339">
        <f>IF(OR($C322&gt;AD$7,$C322+$E322-1&lt;AD$7),0,($D322-SUM($F322:AC322)-SUM($F261:AC261))/($E322+$C322-AD$7))</f>
        <v>0</v>
      </c>
      <c r="AE322" s="339">
        <f>IF(OR($C322&gt;AE$7,$C322+$E322-1&lt;AE$7),0,($D322-SUM($F322:AD322)-SUM($F261:AD261))/($E322+$C322-AE$7))</f>
        <v>0</v>
      </c>
      <c r="AF322" s="339">
        <f>IF(OR($C322&gt;AF$7,$C322+$E322-1&lt;AF$7),0,($D322-SUM($F322:AE322)-SUM($F261:AE261))/($E322+$C322-AF$7))</f>
        <v>0</v>
      </c>
      <c r="AG322" s="339">
        <f>IF(OR($C322&gt;AG$7,$C322+$E322-1&lt;AG$7),0,($D322-SUM($F322:AF322)-SUM($F261:AF261))/($E322+$C322-AG$7))</f>
        <v>0</v>
      </c>
      <c r="AH322" s="339">
        <f>IF(OR($C322&gt;AH$7,$C322+$E322-1&lt;AH$7),0,($D322-SUM($F322:AG322)-SUM($F261:AG261))/($E322+$C322-AH$7))</f>
        <v>0</v>
      </c>
      <c r="AI322" s="339">
        <f>IF(OR($C322&gt;AI$7,$C322+$E322-1&lt;AI$7),0,($D322-SUM($F322:AH322)-SUM($F261:AH261))/($E322+$C322-AI$7))</f>
        <v>0</v>
      </c>
      <c r="AJ322" s="339">
        <f>IF(OR($C322&gt;AJ$7,$C322+$E322-1&lt;AJ$7),0,($D322-SUM($F322:AI322)-SUM($F261:AI261))/($E322+$C322-AJ$7))</f>
        <v>0</v>
      </c>
      <c r="AK322" s="339">
        <f>IF(OR($C322&gt;AK$7,$C322+$E322-1&lt;AK$7),0,($D322-SUM($F322:AJ322)-SUM($F261:AJ261))/($E322+$C322-AK$7))</f>
        <v>0</v>
      </c>
      <c r="AL322" s="339">
        <f>IF(OR($C322&gt;AL$7,$C322+$E322-1&lt;AL$7),0,($D322-SUM($F322:AK322)-SUM($F261:AK261))/($E322+$C322-AL$7))</f>
        <v>0</v>
      </c>
      <c r="AM322" s="339">
        <f>IF(OR($C322&gt;AM$7,$C322+$E322-1&lt;AM$7),0,($D322-SUM($F322:AL322)-SUM($F261:AL261))/($E322+$C322-AM$7))</f>
        <v>0</v>
      </c>
      <c r="AN322" s="339">
        <f>IF(OR($C322&gt;AN$7,$C322+$E322-1&lt;AN$7),0,($D322-SUM($F322:AM322)-SUM($F261:AM261))/($E322+$C322-AN$7))</f>
        <v>0</v>
      </c>
      <c r="AO322" s="339">
        <f>IF(OR($C322&gt;AO$7,$C322+$E322-1&lt;AO$7),0,($D322-SUM($F322:AN322)-SUM($F261:AN261))/($E322+$C322-AO$7))</f>
        <v>0</v>
      </c>
      <c r="AP322" s="339">
        <f>IF(OR($C322&gt;AP$7,$C322+$E322-1&lt;AP$7),0,($D322-SUM($F322:AO322)-SUM($F261:AO261))/($E322+$C322-AP$7))</f>
        <v>0</v>
      </c>
      <c r="AQ322" s="339">
        <f>IF(OR($C322&gt;AQ$7,$C322+$E322-1&lt;AQ$7),0,($D322-SUM($F322:AP322)-SUM($F261:AP261))/($E322+$C322-AQ$7))</f>
        <v>1.4605027462746164E-2</v>
      </c>
      <c r="AR322" s="339">
        <f>IF(OR($C322&gt;AR$7,$C322+$E322-1&lt;AR$7),0,($D322-SUM($F322:AQ322)-SUM($F261:AQ261))/($E322+$C322-AR$7))</f>
        <v>1.4605027462746164E-2</v>
      </c>
      <c r="AS322" s="339">
        <f>IF(OR($C322&gt;AS$7,$C322+$E322-1&lt;AS$7),0,($D322-SUM($F322:AR322)-SUM($F261:AR261))/($E322+$C322-AS$7))</f>
        <v>1.4605027462746164E-2</v>
      </c>
      <c r="AT322" s="339">
        <f>IF(OR($C322&gt;AT$7,$C322+$E322-1&lt;AT$7),0,($D322-SUM($F322:AS322)-SUM($F261:AS261))/($E322+$C322-AT$7))</f>
        <v>1.4605027462746166E-2</v>
      </c>
      <c r="AU322" s="339">
        <f>IF(OR($C322&gt;AU$7,$C322+$E322-1&lt;AU$7),0,($D322-SUM($F322:AT322)-SUM($F261:AT261))/($E322+$C322-AU$7))</f>
        <v>1.4605027462746164E-2</v>
      </c>
      <c r="AV322" s="339">
        <f>IF(OR($C322&gt;AV$7,$C322+$E322-1&lt;AV$7),0,($D322-SUM($F322:AU322)-SUM($F261:AU261))/($E322+$C322-AV$7))</f>
        <v>1.4605027462746164E-2</v>
      </c>
      <c r="AW322" s="339">
        <f>IF(OR($C322&gt;AW$7,$C322+$E322-1&lt;AW$7),0,($D322-SUM($F322:AV322)-SUM($F261:AV261))/($E322+$C322-AW$7))</f>
        <v>1.4605027462746162E-2</v>
      </c>
      <c r="AX322" s="339">
        <f>IF(OR($C322&gt;AX$7,$C322+$E322-1&lt;AX$7),0,($D322-SUM($F322:AW322)-SUM($F261:AW261))/($E322+$C322-AX$7))</f>
        <v>1.460502746274616E-2</v>
      </c>
      <c r="AY322" s="339">
        <f>IF(OR($C322&gt;AY$7,$C322+$E322-1&lt;AY$7),0,($D322-SUM($F322:AX322)-SUM($F261:AX261))/($E322+$C322-AY$7))</f>
        <v>1.4605027462746167E-2</v>
      </c>
      <c r="AZ322" s="339">
        <f>IF(OR($C322&gt;AZ$7,$C322+$E322-1&lt;AZ$7),0,($D322-SUM($F322:AY322)-SUM($F261:AY261))/($E322+$C322-AZ$7))</f>
        <v>0</v>
      </c>
      <c r="BA322" s="339">
        <f>IF(OR($C322&gt;BA$7,$C322+$E322-1&lt;BA$7),0,($D322-SUM($F322:AZ322)-SUM($F261:AZ261))/($E322+$C322-BA$7))</f>
        <v>0</v>
      </c>
      <c r="BB322" s="339">
        <f>IF(OR($C322&gt;BB$7,$C322+$E322-1&lt;BB$7),0,($D322-SUM($F322:BA322)-SUM($F261:BA261))/($E322+$C322-BB$7))</f>
        <v>0</v>
      </c>
      <c r="BC322" s="339">
        <f>IF(OR($C322&gt;BC$7,$C322+$E322-1&lt;BC$7),0,($D322-SUM($F322:BB322)-SUM($F261:BB261))/($E322+$C322-BC$7))</f>
        <v>0</v>
      </c>
      <c r="BD322" s="339">
        <f>IF(OR($C322&gt;BD$7,$C322+$E322-1&lt;BD$7),0,($D322-SUM($F322:BC322)-SUM($F261:BC261))/($E322+$C322-BD$7))</f>
        <v>0</v>
      </c>
      <c r="BE322" s="339">
        <f>IF(OR($C322&gt;BE$7,$C322+$E322-1&lt;BE$7),0,($D322-SUM($F322:BD322)-SUM($F261:BD261))/($E322+$C322-BE$7))</f>
        <v>0</v>
      </c>
      <c r="BF322" s="339">
        <f>IF(OR($C322&gt;BF$7,$C322+$E322-1&lt;BF$7),0,($D322-SUM($F322:BE322)-SUM($F261:BE261))/($E322+$C322-BF$7))</f>
        <v>0</v>
      </c>
      <c r="BG322" s="339">
        <f>IF(OR($C322&gt;BG$7,$C322+$E322-1&lt;BG$7),0,($D322-SUM($F322:BF322)-SUM($F261:BF261))/($E322+$C322-BG$7))</f>
        <v>0</v>
      </c>
      <c r="BH322" s="339">
        <f>IF(OR($C322&gt;BH$7,$C322+$E322-1&lt;BH$7),0,($D322-SUM($F322:BG322)-SUM($F261:BG261))/($E322+$C322-BH$7))</f>
        <v>0</v>
      </c>
      <c r="BI322" s="339">
        <f>IF(OR($C322&gt;BI$7,$C322+$E322-1&lt;BI$7),0,($D322-SUM($F322:BH322)-SUM($F261:BH261))/($E322+$C322-BI$7))</f>
        <v>0</v>
      </c>
      <c r="BJ322" s="339">
        <f>IF(OR($C322&gt;BJ$7,$C322+$E322-1&lt;BJ$7),0,($D322-SUM($F322:BI322)-SUM($F261:BI261))/($E322+$C322-BJ$7))</f>
        <v>0</v>
      </c>
      <c r="BK322" s="339">
        <f>IF(OR($C322&gt;BK$7,$C322+$E322-1&lt;BK$7),0,($D322-SUM($F322:BJ322)-SUM($F261:BJ261))/($E322+$C322-BK$7))</f>
        <v>0</v>
      </c>
      <c r="BL322" s="339">
        <f>IF(OR($C322&gt;BL$7,$C322+$E322-1&lt;BL$7),0,($D322-SUM($F322:BK322)-SUM($F261:BK261))/($E322+$C322-BL$7))</f>
        <v>0</v>
      </c>
      <c r="BM322" s="339">
        <f>IF(OR($C322&gt;BM$7,$C322+$E322-1&lt;BM$7),0,($D322-SUM($F322:BL322)-SUM($F261:BL261))/($E322+$C322-BM$7))</f>
        <v>0</v>
      </c>
      <c r="BN322" s="339">
        <f>IF(OR($C322&gt;BN$7,$C322+$E322-1&lt;BN$7),0,($D322-SUM($F322:BM322)-SUM($F261:BM261))/($E322+$C322-BN$7))</f>
        <v>0</v>
      </c>
      <c r="BO322" s="253"/>
      <c r="BP322" s="253"/>
      <c r="BQ322" s="253"/>
      <c r="BR322" s="253"/>
      <c r="BS322" s="253"/>
      <c r="BT322" s="253"/>
      <c r="BU322" s="253"/>
      <c r="BV322" s="253"/>
      <c r="BW322" s="253"/>
      <c r="BX322" s="253"/>
      <c r="BY322" s="253"/>
      <c r="BZ322" s="253"/>
      <c r="CA322" s="253"/>
      <c r="CB322" s="253"/>
      <c r="CC322" s="253"/>
      <c r="CD322" s="253"/>
      <c r="CE322" s="253"/>
      <c r="CF322" s="253"/>
      <c r="CG322" s="253"/>
      <c r="CH322" s="253"/>
      <c r="CI322" s="253"/>
      <c r="CJ322" s="253"/>
      <c r="CK322" s="253"/>
      <c r="CL322" s="253"/>
    </row>
    <row r="323" spans="1:90" hidden="1" outlineLevel="1" x14ac:dyDescent="0.15">
      <c r="A323" s="112"/>
      <c r="B323" s="87"/>
      <c r="C323" s="8">
        <v>38</v>
      </c>
      <c r="D323" s="337">
        <v>0.12883720654636793</v>
      </c>
      <c r="E323" s="8">
        <f t="shared" si="28"/>
        <v>9</v>
      </c>
      <c r="F323" s="338"/>
      <c r="G323" s="339">
        <f>IF(OR($C323&gt;G$7,$C323+$E323-1&lt;G$7),0,($D323-SUM($F323:F323)-SUM($F262:F262))/($E323+$C323-G$7))</f>
        <v>0</v>
      </c>
      <c r="H323" s="339">
        <f>IF(OR($C323&gt;H$7,$C323+$E323-1&lt;H$7),0,($D323-SUM($F323:G323)-SUM($F262:G262))/($E323+$C323-H$7))</f>
        <v>0</v>
      </c>
      <c r="I323" s="339">
        <f>IF(OR($C323&gt;I$7,$C323+$E323-1&lt;I$7),0,($D323-SUM($F323:H323)-SUM($F262:H262))/($E323+$C323-I$7))</f>
        <v>0</v>
      </c>
      <c r="J323" s="339">
        <f>IF(OR($C323&gt;J$7,$C323+$E323-1&lt;J$7),0,($D323-SUM($F323:I323)-SUM($F262:I262))/($E323+$C323-J$7))</f>
        <v>0</v>
      </c>
      <c r="K323" s="339">
        <f>IF(OR($C323&gt;K$7,$C323+$E323-1&lt;K$7),0,($D323-SUM($F323:J323)-SUM($F262:J262))/($E323+$C323-K$7))</f>
        <v>0</v>
      </c>
      <c r="L323" s="339">
        <f>IF(OR($C323&gt;L$7,$C323+$E323-1&lt;L$7),0,($D323-SUM($F323:K323)-SUM($F262:K262))/($E323+$C323-L$7))</f>
        <v>0</v>
      </c>
      <c r="M323" s="339">
        <f>IF(OR($C323&gt;M$7,$C323+$E323-1&lt;M$7),0,($D323-SUM($F323:L323)-SUM($F262:L262))/($E323+$C323-M$7))</f>
        <v>0</v>
      </c>
      <c r="N323" s="339">
        <f>IF(OR($C323&gt;N$7,$C323+$E323-1&lt;N$7),0,($D323-SUM($F323:M323)-SUM($F262:M262))/($E323+$C323-N$7))</f>
        <v>0</v>
      </c>
      <c r="O323" s="339">
        <f>IF(OR($C323&gt;O$7,$C323+$E323-1&lt;O$7),0,($D323-SUM($F323:N323)-SUM($F262:N262))/($E323+$C323-O$7))</f>
        <v>0</v>
      </c>
      <c r="P323" s="339">
        <f>IF(OR($C323&gt;P$7,$C323+$E323-1&lt;P$7),0,($D323-SUM($F323:O323)-SUM($F262:O262))/($E323+$C323-P$7))</f>
        <v>0</v>
      </c>
      <c r="Q323" s="339">
        <f>IF(OR($C323&gt;Q$7,$C323+$E323-1&lt;Q$7),0,($D323-SUM($F323:P323)-SUM($F262:P262))/($E323+$C323-Q$7))</f>
        <v>0</v>
      </c>
      <c r="R323" s="339">
        <f>IF(OR($C323&gt;R$7,$C323+$E323-1&lt;R$7),0,($D323-SUM($F323:Q323)-SUM($F262:Q262))/($E323+$C323-R$7))</f>
        <v>0</v>
      </c>
      <c r="S323" s="339">
        <f>IF(OR($C323&gt;S$7,$C323+$E323-1&lt;S$7),0,($D323-SUM($F323:R323)-SUM($F262:R262))/($E323+$C323-S$7))</f>
        <v>0</v>
      </c>
      <c r="T323" s="339">
        <f>IF(OR($C323&gt;T$7,$C323+$E323-1&lt;T$7),0,($D323-SUM($F323:S323)-SUM($F262:S262))/($E323+$C323-T$7))</f>
        <v>0</v>
      </c>
      <c r="U323" s="339">
        <f>IF(OR($C323&gt;U$7,$C323+$E323-1&lt;U$7),0,($D323-SUM($F323:T323)-SUM($F262:T262))/($E323+$C323-U$7))</f>
        <v>0</v>
      </c>
      <c r="V323" s="339">
        <f>IF(OR($C323&gt;V$7,$C323+$E323-1&lt;V$7),0,($D323-SUM($F323:U323)-SUM($F262:U262))/($E323+$C323-V$7))</f>
        <v>0</v>
      </c>
      <c r="W323" s="339">
        <f>IF(OR($C323&gt;W$7,$C323+$E323-1&lt;W$7),0,($D323-SUM($F323:V323)-SUM($F262:V262))/($E323+$C323-W$7))</f>
        <v>0</v>
      </c>
      <c r="X323" s="339">
        <f>IF(OR($C323&gt;X$7,$C323+$E323-1&lt;X$7),0,($D323-SUM($F323:W323)-SUM($F262:W262))/($E323+$C323-X$7))</f>
        <v>0</v>
      </c>
      <c r="Y323" s="339">
        <f>IF(OR($C323&gt;Y$7,$C323+$E323-1&lt;Y$7),0,($D323-SUM($F323:X323)-SUM($F262:X262))/($E323+$C323-Y$7))</f>
        <v>0</v>
      </c>
      <c r="Z323" s="339">
        <f>IF(OR($C323&gt;Z$7,$C323+$E323-1&lt;Z$7),0,($D323-SUM($F323:Y323)-SUM($F262:Y262))/($E323+$C323-Z$7))</f>
        <v>0</v>
      </c>
      <c r="AA323" s="339">
        <f>IF(OR($C323&gt;AA$7,$C323+$E323-1&lt;AA$7),0,($D323-SUM($F323:Z323)-SUM($F262:Z262))/($E323+$C323-AA$7))</f>
        <v>0</v>
      </c>
      <c r="AB323" s="339">
        <f>IF(OR($C323&gt;AB$7,$C323+$E323-1&lt;AB$7),0,($D323-SUM($F323:AA323)-SUM($F262:AA262))/($E323+$C323-AB$7))</f>
        <v>0</v>
      </c>
      <c r="AC323" s="339">
        <f>IF(OR($C323&gt;AC$7,$C323+$E323-1&lt;AC$7),0,($D323-SUM($F323:AB323)-SUM($F262:AB262))/($E323+$C323-AC$7))</f>
        <v>0</v>
      </c>
      <c r="AD323" s="339">
        <f>IF(OR($C323&gt;AD$7,$C323+$E323-1&lt;AD$7),0,($D323-SUM($F323:AC323)-SUM($F262:AC262))/($E323+$C323-AD$7))</f>
        <v>0</v>
      </c>
      <c r="AE323" s="339">
        <f>IF(OR($C323&gt;AE$7,$C323+$E323-1&lt;AE$7),0,($D323-SUM($F323:AD323)-SUM($F262:AD262))/($E323+$C323-AE$7))</f>
        <v>0</v>
      </c>
      <c r="AF323" s="339">
        <f>IF(OR($C323&gt;AF$7,$C323+$E323-1&lt;AF$7),0,($D323-SUM($F323:AE323)-SUM($F262:AE262))/($E323+$C323-AF$7))</f>
        <v>0</v>
      </c>
      <c r="AG323" s="339">
        <f>IF(OR($C323&gt;AG$7,$C323+$E323-1&lt;AG$7),0,($D323-SUM($F323:AF323)-SUM($F262:AF262))/($E323+$C323-AG$7))</f>
        <v>0</v>
      </c>
      <c r="AH323" s="339">
        <f>IF(OR($C323&gt;AH$7,$C323+$E323-1&lt;AH$7),0,($D323-SUM($F323:AG323)-SUM($F262:AG262))/($E323+$C323-AH$7))</f>
        <v>0</v>
      </c>
      <c r="AI323" s="339">
        <f>IF(OR($C323&gt;AI$7,$C323+$E323-1&lt;AI$7),0,($D323-SUM($F323:AH323)-SUM($F262:AH262))/($E323+$C323-AI$7))</f>
        <v>0</v>
      </c>
      <c r="AJ323" s="339">
        <f>IF(OR($C323&gt;AJ$7,$C323+$E323-1&lt;AJ$7),0,($D323-SUM($F323:AI323)-SUM($F262:AI262))/($E323+$C323-AJ$7))</f>
        <v>0</v>
      </c>
      <c r="AK323" s="339">
        <f>IF(OR($C323&gt;AK$7,$C323+$E323-1&lt;AK$7),0,($D323-SUM($F323:AJ323)-SUM($F262:AJ262))/($E323+$C323-AK$7))</f>
        <v>0</v>
      </c>
      <c r="AL323" s="339">
        <f>IF(OR($C323&gt;AL$7,$C323+$E323-1&lt;AL$7),0,($D323-SUM($F323:AK323)-SUM($F262:AK262))/($E323+$C323-AL$7))</f>
        <v>0</v>
      </c>
      <c r="AM323" s="339">
        <f>IF(OR($C323&gt;AM$7,$C323+$E323-1&lt;AM$7),0,($D323-SUM($F323:AL323)-SUM($F262:AL262))/($E323+$C323-AM$7))</f>
        <v>0</v>
      </c>
      <c r="AN323" s="339">
        <f>IF(OR($C323&gt;AN$7,$C323+$E323-1&lt;AN$7),0,($D323-SUM($F323:AM323)-SUM($F262:AM262))/($E323+$C323-AN$7))</f>
        <v>0</v>
      </c>
      <c r="AO323" s="339">
        <f>IF(OR($C323&gt;AO$7,$C323+$E323-1&lt;AO$7),0,($D323-SUM($F323:AN323)-SUM($F262:AN262))/($E323+$C323-AO$7))</f>
        <v>0</v>
      </c>
      <c r="AP323" s="339">
        <f>IF(OR($C323&gt;AP$7,$C323+$E323-1&lt;AP$7),0,($D323-SUM($F323:AO323)-SUM($F262:AO262))/($E323+$C323-AP$7))</f>
        <v>0</v>
      </c>
      <c r="AQ323" s="339">
        <f>IF(OR($C323&gt;AQ$7,$C323+$E323-1&lt;AQ$7),0,($D323-SUM($F323:AP323)-SUM($F262:AP262))/($E323+$C323-AQ$7))</f>
        <v>0</v>
      </c>
      <c r="AR323" s="339">
        <f>IF(OR($C323&gt;AR$7,$C323+$E323-1&lt;AR$7),0,($D323-SUM($F323:AQ323)-SUM($F262:AQ262))/($E323+$C323-AR$7))</f>
        <v>1.4315245171818659E-2</v>
      </c>
      <c r="AS323" s="339">
        <f>IF(OR($C323&gt;AS$7,$C323+$E323-1&lt;AS$7),0,($D323-SUM($F323:AR323)-SUM($F262:AR262))/($E323+$C323-AS$7))</f>
        <v>1.4315245171818659E-2</v>
      </c>
      <c r="AT323" s="339">
        <f>IF(OR($C323&gt;AT$7,$C323+$E323-1&lt;AT$7),0,($D323-SUM($F323:AS323)-SUM($F262:AS262))/($E323+$C323-AT$7))</f>
        <v>1.4315245171818659E-2</v>
      </c>
      <c r="AU323" s="339">
        <f>IF(OR($C323&gt;AU$7,$C323+$E323-1&lt;AU$7),0,($D323-SUM($F323:AT323)-SUM($F262:AT262))/($E323+$C323-AU$7))</f>
        <v>1.4315245171818661E-2</v>
      </c>
      <c r="AV323" s="339">
        <f>IF(OR($C323&gt;AV$7,$C323+$E323-1&lt;AV$7),0,($D323-SUM($F323:AU323)-SUM($F262:AU262))/($E323+$C323-AV$7))</f>
        <v>1.4315245171818657E-2</v>
      </c>
      <c r="AW323" s="339">
        <f>IF(OR($C323&gt;AW$7,$C323+$E323-1&lt;AW$7),0,($D323-SUM($F323:AV323)-SUM($F262:AV262))/($E323+$C323-AW$7))</f>
        <v>1.4315245171818661E-2</v>
      </c>
      <c r="AX323" s="339">
        <f>IF(OR($C323&gt;AX$7,$C323+$E323-1&lt;AX$7),0,($D323-SUM($F323:AW323)-SUM($F262:AW262))/($E323+$C323-AX$7))</f>
        <v>1.4315245171818661E-2</v>
      </c>
      <c r="AY323" s="339">
        <f>IF(OR($C323&gt;AY$7,$C323+$E323-1&lt;AY$7),0,($D323-SUM($F323:AX323)-SUM($F262:AX262))/($E323+$C323-AY$7))</f>
        <v>1.4315245171818661E-2</v>
      </c>
      <c r="AZ323" s="339">
        <f>IF(OR($C323&gt;AZ$7,$C323+$E323-1&lt;AZ$7),0,($D323-SUM($F323:AY323)-SUM($F262:AY262))/($E323+$C323-AZ$7))</f>
        <v>1.4315245171818661E-2</v>
      </c>
      <c r="BA323" s="339">
        <f>IF(OR($C323&gt;BA$7,$C323+$E323-1&lt;BA$7),0,($D323-SUM($F323:AZ323)-SUM($F262:AZ262))/($E323+$C323-BA$7))</f>
        <v>0</v>
      </c>
      <c r="BB323" s="339">
        <f>IF(OR($C323&gt;BB$7,$C323+$E323-1&lt;BB$7),0,($D323-SUM($F323:BA323)-SUM($F262:BA262))/($E323+$C323-BB$7))</f>
        <v>0</v>
      </c>
      <c r="BC323" s="339">
        <f>IF(OR($C323&gt;BC$7,$C323+$E323-1&lt;BC$7),0,($D323-SUM($F323:BB323)-SUM($F262:BB262))/($E323+$C323-BC$7))</f>
        <v>0</v>
      </c>
      <c r="BD323" s="339">
        <f>IF(OR($C323&gt;BD$7,$C323+$E323-1&lt;BD$7),0,($D323-SUM($F323:BC323)-SUM($F262:BC262))/($E323+$C323-BD$7))</f>
        <v>0</v>
      </c>
      <c r="BE323" s="339">
        <f>IF(OR($C323&gt;BE$7,$C323+$E323-1&lt;BE$7),0,($D323-SUM($F323:BD323)-SUM($F262:BD262))/($E323+$C323-BE$7))</f>
        <v>0</v>
      </c>
      <c r="BF323" s="339">
        <f>IF(OR($C323&gt;BF$7,$C323+$E323-1&lt;BF$7),0,($D323-SUM($F323:BE323)-SUM($F262:BE262))/($E323+$C323-BF$7))</f>
        <v>0</v>
      </c>
      <c r="BG323" s="339">
        <f>IF(OR($C323&gt;BG$7,$C323+$E323-1&lt;BG$7),0,($D323-SUM($F323:BF323)-SUM($F262:BF262))/($E323+$C323-BG$7))</f>
        <v>0</v>
      </c>
      <c r="BH323" s="339">
        <f>IF(OR($C323&gt;BH$7,$C323+$E323-1&lt;BH$7),0,($D323-SUM($F323:BG323)-SUM($F262:BG262))/($E323+$C323-BH$7))</f>
        <v>0</v>
      </c>
      <c r="BI323" s="339">
        <f>IF(OR($C323&gt;BI$7,$C323+$E323-1&lt;BI$7),0,($D323-SUM($F323:BH323)-SUM($F262:BH262))/($E323+$C323-BI$7))</f>
        <v>0</v>
      </c>
      <c r="BJ323" s="339">
        <f>IF(OR($C323&gt;BJ$7,$C323+$E323-1&lt;BJ$7),0,($D323-SUM($F323:BI323)-SUM($F262:BI262))/($E323+$C323-BJ$7))</f>
        <v>0</v>
      </c>
      <c r="BK323" s="339">
        <f>IF(OR($C323&gt;BK$7,$C323+$E323-1&lt;BK$7),0,($D323-SUM($F323:BJ323)-SUM($F262:BJ262))/($E323+$C323-BK$7))</f>
        <v>0</v>
      </c>
      <c r="BL323" s="339">
        <f>IF(OR($C323&gt;BL$7,$C323+$E323-1&lt;BL$7),0,($D323-SUM($F323:BK323)-SUM($F262:BK262))/($E323+$C323-BL$7))</f>
        <v>0</v>
      </c>
      <c r="BM323" s="339">
        <f>IF(OR($C323&gt;BM$7,$C323+$E323-1&lt;BM$7),0,($D323-SUM($F323:BL323)-SUM($F262:BL262))/($E323+$C323-BM$7))</f>
        <v>0</v>
      </c>
      <c r="BN323" s="339">
        <f>IF(OR($C323&gt;BN$7,$C323+$E323-1&lt;BN$7),0,($D323-SUM($F323:BM323)-SUM($F262:BM262))/($E323+$C323-BN$7))</f>
        <v>0</v>
      </c>
      <c r="BO323" s="253"/>
      <c r="BP323" s="253"/>
      <c r="BQ323" s="253"/>
      <c r="BR323" s="253"/>
      <c r="BS323" s="253"/>
      <c r="BT323" s="253"/>
      <c r="BU323" s="253"/>
      <c r="BV323" s="253"/>
      <c r="BW323" s="253"/>
      <c r="BX323" s="253"/>
      <c r="BY323" s="253"/>
      <c r="BZ323" s="253"/>
      <c r="CA323" s="253"/>
      <c r="CB323" s="253"/>
      <c r="CC323" s="253"/>
      <c r="CD323" s="253"/>
      <c r="CE323" s="253"/>
      <c r="CF323" s="253"/>
      <c r="CG323" s="253"/>
      <c r="CH323" s="253"/>
      <c r="CI323" s="253"/>
      <c r="CJ323" s="253"/>
      <c r="CK323" s="253"/>
      <c r="CL323" s="253"/>
    </row>
    <row r="324" spans="1:90" hidden="1" outlineLevel="1" x14ac:dyDescent="0.15">
      <c r="A324" s="112"/>
      <c r="B324" s="87"/>
      <c r="C324" s="8">
        <v>39</v>
      </c>
      <c r="D324" s="337">
        <v>0.12622916592802041</v>
      </c>
      <c r="E324" s="8">
        <f t="shared" si="28"/>
        <v>9</v>
      </c>
      <c r="F324" s="338"/>
      <c r="G324" s="339">
        <f>IF(OR($C324&gt;G$7,$C324+$E324-1&lt;G$7),0,($D324-SUM($F324:F324)-SUM($F263:F263))/($E324+$C324-G$7))</f>
        <v>0</v>
      </c>
      <c r="H324" s="339">
        <f>IF(OR($C324&gt;H$7,$C324+$E324-1&lt;H$7),0,($D324-SUM($F324:G324)-SUM($F263:G263))/($E324+$C324-H$7))</f>
        <v>0</v>
      </c>
      <c r="I324" s="339">
        <f>IF(OR($C324&gt;I$7,$C324+$E324-1&lt;I$7),0,($D324-SUM($F324:H324)-SUM($F263:H263))/($E324+$C324-I$7))</f>
        <v>0</v>
      </c>
      <c r="J324" s="339">
        <f>IF(OR($C324&gt;J$7,$C324+$E324-1&lt;J$7),0,($D324-SUM($F324:I324)-SUM($F263:I263))/($E324+$C324-J$7))</f>
        <v>0</v>
      </c>
      <c r="K324" s="339">
        <f>IF(OR($C324&gt;K$7,$C324+$E324-1&lt;K$7),0,($D324-SUM($F324:J324)-SUM($F263:J263))/($E324+$C324-K$7))</f>
        <v>0</v>
      </c>
      <c r="L324" s="339">
        <f>IF(OR($C324&gt;L$7,$C324+$E324-1&lt;L$7),0,($D324-SUM($F324:K324)-SUM($F263:K263))/($E324+$C324-L$7))</f>
        <v>0</v>
      </c>
      <c r="M324" s="339">
        <f>IF(OR($C324&gt;M$7,$C324+$E324-1&lt;M$7),0,($D324-SUM($F324:L324)-SUM($F263:L263))/($E324+$C324-M$7))</f>
        <v>0</v>
      </c>
      <c r="N324" s="339">
        <f>IF(OR($C324&gt;N$7,$C324+$E324-1&lt;N$7),0,($D324-SUM($F324:M324)-SUM($F263:M263))/($E324+$C324-N$7))</f>
        <v>0</v>
      </c>
      <c r="O324" s="339">
        <f>IF(OR($C324&gt;O$7,$C324+$E324-1&lt;O$7),0,($D324-SUM($F324:N324)-SUM($F263:N263))/($E324+$C324-O$7))</f>
        <v>0</v>
      </c>
      <c r="P324" s="339">
        <f>IF(OR($C324&gt;P$7,$C324+$E324-1&lt;P$7),0,($D324-SUM($F324:O324)-SUM($F263:O263))/($E324+$C324-P$7))</f>
        <v>0</v>
      </c>
      <c r="Q324" s="339">
        <f>IF(OR($C324&gt;Q$7,$C324+$E324-1&lt;Q$7),0,($D324-SUM($F324:P324)-SUM($F263:P263))/($E324+$C324-Q$7))</f>
        <v>0</v>
      </c>
      <c r="R324" s="339">
        <f>IF(OR($C324&gt;R$7,$C324+$E324-1&lt;R$7),0,($D324-SUM($F324:Q324)-SUM($F263:Q263))/($E324+$C324-R$7))</f>
        <v>0</v>
      </c>
      <c r="S324" s="339">
        <f>IF(OR($C324&gt;S$7,$C324+$E324-1&lt;S$7),0,($D324-SUM($F324:R324)-SUM($F263:R263))/($E324+$C324-S$7))</f>
        <v>0</v>
      </c>
      <c r="T324" s="339">
        <f>IF(OR($C324&gt;T$7,$C324+$E324-1&lt;T$7),0,($D324-SUM($F324:S324)-SUM($F263:S263))/($E324+$C324-T$7))</f>
        <v>0</v>
      </c>
      <c r="U324" s="339">
        <f>IF(OR($C324&gt;U$7,$C324+$E324-1&lt;U$7),0,($D324-SUM($F324:T324)-SUM($F263:T263))/($E324+$C324-U$7))</f>
        <v>0</v>
      </c>
      <c r="V324" s="339">
        <f>IF(OR($C324&gt;V$7,$C324+$E324-1&lt;V$7),0,($D324-SUM($F324:U324)-SUM($F263:U263))/($E324+$C324-V$7))</f>
        <v>0</v>
      </c>
      <c r="W324" s="339">
        <f>IF(OR($C324&gt;W$7,$C324+$E324-1&lt;W$7),0,($D324-SUM($F324:V324)-SUM($F263:V263))/($E324+$C324-W$7))</f>
        <v>0</v>
      </c>
      <c r="X324" s="339">
        <f>IF(OR($C324&gt;X$7,$C324+$E324-1&lt;X$7),0,($D324-SUM($F324:W324)-SUM($F263:W263))/($E324+$C324-X$7))</f>
        <v>0</v>
      </c>
      <c r="Y324" s="339">
        <f>IF(OR($C324&gt;Y$7,$C324+$E324-1&lt;Y$7),0,($D324-SUM($F324:X324)-SUM($F263:X263))/($E324+$C324-Y$7))</f>
        <v>0</v>
      </c>
      <c r="Z324" s="339">
        <f>IF(OR($C324&gt;Z$7,$C324+$E324-1&lt;Z$7),0,($D324-SUM($F324:Y324)-SUM($F263:Y263))/($E324+$C324-Z$7))</f>
        <v>0</v>
      </c>
      <c r="AA324" s="339">
        <f>IF(OR($C324&gt;AA$7,$C324+$E324-1&lt;AA$7),0,($D324-SUM($F324:Z324)-SUM($F263:Z263))/($E324+$C324-AA$7))</f>
        <v>0</v>
      </c>
      <c r="AB324" s="339">
        <f>IF(OR($C324&gt;AB$7,$C324+$E324-1&lt;AB$7),0,($D324-SUM($F324:AA324)-SUM($F263:AA263))/($E324+$C324-AB$7))</f>
        <v>0</v>
      </c>
      <c r="AC324" s="339">
        <f>IF(OR($C324&gt;AC$7,$C324+$E324-1&lt;AC$7),0,($D324-SUM($F324:AB324)-SUM($F263:AB263))/($E324+$C324-AC$7))</f>
        <v>0</v>
      </c>
      <c r="AD324" s="339">
        <f>IF(OR($C324&gt;AD$7,$C324+$E324-1&lt;AD$7),0,($D324-SUM($F324:AC324)-SUM($F263:AC263))/($E324+$C324-AD$7))</f>
        <v>0</v>
      </c>
      <c r="AE324" s="339">
        <f>IF(OR($C324&gt;AE$7,$C324+$E324-1&lt;AE$7),0,($D324-SUM($F324:AD324)-SUM($F263:AD263))/($E324+$C324-AE$7))</f>
        <v>0</v>
      </c>
      <c r="AF324" s="339">
        <f>IF(OR($C324&gt;AF$7,$C324+$E324-1&lt;AF$7),0,($D324-SUM($F324:AE324)-SUM($F263:AE263))/($E324+$C324-AF$7))</f>
        <v>0</v>
      </c>
      <c r="AG324" s="339">
        <f>IF(OR($C324&gt;AG$7,$C324+$E324-1&lt;AG$7),0,($D324-SUM($F324:AF324)-SUM($F263:AF263))/($E324+$C324-AG$7))</f>
        <v>0</v>
      </c>
      <c r="AH324" s="339">
        <f>IF(OR($C324&gt;AH$7,$C324+$E324-1&lt;AH$7),0,($D324-SUM($F324:AG324)-SUM($F263:AG263))/($E324+$C324-AH$7))</f>
        <v>0</v>
      </c>
      <c r="AI324" s="339">
        <f>IF(OR($C324&gt;AI$7,$C324+$E324-1&lt;AI$7),0,($D324-SUM($F324:AH324)-SUM($F263:AH263))/($E324+$C324-AI$7))</f>
        <v>0</v>
      </c>
      <c r="AJ324" s="339">
        <f>IF(OR($C324&gt;AJ$7,$C324+$E324-1&lt;AJ$7),0,($D324-SUM($F324:AI324)-SUM($F263:AI263))/($E324+$C324-AJ$7))</f>
        <v>0</v>
      </c>
      <c r="AK324" s="339">
        <f>IF(OR($C324&gt;AK$7,$C324+$E324-1&lt;AK$7),0,($D324-SUM($F324:AJ324)-SUM($F263:AJ263))/($E324+$C324-AK$7))</f>
        <v>0</v>
      </c>
      <c r="AL324" s="339">
        <f>IF(OR($C324&gt;AL$7,$C324+$E324-1&lt;AL$7),0,($D324-SUM($F324:AK324)-SUM($F263:AK263))/($E324+$C324-AL$7))</f>
        <v>0</v>
      </c>
      <c r="AM324" s="339">
        <f>IF(OR($C324&gt;AM$7,$C324+$E324-1&lt;AM$7),0,($D324-SUM($F324:AL324)-SUM($F263:AL263))/($E324+$C324-AM$7))</f>
        <v>0</v>
      </c>
      <c r="AN324" s="339">
        <f>IF(OR($C324&gt;AN$7,$C324+$E324-1&lt;AN$7),0,($D324-SUM($F324:AM324)-SUM($F263:AM263))/($E324+$C324-AN$7))</f>
        <v>0</v>
      </c>
      <c r="AO324" s="339">
        <f>IF(OR($C324&gt;AO$7,$C324+$E324-1&lt;AO$7),0,($D324-SUM($F324:AN324)-SUM($F263:AN263))/($E324+$C324-AO$7))</f>
        <v>0</v>
      </c>
      <c r="AP324" s="339">
        <f>IF(OR($C324&gt;AP$7,$C324+$E324-1&lt;AP$7),0,($D324-SUM($F324:AO324)-SUM($F263:AO263))/($E324+$C324-AP$7))</f>
        <v>0</v>
      </c>
      <c r="AQ324" s="339">
        <f>IF(OR($C324&gt;AQ$7,$C324+$E324-1&lt;AQ$7),0,($D324-SUM($F324:AP324)-SUM($F263:AP263))/($E324+$C324-AQ$7))</f>
        <v>0</v>
      </c>
      <c r="AR324" s="339">
        <f>IF(OR($C324&gt;AR$7,$C324+$E324-1&lt;AR$7),0,($D324-SUM($F324:AQ324)-SUM($F263:AQ263))/($E324+$C324-AR$7))</f>
        <v>0</v>
      </c>
      <c r="AS324" s="339">
        <f>IF(OR($C324&gt;AS$7,$C324+$E324-1&lt;AS$7),0,($D324-SUM($F324:AR324)-SUM($F263:AR263))/($E324+$C324-AS$7))</f>
        <v>1.4025462880891158E-2</v>
      </c>
      <c r="AT324" s="339">
        <f>IF(OR($C324&gt;AT$7,$C324+$E324-1&lt;AT$7),0,($D324-SUM($F324:AS324)-SUM($F263:AS263))/($E324+$C324-AT$7))</f>
        <v>1.4025462880891158E-2</v>
      </c>
      <c r="AU324" s="339">
        <f>IF(OR($C324&gt;AU$7,$C324+$E324-1&lt;AU$7),0,($D324-SUM($F324:AT324)-SUM($F263:AT263))/($E324+$C324-AU$7))</f>
        <v>1.4025462880891158E-2</v>
      </c>
      <c r="AV324" s="339">
        <f>IF(OR($C324&gt;AV$7,$C324+$E324-1&lt;AV$7),0,($D324-SUM($F324:AU324)-SUM($F263:AU263))/($E324+$C324-AV$7))</f>
        <v>1.4025462880891156E-2</v>
      </c>
      <c r="AW324" s="339">
        <f>IF(OR($C324&gt;AW$7,$C324+$E324-1&lt;AW$7),0,($D324-SUM($F324:AV324)-SUM($F263:AV263))/($E324+$C324-AW$7))</f>
        <v>1.4025462880891158E-2</v>
      </c>
      <c r="AX324" s="339">
        <f>IF(OR($C324&gt;AX$7,$C324+$E324-1&lt;AX$7),0,($D324-SUM($F324:AW324)-SUM($F263:AW263))/($E324+$C324-AX$7))</f>
        <v>1.4025462880891158E-2</v>
      </c>
      <c r="AY324" s="339">
        <f>IF(OR($C324&gt;AY$7,$C324+$E324-1&lt;AY$7),0,($D324-SUM($F324:AX324)-SUM($F263:AX263))/($E324+$C324-AY$7))</f>
        <v>1.4025462880891159E-2</v>
      </c>
      <c r="AZ324" s="339">
        <f>IF(OR($C324&gt;AZ$7,$C324+$E324-1&lt;AZ$7),0,($D324-SUM($F324:AY324)-SUM($F263:AY263))/($E324+$C324-AZ$7))</f>
        <v>1.4025462880891161E-2</v>
      </c>
      <c r="BA324" s="339">
        <f>IF(OR($C324&gt;BA$7,$C324+$E324-1&lt;BA$7),0,($D324-SUM($F324:AZ324)-SUM($F263:AZ263))/($E324+$C324-BA$7))</f>
        <v>1.4025462880891154E-2</v>
      </c>
      <c r="BB324" s="339">
        <f>IF(OR($C324&gt;BB$7,$C324+$E324-1&lt;BB$7),0,($D324-SUM($F324:BA324)-SUM($F263:BA263))/($E324+$C324-BB$7))</f>
        <v>0</v>
      </c>
      <c r="BC324" s="339">
        <f>IF(OR($C324&gt;BC$7,$C324+$E324-1&lt;BC$7),0,($D324-SUM($F324:BB324)-SUM($F263:BB263))/($E324+$C324-BC$7))</f>
        <v>0</v>
      </c>
      <c r="BD324" s="339">
        <f>IF(OR($C324&gt;BD$7,$C324+$E324-1&lt;BD$7),0,($D324-SUM($F324:BC324)-SUM($F263:BC263))/($E324+$C324-BD$7))</f>
        <v>0</v>
      </c>
      <c r="BE324" s="339">
        <f>IF(OR($C324&gt;BE$7,$C324+$E324-1&lt;BE$7),0,($D324-SUM($F324:BD324)-SUM($F263:BD263))/($E324+$C324-BE$7))</f>
        <v>0</v>
      </c>
      <c r="BF324" s="339">
        <f>IF(OR($C324&gt;BF$7,$C324+$E324-1&lt;BF$7),0,($D324-SUM($F324:BE324)-SUM($F263:BE263))/($E324+$C324-BF$7))</f>
        <v>0</v>
      </c>
      <c r="BG324" s="339">
        <f>IF(OR($C324&gt;BG$7,$C324+$E324-1&lt;BG$7),0,($D324-SUM($F324:BF324)-SUM($F263:BF263))/($E324+$C324-BG$7))</f>
        <v>0</v>
      </c>
      <c r="BH324" s="339">
        <f>IF(OR($C324&gt;BH$7,$C324+$E324-1&lt;BH$7),0,($D324-SUM($F324:BG324)-SUM($F263:BG263))/($E324+$C324-BH$7))</f>
        <v>0</v>
      </c>
      <c r="BI324" s="339">
        <f>IF(OR($C324&gt;BI$7,$C324+$E324-1&lt;BI$7),0,($D324-SUM($F324:BH324)-SUM($F263:BH263))/($E324+$C324-BI$7))</f>
        <v>0</v>
      </c>
      <c r="BJ324" s="339">
        <f>IF(OR($C324&gt;BJ$7,$C324+$E324-1&lt;BJ$7),0,($D324-SUM($F324:BI324)-SUM($F263:BI263))/($E324+$C324-BJ$7))</f>
        <v>0</v>
      </c>
      <c r="BK324" s="339">
        <f>IF(OR($C324&gt;BK$7,$C324+$E324-1&lt;BK$7),0,($D324-SUM($F324:BJ324)-SUM($F263:BJ263))/($E324+$C324-BK$7))</f>
        <v>0</v>
      </c>
      <c r="BL324" s="339">
        <f>IF(OR($C324&gt;BL$7,$C324+$E324-1&lt;BL$7),0,($D324-SUM($F324:BK324)-SUM($F263:BK263))/($E324+$C324-BL$7))</f>
        <v>0</v>
      </c>
      <c r="BM324" s="339">
        <f>IF(OR($C324&gt;BM$7,$C324+$E324-1&lt;BM$7),0,($D324-SUM($F324:BL324)-SUM($F263:BL263))/($E324+$C324-BM$7))</f>
        <v>0</v>
      </c>
      <c r="BN324" s="339">
        <f>IF(OR($C324&gt;BN$7,$C324+$E324-1&lt;BN$7),0,($D324-SUM($F324:BM324)-SUM($F263:BM263))/($E324+$C324-BN$7))</f>
        <v>0</v>
      </c>
      <c r="BO324" s="253"/>
      <c r="BP324" s="253"/>
      <c r="BQ324" s="253"/>
      <c r="BR324" s="253"/>
      <c r="BS324" s="253"/>
      <c r="BT324" s="253"/>
      <c r="BU324" s="253"/>
      <c r="BV324" s="253"/>
      <c r="BW324" s="253"/>
      <c r="BX324" s="253"/>
      <c r="BY324" s="253"/>
      <c r="BZ324" s="253"/>
      <c r="CA324" s="253"/>
      <c r="CB324" s="253"/>
      <c r="CC324" s="253"/>
      <c r="CD324" s="253"/>
      <c r="CE324" s="253"/>
      <c r="CF324" s="253"/>
      <c r="CG324" s="253"/>
      <c r="CH324" s="253"/>
      <c r="CI324" s="253"/>
      <c r="CJ324" s="253"/>
      <c r="CK324" s="253"/>
      <c r="CL324" s="253"/>
    </row>
    <row r="325" spans="1:90" hidden="1" outlineLevel="1" x14ac:dyDescent="0.15">
      <c r="A325" s="112"/>
      <c r="B325" s="87"/>
      <c r="C325" s="8">
        <v>40</v>
      </c>
      <c r="D325" s="337">
        <v>0.12362112530967286</v>
      </c>
      <c r="E325" s="8">
        <f t="shared" si="28"/>
        <v>9</v>
      </c>
      <c r="F325" s="338"/>
      <c r="G325" s="339">
        <f>IF(OR($C325&gt;G$7,$C325+$E325-1&lt;G$7),0,($D325-SUM($F325:F325)-SUM($F264:F264))/($E325+$C325-G$7))</f>
        <v>0</v>
      </c>
      <c r="H325" s="339">
        <f>IF(OR($C325&gt;H$7,$C325+$E325-1&lt;H$7),0,($D325-SUM($F325:G325)-SUM($F264:G264))/($E325+$C325-H$7))</f>
        <v>0</v>
      </c>
      <c r="I325" s="339">
        <f>IF(OR($C325&gt;I$7,$C325+$E325-1&lt;I$7),0,($D325-SUM($F325:H325)-SUM($F264:H264))/($E325+$C325-I$7))</f>
        <v>0</v>
      </c>
      <c r="J325" s="339">
        <f>IF(OR($C325&gt;J$7,$C325+$E325-1&lt;J$7),0,($D325-SUM($F325:I325)-SUM($F264:I264))/($E325+$C325-J$7))</f>
        <v>0</v>
      </c>
      <c r="K325" s="339">
        <f>IF(OR($C325&gt;K$7,$C325+$E325-1&lt;K$7),0,($D325-SUM($F325:J325)-SUM($F264:J264))/($E325+$C325-K$7))</f>
        <v>0</v>
      </c>
      <c r="L325" s="339">
        <f>IF(OR($C325&gt;L$7,$C325+$E325-1&lt;L$7),0,($D325-SUM($F325:K325)-SUM($F264:K264))/($E325+$C325-L$7))</f>
        <v>0</v>
      </c>
      <c r="M325" s="339">
        <f>IF(OR($C325&gt;M$7,$C325+$E325-1&lt;M$7),0,($D325-SUM($F325:L325)-SUM($F264:L264))/($E325+$C325-M$7))</f>
        <v>0</v>
      </c>
      <c r="N325" s="339">
        <f>IF(OR($C325&gt;N$7,$C325+$E325-1&lt;N$7),0,($D325-SUM($F325:M325)-SUM($F264:M264))/($E325+$C325-N$7))</f>
        <v>0</v>
      </c>
      <c r="O325" s="339">
        <f>IF(OR($C325&gt;O$7,$C325+$E325-1&lt;O$7),0,($D325-SUM($F325:N325)-SUM($F264:N264))/($E325+$C325-O$7))</f>
        <v>0</v>
      </c>
      <c r="P325" s="339">
        <f>IF(OR($C325&gt;P$7,$C325+$E325-1&lt;P$7),0,($D325-SUM($F325:O325)-SUM($F264:O264))/($E325+$C325-P$7))</f>
        <v>0</v>
      </c>
      <c r="Q325" s="339">
        <f>IF(OR($C325&gt;Q$7,$C325+$E325-1&lt;Q$7),0,($D325-SUM($F325:P325)-SUM($F264:P264))/($E325+$C325-Q$7))</f>
        <v>0</v>
      </c>
      <c r="R325" s="339">
        <f>IF(OR($C325&gt;R$7,$C325+$E325-1&lt;R$7),0,($D325-SUM($F325:Q325)-SUM($F264:Q264))/($E325+$C325-R$7))</f>
        <v>0</v>
      </c>
      <c r="S325" s="339">
        <f>IF(OR($C325&gt;S$7,$C325+$E325-1&lt;S$7),0,($D325-SUM($F325:R325)-SUM($F264:R264))/($E325+$C325-S$7))</f>
        <v>0</v>
      </c>
      <c r="T325" s="339">
        <f>IF(OR($C325&gt;T$7,$C325+$E325-1&lt;T$7),0,($D325-SUM($F325:S325)-SUM($F264:S264))/($E325+$C325-T$7))</f>
        <v>0</v>
      </c>
      <c r="U325" s="339">
        <f>IF(OR($C325&gt;U$7,$C325+$E325-1&lt;U$7),0,($D325-SUM($F325:T325)-SUM($F264:T264))/($E325+$C325-U$7))</f>
        <v>0</v>
      </c>
      <c r="V325" s="339">
        <f>IF(OR($C325&gt;V$7,$C325+$E325-1&lt;V$7),0,($D325-SUM($F325:U325)-SUM($F264:U264))/($E325+$C325-V$7))</f>
        <v>0</v>
      </c>
      <c r="W325" s="339">
        <f>IF(OR($C325&gt;W$7,$C325+$E325-1&lt;W$7),0,($D325-SUM($F325:V325)-SUM($F264:V264))/($E325+$C325-W$7))</f>
        <v>0</v>
      </c>
      <c r="X325" s="339">
        <f>IF(OR($C325&gt;X$7,$C325+$E325-1&lt;X$7),0,($D325-SUM($F325:W325)-SUM($F264:W264))/($E325+$C325-X$7))</f>
        <v>0</v>
      </c>
      <c r="Y325" s="339">
        <f>IF(OR($C325&gt;Y$7,$C325+$E325-1&lt;Y$7),0,($D325-SUM($F325:X325)-SUM($F264:X264))/($E325+$C325-Y$7))</f>
        <v>0</v>
      </c>
      <c r="Z325" s="339">
        <f>IF(OR($C325&gt;Z$7,$C325+$E325-1&lt;Z$7),0,($D325-SUM($F325:Y325)-SUM($F264:Y264))/($E325+$C325-Z$7))</f>
        <v>0</v>
      </c>
      <c r="AA325" s="339">
        <f>IF(OR($C325&gt;AA$7,$C325+$E325-1&lt;AA$7),0,($D325-SUM($F325:Z325)-SUM($F264:Z264))/($E325+$C325-AA$7))</f>
        <v>0</v>
      </c>
      <c r="AB325" s="339">
        <f>IF(OR($C325&gt;AB$7,$C325+$E325-1&lt;AB$7),0,($D325-SUM($F325:AA325)-SUM($F264:AA264))/($E325+$C325-AB$7))</f>
        <v>0</v>
      </c>
      <c r="AC325" s="339">
        <f>IF(OR($C325&gt;AC$7,$C325+$E325-1&lt;AC$7),0,($D325-SUM($F325:AB325)-SUM($F264:AB264))/($E325+$C325-AC$7))</f>
        <v>0</v>
      </c>
      <c r="AD325" s="339">
        <f>IF(OR($C325&gt;AD$7,$C325+$E325-1&lt;AD$7),0,($D325-SUM($F325:AC325)-SUM($F264:AC264))/($E325+$C325-AD$7))</f>
        <v>0</v>
      </c>
      <c r="AE325" s="339">
        <f>IF(OR($C325&gt;AE$7,$C325+$E325-1&lt;AE$7),0,($D325-SUM($F325:AD325)-SUM($F264:AD264))/($E325+$C325-AE$7))</f>
        <v>0</v>
      </c>
      <c r="AF325" s="339">
        <f>IF(OR($C325&gt;AF$7,$C325+$E325-1&lt;AF$7),0,($D325-SUM($F325:AE325)-SUM($F264:AE264))/($E325+$C325-AF$7))</f>
        <v>0</v>
      </c>
      <c r="AG325" s="339">
        <f>IF(OR($C325&gt;AG$7,$C325+$E325-1&lt;AG$7),0,($D325-SUM($F325:AF325)-SUM($F264:AF264))/($E325+$C325-AG$7))</f>
        <v>0</v>
      </c>
      <c r="AH325" s="339">
        <f>IF(OR($C325&gt;AH$7,$C325+$E325-1&lt;AH$7),0,($D325-SUM($F325:AG325)-SUM($F264:AG264))/($E325+$C325-AH$7))</f>
        <v>0</v>
      </c>
      <c r="AI325" s="339">
        <f>IF(OR($C325&gt;AI$7,$C325+$E325-1&lt;AI$7),0,($D325-SUM($F325:AH325)-SUM($F264:AH264))/($E325+$C325-AI$7))</f>
        <v>0</v>
      </c>
      <c r="AJ325" s="339">
        <f>IF(OR($C325&gt;AJ$7,$C325+$E325-1&lt;AJ$7),0,($D325-SUM($F325:AI325)-SUM($F264:AI264))/($E325+$C325-AJ$7))</f>
        <v>0</v>
      </c>
      <c r="AK325" s="339">
        <f>IF(OR($C325&gt;AK$7,$C325+$E325-1&lt;AK$7),0,($D325-SUM($F325:AJ325)-SUM($F264:AJ264))/($E325+$C325-AK$7))</f>
        <v>0</v>
      </c>
      <c r="AL325" s="339">
        <f>IF(OR($C325&gt;AL$7,$C325+$E325-1&lt;AL$7),0,($D325-SUM($F325:AK325)-SUM($F264:AK264))/($E325+$C325-AL$7))</f>
        <v>0</v>
      </c>
      <c r="AM325" s="339">
        <f>IF(OR($C325&gt;AM$7,$C325+$E325-1&lt;AM$7),0,($D325-SUM($F325:AL325)-SUM($F264:AL264))/($E325+$C325-AM$7))</f>
        <v>0</v>
      </c>
      <c r="AN325" s="339">
        <f>IF(OR($C325&gt;AN$7,$C325+$E325-1&lt;AN$7),0,($D325-SUM($F325:AM325)-SUM($F264:AM264))/($E325+$C325-AN$7))</f>
        <v>0</v>
      </c>
      <c r="AO325" s="339">
        <f>IF(OR($C325&gt;AO$7,$C325+$E325-1&lt;AO$7),0,($D325-SUM($F325:AN325)-SUM($F264:AN264))/($E325+$C325-AO$7))</f>
        <v>0</v>
      </c>
      <c r="AP325" s="339">
        <f>IF(OR($C325&gt;AP$7,$C325+$E325-1&lt;AP$7),0,($D325-SUM($F325:AO325)-SUM($F264:AO264))/($E325+$C325-AP$7))</f>
        <v>0</v>
      </c>
      <c r="AQ325" s="339">
        <f>IF(OR($C325&gt;AQ$7,$C325+$E325-1&lt;AQ$7),0,($D325-SUM($F325:AP325)-SUM($F264:AP264))/($E325+$C325-AQ$7))</f>
        <v>0</v>
      </c>
      <c r="AR325" s="339">
        <f>IF(OR($C325&gt;AR$7,$C325+$E325-1&lt;AR$7),0,($D325-SUM($F325:AQ325)-SUM($F264:AQ264))/($E325+$C325-AR$7))</f>
        <v>0</v>
      </c>
      <c r="AS325" s="339">
        <f>IF(OR($C325&gt;AS$7,$C325+$E325-1&lt;AS$7),0,($D325-SUM($F325:AR325)-SUM($F264:AR264))/($E325+$C325-AS$7))</f>
        <v>0</v>
      </c>
      <c r="AT325" s="339">
        <f>IF(OR($C325&gt;AT$7,$C325+$E325-1&lt;AT$7),0,($D325-SUM($F325:AS325)-SUM($F264:AS264))/($E325+$C325-AT$7))</f>
        <v>1.3735680589963651E-2</v>
      </c>
      <c r="AU325" s="339">
        <f>IF(OR($C325&gt;AU$7,$C325+$E325-1&lt;AU$7),0,($D325-SUM($F325:AT325)-SUM($F264:AT264))/($E325+$C325-AU$7))</f>
        <v>1.3735680589963651E-2</v>
      </c>
      <c r="AV325" s="339">
        <f>IF(OR($C325&gt;AV$7,$C325+$E325-1&lt;AV$7),0,($D325-SUM($F325:AU325)-SUM($F264:AU264))/($E325+$C325-AV$7))</f>
        <v>1.3735680589963649E-2</v>
      </c>
      <c r="AW325" s="339">
        <f>IF(OR($C325&gt;AW$7,$C325+$E325-1&lt;AW$7),0,($D325-SUM($F325:AV325)-SUM($F264:AV264))/($E325+$C325-AW$7))</f>
        <v>1.3735680589963653E-2</v>
      </c>
      <c r="AX325" s="339">
        <f>IF(OR($C325&gt;AX$7,$C325+$E325-1&lt;AX$7),0,($D325-SUM($F325:AW325)-SUM($F264:AW264))/($E325+$C325-AX$7))</f>
        <v>1.3735680589963651E-2</v>
      </c>
      <c r="AY325" s="339">
        <f>IF(OR($C325&gt;AY$7,$C325+$E325-1&lt;AY$7),0,($D325-SUM($F325:AX325)-SUM($F264:AX264))/($E325+$C325-AY$7))</f>
        <v>1.3735680589963651E-2</v>
      </c>
      <c r="AZ325" s="339">
        <f>IF(OR($C325&gt;AZ$7,$C325+$E325-1&lt;AZ$7),0,($D325-SUM($F325:AY325)-SUM($F264:AY264))/($E325+$C325-AZ$7))</f>
        <v>1.3735680589963653E-2</v>
      </c>
      <c r="BA325" s="339">
        <f>IF(OR($C325&gt;BA$7,$C325+$E325-1&lt;BA$7),0,($D325-SUM($F325:AZ325)-SUM($F264:AZ264))/($E325+$C325-BA$7))</f>
        <v>1.3735680589963654E-2</v>
      </c>
      <c r="BB325" s="339">
        <f>IF(OR($C325&gt;BB$7,$C325+$E325-1&lt;BB$7),0,($D325-SUM($F325:BA325)-SUM($F264:BA264))/($E325+$C325-BB$7))</f>
        <v>1.3735680589963647E-2</v>
      </c>
      <c r="BC325" s="339">
        <f>IF(OR($C325&gt;BC$7,$C325+$E325-1&lt;BC$7),0,($D325-SUM($F325:BB325)-SUM($F264:BB264))/($E325+$C325-BC$7))</f>
        <v>0</v>
      </c>
      <c r="BD325" s="339">
        <f>IF(OR($C325&gt;BD$7,$C325+$E325-1&lt;BD$7),0,($D325-SUM($F325:BC325)-SUM($F264:BC264))/($E325+$C325-BD$7))</f>
        <v>0</v>
      </c>
      <c r="BE325" s="339">
        <f>IF(OR($C325&gt;BE$7,$C325+$E325-1&lt;BE$7),0,($D325-SUM($F325:BD325)-SUM($F264:BD264))/($E325+$C325-BE$7))</f>
        <v>0</v>
      </c>
      <c r="BF325" s="339">
        <f>IF(OR($C325&gt;BF$7,$C325+$E325-1&lt;BF$7),0,($D325-SUM($F325:BE325)-SUM($F264:BE264))/($E325+$C325-BF$7))</f>
        <v>0</v>
      </c>
      <c r="BG325" s="339">
        <f>IF(OR($C325&gt;BG$7,$C325+$E325-1&lt;BG$7),0,($D325-SUM($F325:BF325)-SUM($F264:BF264))/($E325+$C325-BG$7))</f>
        <v>0</v>
      </c>
      <c r="BH325" s="339">
        <f>IF(OR($C325&gt;BH$7,$C325+$E325-1&lt;BH$7),0,($D325-SUM($F325:BG325)-SUM($F264:BG264))/($E325+$C325-BH$7))</f>
        <v>0</v>
      </c>
      <c r="BI325" s="339">
        <f>IF(OR($C325&gt;BI$7,$C325+$E325-1&lt;BI$7),0,($D325-SUM($F325:BH325)-SUM($F264:BH264))/($E325+$C325-BI$7))</f>
        <v>0</v>
      </c>
      <c r="BJ325" s="339">
        <f>IF(OR($C325&gt;BJ$7,$C325+$E325-1&lt;BJ$7),0,($D325-SUM($F325:BI325)-SUM($F264:BI264))/($E325+$C325-BJ$7))</f>
        <v>0</v>
      </c>
      <c r="BK325" s="339">
        <f>IF(OR($C325&gt;BK$7,$C325+$E325-1&lt;BK$7),0,($D325-SUM($F325:BJ325)-SUM($F264:BJ264))/($E325+$C325-BK$7))</f>
        <v>0</v>
      </c>
      <c r="BL325" s="339">
        <f>IF(OR($C325&gt;BL$7,$C325+$E325-1&lt;BL$7),0,($D325-SUM($F325:BK325)-SUM($F264:BK264))/($E325+$C325-BL$7))</f>
        <v>0</v>
      </c>
      <c r="BM325" s="339">
        <f>IF(OR($C325&gt;BM$7,$C325+$E325-1&lt;BM$7),0,($D325-SUM($F325:BL325)-SUM($F264:BL264))/($E325+$C325-BM$7))</f>
        <v>0</v>
      </c>
      <c r="BN325" s="339">
        <f>IF(OR($C325&gt;BN$7,$C325+$E325-1&lt;BN$7),0,($D325-SUM($F325:BM325)-SUM($F264:BM264))/($E325+$C325-BN$7))</f>
        <v>0</v>
      </c>
      <c r="BO325" s="253"/>
      <c r="BP325" s="253"/>
      <c r="BQ325" s="253"/>
      <c r="BR325" s="253"/>
      <c r="BS325" s="253"/>
      <c r="BT325" s="253"/>
      <c r="BU325" s="253"/>
      <c r="BV325" s="253"/>
      <c r="BW325" s="253"/>
      <c r="BX325" s="253"/>
      <c r="BY325" s="253"/>
      <c r="BZ325" s="253"/>
      <c r="CA325" s="253"/>
      <c r="CB325" s="253"/>
      <c r="CC325" s="253"/>
      <c r="CD325" s="253"/>
      <c r="CE325" s="253"/>
      <c r="CF325" s="253"/>
      <c r="CG325" s="253"/>
      <c r="CH325" s="253"/>
      <c r="CI325" s="253"/>
      <c r="CJ325" s="253"/>
      <c r="CK325" s="253"/>
      <c r="CL325" s="253"/>
    </row>
    <row r="326" spans="1:90" hidden="1" outlineLevel="1" x14ac:dyDescent="0.15">
      <c r="A326" s="112"/>
      <c r="B326" s="87"/>
      <c r="C326" s="8">
        <v>41</v>
      </c>
      <c r="D326" s="337">
        <v>0.12101308469132534</v>
      </c>
      <c r="E326" s="8">
        <f t="shared" si="28"/>
        <v>9</v>
      </c>
      <c r="F326" s="338"/>
      <c r="G326" s="339">
        <f>IF(OR($C326&gt;G$7,$C326+$E326-1&lt;G$7),0,($D326-SUM($F326:F326)-SUM($F265:F265))/($E326+$C326-G$7))</f>
        <v>0</v>
      </c>
      <c r="H326" s="339">
        <f>IF(OR($C326&gt;H$7,$C326+$E326-1&lt;H$7),0,($D326-SUM($F326:G326)-SUM($F265:G265))/($E326+$C326-H$7))</f>
        <v>0</v>
      </c>
      <c r="I326" s="339">
        <f>IF(OR($C326&gt;I$7,$C326+$E326-1&lt;I$7),0,($D326-SUM($F326:H326)-SUM($F265:H265))/($E326+$C326-I$7))</f>
        <v>0</v>
      </c>
      <c r="J326" s="339">
        <f>IF(OR($C326&gt;J$7,$C326+$E326-1&lt;J$7),0,($D326-SUM($F326:I326)-SUM($F265:I265))/($E326+$C326-J$7))</f>
        <v>0</v>
      </c>
      <c r="K326" s="339">
        <f>IF(OR($C326&gt;K$7,$C326+$E326-1&lt;K$7),0,($D326-SUM($F326:J326)-SUM($F265:J265))/($E326+$C326-K$7))</f>
        <v>0</v>
      </c>
      <c r="L326" s="339">
        <f>IF(OR($C326&gt;L$7,$C326+$E326-1&lt;L$7),0,($D326-SUM($F326:K326)-SUM($F265:K265))/($E326+$C326-L$7))</f>
        <v>0</v>
      </c>
      <c r="M326" s="339">
        <f>IF(OR($C326&gt;M$7,$C326+$E326-1&lt;M$7),0,($D326-SUM($F326:L326)-SUM($F265:L265))/($E326+$C326-M$7))</f>
        <v>0</v>
      </c>
      <c r="N326" s="339">
        <f>IF(OR($C326&gt;N$7,$C326+$E326-1&lt;N$7),0,($D326-SUM($F326:M326)-SUM($F265:M265))/($E326+$C326-N$7))</f>
        <v>0</v>
      </c>
      <c r="O326" s="339">
        <f>IF(OR($C326&gt;O$7,$C326+$E326-1&lt;O$7),0,($D326-SUM($F326:N326)-SUM($F265:N265))/($E326+$C326-O$7))</f>
        <v>0</v>
      </c>
      <c r="P326" s="339">
        <f>IF(OR($C326&gt;P$7,$C326+$E326-1&lt;P$7),0,($D326-SUM($F326:O326)-SUM($F265:O265))/($E326+$C326-P$7))</f>
        <v>0</v>
      </c>
      <c r="Q326" s="339">
        <f>IF(OR($C326&gt;Q$7,$C326+$E326-1&lt;Q$7),0,($D326-SUM($F326:P326)-SUM($F265:P265))/($E326+$C326-Q$7))</f>
        <v>0</v>
      </c>
      <c r="R326" s="339">
        <f>IF(OR($C326&gt;R$7,$C326+$E326-1&lt;R$7),0,($D326-SUM($F326:Q326)-SUM($F265:Q265))/($E326+$C326-R$7))</f>
        <v>0</v>
      </c>
      <c r="S326" s="339">
        <f>IF(OR($C326&gt;S$7,$C326+$E326-1&lt;S$7),0,($D326-SUM($F326:R326)-SUM($F265:R265))/($E326+$C326-S$7))</f>
        <v>0</v>
      </c>
      <c r="T326" s="339">
        <f>IF(OR($C326&gt;T$7,$C326+$E326-1&lt;T$7),0,($D326-SUM($F326:S326)-SUM($F265:S265))/($E326+$C326-T$7))</f>
        <v>0</v>
      </c>
      <c r="U326" s="339">
        <f>IF(OR($C326&gt;U$7,$C326+$E326-1&lt;U$7),0,($D326-SUM($F326:T326)-SUM($F265:T265))/($E326+$C326-U$7))</f>
        <v>0</v>
      </c>
      <c r="V326" s="339">
        <f>IF(OR($C326&gt;V$7,$C326+$E326-1&lt;V$7),0,($D326-SUM($F326:U326)-SUM($F265:U265))/($E326+$C326-V$7))</f>
        <v>0</v>
      </c>
      <c r="W326" s="339">
        <f>IF(OR($C326&gt;W$7,$C326+$E326-1&lt;W$7),0,($D326-SUM($F326:V326)-SUM($F265:V265))/($E326+$C326-W$7))</f>
        <v>0</v>
      </c>
      <c r="X326" s="339">
        <f>IF(OR($C326&gt;X$7,$C326+$E326-1&lt;X$7),0,($D326-SUM($F326:W326)-SUM($F265:W265))/($E326+$C326-X$7))</f>
        <v>0</v>
      </c>
      <c r="Y326" s="339">
        <f>IF(OR($C326&gt;Y$7,$C326+$E326-1&lt;Y$7),0,($D326-SUM($F326:X326)-SUM($F265:X265))/($E326+$C326-Y$7))</f>
        <v>0</v>
      </c>
      <c r="Z326" s="339">
        <f>IF(OR($C326&gt;Z$7,$C326+$E326-1&lt;Z$7),0,($D326-SUM($F326:Y326)-SUM($F265:Y265))/($E326+$C326-Z$7))</f>
        <v>0</v>
      </c>
      <c r="AA326" s="339">
        <f>IF(OR($C326&gt;AA$7,$C326+$E326-1&lt;AA$7),0,($D326-SUM($F326:Z326)-SUM($F265:Z265))/($E326+$C326-AA$7))</f>
        <v>0</v>
      </c>
      <c r="AB326" s="339">
        <f>IF(OR($C326&gt;AB$7,$C326+$E326-1&lt;AB$7),0,($D326-SUM($F326:AA326)-SUM($F265:AA265))/($E326+$C326-AB$7))</f>
        <v>0</v>
      </c>
      <c r="AC326" s="339">
        <f>IF(OR($C326&gt;AC$7,$C326+$E326-1&lt;AC$7),0,($D326-SUM($F326:AB326)-SUM($F265:AB265))/($E326+$C326-AC$7))</f>
        <v>0</v>
      </c>
      <c r="AD326" s="339">
        <f>IF(OR($C326&gt;AD$7,$C326+$E326-1&lt;AD$7),0,($D326-SUM($F326:AC326)-SUM($F265:AC265))/($E326+$C326-AD$7))</f>
        <v>0</v>
      </c>
      <c r="AE326" s="339">
        <f>IF(OR($C326&gt;AE$7,$C326+$E326-1&lt;AE$7),0,($D326-SUM($F326:AD326)-SUM($F265:AD265))/($E326+$C326-AE$7))</f>
        <v>0</v>
      </c>
      <c r="AF326" s="339">
        <f>IF(OR($C326&gt;AF$7,$C326+$E326-1&lt;AF$7),0,($D326-SUM($F326:AE326)-SUM($F265:AE265))/($E326+$C326-AF$7))</f>
        <v>0</v>
      </c>
      <c r="AG326" s="339">
        <f>IF(OR($C326&gt;AG$7,$C326+$E326-1&lt;AG$7),0,($D326-SUM($F326:AF326)-SUM($F265:AF265))/($E326+$C326-AG$7))</f>
        <v>0</v>
      </c>
      <c r="AH326" s="339">
        <f>IF(OR($C326&gt;AH$7,$C326+$E326-1&lt;AH$7),0,($D326-SUM($F326:AG326)-SUM($F265:AG265))/($E326+$C326-AH$7))</f>
        <v>0</v>
      </c>
      <c r="AI326" s="339">
        <f>IF(OR($C326&gt;AI$7,$C326+$E326-1&lt;AI$7),0,($D326-SUM($F326:AH326)-SUM($F265:AH265))/($E326+$C326-AI$7))</f>
        <v>0</v>
      </c>
      <c r="AJ326" s="339">
        <f>IF(OR($C326&gt;AJ$7,$C326+$E326-1&lt;AJ$7),0,($D326-SUM($F326:AI326)-SUM($F265:AI265))/($E326+$C326-AJ$7))</f>
        <v>0</v>
      </c>
      <c r="AK326" s="339">
        <f>IF(OR($C326&gt;AK$7,$C326+$E326-1&lt;AK$7),0,($D326-SUM($F326:AJ326)-SUM($F265:AJ265))/($E326+$C326-AK$7))</f>
        <v>0</v>
      </c>
      <c r="AL326" s="339">
        <f>IF(OR($C326&gt;AL$7,$C326+$E326-1&lt;AL$7),0,($D326-SUM($F326:AK326)-SUM($F265:AK265))/($E326+$C326-AL$7))</f>
        <v>0</v>
      </c>
      <c r="AM326" s="339">
        <f>IF(OR($C326&gt;AM$7,$C326+$E326-1&lt;AM$7),0,($D326-SUM($F326:AL326)-SUM($F265:AL265))/($E326+$C326-AM$7))</f>
        <v>0</v>
      </c>
      <c r="AN326" s="339">
        <f>IF(OR($C326&gt;AN$7,$C326+$E326-1&lt;AN$7),0,($D326-SUM($F326:AM326)-SUM($F265:AM265))/($E326+$C326-AN$7))</f>
        <v>0</v>
      </c>
      <c r="AO326" s="339">
        <f>IF(OR($C326&gt;AO$7,$C326+$E326-1&lt;AO$7),0,($D326-SUM($F326:AN326)-SUM($F265:AN265))/($E326+$C326-AO$7))</f>
        <v>0</v>
      </c>
      <c r="AP326" s="339">
        <f>IF(OR($C326&gt;AP$7,$C326+$E326-1&lt;AP$7),0,($D326-SUM($F326:AO326)-SUM($F265:AO265))/($E326+$C326-AP$7))</f>
        <v>0</v>
      </c>
      <c r="AQ326" s="339">
        <f>IF(OR($C326&gt;AQ$7,$C326+$E326-1&lt;AQ$7),0,($D326-SUM($F326:AP326)-SUM($F265:AP265))/($E326+$C326-AQ$7))</f>
        <v>0</v>
      </c>
      <c r="AR326" s="339">
        <f>IF(OR($C326&gt;AR$7,$C326+$E326-1&lt;AR$7),0,($D326-SUM($F326:AQ326)-SUM($F265:AQ265))/($E326+$C326-AR$7))</f>
        <v>0</v>
      </c>
      <c r="AS326" s="339">
        <f>IF(OR($C326&gt;AS$7,$C326+$E326-1&lt;AS$7),0,($D326-SUM($F326:AR326)-SUM($F265:AR265))/($E326+$C326-AS$7))</f>
        <v>0</v>
      </c>
      <c r="AT326" s="339">
        <f>IF(OR($C326&gt;AT$7,$C326+$E326-1&lt;AT$7),0,($D326-SUM($F326:AS326)-SUM($F265:AS265))/($E326+$C326-AT$7))</f>
        <v>0</v>
      </c>
      <c r="AU326" s="339">
        <f>IF(OR($C326&gt;AU$7,$C326+$E326-1&lt;AU$7),0,($D326-SUM($F326:AT326)-SUM($F265:AT265))/($E326+$C326-AU$7))</f>
        <v>1.3445898299036148E-2</v>
      </c>
      <c r="AV326" s="339">
        <f>IF(OR($C326&gt;AV$7,$C326+$E326-1&lt;AV$7),0,($D326-SUM($F326:AU326)-SUM($F265:AU265))/($E326+$C326-AV$7))</f>
        <v>1.3445898299036148E-2</v>
      </c>
      <c r="AW326" s="339">
        <f>IF(OR($C326&gt;AW$7,$C326+$E326-1&lt;AW$7),0,($D326-SUM($F326:AV326)-SUM($F265:AV265))/($E326+$C326-AW$7))</f>
        <v>1.344589829903615E-2</v>
      </c>
      <c r="AX326" s="339">
        <f>IF(OR($C326&gt;AX$7,$C326+$E326-1&lt;AX$7),0,($D326-SUM($F326:AW326)-SUM($F265:AW265))/($E326+$C326-AX$7))</f>
        <v>1.344589829903615E-2</v>
      </c>
      <c r="AY326" s="339">
        <f>IF(OR($C326&gt;AY$7,$C326+$E326-1&lt;AY$7),0,($D326-SUM($F326:AX326)-SUM($F265:AX265))/($E326+$C326-AY$7))</f>
        <v>1.344589829903615E-2</v>
      </c>
      <c r="AZ326" s="339">
        <f>IF(OR($C326&gt;AZ$7,$C326+$E326-1&lt;AZ$7),0,($D326-SUM($F326:AY326)-SUM($F265:AY265))/($E326+$C326-AZ$7))</f>
        <v>1.3445898299036148E-2</v>
      </c>
      <c r="BA326" s="339">
        <f>IF(OR($C326&gt;BA$7,$C326+$E326-1&lt;BA$7),0,($D326-SUM($F326:AZ326)-SUM($F265:AZ265))/($E326+$C326-BA$7))</f>
        <v>1.3445898299036146E-2</v>
      </c>
      <c r="BB326" s="339">
        <f>IF(OR($C326&gt;BB$7,$C326+$E326-1&lt;BB$7),0,($D326-SUM($F326:BA326)-SUM($F265:BA265))/($E326+$C326-BB$7))</f>
        <v>1.3445898299036148E-2</v>
      </c>
      <c r="BC326" s="339">
        <f>IF(OR($C326&gt;BC$7,$C326+$E326-1&lt;BC$7),0,($D326-SUM($F326:BB326)-SUM($F265:BB265))/($E326+$C326-BC$7))</f>
        <v>1.3445898299036155E-2</v>
      </c>
      <c r="BD326" s="339">
        <f>IF(OR($C326&gt;BD$7,$C326+$E326-1&lt;BD$7),0,($D326-SUM($F326:BC326)-SUM($F265:BC265))/($E326+$C326-BD$7))</f>
        <v>0</v>
      </c>
      <c r="BE326" s="339">
        <f>IF(OR($C326&gt;BE$7,$C326+$E326-1&lt;BE$7),0,($D326-SUM($F326:BD326)-SUM($F265:BD265))/($E326+$C326-BE$7))</f>
        <v>0</v>
      </c>
      <c r="BF326" s="339">
        <f>IF(OR($C326&gt;BF$7,$C326+$E326-1&lt;BF$7),0,($D326-SUM($F326:BE326)-SUM($F265:BE265))/($E326+$C326-BF$7))</f>
        <v>0</v>
      </c>
      <c r="BG326" s="339">
        <f>IF(OR($C326&gt;BG$7,$C326+$E326-1&lt;BG$7),0,($D326-SUM($F326:BF326)-SUM($F265:BF265))/($E326+$C326-BG$7))</f>
        <v>0</v>
      </c>
      <c r="BH326" s="339">
        <f>IF(OR($C326&gt;BH$7,$C326+$E326-1&lt;BH$7),0,($D326-SUM($F326:BG326)-SUM($F265:BG265))/($E326+$C326-BH$7))</f>
        <v>0</v>
      </c>
      <c r="BI326" s="339">
        <f>IF(OR($C326&gt;BI$7,$C326+$E326-1&lt;BI$7),0,($D326-SUM($F326:BH326)-SUM($F265:BH265))/($E326+$C326-BI$7))</f>
        <v>0</v>
      </c>
      <c r="BJ326" s="339">
        <f>IF(OR($C326&gt;BJ$7,$C326+$E326-1&lt;BJ$7),0,($D326-SUM($F326:BI326)-SUM($F265:BI265))/($E326+$C326-BJ$7))</f>
        <v>0</v>
      </c>
      <c r="BK326" s="339">
        <f>IF(OR($C326&gt;BK$7,$C326+$E326-1&lt;BK$7),0,($D326-SUM($F326:BJ326)-SUM($F265:BJ265))/($E326+$C326-BK$7))</f>
        <v>0</v>
      </c>
      <c r="BL326" s="339">
        <f>IF(OR($C326&gt;BL$7,$C326+$E326-1&lt;BL$7),0,($D326-SUM($F326:BK326)-SUM($F265:BK265))/($E326+$C326-BL$7))</f>
        <v>0</v>
      </c>
      <c r="BM326" s="339">
        <f>IF(OR($C326&gt;BM$7,$C326+$E326-1&lt;BM$7),0,($D326-SUM($F326:BL326)-SUM($F265:BL265))/($E326+$C326-BM$7))</f>
        <v>0</v>
      </c>
      <c r="BN326" s="339">
        <f>IF(OR($C326&gt;BN$7,$C326+$E326-1&lt;BN$7),0,($D326-SUM($F326:BM326)-SUM($F265:BM265))/($E326+$C326-BN$7))</f>
        <v>0</v>
      </c>
      <c r="BO326" s="253"/>
      <c r="BP326" s="253"/>
      <c r="BQ326" s="253"/>
      <c r="BR326" s="253"/>
      <c r="BS326" s="253"/>
      <c r="BT326" s="253"/>
      <c r="BU326" s="253"/>
      <c r="BV326" s="253"/>
      <c r="BW326" s="253"/>
      <c r="BX326" s="253"/>
      <c r="BY326" s="253"/>
      <c r="BZ326" s="253"/>
      <c r="CA326" s="253"/>
      <c r="CB326" s="253"/>
      <c r="CC326" s="253"/>
      <c r="CD326" s="253"/>
      <c r="CE326" s="253"/>
      <c r="CF326" s="253"/>
      <c r="CG326" s="253"/>
      <c r="CH326" s="253"/>
      <c r="CI326" s="253"/>
      <c r="CJ326" s="253"/>
      <c r="CK326" s="253"/>
      <c r="CL326" s="253"/>
    </row>
    <row r="327" spans="1:90" hidden="1" outlineLevel="1" x14ac:dyDescent="0.15">
      <c r="A327" s="112"/>
      <c r="B327" s="87"/>
      <c r="C327" s="8">
        <v>42</v>
      </c>
      <c r="D327" s="337">
        <v>0.11840504407297782</v>
      </c>
      <c r="E327" s="8">
        <f t="shared" si="28"/>
        <v>9</v>
      </c>
      <c r="F327" s="338"/>
      <c r="G327" s="339">
        <f>IF(OR($C327&gt;G$7,$C327+$E327-1&lt;G$7),0,($D327-SUM($F327:F327)-SUM($F266:F266))/($E327+$C327-G$7))</f>
        <v>0</v>
      </c>
      <c r="H327" s="339">
        <f>IF(OR($C327&gt;H$7,$C327+$E327-1&lt;H$7),0,($D327-SUM($F327:G327)-SUM($F266:G266))/($E327+$C327-H$7))</f>
        <v>0</v>
      </c>
      <c r="I327" s="339">
        <f>IF(OR($C327&gt;I$7,$C327+$E327-1&lt;I$7),0,($D327-SUM($F327:H327)-SUM($F266:H266))/($E327+$C327-I$7))</f>
        <v>0</v>
      </c>
      <c r="J327" s="339">
        <f>IF(OR($C327&gt;J$7,$C327+$E327-1&lt;J$7),0,($D327-SUM($F327:I327)-SUM($F266:I266))/($E327+$C327-J$7))</f>
        <v>0</v>
      </c>
      <c r="K327" s="339">
        <f>IF(OR($C327&gt;K$7,$C327+$E327-1&lt;K$7),0,($D327-SUM($F327:J327)-SUM($F266:J266))/($E327+$C327-K$7))</f>
        <v>0</v>
      </c>
      <c r="L327" s="339">
        <f>IF(OR($C327&gt;L$7,$C327+$E327-1&lt;L$7),0,($D327-SUM($F327:K327)-SUM($F266:K266))/($E327+$C327-L$7))</f>
        <v>0</v>
      </c>
      <c r="M327" s="339">
        <f>IF(OR($C327&gt;M$7,$C327+$E327-1&lt;M$7),0,($D327-SUM($F327:L327)-SUM($F266:L266))/($E327+$C327-M$7))</f>
        <v>0</v>
      </c>
      <c r="N327" s="339">
        <f>IF(OR($C327&gt;N$7,$C327+$E327-1&lt;N$7),0,($D327-SUM($F327:M327)-SUM($F266:M266))/($E327+$C327-N$7))</f>
        <v>0</v>
      </c>
      <c r="O327" s="339">
        <f>IF(OR($C327&gt;O$7,$C327+$E327-1&lt;O$7),0,($D327-SUM($F327:N327)-SUM($F266:N266))/($E327+$C327-O$7))</f>
        <v>0</v>
      </c>
      <c r="P327" s="339">
        <f>IF(OR($C327&gt;P$7,$C327+$E327-1&lt;P$7),0,($D327-SUM($F327:O327)-SUM($F266:O266))/($E327+$C327-P$7))</f>
        <v>0</v>
      </c>
      <c r="Q327" s="339">
        <f>IF(OR($C327&gt;Q$7,$C327+$E327-1&lt;Q$7),0,($D327-SUM($F327:P327)-SUM($F266:P266))/($E327+$C327-Q$7))</f>
        <v>0</v>
      </c>
      <c r="R327" s="339">
        <f>IF(OR($C327&gt;R$7,$C327+$E327-1&lt;R$7),0,($D327-SUM($F327:Q327)-SUM($F266:Q266))/($E327+$C327-R$7))</f>
        <v>0</v>
      </c>
      <c r="S327" s="339">
        <f>IF(OR($C327&gt;S$7,$C327+$E327-1&lt;S$7),0,($D327-SUM($F327:R327)-SUM($F266:R266))/($E327+$C327-S$7))</f>
        <v>0</v>
      </c>
      <c r="T327" s="339">
        <f>IF(OR($C327&gt;T$7,$C327+$E327-1&lt;T$7),0,($D327-SUM($F327:S327)-SUM($F266:S266))/($E327+$C327-T$7))</f>
        <v>0</v>
      </c>
      <c r="U327" s="339">
        <f>IF(OR($C327&gt;U$7,$C327+$E327-1&lt;U$7),0,($D327-SUM($F327:T327)-SUM($F266:T266))/($E327+$C327-U$7))</f>
        <v>0</v>
      </c>
      <c r="V327" s="339">
        <f>IF(OR($C327&gt;V$7,$C327+$E327-1&lt;V$7),0,($D327-SUM($F327:U327)-SUM($F266:U266))/($E327+$C327-V$7))</f>
        <v>0</v>
      </c>
      <c r="W327" s="339">
        <f>IF(OR($C327&gt;W$7,$C327+$E327-1&lt;W$7),0,($D327-SUM($F327:V327)-SUM($F266:V266))/($E327+$C327-W$7))</f>
        <v>0</v>
      </c>
      <c r="X327" s="339">
        <f>IF(OR($C327&gt;X$7,$C327+$E327-1&lt;X$7),0,($D327-SUM($F327:W327)-SUM($F266:W266))/($E327+$C327-X$7))</f>
        <v>0</v>
      </c>
      <c r="Y327" s="339">
        <f>IF(OR($C327&gt;Y$7,$C327+$E327-1&lt;Y$7),0,($D327-SUM($F327:X327)-SUM($F266:X266))/($E327+$C327-Y$7))</f>
        <v>0</v>
      </c>
      <c r="Z327" s="339">
        <f>IF(OR($C327&gt;Z$7,$C327+$E327-1&lt;Z$7),0,($D327-SUM($F327:Y327)-SUM($F266:Y266))/($E327+$C327-Z$7))</f>
        <v>0</v>
      </c>
      <c r="AA327" s="339">
        <f>IF(OR($C327&gt;AA$7,$C327+$E327-1&lt;AA$7),0,($D327-SUM($F327:Z327)-SUM($F266:Z266))/($E327+$C327-AA$7))</f>
        <v>0</v>
      </c>
      <c r="AB327" s="339">
        <f>IF(OR($C327&gt;AB$7,$C327+$E327-1&lt;AB$7),0,($D327-SUM($F327:AA327)-SUM($F266:AA266))/($E327+$C327-AB$7))</f>
        <v>0</v>
      </c>
      <c r="AC327" s="339">
        <f>IF(OR($C327&gt;AC$7,$C327+$E327-1&lt;AC$7),0,($D327-SUM($F327:AB327)-SUM($F266:AB266))/($E327+$C327-AC$7))</f>
        <v>0</v>
      </c>
      <c r="AD327" s="339">
        <f>IF(OR($C327&gt;AD$7,$C327+$E327-1&lt;AD$7),0,($D327-SUM($F327:AC327)-SUM($F266:AC266))/($E327+$C327-AD$7))</f>
        <v>0</v>
      </c>
      <c r="AE327" s="339">
        <f>IF(OR($C327&gt;AE$7,$C327+$E327-1&lt;AE$7),0,($D327-SUM($F327:AD327)-SUM($F266:AD266))/($E327+$C327-AE$7))</f>
        <v>0</v>
      </c>
      <c r="AF327" s="339">
        <f>IF(OR($C327&gt;AF$7,$C327+$E327-1&lt;AF$7),0,($D327-SUM($F327:AE327)-SUM($F266:AE266))/($E327+$C327-AF$7))</f>
        <v>0</v>
      </c>
      <c r="AG327" s="339">
        <f>IF(OR($C327&gt;AG$7,$C327+$E327-1&lt;AG$7),0,($D327-SUM($F327:AF327)-SUM($F266:AF266))/($E327+$C327-AG$7))</f>
        <v>0</v>
      </c>
      <c r="AH327" s="339">
        <f>IF(OR($C327&gt;AH$7,$C327+$E327-1&lt;AH$7),0,($D327-SUM($F327:AG327)-SUM($F266:AG266))/($E327+$C327-AH$7))</f>
        <v>0</v>
      </c>
      <c r="AI327" s="339">
        <f>IF(OR($C327&gt;AI$7,$C327+$E327-1&lt;AI$7),0,($D327-SUM($F327:AH327)-SUM($F266:AH266))/($E327+$C327-AI$7))</f>
        <v>0</v>
      </c>
      <c r="AJ327" s="339">
        <f>IF(OR($C327&gt;AJ$7,$C327+$E327-1&lt;AJ$7),0,($D327-SUM($F327:AI327)-SUM($F266:AI266))/($E327+$C327-AJ$7))</f>
        <v>0</v>
      </c>
      <c r="AK327" s="339">
        <f>IF(OR($C327&gt;AK$7,$C327+$E327-1&lt;AK$7),0,($D327-SUM($F327:AJ327)-SUM($F266:AJ266))/($E327+$C327-AK$7))</f>
        <v>0</v>
      </c>
      <c r="AL327" s="339">
        <f>IF(OR($C327&gt;AL$7,$C327+$E327-1&lt;AL$7),0,($D327-SUM($F327:AK327)-SUM($F266:AK266))/($E327+$C327-AL$7))</f>
        <v>0</v>
      </c>
      <c r="AM327" s="339">
        <f>IF(OR($C327&gt;AM$7,$C327+$E327-1&lt;AM$7),0,($D327-SUM($F327:AL327)-SUM($F266:AL266))/($E327+$C327-AM$7))</f>
        <v>0</v>
      </c>
      <c r="AN327" s="339">
        <f>IF(OR($C327&gt;AN$7,$C327+$E327-1&lt;AN$7),0,($D327-SUM($F327:AM327)-SUM($F266:AM266))/($E327+$C327-AN$7))</f>
        <v>0</v>
      </c>
      <c r="AO327" s="339">
        <f>IF(OR($C327&gt;AO$7,$C327+$E327-1&lt;AO$7),0,($D327-SUM($F327:AN327)-SUM($F266:AN266))/($E327+$C327-AO$7))</f>
        <v>0</v>
      </c>
      <c r="AP327" s="339">
        <f>IF(OR($C327&gt;AP$7,$C327+$E327-1&lt;AP$7),0,($D327-SUM($F327:AO327)-SUM($F266:AO266))/($E327+$C327-AP$7))</f>
        <v>0</v>
      </c>
      <c r="AQ327" s="339">
        <f>IF(OR($C327&gt;AQ$7,$C327+$E327-1&lt;AQ$7),0,($D327-SUM($F327:AP327)-SUM($F266:AP266))/($E327+$C327-AQ$7))</f>
        <v>0</v>
      </c>
      <c r="AR327" s="339">
        <f>IF(OR($C327&gt;AR$7,$C327+$E327-1&lt;AR$7),0,($D327-SUM($F327:AQ327)-SUM($F266:AQ266))/($E327+$C327-AR$7))</f>
        <v>0</v>
      </c>
      <c r="AS327" s="339">
        <f>IF(OR($C327&gt;AS$7,$C327+$E327-1&lt;AS$7),0,($D327-SUM($F327:AR327)-SUM($F266:AR266))/($E327+$C327-AS$7))</f>
        <v>0</v>
      </c>
      <c r="AT327" s="339">
        <f>IF(OR($C327&gt;AT$7,$C327+$E327-1&lt;AT$7),0,($D327-SUM($F327:AS327)-SUM($F266:AS266))/($E327+$C327-AT$7))</f>
        <v>0</v>
      </c>
      <c r="AU327" s="339">
        <f>IF(OR($C327&gt;AU$7,$C327+$E327-1&lt;AU$7),0,($D327-SUM($F327:AT327)-SUM($F266:AT266))/($E327+$C327-AU$7))</f>
        <v>0</v>
      </c>
      <c r="AV327" s="339">
        <f>IF(OR($C327&gt;AV$7,$C327+$E327-1&lt;AV$7),0,($D327-SUM($F327:AU327)-SUM($F266:AU266))/($E327+$C327-AV$7))</f>
        <v>1.3156116008108646E-2</v>
      </c>
      <c r="AW327" s="339">
        <f>IF(OR($C327&gt;AW$7,$C327+$E327-1&lt;AW$7),0,($D327-SUM($F327:AV327)-SUM($F266:AV266))/($E327+$C327-AW$7))</f>
        <v>1.3156116008108646E-2</v>
      </c>
      <c r="AX327" s="339">
        <f>IF(OR($C327&gt;AX$7,$C327+$E327-1&lt;AX$7),0,($D327-SUM($F327:AW327)-SUM($F266:AW266))/($E327+$C327-AX$7))</f>
        <v>1.3156116008108646E-2</v>
      </c>
      <c r="AY327" s="339">
        <f>IF(OR($C327&gt;AY$7,$C327+$E327-1&lt;AY$7),0,($D327-SUM($F327:AX327)-SUM($F266:AX266))/($E327+$C327-AY$7))</f>
        <v>1.3156116008108648E-2</v>
      </c>
      <c r="AZ327" s="339">
        <f>IF(OR($C327&gt;AZ$7,$C327+$E327-1&lt;AZ$7),0,($D327-SUM($F327:AY327)-SUM($F266:AY266))/($E327+$C327-AZ$7))</f>
        <v>1.3156116008108648E-2</v>
      </c>
      <c r="BA327" s="339">
        <f>IF(OR($C327&gt;BA$7,$C327+$E327-1&lt;BA$7),0,($D327-SUM($F327:AZ327)-SUM($F266:AZ266))/($E327+$C327-BA$7))</f>
        <v>1.3156116008108645E-2</v>
      </c>
      <c r="BB327" s="339">
        <f>IF(OR($C327&gt;BB$7,$C327+$E327-1&lt;BB$7),0,($D327-SUM($F327:BA327)-SUM($F266:BA266))/($E327+$C327-BB$7))</f>
        <v>1.3156116008108643E-2</v>
      </c>
      <c r="BC327" s="339">
        <f>IF(OR($C327&gt;BC$7,$C327+$E327-1&lt;BC$7),0,($D327-SUM($F327:BB327)-SUM($F266:BB266))/($E327+$C327-BC$7))</f>
        <v>1.3156116008108641E-2</v>
      </c>
      <c r="BD327" s="339">
        <f>IF(OR($C327&gt;BD$7,$C327+$E327-1&lt;BD$7),0,($D327-SUM($F327:BC327)-SUM($F266:BC266))/($E327+$C327-BD$7))</f>
        <v>1.3156116008108634E-2</v>
      </c>
      <c r="BE327" s="339">
        <f>IF(OR($C327&gt;BE$7,$C327+$E327-1&lt;BE$7),0,($D327-SUM($F327:BD327)-SUM($F266:BD266))/($E327+$C327-BE$7))</f>
        <v>0</v>
      </c>
      <c r="BF327" s="339">
        <f>IF(OR($C327&gt;BF$7,$C327+$E327-1&lt;BF$7),0,($D327-SUM($F327:BE327)-SUM($F266:BE266))/($E327+$C327-BF$7))</f>
        <v>0</v>
      </c>
      <c r="BG327" s="339">
        <f>IF(OR($C327&gt;BG$7,$C327+$E327-1&lt;BG$7),0,($D327-SUM($F327:BF327)-SUM($F266:BF266))/($E327+$C327-BG$7))</f>
        <v>0</v>
      </c>
      <c r="BH327" s="339">
        <f>IF(OR($C327&gt;BH$7,$C327+$E327-1&lt;BH$7),0,($D327-SUM($F327:BG327)-SUM($F266:BG266))/($E327+$C327-BH$7))</f>
        <v>0</v>
      </c>
      <c r="BI327" s="339">
        <f>IF(OR($C327&gt;BI$7,$C327+$E327-1&lt;BI$7),0,($D327-SUM($F327:BH327)-SUM($F266:BH266))/($E327+$C327-BI$7))</f>
        <v>0</v>
      </c>
      <c r="BJ327" s="339">
        <f>IF(OR($C327&gt;BJ$7,$C327+$E327-1&lt;BJ$7),0,($D327-SUM($F327:BI327)-SUM($F266:BI266))/($E327+$C327-BJ$7))</f>
        <v>0</v>
      </c>
      <c r="BK327" s="339">
        <f>IF(OR($C327&gt;BK$7,$C327+$E327-1&lt;BK$7),0,($D327-SUM($F327:BJ327)-SUM($F266:BJ266))/($E327+$C327-BK$7))</f>
        <v>0</v>
      </c>
      <c r="BL327" s="339">
        <f>IF(OR($C327&gt;BL$7,$C327+$E327-1&lt;BL$7),0,($D327-SUM($F327:BK327)-SUM($F266:BK266))/($E327+$C327-BL$7))</f>
        <v>0</v>
      </c>
      <c r="BM327" s="339">
        <f>IF(OR($C327&gt;BM$7,$C327+$E327-1&lt;BM$7),0,($D327-SUM($F327:BL327)-SUM($F266:BL266))/($E327+$C327-BM$7))</f>
        <v>0</v>
      </c>
      <c r="BN327" s="339">
        <f>IF(OR($C327&gt;BN$7,$C327+$E327-1&lt;BN$7),0,($D327-SUM($F327:BM327)-SUM($F266:BM266))/($E327+$C327-BN$7))</f>
        <v>0</v>
      </c>
      <c r="BO327" s="253"/>
      <c r="BP327" s="253"/>
      <c r="BQ327" s="253"/>
      <c r="BR327" s="253"/>
      <c r="BS327" s="253"/>
      <c r="BT327" s="253"/>
      <c r="BU327" s="253"/>
      <c r="BV327" s="253"/>
      <c r="BW327" s="253"/>
      <c r="BX327" s="253"/>
      <c r="BY327" s="253"/>
      <c r="BZ327" s="253"/>
      <c r="CA327" s="253"/>
      <c r="CB327" s="253"/>
      <c r="CC327" s="253"/>
      <c r="CD327" s="253"/>
      <c r="CE327" s="253"/>
      <c r="CF327" s="253"/>
      <c r="CG327" s="253"/>
      <c r="CH327" s="253"/>
      <c r="CI327" s="253"/>
      <c r="CJ327" s="253"/>
      <c r="CK327" s="253"/>
      <c r="CL327" s="253"/>
    </row>
    <row r="328" spans="1:90" hidden="1" outlineLevel="1" x14ac:dyDescent="0.15">
      <c r="A328" s="112"/>
      <c r="B328" s="87"/>
      <c r="C328" s="8">
        <v>43</v>
      </c>
      <c r="D328" s="337">
        <v>0.11579700345463027</v>
      </c>
      <c r="E328" s="8">
        <f t="shared" si="28"/>
        <v>9</v>
      </c>
      <c r="F328" s="338"/>
      <c r="G328" s="339">
        <f>IF(OR($C328&gt;G$7,$C328+$E328-1&lt;G$7),0,($D328-SUM($F328:F328)-SUM($F267:F267))/($E328+$C328-G$7))</f>
        <v>0</v>
      </c>
      <c r="H328" s="339">
        <f>IF(OR($C328&gt;H$7,$C328+$E328-1&lt;H$7),0,($D328-SUM($F328:G328)-SUM($F267:G267))/($E328+$C328-H$7))</f>
        <v>0</v>
      </c>
      <c r="I328" s="339">
        <f>IF(OR($C328&gt;I$7,$C328+$E328-1&lt;I$7),0,($D328-SUM($F328:H328)-SUM($F267:H267))/($E328+$C328-I$7))</f>
        <v>0</v>
      </c>
      <c r="J328" s="339">
        <f>IF(OR($C328&gt;J$7,$C328+$E328-1&lt;J$7),0,($D328-SUM($F328:I328)-SUM($F267:I267))/($E328+$C328-J$7))</f>
        <v>0</v>
      </c>
      <c r="K328" s="339">
        <f>IF(OR($C328&gt;K$7,$C328+$E328-1&lt;K$7),0,($D328-SUM($F328:J328)-SUM($F267:J267))/($E328+$C328-K$7))</f>
        <v>0</v>
      </c>
      <c r="L328" s="339">
        <f>IF(OR($C328&gt;L$7,$C328+$E328-1&lt;L$7),0,($D328-SUM($F328:K328)-SUM($F267:K267))/($E328+$C328-L$7))</f>
        <v>0</v>
      </c>
      <c r="M328" s="339">
        <f>IF(OR($C328&gt;M$7,$C328+$E328-1&lt;M$7),0,($D328-SUM($F328:L328)-SUM($F267:L267))/($E328+$C328-M$7))</f>
        <v>0</v>
      </c>
      <c r="N328" s="339">
        <f>IF(OR($C328&gt;N$7,$C328+$E328-1&lt;N$7),0,($D328-SUM($F328:M328)-SUM($F267:M267))/($E328+$C328-N$7))</f>
        <v>0</v>
      </c>
      <c r="O328" s="339">
        <f>IF(OR($C328&gt;O$7,$C328+$E328-1&lt;O$7),0,($D328-SUM($F328:N328)-SUM($F267:N267))/($E328+$C328-O$7))</f>
        <v>0</v>
      </c>
      <c r="P328" s="339">
        <f>IF(OR($C328&gt;P$7,$C328+$E328-1&lt;P$7),0,($D328-SUM($F328:O328)-SUM($F267:O267))/($E328+$C328-P$7))</f>
        <v>0</v>
      </c>
      <c r="Q328" s="339">
        <f>IF(OR($C328&gt;Q$7,$C328+$E328-1&lt;Q$7),0,($D328-SUM($F328:P328)-SUM($F267:P267))/($E328+$C328-Q$7))</f>
        <v>0</v>
      </c>
      <c r="R328" s="339">
        <f>IF(OR($C328&gt;R$7,$C328+$E328-1&lt;R$7),0,($D328-SUM($F328:Q328)-SUM($F267:Q267))/($E328+$C328-R$7))</f>
        <v>0</v>
      </c>
      <c r="S328" s="339">
        <f>IF(OR($C328&gt;S$7,$C328+$E328-1&lt;S$7),0,($D328-SUM($F328:R328)-SUM($F267:R267))/($E328+$C328-S$7))</f>
        <v>0</v>
      </c>
      <c r="T328" s="339">
        <f>IF(OR($C328&gt;T$7,$C328+$E328-1&lt;T$7),0,($D328-SUM($F328:S328)-SUM($F267:S267))/($E328+$C328-T$7))</f>
        <v>0</v>
      </c>
      <c r="U328" s="339">
        <f>IF(OR($C328&gt;U$7,$C328+$E328-1&lt;U$7),0,($D328-SUM($F328:T328)-SUM($F267:T267))/($E328+$C328-U$7))</f>
        <v>0</v>
      </c>
      <c r="V328" s="339">
        <f>IF(OR($C328&gt;V$7,$C328+$E328-1&lt;V$7),0,($D328-SUM($F328:U328)-SUM($F267:U267))/($E328+$C328-V$7))</f>
        <v>0</v>
      </c>
      <c r="W328" s="339">
        <f>IF(OR($C328&gt;W$7,$C328+$E328-1&lt;W$7),0,($D328-SUM($F328:V328)-SUM($F267:V267))/($E328+$C328-W$7))</f>
        <v>0</v>
      </c>
      <c r="X328" s="339">
        <f>IF(OR($C328&gt;X$7,$C328+$E328-1&lt;X$7),0,($D328-SUM($F328:W328)-SUM($F267:W267))/($E328+$C328-X$7))</f>
        <v>0</v>
      </c>
      <c r="Y328" s="339">
        <f>IF(OR($C328&gt;Y$7,$C328+$E328-1&lt;Y$7),0,($D328-SUM($F328:X328)-SUM($F267:X267))/($E328+$C328-Y$7))</f>
        <v>0</v>
      </c>
      <c r="Z328" s="339">
        <f>IF(OR($C328&gt;Z$7,$C328+$E328-1&lt;Z$7),0,($D328-SUM($F328:Y328)-SUM($F267:Y267))/($E328+$C328-Z$7))</f>
        <v>0</v>
      </c>
      <c r="AA328" s="339">
        <f>IF(OR($C328&gt;AA$7,$C328+$E328-1&lt;AA$7),0,($D328-SUM($F328:Z328)-SUM($F267:Z267))/($E328+$C328-AA$7))</f>
        <v>0</v>
      </c>
      <c r="AB328" s="339">
        <f>IF(OR($C328&gt;AB$7,$C328+$E328-1&lt;AB$7),0,($D328-SUM($F328:AA328)-SUM($F267:AA267))/($E328+$C328-AB$7))</f>
        <v>0</v>
      </c>
      <c r="AC328" s="339">
        <f>IF(OR($C328&gt;AC$7,$C328+$E328-1&lt;AC$7),0,($D328-SUM($F328:AB328)-SUM($F267:AB267))/($E328+$C328-AC$7))</f>
        <v>0</v>
      </c>
      <c r="AD328" s="339">
        <f>IF(OR($C328&gt;AD$7,$C328+$E328-1&lt;AD$7),0,($D328-SUM($F328:AC328)-SUM($F267:AC267))/($E328+$C328-AD$7))</f>
        <v>0</v>
      </c>
      <c r="AE328" s="339">
        <f>IF(OR($C328&gt;AE$7,$C328+$E328-1&lt;AE$7),0,($D328-SUM($F328:AD328)-SUM($F267:AD267))/($E328+$C328-AE$7))</f>
        <v>0</v>
      </c>
      <c r="AF328" s="339">
        <f>IF(OR($C328&gt;AF$7,$C328+$E328-1&lt;AF$7),0,($D328-SUM($F328:AE328)-SUM($F267:AE267))/($E328+$C328-AF$7))</f>
        <v>0</v>
      </c>
      <c r="AG328" s="339">
        <f>IF(OR($C328&gt;AG$7,$C328+$E328-1&lt;AG$7),0,($D328-SUM($F328:AF328)-SUM($F267:AF267))/($E328+$C328-AG$7))</f>
        <v>0</v>
      </c>
      <c r="AH328" s="339">
        <f>IF(OR($C328&gt;AH$7,$C328+$E328-1&lt;AH$7),0,($D328-SUM($F328:AG328)-SUM($F267:AG267))/($E328+$C328-AH$7))</f>
        <v>0</v>
      </c>
      <c r="AI328" s="339">
        <f>IF(OR($C328&gt;AI$7,$C328+$E328-1&lt;AI$7),0,($D328-SUM($F328:AH328)-SUM($F267:AH267))/($E328+$C328-AI$7))</f>
        <v>0</v>
      </c>
      <c r="AJ328" s="339">
        <f>IF(OR($C328&gt;AJ$7,$C328+$E328-1&lt;AJ$7),0,($D328-SUM($F328:AI328)-SUM($F267:AI267))/($E328+$C328-AJ$7))</f>
        <v>0</v>
      </c>
      <c r="AK328" s="339">
        <f>IF(OR($C328&gt;AK$7,$C328+$E328-1&lt;AK$7),0,($D328-SUM($F328:AJ328)-SUM($F267:AJ267))/($E328+$C328-AK$7))</f>
        <v>0</v>
      </c>
      <c r="AL328" s="339">
        <f>IF(OR($C328&gt;AL$7,$C328+$E328-1&lt;AL$7),0,($D328-SUM($F328:AK328)-SUM($F267:AK267))/($E328+$C328-AL$7))</f>
        <v>0</v>
      </c>
      <c r="AM328" s="339">
        <f>IF(OR($C328&gt;AM$7,$C328+$E328-1&lt;AM$7),0,($D328-SUM($F328:AL328)-SUM($F267:AL267))/($E328+$C328-AM$7))</f>
        <v>0</v>
      </c>
      <c r="AN328" s="339">
        <f>IF(OR($C328&gt;AN$7,$C328+$E328-1&lt;AN$7),0,($D328-SUM($F328:AM328)-SUM($F267:AM267))/($E328+$C328-AN$7))</f>
        <v>0</v>
      </c>
      <c r="AO328" s="339">
        <f>IF(OR($C328&gt;AO$7,$C328+$E328-1&lt;AO$7),0,($D328-SUM($F328:AN328)-SUM($F267:AN267))/($E328+$C328-AO$7))</f>
        <v>0</v>
      </c>
      <c r="AP328" s="339">
        <f>IF(OR($C328&gt;AP$7,$C328+$E328-1&lt;AP$7),0,($D328-SUM($F328:AO328)-SUM($F267:AO267))/($E328+$C328-AP$7))</f>
        <v>0</v>
      </c>
      <c r="AQ328" s="339">
        <f>IF(OR($C328&gt;AQ$7,$C328+$E328-1&lt;AQ$7),0,($D328-SUM($F328:AP328)-SUM($F267:AP267))/($E328+$C328-AQ$7))</f>
        <v>0</v>
      </c>
      <c r="AR328" s="339">
        <f>IF(OR($C328&gt;AR$7,$C328+$E328-1&lt;AR$7),0,($D328-SUM($F328:AQ328)-SUM($F267:AQ267))/($E328+$C328-AR$7))</f>
        <v>0</v>
      </c>
      <c r="AS328" s="339">
        <f>IF(OR($C328&gt;AS$7,$C328+$E328-1&lt;AS$7),0,($D328-SUM($F328:AR328)-SUM($F267:AR267))/($E328+$C328-AS$7))</f>
        <v>0</v>
      </c>
      <c r="AT328" s="339">
        <f>IF(OR($C328&gt;AT$7,$C328+$E328-1&lt;AT$7),0,($D328-SUM($F328:AS328)-SUM($F267:AS267))/($E328+$C328-AT$7))</f>
        <v>0</v>
      </c>
      <c r="AU328" s="339">
        <f>IF(OR($C328&gt;AU$7,$C328+$E328-1&lt;AU$7),0,($D328-SUM($F328:AT328)-SUM($F267:AT267))/($E328+$C328-AU$7))</f>
        <v>0</v>
      </c>
      <c r="AV328" s="339">
        <f>IF(OR($C328&gt;AV$7,$C328+$E328-1&lt;AV$7),0,($D328-SUM($F328:AU328)-SUM($F267:AU267))/($E328+$C328-AV$7))</f>
        <v>0</v>
      </c>
      <c r="AW328" s="339">
        <f>IF(OR($C328&gt;AW$7,$C328+$E328-1&lt;AW$7),0,($D328-SUM($F328:AV328)-SUM($F267:AV267))/($E328+$C328-AW$7))</f>
        <v>1.2866333717181141E-2</v>
      </c>
      <c r="AX328" s="339">
        <f>IF(OR($C328&gt;AX$7,$C328+$E328-1&lt;AX$7),0,($D328-SUM($F328:AW328)-SUM($F267:AW267))/($E328+$C328-AX$7))</f>
        <v>1.2866333717181141E-2</v>
      </c>
      <c r="AY328" s="339">
        <f>IF(OR($C328&gt;AY$7,$C328+$E328-1&lt;AY$7),0,($D328-SUM($F328:AX328)-SUM($F267:AX267))/($E328+$C328-AY$7))</f>
        <v>1.2866333717181141E-2</v>
      </c>
      <c r="AZ328" s="339">
        <f>IF(OR($C328&gt;AZ$7,$C328+$E328-1&lt;AZ$7),0,($D328-SUM($F328:AY328)-SUM($F267:AY267))/($E328+$C328-AZ$7))</f>
        <v>1.2866333717181141E-2</v>
      </c>
      <c r="BA328" s="339">
        <f>IF(OR($C328&gt;BA$7,$C328+$E328-1&lt;BA$7),0,($D328-SUM($F328:AZ328)-SUM($F267:AZ267))/($E328+$C328-BA$7))</f>
        <v>1.2866333717181141E-2</v>
      </c>
      <c r="BB328" s="339">
        <f>IF(OR($C328&gt;BB$7,$C328+$E328-1&lt;BB$7),0,($D328-SUM($F328:BA328)-SUM($F267:BA267))/($E328+$C328-BB$7))</f>
        <v>1.2866333717181141E-2</v>
      </c>
      <c r="BC328" s="339">
        <f>IF(OR($C328&gt;BC$7,$C328+$E328-1&lt;BC$7),0,($D328-SUM($F328:BB328)-SUM($F267:BB267))/($E328+$C328-BC$7))</f>
        <v>1.2866333717181141E-2</v>
      </c>
      <c r="BD328" s="339">
        <f>IF(OR($C328&gt;BD$7,$C328+$E328-1&lt;BD$7),0,($D328-SUM($F328:BC328)-SUM($F267:BC267))/($E328+$C328-BD$7))</f>
        <v>1.2866333717181141E-2</v>
      </c>
      <c r="BE328" s="339">
        <f>IF(OR($C328&gt;BE$7,$C328+$E328-1&lt;BE$7),0,($D328-SUM($F328:BD328)-SUM($F267:BD267))/($E328+$C328-BE$7))</f>
        <v>1.2866333717181141E-2</v>
      </c>
      <c r="BF328" s="339">
        <f>IF(OR($C328&gt;BF$7,$C328+$E328-1&lt;BF$7),0,($D328-SUM($F328:BE328)-SUM($F267:BE267))/($E328+$C328-BF$7))</f>
        <v>0</v>
      </c>
      <c r="BG328" s="339">
        <f>IF(OR($C328&gt;BG$7,$C328+$E328-1&lt;BG$7),0,($D328-SUM($F328:BF328)-SUM($F267:BF267))/($E328+$C328-BG$7))</f>
        <v>0</v>
      </c>
      <c r="BH328" s="339">
        <f>IF(OR($C328&gt;BH$7,$C328+$E328-1&lt;BH$7),0,($D328-SUM($F328:BG328)-SUM($F267:BG267))/($E328+$C328-BH$7))</f>
        <v>0</v>
      </c>
      <c r="BI328" s="339">
        <f>IF(OR($C328&gt;BI$7,$C328+$E328-1&lt;BI$7),0,($D328-SUM($F328:BH328)-SUM($F267:BH267))/($E328+$C328-BI$7))</f>
        <v>0</v>
      </c>
      <c r="BJ328" s="339">
        <f>IF(OR($C328&gt;BJ$7,$C328+$E328-1&lt;BJ$7),0,($D328-SUM($F328:BI328)-SUM($F267:BI267))/($E328+$C328-BJ$7))</f>
        <v>0</v>
      </c>
      <c r="BK328" s="339">
        <f>IF(OR($C328&gt;BK$7,$C328+$E328-1&lt;BK$7),0,($D328-SUM($F328:BJ328)-SUM($F267:BJ267))/($E328+$C328-BK$7))</f>
        <v>0</v>
      </c>
      <c r="BL328" s="339">
        <f>IF(OR($C328&gt;BL$7,$C328+$E328-1&lt;BL$7),0,($D328-SUM($F328:BK328)-SUM($F267:BK267))/($E328+$C328-BL$7))</f>
        <v>0</v>
      </c>
      <c r="BM328" s="339">
        <f>IF(OR($C328&gt;BM$7,$C328+$E328-1&lt;BM$7),0,($D328-SUM($F328:BL328)-SUM($F267:BL267))/($E328+$C328-BM$7))</f>
        <v>0</v>
      </c>
      <c r="BN328" s="339">
        <f>IF(OR($C328&gt;BN$7,$C328+$E328-1&lt;BN$7),0,($D328-SUM($F328:BM328)-SUM($F267:BM267))/($E328+$C328-BN$7))</f>
        <v>0</v>
      </c>
      <c r="BO328" s="253"/>
      <c r="BP328" s="253"/>
      <c r="BQ328" s="253"/>
      <c r="BR328" s="253"/>
      <c r="BS328" s="253"/>
      <c r="BT328" s="253"/>
      <c r="BU328" s="253"/>
      <c r="BV328" s="253"/>
      <c r="BW328" s="253"/>
      <c r="BX328" s="253"/>
      <c r="BY328" s="253"/>
      <c r="BZ328" s="253"/>
      <c r="CA328" s="253"/>
      <c r="CB328" s="253"/>
      <c r="CC328" s="253"/>
      <c r="CD328" s="253"/>
      <c r="CE328" s="253"/>
      <c r="CF328" s="253"/>
      <c r="CG328" s="253"/>
      <c r="CH328" s="253"/>
      <c r="CI328" s="253"/>
      <c r="CJ328" s="253"/>
      <c r="CK328" s="253"/>
      <c r="CL328" s="253"/>
    </row>
    <row r="329" spans="1:90" hidden="1" outlineLevel="1" x14ac:dyDescent="0.15">
      <c r="A329" s="112"/>
      <c r="B329" s="87"/>
      <c r="C329" s="8">
        <v>44</v>
      </c>
      <c r="D329" s="337">
        <v>0.11318896283628276</v>
      </c>
      <c r="E329" s="8">
        <f t="shared" si="28"/>
        <v>9</v>
      </c>
      <c r="F329" s="338"/>
      <c r="G329" s="339">
        <f>IF(OR($C329&gt;G$7,$C329+$E329-1&lt;G$7),0,($D329-SUM($F329:F329)-SUM($F268:F268))/($E329+$C329-G$7))</f>
        <v>0</v>
      </c>
      <c r="H329" s="339">
        <f>IF(OR($C329&gt;H$7,$C329+$E329-1&lt;H$7),0,($D329-SUM($F329:G329)-SUM($F268:G268))/($E329+$C329-H$7))</f>
        <v>0</v>
      </c>
      <c r="I329" s="339">
        <f>IF(OR($C329&gt;I$7,$C329+$E329-1&lt;I$7),0,($D329-SUM($F329:H329)-SUM($F268:H268))/($E329+$C329-I$7))</f>
        <v>0</v>
      </c>
      <c r="J329" s="339">
        <f>IF(OR($C329&gt;J$7,$C329+$E329-1&lt;J$7),0,($D329-SUM($F329:I329)-SUM($F268:I268))/($E329+$C329-J$7))</f>
        <v>0</v>
      </c>
      <c r="K329" s="339">
        <f>IF(OR($C329&gt;K$7,$C329+$E329-1&lt;K$7),0,($D329-SUM($F329:J329)-SUM($F268:J268))/($E329+$C329-K$7))</f>
        <v>0</v>
      </c>
      <c r="L329" s="339">
        <f>IF(OR($C329&gt;L$7,$C329+$E329-1&lt;L$7),0,($D329-SUM($F329:K329)-SUM($F268:K268))/($E329+$C329-L$7))</f>
        <v>0</v>
      </c>
      <c r="M329" s="339">
        <f>IF(OR($C329&gt;M$7,$C329+$E329-1&lt;M$7),0,($D329-SUM($F329:L329)-SUM($F268:L268))/($E329+$C329-M$7))</f>
        <v>0</v>
      </c>
      <c r="N329" s="339">
        <f>IF(OR($C329&gt;N$7,$C329+$E329-1&lt;N$7),0,($D329-SUM($F329:M329)-SUM($F268:M268))/($E329+$C329-N$7))</f>
        <v>0</v>
      </c>
      <c r="O329" s="339">
        <f>IF(OR($C329&gt;O$7,$C329+$E329-1&lt;O$7),0,($D329-SUM($F329:N329)-SUM($F268:N268))/($E329+$C329-O$7))</f>
        <v>0</v>
      </c>
      <c r="P329" s="339">
        <f>IF(OR($C329&gt;P$7,$C329+$E329-1&lt;P$7),0,($D329-SUM($F329:O329)-SUM($F268:O268))/($E329+$C329-P$7))</f>
        <v>0</v>
      </c>
      <c r="Q329" s="339">
        <f>IF(OR($C329&gt;Q$7,$C329+$E329-1&lt;Q$7),0,($D329-SUM($F329:P329)-SUM($F268:P268))/($E329+$C329-Q$7))</f>
        <v>0</v>
      </c>
      <c r="R329" s="339">
        <f>IF(OR($C329&gt;R$7,$C329+$E329-1&lt;R$7),0,($D329-SUM($F329:Q329)-SUM($F268:Q268))/($E329+$C329-R$7))</f>
        <v>0</v>
      </c>
      <c r="S329" s="339">
        <f>IF(OR($C329&gt;S$7,$C329+$E329-1&lt;S$7),0,($D329-SUM($F329:R329)-SUM($F268:R268))/($E329+$C329-S$7))</f>
        <v>0</v>
      </c>
      <c r="T329" s="339">
        <f>IF(OR($C329&gt;T$7,$C329+$E329-1&lt;T$7),0,($D329-SUM($F329:S329)-SUM($F268:S268))/($E329+$C329-T$7))</f>
        <v>0</v>
      </c>
      <c r="U329" s="339">
        <f>IF(OR($C329&gt;U$7,$C329+$E329-1&lt;U$7),0,($D329-SUM($F329:T329)-SUM($F268:T268))/($E329+$C329-U$7))</f>
        <v>0</v>
      </c>
      <c r="V329" s="339">
        <f>IF(OR($C329&gt;V$7,$C329+$E329-1&lt;V$7),0,($D329-SUM($F329:U329)-SUM($F268:U268))/($E329+$C329-V$7))</f>
        <v>0</v>
      </c>
      <c r="W329" s="339">
        <f>IF(OR($C329&gt;W$7,$C329+$E329-1&lt;W$7),0,($D329-SUM($F329:V329)-SUM($F268:V268))/($E329+$C329-W$7))</f>
        <v>0</v>
      </c>
      <c r="X329" s="339">
        <f>IF(OR($C329&gt;X$7,$C329+$E329-1&lt;X$7),0,($D329-SUM($F329:W329)-SUM($F268:W268))/($E329+$C329-X$7))</f>
        <v>0</v>
      </c>
      <c r="Y329" s="339">
        <f>IF(OR($C329&gt;Y$7,$C329+$E329-1&lt;Y$7),0,($D329-SUM($F329:X329)-SUM($F268:X268))/($E329+$C329-Y$7))</f>
        <v>0</v>
      </c>
      <c r="Z329" s="339">
        <f>IF(OR($C329&gt;Z$7,$C329+$E329-1&lt;Z$7),0,($D329-SUM($F329:Y329)-SUM($F268:Y268))/($E329+$C329-Z$7))</f>
        <v>0</v>
      </c>
      <c r="AA329" s="339">
        <f>IF(OR($C329&gt;AA$7,$C329+$E329-1&lt;AA$7),0,($D329-SUM($F329:Z329)-SUM($F268:Z268))/($E329+$C329-AA$7))</f>
        <v>0</v>
      </c>
      <c r="AB329" s="339">
        <f>IF(OR($C329&gt;AB$7,$C329+$E329-1&lt;AB$7),0,($D329-SUM($F329:AA329)-SUM($F268:AA268))/($E329+$C329-AB$7))</f>
        <v>0</v>
      </c>
      <c r="AC329" s="339">
        <f>IF(OR($C329&gt;AC$7,$C329+$E329-1&lt;AC$7),0,($D329-SUM($F329:AB329)-SUM($F268:AB268))/($E329+$C329-AC$7))</f>
        <v>0</v>
      </c>
      <c r="AD329" s="339">
        <f>IF(OR($C329&gt;AD$7,$C329+$E329-1&lt;AD$7),0,($D329-SUM($F329:AC329)-SUM($F268:AC268))/($E329+$C329-AD$7))</f>
        <v>0</v>
      </c>
      <c r="AE329" s="339">
        <f>IF(OR($C329&gt;AE$7,$C329+$E329-1&lt;AE$7),0,($D329-SUM($F329:AD329)-SUM($F268:AD268))/($E329+$C329-AE$7))</f>
        <v>0</v>
      </c>
      <c r="AF329" s="339">
        <f>IF(OR($C329&gt;AF$7,$C329+$E329-1&lt;AF$7),0,($D329-SUM($F329:AE329)-SUM($F268:AE268))/($E329+$C329-AF$7))</f>
        <v>0</v>
      </c>
      <c r="AG329" s="339">
        <f>IF(OR($C329&gt;AG$7,$C329+$E329-1&lt;AG$7),0,($D329-SUM($F329:AF329)-SUM($F268:AF268))/($E329+$C329-AG$7))</f>
        <v>0</v>
      </c>
      <c r="AH329" s="339">
        <f>IF(OR($C329&gt;AH$7,$C329+$E329-1&lt;AH$7),0,($D329-SUM($F329:AG329)-SUM($F268:AG268))/($E329+$C329-AH$7))</f>
        <v>0</v>
      </c>
      <c r="AI329" s="339">
        <f>IF(OR($C329&gt;AI$7,$C329+$E329-1&lt;AI$7),0,($D329-SUM($F329:AH329)-SUM($F268:AH268))/($E329+$C329-AI$7))</f>
        <v>0</v>
      </c>
      <c r="AJ329" s="339">
        <f>IF(OR($C329&gt;AJ$7,$C329+$E329-1&lt;AJ$7),0,($D329-SUM($F329:AI329)-SUM($F268:AI268))/($E329+$C329-AJ$7))</f>
        <v>0</v>
      </c>
      <c r="AK329" s="339">
        <f>IF(OR($C329&gt;AK$7,$C329+$E329-1&lt;AK$7),0,($D329-SUM($F329:AJ329)-SUM($F268:AJ268))/($E329+$C329-AK$7))</f>
        <v>0</v>
      </c>
      <c r="AL329" s="339">
        <f>IF(OR($C329&gt;AL$7,$C329+$E329-1&lt;AL$7),0,($D329-SUM($F329:AK329)-SUM($F268:AK268))/($E329+$C329-AL$7))</f>
        <v>0</v>
      </c>
      <c r="AM329" s="339">
        <f>IF(OR($C329&gt;AM$7,$C329+$E329-1&lt;AM$7),0,($D329-SUM($F329:AL329)-SUM($F268:AL268))/($E329+$C329-AM$7))</f>
        <v>0</v>
      </c>
      <c r="AN329" s="339">
        <f>IF(OR($C329&gt;AN$7,$C329+$E329-1&lt;AN$7),0,($D329-SUM($F329:AM329)-SUM($F268:AM268))/($E329+$C329-AN$7))</f>
        <v>0</v>
      </c>
      <c r="AO329" s="339">
        <f>IF(OR($C329&gt;AO$7,$C329+$E329-1&lt;AO$7),0,($D329-SUM($F329:AN329)-SUM($F268:AN268))/($E329+$C329-AO$7))</f>
        <v>0</v>
      </c>
      <c r="AP329" s="339">
        <f>IF(OR($C329&gt;AP$7,$C329+$E329-1&lt;AP$7),0,($D329-SUM($F329:AO329)-SUM($F268:AO268))/($E329+$C329-AP$7))</f>
        <v>0</v>
      </c>
      <c r="AQ329" s="339">
        <f>IF(OR($C329&gt;AQ$7,$C329+$E329-1&lt;AQ$7),0,($D329-SUM($F329:AP329)-SUM($F268:AP268))/($E329+$C329-AQ$7))</f>
        <v>0</v>
      </c>
      <c r="AR329" s="339">
        <f>IF(OR($C329&gt;AR$7,$C329+$E329-1&lt;AR$7),0,($D329-SUM($F329:AQ329)-SUM($F268:AQ268))/($E329+$C329-AR$7))</f>
        <v>0</v>
      </c>
      <c r="AS329" s="339">
        <f>IF(OR($C329&gt;AS$7,$C329+$E329-1&lt;AS$7),0,($D329-SUM($F329:AR329)-SUM($F268:AR268))/($E329+$C329-AS$7))</f>
        <v>0</v>
      </c>
      <c r="AT329" s="339">
        <f>IF(OR($C329&gt;AT$7,$C329+$E329-1&lt;AT$7),0,($D329-SUM($F329:AS329)-SUM($F268:AS268))/($E329+$C329-AT$7))</f>
        <v>0</v>
      </c>
      <c r="AU329" s="339">
        <f>IF(OR($C329&gt;AU$7,$C329+$E329-1&lt;AU$7),0,($D329-SUM($F329:AT329)-SUM($F268:AT268))/($E329+$C329-AU$7))</f>
        <v>0</v>
      </c>
      <c r="AV329" s="339">
        <f>IF(OR($C329&gt;AV$7,$C329+$E329-1&lt;AV$7),0,($D329-SUM($F329:AU329)-SUM($F268:AU268))/($E329+$C329-AV$7))</f>
        <v>0</v>
      </c>
      <c r="AW329" s="339">
        <f>IF(OR($C329&gt;AW$7,$C329+$E329-1&lt;AW$7),0,($D329-SUM($F329:AV329)-SUM($F268:AV268))/($E329+$C329-AW$7))</f>
        <v>0</v>
      </c>
      <c r="AX329" s="339">
        <f>IF(OR($C329&gt;AX$7,$C329+$E329-1&lt;AX$7),0,($D329-SUM($F329:AW329)-SUM($F268:AW268))/($E329+$C329-AX$7))</f>
        <v>1.257655142625364E-2</v>
      </c>
      <c r="AY329" s="339">
        <f>IF(OR($C329&gt;AY$7,$C329+$E329-1&lt;AY$7),0,($D329-SUM($F329:AX329)-SUM($F268:AX268))/($E329+$C329-AY$7))</f>
        <v>1.257655142625364E-2</v>
      </c>
      <c r="AZ329" s="339">
        <f>IF(OR($C329&gt;AZ$7,$C329+$E329-1&lt;AZ$7),0,($D329-SUM($F329:AY329)-SUM($F268:AY268))/($E329+$C329-AZ$7))</f>
        <v>1.2576551426253638E-2</v>
      </c>
      <c r="BA329" s="339">
        <f>IF(OR($C329&gt;BA$7,$C329+$E329-1&lt;BA$7),0,($D329-SUM($F329:AZ329)-SUM($F268:AZ268))/($E329+$C329-BA$7))</f>
        <v>1.257655142625364E-2</v>
      </c>
      <c r="BB329" s="339">
        <f>IF(OR($C329&gt;BB$7,$C329+$E329-1&lt;BB$7),0,($D329-SUM($F329:BA329)-SUM($F268:BA268))/($E329+$C329-BB$7))</f>
        <v>1.257655142625364E-2</v>
      </c>
      <c r="BC329" s="339">
        <f>IF(OR($C329&gt;BC$7,$C329+$E329-1&lt;BC$7),0,($D329-SUM($F329:BB329)-SUM($F268:BB268))/($E329+$C329-BC$7))</f>
        <v>1.2576551426253638E-2</v>
      </c>
      <c r="BD329" s="339">
        <f>IF(OR($C329&gt;BD$7,$C329+$E329-1&lt;BD$7),0,($D329-SUM($F329:BC329)-SUM($F268:BC268))/($E329+$C329-BD$7))</f>
        <v>1.257655142625364E-2</v>
      </c>
      <c r="BE329" s="339">
        <f>IF(OR($C329&gt;BE$7,$C329+$E329-1&lt;BE$7),0,($D329-SUM($F329:BD329)-SUM($F268:BD268))/($E329+$C329-BE$7))</f>
        <v>1.2576551426253642E-2</v>
      </c>
      <c r="BF329" s="339">
        <f>IF(OR($C329&gt;BF$7,$C329+$E329-1&lt;BF$7),0,($D329-SUM($F329:BE329)-SUM($F268:BE268))/($E329+$C329-BF$7))</f>
        <v>1.2576551426253649E-2</v>
      </c>
      <c r="BG329" s="339">
        <f>IF(OR($C329&gt;BG$7,$C329+$E329-1&lt;BG$7),0,($D329-SUM($F329:BF329)-SUM($F268:BF268))/($E329+$C329-BG$7))</f>
        <v>0</v>
      </c>
      <c r="BH329" s="339">
        <f>IF(OR($C329&gt;BH$7,$C329+$E329-1&lt;BH$7),0,($D329-SUM($F329:BG329)-SUM($F268:BG268))/($E329+$C329-BH$7))</f>
        <v>0</v>
      </c>
      <c r="BI329" s="339">
        <f>IF(OR($C329&gt;BI$7,$C329+$E329-1&lt;BI$7),0,($D329-SUM($F329:BH329)-SUM($F268:BH268))/($E329+$C329-BI$7))</f>
        <v>0</v>
      </c>
      <c r="BJ329" s="339">
        <f>IF(OR($C329&gt;BJ$7,$C329+$E329-1&lt;BJ$7),0,($D329-SUM($F329:BI329)-SUM($F268:BI268))/($E329+$C329-BJ$7))</f>
        <v>0</v>
      </c>
      <c r="BK329" s="339">
        <f>IF(OR($C329&gt;BK$7,$C329+$E329-1&lt;BK$7),0,($D329-SUM($F329:BJ329)-SUM($F268:BJ268))/($E329+$C329-BK$7))</f>
        <v>0</v>
      </c>
      <c r="BL329" s="339">
        <f>IF(OR($C329&gt;BL$7,$C329+$E329-1&lt;BL$7),0,($D329-SUM($F329:BK329)-SUM($F268:BK268))/($E329+$C329-BL$7))</f>
        <v>0</v>
      </c>
      <c r="BM329" s="339">
        <f>IF(OR($C329&gt;BM$7,$C329+$E329-1&lt;BM$7),0,($D329-SUM($F329:BL329)-SUM($F268:BL268))/($E329+$C329-BM$7))</f>
        <v>0</v>
      </c>
      <c r="BN329" s="339">
        <f>IF(OR($C329&gt;BN$7,$C329+$E329-1&lt;BN$7),0,($D329-SUM($F329:BM329)-SUM($F268:BM268))/($E329+$C329-BN$7))</f>
        <v>0</v>
      </c>
      <c r="BO329" s="253"/>
      <c r="BP329" s="253"/>
      <c r="BQ329" s="253"/>
      <c r="BR329" s="253"/>
      <c r="BS329" s="253"/>
      <c r="BT329" s="253"/>
      <c r="BU329" s="253"/>
      <c r="BV329" s="253"/>
      <c r="BW329" s="253"/>
      <c r="BX329" s="253"/>
      <c r="BY329" s="253"/>
      <c r="BZ329" s="253"/>
      <c r="CA329" s="253"/>
      <c r="CB329" s="253"/>
      <c r="CC329" s="253"/>
      <c r="CD329" s="253"/>
      <c r="CE329" s="253"/>
      <c r="CF329" s="253"/>
      <c r="CG329" s="253"/>
      <c r="CH329" s="253"/>
      <c r="CI329" s="253"/>
      <c r="CJ329" s="253"/>
      <c r="CK329" s="253"/>
      <c r="CL329" s="253"/>
    </row>
    <row r="330" spans="1:90" hidden="1" outlineLevel="1" x14ac:dyDescent="0.15">
      <c r="A330" s="112"/>
      <c r="B330" s="87"/>
      <c r="C330" s="8">
        <v>45</v>
      </c>
      <c r="D330" s="337">
        <v>0.11058092221793521</v>
      </c>
      <c r="E330" s="8">
        <f t="shared" si="28"/>
        <v>9</v>
      </c>
      <c r="F330" s="338"/>
      <c r="G330" s="339">
        <f>IF(OR($C330&gt;G$7,$C330+$E330-1&lt;G$7),0,($D330-SUM($F330:F330)-SUM($F269:F269))/($E330+$C330-G$7))</f>
        <v>0</v>
      </c>
      <c r="H330" s="339">
        <f>IF(OR($C330&gt;H$7,$C330+$E330-1&lt;H$7),0,($D330-SUM($F330:G330)-SUM($F269:G269))/($E330+$C330-H$7))</f>
        <v>0</v>
      </c>
      <c r="I330" s="339">
        <f>IF(OR($C330&gt;I$7,$C330+$E330-1&lt;I$7),0,($D330-SUM($F330:H330)-SUM($F269:H269))/($E330+$C330-I$7))</f>
        <v>0</v>
      </c>
      <c r="J330" s="339">
        <f>IF(OR($C330&gt;J$7,$C330+$E330-1&lt;J$7),0,($D330-SUM($F330:I330)-SUM($F269:I269))/($E330+$C330-J$7))</f>
        <v>0</v>
      </c>
      <c r="K330" s="339">
        <f>IF(OR($C330&gt;K$7,$C330+$E330-1&lt;K$7),0,($D330-SUM($F330:J330)-SUM($F269:J269))/($E330+$C330-K$7))</f>
        <v>0</v>
      </c>
      <c r="L330" s="339">
        <f>IF(OR($C330&gt;L$7,$C330+$E330-1&lt;L$7),0,($D330-SUM($F330:K330)-SUM($F269:K269))/($E330+$C330-L$7))</f>
        <v>0</v>
      </c>
      <c r="M330" s="339">
        <f>IF(OR($C330&gt;M$7,$C330+$E330-1&lt;M$7),0,($D330-SUM($F330:L330)-SUM($F269:L269))/($E330+$C330-M$7))</f>
        <v>0</v>
      </c>
      <c r="N330" s="339">
        <f>IF(OR($C330&gt;N$7,$C330+$E330-1&lt;N$7),0,($D330-SUM($F330:M330)-SUM($F269:M269))/($E330+$C330-N$7))</f>
        <v>0</v>
      </c>
      <c r="O330" s="339">
        <f>IF(OR($C330&gt;O$7,$C330+$E330-1&lt;O$7),0,($D330-SUM($F330:N330)-SUM($F269:N269))/($E330+$C330-O$7))</f>
        <v>0</v>
      </c>
      <c r="P330" s="339">
        <f>IF(OR($C330&gt;P$7,$C330+$E330-1&lt;P$7),0,($D330-SUM($F330:O330)-SUM($F269:O269))/($E330+$C330-P$7))</f>
        <v>0</v>
      </c>
      <c r="Q330" s="339">
        <f>IF(OR($C330&gt;Q$7,$C330+$E330-1&lt;Q$7),0,($D330-SUM($F330:P330)-SUM($F269:P269))/($E330+$C330-Q$7))</f>
        <v>0</v>
      </c>
      <c r="R330" s="339">
        <f>IF(OR($C330&gt;R$7,$C330+$E330-1&lt;R$7),0,($D330-SUM($F330:Q330)-SUM($F269:Q269))/($E330+$C330-R$7))</f>
        <v>0</v>
      </c>
      <c r="S330" s="339">
        <f>IF(OR($C330&gt;S$7,$C330+$E330-1&lt;S$7),0,($D330-SUM($F330:R330)-SUM($F269:R269))/($E330+$C330-S$7))</f>
        <v>0</v>
      </c>
      <c r="T330" s="339">
        <f>IF(OR($C330&gt;T$7,$C330+$E330-1&lt;T$7),0,($D330-SUM($F330:S330)-SUM($F269:S269))/($E330+$C330-T$7))</f>
        <v>0</v>
      </c>
      <c r="U330" s="339">
        <f>IF(OR($C330&gt;U$7,$C330+$E330-1&lt;U$7),0,($D330-SUM($F330:T330)-SUM($F269:T269))/($E330+$C330-U$7))</f>
        <v>0</v>
      </c>
      <c r="V330" s="339">
        <f>IF(OR($C330&gt;V$7,$C330+$E330-1&lt;V$7),0,($D330-SUM($F330:U330)-SUM($F269:U269))/($E330+$C330-V$7))</f>
        <v>0</v>
      </c>
      <c r="W330" s="339">
        <f>IF(OR($C330&gt;W$7,$C330+$E330-1&lt;W$7),0,($D330-SUM($F330:V330)-SUM($F269:V269))/($E330+$C330-W$7))</f>
        <v>0</v>
      </c>
      <c r="X330" s="339">
        <f>IF(OR($C330&gt;X$7,$C330+$E330-1&lt;X$7),0,($D330-SUM($F330:W330)-SUM($F269:W269))/($E330+$C330-X$7))</f>
        <v>0</v>
      </c>
      <c r="Y330" s="339">
        <f>IF(OR($C330&gt;Y$7,$C330+$E330-1&lt;Y$7),0,($D330-SUM($F330:X330)-SUM($F269:X269))/($E330+$C330-Y$7))</f>
        <v>0</v>
      </c>
      <c r="Z330" s="339">
        <f>IF(OR($C330&gt;Z$7,$C330+$E330-1&lt;Z$7),0,($D330-SUM($F330:Y330)-SUM($F269:Y269))/($E330+$C330-Z$7))</f>
        <v>0</v>
      </c>
      <c r="AA330" s="339">
        <f>IF(OR($C330&gt;AA$7,$C330+$E330-1&lt;AA$7),0,($D330-SUM($F330:Z330)-SUM($F269:Z269))/($E330+$C330-AA$7))</f>
        <v>0</v>
      </c>
      <c r="AB330" s="339">
        <f>IF(OR($C330&gt;AB$7,$C330+$E330-1&lt;AB$7),0,($D330-SUM($F330:AA330)-SUM($F269:AA269))/($E330+$C330-AB$7))</f>
        <v>0</v>
      </c>
      <c r="AC330" s="339">
        <f>IF(OR($C330&gt;AC$7,$C330+$E330-1&lt;AC$7),0,($D330-SUM($F330:AB330)-SUM($F269:AB269))/($E330+$C330-AC$7))</f>
        <v>0</v>
      </c>
      <c r="AD330" s="339">
        <f>IF(OR($C330&gt;AD$7,$C330+$E330-1&lt;AD$7),0,($D330-SUM($F330:AC330)-SUM($F269:AC269))/($E330+$C330-AD$7))</f>
        <v>0</v>
      </c>
      <c r="AE330" s="339">
        <f>IF(OR($C330&gt;AE$7,$C330+$E330-1&lt;AE$7),0,($D330-SUM($F330:AD330)-SUM($F269:AD269))/($E330+$C330-AE$7))</f>
        <v>0</v>
      </c>
      <c r="AF330" s="339">
        <f>IF(OR($C330&gt;AF$7,$C330+$E330-1&lt;AF$7),0,($D330-SUM($F330:AE330)-SUM($F269:AE269))/($E330+$C330-AF$7))</f>
        <v>0</v>
      </c>
      <c r="AG330" s="339">
        <f>IF(OR($C330&gt;AG$7,$C330+$E330-1&lt;AG$7),0,($D330-SUM($F330:AF330)-SUM($F269:AF269))/($E330+$C330-AG$7))</f>
        <v>0</v>
      </c>
      <c r="AH330" s="339">
        <f>IF(OR($C330&gt;AH$7,$C330+$E330-1&lt;AH$7),0,($D330-SUM($F330:AG330)-SUM($F269:AG269))/($E330+$C330-AH$7))</f>
        <v>0</v>
      </c>
      <c r="AI330" s="339">
        <f>IF(OR($C330&gt;AI$7,$C330+$E330-1&lt;AI$7),0,($D330-SUM($F330:AH330)-SUM($F269:AH269))/($E330+$C330-AI$7))</f>
        <v>0</v>
      </c>
      <c r="AJ330" s="339">
        <f>IF(OR($C330&gt;AJ$7,$C330+$E330-1&lt;AJ$7),0,($D330-SUM($F330:AI330)-SUM($F269:AI269))/($E330+$C330-AJ$7))</f>
        <v>0</v>
      </c>
      <c r="AK330" s="339">
        <f>IF(OR($C330&gt;AK$7,$C330+$E330-1&lt;AK$7),0,($D330-SUM($F330:AJ330)-SUM($F269:AJ269))/($E330+$C330-AK$7))</f>
        <v>0</v>
      </c>
      <c r="AL330" s="339">
        <f>IF(OR($C330&gt;AL$7,$C330+$E330-1&lt;AL$7),0,($D330-SUM($F330:AK330)-SUM($F269:AK269))/($E330+$C330-AL$7))</f>
        <v>0</v>
      </c>
      <c r="AM330" s="339">
        <f>IF(OR($C330&gt;AM$7,$C330+$E330-1&lt;AM$7),0,($D330-SUM($F330:AL330)-SUM($F269:AL269))/($E330+$C330-AM$7))</f>
        <v>0</v>
      </c>
      <c r="AN330" s="339">
        <f>IF(OR($C330&gt;AN$7,$C330+$E330-1&lt;AN$7),0,($D330-SUM($F330:AM330)-SUM($F269:AM269))/($E330+$C330-AN$7))</f>
        <v>0</v>
      </c>
      <c r="AO330" s="339">
        <f>IF(OR($C330&gt;AO$7,$C330+$E330-1&lt;AO$7),0,($D330-SUM($F330:AN330)-SUM($F269:AN269))/($E330+$C330-AO$7))</f>
        <v>0</v>
      </c>
      <c r="AP330" s="339">
        <f>IF(OR($C330&gt;AP$7,$C330+$E330-1&lt;AP$7),0,($D330-SUM($F330:AO330)-SUM($F269:AO269))/($E330+$C330-AP$7))</f>
        <v>0</v>
      </c>
      <c r="AQ330" s="339">
        <f>IF(OR($C330&gt;AQ$7,$C330+$E330-1&lt;AQ$7),0,($D330-SUM($F330:AP330)-SUM($F269:AP269))/($E330+$C330-AQ$7))</f>
        <v>0</v>
      </c>
      <c r="AR330" s="339">
        <f>IF(OR($C330&gt;AR$7,$C330+$E330-1&lt;AR$7),0,($D330-SUM($F330:AQ330)-SUM($F269:AQ269))/($E330+$C330-AR$7))</f>
        <v>0</v>
      </c>
      <c r="AS330" s="339">
        <f>IF(OR($C330&gt;AS$7,$C330+$E330-1&lt;AS$7),0,($D330-SUM($F330:AR330)-SUM($F269:AR269))/($E330+$C330-AS$7))</f>
        <v>0</v>
      </c>
      <c r="AT330" s="339">
        <f>IF(OR($C330&gt;AT$7,$C330+$E330-1&lt;AT$7),0,($D330-SUM($F330:AS330)-SUM($F269:AS269))/($E330+$C330-AT$7))</f>
        <v>0</v>
      </c>
      <c r="AU330" s="339">
        <f>IF(OR($C330&gt;AU$7,$C330+$E330-1&lt;AU$7),0,($D330-SUM($F330:AT330)-SUM($F269:AT269))/($E330+$C330-AU$7))</f>
        <v>0</v>
      </c>
      <c r="AV330" s="339">
        <f>IF(OR($C330&gt;AV$7,$C330+$E330-1&lt;AV$7),0,($D330-SUM($F330:AU330)-SUM($F269:AU269))/($E330+$C330-AV$7))</f>
        <v>0</v>
      </c>
      <c r="AW330" s="339">
        <f>IF(OR($C330&gt;AW$7,$C330+$E330-1&lt;AW$7),0,($D330-SUM($F330:AV330)-SUM($F269:AV269))/($E330+$C330-AW$7))</f>
        <v>0</v>
      </c>
      <c r="AX330" s="339">
        <f>IF(OR($C330&gt;AX$7,$C330+$E330-1&lt;AX$7),0,($D330-SUM($F330:AW330)-SUM($F269:AW269))/($E330+$C330-AX$7))</f>
        <v>0</v>
      </c>
      <c r="AY330" s="339">
        <f>IF(OR($C330&gt;AY$7,$C330+$E330-1&lt;AY$7),0,($D330-SUM($F330:AX330)-SUM($F269:AX269))/($E330+$C330-AY$7))</f>
        <v>1.2286769135326135E-2</v>
      </c>
      <c r="AZ330" s="339">
        <f>IF(OR($C330&gt;AZ$7,$C330+$E330-1&lt;AZ$7),0,($D330-SUM($F330:AY330)-SUM($F269:AY269))/($E330+$C330-AZ$7))</f>
        <v>1.2286769135326135E-2</v>
      </c>
      <c r="BA330" s="339">
        <f>IF(OR($C330&gt;BA$7,$C330+$E330-1&lt;BA$7),0,($D330-SUM($F330:AZ330)-SUM($F269:AZ269))/($E330+$C330-BA$7))</f>
        <v>1.2286769135326133E-2</v>
      </c>
      <c r="BB330" s="339">
        <f>IF(OR($C330&gt;BB$7,$C330+$E330-1&lt;BB$7),0,($D330-SUM($F330:BA330)-SUM($F269:BA269))/($E330+$C330-BB$7))</f>
        <v>1.2286769135326133E-2</v>
      </c>
      <c r="BC330" s="339">
        <f>IF(OR($C330&gt;BC$7,$C330+$E330-1&lt;BC$7),0,($D330-SUM($F330:BB330)-SUM($F269:BB269))/($E330+$C330-BC$7))</f>
        <v>1.2286769135326133E-2</v>
      </c>
      <c r="BD330" s="339">
        <f>IF(OR($C330&gt;BD$7,$C330+$E330-1&lt;BD$7),0,($D330-SUM($F330:BC330)-SUM($F269:BC269))/($E330+$C330-BD$7))</f>
        <v>1.2286769135326133E-2</v>
      </c>
      <c r="BE330" s="339">
        <f>IF(OR($C330&gt;BE$7,$C330+$E330-1&lt;BE$7),0,($D330-SUM($F330:BD330)-SUM($F269:BD269))/($E330+$C330-BE$7))</f>
        <v>1.2286769135326133E-2</v>
      </c>
      <c r="BF330" s="339">
        <f>IF(OR($C330&gt;BF$7,$C330+$E330-1&lt;BF$7),0,($D330-SUM($F330:BE330)-SUM($F269:BE269))/($E330+$C330-BF$7))</f>
        <v>1.2286769135326135E-2</v>
      </c>
      <c r="BG330" s="339">
        <f>IF(OR($C330&gt;BG$7,$C330+$E330-1&lt;BG$7),0,($D330-SUM($F330:BF330)-SUM($F269:BF269))/($E330+$C330-BG$7))</f>
        <v>1.2286769135326128E-2</v>
      </c>
      <c r="BH330" s="339">
        <f>IF(OR($C330&gt;BH$7,$C330+$E330-1&lt;BH$7),0,($D330-SUM($F330:BG330)-SUM($F269:BG269))/($E330+$C330-BH$7))</f>
        <v>0</v>
      </c>
      <c r="BI330" s="339">
        <f>IF(OR($C330&gt;BI$7,$C330+$E330-1&lt;BI$7),0,($D330-SUM($F330:BH330)-SUM($F269:BH269))/($E330+$C330-BI$7))</f>
        <v>0</v>
      </c>
      <c r="BJ330" s="339">
        <f>IF(OR($C330&gt;BJ$7,$C330+$E330-1&lt;BJ$7),0,($D330-SUM($F330:BI330)-SUM($F269:BI269))/($E330+$C330-BJ$7))</f>
        <v>0</v>
      </c>
      <c r="BK330" s="339">
        <f>IF(OR($C330&gt;BK$7,$C330+$E330-1&lt;BK$7),0,($D330-SUM($F330:BJ330)-SUM($F269:BJ269))/($E330+$C330-BK$7))</f>
        <v>0</v>
      </c>
      <c r="BL330" s="339">
        <f>IF(OR($C330&gt;BL$7,$C330+$E330-1&lt;BL$7),0,($D330-SUM($F330:BK330)-SUM($F269:BK269))/($E330+$C330-BL$7))</f>
        <v>0</v>
      </c>
      <c r="BM330" s="339">
        <f>IF(OR($C330&gt;BM$7,$C330+$E330-1&lt;BM$7),0,($D330-SUM($F330:BL330)-SUM($F269:BL269))/($E330+$C330-BM$7))</f>
        <v>0</v>
      </c>
      <c r="BN330" s="339">
        <f>IF(OR($C330&gt;BN$7,$C330+$E330-1&lt;BN$7),0,($D330-SUM($F330:BM330)-SUM($F269:BM269))/($E330+$C330-BN$7))</f>
        <v>0</v>
      </c>
      <c r="BO330" s="253"/>
      <c r="BP330" s="253"/>
      <c r="BQ330" s="253"/>
      <c r="BR330" s="253"/>
      <c r="BS330" s="253"/>
      <c r="BT330" s="253"/>
      <c r="BU330" s="253"/>
      <c r="BV330" s="253"/>
      <c r="BW330" s="253"/>
      <c r="BX330" s="253"/>
      <c r="BY330" s="253"/>
      <c r="BZ330" s="253"/>
      <c r="CA330" s="253"/>
      <c r="CB330" s="253"/>
      <c r="CC330" s="253"/>
      <c r="CD330" s="253"/>
      <c r="CE330" s="253"/>
      <c r="CF330" s="253"/>
      <c r="CG330" s="253"/>
      <c r="CH330" s="253"/>
      <c r="CI330" s="253"/>
      <c r="CJ330" s="253"/>
      <c r="CK330" s="253"/>
      <c r="CL330" s="253"/>
    </row>
    <row r="331" spans="1:90" hidden="1" outlineLevel="1" x14ac:dyDescent="0.15">
      <c r="A331" s="112"/>
      <c r="B331" s="87"/>
      <c r="C331" s="8">
        <v>46</v>
      </c>
      <c r="D331" s="337">
        <v>0.10797288159958766</v>
      </c>
      <c r="E331" s="8">
        <f t="shared" si="28"/>
        <v>9</v>
      </c>
      <c r="F331" s="338"/>
      <c r="G331" s="339">
        <f>IF(OR($C331&gt;G$7,$C331+$E331-1&lt;G$7),0,($D331-SUM($F331:F331)-SUM($F270:F270))/($E331+$C331-G$7))</f>
        <v>0</v>
      </c>
      <c r="H331" s="339">
        <f>IF(OR($C331&gt;H$7,$C331+$E331-1&lt;H$7),0,($D331-SUM($F331:G331)-SUM($F270:G270))/($E331+$C331-H$7))</f>
        <v>0</v>
      </c>
      <c r="I331" s="339">
        <f>IF(OR($C331&gt;I$7,$C331+$E331-1&lt;I$7),0,($D331-SUM($F331:H331)-SUM($F270:H270))/($E331+$C331-I$7))</f>
        <v>0</v>
      </c>
      <c r="J331" s="339">
        <f>IF(OR($C331&gt;J$7,$C331+$E331-1&lt;J$7),0,($D331-SUM($F331:I331)-SUM($F270:I270))/($E331+$C331-J$7))</f>
        <v>0</v>
      </c>
      <c r="K331" s="339">
        <f>IF(OR($C331&gt;K$7,$C331+$E331-1&lt;K$7),0,($D331-SUM($F331:J331)-SUM($F270:J270))/($E331+$C331-K$7))</f>
        <v>0</v>
      </c>
      <c r="L331" s="339">
        <f>IF(OR($C331&gt;L$7,$C331+$E331-1&lt;L$7),0,($D331-SUM($F331:K331)-SUM($F270:K270))/($E331+$C331-L$7))</f>
        <v>0</v>
      </c>
      <c r="M331" s="339">
        <f>IF(OR($C331&gt;M$7,$C331+$E331-1&lt;M$7),0,($D331-SUM($F331:L331)-SUM($F270:L270))/($E331+$C331-M$7))</f>
        <v>0</v>
      </c>
      <c r="N331" s="339">
        <f>IF(OR($C331&gt;N$7,$C331+$E331-1&lt;N$7),0,($D331-SUM($F331:M331)-SUM($F270:M270))/($E331+$C331-N$7))</f>
        <v>0</v>
      </c>
      <c r="O331" s="339">
        <f>IF(OR($C331&gt;O$7,$C331+$E331-1&lt;O$7),0,($D331-SUM($F331:N331)-SUM($F270:N270))/($E331+$C331-O$7))</f>
        <v>0</v>
      </c>
      <c r="P331" s="339">
        <f>IF(OR($C331&gt;P$7,$C331+$E331-1&lt;P$7),0,($D331-SUM($F331:O331)-SUM($F270:O270))/($E331+$C331-P$7))</f>
        <v>0</v>
      </c>
      <c r="Q331" s="339">
        <f>IF(OR($C331&gt;Q$7,$C331+$E331-1&lt;Q$7),0,($D331-SUM($F331:P331)-SUM($F270:P270))/($E331+$C331-Q$7))</f>
        <v>0</v>
      </c>
      <c r="R331" s="339">
        <f>IF(OR($C331&gt;R$7,$C331+$E331-1&lt;R$7),0,($D331-SUM($F331:Q331)-SUM($F270:Q270))/($E331+$C331-R$7))</f>
        <v>0</v>
      </c>
      <c r="S331" s="339">
        <f>IF(OR($C331&gt;S$7,$C331+$E331-1&lt;S$7),0,($D331-SUM($F331:R331)-SUM($F270:R270))/($E331+$C331-S$7))</f>
        <v>0</v>
      </c>
      <c r="T331" s="339">
        <f>IF(OR($C331&gt;T$7,$C331+$E331-1&lt;T$7),0,($D331-SUM($F331:S331)-SUM($F270:S270))/($E331+$C331-T$7))</f>
        <v>0</v>
      </c>
      <c r="U331" s="339">
        <f>IF(OR($C331&gt;U$7,$C331+$E331-1&lt;U$7),0,($D331-SUM($F331:T331)-SUM($F270:T270))/($E331+$C331-U$7))</f>
        <v>0</v>
      </c>
      <c r="V331" s="339">
        <f>IF(OR($C331&gt;V$7,$C331+$E331-1&lt;V$7),0,($D331-SUM($F331:U331)-SUM($F270:U270))/($E331+$C331-V$7))</f>
        <v>0</v>
      </c>
      <c r="W331" s="339">
        <f>IF(OR($C331&gt;W$7,$C331+$E331-1&lt;W$7),0,($D331-SUM($F331:V331)-SUM($F270:V270))/($E331+$C331-W$7))</f>
        <v>0</v>
      </c>
      <c r="X331" s="339">
        <f>IF(OR($C331&gt;X$7,$C331+$E331-1&lt;X$7),0,($D331-SUM($F331:W331)-SUM($F270:W270))/($E331+$C331-X$7))</f>
        <v>0</v>
      </c>
      <c r="Y331" s="339">
        <f>IF(OR($C331&gt;Y$7,$C331+$E331-1&lt;Y$7),0,($D331-SUM($F331:X331)-SUM($F270:X270))/($E331+$C331-Y$7))</f>
        <v>0</v>
      </c>
      <c r="Z331" s="339">
        <f>IF(OR($C331&gt;Z$7,$C331+$E331-1&lt;Z$7),0,($D331-SUM($F331:Y331)-SUM($F270:Y270))/($E331+$C331-Z$7))</f>
        <v>0</v>
      </c>
      <c r="AA331" s="339">
        <f>IF(OR($C331&gt;AA$7,$C331+$E331-1&lt;AA$7),0,($D331-SUM($F331:Z331)-SUM($F270:Z270))/($E331+$C331-AA$7))</f>
        <v>0</v>
      </c>
      <c r="AB331" s="339">
        <f>IF(OR($C331&gt;AB$7,$C331+$E331-1&lt;AB$7),0,($D331-SUM($F331:AA331)-SUM($F270:AA270))/($E331+$C331-AB$7))</f>
        <v>0</v>
      </c>
      <c r="AC331" s="339">
        <f>IF(OR($C331&gt;AC$7,$C331+$E331-1&lt;AC$7),0,($D331-SUM($F331:AB331)-SUM($F270:AB270))/($E331+$C331-AC$7))</f>
        <v>0</v>
      </c>
      <c r="AD331" s="339">
        <f>IF(OR($C331&gt;AD$7,$C331+$E331-1&lt;AD$7),0,($D331-SUM($F331:AC331)-SUM($F270:AC270))/($E331+$C331-AD$7))</f>
        <v>0</v>
      </c>
      <c r="AE331" s="339">
        <f>IF(OR($C331&gt;AE$7,$C331+$E331-1&lt;AE$7),0,($D331-SUM($F331:AD331)-SUM($F270:AD270))/($E331+$C331-AE$7))</f>
        <v>0</v>
      </c>
      <c r="AF331" s="339">
        <f>IF(OR($C331&gt;AF$7,$C331+$E331-1&lt;AF$7),0,($D331-SUM($F331:AE331)-SUM($F270:AE270))/($E331+$C331-AF$7))</f>
        <v>0</v>
      </c>
      <c r="AG331" s="339">
        <f>IF(OR($C331&gt;AG$7,$C331+$E331-1&lt;AG$7),0,($D331-SUM($F331:AF331)-SUM($F270:AF270))/($E331+$C331-AG$7))</f>
        <v>0</v>
      </c>
      <c r="AH331" s="339">
        <f>IF(OR($C331&gt;AH$7,$C331+$E331-1&lt;AH$7),0,($D331-SUM($F331:AG331)-SUM($F270:AG270))/($E331+$C331-AH$7))</f>
        <v>0</v>
      </c>
      <c r="AI331" s="339">
        <f>IF(OR($C331&gt;AI$7,$C331+$E331-1&lt;AI$7),0,($D331-SUM($F331:AH331)-SUM($F270:AH270))/($E331+$C331-AI$7))</f>
        <v>0</v>
      </c>
      <c r="AJ331" s="339">
        <f>IF(OR($C331&gt;AJ$7,$C331+$E331-1&lt;AJ$7),0,($D331-SUM($F331:AI331)-SUM($F270:AI270))/($E331+$C331-AJ$7))</f>
        <v>0</v>
      </c>
      <c r="AK331" s="339">
        <f>IF(OR($C331&gt;AK$7,$C331+$E331-1&lt;AK$7),0,($D331-SUM($F331:AJ331)-SUM($F270:AJ270))/($E331+$C331-AK$7))</f>
        <v>0</v>
      </c>
      <c r="AL331" s="339">
        <f>IF(OR($C331&gt;AL$7,$C331+$E331-1&lt;AL$7),0,($D331-SUM($F331:AK331)-SUM($F270:AK270))/($E331+$C331-AL$7))</f>
        <v>0</v>
      </c>
      <c r="AM331" s="339">
        <f>IF(OR($C331&gt;AM$7,$C331+$E331-1&lt;AM$7),0,($D331-SUM($F331:AL331)-SUM($F270:AL270))/($E331+$C331-AM$7))</f>
        <v>0</v>
      </c>
      <c r="AN331" s="339">
        <f>IF(OR($C331&gt;AN$7,$C331+$E331-1&lt;AN$7),0,($D331-SUM($F331:AM331)-SUM($F270:AM270))/($E331+$C331-AN$7))</f>
        <v>0</v>
      </c>
      <c r="AO331" s="339">
        <f>IF(OR($C331&gt;AO$7,$C331+$E331-1&lt;AO$7),0,($D331-SUM($F331:AN331)-SUM($F270:AN270))/($E331+$C331-AO$7))</f>
        <v>0</v>
      </c>
      <c r="AP331" s="339">
        <f>IF(OR($C331&gt;AP$7,$C331+$E331-1&lt;AP$7),0,($D331-SUM($F331:AO331)-SUM($F270:AO270))/($E331+$C331-AP$7))</f>
        <v>0</v>
      </c>
      <c r="AQ331" s="339">
        <f>IF(OR($C331&gt;AQ$7,$C331+$E331-1&lt;AQ$7),0,($D331-SUM($F331:AP331)-SUM($F270:AP270))/($E331+$C331-AQ$7))</f>
        <v>0</v>
      </c>
      <c r="AR331" s="339">
        <f>IF(OR($C331&gt;AR$7,$C331+$E331-1&lt;AR$7),0,($D331-SUM($F331:AQ331)-SUM($F270:AQ270))/($E331+$C331-AR$7))</f>
        <v>0</v>
      </c>
      <c r="AS331" s="339">
        <f>IF(OR($C331&gt;AS$7,$C331+$E331-1&lt;AS$7),0,($D331-SUM($F331:AR331)-SUM($F270:AR270))/($E331+$C331-AS$7))</f>
        <v>0</v>
      </c>
      <c r="AT331" s="339">
        <f>IF(OR($C331&gt;AT$7,$C331+$E331-1&lt;AT$7),0,($D331-SUM($F331:AS331)-SUM($F270:AS270))/($E331+$C331-AT$7))</f>
        <v>0</v>
      </c>
      <c r="AU331" s="339">
        <f>IF(OR($C331&gt;AU$7,$C331+$E331-1&lt;AU$7),0,($D331-SUM($F331:AT331)-SUM($F270:AT270))/($E331+$C331-AU$7))</f>
        <v>0</v>
      </c>
      <c r="AV331" s="339">
        <f>IF(OR($C331&gt;AV$7,$C331+$E331-1&lt;AV$7),0,($D331-SUM($F331:AU331)-SUM($F270:AU270))/($E331+$C331-AV$7))</f>
        <v>0</v>
      </c>
      <c r="AW331" s="339">
        <f>IF(OR($C331&gt;AW$7,$C331+$E331-1&lt;AW$7),0,($D331-SUM($F331:AV331)-SUM($F270:AV270))/($E331+$C331-AW$7))</f>
        <v>0</v>
      </c>
      <c r="AX331" s="339">
        <f>IF(OR($C331&gt;AX$7,$C331+$E331-1&lt;AX$7),0,($D331-SUM($F331:AW331)-SUM($F270:AW270))/($E331+$C331-AX$7))</f>
        <v>0</v>
      </c>
      <c r="AY331" s="339">
        <f>IF(OR($C331&gt;AY$7,$C331+$E331-1&lt;AY$7),0,($D331-SUM($F331:AX331)-SUM($F270:AX270))/($E331+$C331-AY$7))</f>
        <v>0</v>
      </c>
      <c r="AZ331" s="339">
        <f>IF(OR($C331&gt;AZ$7,$C331+$E331-1&lt;AZ$7),0,($D331-SUM($F331:AY331)-SUM($F270:AY270))/($E331+$C331-AZ$7))</f>
        <v>1.1996986844398629E-2</v>
      </c>
      <c r="BA331" s="339">
        <f>IF(OR($C331&gt;BA$7,$C331+$E331-1&lt;BA$7),0,($D331-SUM($F331:AZ331)-SUM($F270:AZ270))/($E331+$C331-BA$7))</f>
        <v>1.1996986844398629E-2</v>
      </c>
      <c r="BB331" s="339">
        <f>IF(OR($C331&gt;BB$7,$C331+$E331-1&lt;BB$7),0,($D331-SUM($F331:BA331)-SUM($F270:BA270))/($E331+$C331-BB$7))</f>
        <v>1.199698684439863E-2</v>
      </c>
      <c r="BC331" s="339">
        <f>IF(OR($C331&gt;BC$7,$C331+$E331-1&lt;BC$7),0,($D331-SUM($F331:BB331)-SUM($F270:BB270))/($E331+$C331-BC$7))</f>
        <v>1.199698684439863E-2</v>
      </c>
      <c r="BD331" s="339">
        <f>IF(OR($C331&gt;BD$7,$C331+$E331-1&lt;BD$7),0,($D331-SUM($F331:BC331)-SUM($F270:BC270))/($E331+$C331-BD$7))</f>
        <v>1.199698684439863E-2</v>
      </c>
      <c r="BE331" s="339">
        <f>IF(OR($C331&gt;BE$7,$C331+$E331-1&lt;BE$7),0,($D331-SUM($F331:BD331)-SUM($F270:BD270))/($E331+$C331-BE$7))</f>
        <v>1.199698684439863E-2</v>
      </c>
      <c r="BF331" s="339">
        <f>IF(OR($C331&gt;BF$7,$C331+$E331-1&lt;BF$7),0,($D331-SUM($F331:BE331)-SUM($F270:BE270))/($E331+$C331-BF$7))</f>
        <v>1.199698684439863E-2</v>
      </c>
      <c r="BG331" s="339">
        <f>IF(OR($C331&gt;BG$7,$C331+$E331-1&lt;BG$7),0,($D331-SUM($F331:BF331)-SUM($F270:BF270))/($E331+$C331-BG$7))</f>
        <v>1.1996986844398629E-2</v>
      </c>
      <c r="BH331" s="339">
        <f>IF(OR($C331&gt;BH$7,$C331+$E331-1&lt;BH$7),0,($D331-SUM($F331:BG331)-SUM($F270:BG270))/($E331+$C331-BH$7))</f>
        <v>1.1996986844398635E-2</v>
      </c>
      <c r="BI331" s="339">
        <f>IF(OR($C331&gt;BI$7,$C331+$E331-1&lt;BI$7),0,($D331-SUM($F331:BH331)-SUM($F270:BH270))/($E331+$C331-BI$7))</f>
        <v>0</v>
      </c>
      <c r="BJ331" s="339">
        <f>IF(OR($C331&gt;BJ$7,$C331+$E331-1&lt;BJ$7),0,($D331-SUM($F331:BI331)-SUM($F270:BI270))/($E331+$C331-BJ$7))</f>
        <v>0</v>
      </c>
      <c r="BK331" s="339">
        <f>IF(OR($C331&gt;BK$7,$C331+$E331-1&lt;BK$7),0,($D331-SUM($F331:BJ331)-SUM($F270:BJ270))/($E331+$C331-BK$7))</f>
        <v>0</v>
      </c>
      <c r="BL331" s="339">
        <f>IF(OR($C331&gt;BL$7,$C331+$E331-1&lt;BL$7),0,($D331-SUM($F331:BK331)-SUM($F270:BK270))/($E331+$C331-BL$7))</f>
        <v>0</v>
      </c>
      <c r="BM331" s="339">
        <f>IF(OR($C331&gt;BM$7,$C331+$E331-1&lt;BM$7),0,($D331-SUM($F331:BL331)-SUM($F270:BL270))/($E331+$C331-BM$7))</f>
        <v>0</v>
      </c>
      <c r="BN331" s="339">
        <f>IF(OR($C331&gt;BN$7,$C331+$E331-1&lt;BN$7),0,($D331-SUM($F331:BM331)-SUM($F270:BM270))/($E331+$C331-BN$7))</f>
        <v>0</v>
      </c>
      <c r="BO331" s="253"/>
      <c r="BP331" s="253"/>
      <c r="BQ331" s="253"/>
      <c r="BR331" s="253"/>
      <c r="BS331" s="253"/>
      <c r="BT331" s="253"/>
      <c r="BU331" s="253"/>
      <c r="BV331" s="253"/>
      <c r="BW331" s="253"/>
      <c r="BX331" s="253"/>
      <c r="BY331" s="253"/>
      <c r="BZ331" s="253"/>
      <c r="CA331" s="253"/>
      <c r="CB331" s="253"/>
      <c r="CC331" s="253"/>
      <c r="CD331" s="253"/>
      <c r="CE331" s="253"/>
      <c r="CF331" s="253"/>
      <c r="CG331" s="253"/>
      <c r="CH331" s="253"/>
      <c r="CI331" s="253"/>
      <c r="CJ331" s="253"/>
      <c r="CK331" s="253"/>
      <c r="CL331" s="253"/>
    </row>
    <row r="332" spans="1:90" hidden="1" outlineLevel="1" x14ac:dyDescent="0.15">
      <c r="A332" s="112"/>
      <c r="B332" s="87"/>
      <c r="C332" s="8">
        <v>47</v>
      </c>
      <c r="D332" s="337">
        <v>0.10536484098124012</v>
      </c>
      <c r="E332" s="8">
        <f t="shared" si="28"/>
        <v>9</v>
      </c>
      <c r="F332" s="338"/>
      <c r="G332" s="339">
        <f>IF(OR($C332&gt;G$7,$C332+$E332-1&lt;G$7),0,($D332-SUM($F332:F332)-SUM($F271:F271))/($E332+$C332-G$7))</f>
        <v>0</v>
      </c>
      <c r="H332" s="339">
        <f>IF(OR($C332&gt;H$7,$C332+$E332-1&lt;H$7),0,($D332-SUM($F332:G332)-SUM($F271:G271))/($E332+$C332-H$7))</f>
        <v>0</v>
      </c>
      <c r="I332" s="339">
        <f>IF(OR($C332&gt;I$7,$C332+$E332-1&lt;I$7),0,($D332-SUM($F332:H332)-SUM($F271:H271))/($E332+$C332-I$7))</f>
        <v>0</v>
      </c>
      <c r="J332" s="339">
        <f>IF(OR($C332&gt;J$7,$C332+$E332-1&lt;J$7),0,($D332-SUM($F332:I332)-SUM($F271:I271))/($E332+$C332-J$7))</f>
        <v>0</v>
      </c>
      <c r="K332" s="339">
        <f>IF(OR($C332&gt;K$7,$C332+$E332-1&lt;K$7),0,($D332-SUM($F332:J332)-SUM($F271:J271))/($E332+$C332-K$7))</f>
        <v>0</v>
      </c>
      <c r="L332" s="339">
        <f>IF(OR($C332&gt;L$7,$C332+$E332-1&lt;L$7),0,($D332-SUM($F332:K332)-SUM($F271:K271))/($E332+$C332-L$7))</f>
        <v>0</v>
      </c>
      <c r="M332" s="339">
        <f>IF(OR($C332&gt;M$7,$C332+$E332-1&lt;M$7),0,($D332-SUM($F332:L332)-SUM($F271:L271))/($E332+$C332-M$7))</f>
        <v>0</v>
      </c>
      <c r="N332" s="339">
        <f>IF(OR($C332&gt;N$7,$C332+$E332-1&lt;N$7),0,($D332-SUM($F332:M332)-SUM($F271:M271))/($E332+$C332-N$7))</f>
        <v>0</v>
      </c>
      <c r="O332" s="339">
        <f>IF(OR($C332&gt;O$7,$C332+$E332-1&lt;O$7),0,($D332-SUM($F332:N332)-SUM($F271:N271))/($E332+$C332-O$7))</f>
        <v>0</v>
      </c>
      <c r="P332" s="339">
        <f>IF(OR($C332&gt;P$7,$C332+$E332-1&lt;P$7),0,($D332-SUM($F332:O332)-SUM($F271:O271))/($E332+$C332-P$7))</f>
        <v>0</v>
      </c>
      <c r="Q332" s="339">
        <f>IF(OR($C332&gt;Q$7,$C332+$E332-1&lt;Q$7),0,($D332-SUM($F332:P332)-SUM($F271:P271))/($E332+$C332-Q$7))</f>
        <v>0</v>
      </c>
      <c r="R332" s="339">
        <f>IF(OR($C332&gt;R$7,$C332+$E332-1&lt;R$7),0,($D332-SUM($F332:Q332)-SUM($F271:Q271))/($E332+$C332-R$7))</f>
        <v>0</v>
      </c>
      <c r="S332" s="339">
        <f>IF(OR($C332&gt;S$7,$C332+$E332-1&lt;S$7),0,($D332-SUM($F332:R332)-SUM($F271:R271))/($E332+$C332-S$7))</f>
        <v>0</v>
      </c>
      <c r="T332" s="339">
        <f>IF(OR($C332&gt;T$7,$C332+$E332-1&lt;T$7),0,($D332-SUM($F332:S332)-SUM($F271:S271))/($E332+$C332-T$7))</f>
        <v>0</v>
      </c>
      <c r="U332" s="339">
        <f>IF(OR($C332&gt;U$7,$C332+$E332-1&lt;U$7),0,($D332-SUM($F332:T332)-SUM($F271:T271))/($E332+$C332-U$7))</f>
        <v>0</v>
      </c>
      <c r="V332" s="339">
        <f>IF(OR($C332&gt;V$7,$C332+$E332-1&lt;V$7),0,($D332-SUM($F332:U332)-SUM($F271:U271))/($E332+$C332-V$7))</f>
        <v>0</v>
      </c>
      <c r="W332" s="339">
        <f>IF(OR($C332&gt;W$7,$C332+$E332-1&lt;W$7),0,($D332-SUM($F332:V332)-SUM($F271:V271))/($E332+$C332-W$7))</f>
        <v>0</v>
      </c>
      <c r="X332" s="339">
        <f>IF(OR($C332&gt;X$7,$C332+$E332-1&lt;X$7),0,($D332-SUM($F332:W332)-SUM($F271:W271))/($E332+$C332-X$7))</f>
        <v>0</v>
      </c>
      <c r="Y332" s="339">
        <f>IF(OR($C332&gt;Y$7,$C332+$E332-1&lt;Y$7),0,($D332-SUM($F332:X332)-SUM($F271:X271))/($E332+$C332-Y$7))</f>
        <v>0</v>
      </c>
      <c r="Z332" s="339">
        <f>IF(OR($C332&gt;Z$7,$C332+$E332-1&lt;Z$7),0,($D332-SUM($F332:Y332)-SUM($F271:Y271))/($E332+$C332-Z$7))</f>
        <v>0</v>
      </c>
      <c r="AA332" s="339">
        <f>IF(OR($C332&gt;AA$7,$C332+$E332-1&lt;AA$7),0,($D332-SUM($F332:Z332)-SUM($F271:Z271))/($E332+$C332-AA$7))</f>
        <v>0</v>
      </c>
      <c r="AB332" s="339">
        <f>IF(OR($C332&gt;AB$7,$C332+$E332-1&lt;AB$7),0,($D332-SUM($F332:AA332)-SUM($F271:AA271))/($E332+$C332-AB$7))</f>
        <v>0</v>
      </c>
      <c r="AC332" s="339">
        <f>IF(OR($C332&gt;AC$7,$C332+$E332-1&lt;AC$7),0,($D332-SUM($F332:AB332)-SUM($F271:AB271))/($E332+$C332-AC$7))</f>
        <v>0</v>
      </c>
      <c r="AD332" s="339">
        <f>IF(OR($C332&gt;AD$7,$C332+$E332-1&lt;AD$7),0,($D332-SUM($F332:AC332)-SUM($F271:AC271))/($E332+$C332-AD$7))</f>
        <v>0</v>
      </c>
      <c r="AE332" s="339">
        <f>IF(OR($C332&gt;AE$7,$C332+$E332-1&lt;AE$7),0,($D332-SUM($F332:AD332)-SUM($F271:AD271))/($E332+$C332-AE$7))</f>
        <v>0</v>
      </c>
      <c r="AF332" s="339">
        <f>IF(OR($C332&gt;AF$7,$C332+$E332-1&lt;AF$7),0,($D332-SUM($F332:AE332)-SUM($F271:AE271))/($E332+$C332-AF$7))</f>
        <v>0</v>
      </c>
      <c r="AG332" s="339">
        <f>IF(OR($C332&gt;AG$7,$C332+$E332-1&lt;AG$7),0,($D332-SUM($F332:AF332)-SUM($F271:AF271))/($E332+$C332-AG$7))</f>
        <v>0</v>
      </c>
      <c r="AH332" s="339">
        <f>IF(OR($C332&gt;AH$7,$C332+$E332-1&lt;AH$7),0,($D332-SUM($F332:AG332)-SUM($F271:AG271))/($E332+$C332-AH$7))</f>
        <v>0</v>
      </c>
      <c r="AI332" s="339">
        <f>IF(OR($C332&gt;AI$7,$C332+$E332-1&lt;AI$7),0,($D332-SUM($F332:AH332)-SUM($F271:AH271))/($E332+$C332-AI$7))</f>
        <v>0</v>
      </c>
      <c r="AJ332" s="339">
        <f>IF(OR($C332&gt;AJ$7,$C332+$E332-1&lt;AJ$7),0,($D332-SUM($F332:AI332)-SUM($F271:AI271))/($E332+$C332-AJ$7))</f>
        <v>0</v>
      </c>
      <c r="AK332" s="339">
        <f>IF(OR($C332&gt;AK$7,$C332+$E332-1&lt;AK$7),0,($D332-SUM($F332:AJ332)-SUM($F271:AJ271))/($E332+$C332-AK$7))</f>
        <v>0</v>
      </c>
      <c r="AL332" s="339">
        <f>IF(OR($C332&gt;AL$7,$C332+$E332-1&lt;AL$7),0,($D332-SUM($F332:AK332)-SUM($F271:AK271))/($E332+$C332-AL$7))</f>
        <v>0</v>
      </c>
      <c r="AM332" s="339">
        <f>IF(OR($C332&gt;AM$7,$C332+$E332-1&lt;AM$7),0,($D332-SUM($F332:AL332)-SUM($F271:AL271))/($E332+$C332-AM$7))</f>
        <v>0</v>
      </c>
      <c r="AN332" s="339">
        <f>IF(OR($C332&gt;AN$7,$C332+$E332-1&lt;AN$7),0,($D332-SUM($F332:AM332)-SUM($F271:AM271))/($E332+$C332-AN$7))</f>
        <v>0</v>
      </c>
      <c r="AO332" s="339">
        <f>IF(OR($C332&gt;AO$7,$C332+$E332-1&lt;AO$7),0,($D332-SUM($F332:AN332)-SUM($F271:AN271))/($E332+$C332-AO$7))</f>
        <v>0</v>
      </c>
      <c r="AP332" s="339">
        <f>IF(OR($C332&gt;AP$7,$C332+$E332-1&lt;AP$7),0,($D332-SUM($F332:AO332)-SUM($F271:AO271))/($E332+$C332-AP$7))</f>
        <v>0</v>
      </c>
      <c r="AQ332" s="339">
        <f>IF(OR($C332&gt;AQ$7,$C332+$E332-1&lt;AQ$7),0,($D332-SUM($F332:AP332)-SUM($F271:AP271))/($E332+$C332-AQ$7))</f>
        <v>0</v>
      </c>
      <c r="AR332" s="339">
        <f>IF(OR($C332&gt;AR$7,$C332+$E332-1&lt;AR$7),0,($D332-SUM($F332:AQ332)-SUM($F271:AQ271))/($E332+$C332-AR$7))</f>
        <v>0</v>
      </c>
      <c r="AS332" s="339">
        <f>IF(OR($C332&gt;AS$7,$C332+$E332-1&lt;AS$7),0,($D332-SUM($F332:AR332)-SUM($F271:AR271))/($E332+$C332-AS$7))</f>
        <v>0</v>
      </c>
      <c r="AT332" s="339">
        <f>IF(OR($C332&gt;AT$7,$C332+$E332-1&lt;AT$7),0,($D332-SUM($F332:AS332)-SUM($F271:AS271))/($E332+$C332-AT$7))</f>
        <v>0</v>
      </c>
      <c r="AU332" s="339">
        <f>IF(OR($C332&gt;AU$7,$C332+$E332-1&lt;AU$7),0,($D332-SUM($F332:AT332)-SUM($F271:AT271))/($E332+$C332-AU$7))</f>
        <v>0</v>
      </c>
      <c r="AV332" s="339">
        <f>IF(OR($C332&gt;AV$7,$C332+$E332-1&lt;AV$7),0,($D332-SUM($F332:AU332)-SUM($F271:AU271))/($E332+$C332-AV$7))</f>
        <v>0</v>
      </c>
      <c r="AW332" s="339">
        <f>IF(OR($C332&gt;AW$7,$C332+$E332-1&lt;AW$7),0,($D332-SUM($F332:AV332)-SUM($F271:AV271))/($E332+$C332-AW$7))</f>
        <v>0</v>
      </c>
      <c r="AX332" s="339">
        <f>IF(OR($C332&gt;AX$7,$C332+$E332-1&lt;AX$7),0,($D332-SUM($F332:AW332)-SUM($F271:AW271))/($E332+$C332-AX$7))</f>
        <v>0</v>
      </c>
      <c r="AY332" s="339">
        <f>IF(OR($C332&gt;AY$7,$C332+$E332-1&lt;AY$7),0,($D332-SUM($F332:AX332)-SUM($F271:AX271))/($E332+$C332-AY$7))</f>
        <v>0</v>
      </c>
      <c r="AZ332" s="339">
        <f>IF(OR($C332&gt;AZ$7,$C332+$E332-1&lt;AZ$7),0,($D332-SUM($F332:AY332)-SUM($F271:AY271))/($E332+$C332-AZ$7))</f>
        <v>0</v>
      </c>
      <c r="BA332" s="339">
        <f>IF(OR($C332&gt;BA$7,$C332+$E332-1&lt;BA$7),0,($D332-SUM($F332:AZ332)-SUM($F271:AZ271))/($E332+$C332-BA$7))</f>
        <v>1.1707204553471124E-2</v>
      </c>
      <c r="BB332" s="339">
        <f>IF(OR($C332&gt;BB$7,$C332+$E332-1&lt;BB$7),0,($D332-SUM($F332:BA332)-SUM($F271:BA271))/($E332+$C332-BB$7))</f>
        <v>1.1707204553471124E-2</v>
      </c>
      <c r="BC332" s="339">
        <f>IF(OR($C332&gt;BC$7,$C332+$E332-1&lt;BC$7),0,($D332-SUM($F332:BB332)-SUM($F271:BB271))/($E332+$C332-BC$7))</f>
        <v>1.1707204553471125E-2</v>
      </c>
      <c r="BD332" s="339">
        <f>IF(OR($C332&gt;BD$7,$C332+$E332-1&lt;BD$7),0,($D332-SUM($F332:BC332)-SUM($F271:BC271))/($E332+$C332-BD$7))</f>
        <v>1.1707204553471124E-2</v>
      </c>
      <c r="BE332" s="339">
        <f>IF(OR($C332&gt;BE$7,$C332+$E332-1&lt;BE$7),0,($D332-SUM($F332:BD332)-SUM($F271:BD271))/($E332+$C332-BE$7))</f>
        <v>1.1707204553471125E-2</v>
      </c>
      <c r="BF332" s="339">
        <f>IF(OR($C332&gt;BF$7,$C332+$E332-1&lt;BF$7),0,($D332-SUM($F332:BE332)-SUM($F271:BE271))/($E332+$C332-BF$7))</f>
        <v>1.1707204553471125E-2</v>
      </c>
      <c r="BG332" s="339">
        <f>IF(OR($C332&gt;BG$7,$C332+$E332-1&lt;BG$7),0,($D332-SUM($F332:BF332)-SUM($F271:BF271))/($E332+$C332-BG$7))</f>
        <v>1.1707204553471124E-2</v>
      </c>
      <c r="BH332" s="339">
        <f>IF(OR($C332&gt;BH$7,$C332+$E332-1&lt;BH$7),0,($D332-SUM($F332:BG332)-SUM($F271:BG271))/($E332+$C332-BH$7))</f>
        <v>1.1707204553471122E-2</v>
      </c>
      <c r="BI332" s="339">
        <f>IF(OR($C332&gt;BI$7,$C332+$E332-1&lt;BI$7),0,($D332-SUM($F332:BH332)-SUM($F271:BH271))/($E332+$C332-BI$7))</f>
        <v>1.1707204553471115E-2</v>
      </c>
      <c r="BJ332" s="339">
        <f>IF(OR($C332&gt;BJ$7,$C332+$E332-1&lt;BJ$7),0,($D332-SUM($F332:BI332)-SUM($F271:BI271))/($E332+$C332-BJ$7))</f>
        <v>0</v>
      </c>
      <c r="BK332" s="339">
        <f>IF(OR($C332&gt;BK$7,$C332+$E332-1&lt;BK$7),0,($D332-SUM($F332:BJ332)-SUM($F271:BJ271))/($E332+$C332-BK$7))</f>
        <v>0</v>
      </c>
      <c r="BL332" s="339">
        <f>IF(OR($C332&gt;BL$7,$C332+$E332-1&lt;BL$7),0,($D332-SUM($F332:BK332)-SUM($F271:BK271))/($E332+$C332-BL$7))</f>
        <v>0</v>
      </c>
      <c r="BM332" s="339">
        <f>IF(OR($C332&gt;BM$7,$C332+$E332-1&lt;BM$7),0,($D332-SUM($F332:BL332)-SUM($F271:BL271))/($E332+$C332-BM$7))</f>
        <v>0</v>
      </c>
      <c r="BN332" s="339">
        <f>IF(OR($C332&gt;BN$7,$C332+$E332-1&lt;BN$7),0,($D332-SUM($F332:BM332)-SUM($F271:BM271))/($E332+$C332-BN$7))</f>
        <v>0</v>
      </c>
      <c r="BO332" s="253"/>
      <c r="BP332" s="253"/>
      <c r="BQ332" s="253"/>
      <c r="BR332" s="253"/>
      <c r="BS332" s="253"/>
      <c r="BT332" s="253"/>
      <c r="BU332" s="253"/>
      <c r="BV332" s="253"/>
      <c r="BW332" s="253"/>
      <c r="BX332" s="253"/>
      <c r="BY332" s="253"/>
      <c r="BZ332" s="253"/>
      <c r="CA332" s="253"/>
      <c r="CB332" s="253"/>
      <c r="CC332" s="253"/>
      <c r="CD332" s="253"/>
      <c r="CE332" s="253"/>
      <c r="CF332" s="253"/>
      <c r="CG332" s="253"/>
      <c r="CH332" s="253"/>
      <c r="CI332" s="253"/>
      <c r="CJ332" s="253"/>
      <c r="CK332" s="253"/>
      <c r="CL332" s="253"/>
    </row>
    <row r="333" spans="1:90" hidden="1" outlineLevel="1" x14ac:dyDescent="0.15">
      <c r="A333" s="112"/>
      <c r="B333" s="87"/>
      <c r="C333" s="8">
        <v>48</v>
      </c>
      <c r="D333" s="337">
        <v>0.10145278005371884</v>
      </c>
      <c r="E333" s="8">
        <f t="shared" si="28"/>
        <v>9</v>
      </c>
      <c r="F333" s="338"/>
      <c r="G333" s="339">
        <f>IF(OR($C333&gt;G$7,$C333+$E333-1&lt;G$7),0,($D333-SUM($F333:F333)-SUM($F272:F272))/($E333+$C333-G$7))</f>
        <v>0</v>
      </c>
      <c r="H333" s="339">
        <f>IF(OR($C333&gt;H$7,$C333+$E333-1&lt;H$7),0,($D333-SUM($F333:G333)-SUM($F272:G272))/($E333+$C333-H$7))</f>
        <v>0</v>
      </c>
      <c r="I333" s="339">
        <f>IF(OR($C333&gt;I$7,$C333+$E333-1&lt;I$7),0,($D333-SUM($F333:H333)-SUM($F272:H272))/($E333+$C333-I$7))</f>
        <v>0</v>
      </c>
      <c r="J333" s="339">
        <f>IF(OR($C333&gt;J$7,$C333+$E333-1&lt;J$7),0,($D333-SUM($F333:I333)-SUM($F272:I272))/($E333+$C333-J$7))</f>
        <v>0</v>
      </c>
      <c r="K333" s="339">
        <f>IF(OR($C333&gt;K$7,$C333+$E333-1&lt;K$7),0,($D333-SUM($F333:J333)-SUM($F272:J272))/($E333+$C333-K$7))</f>
        <v>0</v>
      </c>
      <c r="L333" s="339">
        <f>IF(OR($C333&gt;L$7,$C333+$E333-1&lt;L$7),0,($D333-SUM($F333:K333)-SUM($F272:K272))/($E333+$C333-L$7))</f>
        <v>0</v>
      </c>
      <c r="M333" s="339">
        <f>IF(OR($C333&gt;M$7,$C333+$E333-1&lt;M$7),0,($D333-SUM($F333:L333)-SUM($F272:L272))/($E333+$C333-M$7))</f>
        <v>0</v>
      </c>
      <c r="N333" s="339">
        <f>IF(OR($C333&gt;N$7,$C333+$E333-1&lt;N$7),0,($D333-SUM($F333:M333)-SUM($F272:M272))/($E333+$C333-N$7))</f>
        <v>0</v>
      </c>
      <c r="O333" s="339">
        <f>IF(OR($C333&gt;O$7,$C333+$E333-1&lt;O$7),0,($D333-SUM($F333:N333)-SUM($F272:N272))/($E333+$C333-O$7))</f>
        <v>0</v>
      </c>
      <c r="P333" s="339">
        <f>IF(OR($C333&gt;P$7,$C333+$E333-1&lt;P$7),0,($D333-SUM($F333:O333)-SUM($F272:O272))/($E333+$C333-P$7))</f>
        <v>0</v>
      </c>
      <c r="Q333" s="339">
        <f>IF(OR($C333&gt;Q$7,$C333+$E333-1&lt;Q$7),0,($D333-SUM($F333:P333)-SUM($F272:P272))/($E333+$C333-Q$7))</f>
        <v>0</v>
      </c>
      <c r="R333" s="339">
        <f>IF(OR($C333&gt;R$7,$C333+$E333-1&lt;R$7),0,($D333-SUM($F333:Q333)-SUM($F272:Q272))/($E333+$C333-R$7))</f>
        <v>0</v>
      </c>
      <c r="S333" s="339">
        <f>IF(OR($C333&gt;S$7,$C333+$E333-1&lt;S$7),0,($D333-SUM($F333:R333)-SUM($F272:R272))/($E333+$C333-S$7))</f>
        <v>0</v>
      </c>
      <c r="T333" s="339">
        <f>IF(OR($C333&gt;T$7,$C333+$E333-1&lt;T$7),0,($D333-SUM($F333:S333)-SUM($F272:S272))/($E333+$C333-T$7))</f>
        <v>0</v>
      </c>
      <c r="U333" s="339">
        <f>IF(OR($C333&gt;U$7,$C333+$E333-1&lt;U$7),0,($D333-SUM($F333:T333)-SUM($F272:T272))/($E333+$C333-U$7))</f>
        <v>0</v>
      </c>
      <c r="V333" s="339">
        <f>IF(OR($C333&gt;V$7,$C333+$E333-1&lt;V$7),0,($D333-SUM($F333:U333)-SUM($F272:U272))/($E333+$C333-V$7))</f>
        <v>0</v>
      </c>
      <c r="W333" s="339">
        <f>IF(OR($C333&gt;W$7,$C333+$E333-1&lt;W$7),0,($D333-SUM($F333:V333)-SUM($F272:V272))/($E333+$C333-W$7))</f>
        <v>0</v>
      </c>
      <c r="X333" s="339">
        <f>IF(OR($C333&gt;X$7,$C333+$E333-1&lt;X$7),0,($D333-SUM($F333:W333)-SUM($F272:W272))/($E333+$C333-X$7))</f>
        <v>0</v>
      </c>
      <c r="Y333" s="339">
        <f>IF(OR($C333&gt;Y$7,$C333+$E333-1&lt;Y$7),0,($D333-SUM($F333:X333)-SUM($F272:X272))/($E333+$C333-Y$7))</f>
        <v>0</v>
      </c>
      <c r="Z333" s="339">
        <f>IF(OR($C333&gt;Z$7,$C333+$E333-1&lt;Z$7),0,($D333-SUM($F333:Y333)-SUM($F272:Y272))/($E333+$C333-Z$7))</f>
        <v>0</v>
      </c>
      <c r="AA333" s="339">
        <f>IF(OR($C333&gt;AA$7,$C333+$E333-1&lt;AA$7),0,($D333-SUM($F333:Z333)-SUM($F272:Z272))/($E333+$C333-AA$7))</f>
        <v>0</v>
      </c>
      <c r="AB333" s="339">
        <f>IF(OR($C333&gt;AB$7,$C333+$E333-1&lt;AB$7),0,($D333-SUM($F333:AA333)-SUM($F272:AA272))/($E333+$C333-AB$7))</f>
        <v>0</v>
      </c>
      <c r="AC333" s="339">
        <f>IF(OR($C333&gt;AC$7,$C333+$E333-1&lt;AC$7),0,($D333-SUM($F333:AB333)-SUM($F272:AB272))/($E333+$C333-AC$7))</f>
        <v>0</v>
      </c>
      <c r="AD333" s="339">
        <f>IF(OR($C333&gt;AD$7,$C333+$E333-1&lt;AD$7),0,($D333-SUM($F333:AC333)-SUM($F272:AC272))/($E333+$C333-AD$7))</f>
        <v>0</v>
      </c>
      <c r="AE333" s="339">
        <f>IF(OR($C333&gt;AE$7,$C333+$E333-1&lt;AE$7),0,($D333-SUM($F333:AD333)-SUM($F272:AD272))/($E333+$C333-AE$7))</f>
        <v>0</v>
      </c>
      <c r="AF333" s="339">
        <f>IF(OR($C333&gt;AF$7,$C333+$E333-1&lt;AF$7),0,($D333-SUM($F333:AE333)-SUM($F272:AE272))/($E333+$C333-AF$7))</f>
        <v>0</v>
      </c>
      <c r="AG333" s="339">
        <f>IF(OR($C333&gt;AG$7,$C333+$E333-1&lt;AG$7),0,($D333-SUM($F333:AF333)-SUM($F272:AF272))/($E333+$C333-AG$7))</f>
        <v>0</v>
      </c>
      <c r="AH333" s="339">
        <f>IF(OR($C333&gt;AH$7,$C333+$E333-1&lt;AH$7),0,($D333-SUM($F333:AG333)-SUM($F272:AG272))/($E333+$C333-AH$7))</f>
        <v>0</v>
      </c>
      <c r="AI333" s="339">
        <f>IF(OR($C333&gt;AI$7,$C333+$E333-1&lt;AI$7),0,($D333-SUM($F333:AH333)-SUM($F272:AH272))/($E333+$C333-AI$7))</f>
        <v>0</v>
      </c>
      <c r="AJ333" s="339">
        <f>IF(OR($C333&gt;AJ$7,$C333+$E333-1&lt;AJ$7),0,($D333-SUM($F333:AI333)-SUM($F272:AI272))/($E333+$C333-AJ$7))</f>
        <v>0</v>
      </c>
      <c r="AK333" s="339">
        <f>IF(OR($C333&gt;AK$7,$C333+$E333-1&lt;AK$7),0,($D333-SUM($F333:AJ333)-SUM($F272:AJ272))/($E333+$C333-AK$7))</f>
        <v>0</v>
      </c>
      <c r="AL333" s="339">
        <f>IF(OR($C333&gt;AL$7,$C333+$E333-1&lt;AL$7),0,($D333-SUM($F333:AK333)-SUM($F272:AK272))/($E333+$C333-AL$7))</f>
        <v>0</v>
      </c>
      <c r="AM333" s="339">
        <f>IF(OR($C333&gt;AM$7,$C333+$E333-1&lt;AM$7),0,($D333-SUM($F333:AL333)-SUM($F272:AL272))/($E333+$C333-AM$7))</f>
        <v>0</v>
      </c>
      <c r="AN333" s="339">
        <f>IF(OR($C333&gt;AN$7,$C333+$E333-1&lt;AN$7),0,($D333-SUM($F333:AM333)-SUM($F272:AM272))/($E333+$C333-AN$7))</f>
        <v>0</v>
      </c>
      <c r="AO333" s="339">
        <f>IF(OR($C333&gt;AO$7,$C333+$E333-1&lt;AO$7),0,($D333-SUM($F333:AN333)-SUM($F272:AN272))/($E333+$C333-AO$7))</f>
        <v>0</v>
      </c>
      <c r="AP333" s="339">
        <f>IF(OR($C333&gt;AP$7,$C333+$E333-1&lt;AP$7),0,($D333-SUM($F333:AO333)-SUM($F272:AO272))/($E333+$C333-AP$7))</f>
        <v>0</v>
      </c>
      <c r="AQ333" s="339">
        <f>IF(OR($C333&gt;AQ$7,$C333+$E333-1&lt;AQ$7),0,($D333-SUM($F333:AP333)-SUM($F272:AP272))/($E333+$C333-AQ$7))</f>
        <v>0</v>
      </c>
      <c r="AR333" s="339">
        <f>IF(OR($C333&gt;AR$7,$C333+$E333-1&lt;AR$7),0,($D333-SUM($F333:AQ333)-SUM($F272:AQ272))/($E333+$C333-AR$7))</f>
        <v>0</v>
      </c>
      <c r="AS333" s="339">
        <f>IF(OR($C333&gt;AS$7,$C333+$E333-1&lt;AS$7),0,($D333-SUM($F333:AR333)-SUM($F272:AR272))/($E333+$C333-AS$7))</f>
        <v>0</v>
      </c>
      <c r="AT333" s="339">
        <f>IF(OR($C333&gt;AT$7,$C333+$E333-1&lt;AT$7),0,($D333-SUM($F333:AS333)-SUM($F272:AS272))/($E333+$C333-AT$7))</f>
        <v>0</v>
      </c>
      <c r="AU333" s="339">
        <f>IF(OR($C333&gt;AU$7,$C333+$E333-1&lt;AU$7),0,($D333-SUM($F333:AT333)-SUM($F272:AT272))/($E333+$C333-AU$7))</f>
        <v>0</v>
      </c>
      <c r="AV333" s="339">
        <f>IF(OR($C333&gt;AV$7,$C333+$E333-1&lt;AV$7),0,($D333-SUM($F333:AU333)-SUM($F272:AU272))/($E333+$C333-AV$7))</f>
        <v>0</v>
      </c>
      <c r="AW333" s="339">
        <f>IF(OR($C333&gt;AW$7,$C333+$E333-1&lt;AW$7),0,($D333-SUM($F333:AV333)-SUM($F272:AV272))/($E333+$C333-AW$7))</f>
        <v>0</v>
      </c>
      <c r="AX333" s="339">
        <f>IF(OR($C333&gt;AX$7,$C333+$E333-1&lt;AX$7),0,($D333-SUM($F333:AW333)-SUM($F272:AW272))/($E333+$C333-AX$7))</f>
        <v>0</v>
      </c>
      <c r="AY333" s="339">
        <f>IF(OR($C333&gt;AY$7,$C333+$E333-1&lt;AY$7),0,($D333-SUM($F333:AX333)-SUM($F272:AX272))/($E333+$C333-AY$7))</f>
        <v>0</v>
      </c>
      <c r="AZ333" s="339">
        <f>IF(OR($C333&gt;AZ$7,$C333+$E333-1&lt;AZ$7),0,($D333-SUM($F333:AY333)-SUM($F272:AY272))/($E333+$C333-AZ$7))</f>
        <v>0</v>
      </c>
      <c r="BA333" s="339">
        <f>IF(OR($C333&gt;BA$7,$C333+$E333-1&lt;BA$7),0,($D333-SUM($F333:AZ333)-SUM($F272:AZ272))/($E333+$C333-BA$7))</f>
        <v>0</v>
      </c>
      <c r="BB333" s="339">
        <f>IF(OR($C333&gt;BB$7,$C333+$E333-1&lt;BB$7),0,($D333-SUM($F333:BA333)-SUM($F272:BA272))/($E333+$C333-BB$7))</f>
        <v>1.1272531117079871E-2</v>
      </c>
      <c r="BC333" s="339">
        <f>IF(OR($C333&gt;BC$7,$C333+$E333-1&lt;BC$7),0,($D333-SUM($F333:BB333)-SUM($F272:BB272))/($E333+$C333-BC$7))</f>
        <v>1.1272531117079871E-2</v>
      </c>
      <c r="BD333" s="339">
        <f>IF(OR($C333&gt;BD$7,$C333+$E333-1&lt;BD$7),0,($D333-SUM($F333:BC333)-SUM($F272:BC272))/($E333+$C333-BD$7))</f>
        <v>1.1272531117079872E-2</v>
      </c>
      <c r="BE333" s="339">
        <f>IF(OR($C333&gt;BE$7,$C333+$E333-1&lt;BE$7),0,($D333-SUM($F333:BD333)-SUM($F272:BD272))/($E333+$C333-BE$7))</f>
        <v>1.1272531117079871E-2</v>
      </c>
      <c r="BF333" s="339">
        <f>IF(OR($C333&gt;BF$7,$C333+$E333-1&lt;BF$7),0,($D333-SUM($F333:BE333)-SUM($F272:BE272))/($E333+$C333-BF$7))</f>
        <v>1.1272531117079872E-2</v>
      </c>
      <c r="BG333" s="339">
        <f>IF(OR($C333&gt;BG$7,$C333+$E333-1&lt;BG$7),0,($D333-SUM($F333:BF333)-SUM($F272:BF272))/($E333+$C333-BG$7))</f>
        <v>1.1272531117079872E-2</v>
      </c>
      <c r="BH333" s="339">
        <f>IF(OR($C333&gt;BH$7,$C333+$E333-1&lt;BH$7),0,($D333-SUM($F333:BG333)-SUM($F272:BG272))/($E333+$C333-BH$7))</f>
        <v>1.1272531117079871E-2</v>
      </c>
      <c r="BI333" s="339">
        <f>IF(OR($C333&gt;BI$7,$C333+$E333-1&lt;BI$7),0,($D333-SUM($F333:BH333)-SUM($F272:BH272))/($E333+$C333-BI$7))</f>
        <v>1.1272531117079869E-2</v>
      </c>
      <c r="BJ333" s="339">
        <f>IF(OR($C333&gt;BJ$7,$C333+$E333-1&lt;BJ$7),0,($D333-SUM($F333:BI333)-SUM($F272:BI272))/($E333+$C333-BJ$7))</f>
        <v>1.1272531117079862E-2</v>
      </c>
      <c r="BK333" s="339">
        <f>IF(OR($C333&gt;BK$7,$C333+$E333-1&lt;BK$7),0,($D333-SUM($F333:BJ333)-SUM($F272:BJ272))/($E333+$C333-BK$7))</f>
        <v>0</v>
      </c>
      <c r="BL333" s="339">
        <f>IF(OR($C333&gt;BL$7,$C333+$E333-1&lt;BL$7),0,($D333-SUM($F333:BK333)-SUM($F272:BK272))/($E333+$C333-BL$7))</f>
        <v>0</v>
      </c>
      <c r="BM333" s="339">
        <f>IF(OR($C333&gt;BM$7,$C333+$E333-1&lt;BM$7),0,($D333-SUM($F333:BL333)-SUM($F272:BL272))/($E333+$C333-BM$7))</f>
        <v>0</v>
      </c>
      <c r="BN333" s="339">
        <f>IF(OR($C333&gt;BN$7,$C333+$E333-1&lt;BN$7),0,($D333-SUM($F333:BM333)-SUM($F272:BM272))/($E333+$C333-BN$7))</f>
        <v>0</v>
      </c>
      <c r="BO333" s="253"/>
      <c r="BP333" s="253"/>
      <c r="BQ333" s="253"/>
      <c r="BR333" s="253"/>
      <c r="BS333" s="253"/>
      <c r="BT333" s="253"/>
      <c r="BU333" s="253"/>
      <c r="BV333" s="253"/>
      <c r="BW333" s="253"/>
      <c r="BX333" s="253"/>
      <c r="BY333" s="253"/>
      <c r="BZ333" s="253"/>
      <c r="CA333" s="253"/>
      <c r="CB333" s="253"/>
      <c r="CC333" s="253"/>
      <c r="CD333" s="253"/>
      <c r="CE333" s="253"/>
      <c r="CF333" s="253"/>
      <c r="CG333" s="253"/>
      <c r="CH333" s="253"/>
      <c r="CI333" s="253"/>
      <c r="CJ333" s="253"/>
      <c r="CK333" s="253"/>
      <c r="CL333" s="253"/>
    </row>
    <row r="334" spans="1:90" hidden="1" outlineLevel="1" x14ac:dyDescent="0.15">
      <c r="A334" s="112"/>
      <c r="B334" s="87"/>
      <c r="C334" s="8">
        <v>49</v>
      </c>
      <c r="D334" s="337">
        <v>9.8844739435371295E-2</v>
      </c>
      <c r="E334" s="8">
        <f t="shared" si="28"/>
        <v>9</v>
      </c>
      <c r="F334" s="338"/>
      <c r="G334" s="339">
        <f>IF(OR($C334&gt;G$7,$C334+$E334-1&lt;G$7),0,($D334-SUM($F334:F334)-SUM($F273:F273))/($E334+$C334-G$7))</f>
        <v>0</v>
      </c>
      <c r="H334" s="339">
        <f>IF(OR($C334&gt;H$7,$C334+$E334-1&lt;H$7),0,($D334-SUM($F334:G334)-SUM($F273:G273))/($E334+$C334-H$7))</f>
        <v>0</v>
      </c>
      <c r="I334" s="339">
        <f>IF(OR($C334&gt;I$7,$C334+$E334-1&lt;I$7),0,($D334-SUM($F334:H334)-SUM($F273:H273))/($E334+$C334-I$7))</f>
        <v>0</v>
      </c>
      <c r="J334" s="339">
        <f>IF(OR($C334&gt;J$7,$C334+$E334-1&lt;J$7),0,($D334-SUM($F334:I334)-SUM($F273:I273))/($E334+$C334-J$7))</f>
        <v>0</v>
      </c>
      <c r="K334" s="339">
        <f>IF(OR($C334&gt;K$7,$C334+$E334-1&lt;K$7),0,($D334-SUM($F334:J334)-SUM($F273:J273))/($E334+$C334-K$7))</f>
        <v>0</v>
      </c>
      <c r="L334" s="339">
        <f>IF(OR($C334&gt;L$7,$C334+$E334-1&lt;L$7),0,($D334-SUM($F334:K334)-SUM($F273:K273))/($E334+$C334-L$7))</f>
        <v>0</v>
      </c>
      <c r="M334" s="339">
        <f>IF(OR($C334&gt;M$7,$C334+$E334-1&lt;M$7),0,($D334-SUM($F334:L334)-SUM($F273:L273))/($E334+$C334-M$7))</f>
        <v>0</v>
      </c>
      <c r="N334" s="339">
        <f>IF(OR($C334&gt;N$7,$C334+$E334-1&lt;N$7),0,($D334-SUM($F334:M334)-SUM($F273:M273))/($E334+$C334-N$7))</f>
        <v>0</v>
      </c>
      <c r="O334" s="339">
        <f>IF(OR($C334&gt;O$7,$C334+$E334-1&lt;O$7),0,($D334-SUM($F334:N334)-SUM($F273:N273))/($E334+$C334-O$7))</f>
        <v>0</v>
      </c>
      <c r="P334" s="339">
        <f>IF(OR($C334&gt;P$7,$C334+$E334-1&lt;P$7),0,($D334-SUM($F334:O334)-SUM($F273:O273))/($E334+$C334-P$7))</f>
        <v>0</v>
      </c>
      <c r="Q334" s="339">
        <f>IF(OR($C334&gt;Q$7,$C334+$E334-1&lt;Q$7),0,($D334-SUM($F334:P334)-SUM($F273:P273))/($E334+$C334-Q$7))</f>
        <v>0</v>
      </c>
      <c r="R334" s="339">
        <f>IF(OR($C334&gt;R$7,$C334+$E334-1&lt;R$7),0,($D334-SUM($F334:Q334)-SUM($F273:Q273))/($E334+$C334-R$7))</f>
        <v>0</v>
      </c>
      <c r="S334" s="339">
        <f>IF(OR($C334&gt;S$7,$C334+$E334-1&lt;S$7),0,($D334-SUM($F334:R334)-SUM($F273:R273))/($E334+$C334-S$7))</f>
        <v>0</v>
      </c>
      <c r="T334" s="339">
        <f>IF(OR($C334&gt;T$7,$C334+$E334-1&lt;T$7),0,($D334-SUM($F334:S334)-SUM($F273:S273))/($E334+$C334-T$7))</f>
        <v>0</v>
      </c>
      <c r="U334" s="339">
        <f>IF(OR($C334&gt;U$7,$C334+$E334-1&lt;U$7),0,($D334-SUM($F334:T334)-SUM($F273:T273))/($E334+$C334-U$7))</f>
        <v>0</v>
      </c>
      <c r="V334" s="339">
        <f>IF(OR($C334&gt;V$7,$C334+$E334-1&lt;V$7),0,($D334-SUM($F334:U334)-SUM($F273:U273))/($E334+$C334-V$7))</f>
        <v>0</v>
      </c>
      <c r="W334" s="339">
        <f>IF(OR($C334&gt;W$7,$C334+$E334-1&lt;W$7),0,($D334-SUM($F334:V334)-SUM($F273:V273))/($E334+$C334-W$7))</f>
        <v>0</v>
      </c>
      <c r="X334" s="339">
        <f>IF(OR($C334&gt;X$7,$C334+$E334-1&lt;X$7),0,($D334-SUM($F334:W334)-SUM($F273:W273))/($E334+$C334-X$7))</f>
        <v>0</v>
      </c>
      <c r="Y334" s="339">
        <f>IF(OR($C334&gt;Y$7,$C334+$E334-1&lt;Y$7),0,($D334-SUM($F334:X334)-SUM($F273:X273))/($E334+$C334-Y$7))</f>
        <v>0</v>
      </c>
      <c r="Z334" s="339">
        <f>IF(OR($C334&gt;Z$7,$C334+$E334-1&lt;Z$7),0,($D334-SUM($F334:Y334)-SUM($F273:Y273))/($E334+$C334-Z$7))</f>
        <v>0</v>
      </c>
      <c r="AA334" s="339">
        <f>IF(OR($C334&gt;AA$7,$C334+$E334-1&lt;AA$7),0,($D334-SUM($F334:Z334)-SUM($F273:Z273))/($E334+$C334-AA$7))</f>
        <v>0</v>
      </c>
      <c r="AB334" s="339">
        <f>IF(OR($C334&gt;AB$7,$C334+$E334-1&lt;AB$7),0,($D334-SUM($F334:AA334)-SUM($F273:AA273))/($E334+$C334-AB$7))</f>
        <v>0</v>
      </c>
      <c r="AC334" s="339">
        <f>IF(OR($C334&gt;AC$7,$C334+$E334-1&lt;AC$7),0,($D334-SUM($F334:AB334)-SUM($F273:AB273))/($E334+$C334-AC$7))</f>
        <v>0</v>
      </c>
      <c r="AD334" s="339">
        <f>IF(OR($C334&gt;AD$7,$C334+$E334-1&lt;AD$7),0,($D334-SUM($F334:AC334)-SUM($F273:AC273))/($E334+$C334-AD$7))</f>
        <v>0</v>
      </c>
      <c r="AE334" s="339">
        <f>IF(OR($C334&gt;AE$7,$C334+$E334-1&lt;AE$7),0,($D334-SUM($F334:AD334)-SUM($F273:AD273))/($E334+$C334-AE$7))</f>
        <v>0</v>
      </c>
      <c r="AF334" s="339">
        <f>IF(OR($C334&gt;AF$7,$C334+$E334-1&lt;AF$7),0,($D334-SUM($F334:AE334)-SUM($F273:AE273))/($E334+$C334-AF$7))</f>
        <v>0</v>
      </c>
      <c r="AG334" s="339">
        <f>IF(OR($C334&gt;AG$7,$C334+$E334-1&lt;AG$7),0,($D334-SUM($F334:AF334)-SUM($F273:AF273))/($E334+$C334-AG$7))</f>
        <v>0</v>
      </c>
      <c r="AH334" s="339">
        <f>IF(OR($C334&gt;AH$7,$C334+$E334-1&lt;AH$7),0,($D334-SUM($F334:AG334)-SUM($F273:AG273))/($E334+$C334-AH$7))</f>
        <v>0</v>
      </c>
      <c r="AI334" s="339">
        <f>IF(OR($C334&gt;AI$7,$C334+$E334-1&lt;AI$7),0,($D334-SUM($F334:AH334)-SUM($F273:AH273))/($E334+$C334-AI$7))</f>
        <v>0</v>
      </c>
      <c r="AJ334" s="339">
        <f>IF(OR($C334&gt;AJ$7,$C334+$E334-1&lt;AJ$7),0,($D334-SUM($F334:AI334)-SUM($F273:AI273))/($E334+$C334-AJ$7))</f>
        <v>0</v>
      </c>
      <c r="AK334" s="339">
        <f>IF(OR($C334&gt;AK$7,$C334+$E334-1&lt;AK$7),0,($D334-SUM($F334:AJ334)-SUM($F273:AJ273))/($E334+$C334-AK$7))</f>
        <v>0</v>
      </c>
      <c r="AL334" s="339">
        <f>IF(OR($C334&gt;AL$7,$C334+$E334-1&lt;AL$7),0,($D334-SUM($F334:AK334)-SUM($F273:AK273))/($E334+$C334-AL$7))</f>
        <v>0</v>
      </c>
      <c r="AM334" s="339">
        <f>IF(OR($C334&gt;AM$7,$C334+$E334-1&lt;AM$7),0,($D334-SUM($F334:AL334)-SUM($F273:AL273))/($E334+$C334-AM$7))</f>
        <v>0</v>
      </c>
      <c r="AN334" s="339">
        <f>IF(OR($C334&gt;AN$7,$C334+$E334-1&lt;AN$7),0,($D334-SUM($F334:AM334)-SUM($F273:AM273))/($E334+$C334-AN$7))</f>
        <v>0</v>
      </c>
      <c r="AO334" s="339">
        <f>IF(OR($C334&gt;AO$7,$C334+$E334-1&lt;AO$7),0,($D334-SUM($F334:AN334)-SUM($F273:AN273))/($E334+$C334-AO$7))</f>
        <v>0</v>
      </c>
      <c r="AP334" s="339">
        <f>IF(OR($C334&gt;AP$7,$C334+$E334-1&lt;AP$7),0,($D334-SUM($F334:AO334)-SUM($F273:AO273))/($E334+$C334-AP$7))</f>
        <v>0</v>
      </c>
      <c r="AQ334" s="339">
        <f>IF(OR($C334&gt;AQ$7,$C334+$E334-1&lt;AQ$7),0,($D334-SUM($F334:AP334)-SUM($F273:AP273))/($E334+$C334-AQ$7))</f>
        <v>0</v>
      </c>
      <c r="AR334" s="339">
        <f>IF(OR($C334&gt;AR$7,$C334+$E334-1&lt;AR$7),0,($D334-SUM($F334:AQ334)-SUM($F273:AQ273))/($E334+$C334-AR$7))</f>
        <v>0</v>
      </c>
      <c r="AS334" s="339">
        <f>IF(OR($C334&gt;AS$7,$C334+$E334-1&lt;AS$7),0,($D334-SUM($F334:AR334)-SUM($F273:AR273))/($E334+$C334-AS$7))</f>
        <v>0</v>
      </c>
      <c r="AT334" s="339">
        <f>IF(OR($C334&gt;AT$7,$C334+$E334-1&lt;AT$7),0,($D334-SUM($F334:AS334)-SUM($F273:AS273))/($E334+$C334-AT$7))</f>
        <v>0</v>
      </c>
      <c r="AU334" s="339">
        <f>IF(OR($C334&gt;AU$7,$C334+$E334-1&lt;AU$7),0,($D334-SUM($F334:AT334)-SUM($F273:AT273))/($E334+$C334-AU$7))</f>
        <v>0</v>
      </c>
      <c r="AV334" s="339">
        <f>IF(OR($C334&gt;AV$7,$C334+$E334-1&lt;AV$7),0,($D334-SUM($F334:AU334)-SUM($F273:AU273))/($E334+$C334-AV$7))</f>
        <v>0</v>
      </c>
      <c r="AW334" s="339">
        <f>IF(OR($C334&gt;AW$7,$C334+$E334-1&lt;AW$7),0,($D334-SUM($F334:AV334)-SUM($F273:AV273))/($E334+$C334-AW$7))</f>
        <v>0</v>
      </c>
      <c r="AX334" s="339">
        <f>IF(OR($C334&gt;AX$7,$C334+$E334-1&lt;AX$7),0,($D334-SUM($F334:AW334)-SUM($F273:AW273))/($E334+$C334-AX$7))</f>
        <v>0</v>
      </c>
      <c r="AY334" s="339">
        <f>IF(OR($C334&gt;AY$7,$C334+$E334-1&lt;AY$7),0,($D334-SUM($F334:AX334)-SUM($F273:AX273))/($E334+$C334-AY$7))</f>
        <v>0</v>
      </c>
      <c r="AZ334" s="339">
        <f>IF(OR($C334&gt;AZ$7,$C334+$E334-1&lt;AZ$7),0,($D334-SUM($F334:AY334)-SUM($F273:AY273))/($E334+$C334-AZ$7))</f>
        <v>0</v>
      </c>
      <c r="BA334" s="339">
        <f>IF(OR($C334&gt;BA$7,$C334+$E334-1&lt;BA$7),0,($D334-SUM($F334:AZ334)-SUM($F273:AZ273))/($E334+$C334-BA$7))</f>
        <v>0</v>
      </c>
      <c r="BB334" s="339">
        <f>IF(OR($C334&gt;BB$7,$C334+$E334-1&lt;BB$7),0,($D334-SUM($F334:BA334)-SUM($F273:BA273))/($E334+$C334-BB$7))</f>
        <v>0</v>
      </c>
      <c r="BC334" s="339">
        <f>IF(OR($C334&gt;BC$7,$C334+$E334-1&lt;BC$7),0,($D334-SUM($F334:BB334)-SUM($F273:BB273))/($E334+$C334-BC$7))</f>
        <v>1.0982748826152366E-2</v>
      </c>
      <c r="BD334" s="339">
        <f>IF(OR($C334&gt;BD$7,$C334+$E334-1&lt;BD$7),0,($D334-SUM($F334:BC334)-SUM($F273:BC273))/($E334+$C334-BD$7))</f>
        <v>1.0982748826152366E-2</v>
      </c>
      <c r="BE334" s="339">
        <f>IF(OR($C334&gt;BE$7,$C334+$E334-1&lt;BE$7),0,($D334-SUM($F334:BD334)-SUM($F273:BD273))/($E334+$C334-BE$7))</f>
        <v>1.0982748826152368E-2</v>
      </c>
      <c r="BF334" s="339">
        <f>IF(OR($C334&gt;BF$7,$C334+$E334-1&lt;BF$7),0,($D334-SUM($F334:BE334)-SUM($F273:BE273))/($E334+$C334-BF$7))</f>
        <v>1.0982748826152364E-2</v>
      </c>
      <c r="BG334" s="339">
        <f>IF(OR($C334&gt;BG$7,$C334+$E334-1&lt;BG$7),0,($D334-SUM($F334:BF334)-SUM($F273:BF273))/($E334+$C334-BG$7))</f>
        <v>1.0982748826152366E-2</v>
      </c>
      <c r="BH334" s="339">
        <f>IF(OR($C334&gt;BH$7,$C334+$E334-1&lt;BH$7),0,($D334-SUM($F334:BG334)-SUM($F273:BG273))/($E334+$C334-BH$7))</f>
        <v>1.0982748826152366E-2</v>
      </c>
      <c r="BI334" s="339">
        <f>IF(OR($C334&gt;BI$7,$C334+$E334-1&lt;BI$7),0,($D334-SUM($F334:BH334)-SUM($F273:BH273))/($E334+$C334-BI$7))</f>
        <v>1.0982748826152364E-2</v>
      </c>
      <c r="BJ334" s="339">
        <f>IF(OR($C334&gt;BJ$7,$C334+$E334-1&lt;BJ$7),0,($D334-SUM($F334:BI334)-SUM($F273:BI273))/($E334+$C334-BJ$7))</f>
        <v>1.0982748826152362E-2</v>
      </c>
      <c r="BK334" s="339">
        <f>IF(OR($C334&gt;BK$7,$C334+$E334-1&lt;BK$7),0,($D334-SUM($F334:BJ334)-SUM($F273:BJ273))/($E334+$C334-BK$7))</f>
        <v>1.0982748826152369E-2</v>
      </c>
      <c r="BL334" s="339">
        <f>IF(OR($C334&gt;BL$7,$C334+$E334-1&lt;BL$7),0,($D334-SUM($F334:BK334)-SUM($F273:BK273))/($E334+$C334-BL$7))</f>
        <v>0</v>
      </c>
      <c r="BM334" s="339">
        <f>IF(OR($C334&gt;BM$7,$C334+$E334-1&lt;BM$7),0,($D334-SUM($F334:BL334)-SUM($F273:BL273))/($E334+$C334-BM$7))</f>
        <v>0</v>
      </c>
      <c r="BN334" s="339">
        <f>IF(OR($C334&gt;BN$7,$C334+$E334-1&lt;BN$7),0,($D334-SUM($F334:BM334)-SUM($F273:BM273))/($E334+$C334-BN$7))</f>
        <v>0</v>
      </c>
      <c r="BO334" s="253"/>
      <c r="BP334" s="253"/>
      <c r="BQ334" s="253"/>
      <c r="BR334" s="253"/>
      <c r="BS334" s="253"/>
      <c r="BT334" s="253"/>
      <c r="BU334" s="253"/>
      <c r="BV334" s="253"/>
      <c r="BW334" s="253"/>
      <c r="BX334" s="253"/>
      <c r="BY334" s="253"/>
      <c r="BZ334" s="253"/>
      <c r="CA334" s="253"/>
      <c r="CB334" s="253"/>
      <c r="CC334" s="253"/>
      <c r="CD334" s="253"/>
      <c r="CE334" s="253"/>
      <c r="CF334" s="253"/>
      <c r="CG334" s="253"/>
      <c r="CH334" s="253"/>
      <c r="CI334" s="253"/>
      <c r="CJ334" s="253"/>
      <c r="CK334" s="253"/>
      <c r="CL334" s="253"/>
    </row>
    <row r="335" spans="1:90" hidden="1" outlineLevel="1" x14ac:dyDescent="0.15">
      <c r="A335" s="112"/>
      <c r="B335" s="87"/>
      <c r="C335" s="8">
        <v>50</v>
      </c>
      <c r="D335" s="337">
        <v>9.623669881702375E-2</v>
      </c>
      <c r="E335" s="8">
        <f t="shared" si="28"/>
        <v>9</v>
      </c>
      <c r="F335" s="338"/>
      <c r="G335" s="339">
        <f>IF(OR($C335&gt;G$7,$C335+$E335-1&lt;G$7),0,($D335-SUM($F335:F335)-SUM($F274:F274))/($E335+$C335-G$7))</f>
        <v>0</v>
      </c>
      <c r="H335" s="339">
        <f>IF(OR($C335&gt;H$7,$C335+$E335-1&lt;H$7),0,($D335-SUM($F335:G335)-SUM($F274:G274))/($E335+$C335-H$7))</f>
        <v>0</v>
      </c>
      <c r="I335" s="339">
        <f>IF(OR($C335&gt;I$7,$C335+$E335-1&lt;I$7),0,($D335-SUM($F335:H335)-SUM($F274:H274))/($E335+$C335-I$7))</f>
        <v>0</v>
      </c>
      <c r="J335" s="339">
        <f>IF(OR($C335&gt;J$7,$C335+$E335-1&lt;J$7),0,($D335-SUM($F335:I335)-SUM($F274:I274))/($E335+$C335-J$7))</f>
        <v>0</v>
      </c>
      <c r="K335" s="339">
        <f>IF(OR($C335&gt;K$7,$C335+$E335-1&lt;K$7),0,($D335-SUM($F335:J335)-SUM($F274:J274))/($E335+$C335-K$7))</f>
        <v>0</v>
      </c>
      <c r="L335" s="339">
        <f>IF(OR($C335&gt;L$7,$C335+$E335-1&lt;L$7),0,($D335-SUM($F335:K335)-SUM($F274:K274))/($E335+$C335-L$7))</f>
        <v>0</v>
      </c>
      <c r="M335" s="339">
        <f>IF(OR($C335&gt;M$7,$C335+$E335-1&lt;M$7),0,($D335-SUM($F335:L335)-SUM($F274:L274))/($E335+$C335-M$7))</f>
        <v>0</v>
      </c>
      <c r="N335" s="339">
        <f>IF(OR($C335&gt;N$7,$C335+$E335-1&lt;N$7),0,($D335-SUM($F335:M335)-SUM($F274:M274))/($E335+$C335-N$7))</f>
        <v>0</v>
      </c>
      <c r="O335" s="339">
        <f>IF(OR($C335&gt;O$7,$C335+$E335-1&lt;O$7),0,($D335-SUM($F335:N335)-SUM($F274:N274))/($E335+$C335-O$7))</f>
        <v>0</v>
      </c>
      <c r="P335" s="339">
        <f>IF(OR($C335&gt;P$7,$C335+$E335-1&lt;P$7),0,($D335-SUM($F335:O335)-SUM($F274:O274))/($E335+$C335-P$7))</f>
        <v>0</v>
      </c>
      <c r="Q335" s="339">
        <f>IF(OR($C335&gt;Q$7,$C335+$E335-1&lt;Q$7),0,($D335-SUM($F335:P335)-SUM($F274:P274))/($E335+$C335-Q$7))</f>
        <v>0</v>
      </c>
      <c r="R335" s="339">
        <f>IF(OR($C335&gt;R$7,$C335+$E335-1&lt;R$7),0,($D335-SUM($F335:Q335)-SUM($F274:Q274))/($E335+$C335-R$7))</f>
        <v>0</v>
      </c>
      <c r="S335" s="339">
        <f>IF(OR($C335&gt;S$7,$C335+$E335-1&lt;S$7),0,($D335-SUM($F335:R335)-SUM($F274:R274))/($E335+$C335-S$7))</f>
        <v>0</v>
      </c>
      <c r="T335" s="339">
        <f>IF(OR($C335&gt;T$7,$C335+$E335-1&lt;T$7),0,($D335-SUM($F335:S335)-SUM($F274:S274))/($E335+$C335-T$7))</f>
        <v>0</v>
      </c>
      <c r="U335" s="339">
        <f>IF(OR($C335&gt;U$7,$C335+$E335-1&lt;U$7),0,($D335-SUM($F335:T335)-SUM($F274:T274))/($E335+$C335-U$7))</f>
        <v>0</v>
      </c>
      <c r="V335" s="339">
        <f>IF(OR($C335&gt;V$7,$C335+$E335-1&lt;V$7),0,($D335-SUM($F335:U335)-SUM($F274:U274))/($E335+$C335-V$7))</f>
        <v>0</v>
      </c>
      <c r="W335" s="339">
        <f>IF(OR($C335&gt;W$7,$C335+$E335-1&lt;W$7),0,($D335-SUM($F335:V335)-SUM($F274:V274))/($E335+$C335-W$7))</f>
        <v>0</v>
      </c>
      <c r="X335" s="339">
        <f>IF(OR($C335&gt;X$7,$C335+$E335-1&lt;X$7),0,($D335-SUM($F335:W335)-SUM($F274:W274))/($E335+$C335-X$7))</f>
        <v>0</v>
      </c>
      <c r="Y335" s="339">
        <f>IF(OR($C335&gt;Y$7,$C335+$E335-1&lt;Y$7),0,($D335-SUM($F335:X335)-SUM($F274:X274))/($E335+$C335-Y$7))</f>
        <v>0</v>
      </c>
      <c r="Z335" s="339">
        <f>IF(OR($C335&gt;Z$7,$C335+$E335-1&lt;Z$7),0,($D335-SUM($F335:Y335)-SUM($F274:Y274))/($E335+$C335-Z$7))</f>
        <v>0</v>
      </c>
      <c r="AA335" s="339">
        <f>IF(OR($C335&gt;AA$7,$C335+$E335-1&lt;AA$7),0,($D335-SUM($F335:Z335)-SUM($F274:Z274))/($E335+$C335-AA$7))</f>
        <v>0</v>
      </c>
      <c r="AB335" s="339">
        <f>IF(OR($C335&gt;AB$7,$C335+$E335-1&lt;AB$7),0,($D335-SUM($F335:AA335)-SUM($F274:AA274))/($E335+$C335-AB$7))</f>
        <v>0</v>
      </c>
      <c r="AC335" s="339">
        <f>IF(OR($C335&gt;AC$7,$C335+$E335-1&lt;AC$7),0,($D335-SUM($F335:AB335)-SUM($F274:AB274))/($E335+$C335-AC$7))</f>
        <v>0</v>
      </c>
      <c r="AD335" s="339">
        <f>IF(OR($C335&gt;AD$7,$C335+$E335-1&lt;AD$7),0,($D335-SUM($F335:AC335)-SUM($F274:AC274))/($E335+$C335-AD$7))</f>
        <v>0</v>
      </c>
      <c r="AE335" s="339">
        <f>IF(OR($C335&gt;AE$7,$C335+$E335-1&lt;AE$7),0,($D335-SUM($F335:AD335)-SUM($F274:AD274))/($E335+$C335-AE$7))</f>
        <v>0</v>
      </c>
      <c r="AF335" s="339">
        <f>IF(OR($C335&gt;AF$7,$C335+$E335-1&lt;AF$7),0,($D335-SUM($F335:AE335)-SUM($F274:AE274))/($E335+$C335-AF$7))</f>
        <v>0</v>
      </c>
      <c r="AG335" s="339">
        <f>IF(OR($C335&gt;AG$7,$C335+$E335-1&lt;AG$7),0,($D335-SUM($F335:AF335)-SUM($F274:AF274))/($E335+$C335-AG$7))</f>
        <v>0</v>
      </c>
      <c r="AH335" s="339">
        <f>IF(OR($C335&gt;AH$7,$C335+$E335-1&lt;AH$7),0,($D335-SUM($F335:AG335)-SUM($F274:AG274))/($E335+$C335-AH$7))</f>
        <v>0</v>
      </c>
      <c r="AI335" s="339">
        <f>IF(OR($C335&gt;AI$7,$C335+$E335-1&lt;AI$7),0,($D335-SUM($F335:AH335)-SUM($F274:AH274))/($E335+$C335-AI$7))</f>
        <v>0</v>
      </c>
      <c r="AJ335" s="339">
        <f>IF(OR($C335&gt;AJ$7,$C335+$E335-1&lt;AJ$7),0,($D335-SUM($F335:AI335)-SUM($F274:AI274))/($E335+$C335-AJ$7))</f>
        <v>0</v>
      </c>
      <c r="AK335" s="339">
        <f>IF(OR($C335&gt;AK$7,$C335+$E335-1&lt;AK$7),0,($D335-SUM($F335:AJ335)-SUM($F274:AJ274))/($E335+$C335-AK$7))</f>
        <v>0</v>
      </c>
      <c r="AL335" s="339">
        <f>IF(OR($C335&gt;AL$7,$C335+$E335-1&lt;AL$7),0,($D335-SUM($F335:AK335)-SUM($F274:AK274))/($E335+$C335-AL$7))</f>
        <v>0</v>
      </c>
      <c r="AM335" s="339">
        <f>IF(OR($C335&gt;AM$7,$C335+$E335-1&lt;AM$7),0,($D335-SUM($F335:AL335)-SUM($F274:AL274))/($E335+$C335-AM$7))</f>
        <v>0</v>
      </c>
      <c r="AN335" s="339">
        <f>IF(OR($C335&gt;AN$7,$C335+$E335-1&lt;AN$7),0,($D335-SUM($F335:AM335)-SUM($F274:AM274))/($E335+$C335-AN$7))</f>
        <v>0</v>
      </c>
      <c r="AO335" s="339">
        <f>IF(OR($C335&gt;AO$7,$C335+$E335-1&lt;AO$7),0,($D335-SUM($F335:AN335)-SUM($F274:AN274))/($E335+$C335-AO$7))</f>
        <v>0</v>
      </c>
      <c r="AP335" s="339">
        <f>IF(OR($C335&gt;AP$7,$C335+$E335-1&lt;AP$7),0,($D335-SUM($F335:AO335)-SUM($F274:AO274))/($E335+$C335-AP$7))</f>
        <v>0</v>
      </c>
      <c r="AQ335" s="339">
        <f>IF(OR($C335&gt;AQ$7,$C335+$E335-1&lt;AQ$7),0,($D335-SUM($F335:AP335)-SUM($F274:AP274))/($E335+$C335-AQ$7))</f>
        <v>0</v>
      </c>
      <c r="AR335" s="339">
        <f>IF(OR($C335&gt;AR$7,$C335+$E335-1&lt;AR$7),0,($D335-SUM($F335:AQ335)-SUM($F274:AQ274))/($E335+$C335-AR$7))</f>
        <v>0</v>
      </c>
      <c r="AS335" s="339">
        <f>IF(OR($C335&gt;AS$7,$C335+$E335-1&lt;AS$7),0,($D335-SUM($F335:AR335)-SUM($F274:AR274))/($E335+$C335-AS$7))</f>
        <v>0</v>
      </c>
      <c r="AT335" s="339">
        <f>IF(OR($C335&gt;AT$7,$C335+$E335-1&lt;AT$7),0,($D335-SUM($F335:AS335)-SUM($F274:AS274))/($E335+$C335-AT$7))</f>
        <v>0</v>
      </c>
      <c r="AU335" s="339">
        <f>IF(OR($C335&gt;AU$7,$C335+$E335-1&lt;AU$7),0,($D335-SUM($F335:AT335)-SUM($F274:AT274))/($E335+$C335-AU$7))</f>
        <v>0</v>
      </c>
      <c r="AV335" s="339">
        <f>IF(OR($C335&gt;AV$7,$C335+$E335-1&lt;AV$7),0,($D335-SUM($F335:AU335)-SUM($F274:AU274))/($E335+$C335-AV$7))</f>
        <v>0</v>
      </c>
      <c r="AW335" s="339">
        <f>IF(OR($C335&gt;AW$7,$C335+$E335-1&lt;AW$7),0,($D335-SUM($F335:AV335)-SUM($F274:AV274))/($E335+$C335-AW$7))</f>
        <v>0</v>
      </c>
      <c r="AX335" s="339">
        <f>IF(OR($C335&gt;AX$7,$C335+$E335-1&lt;AX$7),0,($D335-SUM($F335:AW335)-SUM($F274:AW274))/($E335+$C335-AX$7))</f>
        <v>0</v>
      </c>
      <c r="AY335" s="339">
        <f>IF(OR($C335&gt;AY$7,$C335+$E335-1&lt;AY$7),0,($D335-SUM($F335:AX335)-SUM($F274:AX274))/($E335+$C335-AY$7))</f>
        <v>0</v>
      </c>
      <c r="AZ335" s="339">
        <f>IF(OR($C335&gt;AZ$7,$C335+$E335-1&lt;AZ$7),0,($D335-SUM($F335:AY335)-SUM($F274:AY274))/($E335+$C335-AZ$7))</f>
        <v>0</v>
      </c>
      <c r="BA335" s="339">
        <f>IF(OR($C335&gt;BA$7,$C335+$E335-1&lt;BA$7),0,($D335-SUM($F335:AZ335)-SUM($F274:AZ274))/($E335+$C335-BA$7))</f>
        <v>0</v>
      </c>
      <c r="BB335" s="339">
        <f>IF(OR($C335&gt;BB$7,$C335+$E335-1&lt;BB$7),0,($D335-SUM($F335:BA335)-SUM($F274:BA274))/($E335+$C335-BB$7))</f>
        <v>0</v>
      </c>
      <c r="BC335" s="339">
        <f>IF(OR($C335&gt;BC$7,$C335+$E335-1&lt;BC$7),0,($D335-SUM($F335:BB335)-SUM($F274:BB274))/($E335+$C335-BC$7))</f>
        <v>0</v>
      </c>
      <c r="BD335" s="339">
        <f>IF(OR($C335&gt;BD$7,$C335+$E335-1&lt;BD$7),0,($D335-SUM($F335:BC335)-SUM($F274:BC274))/($E335+$C335-BD$7))</f>
        <v>1.0692966535224861E-2</v>
      </c>
      <c r="BE335" s="339">
        <f>IF(OR($C335&gt;BE$7,$C335+$E335-1&lt;BE$7),0,($D335-SUM($F335:BD335)-SUM($F274:BD274))/($E335+$C335-BE$7))</f>
        <v>1.0692966535224861E-2</v>
      </c>
      <c r="BF335" s="339">
        <f>IF(OR($C335&gt;BF$7,$C335+$E335-1&lt;BF$7),0,($D335-SUM($F335:BE335)-SUM($F274:BE274))/($E335+$C335-BF$7))</f>
        <v>1.0692966535224861E-2</v>
      </c>
      <c r="BG335" s="339">
        <f>IF(OR($C335&gt;BG$7,$C335+$E335-1&lt;BG$7),0,($D335-SUM($F335:BF335)-SUM($F274:BF274))/($E335+$C335-BG$7))</f>
        <v>1.0692966535224863E-2</v>
      </c>
      <c r="BH335" s="339">
        <f>IF(OR($C335&gt;BH$7,$C335+$E335-1&lt;BH$7),0,($D335-SUM($F335:BG335)-SUM($F274:BG274))/($E335+$C335-BH$7))</f>
        <v>1.0692966535224861E-2</v>
      </c>
      <c r="BI335" s="339">
        <f>IF(OR($C335&gt;BI$7,$C335+$E335-1&lt;BI$7),0,($D335-SUM($F335:BH335)-SUM($F274:BH274))/($E335+$C335-BI$7))</f>
        <v>1.0692966535224861E-2</v>
      </c>
      <c r="BJ335" s="339">
        <f>IF(OR($C335&gt;BJ$7,$C335+$E335-1&lt;BJ$7),0,($D335-SUM($F335:BI335)-SUM($F274:BI274))/($E335+$C335-BJ$7))</f>
        <v>1.0692966535224863E-2</v>
      </c>
      <c r="BK335" s="339">
        <f>IF(OR($C335&gt;BK$7,$C335+$E335-1&lt;BK$7),0,($D335-SUM($F335:BJ335)-SUM($F274:BJ274))/($E335+$C335-BK$7))</f>
        <v>1.0692966535224863E-2</v>
      </c>
      <c r="BL335" s="339">
        <f>IF(OR($C335&gt;BL$7,$C335+$E335-1&lt;BL$7),0,($D335-SUM($F335:BK335)-SUM($F274:BK274))/($E335+$C335-BL$7))</f>
        <v>1.0692966535224863E-2</v>
      </c>
      <c r="BM335" s="339">
        <f>IF(OR($C335&gt;BM$7,$C335+$E335-1&lt;BM$7),0,($D335-SUM($F335:BL335)-SUM($F274:BL274))/($E335+$C335-BM$7))</f>
        <v>0</v>
      </c>
      <c r="BN335" s="339">
        <f>IF(OR($C335&gt;BN$7,$C335+$E335-1&lt;BN$7),0,($D335-SUM($F335:BM335)-SUM($F274:BM274))/($E335+$C335-BN$7))</f>
        <v>0</v>
      </c>
      <c r="BO335" s="253"/>
      <c r="BP335" s="253"/>
      <c r="BQ335" s="253"/>
      <c r="BR335" s="253"/>
      <c r="BS335" s="253"/>
      <c r="BT335" s="253"/>
      <c r="BU335" s="253"/>
      <c r="BV335" s="253"/>
      <c r="BW335" s="253"/>
      <c r="BX335" s="253"/>
      <c r="BY335" s="253"/>
      <c r="BZ335" s="253"/>
      <c r="CA335" s="253"/>
      <c r="CB335" s="253"/>
      <c r="CC335" s="253"/>
      <c r="CD335" s="253"/>
      <c r="CE335" s="253"/>
      <c r="CF335" s="253"/>
      <c r="CG335" s="253"/>
      <c r="CH335" s="253"/>
      <c r="CI335" s="253"/>
      <c r="CJ335" s="253"/>
      <c r="CK335" s="253"/>
      <c r="CL335" s="253"/>
    </row>
    <row r="336" spans="1:90" hidden="1" outlineLevel="1" x14ac:dyDescent="0.15">
      <c r="A336" s="112"/>
      <c r="B336" s="87"/>
      <c r="C336" s="8">
        <v>51</v>
      </c>
      <c r="D336" s="337">
        <v>9.3628658198676246E-2</v>
      </c>
      <c r="E336" s="8">
        <f t="shared" si="28"/>
        <v>9</v>
      </c>
      <c r="F336" s="338"/>
      <c r="G336" s="339">
        <f>IF(OR($C336&gt;G$7,$C336+$E336-1&lt;G$7),0,($D336-SUM($F336:F336)-SUM($F275:F275))/($E336+$C336-G$7))</f>
        <v>0</v>
      </c>
      <c r="H336" s="339">
        <f>IF(OR($C336&gt;H$7,$C336+$E336-1&lt;H$7),0,($D336-SUM($F336:G336)-SUM($F275:G275))/($E336+$C336-H$7))</f>
        <v>0</v>
      </c>
      <c r="I336" s="339">
        <f>IF(OR($C336&gt;I$7,$C336+$E336-1&lt;I$7),0,($D336-SUM($F336:H336)-SUM($F275:H275))/($E336+$C336-I$7))</f>
        <v>0</v>
      </c>
      <c r="J336" s="339">
        <f>IF(OR($C336&gt;J$7,$C336+$E336-1&lt;J$7),0,($D336-SUM($F336:I336)-SUM($F275:I275))/($E336+$C336-J$7))</f>
        <v>0</v>
      </c>
      <c r="K336" s="339">
        <f>IF(OR($C336&gt;K$7,$C336+$E336-1&lt;K$7),0,($D336-SUM($F336:J336)-SUM($F275:J275))/($E336+$C336-K$7))</f>
        <v>0</v>
      </c>
      <c r="L336" s="339">
        <f>IF(OR($C336&gt;L$7,$C336+$E336-1&lt;L$7),0,($D336-SUM($F336:K336)-SUM($F275:K275))/($E336+$C336-L$7))</f>
        <v>0</v>
      </c>
      <c r="M336" s="339">
        <f>IF(OR($C336&gt;M$7,$C336+$E336-1&lt;M$7),0,($D336-SUM($F336:L336)-SUM($F275:L275))/($E336+$C336-M$7))</f>
        <v>0</v>
      </c>
      <c r="N336" s="339">
        <f>IF(OR($C336&gt;N$7,$C336+$E336-1&lt;N$7),0,($D336-SUM($F336:M336)-SUM($F275:M275))/($E336+$C336-N$7))</f>
        <v>0</v>
      </c>
      <c r="O336" s="339">
        <f>IF(OR($C336&gt;O$7,$C336+$E336-1&lt;O$7),0,($D336-SUM($F336:N336)-SUM($F275:N275))/($E336+$C336-O$7))</f>
        <v>0</v>
      </c>
      <c r="P336" s="339">
        <f>IF(OR($C336&gt;P$7,$C336+$E336-1&lt;P$7),0,($D336-SUM($F336:O336)-SUM($F275:O275))/($E336+$C336-P$7))</f>
        <v>0</v>
      </c>
      <c r="Q336" s="339">
        <f>IF(OR($C336&gt;Q$7,$C336+$E336-1&lt;Q$7),0,($D336-SUM($F336:P336)-SUM($F275:P275))/($E336+$C336-Q$7))</f>
        <v>0</v>
      </c>
      <c r="R336" s="339">
        <f>IF(OR($C336&gt;R$7,$C336+$E336-1&lt;R$7),0,($D336-SUM($F336:Q336)-SUM($F275:Q275))/($E336+$C336-R$7))</f>
        <v>0</v>
      </c>
      <c r="S336" s="339">
        <f>IF(OR($C336&gt;S$7,$C336+$E336-1&lt;S$7),0,($D336-SUM($F336:R336)-SUM($F275:R275))/($E336+$C336-S$7))</f>
        <v>0</v>
      </c>
      <c r="T336" s="339">
        <f>IF(OR($C336&gt;T$7,$C336+$E336-1&lt;T$7),0,($D336-SUM($F336:S336)-SUM($F275:S275))/($E336+$C336-T$7))</f>
        <v>0</v>
      </c>
      <c r="U336" s="339">
        <f>IF(OR($C336&gt;U$7,$C336+$E336-1&lt;U$7),0,($D336-SUM($F336:T336)-SUM($F275:T275))/($E336+$C336-U$7))</f>
        <v>0</v>
      </c>
      <c r="V336" s="339">
        <f>IF(OR($C336&gt;V$7,$C336+$E336-1&lt;V$7),0,($D336-SUM($F336:U336)-SUM($F275:U275))/($E336+$C336-V$7))</f>
        <v>0</v>
      </c>
      <c r="W336" s="339">
        <f>IF(OR($C336&gt;W$7,$C336+$E336-1&lt;W$7),0,($D336-SUM($F336:V336)-SUM($F275:V275))/($E336+$C336-W$7))</f>
        <v>0</v>
      </c>
      <c r="X336" s="339">
        <f>IF(OR($C336&gt;X$7,$C336+$E336-1&lt;X$7),0,($D336-SUM($F336:W336)-SUM($F275:W275))/($E336+$C336-X$7))</f>
        <v>0</v>
      </c>
      <c r="Y336" s="339">
        <f>IF(OR($C336&gt;Y$7,$C336+$E336-1&lt;Y$7),0,($D336-SUM($F336:X336)-SUM($F275:X275))/($E336+$C336-Y$7))</f>
        <v>0</v>
      </c>
      <c r="Z336" s="339">
        <f>IF(OR($C336&gt;Z$7,$C336+$E336-1&lt;Z$7),0,($D336-SUM($F336:Y336)-SUM($F275:Y275))/($E336+$C336-Z$7))</f>
        <v>0</v>
      </c>
      <c r="AA336" s="339">
        <f>IF(OR($C336&gt;AA$7,$C336+$E336-1&lt;AA$7),0,($D336-SUM($F336:Z336)-SUM($F275:Z275))/($E336+$C336-AA$7))</f>
        <v>0</v>
      </c>
      <c r="AB336" s="339">
        <f>IF(OR($C336&gt;AB$7,$C336+$E336-1&lt;AB$7),0,($D336-SUM($F336:AA336)-SUM($F275:AA275))/($E336+$C336-AB$7))</f>
        <v>0</v>
      </c>
      <c r="AC336" s="339">
        <f>IF(OR($C336&gt;AC$7,$C336+$E336-1&lt;AC$7),0,($D336-SUM($F336:AB336)-SUM($F275:AB275))/($E336+$C336-AC$7))</f>
        <v>0</v>
      </c>
      <c r="AD336" s="339">
        <f>IF(OR($C336&gt;AD$7,$C336+$E336-1&lt;AD$7),0,($D336-SUM($F336:AC336)-SUM($F275:AC275))/($E336+$C336-AD$7))</f>
        <v>0</v>
      </c>
      <c r="AE336" s="339">
        <f>IF(OR($C336&gt;AE$7,$C336+$E336-1&lt;AE$7),0,($D336-SUM($F336:AD336)-SUM($F275:AD275))/($E336+$C336-AE$7))</f>
        <v>0</v>
      </c>
      <c r="AF336" s="339">
        <f>IF(OR($C336&gt;AF$7,$C336+$E336-1&lt;AF$7),0,($D336-SUM($F336:AE336)-SUM($F275:AE275))/($E336+$C336-AF$7))</f>
        <v>0</v>
      </c>
      <c r="AG336" s="339">
        <f>IF(OR($C336&gt;AG$7,$C336+$E336-1&lt;AG$7),0,($D336-SUM($F336:AF336)-SUM($F275:AF275))/($E336+$C336-AG$7))</f>
        <v>0</v>
      </c>
      <c r="AH336" s="339">
        <f>IF(OR($C336&gt;AH$7,$C336+$E336-1&lt;AH$7),0,($D336-SUM($F336:AG336)-SUM($F275:AG275))/($E336+$C336-AH$7))</f>
        <v>0</v>
      </c>
      <c r="AI336" s="339">
        <f>IF(OR($C336&gt;AI$7,$C336+$E336-1&lt;AI$7),0,($D336-SUM($F336:AH336)-SUM($F275:AH275))/($E336+$C336-AI$7))</f>
        <v>0</v>
      </c>
      <c r="AJ336" s="339">
        <f>IF(OR($C336&gt;AJ$7,$C336+$E336-1&lt;AJ$7),0,($D336-SUM($F336:AI336)-SUM($F275:AI275))/($E336+$C336-AJ$7))</f>
        <v>0</v>
      </c>
      <c r="AK336" s="339">
        <f>IF(OR($C336&gt;AK$7,$C336+$E336-1&lt;AK$7),0,($D336-SUM($F336:AJ336)-SUM($F275:AJ275))/($E336+$C336-AK$7))</f>
        <v>0</v>
      </c>
      <c r="AL336" s="339">
        <f>IF(OR($C336&gt;AL$7,$C336+$E336-1&lt;AL$7),0,($D336-SUM($F336:AK336)-SUM($F275:AK275))/($E336+$C336-AL$7))</f>
        <v>0</v>
      </c>
      <c r="AM336" s="339">
        <f>IF(OR($C336&gt;AM$7,$C336+$E336-1&lt;AM$7),0,($D336-SUM($F336:AL336)-SUM($F275:AL275))/($E336+$C336-AM$7))</f>
        <v>0</v>
      </c>
      <c r="AN336" s="339">
        <f>IF(OR($C336&gt;AN$7,$C336+$E336-1&lt;AN$7),0,($D336-SUM($F336:AM336)-SUM($F275:AM275))/($E336+$C336-AN$7))</f>
        <v>0</v>
      </c>
      <c r="AO336" s="339">
        <f>IF(OR($C336&gt;AO$7,$C336+$E336-1&lt;AO$7),0,($D336-SUM($F336:AN336)-SUM($F275:AN275))/($E336+$C336-AO$7))</f>
        <v>0</v>
      </c>
      <c r="AP336" s="339">
        <f>IF(OR($C336&gt;AP$7,$C336+$E336-1&lt;AP$7),0,($D336-SUM($F336:AO336)-SUM($F275:AO275))/($E336+$C336-AP$7))</f>
        <v>0</v>
      </c>
      <c r="AQ336" s="339">
        <f>IF(OR($C336&gt;AQ$7,$C336+$E336-1&lt;AQ$7),0,($D336-SUM($F336:AP336)-SUM($F275:AP275))/($E336+$C336-AQ$7))</f>
        <v>0</v>
      </c>
      <c r="AR336" s="339">
        <f>IF(OR($C336&gt;AR$7,$C336+$E336-1&lt;AR$7),0,($D336-SUM($F336:AQ336)-SUM($F275:AQ275))/($E336+$C336-AR$7))</f>
        <v>0</v>
      </c>
      <c r="AS336" s="339">
        <f>IF(OR($C336&gt;AS$7,$C336+$E336-1&lt;AS$7),0,($D336-SUM($F336:AR336)-SUM($F275:AR275))/($E336+$C336-AS$7))</f>
        <v>0</v>
      </c>
      <c r="AT336" s="339">
        <f>IF(OR($C336&gt;AT$7,$C336+$E336-1&lt;AT$7),0,($D336-SUM($F336:AS336)-SUM($F275:AS275))/($E336+$C336-AT$7))</f>
        <v>0</v>
      </c>
      <c r="AU336" s="339">
        <f>IF(OR($C336&gt;AU$7,$C336+$E336-1&lt;AU$7),0,($D336-SUM($F336:AT336)-SUM($F275:AT275))/($E336+$C336-AU$7))</f>
        <v>0</v>
      </c>
      <c r="AV336" s="339">
        <f>IF(OR($C336&gt;AV$7,$C336+$E336-1&lt;AV$7),0,($D336-SUM($F336:AU336)-SUM($F275:AU275))/($E336+$C336-AV$7))</f>
        <v>0</v>
      </c>
      <c r="AW336" s="339">
        <f>IF(OR($C336&gt;AW$7,$C336+$E336-1&lt;AW$7),0,($D336-SUM($F336:AV336)-SUM($F275:AV275))/($E336+$C336-AW$7))</f>
        <v>0</v>
      </c>
      <c r="AX336" s="339">
        <f>IF(OR($C336&gt;AX$7,$C336+$E336-1&lt;AX$7),0,($D336-SUM($F336:AW336)-SUM($F275:AW275))/($E336+$C336-AX$7))</f>
        <v>0</v>
      </c>
      <c r="AY336" s="339">
        <f>IF(OR($C336&gt;AY$7,$C336+$E336-1&lt;AY$7),0,($D336-SUM($F336:AX336)-SUM($F275:AX275))/($E336+$C336-AY$7))</f>
        <v>0</v>
      </c>
      <c r="AZ336" s="339">
        <f>IF(OR($C336&gt;AZ$7,$C336+$E336-1&lt;AZ$7),0,($D336-SUM($F336:AY336)-SUM($F275:AY275))/($E336+$C336-AZ$7))</f>
        <v>0</v>
      </c>
      <c r="BA336" s="339">
        <f>IF(OR($C336&gt;BA$7,$C336+$E336-1&lt;BA$7),0,($D336-SUM($F336:AZ336)-SUM($F275:AZ275))/($E336+$C336-BA$7))</f>
        <v>0</v>
      </c>
      <c r="BB336" s="339">
        <f>IF(OR($C336&gt;BB$7,$C336+$E336-1&lt;BB$7),0,($D336-SUM($F336:BA336)-SUM($F275:BA275))/($E336+$C336-BB$7))</f>
        <v>0</v>
      </c>
      <c r="BC336" s="339">
        <f>IF(OR($C336&gt;BC$7,$C336+$E336-1&lt;BC$7),0,($D336-SUM($F336:BB336)-SUM($F275:BB275))/($E336+$C336-BC$7))</f>
        <v>0</v>
      </c>
      <c r="BD336" s="339">
        <f>IF(OR($C336&gt;BD$7,$C336+$E336-1&lt;BD$7),0,($D336-SUM($F336:BC336)-SUM($F275:BC275))/($E336+$C336-BD$7))</f>
        <v>0</v>
      </c>
      <c r="BE336" s="339">
        <f>IF(OR($C336&gt;BE$7,$C336+$E336-1&lt;BE$7),0,($D336-SUM($F336:BD336)-SUM($F275:BD275))/($E336+$C336-BE$7))</f>
        <v>1.0403184244297361E-2</v>
      </c>
      <c r="BF336" s="339">
        <f>IF(OR($C336&gt;BF$7,$C336+$E336-1&lt;BF$7),0,($D336-SUM($F336:BE336)-SUM($F275:BE275))/($E336+$C336-BF$7))</f>
        <v>1.0403184244297361E-2</v>
      </c>
      <c r="BG336" s="339">
        <f>IF(OR($C336&gt;BG$7,$C336+$E336-1&lt;BG$7),0,($D336-SUM($F336:BF336)-SUM($F275:BF275))/($E336+$C336-BG$7))</f>
        <v>1.0403184244297359E-2</v>
      </c>
      <c r="BH336" s="339">
        <f>IF(OR($C336&gt;BH$7,$C336+$E336-1&lt;BH$7),0,($D336-SUM($F336:BG336)-SUM($F275:BG275))/($E336+$C336-BH$7))</f>
        <v>1.0403184244297361E-2</v>
      </c>
      <c r="BI336" s="339">
        <f>IF(OR($C336&gt;BI$7,$C336+$E336-1&lt;BI$7),0,($D336-SUM($F336:BH336)-SUM($F275:BH275))/($E336+$C336-BI$7))</f>
        <v>1.0403184244297359E-2</v>
      </c>
      <c r="BJ336" s="339">
        <f>IF(OR($C336&gt;BJ$7,$C336+$E336-1&lt;BJ$7),0,($D336-SUM($F336:BI336)-SUM($F275:BI275))/($E336+$C336-BJ$7))</f>
        <v>1.0403184244297359E-2</v>
      </c>
      <c r="BK336" s="339">
        <f>IF(OR($C336&gt;BK$7,$C336+$E336-1&lt;BK$7),0,($D336-SUM($F336:BJ336)-SUM($F275:BJ275))/($E336+$C336-BK$7))</f>
        <v>1.0403184244297361E-2</v>
      </c>
      <c r="BL336" s="339">
        <f>IF(OR($C336&gt;BL$7,$C336+$E336-1&lt;BL$7),0,($D336-SUM($F336:BK336)-SUM($F275:BK275))/($E336+$C336-BL$7))</f>
        <v>1.0403184244297363E-2</v>
      </c>
      <c r="BM336" s="339">
        <f>IF(OR($C336&gt;BM$7,$C336+$E336-1&lt;BM$7),0,($D336-SUM($F336:BL336)-SUM($F275:BL275))/($E336+$C336-BM$7))</f>
        <v>1.040318424429737E-2</v>
      </c>
      <c r="BN336" s="339">
        <f>IF(OR($C336&gt;BN$7,$C336+$E336-1&lt;BN$7),0,($D336-SUM($F336:BM336)-SUM($F275:BM275))/($E336+$C336-BN$7))</f>
        <v>0</v>
      </c>
      <c r="BO336" s="253"/>
      <c r="BP336" s="253"/>
      <c r="BQ336" s="253"/>
      <c r="BR336" s="253"/>
      <c r="BS336" s="253"/>
      <c r="BT336" s="253"/>
      <c r="BU336" s="253"/>
      <c r="BV336" s="253"/>
      <c r="BW336" s="253"/>
      <c r="BX336" s="253"/>
      <c r="BY336" s="253"/>
      <c r="BZ336" s="253"/>
      <c r="CA336" s="253"/>
      <c r="CB336" s="253"/>
      <c r="CC336" s="253"/>
      <c r="CD336" s="253"/>
      <c r="CE336" s="253"/>
      <c r="CF336" s="253"/>
      <c r="CG336" s="253"/>
      <c r="CH336" s="253"/>
      <c r="CI336" s="253"/>
      <c r="CJ336" s="253"/>
      <c r="CK336" s="253"/>
      <c r="CL336" s="253"/>
    </row>
    <row r="337" spans="1:90" hidden="1" outlineLevel="1" x14ac:dyDescent="0.15">
      <c r="A337" s="112"/>
      <c r="B337" s="87"/>
      <c r="C337" s="8">
        <v>52</v>
      </c>
      <c r="D337" s="337">
        <v>9.10206175803287E-2</v>
      </c>
      <c r="E337" s="8">
        <f t="shared" si="28"/>
        <v>9</v>
      </c>
      <c r="F337" s="338"/>
      <c r="G337" s="339">
        <f>IF(OR($C337&gt;G$7,$C337+$E337-1&lt;G$7),0,($D337-SUM($F337:F337)-SUM($F276:F276))/($E337+$C337-G$7))</f>
        <v>0</v>
      </c>
      <c r="H337" s="339">
        <f>IF(OR($C337&gt;H$7,$C337+$E337-1&lt;H$7),0,($D337-SUM($F337:G337)-SUM($F276:G276))/($E337+$C337-H$7))</f>
        <v>0</v>
      </c>
      <c r="I337" s="339">
        <f>IF(OR($C337&gt;I$7,$C337+$E337-1&lt;I$7),0,($D337-SUM($F337:H337)-SUM($F276:H276))/($E337+$C337-I$7))</f>
        <v>0</v>
      </c>
      <c r="J337" s="339">
        <f>IF(OR($C337&gt;J$7,$C337+$E337-1&lt;J$7),0,($D337-SUM($F337:I337)-SUM($F276:I276))/($E337+$C337-J$7))</f>
        <v>0</v>
      </c>
      <c r="K337" s="339">
        <f>IF(OR($C337&gt;K$7,$C337+$E337-1&lt;K$7),0,($D337-SUM($F337:J337)-SUM($F276:J276))/($E337+$C337-K$7))</f>
        <v>0</v>
      </c>
      <c r="L337" s="339">
        <f>IF(OR($C337&gt;L$7,$C337+$E337-1&lt;L$7),0,($D337-SUM($F337:K337)-SUM($F276:K276))/($E337+$C337-L$7))</f>
        <v>0</v>
      </c>
      <c r="M337" s="339">
        <f>IF(OR($C337&gt;M$7,$C337+$E337-1&lt;M$7),0,($D337-SUM($F337:L337)-SUM($F276:L276))/($E337+$C337-M$7))</f>
        <v>0</v>
      </c>
      <c r="N337" s="339">
        <f>IF(OR($C337&gt;N$7,$C337+$E337-1&lt;N$7),0,($D337-SUM($F337:M337)-SUM($F276:M276))/($E337+$C337-N$7))</f>
        <v>0</v>
      </c>
      <c r="O337" s="339">
        <f>IF(OR($C337&gt;O$7,$C337+$E337-1&lt;O$7),0,($D337-SUM($F337:N337)-SUM($F276:N276))/($E337+$C337-O$7))</f>
        <v>0</v>
      </c>
      <c r="P337" s="339">
        <f>IF(OR($C337&gt;P$7,$C337+$E337-1&lt;P$7),0,($D337-SUM($F337:O337)-SUM($F276:O276))/($E337+$C337-P$7))</f>
        <v>0</v>
      </c>
      <c r="Q337" s="339">
        <f>IF(OR($C337&gt;Q$7,$C337+$E337-1&lt;Q$7),0,($D337-SUM($F337:P337)-SUM($F276:P276))/($E337+$C337-Q$7))</f>
        <v>0</v>
      </c>
      <c r="R337" s="339">
        <f>IF(OR($C337&gt;R$7,$C337+$E337-1&lt;R$7),0,($D337-SUM($F337:Q337)-SUM($F276:Q276))/($E337+$C337-R$7))</f>
        <v>0</v>
      </c>
      <c r="S337" s="339">
        <f>IF(OR($C337&gt;S$7,$C337+$E337-1&lt;S$7),0,($D337-SUM($F337:R337)-SUM($F276:R276))/($E337+$C337-S$7))</f>
        <v>0</v>
      </c>
      <c r="T337" s="339">
        <f>IF(OR($C337&gt;T$7,$C337+$E337-1&lt;T$7),0,($D337-SUM($F337:S337)-SUM($F276:S276))/($E337+$C337-T$7))</f>
        <v>0</v>
      </c>
      <c r="U337" s="339">
        <f>IF(OR($C337&gt;U$7,$C337+$E337-1&lt;U$7),0,($D337-SUM($F337:T337)-SUM($F276:T276))/($E337+$C337-U$7))</f>
        <v>0</v>
      </c>
      <c r="V337" s="339">
        <f>IF(OR($C337&gt;V$7,$C337+$E337-1&lt;V$7),0,($D337-SUM($F337:U337)-SUM($F276:U276))/($E337+$C337-V$7))</f>
        <v>0</v>
      </c>
      <c r="W337" s="339">
        <f>IF(OR($C337&gt;W$7,$C337+$E337-1&lt;W$7),0,($D337-SUM($F337:V337)-SUM($F276:V276))/($E337+$C337-W$7))</f>
        <v>0</v>
      </c>
      <c r="X337" s="339">
        <f>IF(OR($C337&gt;X$7,$C337+$E337-1&lt;X$7),0,($D337-SUM($F337:W337)-SUM($F276:W276))/($E337+$C337-X$7))</f>
        <v>0</v>
      </c>
      <c r="Y337" s="339">
        <f>IF(OR($C337&gt;Y$7,$C337+$E337-1&lt;Y$7),0,($D337-SUM($F337:X337)-SUM($F276:X276))/($E337+$C337-Y$7))</f>
        <v>0</v>
      </c>
      <c r="Z337" s="339">
        <f>IF(OR($C337&gt;Z$7,$C337+$E337-1&lt;Z$7),0,($D337-SUM($F337:Y337)-SUM($F276:Y276))/($E337+$C337-Z$7))</f>
        <v>0</v>
      </c>
      <c r="AA337" s="339">
        <f>IF(OR($C337&gt;AA$7,$C337+$E337-1&lt;AA$7),0,($D337-SUM($F337:Z337)-SUM($F276:Z276))/($E337+$C337-AA$7))</f>
        <v>0</v>
      </c>
      <c r="AB337" s="339">
        <f>IF(OR($C337&gt;AB$7,$C337+$E337-1&lt;AB$7),0,($D337-SUM($F337:AA337)-SUM($F276:AA276))/($E337+$C337-AB$7))</f>
        <v>0</v>
      </c>
      <c r="AC337" s="339">
        <f>IF(OR($C337&gt;AC$7,$C337+$E337-1&lt;AC$7),0,($D337-SUM($F337:AB337)-SUM($F276:AB276))/($E337+$C337-AC$7))</f>
        <v>0</v>
      </c>
      <c r="AD337" s="339">
        <f>IF(OR($C337&gt;AD$7,$C337+$E337-1&lt;AD$7),0,($D337-SUM($F337:AC337)-SUM($F276:AC276))/($E337+$C337-AD$7))</f>
        <v>0</v>
      </c>
      <c r="AE337" s="339">
        <f>IF(OR($C337&gt;AE$7,$C337+$E337-1&lt;AE$7),0,($D337-SUM($F337:AD337)-SUM($F276:AD276))/($E337+$C337-AE$7))</f>
        <v>0</v>
      </c>
      <c r="AF337" s="339">
        <f>IF(OR($C337&gt;AF$7,$C337+$E337-1&lt;AF$7),0,($D337-SUM($F337:AE337)-SUM($F276:AE276))/($E337+$C337-AF$7))</f>
        <v>0</v>
      </c>
      <c r="AG337" s="339">
        <f>IF(OR($C337&gt;AG$7,$C337+$E337-1&lt;AG$7),0,($D337-SUM($F337:AF337)-SUM($F276:AF276))/($E337+$C337-AG$7))</f>
        <v>0</v>
      </c>
      <c r="AH337" s="339">
        <f>IF(OR($C337&gt;AH$7,$C337+$E337-1&lt;AH$7),0,($D337-SUM($F337:AG337)-SUM($F276:AG276))/($E337+$C337-AH$7))</f>
        <v>0</v>
      </c>
      <c r="AI337" s="339">
        <f>IF(OR($C337&gt;AI$7,$C337+$E337-1&lt;AI$7),0,($D337-SUM($F337:AH337)-SUM($F276:AH276))/($E337+$C337-AI$7))</f>
        <v>0</v>
      </c>
      <c r="AJ337" s="339">
        <f>IF(OR($C337&gt;AJ$7,$C337+$E337-1&lt;AJ$7),0,($D337-SUM($F337:AI337)-SUM($F276:AI276))/($E337+$C337-AJ$7))</f>
        <v>0</v>
      </c>
      <c r="AK337" s="339">
        <f>IF(OR($C337&gt;AK$7,$C337+$E337-1&lt;AK$7),0,($D337-SUM($F337:AJ337)-SUM($F276:AJ276))/($E337+$C337-AK$7))</f>
        <v>0</v>
      </c>
      <c r="AL337" s="339">
        <f>IF(OR($C337&gt;AL$7,$C337+$E337-1&lt;AL$7),0,($D337-SUM($F337:AK337)-SUM($F276:AK276))/($E337+$C337-AL$7))</f>
        <v>0</v>
      </c>
      <c r="AM337" s="339">
        <f>IF(OR($C337&gt;AM$7,$C337+$E337-1&lt;AM$7),0,($D337-SUM($F337:AL337)-SUM($F276:AL276))/($E337+$C337-AM$7))</f>
        <v>0</v>
      </c>
      <c r="AN337" s="339">
        <f>IF(OR($C337&gt;AN$7,$C337+$E337-1&lt;AN$7),0,($D337-SUM($F337:AM337)-SUM($F276:AM276))/($E337+$C337-AN$7))</f>
        <v>0</v>
      </c>
      <c r="AO337" s="339">
        <f>IF(OR($C337&gt;AO$7,$C337+$E337-1&lt;AO$7),0,($D337-SUM($F337:AN337)-SUM($F276:AN276))/($E337+$C337-AO$7))</f>
        <v>0</v>
      </c>
      <c r="AP337" s="339">
        <f>IF(OR($C337&gt;AP$7,$C337+$E337-1&lt;AP$7),0,($D337-SUM($F337:AO337)-SUM($F276:AO276))/($E337+$C337-AP$7))</f>
        <v>0</v>
      </c>
      <c r="AQ337" s="339">
        <f>IF(OR($C337&gt;AQ$7,$C337+$E337-1&lt;AQ$7),0,($D337-SUM($F337:AP337)-SUM($F276:AP276))/($E337+$C337-AQ$7))</f>
        <v>0</v>
      </c>
      <c r="AR337" s="339">
        <f>IF(OR($C337&gt;AR$7,$C337+$E337-1&lt;AR$7),0,($D337-SUM($F337:AQ337)-SUM($F276:AQ276))/($E337+$C337-AR$7))</f>
        <v>0</v>
      </c>
      <c r="AS337" s="339">
        <f>IF(OR($C337&gt;AS$7,$C337+$E337-1&lt;AS$7),0,($D337-SUM($F337:AR337)-SUM($F276:AR276))/($E337+$C337-AS$7))</f>
        <v>0</v>
      </c>
      <c r="AT337" s="339">
        <f>IF(OR($C337&gt;AT$7,$C337+$E337-1&lt;AT$7),0,($D337-SUM($F337:AS337)-SUM($F276:AS276))/($E337+$C337-AT$7))</f>
        <v>0</v>
      </c>
      <c r="AU337" s="339">
        <f>IF(OR($C337&gt;AU$7,$C337+$E337-1&lt;AU$7),0,($D337-SUM($F337:AT337)-SUM($F276:AT276))/($E337+$C337-AU$7))</f>
        <v>0</v>
      </c>
      <c r="AV337" s="339">
        <f>IF(OR($C337&gt;AV$7,$C337+$E337-1&lt;AV$7),0,($D337-SUM($F337:AU337)-SUM($F276:AU276))/($E337+$C337-AV$7))</f>
        <v>0</v>
      </c>
      <c r="AW337" s="339">
        <f>IF(OR($C337&gt;AW$7,$C337+$E337-1&lt;AW$7),0,($D337-SUM($F337:AV337)-SUM($F276:AV276))/($E337+$C337-AW$7))</f>
        <v>0</v>
      </c>
      <c r="AX337" s="339">
        <f>IF(OR($C337&gt;AX$7,$C337+$E337-1&lt;AX$7),0,($D337-SUM($F337:AW337)-SUM($F276:AW276))/($E337+$C337-AX$7))</f>
        <v>0</v>
      </c>
      <c r="AY337" s="339">
        <f>IF(OR($C337&gt;AY$7,$C337+$E337-1&lt;AY$7),0,($D337-SUM($F337:AX337)-SUM($F276:AX276))/($E337+$C337-AY$7))</f>
        <v>0</v>
      </c>
      <c r="AZ337" s="339">
        <f>IF(OR($C337&gt;AZ$7,$C337+$E337-1&lt;AZ$7),0,($D337-SUM($F337:AY337)-SUM($F276:AY276))/($E337+$C337-AZ$7))</f>
        <v>0</v>
      </c>
      <c r="BA337" s="339">
        <f>IF(OR($C337&gt;BA$7,$C337+$E337-1&lt;BA$7),0,($D337-SUM($F337:AZ337)-SUM($F276:AZ276))/($E337+$C337-BA$7))</f>
        <v>0</v>
      </c>
      <c r="BB337" s="339">
        <f>IF(OR($C337&gt;BB$7,$C337+$E337-1&lt;BB$7),0,($D337-SUM($F337:BA337)-SUM($F276:BA276))/($E337+$C337-BB$7))</f>
        <v>0</v>
      </c>
      <c r="BC337" s="339">
        <f>IF(OR($C337&gt;BC$7,$C337+$E337-1&lt;BC$7),0,($D337-SUM($F337:BB337)-SUM($F276:BB276))/($E337+$C337-BC$7))</f>
        <v>0</v>
      </c>
      <c r="BD337" s="339">
        <f>IF(OR($C337&gt;BD$7,$C337+$E337-1&lt;BD$7),0,($D337-SUM($F337:BC337)-SUM($F276:BC276))/($E337+$C337-BD$7))</f>
        <v>0</v>
      </c>
      <c r="BE337" s="339">
        <f>IF(OR($C337&gt;BE$7,$C337+$E337-1&lt;BE$7),0,($D337-SUM($F337:BD337)-SUM($F276:BD276))/($E337+$C337-BE$7))</f>
        <v>0</v>
      </c>
      <c r="BF337" s="339">
        <f>IF(OR($C337&gt;BF$7,$C337+$E337-1&lt;BF$7),0,($D337-SUM($F337:BE337)-SUM($F276:BE276))/($E337+$C337-BF$7))</f>
        <v>1.0113401953369856E-2</v>
      </c>
      <c r="BG337" s="339">
        <f>IF(OR($C337&gt;BG$7,$C337+$E337-1&lt;BG$7),0,($D337-SUM($F337:BF337)-SUM($F276:BF276))/($E337+$C337-BG$7))</f>
        <v>1.0113401953369856E-2</v>
      </c>
      <c r="BH337" s="339">
        <f>IF(OR($C337&gt;BH$7,$C337+$E337-1&lt;BH$7),0,($D337-SUM($F337:BG337)-SUM($F276:BG276))/($E337+$C337-BH$7))</f>
        <v>1.0113401953369855E-2</v>
      </c>
      <c r="BI337" s="339">
        <f>IF(OR($C337&gt;BI$7,$C337+$E337-1&lt;BI$7),0,($D337-SUM($F337:BH337)-SUM($F276:BH276))/($E337+$C337-BI$7))</f>
        <v>1.0113401953369855E-2</v>
      </c>
      <c r="BJ337" s="339">
        <f>IF(OR($C337&gt;BJ$7,$C337+$E337-1&lt;BJ$7),0,($D337-SUM($F337:BI337)-SUM($F276:BI276))/($E337+$C337-BJ$7))</f>
        <v>1.0113401953369855E-2</v>
      </c>
      <c r="BK337" s="339">
        <f>IF(OR($C337&gt;BK$7,$C337+$E337-1&lt;BK$7),0,($D337-SUM($F337:BJ337)-SUM($F276:BJ276))/($E337+$C337-BK$7))</f>
        <v>1.0113401953369855E-2</v>
      </c>
      <c r="BL337" s="339">
        <f>IF(OR($C337&gt;BL$7,$C337+$E337-1&lt;BL$7),0,($D337-SUM($F337:BK337)-SUM($F276:BK276))/($E337+$C337-BL$7))</f>
        <v>1.0113401953369855E-2</v>
      </c>
      <c r="BM337" s="339">
        <f>IF(OR($C337&gt;BM$7,$C337+$E337-1&lt;BM$7),0,($D337-SUM($F337:BL337)-SUM($F276:BL276))/($E337+$C337-BM$7))</f>
        <v>1.0113401953369856E-2</v>
      </c>
      <c r="BN337" s="339">
        <f>IF(OR($C337&gt;BN$7,$C337+$E337-1&lt;BN$7),0,($D337-SUM($F337:BM337)-SUM($F276:BM276))/($E337+$C337-BN$7))</f>
        <v>1.0113401953369849E-2</v>
      </c>
      <c r="BO337" s="253"/>
      <c r="BP337" s="253"/>
      <c r="BQ337" s="253"/>
      <c r="BR337" s="253"/>
      <c r="BS337" s="253"/>
      <c r="BT337" s="253"/>
      <c r="BU337" s="253"/>
      <c r="BV337" s="253"/>
      <c r="BW337" s="253"/>
      <c r="BX337" s="253"/>
      <c r="BY337" s="253"/>
      <c r="BZ337" s="253"/>
      <c r="CA337" s="253"/>
      <c r="CB337" s="253"/>
      <c r="CC337" s="253"/>
      <c r="CD337" s="253"/>
      <c r="CE337" s="253"/>
      <c r="CF337" s="253"/>
      <c r="CG337" s="253"/>
      <c r="CH337" s="253"/>
      <c r="CI337" s="253"/>
      <c r="CJ337" s="253"/>
      <c r="CK337" s="253"/>
      <c r="CL337" s="253"/>
    </row>
    <row r="338" spans="1:90" hidden="1" outlineLevel="1" x14ac:dyDescent="0.15">
      <c r="A338" s="112"/>
      <c r="B338" s="87"/>
      <c r="C338" s="8">
        <v>53</v>
      </c>
      <c r="D338" s="337">
        <v>0</v>
      </c>
      <c r="E338" s="8">
        <f t="shared" si="28"/>
        <v>9</v>
      </c>
      <c r="F338" s="338"/>
      <c r="G338" s="339">
        <f>IF(OR($C338&gt;G$7,$C338+$E338-1&lt;G$7),0,($D338-SUM($F338:F338)-SUM($F277:F277))/($E338+$C338-G$7))</f>
        <v>0</v>
      </c>
      <c r="H338" s="339">
        <f>IF(OR($C338&gt;H$7,$C338+$E338-1&lt;H$7),0,($D338-SUM($F338:G338)-SUM($F277:G277))/($E338+$C338-H$7))</f>
        <v>0</v>
      </c>
      <c r="I338" s="339">
        <f>IF(OR($C338&gt;I$7,$C338+$E338-1&lt;I$7),0,($D338-SUM($F338:H338)-SUM($F277:H277))/($E338+$C338-I$7))</f>
        <v>0</v>
      </c>
      <c r="J338" s="339">
        <f>IF(OR($C338&gt;J$7,$C338+$E338-1&lt;J$7),0,($D338-SUM($F338:I338)-SUM($F277:I277))/($E338+$C338-J$7))</f>
        <v>0</v>
      </c>
      <c r="K338" s="339">
        <f>IF(OR($C338&gt;K$7,$C338+$E338-1&lt;K$7),0,($D338-SUM($F338:J338)-SUM($F277:J277))/($E338+$C338-K$7))</f>
        <v>0</v>
      </c>
      <c r="L338" s="339">
        <f>IF(OR($C338&gt;L$7,$C338+$E338-1&lt;L$7),0,($D338-SUM($F338:K338)-SUM($F277:K277))/($E338+$C338-L$7))</f>
        <v>0</v>
      </c>
      <c r="M338" s="339">
        <f>IF(OR($C338&gt;M$7,$C338+$E338-1&lt;M$7),0,($D338-SUM($F338:L338)-SUM($F277:L277))/($E338+$C338-M$7))</f>
        <v>0</v>
      </c>
      <c r="N338" s="339">
        <f>IF(OR($C338&gt;N$7,$C338+$E338-1&lt;N$7),0,($D338-SUM($F338:M338)-SUM($F277:M277))/($E338+$C338-N$7))</f>
        <v>0</v>
      </c>
      <c r="O338" s="339">
        <f>IF(OR($C338&gt;O$7,$C338+$E338-1&lt;O$7),0,($D338-SUM($F338:N338)-SUM($F277:N277))/($E338+$C338-O$7))</f>
        <v>0</v>
      </c>
      <c r="P338" s="339">
        <f>IF(OR($C338&gt;P$7,$C338+$E338-1&lt;P$7),0,($D338-SUM($F338:O338)-SUM($F277:O277))/($E338+$C338-P$7))</f>
        <v>0</v>
      </c>
      <c r="Q338" s="339">
        <f>IF(OR($C338&gt;Q$7,$C338+$E338-1&lt;Q$7),0,($D338-SUM($F338:P338)-SUM($F277:P277))/($E338+$C338-Q$7))</f>
        <v>0</v>
      </c>
      <c r="R338" s="339">
        <f>IF(OR($C338&gt;R$7,$C338+$E338-1&lt;R$7),0,($D338-SUM($F338:Q338)-SUM($F277:Q277))/($E338+$C338-R$7))</f>
        <v>0</v>
      </c>
      <c r="S338" s="339">
        <f>IF(OR($C338&gt;S$7,$C338+$E338-1&lt;S$7),0,($D338-SUM($F338:R338)-SUM($F277:R277))/($E338+$C338-S$7))</f>
        <v>0</v>
      </c>
      <c r="T338" s="339">
        <f>IF(OR($C338&gt;T$7,$C338+$E338-1&lt;T$7),0,($D338-SUM($F338:S338)-SUM($F277:S277))/($E338+$C338-T$7))</f>
        <v>0</v>
      </c>
      <c r="U338" s="339">
        <f>IF(OR($C338&gt;U$7,$C338+$E338-1&lt;U$7),0,($D338-SUM($F338:T338)-SUM($F277:T277))/($E338+$C338-U$7))</f>
        <v>0</v>
      </c>
      <c r="V338" s="339">
        <f>IF(OR($C338&gt;V$7,$C338+$E338-1&lt;V$7),0,($D338-SUM($F338:U338)-SUM($F277:U277))/($E338+$C338-V$7))</f>
        <v>0</v>
      </c>
      <c r="W338" s="339">
        <f>IF(OR($C338&gt;W$7,$C338+$E338-1&lt;W$7),0,($D338-SUM($F338:V338)-SUM($F277:V277))/($E338+$C338-W$7))</f>
        <v>0</v>
      </c>
      <c r="X338" s="339">
        <f>IF(OR($C338&gt;X$7,$C338+$E338-1&lt;X$7),0,($D338-SUM($F338:W338)-SUM($F277:W277))/($E338+$C338-X$7))</f>
        <v>0</v>
      </c>
      <c r="Y338" s="339">
        <f>IF(OR($C338&gt;Y$7,$C338+$E338-1&lt;Y$7),0,($D338-SUM($F338:X338)-SUM($F277:X277))/($E338+$C338-Y$7))</f>
        <v>0</v>
      </c>
      <c r="Z338" s="339">
        <f>IF(OR($C338&gt;Z$7,$C338+$E338-1&lt;Z$7),0,($D338-SUM($F338:Y338)-SUM($F277:Y277))/($E338+$C338-Z$7))</f>
        <v>0</v>
      </c>
      <c r="AA338" s="339">
        <f>IF(OR($C338&gt;AA$7,$C338+$E338-1&lt;AA$7),0,($D338-SUM($F338:Z338)-SUM($F277:Z277))/($E338+$C338-AA$7))</f>
        <v>0</v>
      </c>
      <c r="AB338" s="339">
        <f>IF(OR($C338&gt;AB$7,$C338+$E338-1&lt;AB$7),0,($D338-SUM($F338:AA338)-SUM($F277:AA277))/($E338+$C338-AB$7))</f>
        <v>0</v>
      </c>
      <c r="AC338" s="339">
        <f>IF(OR($C338&gt;AC$7,$C338+$E338-1&lt;AC$7),0,($D338-SUM($F338:AB338)-SUM($F277:AB277))/($E338+$C338-AC$7))</f>
        <v>0</v>
      </c>
      <c r="AD338" s="339">
        <f>IF(OR($C338&gt;AD$7,$C338+$E338-1&lt;AD$7),0,($D338-SUM($F338:AC338)-SUM($F277:AC277))/($E338+$C338-AD$7))</f>
        <v>0</v>
      </c>
      <c r="AE338" s="339">
        <f>IF(OR($C338&gt;AE$7,$C338+$E338-1&lt;AE$7),0,($D338-SUM($F338:AD338)-SUM($F277:AD277))/($E338+$C338-AE$7))</f>
        <v>0</v>
      </c>
      <c r="AF338" s="339">
        <f>IF(OR($C338&gt;AF$7,$C338+$E338-1&lt;AF$7),0,($D338-SUM($F338:AE338)-SUM($F277:AE277))/($E338+$C338-AF$7))</f>
        <v>0</v>
      </c>
      <c r="AG338" s="339">
        <f>IF(OR($C338&gt;AG$7,$C338+$E338-1&lt;AG$7),0,($D338-SUM($F338:AF338)-SUM($F277:AF277))/($E338+$C338-AG$7))</f>
        <v>0</v>
      </c>
      <c r="AH338" s="339">
        <f>IF(OR($C338&gt;AH$7,$C338+$E338-1&lt;AH$7),0,($D338-SUM($F338:AG338)-SUM($F277:AG277))/($E338+$C338-AH$7))</f>
        <v>0</v>
      </c>
      <c r="AI338" s="339">
        <f>IF(OR($C338&gt;AI$7,$C338+$E338-1&lt;AI$7),0,($D338-SUM($F338:AH338)-SUM($F277:AH277))/($E338+$C338-AI$7))</f>
        <v>0</v>
      </c>
      <c r="AJ338" s="339">
        <f>IF(OR($C338&gt;AJ$7,$C338+$E338-1&lt;AJ$7),0,($D338-SUM($F338:AI338)-SUM($F277:AI277))/($E338+$C338-AJ$7))</f>
        <v>0</v>
      </c>
      <c r="AK338" s="339">
        <f>IF(OR($C338&gt;AK$7,$C338+$E338-1&lt;AK$7),0,($D338-SUM($F338:AJ338)-SUM($F277:AJ277))/($E338+$C338-AK$7))</f>
        <v>0</v>
      </c>
      <c r="AL338" s="339">
        <f>IF(OR($C338&gt;AL$7,$C338+$E338-1&lt;AL$7),0,($D338-SUM($F338:AK338)-SUM($F277:AK277))/($E338+$C338-AL$7))</f>
        <v>0</v>
      </c>
      <c r="AM338" s="339">
        <f>IF(OR($C338&gt;AM$7,$C338+$E338-1&lt;AM$7),0,($D338-SUM($F338:AL338)-SUM($F277:AL277))/($E338+$C338-AM$7))</f>
        <v>0</v>
      </c>
      <c r="AN338" s="339">
        <f>IF(OR($C338&gt;AN$7,$C338+$E338-1&lt;AN$7),0,($D338-SUM($F338:AM338)-SUM($F277:AM277))/($E338+$C338-AN$7))</f>
        <v>0</v>
      </c>
      <c r="AO338" s="339">
        <f>IF(OR($C338&gt;AO$7,$C338+$E338-1&lt;AO$7),0,($D338-SUM($F338:AN338)-SUM($F277:AN277))/($E338+$C338-AO$7))</f>
        <v>0</v>
      </c>
      <c r="AP338" s="339">
        <f>IF(OR($C338&gt;AP$7,$C338+$E338-1&lt;AP$7),0,($D338-SUM($F338:AO338)-SUM($F277:AO277))/($E338+$C338-AP$7))</f>
        <v>0</v>
      </c>
      <c r="AQ338" s="339">
        <f>IF(OR($C338&gt;AQ$7,$C338+$E338-1&lt;AQ$7),0,($D338-SUM($F338:AP338)-SUM($F277:AP277))/($E338+$C338-AQ$7))</f>
        <v>0</v>
      </c>
      <c r="AR338" s="339">
        <f>IF(OR($C338&gt;AR$7,$C338+$E338-1&lt;AR$7),0,($D338-SUM($F338:AQ338)-SUM($F277:AQ277))/($E338+$C338-AR$7))</f>
        <v>0</v>
      </c>
      <c r="AS338" s="339">
        <f>IF(OR($C338&gt;AS$7,$C338+$E338-1&lt;AS$7),0,($D338-SUM($F338:AR338)-SUM($F277:AR277))/($E338+$C338-AS$7))</f>
        <v>0</v>
      </c>
      <c r="AT338" s="339">
        <f>IF(OR($C338&gt;AT$7,$C338+$E338-1&lt;AT$7),0,($D338-SUM($F338:AS338)-SUM($F277:AS277))/($E338+$C338-AT$7))</f>
        <v>0</v>
      </c>
      <c r="AU338" s="339">
        <f>IF(OR($C338&gt;AU$7,$C338+$E338-1&lt;AU$7),0,($D338-SUM($F338:AT338)-SUM($F277:AT277))/($E338+$C338-AU$7))</f>
        <v>0</v>
      </c>
      <c r="AV338" s="339">
        <f>IF(OR($C338&gt;AV$7,$C338+$E338-1&lt;AV$7),0,($D338-SUM($F338:AU338)-SUM($F277:AU277))/($E338+$C338-AV$7))</f>
        <v>0</v>
      </c>
      <c r="AW338" s="339">
        <f>IF(OR($C338&gt;AW$7,$C338+$E338-1&lt;AW$7),0,($D338-SUM($F338:AV338)-SUM($F277:AV277))/($E338+$C338-AW$7))</f>
        <v>0</v>
      </c>
      <c r="AX338" s="339">
        <f>IF(OR($C338&gt;AX$7,$C338+$E338-1&lt;AX$7),0,($D338-SUM($F338:AW338)-SUM($F277:AW277))/($E338+$C338-AX$7))</f>
        <v>0</v>
      </c>
      <c r="AY338" s="339">
        <f>IF(OR($C338&gt;AY$7,$C338+$E338-1&lt;AY$7),0,($D338-SUM($F338:AX338)-SUM($F277:AX277))/($E338+$C338-AY$7))</f>
        <v>0</v>
      </c>
      <c r="AZ338" s="339">
        <f>IF(OR($C338&gt;AZ$7,$C338+$E338-1&lt;AZ$7),0,($D338-SUM($F338:AY338)-SUM($F277:AY277))/($E338+$C338-AZ$7))</f>
        <v>0</v>
      </c>
      <c r="BA338" s="339">
        <f>IF(OR($C338&gt;BA$7,$C338+$E338-1&lt;BA$7),0,($D338-SUM($F338:AZ338)-SUM($F277:AZ277))/($E338+$C338-BA$7))</f>
        <v>0</v>
      </c>
      <c r="BB338" s="339">
        <f>IF(OR($C338&gt;BB$7,$C338+$E338-1&lt;BB$7),0,($D338-SUM($F338:BA338)-SUM($F277:BA277))/($E338+$C338-BB$7))</f>
        <v>0</v>
      </c>
      <c r="BC338" s="339">
        <f>IF(OR($C338&gt;BC$7,$C338+$E338-1&lt;BC$7),0,($D338-SUM($F338:BB338)-SUM($F277:BB277))/($E338+$C338-BC$7))</f>
        <v>0</v>
      </c>
      <c r="BD338" s="339">
        <f>IF(OR($C338&gt;BD$7,$C338+$E338-1&lt;BD$7),0,($D338-SUM($F338:BC338)-SUM($F277:BC277))/($E338+$C338-BD$7))</f>
        <v>0</v>
      </c>
      <c r="BE338" s="339">
        <f>IF(OR($C338&gt;BE$7,$C338+$E338-1&lt;BE$7),0,($D338-SUM($F338:BD338)-SUM($F277:BD277))/($E338+$C338-BE$7))</f>
        <v>0</v>
      </c>
      <c r="BF338" s="339">
        <f>IF(OR($C338&gt;BF$7,$C338+$E338-1&lt;BF$7),0,($D338-SUM($F338:BE338)-SUM($F277:BE277))/($E338+$C338-BF$7))</f>
        <v>0</v>
      </c>
      <c r="BG338" s="339">
        <f>IF(OR($C338&gt;BG$7,$C338+$E338-1&lt;BG$7),0,($D338-SUM($F338:BF338)-SUM($F277:BF277))/($E338+$C338-BG$7))</f>
        <v>0</v>
      </c>
      <c r="BH338" s="339">
        <f>IF(OR($C338&gt;BH$7,$C338+$E338-1&lt;BH$7),0,($D338-SUM($F338:BG338)-SUM($F277:BG277))/($E338+$C338-BH$7))</f>
        <v>0</v>
      </c>
      <c r="BI338" s="339">
        <f>IF(OR($C338&gt;BI$7,$C338+$E338-1&lt;BI$7),0,($D338-SUM($F338:BH338)-SUM($F277:BH277))/($E338+$C338-BI$7))</f>
        <v>0</v>
      </c>
      <c r="BJ338" s="339">
        <f>IF(OR($C338&gt;BJ$7,$C338+$E338-1&lt;BJ$7),0,($D338-SUM($F338:BI338)-SUM($F277:BI277))/($E338+$C338-BJ$7))</f>
        <v>0</v>
      </c>
      <c r="BK338" s="339">
        <f>IF(OR($C338&gt;BK$7,$C338+$E338-1&lt;BK$7),0,($D338-SUM($F338:BJ338)-SUM($F277:BJ277))/($E338+$C338-BK$7))</f>
        <v>0</v>
      </c>
      <c r="BL338" s="339">
        <f>IF(OR($C338&gt;BL$7,$C338+$E338-1&lt;BL$7),0,($D338-SUM($F338:BK338)-SUM($F277:BK277))/($E338+$C338-BL$7))</f>
        <v>0</v>
      </c>
      <c r="BM338" s="339">
        <f>IF(OR($C338&gt;BM$7,$C338+$E338-1&lt;BM$7),0,($D338-SUM($F338:BL338)-SUM($F277:BL277))/($E338+$C338-BM$7))</f>
        <v>0</v>
      </c>
      <c r="BN338" s="339">
        <f>IF(OR($C338&gt;BN$7,$C338+$E338-1&lt;BN$7),0,($D338-SUM($F338:BM338)-SUM($F277:BM277))/($E338+$C338-BN$7))</f>
        <v>0</v>
      </c>
      <c r="BO338" s="253"/>
      <c r="BP338" s="253"/>
      <c r="BQ338" s="253"/>
      <c r="BR338" s="253"/>
      <c r="BS338" s="253"/>
      <c r="BT338" s="253"/>
      <c r="BU338" s="253"/>
      <c r="BV338" s="253"/>
      <c r="BW338" s="253"/>
      <c r="BX338" s="253"/>
      <c r="BY338" s="253"/>
      <c r="BZ338" s="253"/>
      <c r="CA338" s="253"/>
      <c r="CB338" s="253"/>
      <c r="CC338" s="253"/>
      <c r="CD338" s="253"/>
      <c r="CE338" s="253"/>
      <c r="CF338" s="253"/>
      <c r="CG338" s="253"/>
      <c r="CH338" s="253"/>
      <c r="CI338" s="253"/>
      <c r="CJ338" s="253"/>
      <c r="CK338" s="253"/>
      <c r="CL338" s="253"/>
    </row>
    <row r="339" spans="1:90" hidden="1" outlineLevel="1" x14ac:dyDescent="0.15">
      <c r="A339" s="112"/>
      <c r="B339" s="87"/>
      <c r="C339" s="8">
        <v>54</v>
      </c>
      <c r="D339" s="337">
        <v>0</v>
      </c>
      <c r="E339" s="8">
        <f t="shared" si="28"/>
        <v>9</v>
      </c>
      <c r="F339" s="338"/>
      <c r="G339" s="339">
        <f>IF(OR($C339&gt;G$7,$C339+$E339-1&lt;G$7),0,($D339-SUM($F339:F339)-SUM($F278:F278))/($E339+$C339-G$7))</f>
        <v>0</v>
      </c>
      <c r="H339" s="339">
        <f>IF(OR($C339&gt;H$7,$C339+$E339-1&lt;H$7),0,($D339-SUM($F339:G339)-SUM($F278:G278))/($E339+$C339-H$7))</f>
        <v>0</v>
      </c>
      <c r="I339" s="339">
        <f>IF(OR($C339&gt;I$7,$C339+$E339-1&lt;I$7),0,($D339-SUM($F339:H339)-SUM($F278:H278))/($E339+$C339-I$7))</f>
        <v>0</v>
      </c>
      <c r="J339" s="339">
        <f>IF(OR($C339&gt;J$7,$C339+$E339-1&lt;J$7),0,($D339-SUM($F339:I339)-SUM($F278:I278))/($E339+$C339-J$7))</f>
        <v>0</v>
      </c>
      <c r="K339" s="339">
        <f>IF(OR($C339&gt;K$7,$C339+$E339-1&lt;K$7),0,($D339-SUM($F339:J339)-SUM($F278:J278))/($E339+$C339-K$7))</f>
        <v>0</v>
      </c>
      <c r="L339" s="339">
        <f>IF(OR($C339&gt;L$7,$C339+$E339-1&lt;L$7),0,($D339-SUM($F339:K339)-SUM($F278:K278))/($E339+$C339-L$7))</f>
        <v>0</v>
      </c>
      <c r="M339" s="339">
        <f>IF(OR($C339&gt;M$7,$C339+$E339-1&lt;M$7),0,($D339-SUM($F339:L339)-SUM($F278:L278))/($E339+$C339-M$7))</f>
        <v>0</v>
      </c>
      <c r="N339" s="339">
        <f>IF(OR($C339&gt;N$7,$C339+$E339-1&lt;N$7),0,($D339-SUM($F339:M339)-SUM($F278:M278))/($E339+$C339-N$7))</f>
        <v>0</v>
      </c>
      <c r="O339" s="339">
        <f>IF(OR($C339&gt;O$7,$C339+$E339-1&lt;O$7),0,($D339-SUM($F339:N339)-SUM($F278:N278))/($E339+$C339-O$7))</f>
        <v>0</v>
      </c>
      <c r="P339" s="339">
        <f>IF(OR($C339&gt;P$7,$C339+$E339-1&lt;P$7),0,($D339-SUM($F339:O339)-SUM($F278:O278))/($E339+$C339-P$7))</f>
        <v>0</v>
      </c>
      <c r="Q339" s="339">
        <f>IF(OR($C339&gt;Q$7,$C339+$E339-1&lt;Q$7),0,($D339-SUM($F339:P339)-SUM($F278:P278))/($E339+$C339-Q$7))</f>
        <v>0</v>
      </c>
      <c r="R339" s="339">
        <f>IF(OR($C339&gt;R$7,$C339+$E339-1&lt;R$7),0,($D339-SUM($F339:Q339)-SUM($F278:Q278))/($E339+$C339-R$7))</f>
        <v>0</v>
      </c>
      <c r="S339" s="339">
        <f>IF(OR($C339&gt;S$7,$C339+$E339-1&lt;S$7),0,($D339-SUM($F339:R339)-SUM($F278:R278))/($E339+$C339-S$7))</f>
        <v>0</v>
      </c>
      <c r="T339" s="339">
        <f>IF(OR($C339&gt;T$7,$C339+$E339-1&lt;T$7),0,($D339-SUM($F339:S339)-SUM($F278:S278))/($E339+$C339-T$7))</f>
        <v>0</v>
      </c>
      <c r="U339" s="339">
        <f>IF(OR($C339&gt;U$7,$C339+$E339-1&lt;U$7),0,($D339-SUM($F339:T339)-SUM($F278:T278))/($E339+$C339-U$7))</f>
        <v>0</v>
      </c>
      <c r="V339" s="339">
        <f>IF(OR($C339&gt;V$7,$C339+$E339-1&lt;V$7),0,($D339-SUM($F339:U339)-SUM($F278:U278))/($E339+$C339-V$7))</f>
        <v>0</v>
      </c>
      <c r="W339" s="339">
        <f>IF(OR($C339&gt;W$7,$C339+$E339-1&lt;W$7),0,($D339-SUM($F339:V339)-SUM($F278:V278))/($E339+$C339-W$7))</f>
        <v>0</v>
      </c>
      <c r="X339" s="339">
        <f>IF(OR($C339&gt;X$7,$C339+$E339-1&lt;X$7),0,($D339-SUM($F339:W339)-SUM($F278:W278))/($E339+$C339-X$7))</f>
        <v>0</v>
      </c>
      <c r="Y339" s="339">
        <f>IF(OR($C339&gt;Y$7,$C339+$E339-1&lt;Y$7),0,($D339-SUM($F339:X339)-SUM($F278:X278))/($E339+$C339-Y$7))</f>
        <v>0</v>
      </c>
      <c r="Z339" s="339">
        <f>IF(OR($C339&gt;Z$7,$C339+$E339-1&lt;Z$7),0,($D339-SUM($F339:Y339)-SUM($F278:Y278))/($E339+$C339-Z$7))</f>
        <v>0</v>
      </c>
      <c r="AA339" s="339">
        <f>IF(OR($C339&gt;AA$7,$C339+$E339-1&lt;AA$7),0,($D339-SUM($F339:Z339)-SUM($F278:Z278))/($E339+$C339-AA$7))</f>
        <v>0</v>
      </c>
      <c r="AB339" s="339">
        <f>IF(OR($C339&gt;AB$7,$C339+$E339-1&lt;AB$7),0,($D339-SUM($F339:AA339)-SUM($F278:AA278))/($E339+$C339-AB$7))</f>
        <v>0</v>
      </c>
      <c r="AC339" s="339">
        <f>IF(OR($C339&gt;AC$7,$C339+$E339-1&lt;AC$7),0,($D339-SUM($F339:AB339)-SUM($F278:AB278))/($E339+$C339-AC$7))</f>
        <v>0</v>
      </c>
      <c r="AD339" s="339">
        <f>IF(OR($C339&gt;AD$7,$C339+$E339-1&lt;AD$7),0,($D339-SUM($F339:AC339)-SUM($F278:AC278))/($E339+$C339-AD$7))</f>
        <v>0</v>
      </c>
      <c r="AE339" s="339">
        <f>IF(OR($C339&gt;AE$7,$C339+$E339-1&lt;AE$7),0,($D339-SUM($F339:AD339)-SUM($F278:AD278))/($E339+$C339-AE$7))</f>
        <v>0</v>
      </c>
      <c r="AF339" s="339">
        <f>IF(OR($C339&gt;AF$7,$C339+$E339-1&lt;AF$7),0,($D339-SUM($F339:AE339)-SUM($F278:AE278))/($E339+$C339-AF$7))</f>
        <v>0</v>
      </c>
      <c r="AG339" s="339">
        <f>IF(OR($C339&gt;AG$7,$C339+$E339-1&lt;AG$7),0,($D339-SUM($F339:AF339)-SUM($F278:AF278))/($E339+$C339-AG$7))</f>
        <v>0</v>
      </c>
      <c r="AH339" s="339">
        <f>IF(OR($C339&gt;AH$7,$C339+$E339-1&lt;AH$7),0,($D339-SUM($F339:AG339)-SUM($F278:AG278))/($E339+$C339-AH$7))</f>
        <v>0</v>
      </c>
      <c r="AI339" s="339">
        <f>IF(OR($C339&gt;AI$7,$C339+$E339-1&lt;AI$7),0,($D339-SUM($F339:AH339)-SUM($F278:AH278))/($E339+$C339-AI$7))</f>
        <v>0</v>
      </c>
      <c r="AJ339" s="339">
        <f>IF(OR($C339&gt;AJ$7,$C339+$E339-1&lt;AJ$7),0,($D339-SUM($F339:AI339)-SUM($F278:AI278))/($E339+$C339-AJ$7))</f>
        <v>0</v>
      </c>
      <c r="AK339" s="339">
        <f>IF(OR($C339&gt;AK$7,$C339+$E339-1&lt;AK$7),0,($D339-SUM($F339:AJ339)-SUM($F278:AJ278))/($E339+$C339-AK$7))</f>
        <v>0</v>
      </c>
      <c r="AL339" s="339">
        <f>IF(OR($C339&gt;AL$7,$C339+$E339-1&lt;AL$7),0,($D339-SUM($F339:AK339)-SUM($F278:AK278))/($E339+$C339-AL$7))</f>
        <v>0</v>
      </c>
      <c r="AM339" s="339">
        <f>IF(OR($C339&gt;AM$7,$C339+$E339-1&lt;AM$7),0,($D339-SUM($F339:AL339)-SUM($F278:AL278))/($E339+$C339-AM$7))</f>
        <v>0</v>
      </c>
      <c r="AN339" s="339">
        <f>IF(OR($C339&gt;AN$7,$C339+$E339-1&lt;AN$7),0,($D339-SUM($F339:AM339)-SUM($F278:AM278))/($E339+$C339-AN$7))</f>
        <v>0</v>
      </c>
      <c r="AO339" s="339">
        <f>IF(OR($C339&gt;AO$7,$C339+$E339-1&lt;AO$7),0,($D339-SUM($F339:AN339)-SUM($F278:AN278))/($E339+$C339-AO$7))</f>
        <v>0</v>
      </c>
      <c r="AP339" s="339">
        <f>IF(OR($C339&gt;AP$7,$C339+$E339-1&lt;AP$7),0,($D339-SUM($F339:AO339)-SUM($F278:AO278))/($E339+$C339-AP$7))</f>
        <v>0</v>
      </c>
      <c r="AQ339" s="339">
        <f>IF(OR($C339&gt;AQ$7,$C339+$E339-1&lt;AQ$7),0,($D339-SUM($F339:AP339)-SUM($F278:AP278))/($E339+$C339-AQ$7))</f>
        <v>0</v>
      </c>
      <c r="AR339" s="339">
        <f>IF(OR($C339&gt;AR$7,$C339+$E339-1&lt;AR$7),0,($D339-SUM($F339:AQ339)-SUM($F278:AQ278))/($E339+$C339-AR$7))</f>
        <v>0</v>
      </c>
      <c r="AS339" s="339">
        <f>IF(OR($C339&gt;AS$7,$C339+$E339-1&lt;AS$7),0,($D339-SUM($F339:AR339)-SUM($F278:AR278))/($E339+$C339-AS$7))</f>
        <v>0</v>
      </c>
      <c r="AT339" s="339">
        <f>IF(OR($C339&gt;AT$7,$C339+$E339-1&lt;AT$7),0,($D339-SUM($F339:AS339)-SUM($F278:AS278))/($E339+$C339-AT$7))</f>
        <v>0</v>
      </c>
      <c r="AU339" s="339">
        <f>IF(OR($C339&gt;AU$7,$C339+$E339-1&lt;AU$7),0,($D339-SUM($F339:AT339)-SUM($F278:AT278))/($E339+$C339-AU$7))</f>
        <v>0</v>
      </c>
      <c r="AV339" s="339">
        <f>IF(OR($C339&gt;AV$7,$C339+$E339-1&lt;AV$7),0,($D339-SUM($F339:AU339)-SUM($F278:AU278))/($E339+$C339-AV$7))</f>
        <v>0</v>
      </c>
      <c r="AW339" s="339">
        <f>IF(OR($C339&gt;AW$7,$C339+$E339-1&lt;AW$7),0,($D339-SUM($F339:AV339)-SUM($F278:AV278))/($E339+$C339-AW$7))</f>
        <v>0</v>
      </c>
      <c r="AX339" s="339">
        <f>IF(OR($C339&gt;AX$7,$C339+$E339-1&lt;AX$7),0,($D339-SUM($F339:AW339)-SUM($F278:AW278))/($E339+$C339-AX$7))</f>
        <v>0</v>
      </c>
      <c r="AY339" s="339">
        <f>IF(OR($C339&gt;AY$7,$C339+$E339-1&lt;AY$7),0,($D339-SUM($F339:AX339)-SUM($F278:AX278))/($E339+$C339-AY$7))</f>
        <v>0</v>
      </c>
      <c r="AZ339" s="339">
        <f>IF(OR($C339&gt;AZ$7,$C339+$E339-1&lt;AZ$7),0,($D339-SUM($F339:AY339)-SUM($F278:AY278))/($E339+$C339-AZ$7))</f>
        <v>0</v>
      </c>
      <c r="BA339" s="339">
        <f>IF(OR($C339&gt;BA$7,$C339+$E339-1&lt;BA$7),0,($D339-SUM($F339:AZ339)-SUM($F278:AZ278))/($E339+$C339-BA$7))</f>
        <v>0</v>
      </c>
      <c r="BB339" s="339">
        <f>IF(OR($C339&gt;BB$7,$C339+$E339-1&lt;BB$7),0,($D339-SUM($F339:BA339)-SUM($F278:BA278))/($E339+$C339-BB$7))</f>
        <v>0</v>
      </c>
      <c r="BC339" s="339">
        <f>IF(OR($C339&gt;BC$7,$C339+$E339-1&lt;BC$7),0,($D339-SUM($F339:BB339)-SUM($F278:BB278))/($E339+$C339-BC$7))</f>
        <v>0</v>
      </c>
      <c r="BD339" s="339">
        <f>IF(OR($C339&gt;BD$7,$C339+$E339-1&lt;BD$7),0,($D339-SUM($F339:BC339)-SUM($F278:BC278))/($E339+$C339-BD$7))</f>
        <v>0</v>
      </c>
      <c r="BE339" s="339">
        <f>IF(OR($C339&gt;BE$7,$C339+$E339-1&lt;BE$7),0,($D339-SUM($F339:BD339)-SUM($F278:BD278))/($E339+$C339-BE$7))</f>
        <v>0</v>
      </c>
      <c r="BF339" s="339">
        <f>IF(OR($C339&gt;BF$7,$C339+$E339-1&lt;BF$7),0,($D339-SUM($F339:BE339)-SUM($F278:BE278))/($E339+$C339-BF$7))</f>
        <v>0</v>
      </c>
      <c r="BG339" s="339">
        <f>IF(OR($C339&gt;BG$7,$C339+$E339-1&lt;BG$7),0,($D339-SUM($F339:BF339)-SUM($F278:BF278))/($E339+$C339-BG$7))</f>
        <v>0</v>
      </c>
      <c r="BH339" s="339">
        <f>IF(OR($C339&gt;BH$7,$C339+$E339-1&lt;BH$7),0,($D339-SUM($F339:BG339)-SUM($F278:BG278))/($E339+$C339-BH$7))</f>
        <v>0</v>
      </c>
      <c r="BI339" s="339">
        <f>IF(OR($C339&gt;BI$7,$C339+$E339-1&lt;BI$7),0,($D339-SUM($F339:BH339)-SUM($F278:BH278))/($E339+$C339-BI$7))</f>
        <v>0</v>
      </c>
      <c r="BJ339" s="339">
        <f>IF(OR($C339&gt;BJ$7,$C339+$E339-1&lt;BJ$7),0,($D339-SUM($F339:BI339)-SUM($F278:BI278))/($E339+$C339-BJ$7))</f>
        <v>0</v>
      </c>
      <c r="BK339" s="339">
        <f>IF(OR($C339&gt;BK$7,$C339+$E339-1&lt;BK$7),0,($D339-SUM($F339:BJ339)-SUM($F278:BJ278))/($E339+$C339-BK$7))</f>
        <v>0</v>
      </c>
      <c r="BL339" s="339">
        <f>IF(OR($C339&gt;BL$7,$C339+$E339-1&lt;BL$7),0,($D339-SUM($F339:BK339)-SUM($F278:BK278))/($E339+$C339-BL$7))</f>
        <v>0</v>
      </c>
      <c r="BM339" s="339">
        <f>IF(OR($C339&gt;BM$7,$C339+$E339-1&lt;BM$7),0,($D339-SUM($F339:BL339)-SUM($F278:BL278))/($E339+$C339-BM$7))</f>
        <v>0</v>
      </c>
      <c r="BN339" s="339">
        <f>IF(OR($C339&gt;BN$7,$C339+$E339-1&lt;BN$7),0,($D339-SUM($F339:BM339)-SUM($F278:BM278))/($E339+$C339-BN$7))</f>
        <v>0</v>
      </c>
      <c r="BO339" s="253"/>
      <c r="BP339" s="253"/>
      <c r="BQ339" s="253"/>
      <c r="BR339" s="253"/>
      <c r="BS339" s="253"/>
      <c r="BT339" s="253"/>
      <c r="BU339" s="253"/>
      <c r="BV339" s="253"/>
      <c r="BW339" s="253"/>
      <c r="BX339" s="253"/>
      <c r="BY339" s="253"/>
      <c r="BZ339" s="253"/>
      <c r="CA339" s="253"/>
      <c r="CB339" s="253"/>
      <c r="CC339" s="253"/>
      <c r="CD339" s="253"/>
      <c r="CE339" s="253"/>
      <c r="CF339" s="253"/>
      <c r="CG339" s="253"/>
      <c r="CH339" s="253"/>
      <c r="CI339" s="253"/>
      <c r="CJ339" s="253"/>
      <c r="CK339" s="253"/>
      <c r="CL339" s="253"/>
    </row>
    <row r="340" spans="1:90" hidden="1" outlineLevel="1" x14ac:dyDescent="0.15">
      <c r="A340" s="112"/>
      <c r="B340" s="87"/>
      <c r="C340" s="8">
        <v>55</v>
      </c>
      <c r="D340" s="337">
        <v>0</v>
      </c>
      <c r="E340" s="8">
        <f t="shared" si="28"/>
        <v>9</v>
      </c>
      <c r="F340" s="338"/>
      <c r="G340" s="339">
        <f>IF(OR($C340&gt;G$7,$C340+$E340-1&lt;G$7),0,($D340-SUM($F340:F340)-SUM($F279:F279))/($E340+$C340-G$7))</f>
        <v>0</v>
      </c>
      <c r="H340" s="339">
        <f>IF(OR($C340&gt;H$7,$C340+$E340-1&lt;H$7),0,($D340-SUM($F340:G340)-SUM($F279:G279))/($E340+$C340-H$7))</f>
        <v>0</v>
      </c>
      <c r="I340" s="339">
        <f>IF(OR($C340&gt;I$7,$C340+$E340-1&lt;I$7),0,($D340-SUM($F340:H340)-SUM($F279:H279))/($E340+$C340-I$7))</f>
        <v>0</v>
      </c>
      <c r="J340" s="339">
        <f>IF(OR($C340&gt;J$7,$C340+$E340-1&lt;J$7),0,($D340-SUM($F340:I340)-SUM($F279:I279))/($E340+$C340-J$7))</f>
        <v>0</v>
      </c>
      <c r="K340" s="339">
        <f>IF(OR($C340&gt;K$7,$C340+$E340-1&lt;K$7),0,($D340-SUM($F340:J340)-SUM($F279:J279))/($E340+$C340-K$7))</f>
        <v>0</v>
      </c>
      <c r="L340" s="339">
        <f>IF(OR($C340&gt;L$7,$C340+$E340-1&lt;L$7),0,($D340-SUM($F340:K340)-SUM($F279:K279))/($E340+$C340-L$7))</f>
        <v>0</v>
      </c>
      <c r="M340" s="339">
        <f>IF(OR($C340&gt;M$7,$C340+$E340-1&lt;M$7),0,($D340-SUM($F340:L340)-SUM($F279:L279))/($E340+$C340-M$7))</f>
        <v>0</v>
      </c>
      <c r="N340" s="339">
        <f>IF(OR($C340&gt;N$7,$C340+$E340-1&lt;N$7),0,($D340-SUM($F340:M340)-SUM($F279:M279))/($E340+$C340-N$7))</f>
        <v>0</v>
      </c>
      <c r="O340" s="339">
        <f>IF(OR($C340&gt;O$7,$C340+$E340-1&lt;O$7),0,($D340-SUM($F340:N340)-SUM($F279:N279))/($E340+$C340-O$7))</f>
        <v>0</v>
      </c>
      <c r="P340" s="339">
        <f>IF(OR($C340&gt;P$7,$C340+$E340-1&lt;P$7),0,($D340-SUM($F340:O340)-SUM($F279:O279))/($E340+$C340-P$7))</f>
        <v>0</v>
      </c>
      <c r="Q340" s="339">
        <f>IF(OR($C340&gt;Q$7,$C340+$E340-1&lt;Q$7),0,($D340-SUM($F340:P340)-SUM($F279:P279))/($E340+$C340-Q$7))</f>
        <v>0</v>
      </c>
      <c r="R340" s="339">
        <f>IF(OR($C340&gt;R$7,$C340+$E340-1&lt;R$7),0,($D340-SUM($F340:Q340)-SUM($F279:Q279))/($E340+$C340-R$7))</f>
        <v>0</v>
      </c>
      <c r="S340" s="339">
        <f>IF(OR($C340&gt;S$7,$C340+$E340-1&lt;S$7),0,($D340-SUM($F340:R340)-SUM($F279:R279))/($E340+$C340-S$7))</f>
        <v>0</v>
      </c>
      <c r="T340" s="339">
        <f>IF(OR($C340&gt;T$7,$C340+$E340-1&lt;T$7),0,($D340-SUM($F340:S340)-SUM($F279:S279))/($E340+$C340-T$7))</f>
        <v>0</v>
      </c>
      <c r="U340" s="339">
        <f>IF(OR($C340&gt;U$7,$C340+$E340-1&lt;U$7),0,($D340-SUM($F340:T340)-SUM($F279:T279))/($E340+$C340-U$7))</f>
        <v>0</v>
      </c>
      <c r="V340" s="339">
        <f>IF(OR($C340&gt;V$7,$C340+$E340-1&lt;V$7),0,($D340-SUM($F340:U340)-SUM($F279:U279))/($E340+$C340-V$7))</f>
        <v>0</v>
      </c>
      <c r="W340" s="339">
        <f>IF(OR($C340&gt;W$7,$C340+$E340-1&lt;W$7),0,($D340-SUM($F340:V340)-SUM($F279:V279))/($E340+$C340-W$7))</f>
        <v>0</v>
      </c>
      <c r="X340" s="339">
        <f>IF(OR($C340&gt;X$7,$C340+$E340-1&lt;X$7),0,($D340-SUM($F340:W340)-SUM($F279:W279))/($E340+$C340-X$7))</f>
        <v>0</v>
      </c>
      <c r="Y340" s="339">
        <f>IF(OR($C340&gt;Y$7,$C340+$E340-1&lt;Y$7),0,($D340-SUM($F340:X340)-SUM($F279:X279))/($E340+$C340-Y$7))</f>
        <v>0</v>
      </c>
      <c r="Z340" s="339">
        <f>IF(OR($C340&gt;Z$7,$C340+$E340-1&lt;Z$7),0,($D340-SUM($F340:Y340)-SUM($F279:Y279))/($E340+$C340-Z$7))</f>
        <v>0</v>
      </c>
      <c r="AA340" s="339">
        <f>IF(OR($C340&gt;AA$7,$C340+$E340-1&lt;AA$7),0,($D340-SUM($F340:Z340)-SUM($F279:Z279))/($E340+$C340-AA$7))</f>
        <v>0</v>
      </c>
      <c r="AB340" s="339">
        <f>IF(OR($C340&gt;AB$7,$C340+$E340-1&lt;AB$7),0,($D340-SUM($F340:AA340)-SUM($F279:AA279))/($E340+$C340-AB$7))</f>
        <v>0</v>
      </c>
      <c r="AC340" s="339">
        <f>IF(OR($C340&gt;AC$7,$C340+$E340-1&lt;AC$7),0,($D340-SUM($F340:AB340)-SUM($F279:AB279))/($E340+$C340-AC$7))</f>
        <v>0</v>
      </c>
      <c r="AD340" s="339">
        <f>IF(OR($C340&gt;AD$7,$C340+$E340-1&lt;AD$7),0,($D340-SUM($F340:AC340)-SUM($F279:AC279))/($E340+$C340-AD$7))</f>
        <v>0</v>
      </c>
      <c r="AE340" s="339">
        <f>IF(OR($C340&gt;AE$7,$C340+$E340-1&lt;AE$7),0,($D340-SUM($F340:AD340)-SUM($F279:AD279))/($E340+$C340-AE$7))</f>
        <v>0</v>
      </c>
      <c r="AF340" s="339">
        <f>IF(OR($C340&gt;AF$7,$C340+$E340-1&lt;AF$7),0,($D340-SUM($F340:AE340)-SUM($F279:AE279))/($E340+$C340-AF$7))</f>
        <v>0</v>
      </c>
      <c r="AG340" s="339">
        <f>IF(OR($C340&gt;AG$7,$C340+$E340-1&lt;AG$7),0,($D340-SUM($F340:AF340)-SUM($F279:AF279))/($E340+$C340-AG$7))</f>
        <v>0</v>
      </c>
      <c r="AH340" s="339">
        <f>IF(OR($C340&gt;AH$7,$C340+$E340-1&lt;AH$7),0,($D340-SUM($F340:AG340)-SUM($F279:AG279))/($E340+$C340-AH$7))</f>
        <v>0</v>
      </c>
      <c r="AI340" s="339">
        <f>IF(OR($C340&gt;AI$7,$C340+$E340-1&lt;AI$7),0,($D340-SUM($F340:AH340)-SUM($F279:AH279))/($E340+$C340-AI$7))</f>
        <v>0</v>
      </c>
      <c r="AJ340" s="339">
        <f>IF(OR($C340&gt;AJ$7,$C340+$E340-1&lt;AJ$7),0,($D340-SUM($F340:AI340)-SUM($F279:AI279))/($E340+$C340-AJ$7))</f>
        <v>0</v>
      </c>
      <c r="AK340" s="339">
        <f>IF(OR($C340&gt;AK$7,$C340+$E340-1&lt;AK$7),0,($D340-SUM($F340:AJ340)-SUM($F279:AJ279))/($E340+$C340-AK$7))</f>
        <v>0</v>
      </c>
      <c r="AL340" s="339">
        <f>IF(OR($C340&gt;AL$7,$C340+$E340-1&lt;AL$7),0,($D340-SUM($F340:AK340)-SUM($F279:AK279))/($E340+$C340-AL$7))</f>
        <v>0</v>
      </c>
      <c r="AM340" s="339">
        <f>IF(OR($C340&gt;AM$7,$C340+$E340-1&lt;AM$7),0,($D340-SUM($F340:AL340)-SUM($F279:AL279))/($E340+$C340-AM$7))</f>
        <v>0</v>
      </c>
      <c r="AN340" s="339">
        <f>IF(OR($C340&gt;AN$7,$C340+$E340-1&lt;AN$7),0,($D340-SUM($F340:AM340)-SUM($F279:AM279))/($E340+$C340-AN$7))</f>
        <v>0</v>
      </c>
      <c r="AO340" s="339">
        <f>IF(OR($C340&gt;AO$7,$C340+$E340-1&lt;AO$7),0,($D340-SUM($F340:AN340)-SUM($F279:AN279))/($E340+$C340-AO$7))</f>
        <v>0</v>
      </c>
      <c r="AP340" s="339">
        <f>IF(OR($C340&gt;AP$7,$C340+$E340-1&lt;AP$7),0,($D340-SUM($F340:AO340)-SUM($F279:AO279))/($E340+$C340-AP$7))</f>
        <v>0</v>
      </c>
      <c r="AQ340" s="339">
        <f>IF(OR($C340&gt;AQ$7,$C340+$E340-1&lt;AQ$7),0,($D340-SUM($F340:AP340)-SUM($F279:AP279))/($E340+$C340-AQ$7))</f>
        <v>0</v>
      </c>
      <c r="AR340" s="339">
        <f>IF(OR($C340&gt;AR$7,$C340+$E340-1&lt;AR$7),0,($D340-SUM($F340:AQ340)-SUM($F279:AQ279))/($E340+$C340-AR$7))</f>
        <v>0</v>
      </c>
      <c r="AS340" s="339">
        <f>IF(OR($C340&gt;AS$7,$C340+$E340-1&lt;AS$7),0,($D340-SUM($F340:AR340)-SUM($F279:AR279))/($E340+$C340-AS$7))</f>
        <v>0</v>
      </c>
      <c r="AT340" s="339">
        <f>IF(OR($C340&gt;AT$7,$C340+$E340-1&lt;AT$7),0,($D340-SUM($F340:AS340)-SUM($F279:AS279))/($E340+$C340-AT$7))</f>
        <v>0</v>
      </c>
      <c r="AU340" s="339">
        <f>IF(OR($C340&gt;AU$7,$C340+$E340-1&lt;AU$7),0,($D340-SUM($F340:AT340)-SUM($F279:AT279))/($E340+$C340-AU$7))</f>
        <v>0</v>
      </c>
      <c r="AV340" s="339">
        <f>IF(OR($C340&gt;AV$7,$C340+$E340-1&lt;AV$7),0,($D340-SUM($F340:AU340)-SUM($F279:AU279))/($E340+$C340-AV$7))</f>
        <v>0</v>
      </c>
      <c r="AW340" s="339">
        <f>IF(OR($C340&gt;AW$7,$C340+$E340-1&lt;AW$7),0,($D340-SUM($F340:AV340)-SUM($F279:AV279))/($E340+$C340-AW$7))</f>
        <v>0</v>
      </c>
      <c r="AX340" s="339">
        <f>IF(OR($C340&gt;AX$7,$C340+$E340-1&lt;AX$7),0,($D340-SUM($F340:AW340)-SUM($F279:AW279))/($E340+$C340-AX$7))</f>
        <v>0</v>
      </c>
      <c r="AY340" s="339">
        <f>IF(OR($C340&gt;AY$7,$C340+$E340-1&lt;AY$7),0,($D340-SUM($F340:AX340)-SUM($F279:AX279))/($E340+$C340-AY$7))</f>
        <v>0</v>
      </c>
      <c r="AZ340" s="339">
        <f>IF(OR($C340&gt;AZ$7,$C340+$E340-1&lt;AZ$7),0,($D340-SUM($F340:AY340)-SUM($F279:AY279))/($E340+$C340-AZ$7))</f>
        <v>0</v>
      </c>
      <c r="BA340" s="339">
        <f>IF(OR($C340&gt;BA$7,$C340+$E340-1&lt;BA$7),0,($D340-SUM($F340:AZ340)-SUM($F279:AZ279))/($E340+$C340-BA$7))</f>
        <v>0</v>
      </c>
      <c r="BB340" s="339">
        <f>IF(OR($C340&gt;BB$7,$C340+$E340-1&lt;BB$7),0,($D340-SUM($F340:BA340)-SUM($F279:BA279))/($E340+$C340-BB$7))</f>
        <v>0</v>
      </c>
      <c r="BC340" s="339">
        <f>IF(OR($C340&gt;BC$7,$C340+$E340-1&lt;BC$7),0,($D340-SUM($F340:BB340)-SUM($F279:BB279))/($E340+$C340-BC$7))</f>
        <v>0</v>
      </c>
      <c r="BD340" s="339">
        <f>IF(OR($C340&gt;BD$7,$C340+$E340-1&lt;BD$7),0,($D340-SUM($F340:BC340)-SUM($F279:BC279))/($E340+$C340-BD$7))</f>
        <v>0</v>
      </c>
      <c r="BE340" s="339">
        <f>IF(OR($C340&gt;BE$7,$C340+$E340-1&lt;BE$7),0,($D340-SUM($F340:BD340)-SUM($F279:BD279))/($E340+$C340-BE$7))</f>
        <v>0</v>
      </c>
      <c r="BF340" s="339">
        <f>IF(OR($C340&gt;BF$7,$C340+$E340-1&lt;BF$7),0,($D340-SUM($F340:BE340)-SUM($F279:BE279))/($E340+$C340-BF$7))</f>
        <v>0</v>
      </c>
      <c r="BG340" s="339">
        <f>IF(OR($C340&gt;BG$7,$C340+$E340-1&lt;BG$7),0,($D340-SUM($F340:BF340)-SUM($F279:BF279))/($E340+$C340-BG$7))</f>
        <v>0</v>
      </c>
      <c r="BH340" s="339">
        <f>IF(OR($C340&gt;BH$7,$C340+$E340-1&lt;BH$7),0,($D340-SUM($F340:BG340)-SUM($F279:BG279))/($E340+$C340-BH$7))</f>
        <v>0</v>
      </c>
      <c r="BI340" s="339">
        <f>IF(OR($C340&gt;BI$7,$C340+$E340-1&lt;BI$7),0,($D340-SUM($F340:BH340)-SUM($F279:BH279))/($E340+$C340-BI$7))</f>
        <v>0</v>
      </c>
      <c r="BJ340" s="339">
        <f>IF(OR($C340&gt;BJ$7,$C340+$E340-1&lt;BJ$7),0,($D340-SUM($F340:BI340)-SUM($F279:BI279))/($E340+$C340-BJ$7))</f>
        <v>0</v>
      </c>
      <c r="BK340" s="339">
        <f>IF(OR($C340&gt;BK$7,$C340+$E340-1&lt;BK$7),0,($D340-SUM($F340:BJ340)-SUM($F279:BJ279))/($E340+$C340-BK$7))</f>
        <v>0</v>
      </c>
      <c r="BL340" s="339">
        <f>IF(OR($C340&gt;BL$7,$C340+$E340-1&lt;BL$7),0,($D340-SUM($F340:BK340)-SUM($F279:BK279))/($E340+$C340-BL$7))</f>
        <v>0</v>
      </c>
      <c r="BM340" s="339">
        <f>IF(OR($C340&gt;BM$7,$C340+$E340-1&lt;BM$7),0,($D340-SUM($F340:BL340)-SUM($F279:BL279))/($E340+$C340-BM$7))</f>
        <v>0</v>
      </c>
      <c r="BN340" s="339">
        <f>IF(OR($C340&gt;BN$7,$C340+$E340-1&lt;BN$7),0,($D340-SUM($F340:BM340)-SUM($F279:BM279))/($E340+$C340-BN$7))</f>
        <v>0</v>
      </c>
      <c r="BO340" s="253"/>
      <c r="BP340" s="253"/>
      <c r="BQ340" s="253"/>
      <c r="BR340" s="253"/>
      <c r="BS340" s="253"/>
      <c r="BT340" s="253"/>
      <c r="BU340" s="253"/>
      <c r="BV340" s="253"/>
      <c r="BW340" s="253"/>
      <c r="BX340" s="253"/>
      <c r="BY340" s="253"/>
      <c r="BZ340" s="253"/>
      <c r="CA340" s="253"/>
      <c r="CB340" s="253"/>
      <c r="CC340" s="253"/>
      <c r="CD340" s="253"/>
      <c r="CE340" s="253"/>
      <c r="CF340" s="253"/>
      <c r="CG340" s="253"/>
      <c r="CH340" s="253"/>
      <c r="CI340" s="253"/>
      <c r="CJ340" s="253"/>
      <c r="CK340" s="253"/>
      <c r="CL340" s="253"/>
    </row>
    <row r="341" spans="1:90" hidden="1" outlineLevel="1" x14ac:dyDescent="0.15">
      <c r="A341" s="112"/>
      <c r="B341" s="87"/>
      <c r="C341" s="8">
        <v>56</v>
      </c>
      <c r="D341" s="337">
        <v>0</v>
      </c>
      <c r="E341" s="8">
        <f t="shared" si="28"/>
        <v>9</v>
      </c>
      <c r="F341" s="338"/>
      <c r="G341" s="339">
        <f>IF(OR($C341&gt;G$7,$C341+$E341-1&lt;G$7),0,($D341-SUM($F341:F341)-SUM($F280:F280))/($E341+$C341-G$7))</f>
        <v>0</v>
      </c>
      <c r="H341" s="339">
        <f>IF(OR($C341&gt;H$7,$C341+$E341-1&lt;H$7),0,($D341-SUM($F341:G341)-SUM($F280:G280))/($E341+$C341-H$7))</f>
        <v>0</v>
      </c>
      <c r="I341" s="339">
        <f>IF(OR($C341&gt;I$7,$C341+$E341-1&lt;I$7),0,($D341-SUM($F341:H341)-SUM($F280:H280))/($E341+$C341-I$7))</f>
        <v>0</v>
      </c>
      <c r="J341" s="339">
        <f>IF(OR($C341&gt;J$7,$C341+$E341-1&lt;J$7),0,($D341-SUM($F341:I341)-SUM($F280:I280))/($E341+$C341-J$7))</f>
        <v>0</v>
      </c>
      <c r="K341" s="339">
        <f>IF(OR($C341&gt;K$7,$C341+$E341-1&lt;K$7),0,($D341-SUM($F341:J341)-SUM($F280:J280))/($E341+$C341-K$7))</f>
        <v>0</v>
      </c>
      <c r="L341" s="339">
        <f>IF(OR($C341&gt;L$7,$C341+$E341-1&lt;L$7),0,($D341-SUM($F341:K341)-SUM($F280:K280))/($E341+$C341-L$7))</f>
        <v>0</v>
      </c>
      <c r="M341" s="339">
        <f>IF(OR($C341&gt;M$7,$C341+$E341-1&lt;M$7),0,($D341-SUM($F341:L341)-SUM($F280:L280))/($E341+$C341-M$7))</f>
        <v>0</v>
      </c>
      <c r="N341" s="339">
        <f>IF(OR($C341&gt;N$7,$C341+$E341-1&lt;N$7),0,($D341-SUM($F341:M341)-SUM($F280:M280))/($E341+$C341-N$7))</f>
        <v>0</v>
      </c>
      <c r="O341" s="339">
        <f>IF(OR($C341&gt;O$7,$C341+$E341-1&lt;O$7),0,($D341-SUM($F341:N341)-SUM($F280:N280))/($E341+$C341-O$7))</f>
        <v>0</v>
      </c>
      <c r="P341" s="339">
        <f>IF(OR($C341&gt;P$7,$C341+$E341-1&lt;P$7),0,($D341-SUM($F341:O341)-SUM($F280:O280))/($E341+$C341-P$7))</f>
        <v>0</v>
      </c>
      <c r="Q341" s="339">
        <f>IF(OR($C341&gt;Q$7,$C341+$E341-1&lt;Q$7),0,($D341-SUM($F341:P341)-SUM($F280:P280))/($E341+$C341-Q$7))</f>
        <v>0</v>
      </c>
      <c r="R341" s="339">
        <f>IF(OR($C341&gt;R$7,$C341+$E341-1&lt;R$7),0,($D341-SUM($F341:Q341)-SUM($F280:Q280))/($E341+$C341-R$7))</f>
        <v>0</v>
      </c>
      <c r="S341" s="339">
        <f>IF(OR($C341&gt;S$7,$C341+$E341-1&lt;S$7),0,($D341-SUM($F341:R341)-SUM($F280:R280))/($E341+$C341-S$7))</f>
        <v>0</v>
      </c>
      <c r="T341" s="339">
        <f>IF(OR($C341&gt;T$7,$C341+$E341-1&lt;T$7),0,($D341-SUM($F341:S341)-SUM($F280:S280))/($E341+$C341-T$7))</f>
        <v>0</v>
      </c>
      <c r="U341" s="339">
        <f>IF(OR($C341&gt;U$7,$C341+$E341-1&lt;U$7),0,($D341-SUM($F341:T341)-SUM($F280:T280))/($E341+$C341-U$7))</f>
        <v>0</v>
      </c>
      <c r="V341" s="339">
        <f>IF(OR($C341&gt;V$7,$C341+$E341-1&lt;V$7),0,($D341-SUM($F341:U341)-SUM($F280:U280))/($E341+$C341-V$7))</f>
        <v>0</v>
      </c>
      <c r="W341" s="339">
        <f>IF(OR($C341&gt;W$7,$C341+$E341-1&lt;W$7),0,($D341-SUM($F341:V341)-SUM($F280:V280))/($E341+$C341-W$7))</f>
        <v>0</v>
      </c>
      <c r="X341" s="339">
        <f>IF(OR($C341&gt;X$7,$C341+$E341-1&lt;X$7),0,($D341-SUM($F341:W341)-SUM($F280:W280))/($E341+$C341-X$7))</f>
        <v>0</v>
      </c>
      <c r="Y341" s="339">
        <f>IF(OR($C341&gt;Y$7,$C341+$E341-1&lt;Y$7),0,($D341-SUM($F341:X341)-SUM($F280:X280))/($E341+$C341-Y$7))</f>
        <v>0</v>
      </c>
      <c r="Z341" s="339">
        <f>IF(OR($C341&gt;Z$7,$C341+$E341-1&lt;Z$7),0,($D341-SUM($F341:Y341)-SUM($F280:Y280))/($E341+$C341-Z$7))</f>
        <v>0</v>
      </c>
      <c r="AA341" s="339">
        <f>IF(OR($C341&gt;AA$7,$C341+$E341-1&lt;AA$7),0,($D341-SUM($F341:Z341)-SUM($F280:Z280))/($E341+$C341-AA$7))</f>
        <v>0</v>
      </c>
      <c r="AB341" s="339">
        <f>IF(OR($C341&gt;AB$7,$C341+$E341-1&lt;AB$7),0,($D341-SUM($F341:AA341)-SUM($F280:AA280))/($E341+$C341-AB$7))</f>
        <v>0</v>
      </c>
      <c r="AC341" s="339">
        <f>IF(OR($C341&gt;AC$7,$C341+$E341-1&lt;AC$7),0,($D341-SUM($F341:AB341)-SUM($F280:AB280))/($E341+$C341-AC$7))</f>
        <v>0</v>
      </c>
      <c r="AD341" s="339">
        <f>IF(OR($C341&gt;AD$7,$C341+$E341-1&lt;AD$7),0,($D341-SUM($F341:AC341)-SUM($F280:AC280))/($E341+$C341-AD$7))</f>
        <v>0</v>
      </c>
      <c r="AE341" s="339">
        <f>IF(OR($C341&gt;AE$7,$C341+$E341-1&lt;AE$7),0,($D341-SUM($F341:AD341)-SUM($F280:AD280))/($E341+$C341-AE$7))</f>
        <v>0</v>
      </c>
      <c r="AF341" s="339">
        <f>IF(OR($C341&gt;AF$7,$C341+$E341-1&lt;AF$7),0,($D341-SUM($F341:AE341)-SUM($F280:AE280))/($E341+$C341-AF$7))</f>
        <v>0</v>
      </c>
      <c r="AG341" s="339">
        <f>IF(OR($C341&gt;AG$7,$C341+$E341-1&lt;AG$7),0,($D341-SUM($F341:AF341)-SUM($F280:AF280))/($E341+$C341-AG$7))</f>
        <v>0</v>
      </c>
      <c r="AH341" s="339">
        <f>IF(OR($C341&gt;AH$7,$C341+$E341-1&lt;AH$7),0,($D341-SUM($F341:AG341)-SUM($F280:AG280))/($E341+$C341-AH$7))</f>
        <v>0</v>
      </c>
      <c r="AI341" s="339">
        <f>IF(OR($C341&gt;AI$7,$C341+$E341-1&lt;AI$7),0,($D341-SUM($F341:AH341)-SUM($F280:AH280))/($E341+$C341-AI$7))</f>
        <v>0</v>
      </c>
      <c r="AJ341" s="339">
        <f>IF(OR($C341&gt;AJ$7,$C341+$E341-1&lt;AJ$7),0,($D341-SUM($F341:AI341)-SUM($F280:AI280))/($E341+$C341-AJ$7))</f>
        <v>0</v>
      </c>
      <c r="AK341" s="339">
        <f>IF(OR($C341&gt;AK$7,$C341+$E341-1&lt;AK$7),0,($D341-SUM($F341:AJ341)-SUM($F280:AJ280))/($E341+$C341-AK$7))</f>
        <v>0</v>
      </c>
      <c r="AL341" s="339">
        <f>IF(OR($C341&gt;AL$7,$C341+$E341-1&lt;AL$7),0,($D341-SUM($F341:AK341)-SUM($F280:AK280))/($E341+$C341-AL$7))</f>
        <v>0</v>
      </c>
      <c r="AM341" s="339">
        <f>IF(OR($C341&gt;AM$7,$C341+$E341-1&lt;AM$7),0,($D341-SUM($F341:AL341)-SUM($F280:AL280))/($E341+$C341-AM$7))</f>
        <v>0</v>
      </c>
      <c r="AN341" s="339">
        <f>IF(OR($C341&gt;AN$7,$C341+$E341-1&lt;AN$7),0,($D341-SUM($F341:AM341)-SUM($F280:AM280))/($E341+$C341-AN$7))</f>
        <v>0</v>
      </c>
      <c r="AO341" s="339">
        <f>IF(OR($C341&gt;AO$7,$C341+$E341-1&lt;AO$7),0,($D341-SUM($F341:AN341)-SUM($F280:AN280))/($E341+$C341-AO$7))</f>
        <v>0</v>
      </c>
      <c r="AP341" s="339">
        <f>IF(OR($C341&gt;AP$7,$C341+$E341-1&lt;AP$7),0,($D341-SUM($F341:AO341)-SUM($F280:AO280))/($E341+$C341-AP$7))</f>
        <v>0</v>
      </c>
      <c r="AQ341" s="339">
        <f>IF(OR($C341&gt;AQ$7,$C341+$E341-1&lt;AQ$7),0,($D341-SUM($F341:AP341)-SUM($F280:AP280))/($E341+$C341-AQ$7))</f>
        <v>0</v>
      </c>
      <c r="AR341" s="339">
        <f>IF(OR($C341&gt;AR$7,$C341+$E341-1&lt;AR$7),0,($D341-SUM($F341:AQ341)-SUM($F280:AQ280))/($E341+$C341-AR$7))</f>
        <v>0</v>
      </c>
      <c r="AS341" s="339">
        <f>IF(OR($C341&gt;AS$7,$C341+$E341-1&lt;AS$7),0,($D341-SUM($F341:AR341)-SUM($F280:AR280))/($E341+$C341-AS$7))</f>
        <v>0</v>
      </c>
      <c r="AT341" s="339">
        <f>IF(OR($C341&gt;AT$7,$C341+$E341-1&lt;AT$7),0,($D341-SUM($F341:AS341)-SUM($F280:AS280))/($E341+$C341-AT$7))</f>
        <v>0</v>
      </c>
      <c r="AU341" s="339">
        <f>IF(OR($C341&gt;AU$7,$C341+$E341-1&lt;AU$7),0,($D341-SUM($F341:AT341)-SUM($F280:AT280))/($E341+$C341-AU$7))</f>
        <v>0</v>
      </c>
      <c r="AV341" s="339">
        <f>IF(OR($C341&gt;AV$7,$C341+$E341-1&lt;AV$7),0,($D341-SUM($F341:AU341)-SUM($F280:AU280))/($E341+$C341-AV$7))</f>
        <v>0</v>
      </c>
      <c r="AW341" s="339">
        <f>IF(OR($C341&gt;AW$7,$C341+$E341-1&lt;AW$7),0,($D341-SUM($F341:AV341)-SUM($F280:AV280))/($E341+$C341-AW$7))</f>
        <v>0</v>
      </c>
      <c r="AX341" s="339">
        <f>IF(OR($C341&gt;AX$7,$C341+$E341-1&lt;AX$7),0,($D341-SUM($F341:AW341)-SUM($F280:AW280))/($E341+$C341-AX$7))</f>
        <v>0</v>
      </c>
      <c r="AY341" s="339">
        <f>IF(OR($C341&gt;AY$7,$C341+$E341-1&lt;AY$7),0,($D341-SUM($F341:AX341)-SUM($F280:AX280))/($E341+$C341-AY$7))</f>
        <v>0</v>
      </c>
      <c r="AZ341" s="339">
        <f>IF(OR($C341&gt;AZ$7,$C341+$E341-1&lt;AZ$7),0,($D341-SUM($F341:AY341)-SUM($F280:AY280))/($E341+$C341-AZ$7))</f>
        <v>0</v>
      </c>
      <c r="BA341" s="339">
        <f>IF(OR($C341&gt;BA$7,$C341+$E341-1&lt;BA$7),0,($D341-SUM($F341:AZ341)-SUM($F280:AZ280))/($E341+$C341-BA$7))</f>
        <v>0</v>
      </c>
      <c r="BB341" s="339">
        <f>IF(OR($C341&gt;BB$7,$C341+$E341-1&lt;BB$7),0,($D341-SUM($F341:BA341)-SUM($F280:BA280))/($E341+$C341-BB$7))</f>
        <v>0</v>
      </c>
      <c r="BC341" s="339">
        <f>IF(OR($C341&gt;BC$7,$C341+$E341-1&lt;BC$7),0,($D341-SUM($F341:BB341)-SUM($F280:BB280))/($E341+$C341-BC$7))</f>
        <v>0</v>
      </c>
      <c r="BD341" s="339">
        <f>IF(OR($C341&gt;BD$7,$C341+$E341-1&lt;BD$7),0,($D341-SUM($F341:BC341)-SUM($F280:BC280))/($E341+$C341-BD$7))</f>
        <v>0</v>
      </c>
      <c r="BE341" s="339">
        <f>IF(OR($C341&gt;BE$7,$C341+$E341-1&lt;BE$7),0,($D341-SUM($F341:BD341)-SUM($F280:BD280))/($E341+$C341-BE$7))</f>
        <v>0</v>
      </c>
      <c r="BF341" s="339">
        <f>IF(OR($C341&gt;BF$7,$C341+$E341-1&lt;BF$7),0,($D341-SUM($F341:BE341)-SUM($F280:BE280))/($E341+$C341-BF$7))</f>
        <v>0</v>
      </c>
      <c r="BG341" s="339">
        <f>IF(OR($C341&gt;BG$7,$C341+$E341-1&lt;BG$7),0,($D341-SUM($F341:BF341)-SUM($F280:BF280))/($E341+$C341-BG$7))</f>
        <v>0</v>
      </c>
      <c r="BH341" s="339">
        <f>IF(OR($C341&gt;BH$7,$C341+$E341-1&lt;BH$7),0,($D341-SUM($F341:BG341)-SUM($F280:BG280))/($E341+$C341-BH$7))</f>
        <v>0</v>
      </c>
      <c r="BI341" s="339">
        <f>IF(OR($C341&gt;BI$7,$C341+$E341-1&lt;BI$7),0,($D341-SUM($F341:BH341)-SUM($F280:BH280))/($E341+$C341-BI$7))</f>
        <v>0</v>
      </c>
      <c r="BJ341" s="339">
        <f>IF(OR($C341&gt;BJ$7,$C341+$E341-1&lt;BJ$7),0,($D341-SUM($F341:BI341)-SUM($F280:BI280))/($E341+$C341-BJ$7))</f>
        <v>0</v>
      </c>
      <c r="BK341" s="339">
        <f>IF(OR($C341&gt;BK$7,$C341+$E341-1&lt;BK$7),0,($D341-SUM($F341:BJ341)-SUM($F280:BJ280))/($E341+$C341-BK$7))</f>
        <v>0</v>
      </c>
      <c r="BL341" s="339">
        <f>IF(OR($C341&gt;BL$7,$C341+$E341-1&lt;BL$7),0,($D341-SUM($F341:BK341)-SUM($F280:BK280))/($E341+$C341-BL$7))</f>
        <v>0</v>
      </c>
      <c r="BM341" s="339">
        <f>IF(OR($C341&gt;BM$7,$C341+$E341-1&lt;BM$7),0,($D341-SUM($F341:BL341)-SUM($F280:BL280))/($E341+$C341-BM$7))</f>
        <v>0</v>
      </c>
      <c r="BN341" s="339">
        <f>IF(OR($C341&gt;BN$7,$C341+$E341-1&lt;BN$7),0,($D341-SUM($F341:BM341)-SUM($F280:BM280))/($E341+$C341-BN$7))</f>
        <v>0</v>
      </c>
      <c r="BO341" s="253"/>
      <c r="BP341" s="253"/>
      <c r="BQ341" s="253"/>
      <c r="BR341" s="253"/>
      <c r="BS341" s="253"/>
      <c r="BT341" s="253"/>
      <c r="BU341" s="253"/>
      <c r="BV341" s="253"/>
      <c r="BW341" s="253"/>
      <c r="BX341" s="253"/>
      <c r="BY341" s="253"/>
      <c r="BZ341" s="253"/>
      <c r="CA341" s="253"/>
      <c r="CB341" s="253"/>
      <c r="CC341" s="253"/>
      <c r="CD341" s="253"/>
      <c r="CE341" s="253"/>
      <c r="CF341" s="253"/>
      <c r="CG341" s="253"/>
      <c r="CH341" s="253"/>
      <c r="CI341" s="253"/>
      <c r="CJ341" s="253"/>
      <c r="CK341" s="253"/>
      <c r="CL341" s="253"/>
    </row>
    <row r="342" spans="1:90" hidden="1" outlineLevel="1" x14ac:dyDescent="0.15">
      <c r="A342" s="112"/>
      <c r="B342" s="87"/>
      <c r="C342" s="8">
        <v>57</v>
      </c>
      <c r="D342" s="337">
        <v>0</v>
      </c>
      <c r="E342" s="8">
        <f t="shared" si="28"/>
        <v>9</v>
      </c>
      <c r="F342" s="338"/>
      <c r="G342" s="339">
        <f>IF(OR($C342&gt;G$7,$C342+$E342-1&lt;G$7),0,($D342-SUM($F342:F342)-SUM($F281:F281))/($E342+$C342-G$7))</f>
        <v>0</v>
      </c>
      <c r="H342" s="339">
        <f>IF(OR($C342&gt;H$7,$C342+$E342-1&lt;H$7),0,($D342-SUM($F342:G342)-SUM($F281:G281))/($E342+$C342-H$7))</f>
        <v>0</v>
      </c>
      <c r="I342" s="339">
        <f>IF(OR($C342&gt;I$7,$C342+$E342-1&lt;I$7),0,($D342-SUM($F342:H342)-SUM($F281:H281))/($E342+$C342-I$7))</f>
        <v>0</v>
      </c>
      <c r="J342" s="339">
        <f>IF(OR($C342&gt;J$7,$C342+$E342-1&lt;J$7),0,($D342-SUM($F342:I342)-SUM($F281:I281))/($E342+$C342-J$7))</f>
        <v>0</v>
      </c>
      <c r="K342" s="339">
        <f>IF(OR($C342&gt;K$7,$C342+$E342-1&lt;K$7),0,($D342-SUM($F342:J342)-SUM($F281:J281))/($E342+$C342-K$7))</f>
        <v>0</v>
      </c>
      <c r="L342" s="339">
        <f>IF(OR($C342&gt;L$7,$C342+$E342-1&lt;L$7),0,($D342-SUM($F342:K342)-SUM($F281:K281))/($E342+$C342-L$7))</f>
        <v>0</v>
      </c>
      <c r="M342" s="339">
        <f>IF(OR($C342&gt;M$7,$C342+$E342-1&lt;M$7),0,($D342-SUM($F342:L342)-SUM($F281:L281))/($E342+$C342-M$7))</f>
        <v>0</v>
      </c>
      <c r="N342" s="339">
        <f>IF(OR($C342&gt;N$7,$C342+$E342-1&lt;N$7),0,($D342-SUM($F342:M342)-SUM($F281:M281))/($E342+$C342-N$7))</f>
        <v>0</v>
      </c>
      <c r="O342" s="339">
        <f>IF(OR($C342&gt;O$7,$C342+$E342-1&lt;O$7),0,($D342-SUM($F342:N342)-SUM($F281:N281))/($E342+$C342-O$7))</f>
        <v>0</v>
      </c>
      <c r="P342" s="339">
        <f>IF(OR($C342&gt;P$7,$C342+$E342-1&lt;P$7),0,($D342-SUM($F342:O342)-SUM($F281:O281))/($E342+$C342-P$7))</f>
        <v>0</v>
      </c>
      <c r="Q342" s="339">
        <f>IF(OR($C342&gt;Q$7,$C342+$E342-1&lt;Q$7),0,($D342-SUM($F342:P342)-SUM($F281:P281))/($E342+$C342-Q$7))</f>
        <v>0</v>
      </c>
      <c r="R342" s="339">
        <f>IF(OR($C342&gt;R$7,$C342+$E342-1&lt;R$7),0,($D342-SUM($F342:Q342)-SUM($F281:Q281))/($E342+$C342-R$7))</f>
        <v>0</v>
      </c>
      <c r="S342" s="339">
        <f>IF(OR($C342&gt;S$7,$C342+$E342-1&lt;S$7),0,($D342-SUM($F342:R342)-SUM($F281:R281))/($E342+$C342-S$7))</f>
        <v>0</v>
      </c>
      <c r="T342" s="339">
        <f>IF(OR($C342&gt;T$7,$C342+$E342-1&lt;T$7),0,($D342-SUM($F342:S342)-SUM($F281:S281))/($E342+$C342-T$7))</f>
        <v>0</v>
      </c>
      <c r="U342" s="339">
        <f>IF(OR($C342&gt;U$7,$C342+$E342-1&lt;U$7),0,($D342-SUM($F342:T342)-SUM($F281:T281))/($E342+$C342-U$7))</f>
        <v>0</v>
      </c>
      <c r="V342" s="339">
        <f>IF(OR($C342&gt;V$7,$C342+$E342-1&lt;V$7),0,($D342-SUM($F342:U342)-SUM($F281:U281))/($E342+$C342-V$7))</f>
        <v>0</v>
      </c>
      <c r="W342" s="339">
        <f>IF(OR($C342&gt;W$7,$C342+$E342-1&lt;W$7),0,($D342-SUM($F342:V342)-SUM($F281:V281))/($E342+$C342-W$7))</f>
        <v>0</v>
      </c>
      <c r="X342" s="339">
        <f>IF(OR($C342&gt;X$7,$C342+$E342-1&lt;X$7),0,($D342-SUM($F342:W342)-SUM($F281:W281))/($E342+$C342-X$7))</f>
        <v>0</v>
      </c>
      <c r="Y342" s="339">
        <f>IF(OR($C342&gt;Y$7,$C342+$E342-1&lt;Y$7),0,($D342-SUM($F342:X342)-SUM($F281:X281))/($E342+$C342-Y$7))</f>
        <v>0</v>
      </c>
      <c r="Z342" s="339">
        <f>IF(OR($C342&gt;Z$7,$C342+$E342-1&lt;Z$7),0,($D342-SUM($F342:Y342)-SUM($F281:Y281))/($E342+$C342-Z$7))</f>
        <v>0</v>
      </c>
      <c r="AA342" s="339">
        <f>IF(OR($C342&gt;AA$7,$C342+$E342-1&lt;AA$7),0,($D342-SUM($F342:Z342)-SUM($F281:Z281))/($E342+$C342-AA$7))</f>
        <v>0</v>
      </c>
      <c r="AB342" s="339">
        <f>IF(OR($C342&gt;AB$7,$C342+$E342-1&lt;AB$7),0,($D342-SUM($F342:AA342)-SUM($F281:AA281))/($E342+$C342-AB$7))</f>
        <v>0</v>
      </c>
      <c r="AC342" s="339">
        <f>IF(OR($C342&gt;AC$7,$C342+$E342-1&lt;AC$7),0,($D342-SUM($F342:AB342)-SUM($F281:AB281))/($E342+$C342-AC$7))</f>
        <v>0</v>
      </c>
      <c r="AD342" s="339">
        <f>IF(OR($C342&gt;AD$7,$C342+$E342-1&lt;AD$7),0,($D342-SUM($F342:AC342)-SUM($F281:AC281))/($E342+$C342-AD$7))</f>
        <v>0</v>
      </c>
      <c r="AE342" s="339">
        <f>IF(OR($C342&gt;AE$7,$C342+$E342-1&lt;AE$7),0,($D342-SUM($F342:AD342)-SUM($F281:AD281))/($E342+$C342-AE$7))</f>
        <v>0</v>
      </c>
      <c r="AF342" s="339">
        <f>IF(OR($C342&gt;AF$7,$C342+$E342-1&lt;AF$7),0,($D342-SUM($F342:AE342)-SUM($F281:AE281))/($E342+$C342-AF$7))</f>
        <v>0</v>
      </c>
      <c r="AG342" s="339">
        <f>IF(OR($C342&gt;AG$7,$C342+$E342-1&lt;AG$7),0,($D342-SUM($F342:AF342)-SUM($F281:AF281))/($E342+$C342-AG$7))</f>
        <v>0</v>
      </c>
      <c r="AH342" s="339">
        <f>IF(OR($C342&gt;AH$7,$C342+$E342-1&lt;AH$7),0,($D342-SUM($F342:AG342)-SUM($F281:AG281))/($E342+$C342-AH$7))</f>
        <v>0</v>
      </c>
      <c r="AI342" s="339">
        <f>IF(OR($C342&gt;AI$7,$C342+$E342-1&lt;AI$7),0,($D342-SUM($F342:AH342)-SUM($F281:AH281))/($E342+$C342-AI$7))</f>
        <v>0</v>
      </c>
      <c r="AJ342" s="339">
        <f>IF(OR($C342&gt;AJ$7,$C342+$E342-1&lt;AJ$7),0,($D342-SUM($F342:AI342)-SUM($F281:AI281))/($E342+$C342-AJ$7))</f>
        <v>0</v>
      </c>
      <c r="AK342" s="339">
        <f>IF(OR($C342&gt;AK$7,$C342+$E342-1&lt;AK$7),0,($D342-SUM($F342:AJ342)-SUM($F281:AJ281))/($E342+$C342-AK$7))</f>
        <v>0</v>
      </c>
      <c r="AL342" s="339">
        <f>IF(OR($C342&gt;AL$7,$C342+$E342-1&lt;AL$7),0,($D342-SUM($F342:AK342)-SUM($F281:AK281))/($E342+$C342-AL$7))</f>
        <v>0</v>
      </c>
      <c r="AM342" s="339">
        <f>IF(OR($C342&gt;AM$7,$C342+$E342-1&lt;AM$7),0,($D342-SUM($F342:AL342)-SUM($F281:AL281))/($E342+$C342-AM$7))</f>
        <v>0</v>
      </c>
      <c r="AN342" s="339">
        <f>IF(OR($C342&gt;AN$7,$C342+$E342-1&lt;AN$7),0,($D342-SUM($F342:AM342)-SUM($F281:AM281))/($E342+$C342-AN$7))</f>
        <v>0</v>
      </c>
      <c r="AO342" s="339">
        <f>IF(OR($C342&gt;AO$7,$C342+$E342-1&lt;AO$7),0,($D342-SUM($F342:AN342)-SUM($F281:AN281))/($E342+$C342-AO$7))</f>
        <v>0</v>
      </c>
      <c r="AP342" s="339">
        <f>IF(OR($C342&gt;AP$7,$C342+$E342-1&lt;AP$7),0,($D342-SUM($F342:AO342)-SUM($F281:AO281))/($E342+$C342-AP$7))</f>
        <v>0</v>
      </c>
      <c r="AQ342" s="339">
        <f>IF(OR($C342&gt;AQ$7,$C342+$E342-1&lt;AQ$7),0,($D342-SUM($F342:AP342)-SUM($F281:AP281))/($E342+$C342-AQ$7))</f>
        <v>0</v>
      </c>
      <c r="AR342" s="339">
        <f>IF(OR($C342&gt;AR$7,$C342+$E342-1&lt;AR$7),0,($D342-SUM($F342:AQ342)-SUM($F281:AQ281))/($E342+$C342-AR$7))</f>
        <v>0</v>
      </c>
      <c r="AS342" s="339">
        <f>IF(OR($C342&gt;AS$7,$C342+$E342-1&lt;AS$7),0,($D342-SUM($F342:AR342)-SUM($F281:AR281))/($E342+$C342-AS$7))</f>
        <v>0</v>
      </c>
      <c r="AT342" s="339">
        <f>IF(OR($C342&gt;AT$7,$C342+$E342-1&lt;AT$7),0,($D342-SUM($F342:AS342)-SUM($F281:AS281))/($E342+$C342-AT$7))</f>
        <v>0</v>
      </c>
      <c r="AU342" s="339">
        <f>IF(OR($C342&gt;AU$7,$C342+$E342-1&lt;AU$7),0,($D342-SUM($F342:AT342)-SUM($F281:AT281))/($E342+$C342-AU$7))</f>
        <v>0</v>
      </c>
      <c r="AV342" s="339">
        <f>IF(OR($C342&gt;AV$7,$C342+$E342-1&lt;AV$7),0,($D342-SUM($F342:AU342)-SUM($F281:AU281))/($E342+$C342-AV$7))</f>
        <v>0</v>
      </c>
      <c r="AW342" s="339">
        <f>IF(OR($C342&gt;AW$7,$C342+$E342-1&lt;AW$7),0,($D342-SUM($F342:AV342)-SUM($F281:AV281))/($E342+$C342-AW$7))</f>
        <v>0</v>
      </c>
      <c r="AX342" s="339">
        <f>IF(OR($C342&gt;AX$7,$C342+$E342-1&lt;AX$7),0,($D342-SUM($F342:AW342)-SUM($F281:AW281))/($E342+$C342-AX$7))</f>
        <v>0</v>
      </c>
      <c r="AY342" s="339">
        <f>IF(OR($C342&gt;AY$7,$C342+$E342-1&lt;AY$7),0,($D342-SUM($F342:AX342)-SUM($F281:AX281))/($E342+$C342-AY$7))</f>
        <v>0</v>
      </c>
      <c r="AZ342" s="339">
        <f>IF(OR($C342&gt;AZ$7,$C342+$E342-1&lt;AZ$7),0,($D342-SUM($F342:AY342)-SUM($F281:AY281))/($E342+$C342-AZ$7))</f>
        <v>0</v>
      </c>
      <c r="BA342" s="339">
        <f>IF(OR($C342&gt;BA$7,$C342+$E342-1&lt;BA$7),0,($D342-SUM($F342:AZ342)-SUM($F281:AZ281))/($E342+$C342-BA$7))</f>
        <v>0</v>
      </c>
      <c r="BB342" s="339">
        <f>IF(OR($C342&gt;BB$7,$C342+$E342-1&lt;BB$7),0,($D342-SUM($F342:BA342)-SUM($F281:BA281))/($E342+$C342-BB$7))</f>
        <v>0</v>
      </c>
      <c r="BC342" s="339">
        <f>IF(OR($C342&gt;BC$7,$C342+$E342-1&lt;BC$7),0,($D342-SUM($F342:BB342)-SUM($F281:BB281))/($E342+$C342-BC$7))</f>
        <v>0</v>
      </c>
      <c r="BD342" s="339">
        <f>IF(OR($C342&gt;BD$7,$C342+$E342-1&lt;BD$7),0,($D342-SUM($F342:BC342)-SUM($F281:BC281))/($E342+$C342-BD$7))</f>
        <v>0</v>
      </c>
      <c r="BE342" s="339">
        <f>IF(OR($C342&gt;BE$7,$C342+$E342-1&lt;BE$7),0,($D342-SUM($F342:BD342)-SUM($F281:BD281))/($E342+$C342-BE$7))</f>
        <v>0</v>
      </c>
      <c r="BF342" s="339">
        <f>IF(OR($C342&gt;BF$7,$C342+$E342-1&lt;BF$7),0,($D342-SUM($F342:BE342)-SUM($F281:BE281))/($E342+$C342-BF$7))</f>
        <v>0</v>
      </c>
      <c r="BG342" s="339">
        <f>IF(OR($C342&gt;BG$7,$C342+$E342-1&lt;BG$7),0,($D342-SUM($F342:BF342)-SUM($F281:BF281))/($E342+$C342-BG$7))</f>
        <v>0</v>
      </c>
      <c r="BH342" s="339">
        <f>IF(OR($C342&gt;BH$7,$C342+$E342-1&lt;BH$7),0,($D342-SUM($F342:BG342)-SUM($F281:BG281))/($E342+$C342-BH$7))</f>
        <v>0</v>
      </c>
      <c r="BI342" s="339">
        <f>IF(OR($C342&gt;BI$7,$C342+$E342-1&lt;BI$7),0,($D342-SUM($F342:BH342)-SUM($F281:BH281))/($E342+$C342-BI$7))</f>
        <v>0</v>
      </c>
      <c r="BJ342" s="339">
        <f>IF(OR($C342&gt;BJ$7,$C342+$E342-1&lt;BJ$7),0,($D342-SUM($F342:BI342)-SUM($F281:BI281))/($E342+$C342-BJ$7))</f>
        <v>0</v>
      </c>
      <c r="BK342" s="339">
        <f>IF(OR($C342&gt;BK$7,$C342+$E342-1&lt;BK$7),0,($D342-SUM($F342:BJ342)-SUM($F281:BJ281))/($E342+$C342-BK$7))</f>
        <v>0</v>
      </c>
      <c r="BL342" s="339">
        <f>IF(OR($C342&gt;BL$7,$C342+$E342-1&lt;BL$7),0,($D342-SUM($F342:BK342)-SUM($F281:BK281))/($E342+$C342-BL$7))</f>
        <v>0</v>
      </c>
      <c r="BM342" s="339">
        <f>IF(OR($C342&gt;BM$7,$C342+$E342-1&lt;BM$7),0,($D342-SUM($F342:BL342)-SUM($F281:BL281))/($E342+$C342-BM$7))</f>
        <v>0</v>
      </c>
      <c r="BN342" s="339">
        <f>IF(OR($C342&gt;BN$7,$C342+$E342-1&lt;BN$7),0,($D342-SUM($F342:BM342)-SUM($F281:BM281))/($E342+$C342-BN$7))</f>
        <v>0</v>
      </c>
      <c r="BO342" s="253"/>
      <c r="BP342" s="253"/>
      <c r="BQ342" s="253"/>
      <c r="BR342" s="253"/>
      <c r="BS342" s="253"/>
      <c r="BT342" s="253"/>
      <c r="BU342" s="253"/>
      <c r="BV342" s="253"/>
      <c r="BW342" s="253"/>
      <c r="BX342" s="253"/>
      <c r="BY342" s="253"/>
      <c r="BZ342" s="253"/>
      <c r="CA342" s="253"/>
      <c r="CB342" s="253"/>
      <c r="CC342" s="253"/>
      <c r="CD342" s="253"/>
      <c r="CE342" s="253"/>
      <c r="CF342" s="253"/>
      <c r="CG342" s="253"/>
      <c r="CH342" s="253"/>
      <c r="CI342" s="253"/>
      <c r="CJ342" s="253"/>
      <c r="CK342" s="253"/>
      <c r="CL342" s="253"/>
    </row>
    <row r="343" spans="1:90" hidden="1" outlineLevel="1" x14ac:dyDescent="0.15">
      <c r="A343" s="112"/>
      <c r="B343" s="87"/>
      <c r="C343" s="8">
        <v>58</v>
      </c>
      <c r="D343" s="337">
        <v>0</v>
      </c>
      <c r="E343" s="8">
        <f t="shared" si="28"/>
        <v>9</v>
      </c>
      <c r="F343" s="338"/>
      <c r="G343" s="339">
        <f>IF(OR($C343&gt;G$7,$C343+$E343-1&lt;G$7),0,($D343-SUM($F343:F343)-SUM($F282:F282))/($E343+$C343-G$7))</f>
        <v>0</v>
      </c>
      <c r="H343" s="339">
        <f>IF(OR($C343&gt;H$7,$C343+$E343-1&lt;H$7),0,($D343-SUM($F343:G343)-SUM($F282:G282))/($E343+$C343-H$7))</f>
        <v>0</v>
      </c>
      <c r="I343" s="339">
        <f>IF(OR($C343&gt;I$7,$C343+$E343-1&lt;I$7),0,($D343-SUM($F343:H343)-SUM($F282:H282))/($E343+$C343-I$7))</f>
        <v>0</v>
      </c>
      <c r="J343" s="339">
        <f>IF(OR($C343&gt;J$7,$C343+$E343-1&lt;J$7),0,($D343-SUM($F343:I343)-SUM($F282:I282))/($E343+$C343-J$7))</f>
        <v>0</v>
      </c>
      <c r="K343" s="339">
        <f>IF(OR($C343&gt;K$7,$C343+$E343-1&lt;K$7),0,($D343-SUM($F343:J343)-SUM($F282:J282))/($E343+$C343-K$7))</f>
        <v>0</v>
      </c>
      <c r="L343" s="339">
        <f>IF(OR($C343&gt;L$7,$C343+$E343-1&lt;L$7),0,($D343-SUM($F343:K343)-SUM($F282:K282))/($E343+$C343-L$7))</f>
        <v>0</v>
      </c>
      <c r="M343" s="339">
        <f>IF(OR($C343&gt;M$7,$C343+$E343-1&lt;M$7),0,($D343-SUM($F343:L343)-SUM($F282:L282))/($E343+$C343-M$7))</f>
        <v>0</v>
      </c>
      <c r="N343" s="339">
        <f>IF(OR($C343&gt;N$7,$C343+$E343-1&lt;N$7),0,($D343-SUM($F343:M343)-SUM($F282:M282))/($E343+$C343-N$7))</f>
        <v>0</v>
      </c>
      <c r="O343" s="339">
        <f>IF(OR($C343&gt;O$7,$C343+$E343-1&lt;O$7),0,($D343-SUM($F343:N343)-SUM($F282:N282))/($E343+$C343-O$7))</f>
        <v>0</v>
      </c>
      <c r="P343" s="339">
        <f>IF(OR($C343&gt;P$7,$C343+$E343-1&lt;P$7),0,($D343-SUM($F343:O343)-SUM($F282:O282))/($E343+$C343-P$7))</f>
        <v>0</v>
      </c>
      <c r="Q343" s="339">
        <f>IF(OR($C343&gt;Q$7,$C343+$E343-1&lt;Q$7),0,($D343-SUM($F343:P343)-SUM($F282:P282))/($E343+$C343-Q$7))</f>
        <v>0</v>
      </c>
      <c r="R343" s="339">
        <f>IF(OR($C343&gt;R$7,$C343+$E343-1&lt;R$7),0,($D343-SUM($F343:Q343)-SUM($F282:Q282))/($E343+$C343-R$7))</f>
        <v>0</v>
      </c>
      <c r="S343" s="339">
        <f>IF(OR($C343&gt;S$7,$C343+$E343-1&lt;S$7),0,($D343-SUM($F343:R343)-SUM($F282:R282))/($E343+$C343-S$7))</f>
        <v>0</v>
      </c>
      <c r="T343" s="339">
        <f>IF(OR($C343&gt;T$7,$C343+$E343-1&lt;T$7),0,($D343-SUM($F343:S343)-SUM($F282:S282))/($E343+$C343-T$7))</f>
        <v>0</v>
      </c>
      <c r="U343" s="339">
        <f>IF(OR($C343&gt;U$7,$C343+$E343-1&lt;U$7),0,($D343-SUM($F343:T343)-SUM($F282:T282))/($E343+$C343-U$7))</f>
        <v>0</v>
      </c>
      <c r="V343" s="339">
        <f>IF(OR($C343&gt;V$7,$C343+$E343-1&lt;V$7),0,($D343-SUM($F343:U343)-SUM($F282:U282))/($E343+$C343-V$7))</f>
        <v>0</v>
      </c>
      <c r="W343" s="339">
        <f>IF(OR($C343&gt;W$7,$C343+$E343-1&lt;W$7),0,($D343-SUM($F343:V343)-SUM($F282:V282))/($E343+$C343-W$7))</f>
        <v>0</v>
      </c>
      <c r="X343" s="339">
        <f>IF(OR($C343&gt;X$7,$C343+$E343-1&lt;X$7),0,($D343-SUM($F343:W343)-SUM($F282:W282))/($E343+$C343-X$7))</f>
        <v>0</v>
      </c>
      <c r="Y343" s="339">
        <f>IF(OR($C343&gt;Y$7,$C343+$E343-1&lt;Y$7),0,($D343-SUM($F343:X343)-SUM($F282:X282))/($E343+$C343-Y$7))</f>
        <v>0</v>
      </c>
      <c r="Z343" s="339">
        <f>IF(OR($C343&gt;Z$7,$C343+$E343-1&lt;Z$7),0,($D343-SUM($F343:Y343)-SUM($F282:Y282))/($E343+$C343-Z$7))</f>
        <v>0</v>
      </c>
      <c r="AA343" s="339">
        <f>IF(OR($C343&gt;AA$7,$C343+$E343-1&lt;AA$7),0,($D343-SUM($F343:Z343)-SUM($F282:Z282))/($E343+$C343-AA$7))</f>
        <v>0</v>
      </c>
      <c r="AB343" s="339">
        <f>IF(OR($C343&gt;AB$7,$C343+$E343-1&lt;AB$7),0,($D343-SUM($F343:AA343)-SUM($F282:AA282))/($E343+$C343-AB$7))</f>
        <v>0</v>
      </c>
      <c r="AC343" s="339">
        <f>IF(OR($C343&gt;AC$7,$C343+$E343-1&lt;AC$7),0,($D343-SUM($F343:AB343)-SUM($F282:AB282))/($E343+$C343-AC$7))</f>
        <v>0</v>
      </c>
      <c r="AD343" s="339">
        <f>IF(OR($C343&gt;AD$7,$C343+$E343-1&lt;AD$7),0,($D343-SUM($F343:AC343)-SUM($F282:AC282))/($E343+$C343-AD$7))</f>
        <v>0</v>
      </c>
      <c r="AE343" s="339">
        <f>IF(OR($C343&gt;AE$7,$C343+$E343-1&lt;AE$7),0,($D343-SUM($F343:AD343)-SUM($F282:AD282))/($E343+$C343-AE$7))</f>
        <v>0</v>
      </c>
      <c r="AF343" s="339">
        <f>IF(OR($C343&gt;AF$7,$C343+$E343-1&lt;AF$7),0,($D343-SUM($F343:AE343)-SUM($F282:AE282))/($E343+$C343-AF$7))</f>
        <v>0</v>
      </c>
      <c r="AG343" s="339">
        <f>IF(OR($C343&gt;AG$7,$C343+$E343-1&lt;AG$7),0,($D343-SUM($F343:AF343)-SUM($F282:AF282))/($E343+$C343-AG$7))</f>
        <v>0</v>
      </c>
      <c r="AH343" s="339">
        <f>IF(OR($C343&gt;AH$7,$C343+$E343-1&lt;AH$7),0,($D343-SUM($F343:AG343)-SUM($F282:AG282))/($E343+$C343-AH$7))</f>
        <v>0</v>
      </c>
      <c r="AI343" s="339">
        <f>IF(OR($C343&gt;AI$7,$C343+$E343-1&lt;AI$7),0,($D343-SUM($F343:AH343)-SUM($F282:AH282))/($E343+$C343-AI$7))</f>
        <v>0</v>
      </c>
      <c r="AJ343" s="339">
        <f>IF(OR($C343&gt;AJ$7,$C343+$E343-1&lt;AJ$7),0,($D343-SUM($F343:AI343)-SUM($F282:AI282))/($E343+$C343-AJ$7))</f>
        <v>0</v>
      </c>
      <c r="AK343" s="339">
        <f>IF(OR($C343&gt;AK$7,$C343+$E343-1&lt;AK$7),0,($D343-SUM($F343:AJ343)-SUM($F282:AJ282))/($E343+$C343-AK$7))</f>
        <v>0</v>
      </c>
      <c r="AL343" s="339">
        <f>IF(OR($C343&gt;AL$7,$C343+$E343-1&lt;AL$7),0,($D343-SUM($F343:AK343)-SUM($F282:AK282))/($E343+$C343-AL$7))</f>
        <v>0</v>
      </c>
      <c r="AM343" s="339">
        <f>IF(OR($C343&gt;AM$7,$C343+$E343-1&lt;AM$7),0,($D343-SUM($F343:AL343)-SUM($F282:AL282))/($E343+$C343-AM$7))</f>
        <v>0</v>
      </c>
      <c r="AN343" s="339">
        <f>IF(OR($C343&gt;AN$7,$C343+$E343-1&lt;AN$7),0,($D343-SUM($F343:AM343)-SUM($F282:AM282))/($E343+$C343-AN$7))</f>
        <v>0</v>
      </c>
      <c r="AO343" s="339">
        <f>IF(OR($C343&gt;AO$7,$C343+$E343-1&lt;AO$7),0,($D343-SUM($F343:AN343)-SUM($F282:AN282))/($E343+$C343-AO$7))</f>
        <v>0</v>
      </c>
      <c r="AP343" s="339">
        <f>IF(OR($C343&gt;AP$7,$C343+$E343-1&lt;AP$7),0,($D343-SUM($F343:AO343)-SUM($F282:AO282))/($E343+$C343-AP$7))</f>
        <v>0</v>
      </c>
      <c r="AQ343" s="339">
        <f>IF(OR($C343&gt;AQ$7,$C343+$E343-1&lt;AQ$7),0,($D343-SUM($F343:AP343)-SUM($F282:AP282))/($E343+$C343-AQ$7))</f>
        <v>0</v>
      </c>
      <c r="AR343" s="339">
        <f>IF(OR($C343&gt;AR$7,$C343+$E343-1&lt;AR$7),0,($D343-SUM($F343:AQ343)-SUM($F282:AQ282))/($E343+$C343-AR$7))</f>
        <v>0</v>
      </c>
      <c r="AS343" s="339">
        <f>IF(OR($C343&gt;AS$7,$C343+$E343-1&lt;AS$7),0,($D343-SUM($F343:AR343)-SUM($F282:AR282))/($E343+$C343-AS$7))</f>
        <v>0</v>
      </c>
      <c r="AT343" s="339">
        <f>IF(OR($C343&gt;AT$7,$C343+$E343-1&lt;AT$7),0,($D343-SUM($F343:AS343)-SUM($F282:AS282))/($E343+$C343-AT$7))</f>
        <v>0</v>
      </c>
      <c r="AU343" s="339">
        <f>IF(OR($C343&gt;AU$7,$C343+$E343-1&lt;AU$7),0,($D343-SUM($F343:AT343)-SUM($F282:AT282))/($E343+$C343-AU$7))</f>
        <v>0</v>
      </c>
      <c r="AV343" s="339">
        <f>IF(OR($C343&gt;AV$7,$C343+$E343-1&lt;AV$7),0,($D343-SUM($F343:AU343)-SUM($F282:AU282))/($E343+$C343-AV$7))</f>
        <v>0</v>
      </c>
      <c r="AW343" s="339">
        <f>IF(OR($C343&gt;AW$7,$C343+$E343-1&lt;AW$7),0,($D343-SUM($F343:AV343)-SUM($F282:AV282))/($E343+$C343-AW$7))</f>
        <v>0</v>
      </c>
      <c r="AX343" s="339">
        <f>IF(OR($C343&gt;AX$7,$C343+$E343-1&lt;AX$7),0,($D343-SUM($F343:AW343)-SUM($F282:AW282))/($E343+$C343-AX$7))</f>
        <v>0</v>
      </c>
      <c r="AY343" s="339">
        <f>IF(OR($C343&gt;AY$7,$C343+$E343-1&lt;AY$7),0,($D343-SUM($F343:AX343)-SUM($F282:AX282))/($E343+$C343-AY$7))</f>
        <v>0</v>
      </c>
      <c r="AZ343" s="339">
        <f>IF(OR($C343&gt;AZ$7,$C343+$E343-1&lt;AZ$7),0,($D343-SUM($F343:AY343)-SUM($F282:AY282))/($E343+$C343-AZ$7))</f>
        <v>0</v>
      </c>
      <c r="BA343" s="339">
        <f>IF(OR($C343&gt;BA$7,$C343+$E343-1&lt;BA$7),0,($D343-SUM($F343:AZ343)-SUM($F282:AZ282))/($E343+$C343-BA$7))</f>
        <v>0</v>
      </c>
      <c r="BB343" s="339">
        <f>IF(OR($C343&gt;BB$7,$C343+$E343-1&lt;BB$7),0,($D343-SUM($F343:BA343)-SUM($F282:BA282))/($E343+$C343-BB$7))</f>
        <v>0</v>
      </c>
      <c r="BC343" s="339">
        <f>IF(OR($C343&gt;BC$7,$C343+$E343-1&lt;BC$7),0,($D343-SUM($F343:BB343)-SUM($F282:BB282))/($E343+$C343-BC$7))</f>
        <v>0</v>
      </c>
      <c r="BD343" s="339">
        <f>IF(OR($C343&gt;BD$7,$C343+$E343-1&lt;BD$7),0,($D343-SUM($F343:BC343)-SUM($F282:BC282))/($E343+$C343-BD$7))</f>
        <v>0</v>
      </c>
      <c r="BE343" s="339">
        <f>IF(OR($C343&gt;BE$7,$C343+$E343-1&lt;BE$7),0,($D343-SUM($F343:BD343)-SUM($F282:BD282))/($E343+$C343-BE$7))</f>
        <v>0</v>
      </c>
      <c r="BF343" s="339">
        <f>IF(OR($C343&gt;BF$7,$C343+$E343-1&lt;BF$7),0,($D343-SUM($F343:BE343)-SUM($F282:BE282))/($E343+$C343-BF$7))</f>
        <v>0</v>
      </c>
      <c r="BG343" s="339">
        <f>IF(OR($C343&gt;BG$7,$C343+$E343-1&lt;BG$7),0,($D343-SUM($F343:BF343)-SUM($F282:BF282))/($E343+$C343-BG$7))</f>
        <v>0</v>
      </c>
      <c r="BH343" s="339">
        <f>IF(OR($C343&gt;BH$7,$C343+$E343-1&lt;BH$7),0,($D343-SUM($F343:BG343)-SUM($F282:BG282))/($E343+$C343-BH$7))</f>
        <v>0</v>
      </c>
      <c r="BI343" s="339">
        <f>IF(OR($C343&gt;BI$7,$C343+$E343-1&lt;BI$7),0,($D343-SUM($F343:BH343)-SUM($F282:BH282))/($E343+$C343-BI$7))</f>
        <v>0</v>
      </c>
      <c r="BJ343" s="339">
        <f>IF(OR($C343&gt;BJ$7,$C343+$E343-1&lt;BJ$7),0,($D343-SUM($F343:BI343)-SUM($F282:BI282))/($E343+$C343-BJ$7))</f>
        <v>0</v>
      </c>
      <c r="BK343" s="339">
        <f>IF(OR($C343&gt;BK$7,$C343+$E343-1&lt;BK$7),0,($D343-SUM($F343:BJ343)-SUM($F282:BJ282))/($E343+$C343-BK$7))</f>
        <v>0</v>
      </c>
      <c r="BL343" s="339">
        <f>IF(OR($C343&gt;BL$7,$C343+$E343-1&lt;BL$7),0,($D343-SUM($F343:BK343)-SUM($F282:BK282))/($E343+$C343-BL$7))</f>
        <v>0</v>
      </c>
      <c r="BM343" s="339">
        <f>IF(OR($C343&gt;BM$7,$C343+$E343-1&lt;BM$7),0,($D343-SUM($F343:BL343)-SUM($F282:BL282))/($E343+$C343-BM$7))</f>
        <v>0</v>
      </c>
      <c r="BN343" s="339">
        <f>IF(OR($C343&gt;BN$7,$C343+$E343-1&lt;BN$7),0,($D343-SUM($F343:BM343)-SUM($F282:BM282))/($E343+$C343-BN$7))</f>
        <v>0</v>
      </c>
      <c r="BO343" s="253"/>
      <c r="BP343" s="253"/>
      <c r="BQ343" s="253"/>
      <c r="BR343" s="253"/>
      <c r="BS343" s="253"/>
      <c r="BT343" s="253"/>
      <c r="BU343" s="253"/>
      <c r="BV343" s="253"/>
      <c r="BW343" s="253"/>
      <c r="BX343" s="253"/>
      <c r="BY343" s="253"/>
      <c r="BZ343" s="253"/>
      <c r="CA343" s="253"/>
      <c r="CB343" s="253"/>
      <c r="CC343" s="253"/>
      <c r="CD343" s="253"/>
      <c r="CE343" s="253"/>
      <c r="CF343" s="253"/>
      <c r="CG343" s="253"/>
      <c r="CH343" s="253"/>
      <c r="CI343" s="253"/>
      <c r="CJ343" s="253"/>
      <c r="CK343" s="253"/>
      <c r="CL343" s="253"/>
    </row>
    <row r="344" spans="1:90" hidden="1" outlineLevel="1" x14ac:dyDescent="0.15">
      <c r="A344" s="112"/>
      <c r="B344" s="87"/>
      <c r="C344" s="8">
        <v>59</v>
      </c>
      <c r="D344" s="337">
        <v>0</v>
      </c>
      <c r="E344" s="8">
        <f t="shared" si="28"/>
        <v>9</v>
      </c>
      <c r="F344" s="338"/>
      <c r="G344" s="339">
        <f>IF(OR($C344&gt;G$7,$C344+$E344-1&lt;G$7),0,($D344-SUM($F344:F344)-SUM($F283:F283))/($E344+$C344-G$7))</f>
        <v>0</v>
      </c>
      <c r="H344" s="339">
        <f>IF(OR($C344&gt;H$7,$C344+$E344-1&lt;H$7),0,($D344-SUM($F344:G344)-SUM($F283:G283))/($E344+$C344-H$7))</f>
        <v>0</v>
      </c>
      <c r="I344" s="339">
        <f>IF(OR($C344&gt;I$7,$C344+$E344-1&lt;I$7),0,($D344-SUM($F344:H344)-SUM($F283:H283))/($E344+$C344-I$7))</f>
        <v>0</v>
      </c>
      <c r="J344" s="339">
        <f>IF(OR($C344&gt;J$7,$C344+$E344-1&lt;J$7),0,($D344-SUM($F344:I344)-SUM($F283:I283))/($E344+$C344-J$7))</f>
        <v>0</v>
      </c>
      <c r="K344" s="339">
        <f>IF(OR($C344&gt;K$7,$C344+$E344-1&lt;K$7),0,($D344-SUM($F344:J344)-SUM($F283:J283))/($E344+$C344-K$7))</f>
        <v>0</v>
      </c>
      <c r="L344" s="339">
        <f>IF(OR($C344&gt;L$7,$C344+$E344-1&lt;L$7),0,($D344-SUM($F344:K344)-SUM($F283:K283))/($E344+$C344-L$7))</f>
        <v>0</v>
      </c>
      <c r="M344" s="339">
        <f>IF(OR($C344&gt;M$7,$C344+$E344-1&lt;M$7),0,($D344-SUM($F344:L344)-SUM($F283:L283))/($E344+$C344-M$7))</f>
        <v>0</v>
      </c>
      <c r="N344" s="339">
        <f>IF(OR($C344&gt;N$7,$C344+$E344-1&lt;N$7),0,($D344-SUM($F344:M344)-SUM($F283:M283))/($E344+$C344-N$7))</f>
        <v>0</v>
      </c>
      <c r="O344" s="339">
        <f>IF(OR($C344&gt;O$7,$C344+$E344-1&lt;O$7),0,($D344-SUM($F344:N344)-SUM($F283:N283))/($E344+$C344-O$7))</f>
        <v>0</v>
      </c>
      <c r="P344" s="339">
        <f>IF(OR($C344&gt;P$7,$C344+$E344-1&lt;P$7),0,($D344-SUM($F344:O344)-SUM($F283:O283))/($E344+$C344-P$7))</f>
        <v>0</v>
      </c>
      <c r="Q344" s="339">
        <f>IF(OR($C344&gt;Q$7,$C344+$E344-1&lt;Q$7),0,($D344-SUM($F344:P344)-SUM($F283:P283))/($E344+$C344-Q$7))</f>
        <v>0</v>
      </c>
      <c r="R344" s="339">
        <f>IF(OR($C344&gt;R$7,$C344+$E344-1&lt;R$7),0,($D344-SUM($F344:Q344)-SUM($F283:Q283))/($E344+$C344-R$7))</f>
        <v>0</v>
      </c>
      <c r="S344" s="339">
        <f>IF(OR($C344&gt;S$7,$C344+$E344-1&lt;S$7),0,($D344-SUM($F344:R344)-SUM($F283:R283))/($E344+$C344-S$7))</f>
        <v>0</v>
      </c>
      <c r="T344" s="339">
        <f>IF(OR($C344&gt;T$7,$C344+$E344-1&lt;T$7),0,($D344-SUM($F344:S344)-SUM($F283:S283))/($E344+$C344-T$7))</f>
        <v>0</v>
      </c>
      <c r="U344" s="339">
        <f>IF(OR($C344&gt;U$7,$C344+$E344-1&lt;U$7),0,($D344-SUM($F344:T344)-SUM($F283:T283))/($E344+$C344-U$7))</f>
        <v>0</v>
      </c>
      <c r="V344" s="339">
        <f>IF(OR($C344&gt;V$7,$C344+$E344-1&lt;V$7),0,($D344-SUM($F344:U344)-SUM($F283:U283))/($E344+$C344-V$7))</f>
        <v>0</v>
      </c>
      <c r="W344" s="339">
        <f>IF(OR($C344&gt;W$7,$C344+$E344-1&lt;W$7),0,($D344-SUM($F344:V344)-SUM($F283:V283))/($E344+$C344-W$7))</f>
        <v>0</v>
      </c>
      <c r="X344" s="339">
        <f>IF(OR($C344&gt;X$7,$C344+$E344-1&lt;X$7),0,($D344-SUM($F344:W344)-SUM($F283:W283))/($E344+$C344-X$7))</f>
        <v>0</v>
      </c>
      <c r="Y344" s="339">
        <f>IF(OR($C344&gt;Y$7,$C344+$E344-1&lt;Y$7),0,($D344-SUM($F344:X344)-SUM($F283:X283))/($E344+$C344-Y$7))</f>
        <v>0</v>
      </c>
      <c r="Z344" s="339">
        <f>IF(OR($C344&gt;Z$7,$C344+$E344-1&lt;Z$7),0,($D344-SUM($F344:Y344)-SUM($F283:Y283))/($E344+$C344-Z$7))</f>
        <v>0</v>
      </c>
      <c r="AA344" s="339">
        <f>IF(OR($C344&gt;AA$7,$C344+$E344-1&lt;AA$7),0,($D344-SUM($F344:Z344)-SUM($F283:Z283))/($E344+$C344-AA$7))</f>
        <v>0</v>
      </c>
      <c r="AB344" s="339">
        <f>IF(OR($C344&gt;AB$7,$C344+$E344-1&lt;AB$7),0,($D344-SUM($F344:AA344)-SUM($F283:AA283))/($E344+$C344-AB$7))</f>
        <v>0</v>
      </c>
      <c r="AC344" s="339">
        <f>IF(OR($C344&gt;AC$7,$C344+$E344-1&lt;AC$7),0,($D344-SUM($F344:AB344)-SUM($F283:AB283))/($E344+$C344-AC$7))</f>
        <v>0</v>
      </c>
      <c r="AD344" s="339">
        <f>IF(OR($C344&gt;AD$7,$C344+$E344-1&lt;AD$7),0,($D344-SUM($F344:AC344)-SUM($F283:AC283))/($E344+$C344-AD$7))</f>
        <v>0</v>
      </c>
      <c r="AE344" s="339">
        <f>IF(OR($C344&gt;AE$7,$C344+$E344-1&lt;AE$7),0,($D344-SUM($F344:AD344)-SUM($F283:AD283))/($E344+$C344-AE$7))</f>
        <v>0</v>
      </c>
      <c r="AF344" s="339">
        <f>IF(OR($C344&gt;AF$7,$C344+$E344-1&lt;AF$7),0,($D344-SUM($F344:AE344)-SUM($F283:AE283))/($E344+$C344-AF$7))</f>
        <v>0</v>
      </c>
      <c r="AG344" s="339">
        <f>IF(OR($C344&gt;AG$7,$C344+$E344-1&lt;AG$7),0,($D344-SUM($F344:AF344)-SUM($F283:AF283))/($E344+$C344-AG$7))</f>
        <v>0</v>
      </c>
      <c r="AH344" s="339">
        <f>IF(OR($C344&gt;AH$7,$C344+$E344-1&lt;AH$7),0,($D344-SUM($F344:AG344)-SUM($F283:AG283))/($E344+$C344-AH$7))</f>
        <v>0</v>
      </c>
      <c r="AI344" s="339">
        <f>IF(OR($C344&gt;AI$7,$C344+$E344-1&lt;AI$7),0,($D344-SUM($F344:AH344)-SUM($F283:AH283))/($E344+$C344-AI$7))</f>
        <v>0</v>
      </c>
      <c r="AJ344" s="339">
        <f>IF(OR($C344&gt;AJ$7,$C344+$E344-1&lt;AJ$7),0,($D344-SUM($F344:AI344)-SUM($F283:AI283))/($E344+$C344-AJ$7))</f>
        <v>0</v>
      </c>
      <c r="AK344" s="339">
        <f>IF(OR($C344&gt;AK$7,$C344+$E344-1&lt;AK$7),0,($D344-SUM($F344:AJ344)-SUM($F283:AJ283))/($E344+$C344-AK$7))</f>
        <v>0</v>
      </c>
      <c r="AL344" s="339">
        <f>IF(OR($C344&gt;AL$7,$C344+$E344-1&lt;AL$7),0,($D344-SUM($F344:AK344)-SUM($F283:AK283))/($E344+$C344-AL$7))</f>
        <v>0</v>
      </c>
      <c r="AM344" s="339">
        <f>IF(OR($C344&gt;AM$7,$C344+$E344-1&lt;AM$7),0,($D344-SUM($F344:AL344)-SUM($F283:AL283))/($E344+$C344-AM$7))</f>
        <v>0</v>
      </c>
      <c r="AN344" s="339">
        <f>IF(OR($C344&gt;AN$7,$C344+$E344-1&lt;AN$7),0,($D344-SUM($F344:AM344)-SUM($F283:AM283))/($E344+$C344-AN$7))</f>
        <v>0</v>
      </c>
      <c r="AO344" s="339">
        <f>IF(OR($C344&gt;AO$7,$C344+$E344-1&lt;AO$7),0,($D344-SUM($F344:AN344)-SUM($F283:AN283))/($E344+$C344-AO$7))</f>
        <v>0</v>
      </c>
      <c r="AP344" s="339">
        <f>IF(OR($C344&gt;AP$7,$C344+$E344-1&lt;AP$7),0,($D344-SUM($F344:AO344)-SUM($F283:AO283))/($E344+$C344-AP$7))</f>
        <v>0</v>
      </c>
      <c r="AQ344" s="339">
        <f>IF(OR($C344&gt;AQ$7,$C344+$E344-1&lt;AQ$7),0,($D344-SUM($F344:AP344)-SUM($F283:AP283))/($E344+$C344-AQ$7))</f>
        <v>0</v>
      </c>
      <c r="AR344" s="339">
        <f>IF(OR($C344&gt;AR$7,$C344+$E344-1&lt;AR$7),0,($D344-SUM($F344:AQ344)-SUM($F283:AQ283))/($E344+$C344-AR$7))</f>
        <v>0</v>
      </c>
      <c r="AS344" s="339">
        <f>IF(OR($C344&gt;AS$7,$C344+$E344-1&lt;AS$7),0,($D344-SUM($F344:AR344)-SUM($F283:AR283))/($E344+$C344-AS$7))</f>
        <v>0</v>
      </c>
      <c r="AT344" s="339">
        <f>IF(OR($C344&gt;AT$7,$C344+$E344-1&lt;AT$7),0,($D344-SUM($F344:AS344)-SUM($F283:AS283))/($E344+$C344-AT$7))</f>
        <v>0</v>
      </c>
      <c r="AU344" s="339">
        <f>IF(OR($C344&gt;AU$7,$C344+$E344-1&lt;AU$7),0,($D344-SUM($F344:AT344)-SUM($F283:AT283))/($E344+$C344-AU$7))</f>
        <v>0</v>
      </c>
      <c r="AV344" s="339">
        <f>IF(OR($C344&gt;AV$7,$C344+$E344-1&lt;AV$7),0,($D344-SUM($F344:AU344)-SUM($F283:AU283))/($E344+$C344-AV$7))</f>
        <v>0</v>
      </c>
      <c r="AW344" s="339">
        <f>IF(OR($C344&gt;AW$7,$C344+$E344-1&lt;AW$7),0,($D344-SUM($F344:AV344)-SUM($F283:AV283))/($E344+$C344-AW$7))</f>
        <v>0</v>
      </c>
      <c r="AX344" s="339">
        <f>IF(OR($C344&gt;AX$7,$C344+$E344-1&lt;AX$7),0,($D344-SUM($F344:AW344)-SUM($F283:AW283))/($E344+$C344-AX$7))</f>
        <v>0</v>
      </c>
      <c r="AY344" s="339">
        <f>IF(OR($C344&gt;AY$7,$C344+$E344-1&lt;AY$7),0,($D344-SUM($F344:AX344)-SUM($F283:AX283))/($E344+$C344-AY$7))</f>
        <v>0</v>
      </c>
      <c r="AZ344" s="339">
        <f>IF(OR($C344&gt;AZ$7,$C344+$E344-1&lt;AZ$7),0,($D344-SUM($F344:AY344)-SUM($F283:AY283))/($E344+$C344-AZ$7))</f>
        <v>0</v>
      </c>
      <c r="BA344" s="339">
        <f>IF(OR($C344&gt;BA$7,$C344+$E344-1&lt;BA$7),0,($D344-SUM($F344:AZ344)-SUM($F283:AZ283))/($E344+$C344-BA$7))</f>
        <v>0</v>
      </c>
      <c r="BB344" s="339">
        <f>IF(OR($C344&gt;BB$7,$C344+$E344-1&lt;BB$7),0,($D344-SUM($F344:BA344)-SUM($F283:BA283))/($E344+$C344-BB$7))</f>
        <v>0</v>
      </c>
      <c r="BC344" s="339">
        <f>IF(OR($C344&gt;BC$7,$C344+$E344-1&lt;BC$7),0,($D344-SUM($F344:BB344)-SUM($F283:BB283))/($E344+$C344-BC$7))</f>
        <v>0</v>
      </c>
      <c r="BD344" s="339">
        <f>IF(OR($C344&gt;BD$7,$C344+$E344-1&lt;BD$7),0,($D344-SUM($F344:BC344)-SUM($F283:BC283))/($E344+$C344-BD$7))</f>
        <v>0</v>
      </c>
      <c r="BE344" s="339">
        <f>IF(OR($C344&gt;BE$7,$C344+$E344-1&lt;BE$7),0,($D344-SUM($F344:BD344)-SUM($F283:BD283))/($E344+$C344-BE$7))</f>
        <v>0</v>
      </c>
      <c r="BF344" s="339">
        <f>IF(OR($C344&gt;BF$7,$C344+$E344-1&lt;BF$7),0,($D344-SUM($F344:BE344)-SUM($F283:BE283))/($E344+$C344-BF$7))</f>
        <v>0</v>
      </c>
      <c r="BG344" s="339">
        <f>IF(OR($C344&gt;BG$7,$C344+$E344-1&lt;BG$7),0,($D344-SUM($F344:BF344)-SUM($F283:BF283))/($E344+$C344-BG$7))</f>
        <v>0</v>
      </c>
      <c r="BH344" s="339">
        <f>IF(OR($C344&gt;BH$7,$C344+$E344-1&lt;BH$7),0,($D344-SUM($F344:BG344)-SUM($F283:BG283))/($E344+$C344-BH$7))</f>
        <v>0</v>
      </c>
      <c r="BI344" s="339">
        <f>IF(OR($C344&gt;BI$7,$C344+$E344-1&lt;BI$7),0,($D344-SUM($F344:BH344)-SUM($F283:BH283))/($E344+$C344-BI$7))</f>
        <v>0</v>
      </c>
      <c r="BJ344" s="339">
        <f>IF(OR($C344&gt;BJ$7,$C344+$E344-1&lt;BJ$7),0,($D344-SUM($F344:BI344)-SUM($F283:BI283))/($E344+$C344-BJ$7))</f>
        <v>0</v>
      </c>
      <c r="BK344" s="339">
        <f>IF(OR($C344&gt;BK$7,$C344+$E344-1&lt;BK$7),0,($D344-SUM($F344:BJ344)-SUM($F283:BJ283))/($E344+$C344-BK$7))</f>
        <v>0</v>
      </c>
      <c r="BL344" s="339">
        <f>IF(OR($C344&gt;BL$7,$C344+$E344-1&lt;BL$7),0,($D344-SUM($F344:BK344)-SUM($F283:BK283))/($E344+$C344-BL$7))</f>
        <v>0</v>
      </c>
      <c r="BM344" s="339">
        <f>IF(OR($C344&gt;BM$7,$C344+$E344-1&lt;BM$7),0,($D344-SUM($F344:BL344)-SUM($F283:BL283))/($E344+$C344-BM$7))</f>
        <v>0</v>
      </c>
      <c r="BN344" s="339">
        <f>IF(OR($C344&gt;BN$7,$C344+$E344-1&lt;BN$7),0,($D344-SUM($F344:BM344)-SUM($F283:BM283))/($E344+$C344-BN$7))</f>
        <v>0</v>
      </c>
      <c r="BO344" s="253"/>
      <c r="BP344" s="253"/>
      <c r="BQ344" s="253"/>
      <c r="BR344" s="253"/>
      <c r="BS344" s="253"/>
      <c r="BT344" s="253"/>
      <c r="BU344" s="253"/>
      <c r="BV344" s="253"/>
      <c r="BW344" s="253"/>
      <c r="BX344" s="253"/>
      <c r="BY344" s="253"/>
      <c r="BZ344" s="253"/>
      <c r="CA344" s="253"/>
      <c r="CB344" s="253"/>
      <c r="CC344" s="253"/>
      <c r="CD344" s="253"/>
      <c r="CE344" s="253"/>
      <c r="CF344" s="253"/>
      <c r="CG344" s="253"/>
      <c r="CH344" s="253"/>
      <c r="CI344" s="253"/>
      <c r="CJ344" s="253"/>
      <c r="CK344" s="253"/>
      <c r="CL344" s="253"/>
    </row>
    <row r="345" spans="1:90" hidden="1" outlineLevel="1" x14ac:dyDescent="0.15">
      <c r="A345" s="112"/>
      <c r="B345" s="87"/>
      <c r="C345" s="8">
        <v>60</v>
      </c>
      <c r="D345" s="337">
        <v>0</v>
      </c>
      <c r="E345" s="8">
        <f t="shared" si="28"/>
        <v>9</v>
      </c>
      <c r="F345" s="338"/>
      <c r="G345" s="339">
        <f>IF(OR($C345&gt;G$7,$C345+$E345-1&lt;G$7),0,($D345-SUM($F345:F345)-SUM($F284:F284))/($E345+$C345-G$7))</f>
        <v>0</v>
      </c>
      <c r="H345" s="339">
        <f>IF(OR($C345&gt;H$7,$C345+$E345-1&lt;H$7),0,($D345-SUM($F345:G345)-SUM($F284:G284))/($E345+$C345-H$7))</f>
        <v>0</v>
      </c>
      <c r="I345" s="339">
        <f>IF(OR($C345&gt;I$7,$C345+$E345-1&lt;I$7),0,($D345-SUM($F345:H345)-SUM($F284:H284))/($E345+$C345-I$7))</f>
        <v>0</v>
      </c>
      <c r="J345" s="339">
        <f>IF(OR($C345&gt;J$7,$C345+$E345-1&lt;J$7),0,($D345-SUM($F345:I345)-SUM($F284:I284))/($E345+$C345-J$7))</f>
        <v>0</v>
      </c>
      <c r="K345" s="339">
        <f>IF(OR($C345&gt;K$7,$C345+$E345-1&lt;K$7),0,($D345-SUM($F345:J345)-SUM($F284:J284))/($E345+$C345-K$7))</f>
        <v>0</v>
      </c>
      <c r="L345" s="339">
        <f>IF(OR($C345&gt;L$7,$C345+$E345-1&lt;L$7),0,($D345-SUM($F345:K345)-SUM($F284:K284))/($E345+$C345-L$7))</f>
        <v>0</v>
      </c>
      <c r="M345" s="339">
        <f>IF(OR($C345&gt;M$7,$C345+$E345-1&lt;M$7),0,($D345-SUM($F345:L345)-SUM($F284:L284))/($E345+$C345-M$7))</f>
        <v>0</v>
      </c>
      <c r="N345" s="339">
        <f>IF(OR($C345&gt;N$7,$C345+$E345-1&lt;N$7),0,($D345-SUM($F345:M345)-SUM($F284:M284))/($E345+$C345-N$7))</f>
        <v>0</v>
      </c>
      <c r="O345" s="339">
        <f>IF(OR($C345&gt;O$7,$C345+$E345-1&lt;O$7),0,($D345-SUM($F345:N345)-SUM($F284:N284))/($E345+$C345-O$7))</f>
        <v>0</v>
      </c>
      <c r="P345" s="339">
        <f>IF(OR($C345&gt;P$7,$C345+$E345-1&lt;P$7),0,($D345-SUM($F345:O345)-SUM($F284:O284))/($E345+$C345-P$7))</f>
        <v>0</v>
      </c>
      <c r="Q345" s="339">
        <f>IF(OR($C345&gt;Q$7,$C345+$E345-1&lt;Q$7),0,($D345-SUM($F345:P345)-SUM($F284:P284))/($E345+$C345-Q$7))</f>
        <v>0</v>
      </c>
      <c r="R345" s="339">
        <f>IF(OR($C345&gt;R$7,$C345+$E345-1&lt;R$7),0,($D345-SUM($F345:Q345)-SUM($F284:Q284))/($E345+$C345-R$7))</f>
        <v>0</v>
      </c>
      <c r="S345" s="339">
        <f>IF(OR($C345&gt;S$7,$C345+$E345-1&lt;S$7),0,($D345-SUM($F345:R345)-SUM($F284:R284))/($E345+$C345-S$7))</f>
        <v>0</v>
      </c>
      <c r="T345" s="339">
        <f>IF(OR($C345&gt;T$7,$C345+$E345-1&lt;T$7),0,($D345-SUM($F345:S345)-SUM($F284:S284))/($E345+$C345-T$7))</f>
        <v>0</v>
      </c>
      <c r="U345" s="339">
        <f>IF(OR($C345&gt;U$7,$C345+$E345-1&lt;U$7),0,($D345-SUM($F345:T345)-SUM($F284:T284))/($E345+$C345-U$7))</f>
        <v>0</v>
      </c>
      <c r="V345" s="339">
        <f>IF(OR($C345&gt;V$7,$C345+$E345-1&lt;V$7),0,($D345-SUM($F345:U345)-SUM($F284:U284))/($E345+$C345-V$7))</f>
        <v>0</v>
      </c>
      <c r="W345" s="339">
        <f>IF(OR($C345&gt;W$7,$C345+$E345-1&lt;W$7),0,($D345-SUM($F345:V345)-SUM($F284:V284))/($E345+$C345-W$7))</f>
        <v>0</v>
      </c>
      <c r="X345" s="339">
        <f>IF(OR($C345&gt;X$7,$C345+$E345-1&lt;X$7),0,($D345-SUM($F345:W345)-SUM($F284:W284))/($E345+$C345-X$7))</f>
        <v>0</v>
      </c>
      <c r="Y345" s="339">
        <f>IF(OR($C345&gt;Y$7,$C345+$E345-1&lt;Y$7),0,($D345-SUM($F345:X345)-SUM($F284:X284))/($E345+$C345-Y$7))</f>
        <v>0</v>
      </c>
      <c r="Z345" s="339">
        <f>IF(OR($C345&gt;Z$7,$C345+$E345-1&lt;Z$7),0,($D345-SUM($F345:Y345)-SUM($F284:Y284))/($E345+$C345-Z$7))</f>
        <v>0</v>
      </c>
      <c r="AA345" s="339">
        <f>IF(OR($C345&gt;AA$7,$C345+$E345-1&lt;AA$7),0,($D345-SUM($F345:Z345)-SUM($F284:Z284))/($E345+$C345-AA$7))</f>
        <v>0</v>
      </c>
      <c r="AB345" s="339">
        <f>IF(OR($C345&gt;AB$7,$C345+$E345-1&lt;AB$7),0,($D345-SUM($F345:AA345)-SUM($F284:AA284))/($E345+$C345-AB$7))</f>
        <v>0</v>
      </c>
      <c r="AC345" s="339">
        <f>IF(OR($C345&gt;AC$7,$C345+$E345-1&lt;AC$7),0,($D345-SUM($F345:AB345)-SUM($F284:AB284))/($E345+$C345-AC$7))</f>
        <v>0</v>
      </c>
      <c r="AD345" s="339">
        <f>IF(OR($C345&gt;AD$7,$C345+$E345-1&lt;AD$7),0,($D345-SUM($F345:AC345)-SUM($F284:AC284))/($E345+$C345-AD$7))</f>
        <v>0</v>
      </c>
      <c r="AE345" s="339">
        <f>IF(OR($C345&gt;AE$7,$C345+$E345-1&lt;AE$7),0,($D345-SUM($F345:AD345)-SUM($F284:AD284))/($E345+$C345-AE$7))</f>
        <v>0</v>
      </c>
      <c r="AF345" s="339">
        <f>IF(OR($C345&gt;AF$7,$C345+$E345-1&lt;AF$7),0,($D345-SUM($F345:AE345)-SUM($F284:AE284))/($E345+$C345-AF$7))</f>
        <v>0</v>
      </c>
      <c r="AG345" s="339">
        <f>IF(OR($C345&gt;AG$7,$C345+$E345-1&lt;AG$7),0,($D345-SUM($F345:AF345)-SUM($F284:AF284))/($E345+$C345-AG$7))</f>
        <v>0</v>
      </c>
      <c r="AH345" s="339">
        <f>IF(OR($C345&gt;AH$7,$C345+$E345-1&lt;AH$7),0,($D345-SUM($F345:AG345)-SUM($F284:AG284))/($E345+$C345-AH$7))</f>
        <v>0</v>
      </c>
      <c r="AI345" s="339">
        <f>IF(OR($C345&gt;AI$7,$C345+$E345-1&lt;AI$7),0,($D345-SUM($F345:AH345)-SUM($F284:AH284))/($E345+$C345-AI$7))</f>
        <v>0</v>
      </c>
      <c r="AJ345" s="339">
        <f>IF(OR($C345&gt;AJ$7,$C345+$E345-1&lt;AJ$7),0,($D345-SUM($F345:AI345)-SUM($F284:AI284))/($E345+$C345-AJ$7))</f>
        <v>0</v>
      </c>
      <c r="AK345" s="339">
        <f>IF(OR($C345&gt;AK$7,$C345+$E345-1&lt;AK$7),0,($D345-SUM($F345:AJ345)-SUM($F284:AJ284))/($E345+$C345-AK$7))</f>
        <v>0</v>
      </c>
      <c r="AL345" s="339">
        <f>IF(OR($C345&gt;AL$7,$C345+$E345-1&lt;AL$7),0,($D345-SUM($F345:AK345)-SUM($F284:AK284))/($E345+$C345-AL$7))</f>
        <v>0</v>
      </c>
      <c r="AM345" s="339">
        <f>IF(OR($C345&gt;AM$7,$C345+$E345-1&lt;AM$7),0,($D345-SUM($F345:AL345)-SUM($F284:AL284))/($E345+$C345-AM$7))</f>
        <v>0</v>
      </c>
      <c r="AN345" s="339">
        <f>IF(OR($C345&gt;AN$7,$C345+$E345-1&lt;AN$7),0,($D345-SUM($F345:AM345)-SUM($F284:AM284))/($E345+$C345-AN$7))</f>
        <v>0</v>
      </c>
      <c r="AO345" s="339">
        <f>IF(OR($C345&gt;AO$7,$C345+$E345-1&lt;AO$7),0,($D345-SUM($F345:AN345)-SUM($F284:AN284))/($E345+$C345-AO$7))</f>
        <v>0</v>
      </c>
      <c r="AP345" s="339">
        <f>IF(OR($C345&gt;AP$7,$C345+$E345-1&lt;AP$7),0,($D345-SUM($F345:AO345)-SUM($F284:AO284))/($E345+$C345-AP$7))</f>
        <v>0</v>
      </c>
      <c r="AQ345" s="339">
        <f>IF(OR($C345&gt;AQ$7,$C345+$E345-1&lt;AQ$7),0,($D345-SUM($F345:AP345)-SUM($F284:AP284))/($E345+$C345-AQ$7))</f>
        <v>0</v>
      </c>
      <c r="AR345" s="339">
        <f>IF(OR($C345&gt;AR$7,$C345+$E345-1&lt;AR$7),0,($D345-SUM($F345:AQ345)-SUM($F284:AQ284))/($E345+$C345-AR$7))</f>
        <v>0</v>
      </c>
      <c r="AS345" s="339">
        <f>IF(OR($C345&gt;AS$7,$C345+$E345-1&lt;AS$7),0,($D345-SUM($F345:AR345)-SUM($F284:AR284))/($E345+$C345-AS$7))</f>
        <v>0</v>
      </c>
      <c r="AT345" s="339">
        <f>IF(OR($C345&gt;AT$7,$C345+$E345-1&lt;AT$7),0,($D345-SUM($F345:AS345)-SUM($F284:AS284))/($E345+$C345-AT$7))</f>
        <v>0</v>
      </c>
      <c r="AU345" s="339">
        <f>IF(OR($C345&gt;AU$7,$C345+$E345-1&lt;AU$7),0,($D345-SUM($F345:AT345)-SUM($F284:AT284))/($E345+$C345-AU$7))</f>
        <v>0</v>
      </c>
      <c r="AV345" s="339">
        <f>IF(OR($C345&gt;AV$7,$C345+$E345-1&lt;AV$7),0,($D345-SUM($F345:AU345)-SUM($F284:AU284))/($E345+$C345-AV$7))</f>
        <v>0</v>
      </c>
      <c r="AW345" s="339">
        <f>IF(OR($C345&gt;AW$7,$C345+$E345-1&lt;AW$7),0,($D345-SUM($F345:AV345)-SUM($F284:AV284))/($E345+$C345-AW$7))</f>
        <v>0</v>
      </c>
      <c r="AX345" s="339">
        <f>IF(OR($C345&gt;AX$7,$C345+$E345-1&lt;AX$7),0,($D345-SUM($F345:AW345)-SUM($F284:AW284))/($E345+$C345-AX$7))</f>
        <v>0</v>
      </c>
      <c r="AY345" s="339">
        <f>IF(OR($C345&gt;AY$7,$C345+$E345-1&lt;AY$7),0,($D345-SUM($F345:AX345)-SUM($F284:AX284))/($E345+$C345-AY$7))</f>
        <v>0</v>
      </c>
      <c r="AZ345" s="339">
        <f>IF(OR($C345&gt;AZ$7,$C345+$E345-1&lt;AZ$7),0,($D345-SUM($F345:AY345)-SUM($F284:AY284))/($E345+$C345-AZ$7))</f>
        <v>0</v>
      </c>
      <c r="BA345" s="339">
        <f>IF(OR($C345&gt;BA$7,$C345+$E345-1&lt;BA$7),0,($D345-SUM($F345:AZ345)-SUM($F284:AZ284))/($E345+$C345-BA$7))</f>
        <v>0</v>
      </c>
      <c r="BB345" s="339">
        <f>IF(OR($C345&gt;BB$7,$C345+$E345-1&lt;BB$7),0,($D345-SUM($F345:BA345)-SUM($F284:BA284))/($E345+$C345-BB$7))</f>
        <v>0</v>
      </c>
      <c r="BC345" s="339">
        <f>IF(OR($C345&gt;BC$7,$C345+$E345-1&lt;BC$7),0,($D345-SUM($F345:BB345)-SUM($F284:BB284))/($E345+$C345-BC$7))</f>
        <v>0</v>
      </c>
      <c r="BD345" s="339">
        <f>IF(OR($C345&gt;BD$7,$C345+$E345-1&lt;BD$7),0,($D345-SUM($F345:BC345)-SUM($F284:BC284))/($E345+$C345-BD$7))</f>
        <v>0</v>
      </c>
      <c r="BE345" s="339">
        <f>IF(OR($C345&gt;BE$7,$C345+$E345-1&lt;BE$7),0,($D345-SUM($F345:BD345)-SUM($F284:BD284))/($E345+$C345-BE$7))</f>
        <v>0</v>
      </c>
      <c r="BF345" s="339">
        <f>IF(OR($C345&gt;BF$7,$C345+$E345-1&lt;BF$7),0,($D345-SUM($F345:BE345)-SUM($F284:BE284))/($E345+$C345-BF$7))</f>
        <v>0</v>
      </c>
      <c r="BG345" s="339">
        <f>IF(OR($C345&gt;BG$7,$C345+$E345-1&lt;BG$7),0,($D345-SUM($F345:BF345)-SUM($F284:BF284))/($E345+$C345-BG$7))</f>
        <v>0</v>
      </c>
      <c r="BH345" s="339">
        <f>IF(OR($C345&gt;BH$7,$C345+$E345-1&lt;BH$7),0,($D345-SUM($F345:BG345)-SUM($F284:BG284))/($E345+$C345-BH$7))</f>
        <v>0</v>
      </c>
      <c r="BI345" s="339">
        <f>IF(OR($C345&gt;BI$7,$C345+$E345-1&lt;BI$7),0,($D345-SUM($F345:BH345)-SUM($F284:BH284))/($E345+$C345-BI$7))</f>
        <v>0</v>
      </c>
      <c r="BJ345" s="339">
        <f>IF(OR($C345&gt;BJ$7,$C345+$E345-1&lt;BJ$7),0,($D345-SUM($F345:BI345)-SUM($F284:BI284))/($E345+$C345-BJ$7))</f>
        <v>0</v>
      </c>
      <c r="BK345" s="339">
        <f>IF(OR($C345&gt;BK$7,$C345+$E345-1&lt;BK$7),0,($D345-SUM($F345:BJ345)-SUM($F284:BJ284))/($E345+$C345-BK$7))</f>
        <v>0</v>
      </c>
      <c r="BL345" s="339">
        <f>IF(OR($C345&gt;BL$7,$C345+$E345-1&lt;BL$7),0,($D345-SUM($F345:BK345)-SUM($F284:BK284))/($E345+$C345-BL$7))</f>
        <v>0</v>
      </c>
      <c r="BM345" s="339">
        <f>IF(OR($C345&gt;BM$7,$C345+$E345-1&lt;BM$7),0,($D345-SUM($F345:BL345)-SUM($F284:BL284))/($E345+$C345-BM$7))</f>
        <v>0</v>
      </c>
      <c r="BN345" s="339">
        <f>IF(OR($C345&gt;BN$7,$C345+$E345-1&lt;BN$7),0,($D345-SUM($F345:BM345)-SUM($F284:BM284))/($E345+$C345-BN$7))</f>
        <v>0</v>
      </c>
      <c r="BO345" s="253"/>
      <c r="BP345" s="253"/>
      <c r="BQ345" s="253"/>
      <c r="BR345" s="253"/>
      <c r="BS345" s="253"/>
      <c r="BT345" s="253"/>
      <c r="BU345" s="253"/>
      <c r="BV345" s="253"/>
      <c r="BW345" s="253"/>
      <c r="BX345" s="253"/>
      <c r="BY345" s="253"/>
      <c r="BZ345" s="253"/>
      <c r="CA345" s="253"/>
      <c r="CB345" s="253"/>
      <c r="CC345" s="253"/>
      <c r="CD345" s="253"/>
      <c r="CE345" s="253"/>
      <c r="CF345" s="253"/>
      <c r="CG345" s="253"/>
      <c r="CH345" s="253"/>
      <c r="CI345" s="253"/>
      <c r="CJ345" s="253"/>
      <c r="CK345" s="253"/>
      <c r="CL345" s="253"/>
    </row>
    <row r="346" spans="1:90" collapsed="1" x14ac:dyDescent="0.15">
      <c r="A346" s="112"/>
      <c r="B346" s="87"/>
      <c r="D346" s="87" t="s">
        <v>457</v>
      </c>
      <c r="F346" s="8" t="s">
        <v>466</v>
      </c>
      <c r="G346" s="330">
        <f>G221+G222+G223</f>
        <v>0.22649383858893671</v>
      </c>
      <c r="H346" s="330">
        <f>H221+H222+H223</f>
        <v>0.42166221152861028</v>
      </c>
      <c r="I346" s="330">
        <f>I221+I222+I223</f>
        <v>0.58588183579722652</v>
      </c>
      <c r="J346" s="330">
        <f>J221+J222+J223</f>
        <v>0.71952942837299116</v>
      </c>
      <c r="K346" s="330">
        <f>K221+K222+K223</f>
        <v>0.82298170623410982</v>
      </c>
      <c r="L346" s="330">
        <f t="shared" ref="L346:BN346" si="29">L221+L222+L223</f>
        <v>0.89661538635878846</v>
      </c>
      <c r="M346" s="330">
        <f t="shared" si="29"/>
        <v>0.94080718572523281</v>
      </c>
      <c r="N346" s="330">
        <f t="shared" si="29"/>
        <v>0.9559338213116485</v>
      </c>
      <c r="O346" s="330">
        <f t="shared" si="29"/>
        <v>0.94237201009624139</v>
      </c>
      <c r="P346" s="330">
        <f t="shared" si="29"/>
        <v>0.92881019888083416</v>
      </c>
      <c r="Q346" s="330">
        <f t="shared" si="29"/>
        <v>0.91524838766542704</v>
      </c>
      <c r="R346" s="330">
        <f t="shared" si="29"/>
        <v>0.89844101479163174</v>
      </c>
      <c r="S346" s="330">
        <f t="shared" si="29"/>
        <v>0.8818075112923931</v>
      </c>
      <c r="T346" s="330">
        <f t="shared" si="29"/>
        <v>0.86537685539680365</v>
      </c>
      <c r="U346" s="330">
        <f t="shared" si="29"/>
        <v>0.84917802533395625</v>
      </c>
      <c r="V346" s="330">
        <f t="shared" si="29"/>
        <v>0.83323999933294346</v>
      </c>
      <c r="W346" s="330">
        <f t="shared" si="29"/>
        <v>0.81759175562285824</v>
      </c>
      <c r="X346" s="330">
        <f t="shared" si="29"/>
        <v>0.80226227243279347</v>
      </c>
      <c r="Y346" s="330">
        <f t="shared" si="29"/>
        <v>0.78728052799184156</v>
      </c>
      <c r="Z346" s="330">
        <f t="shared" si="29"/>
        <v>0.77267550052909528</v>
      </c>
      <c r="AA346" s="330">
        <f t="shared" si="29"/>
        <v>0.75807047306634912</v>
      </c>
      <c r="AB346" s="330">
        <f t="shared" si="29"/>
        <v>0.74346544560360295</v>
      </c>
      <c r="AC346" s="330">
        <f t="shared" si="29"/>
        <v>0.72886041814085678</v>
      </c>
      <c r="AD346" s="330">
        <f t="shared" si="29"/>
        <v>0.71170530651794861</v>
      </c>
      <c r="AE346" s="330">
        <f t="shared" si="29"/>
        <v>0.69579625874602857</v>
      </c>
      <c r="AF346" s="330">
        <f t="shared" si="29"/>
        <v>0.68101736190872586</v>
      </c>
      <c r="AG346" s="330">
        <f t="shared" si="29"/>
        <v>0.66725270308966944</v>
      </c>
      <c r="AH346" s="330">
        <f t="shared" si="29"/>
        <v>0.65438636937248829</v>
      </c>
      <c r="AI346" s="330">
        <f t="shared" si="29"/>
        <v>0.64230244784081147</v>
      </c>
      <c r="AJ346" s="330">
        <f t="shared" si="29"/>
        <v>0.63088502557826787</v>
      </c>
      <c r="AK346" s="330">
        <f t="shared" si="29"/>
        <v>0.62001818966848654</v>
      </c>
      <c r="AL346" s="330">
        <f t="shared" si="29"/>
        <v>0.60958602719509636</v>
      </c>
      <c r="AM346" s="330">
        <f t="shared" si="29"/>
        <v>0.59915386472170618</v>
      </c>
      <c r="AN346" s="330">
        <f t="shared" si="29"/>
        <v>0.58872170224831599</v>
      </c>
      <c r="AO346" s="330">
        <f t="shared" si="29"/>
        <v>0.57828953977492592</v>
      </c>
      <c r="AP346" s="330">
        <f t="shared" si="29"/>
        <v>0.56623459647234176</v>
      </c>
      <c r="AQ346" s="330">
        <f t="shared" si="29"/>
        <v>0.55438250077340689</v>
      </c>
      <c r="AR346" s="330">
        <f t="shared" si="29"/>
        <v>0.54273325267812123</v>
      </c>
      <c r="AS346" s="330">
        <f t="shared" si="29"/>
        <v>0.53128685218648475</v>
      </c>
      <c r="AT346" s="330">
        <f t="shared" si="29"/>
        <v>0.52004329929849757</v>
      </c>
      <c r="AU346" s="330">
        <f t="shared" si="29"/>
        <v>0.50900259401415959</v>
      </c>
      <c r="AV346" s="330">
        <f t="shared" si="29"/>
        <v>0.49816473633347097</v>
      </c>
      <c r="AW346" s="330">
        <f t="shared" si="29"/>
        <v>0.48752972625643154</v>
      </c>
      <c r="AX346" s="330">
        <f t="shared" si="29"/>
        <v>0.47709756378304147</v>
      </c>
      <c r="AY346" s="330">
        <f t="shared" si="29"/>
        <v>0.4666654013096514</v>
      </c>
      <c r="AZ346" s="330">
        <f t="shared" si="29"/>
        <v>0.45623323883626121</v>
      </c>
      <c r="BA346" s="330">
        <f t="shared" si="29"/>
        <v>0.44580107636287103</v>
      </c>
      <c r="BB346" s="330">
        <f t="shared" si="29"/>
        <v>0.43420978472577088</v>
      </c>
      <c r="BC346" s="330">
        <f t="shared" si="29"/>
        <v>0.42276338423413445</v>
      </c>
      <c r="BD346" s="330">
        <f t="shared" si="29"/>
        <v>0.41146187488796176</v>
      </c>
      <c r="BE346" s="330">
        <f t="shared" si="29"/>
        <v>0.40030525668725286</v>
      </c>
      <c r="BF346" s="330">
        <f t="shared" si="29"/>
        <v>0.3892935296320077</v>
      </c>
      <c r="BG346" s="330">
        <f t="shared" si="29"/>
        <v>0.29983773642268752</v>
      </c>
      <c r="BH346" s="330">
        <f t="shared" si="29"/>
        <v>0.22266871234869345</v>
      </c>
      <c r="BI346" s="330">
        <f t="shared" si="29"/>
        <v>0.15749667511909804</v>
      </c>
      <c r="BJ346" s="330">
        <f t="shared" si="29"/>
        <v>0.10403184244297373</v>
      </c>
      <c r="BK346" s="330">
        <f t="shared" si="29"/>
        <v>6.1839540883929275E-2</v>
      </c>
      <c r="BL346" s="330">
        <f t="shared" si="29"/>
        <v>3.0629988151037194E-2</v>
      </c>
      <c r="BM346" s="330">
        <f t="shared" si="29"/>
        <v>1.0113401953369967E-2</v>
      </c>
      <c r="BN346" s="330">
        <f t="shared" si="29"/>
        <v>1.1796119636642288E-16</v>
      </c>
      <c r="BO346" s="253"/>
      <c r="BP346" s="253"/>
      <c r="BQ346" s="253"/>
      <c r="BR346" s="253"/>
      <c r="BS346" s="253"/>
      <c r="BT346" s="253"/>
      <c r="BU346" s="253"/>
      <c r="BV346" s="253"/>
      <c r="BW346" s="253"/>
      <c r="BX346" s="253"/>
      <c r="BY346" s="253"/>
      <c r="BZ346" s="253"/>
      <c r="CA346" s="253"/>
      <c r="CB346" s="253"/>
      <c r="CC346" s="253"/>
      <c r="CD346" s="253"/>
      <c r="CE346" s="253"/>
      <c r="CF346" s="253"/>
      <c r="CG346" s="253"/>
      <c r="CH346" s="253"/>
      <c r="CI346" s="253"/>
      <c r="CJ346" s="253"/>
      <c r="CK346" s="253"/>
      <c r="CL346" s="253"/>
    </row>
    <row r="347" spans="1:90" x14ac:dyDescent="0.15">
      <c r="A347" s="112"/>
      <c r="B347" s="87"/>
      <c r="C347" s="87"/>
      <c r="D347" s="87"/>
      <c r="G347" s="329"/>
      <c r="H347" s="329"/>
      <c r="I347" s="329"/>
      <c r="J347" s="329"/>
      <c r="K347" s="329"/>
      <c r="L347" s="329"/>
      <c r="M347" s="329"/>
      <c r="N347" s="329"/>
      <c r="O347" s="329"/>
      <c r="P347" s="329"/>
      <c r="Q347" s="329"/>
      <c r="R347" s="329"/>
      <c r="S347" s="329"/>
      <c r="T347" s="329"/>
      <c r="U347" s="329"/>
      <c r="V347" s="329"/>
      <c r="W347" s="329"/>
      <c r="X347" s="329"/>
      <c r="Y347" s="329"/>
      <c r="Z347" s="329"/>
      <c r="AA347" s="329"/>
      <c r="AB347" s="329"/>
      <c r="AC347" s="329"/>
      <c r="AD347" s="329"/>
      <c r="AE347" s="329"/>
      <c r="AF347" s="329"/>
      <c r="AG347" s="329"/>
      <c r="AH347" s="329"/>
      <c r="AI347" s="329"/>
      <c r="AJ347" s="329"/>
      <c r="AK347" s="329"/>
      <c r="AL347" s="329"/>
      <c r="AM347" s="329"/>
      <c r="AN347" s="329"/>
      <c r="AO347" s="329"/>
      <c r="AP347" s="329"/>
      <c r="AQ347" s="329"/>
      <c r="AR347" s="329"/>
      <c r="AS347" s="329"/>
      <c r="AT347" s="329"/>
      <c r="AU347" s="329"/>
      <c r="AV347" s="329"/>
      <c r="AW347" s="329"/>
      <c r="AX347" s="329"/>
      <c r="AY347" s="329"/>
      <c r="AZ347" s="329"/>
      <c r="BA347" s="329"/>
      <c r="BB347" s="329"/>
      <c r="BC347" s="329"/>
      <c r="BD347" s="329"/>
      <c r="BE347" s="329"/>
      <c r="BF347" s="329"/>
      <c r="BG347" s="329"/>
      <c r="BH347" s="329"/>
      <c r="BI347" s="329"/>
      <c r="BJ347" s="329"/>
      <c r="BK347" s="329"/>
      <c r="BL347" s="329"/>
      <c r="BM347" s="329"/>
      <c r="BN347" s="329"/>
      <c r="BO347" s="253"/>
      <c r="BP347" s="253"/>
      <c r="BQ347" s="253"/>
      <c r="BR347" s="253"/>
      <c r="BS347" s="253"/>
      <c r="BT347" s="253"/>
      <c r="BU347" s="253"/>
      <c r="BV347" s="253"/>
      <c r="BW347" s="253"/>
      <c r="BX347" s="253"/>
      <c r="BY347" s="253"/>
      <c r="BZ347" s="253"/>
      <c r="CA347" s="253"/>
      <c r="CB347" s="253"/>
      <c r="CC347" s="253"/>
      <c r="CD347" s="253"/>
      <c r="CE347" s="253"/>
      <c r="CF347" s="253"/>
      <c r="CG347" s="253"/>
      <c r="CH347" s="253"/>
      <c r="CI347" s="253"/>
      <c r="CJ347" s="253"/>
      <c r="CK347" s="253"/>
      <c r="CL347" s="253"/>
    </row>
    <row r="348" spans="1:90" collapsed="1" x14ac:dyDescent="0.15">
      <c r="A348" s="112"/>
      <c r="B348" s="87"/>
      <c r="D348" s="88" t="s">
        <v>471</v>
      </c>
      <c r="F348" s="8" t="s">
        <v>466</v>
      </c>
      <c r="G348" s="335">
        <f>SUM(G349:G408)</f>
        <v>0.25480556841255381</v>
      </c>
      <c r="H348" s="335">
        <f t="shared" ref="H348:BN348" si="30">SUM(H349:H408)</f>
        <v>0.50622068402125575</v>
      </c>
      <c r="I348" s="335">
        <f t="shared" si="30"/>
        <v>0.754245346826106</v>
      </c>
      <c r="J348" s="335">
        <f t="shared" si="30"/>
        <v>0.9988795568271045</v>
      </c>
      <c r="K348" s="335">
        <f t="shared" si="30"/>
        <v>1.2401233140242511</v>
      </c>
      <c r="L348" s="335">
        <f t="shared" si="30"/>
        <v>1.477976618417546</v>
      </c>
      <c r="M348" s="335">
        <f t="shared" si="30"/>
        <v>1.7124394700069892</v>
      </c>
      <c r="N348" s="335">
        <f t="shared" si="30"/>
        <v>1.9435118687925803</v>
      </c>
      <c r="O348" s="335">
        <f t="shared" si="30"/>
        <v>2.1711938147743197</v>
      </c>
      <c r="P348" s="335">
        <f t="shared" si="30"/>
        <v>2.1406797395396535</v>
      </c>
      <c r="Q348" s="335">
        <f t="shared" si="30"/>
        <v>2.1101656643049873</v>
      </c>
      <c r="R348" s="335">
        <f t="shared" si="30"/>
        <v>2.0760003322046345</v>
      </c>
      <c r="S348" s="335">
        <f t="shared" si="30"/>
        <v>2.0415741960424478</v>
      </c>
      <c r="T348" s="335">
        <f t="shared" si="30"/>
        <v>2.006887255818425</v>
      </c>
      <c r="U348" s="335">
        <f t="shared" si="30"/>
        <v>1.9719395115325682</v>
      </c>
      <c r="V348" s="335">
        <f t="shared" si="30"/>
        <v>1.9367309631848764</v>
      </c>
      <c r="W348" s="335">
        <f t="shared" si="30"/>
        <v>1.9012616107753502</v>
      </c>
      <c r="X348" s="335">
        <f t="shared" si="30"/>
        <v>1.8655314543039889</v>
      </c>
      <c r="Y348" s="335">
        <f t="shared" si="30"/>
        <v>1.8295404937707929</v>
      </c>
      <c r="Z348" s="335">
        <f t="shared" si="30"/>
        <v>1.7932887291757624</v>
      </c>
      <c r="AA348" s="335">
        <f t="shared" si="30"/>
        <v>1.7604274173845833</v>
      </c>
      <c r="AB348" s="335">
        <f t="shared" si="30"/>
        <v>1.7275661055934046</v>
      </c>
      <c r="AC348" s="335">
        <f t="shared" si="30"/>
        <v>1.6947047938022257</v>
      </c>
      <c r="AD348" s="335">
        <f t="shared" si="30"/>
        <v>1.6589746373308643</v>
      </c>
      <c r="AE348" s="335">
        <f t="shared" si="30"/>
        <v>1.6242876971068421</v>
      </c>
      <c r="AF348" s="335">
        <f t="shared" si="30"/>
        <v>1.5906439731301587</v>
      </c>
      <c r="AG348" s="335">
        <f t="shared" si="30"/>
        <v>1.5580434654008146</v>
      </c>
      <c r="AH348" s="335">
        <f t="shared" si="30"/>
        <v>1.5264861739188096</v>
      </c>
      <c r="AI348" s="335">
        <f t="shared" si="30"/>
        <v>1.4959720986841434</v>
      </c>
      <c r="AJ348" s="335">
        <f t="shared" si="30"/>
        <v>1.4665012396968162</v>
      </c>
      <c r="AK348" s="335">
        <f t="shared" si="30"/>
        <v>1.4380735969568281</v>
      </c>
      <c r="AL348" s="335">
        <f t="shared" si="30"/>
        <v>1.4106891704641791</v>
      </c>
      <c r="AM348" s="335">
        <f t="shared" si="30"/>
        <v>1.3872168048990514</v>
      </c>
      <c r="AN348" s="335">
        <f t="shared" si="30"/>
        <v>1.3637444393339235</v>
      </c>
      <c r="AO348" s="335">
        <f t="shared" si="30"/>
        <v>1.3402720737687956</v>
      </c>
      <c r="AP348" s="335">
        <f t="shared" si="30"/>
        <v>1.3149740797708245</v>
      </c>
      <c r="AQ348" s="335">
        <f t="shared" si="30"/>
        <v>1.2896760857728531</v>
      </c>
      <c r="AR348" s="335">
        <f t="shared" si="30"/>
        <v>1.2643780917748821</v>
      </c>
      <c r="AS348" s="335">
        <f t="shared" si="30"/>
        <v>1.2390800977769112</v>
      </c>
      <c r="AT348" s="335">
        <f t="shared" si="30"/>
        <v>1.21378210377894</v>
      </c>
      <c r="AU348" s="335">
        <f t="shared" si="30"/>
        <v>1.1884841097809691</v>
      </c>
      <c r="AV348" s="335">
        <f t="shared" si="30"/>
        <v>1.1631861157829979</v>
      </c>
      <c r="AW348" s="335">
        <f t="shared" si="30"/>
        <v>1.137888121785027</v>
      </c>
      <c r="AX348" s="335">
        <f t="shared" si="30"/>
        <v>1.1125901277870558</v>
      </c>
      <c r="AY348" s="335">
        <f t="shared" si="30"/>
        <v>1.0891177622219281</v>
      </c>
      <c r="AZ348" s="335">
        <f t="shared" si="30"/>
        <v>1.0656453966568002</v>
      </c>
      <c r="BA348" s="335">
        <f t="shared" si="30"/>
        <v>1.0421730310916724</v>
      </c>
      <c r="BB348" s="335">
        <f t="shared" si="30"/>
        <v>1.0173966452173708</v>
      </c>
      <c r="BC348" s="335">
        <f t="shared" si="30"/>
        <v>0.9926202593430693</v>
      </c>
      <c r="BD348" s="335">
        <f t="shared" si="30"/>
        <v>0.96784387346876777</v>
      </c>
      <c r="BE348" s="335">
        <f t="shared" si="30"/>
        <v>0.94306748759446624</v>
      </c>
      <c r="BF348" s="335">
        <f t="shared" si="30"/>
        <v>0.9182911017201647</v>
      </c>
      <c r="BG348" s="335">
        <f t="shared" si="30"/>
        <v>0.80510213888388193</v>
      </c>
      <c r="BH348" s="335">
        <f t="shared" si="30"/>
        <v>0.69452121666594668</v>
      </c>
      <c r="BI348" s="335">
        <f t="shared" si="30"/>
        <v>0.58654833506635895</v>
      </c>
      <c r="BJ348" s="335">
        <f t="shared" si="30"/>
        <v>0.48118349408511879</v>
      </c>
      <c r="BK348" s="335">
        <f t="shared" si="30"/>
        <v>0.37973071403139996</v>
      </c>
      <c r="BL348" s="335">
        <f t="shared" si="30"/>
        <v>0.28088597459602871</v>
      </c>
      <c r="BM348" s="335">
        <f t="shared" si="30"/>
        <v>0.18464927577900495</v>
      </c>
      <c r="BN348" s="335">
        <f t="shared" si="30"/>
        <v>9.10206175803287E-2</v>
      </c>
      <c r="BO348" s="253"/>
      <c r="BP348" s="253"/>
      <c r="BQ348" s="253"/>
      <c r="BR348" s="253"/>
      <c r="BS348" s="253"/>
      <c r="BT348" s="253"/>
      <c r="BU348" s="253"/>
      <c r="BV348" s="253"/>
      <c r="BW348" s="253"/>
      <c r="BX348" s="253"/>
      <c r="BY348" s="253"/>
      <c r="BZ348" s="253"/>
      <c r="CA348" s="253"/>
      <c r="CB348" s="253"/>
      <c r="CC348" s="253"/>
      <c r="CD348" s="253"/>
      <c r="CE348" s="253"/>
      <c r="CF348" s="253"/>
      <c r="CG348" s="253"/>
      <c r="CH348" s="253"/>
      <c r="CI348" s="253"/>
      <c r="CJ348" s="253"/>
      <c r="CK348" s="253"/>
      <c r="CL348" s="253"/>
    </row>
    <row r="349" spans="1:90" hidden="1" outlineLevel="1" x14ac:dyDescent="0.15">
      <c r="A349" s="112"/>
      <c r="B349" s="336"/>
      <c r="C349" s="8" cm="1">
        <f t="array" ref="C349:C408">TRANSPOSE(G$7:BN$7)</f>
        <v>1</v>
      </c>
      <c r="D349" s="337" cm="1">
        <f t="array" ref="D349:D408">TRANSPOSE(G222:BN222)</f>
        <v>0.25480556841255381</v>
      </c>
      <c r="E349" s="8">
        <f>E286</f>
        <v>9</v>
      </c>
      <c r="F349" s="338"/>
      <c r="G349" s="339">
        <f>IF(OR($C349&gt;G$7,$C349+$E349-1&lt;G$7),0,$D349-SUM($F225:F225))</f>
        <v>0.25480556841255381</v>
      </c>
      <c r="H349" s="339">
        <f>IF(OR($C349&gt;H$7,$C349+$E349-1&lt;H$7),0,$D349-SUM($F225:G225))</f>
        <v>0.25480556841255381</v>
      </c>
      <c r="I349" s="339">
        <f>IF(OR($C349&gt;I$7,$C349+$E349-1&lt;I$7),0,$D349-SUM($F225:H225))</f>
        <v>0.25480556841255381</v>
      </c>
      <c r="J349" s="339">
        <f>IF(OR($C349&gt;J$7,$C349+$E349-1&lt;J$7),0,$D349-SUM($F225:I225))</f>
        <v>0.25480556841255381</v>
      </c>
      <c r="K349" s="339">
        <f>IF(OR($C349&gt;K$7,$C349+$E349-1&lt;K$7),0,$D349-SUM($F225:J225))</f>
        <v>0.25480556841255381</v>
      </c>
      <c r="L349" s="339">
        <f>IF(OR($C349&gt;L$7,$C349+$E349-1&lt;L$7),0,$D349-SUM($F225:K225))</f>
        <v>0.25480556841255381</v>
      </c>
      <c r="M349" s="339">
        <f>IF(OR($C349&gt;M$7,$C349+$E349-1&lt;M$7),0,$D349-SUM($F225:L225))</f>
        <v>0.25480556841255381</v>
      </c>
      <c r="N349" s="339">
        <f>IF(OR($C349&gt;N$7,$C349+$E349-1&lt;N$7),0,$D349-SUM($F225:M225))</f>
        <v>0.25480556841255381</v>
      </c>
      <c r="O349" s="339">
        <f>IF(OR($C349&gt;O$7,$C349+$E349-1&lt;O$7),0,$D349-SUM($F225:N225))</f>
        <v>0.25480556841255381</v>
      </c>
      <c r="P349" s="339">
        <f>IF(OR($C349&gt;P$7,$C349+$E349-1&lt;P$7),0,$D349-SUM($F225:O225))</f>
        <v>0</v>
      </c>
      <c r="Q349" s="339">
        <f>IF(OR($C349&gt;Q$7,$C349+$E349-1&lt;Q$7),0,$D349-SUM($F225:P225))</f>
        <v>0</v>
      </c>
      <c r="R349" s="339">
        <f>IF(OR($C349&gt;R$7,$C349+$E349-1&lt;R$7),0,$D349-SUM($F225:Q225))</f>
        <v>0</v>
      </c>
      <c r="S349" s="339">
        <f>IF(OR($C349&gt;S$7,$C349+$E349-1&lt;S$7),0,$D349-SUM($F225:R225))</f>
        <v>0</v>
      </c>
      <c r="T349" s="339">
        <f>IF(OR($C349&gt;T$7,$C349+$E349-1&lt;T$7),0,$D349-SUM($F225:S225))</f>
        <v>0</v>
      </c>
      <c r="U349" s="339">
        <f>IF(OR($C349&gt;U$7,$C349+$E349-1&lt;U$7),0,$D349-SUM($F225:T225))</f>
        <v>0</v>
      </c>
      <c r="V349" s="339">
        <f>IF(OR($C349&gt;V$7,$C349+$E349-1&lt;V$7),0,$D349-SUM($F225:U225))</f>
        <v>0</v>
      </c>
      <c r="W349" s="339">
        <f>IF(OR($C349&gt;W$7,$C349+$E349-1&lt;W$7),0,$D349-SUM($F225:V225))</f>
        <v>0</v>
      </c>
      <c r="X349" s="339">
        <f>IF(OR($C349&gt;X$7,$C349+$E349-1&lt;X$7),0,$D349-SUM($F225:W225))</f>
        <v>0</v>
      </c>
      <c r="Y349" s="339">
        <f>IF(OR($C349&gt;Y$7,$C349+$E349-1&lt;Y$7),0,$D349-SUM($F225:X225))</f>
        <v>0</v>
      </c>
      <c r="Z349" s="339">
        <f>IF(OR($C349&gt;Z$7,$C349+$E349-1&lt;Z$7),0,$D349-SUM($F225:Y225))</f>
        <v>0</v>
      </c>
      <c r="AA349" s="339">
        <f>IF(OR($C349&gt;AA$7,$C349+$E349-1&lt;AA$7),0,$D349-SUM($F225:Z225))</f>
        <v>0</v>
      </c>
      <c r="AB349" s="339">
        <f>IF(OR($C349&gt;AB$7,$C349+$E349-1&lt;AB$7),0,$D349-SUM($F225:AA225))</f>
        <v>0</v>
      </c>
      <c r="AC349" s="339">
        <f>IF(OR($C349&gt;AC$7,$C349+$E349-1&lt;AC$7),0,$D349-SUM($F225:AB225))</f>
        <v>0</v>
      </c>
      <c r="AD349" s="339">
        <f>IF(OR($C349&gt;AD$7,$C349+$E349-1&lt;AD$7),0,$D349-SUM($F225:AC225))</f>
        <v>0</v>
      </c>
      <c r="AE349" s="339">
        <f>IF(OR($C349&gt;AE$7,$C349+$E349-1&lt;AE$7),0,$D349-SUM($F225:AD225))</f>
        <v>0</v>
      </c>
      <c r="AF349" s="339">
        <f>IF(OR($C349&gt;AF$7,$C349+$E349-1&lt;AF$7),0,$D349-SUM($F225:AE225))</f>
        <v>0</v>
      </c>
      <c r="AG349" s="339">
        <f>IF(OR($C349&gt;AG$7,$C349+$E349-1&lt;AG$7),0,$D349-SUM($F225:AF225))</f>
        <v>0</v>
      </c>
      <c r="AH349" s="339">
        <f>IF(OR($C349&gt;AH$7,$C349+$E349-1&lt;AH$7),0,$D349-SUM($F225:AG225))</f>
        <v>0</v>
      </c>
      <c r="AI349" s="339">
        <f>IF(OR($C349&gt;AI$7,$C349+$E349-1&lt;AI$7),0,$D349-SUM($F225:AH225))</f>
        <v>0</v>
      </c>
      <c r="AJ349" s="339">
        <f>IF(OR($C349&gt;AJ$7,$C349+$E349-1&lt;AJ$7),0,$D349-SUM($F225:AI225))</f>
        <v>0</v>
      </c>
      <c r="AK349" s="339">
        <f>IF(OR($C349&gt;AK$7,$C349+$E349-1&lt;AK$7),0,$D349-SUM($F225:AJ225))</f>
        <v>0</v>
      </c>
      <c r="AL349" s="339">
        <f>IF(OR($C349&gt;AL$7,$C349+$E349-1&lt;AL$7),0,$D349-SUM($F225:AK225))</f>
        <v>0</v>
      </c>
      <c r="AM349" s="339">
        <f>IF(OR($C349&gt;AM$7,$C349+$E349-1&lt;AM$7),0,$D349-SUM($F225:AL225))</f>
        <v>0</v>
      </c>
      <c r="AN349" s="339">
        <f>IF(OR($C349&gt;AN$7,$C349+$E349-1&lt;AN$7),0,$D349-SUM($F225:AM225))</f>
        <v>0</v>
      </c>
      <c r="AO349" s="339">
        <f>IF(OR($C349&gt;AO$7,$C349+$E349-1&lt;AO$7),0,$D349-SUM($F225:AN225))</f>
        <v>0</v>
      </c>
      <c r="AP349" s="339">
        <f>IF(OR($C349&gt;AP$7,$C349+$E349-1&lt;AP$7),0,$D349-SUM($F225:AO225))</f>
        <v>0</v>
      </c>
      <c r="AQ349" s="339">
        <f>IF(OR($C349&gt;AQ$7,$C349+$E349-1&lt;AQ$7),0,$D349-SUM($F225:AP225))</f>
        <v>0</v>
      </c>
      <c r="AR349" s="339">
        <f>IF(OR($C349&gt;AR$7,$C349+$E349-1&lt;AR$7),0,$D349-SUM($F225:AQ225))</f>
        <v>0</v>
      </c>
      <c r="AS349" s="339">
        <f>IF(OR($C349&gt;AS$7,$C349+$E349-1&lt;AS$7),0,$D349-SUM($F225:AR225))</f>
        <v>0</v>
      </c>
      <c r="AT349" s="339">
        <f>IF(OR($C349&gt;AT$7,$C349+$E349-1&lt;AT$7),0,$D349-SUM($F225:AS225))</f>
        <v>0</v>
      </c>
      <c r="AU349" s="339">
        <f>IF(OR($C349&gt;AU$7,$C349+$E349-1&lt;AU$7),0,$D349-SUM($F225:AT225))</f>
        <v>0</v>
      </c>
      <c r="AV349" s="339">
        <f>IF(OR($C349&gt;AV$7,$C349+$E349-1&lt;AV$7),0,$D349-SUM($F225:AU225))</f>
        <v>0</v>
      </c>
      <c r="AW349" s="339">
        <f>IF(OR($C349&gt;AW$7,$C349+$E349-1&lt;AW$7),0,$D349-SUM($F225:AV225))</f>
        <v>0</v>
      </c>
      <c r="AX349" s="339">
        <f>IF(OR($C349&gt;AX$7,$C349+$E349-1&lt;AX$7),0,$D349-SUM($F225:AW225))</f>
        <v>0</v>
      </c>
      <c r="AY349" s="339">
        <f>IF(OR($C349&gt;AY$7,$C349+$E349-1&lt;AY$7),0,$D349-SUM($F225:AX225))</f>
        <v>0</v>
      </c>
      <c r="AZ349" s="339">
        <f>IF(OR($C349&gt;AZ$7,$C349+$E349-1&lt;AZ$7),0,$D349-SUM($F225:AY225))</f>
        <v>0</v>
      </c>
      <c r="BA349" s="339">
        <f>IF(OR($C349&gt;BA$7,$C349+$E349-1&lt;BA$7),0,$D349-SUM($F225:AZ225))</f>
        <v>0</v>
      </c>
      <c r="BB349" s="339">
        <f>IF(OR($C349&gt;BB$7,$C349+$E349-1&lt;BB$7),0,$D349-SUM($F225:BA225))</f>
        <v>0</v>
      </c>
      <c r="BC349" s="339">
        <f>IF(OR($C349&gt;BC$7,$C349+$E349-1&lt;BC$7),0,$D349-SUM($F225:BB225))</f>
        <v>0</v>
      </c>
      <c r="BD349" s="339">
        <f>IF(OR($C349&gt;BD$7,$C349+$E349-1&lt;BD$7),0,$D349-SUM($F225:BC225))</f>
        <v>0</v>
      </c>
      <c r="BE349" s="339">
        <f>IF(OR($C349&gt;BE$7,$C349+$E349-1&lt;BE$7),0,$D349-SUM($F225:BD225))</f>
        <v>0</v>
      </c>
      <c r="BF349" s="339">
        <f>IF(OR($C349&gt;BF$7,$C349+$E349-1&lt;BF$7),0,$D349-SUM($F225:BE225))</f>
        <v>0</v>
      </c>
      <c r="BG349" s="339">
        <f>IF(OR($C349&gt;BG$7,$C349+$E349-1&lt;BG$7),0,$D349-SUM($F225:BF225))</f>
        <v>0</v>
      </c>
      <c r="BH349" s="339">
        <f>IF(OR($C349&gt;BH$7,$C349+$E349-1&lt;BH$7),0,$D349-SUM($F225:BG225))</f>
        <v>0</v>
      </c>
      <c r="BI349" s="339">
        <f>IF(OR($C349&gt;BI$7,$C349+$E349-1&lt;BI$7),0,$D349-SUM($F225:BH225))</f>
        <v>0</v>
      </c>
      <c r="BJ349" s="339">
        <f>IF(OR($C349&gt;BJ$7,$C349+$E349-1&lt;BJ$7),0,$D349-SUM($F225:BI225))</f>
        <v>0</v>
      </c>
      <c r="BK349" s="339">
        <f>IF(OR($C349&gt;BK$7,$C349+$E349-1&lt;BK$7),0,$D349-SUM($F225:BJ225))</f>
        <v>0</v>
      </c>
      <c r="BL349" s="339">
        <f>IF(OR($C349&gt;BL$7,$C349+$E349-1&lt;BL$7),0,$D349-SUM($F225:BK225))</f>
        <v>0</v>
      </c>
      <c r="BM349" s="339">
        <f>IF(OR($C349&gt;BM$7,$C349+$E349-1&lt;BM$7),0,$D349-SUM($F225:BL225))</f>
        <v>0</v>
      </c>
      <c r="BN349" s="339">
        <f>IF(OR($C349&gt;BN$7,$C349+$E349-1&lt;BN$7),0,$D349-SUM($F225:BM225))</f>
        <v>0</v>
      </c>
      <c r="BO349" s="253"/>
      <c r="BP349" s="253"/>
      <c r="BQ349" s="253"/>
      <c r="BR349" s="253"/>
      <c r="BS349" s="253"/>
      <c r="BT349" s="253"/>
      <c r="BU349" s="253"/>
      <c r="BV349" s="253"/>
      <c r="BW349" s="253"/>
      <c r="BX349" s="253"/>
      <c r="BY349" s="253"/>
      <c r="BZ349" s="253"/>
      <c r="CA349" s="253"/>
      <c r="CB349" s="253"/>
      <c r="CC349" s="253"/>
      <c r="CD349" s="253"/>
      <c r="CE349" s="253"/>
      <c r="CF349" s="253"/>
      <c r="CG349" s="253"/>
      <c r="CH349" s="253"/>
      <c r="CI349" s="253"/>
      <c r="CJ349" s="253"/>
      <c r="CK349" s="253"/>
      <c r="CL349" s="253"/>
    </row>
    <row r="350" spans="1:90" hidden="1" outlineLevel="1" x14ac:dyDescent="0.15">
      <c r="A350" s="112"/>
      <c r="B350" s="336"/>
      <c r="C350" s="8">
        <v>2</v>
      </c>
      <c r="D350" s="337">
        <v>0.251415115608702</v>
      </c>
      <c r="E350" s="8">
        <f>E349</f>
        <v>9</v>
      </c>
      <c r="F350" s="338"/>
      <c r="G350" s="339">
        <f>IF(OR($C350&gt;G$7,$C350+$E350-1&lt;G$7),0,$D350-SUM($F226:F226))</f>
        <v>0</v>
      </c>
      <c r="H350" s="339">
        <f>IF(OR($C350&gt;H$7,$C350+$E350-1&lt;H$7),0,$D350-SUM($F226:G226))</f>
        <v>0.251415115608702</v>
      </c>
      <c r="I350" s="339">
        <f>IF(OR($C350&gt;I$7,$C350+$E350-1&lt;I$7),0,$D350-SUM($F226:H226))</f>
        <v>0.251415115608702</v>
      </c>
      <c r="J350" s="339">
        <f>IF(OR($C350&gt;J$7,$C350+$E350-1&lt;J$7),0,$D350-SUM($F226:I226))</f>
        <v>0.251415115608702</v>
      </c>
      <c r="K350" s="339">
        <f>IF(OR($C350&gt;K$7,$C350+$E350-1&lt;K$7),0,$D350-SUM($F226:J226))</f>
        <v>0.251415115608702</v>
      </c>
      <c r="L350" s="339">
        <f>IF(OR($C350&gt;L$7,$C350+$E350-1&lt;L$7),0,$D350-SUM($F226:K226))</f>
        <v>0.251415115608702</v>
      </c>
      <c r="M350" s="339">
        <f>IF(OR($C350&gt;M$7,$C350+$E350-1&lt;M$7),0,$D350-SUM($F226:L226))</f>
        <v>0.251415115608702</v>
      </c>
      <c r="N350" s="339">
        <f>IF(OR($C350&gt;N$7,$C350+$E350-1&lt;N$7),0,$D350-SUM($F226:M226))</f>
        <v>0.251415115608702</v>
      </c>
      <c r="O350" s="339">
        <f>IF(OR($C350&gt;O$7,$C350+$E350-1&lt;O$7),0,$D350-SUM($F226:N226))</f>
        <v>0.251415115608702</v>
      </c>
      <c r="P350" s="339">
        <f>IF(OR($C350&gt;P$7,$C350+$E350-1&lt;P$7),0,$D350-SUM($F226:O226))</f>
        <v>0.251415115608702</v>
      </c>
      <c r="Q350" s="339">
        <f>IF(OR($C350&gt;Q$7,$C350+$E350-1&lt;Q$7),0,$D350-SUM($F226:P226))</f>
        <v>0</v>
      </c>
      <c r="R350" s="339">
        <f>IF(OR($C350&gt;R$7,$C350+$E350-1&lt;R$7),0,$D350-SUM($F226:Q226))</f>
        <v>0</v>
      </c>
      <c r="S350" s="339">
        <f>IF(OR($C350&gt;S$7,$C350+$E350-1&lt;S$7),0,$D350-SUM($F226:R226))</f>
        <v>0</v>
      </c>
      <c r="T350" s="339">
        <f>IF(OR($C350&gt;T$7,$C350+$E350-1&lt;T$7),0,$D350-SUM($F226:S226))</f>
        <v>0</v>
      </c>
      <c r="U350" s="339">
        <f>IF(OR($C350&gt;U$7,$C350+$E350-1&lt;U$7),0,$D350-SUM($F226:T226))</f>
        <v>0</v>
      </c>
      <c r="V350" s="339">
        <f>IF(OR($C350&gt;V$7,$C350+$E350-1&lt;V$7),0,$D350-SUM($F226:U226))</f>
        <v>0</v>
      </c>
      <c r="W350" s="339">
        <f>IF(OR($C350&gt;W$7,$C350+$E350-1&lt;W$7),0,$D350-SUM($F226:V226))</f>
        <v>0</v>
      </c>
      <c r="X350" s="339">
        <f>IF(OR($C350&gt;X$7,$C350+$E350-1&lt;X$7),0,$D350-SUM($F226:W226))</f>
        <v>0</v>
      </c>
      <c r="Y350" s="339">
        <f>IF(OR($C350&gt;Y$7,$C350+$E350-1&lt;Y$7),0,$D350-SUM($F226:X226))</f>
        <v>0</v>
      </c>
      <c r="Z350" s="339">
        <f>IF(OR($C350&gt;Z$7,$C350+$E350-1&lt;Z$7),0,$D350-SUM($F226:Y226))</f>
        <v>0</v>
      </c>
      <c r="AA350" s="339">
        <f>IF(OR($C350&gt;AA$7,$C350+$E350-1&lt;AA$7),0,$D350-SUM($F226:Z226))</f>
        <v>0</v>
      </c>
      <c r="AB350" s="339">
        <f>IF(OR($C350&gt;AB$7,$C350+$E350-1&lt;AB$7),0,$D350-SUM($F226:AA226))</f>
        <v>0</v>
      </c>
      <c r="AC350" s="339">
        <f>IF(OR($C350&gt;AC$7,$C350+$E350-1&lt;AC$7),0,$D350-SUM($F226:AB226))</f>
        <v>0</v>
      </c>
      <c r="AD350" s="339">
        <f>IF(OR($C350&gt;AD$7,$C350+$E350-1&lt;AD$7),0,$D350-SUM($F226:AC226))</f>
        <v>0</v>
      </c>
      <c r="AE350" s="339">
        <f>IF(OR($C350&gt;AE$7,$C350+$E350-1&lt;AE$7),0,$D350-SUM($F226:AD226))</f>
        <v>0</v>
      </c>
      <c r="AF350" s="339">
        <f>IF(OR($C350&gt;AF$7,$C350+$E350-1&lt;AF$7),0,$D350-SUM($F226:AE226))</f>
        <v>0</v>
      </c>
      <c r="AG350" s="339">
        <f>IF(OR($C350&gt;AG$7,$C350+$E350-1&lt;AG$7),0,$D350-SUM($F226:AF226))</f>
        <v>0</v>
      </c>
      <c r="AH350" s="339">
        <f>IF(OR($C350&gt;AH$7,$C350+$E350-1&lt;AH$7),0,$D350-SUM($F226:AG226))</f>
        <v>0</v>
      </c>
      <c r="AI350" s="339">
        <f>IF(OR($C350&gt;AI$7,$C350+$E350-1&lt;AI$7),0,$D350-SUM($F226:AH226))</f>
        <v>0</v>
      </c>
      <c r="AJ350" s="339">
        <f>IF(OR($C350&gt;AJ$7,$C350+$E350-1&lt;AJ$7),0,$D350-SUM($F226:AI226))</f>
        <v>0</v>
      </c>
      <c r="AK350" s="339">
        <f>IF(OR($C350&gt;AK$7,$C350+$E350-1&lt;AK$7),0,$D350-SUM($F226:AJ226))</f>
        <v>0</v>
      </c>
      <c r="AL350" s="339">
        <f>IF(OR($C350&gt;AL$7,$C350+$E350-1&lt;AL$7),0,$D350-SUM($F226:AK226))</f>
        <v>0</v>
      </c>
      <c r="AM350" s="339">
        <f>IF(OR($C350&gt;AM$7,$C350+$E350-1&lt;AM$7),0,$D350-SUM($F226:AL226))</f>
        <v>0</v>
      </c>
      <c r="AN350" s="339">
        <f>IF(OR($C350&gt;AN$7,$C350+$E350-1&lt;AN$7),0,$D350-SUM($F226:AM226))</f>
        <v>0</v>
      </c>
      <c r="AO350" s="339">
        <f>IF(OR($C350&gt;AO$7,$C350+$E350-1&lt;AO$7),0,$D350-SUM($F226:AN226))</f>
        <v>0</v>
      </c>
      <c r="AP350" s="339">
        <f>IF(OR($C350&gt;AP$7,$C350+$E350-1&lt;AP$7),0,$D350-SUM($F226:AO226))</f>
        <v>0</v>
      </c>
      <c r="AQ350" s="339">
        <f>IF(OR($C350&gt;AQ$7,$C350+$E350-1&lt;AQ$7),0,$D350-SUM($F226:AP226))</f>
        <v>0</v>
      </c>
      <c r="AR350" s="339">
        <f>IF(OR($C350&gt;AR$7,$C350+$E350-1&lt;AR$7),0,$D350-SUM($F226:AQ226))</f>
        <v>0</v>
      </c>
      <c r="AS350" s="339">
        <f>IF(OR($C350&gt;AS$7,$C350+$E350-1&lt;AS$7),0,$D350-SUM($F226:AR226))</f>
        <v>0</v>
      </c>
      <c r="AT350" s="339">
        <f>IF(OR($C350&gt;AT$7,$C350+$E350-1&lt;AT$7),0,$D350-SUM($F226:AS226))</f>
        <v>0</v>
      </c>
      <c r="AU350" s="339">
        <f>IF(OR($C350&gt;AU$7,$C350+$E350-1&lt;AU$7),0,$D350-SUM($F226:AT226))</f>
        <v>0</v>
      </c>
      <c r="AV350" s="339">
        <f>IF(OR($C350&gt;AV$7,$C350+$E350-1&lt;AV$7),0,$D350-SUM($F226:AU226))</f>
        <v>0</v>
      </c>
      <c r="AW350" s="339">
        <f>IF(OR($C350&gt;AW$7,$C350+$E350-1&lt;AW$7),0,$D350-SUM($F226:AV226))</f>
        <v>0</v>
      </c>
      <c r="AX350" s="339">
        <f>IF(OR($C350&gt;AX$7,$C350+$E350-1&lt;AX$7),0,$D350-SUM($F226:AW226))</f>
        <v>0</v>
      </c>
      <c r="AY350" s="339">
        <f>IF(OR($C350&gt;AY$7,$C350+$E350-1&lt;AY$7),0,$D350-SUM($F226:AX226))</f>
        <v>0</v>
      </c>
      <c r="AZ350" s="339">
        <f>IF(OR($C350&gt;AZ$7,$C350+$E350-1&lt;AZ$7),0,$D350-SUM($F226:AY226))</f>
        <v>0</v>
      </c>
      <c r="BA350" s="339">
        <f>IF(OR($C350&gt;BA$7,$C350+$E350-1&lt;BA$7),0,$D350-SUM($F226:AZ226))</f>
        <v>0</v>
      </c>
      <c r="BB350" s="339">
        <f>IF(OR($C350&gt;BB$7,$C350+$E350-1&lt;BB$7),0,$D350-SUM($F226:BA226))</f>
        <v>0</v>
      </c>
      <c r="BC350" s="339">
        <f>IF(OR($C350&gt;BC$7,$C350+$E350-1&lt;BC$7),0,$D350-SUM($F226:BB226))</f>
        <v>0</v>
      </c>
      <c r="BD350" s="339">
        <f>IF(OR($C350&gt;BD$7,$C350+$E350-1&lt;BD$7),0,$D350-SUM($F226:BC226))</f>
        <v>0</v>
      </c>
      <c r="BE350" s="339">
        <f>IF(OR($C350&gt;BE$7,$C350+$E350-1&lt;BE$7),0,$D350-SUM($F226:BD226))</f>
        <v>0</v>
      </c>
      <c r="BF350" s="339">
        <f>IF(OR($C350&gt;BF$7,$C350+$E350-1&lt;BF$7),0,$D350-SUM($F226:BE226))</f>
        <v>0</v>
      </c>
      <c r="BG350" s="339">
        <f>IF(OR($C350&gt;BG$7,$C350+$E350-1&lt;BG$7),0,$D350-SUM($F226:BF226))</f>
        <v>0</v>
      </c>
      <c r="BH350" s="339">
        <f>IF(OR($C350&gt;BH$7,$C350+$E350-1&lt;BH$7),0,$D350-SUM($F226:BG226))</f>
        <v>0</v>
      </c>
      <c r="BI350" s="339">
        <f>IF(OR($C350&gt;BI$7,$C350+$E350-1&lt;BI$7),0,$D350-SUM($F226:BH226))</f>
        <v>0</v>
      </c>
      <c r="BJ350" s="339">
        <f>IF(OR($C350&gt;BJ$7,$C350+$E350-1&lt;BJ$7),0,$D350-SUM($F226:BI226))</f>
        <v>0</v>
      </c>
      <c r="BK350" s="339">
        <f>IF(OR($C350&gt;BK$7,$C350+$E350-1&lt;BK$7),0,$D350-SUM($F226:BJ226))</f>
        <v>0</v>
      </c>
      <c r="BL350" s="339">
        <f>IF(OR($C350&gt;BL$7,$C350+$E350-1&lt;BL$7),0,$D350-SUM($F226:BK226))</f>
        <v>0</v>
      </c>
      <c r="BM350" s="339">
        <f>IF(OR($C350&gt;BM$7,$C350+$E350-1&lt;BM$7),0,$D350-SUM($F226:BL226))</f>
        <v>0</v>
      </c>
      <c r="BN350" s="339">
        <f>IF(OR($C350&gt;BN$7,$C350+$E350-1&lt;BN$7),0,$D350-SUM($F226:BM226))</f>
        <v>0</v>
      </c>
      <c r="BO350" s="253"/>
      <c r="BP350" s="253"/>
      <c r="BQ350" s="253"/>
      <c r="BR350" s="253"/>
      <c r="BS350" s="253"/>
      <c r="BT350" s="253"/>
      <c r="BU350" s="253"/>
      <c r="BV350" s="253"/>
      <c r="BW350" s="253"/>
      <c r="BX350" s="253"/>
      <c r="BY350" s="253"/>
      <c r="BZ350" s="253"/>
      <c r="CA350" s="253"/>
      <c r="CB350" s="253"/>
      <c r="CC350" s="253"/>
      <c r="CD350" s="253"/>
      <c r="CE350" s="253"/>
      <c r="CF350" s="253"/>
      <c r="CG350" s="253"/>
      <c r="CH350" s="253"/>
      <c r="CI350" s="253"/>
      <c r="CJ350" s="253"/>
      <c r="CK350" s="253"/>
      <c r="CL350" s="253"/>
    </row>
    <row r="351" spans="1:90" hidden="1" outlineLevel="1" x14ac:dyDescent="0.15">
      <c r="A351" s="112"/>
      <c r="B351" s="336"/>
      <c r="C351" s="8">
        <v>3</v>
      </c>
      <c r="D351" s="337">
        <v>0.24802466280485028</v>
      </c>
      <c r="E351" s="8">
        <f t="shared" ref="E351:E408" si="31">E350</f>
        <v>9</v>
      </c>
      <c r="F351" s="338"/>
      <c r="G351" s="339">
        <f>IF(OR($C351&gt;G$7,$C351+$E351-1&lt;G$7),0,$D351-SUM($F227:F227))</f>
        <v>0</v>
      </c>
      <c r="H351" s="339">
        <f>IF(OR($C351&gt;H$7,$C351+$E351-1&lt;H$7),0,$D351-SUM($F227:G227))</f>
        <v>0</v>
      </c>
      <c r="I351" s="339">
        <f>IF(OR($C351&gt;I$7,$C351+$E351-1&lt;I$7),0,$D351-SUM($F227:H227))</f>
        <v>0.24802466280485028</v>
      </c>
      <c r="J351" s="339">
        <f>IF(OR($C351&gt;J$7,$C351+$E351-1&lt;J$7),0,$D351-SUM($F227:I227))</f>
        <v>0.24802466280485028</v>
      </c>
      <c r="K351" s="339">
        <f>IF(OR($C351&gt;K$7,$C351+$E351-1&lt;K$7),0,$D351-SUM($F227:J227))</f>
        <v>0.24802466280485028</v>
      </c>
      <c r="L351" s="339">
        <f>IF(OR($C351&gt;L$7,$C351+$E351-1&lt;L$7),0,$D351-SUM($F227:K227))</f>
        <v>0.24802466280485028</v>
      </c>
      <c r="M351" s="339">
        <f>IF(OR($C351&gt;M$7,$C351+$E351-1&lt;M$7),0,$D351-SUM($F227:L227))</f>
        <v>0.24802466280485028</v>
      </c>
      <c r="N351" s="339">
        <f>IF(OR($C351&gt;N$7,$C351+$E351-1&lt;N$7),0,$D351-SUM($F227:M227))</f>
        <v>0.24802466280485028</v>
      </c>
      <c r="O351" s="339">
        <f>IF(OR($C351&gt;O$7,$C351+$E351-1&lt;O$7),0,$D351-SUM($F227:N227))</f>
        <v>0.24802466280485028</v>
      </c>
      <c r="P351" s="339">
        <f>IF(OR($C351&gt;P$7,$C351+$E351-1&lt;P$7),0,$D351-SUM($F227:O227))</f>
        <v>0.24802466280485028</v>
      </c>
      <c r="Q351" s="339">
        <f>IF(OR($C351&gt;Q$7,$C351+$E351-1&lt;Q$7),0,$D351-SUM($F227:P227))</f>
        <v>0.24802466280485028</v>
      </c>
      <c r="R351" s="339">
        <f>IF(OR($C351&gt;R$7,$C351+$E351-1&lt;R$7),0,$D351-SUM($F227:Q227))</f>
        <v>0</v>
      </c>
      <c r="S351" s="339">
        <f>IF(OR($C351&gt;S$7,$C351+$E351-1&lt;S$7),0,$D351-SUM($F227:R227))</f>
        <v>0</v>
      </c>
      <c r="T351" s="339">
        <f>IF(OR($C351&gt;T$7,$C351+$E351-1&lt;T$7),0,$D351-SUM($F227:S227))</f>
        <v>0</v>
      </c>
      <c r="U351" s="339">
        <f>IF(OR($C351&gt;U$7,$C351+$E351-1&lt;U$7),0,$D351-SUM($F227:T227))</f>
        <v>0</v>
      </c>
      <c r="V351" s="339">
        <f>IF(OR($C351&gt;V$7,$C351+$E351-1&lt;V$7),0,$D351-SUM($F227:U227))</f>
        <v>0</v>
      </c>
      <c r="W351" s="339">
        <f>IF(OR($C351&gt;W$7,$C351+$E351-1&lt;W$7),0,$D351-SUM($F227:V227))</f>
        <v>0</v>
      </c>
      <c r="X351" s="339">
        <f>IF(OR($C351&gt;X$7,$C351+$E351-1&lt;X$7),0,$D351-SUM($F227:W227))</f>
        <v>0</v>
      </c>
      <c r="Y351" s="339">
        <f>IF(OR($C351&gt;Y$7,$C351+$E351-1&lt;Y$7),0,$D351-SUM($F227:X227))</f>
        <v>0</v>
      </c>
      <c r="Z351" s="339">
        <f>IF(OR($C351&gt;Z$7,$C351+$E351-1&lt;Z$7),0,$D351-SUM($F227:Y227))</f>
        <v>0</v>
      </c>
      <c r="AA351" s="339">
        <f>IF(OR($C351&gt;AA$7,$C351+$E351-1&lt;AA$7),0,$D351-SUM($F227:Z227))</f>
        <v>0</v>
      </c>
      <c r="AB351" s="339">
        <f>IF(OR($C351&gt;AB$7,$C351+$E351-1&lt;AB$7),0,$D351-SUM($F227:AA227))</f>
        <v>0</v>
      </c>
      <c r="AC351" s="339">
        <f>IF(OR($C351&gt;AC$7,$C351+$E351-1&lt;AC$7),0,$D351-SUM($F227:AB227))</f>
        <v>0</v>
      </c>
      <c r="AD351" s="339">
        <f>IF(OR($C351&gt;AD$7,$C351+$E351-1&lt;AD$7),0,$D351-SUM($F227:AC227))</f>
        <v>0</v>
      </c>
      <c r="AE351" s="339">
        <f>IF(OR($C351&gt;AE$7,$C351+$E351-1&lt;AE$7),0,$D351-SUM($F227:AD227))</f>
        <v>0</v>
      </c>
      <c r="AF351" s="339">
        <f>IF(OR($C351&gt;AF$7,$C351+$E351-1&lt;AF$7),0,$D351-SUM($F227:AE227))</f>
        <v>0</v>
      </c>
      <c r="AG351" s="339">
        <f>IF(OR($C351&gt;AG$7,$C351+$E351-1&lt;AG$7),0,$D351-SUM($F227:AF227))</f>
        <v>0</v>
      </c>
      <c r="AH351" s="339">
        <f>IF(OR($C351&gt;AH$7,$C351+$E351-1&lt;AH$7),0,$D351-SUM($F227:AG227))</f>
        <v>0</v>
      </c>
      <c r="AI351" s="339">
        <f>IF(OR($C351&gt;AI$7,$C351+$E351-1&lt;AI$7),0,$D351-SUM($F227:AH227))</f>
        <v>0</v>
      </c>
      <c r="AJ351" s="339">
        <f>IF(OR($C351&gt;AJ$7,$C351+$E351-1&lt;AJ$7),0,$D351-SUM($F227:AI227))</f>
        <v>0</v>
      </c>
      <c r="AK351" s="339">
        <f>IF(OR($C351&gt;AK$7,$C351+$E351-1&lt;AK$7),0,$D351-SUM($F227:AJ227))</f>
        <v>0</v>
      </c>
      <c r="AL351" s="339">
        <f>IF(OR($C351&gt;AL$7,$C351+$E351-1&lt;AL$7),0,$D351-SUM($F227:AK227))</f>
        <v>0</v>
      </c>
      <c r="AM351" s="339">
        <f>IF(OR($C351&gt;AM$7,$C351+$E351-1&lt;AM$7),0,$D351-SUM($F227:AL227))</f>
        <v>0</v>
      </c>
      <c r="AN351" s="339">
        <f>IF(OR($C351&gt;AN$7,$C351+$E351-1&lt;AN$7),0,$D351-SUM($F227:AM227))</f>
        <v>0</v>
      </c>
      <c r="AO351" s="339">
        <f>IF(OR($C351&gt;AO$7,$C351+$E351-1&lt;AO$7),0,$D351-SUM($F227:AN227))</f>
        <v>0</v>
      </c>
      <c r="AP351" s="339">
        <f>IF(OR($C351&gt;AP$7,$C351+$E351-1&lt;AP$7),0,$D351-SUM($F227:AO227))</f>
        <v>0</v>
      </c>
      <c r="AQ351" s="339">
        <f>IF(OR($C351&gt;AQ$7,$C351+$E351-1&lt;AQ$7),0,$D351-SUM($F227:AP227))</f>
        <v>0</v>
      </c>
      <c r="AR351" s="339">
        <f>IF(OR($C351&gt;AR$7,$C351+$E351-1&lt;AR$7),0,$D351-SUM($F227:AQ227))</f>
        <v>0</v>
      </c>
      <c r="AS351" s="339">
        <f>IF(OR($C351&gt;AS$7,$C351+$E351-1&lt;AS$7),0,$D351-SUM($F227:AR227))</f>
        <v>0</v>
      </c>
      <c r="AT351" s="339">
        <f>IF(OR($C351&gt;AT$7,$C351+$E351-1&lt;AT$7),0,$D351-SUM($F227:AS227))</f>
        <v>0</v>
      </c>
      <c r="AU351" s="339">
        <f>IF(OR($C351&gt;AU$7,$C351+$E351-1&lt;AU$7),0,$D351-SUM($F227:AT227))</f>
        <v>0</v>
      </c>
      <c r="AV351" s="339">
        <f>IF(OR($C351&gt;AV$7,$C351+$E351-1&lt;AV$7),0,$D351-SUM($F227:AU227))</f>
        <v>0</v>
      </c>
      <c r="AW351" s="339">
        <f>IF(OR($C351&gt;AW$7,$C351+$E351-1&lt;AW$7),0,$D351-SUM($F227:AV227))</f>
        <v>0</v>
      </c>
      <c r="AX351" s="339">
        <f>IF(OR($C351&gt;AX$7,$C351+$E351-1&lt;AX$7),0,$D351-SUM($F227:AW227))</f>
        <v>0</v>
      </c>
      <c r="AY351" s="339">
        <f>IF(OR($C351&gt;AY$7,$C351+$E351-1&lt;AY$7),0,$D351-SUM($F227:AX227))</f>
        <v>0</v>
      </c>
      <c r="AZ351" s="339">
        <f>IF(OR($C351&gt;AZ$7,$C351+$E351-1&lt;AZ$7),0,$D351-SUM($F227:AY227))</f>
        <v>0</v>
      </c>
      <c r="BA351" s="339">
        <f>IF(OR($C351&gt;BA$7,$C351+$E351-1&lt;BA$7),0,$D351-SUM($F227:AZ227))</f>
        <v>0</v>
      </c>
      <c r="BB351" s="339">
        <f>IF(OR($C351&gt;BB$7,$C351+$E351-1&lt;BB$7),0,$D351-SUM($F227:BA227))</f>
        <v>0</v>
      </c>
      <c r="BC351" s="339">
        <f>IF(OR($C351&gt;BC$7,$C351+$E351-1&lt;BC$7),0,$D351-SUM($F227:BB227))</f>
        <v>0</v>
      </c>
      <c r="BD351" s="339">
        <f>IF(OR($C351&gt;BD$7,$C351+$E351-1&lt;BD$7),0,$D351-SUM($F227:BC227))</f>
        <v>0</v>
      </c>
      <c r="BE351" s="339">
        <f>IF(OR($C351&gt;BE$7,$C351+$E351-1&lt;BE$7),0,$D351-SUM($F227:BD227))</f>
        <v>0</v>
      </c>
      <c r="BF351" s="339">
        <f>IF(OR($C351&gt;BF$7,$C351+$E351-1&lt;BF$7),0,$D351-SUM($F227:BE227))</f>
        <v>0</v>
      </c>
      <c r="BG351" s="339">
        <f>IF(OR($C351&gt;BG$7,$C351+$E351-1&lt;BG$7),0,$D351-SUM($F227:BF227))</f>
        <v>0</v>
      </c>
      <c r="BH351" s="339">
        <f>IF(OR($C351&gt;BH$7,$C351+$E351-1&lt;BH$7),0,$D351-SUM($F227:BG227))</f>
        <v>0</v>
      </c>
      <c r="BI351" s="339">
        <f>IF(OR($C351&gt;BI$7,$C351+$E351-1&lt;BI$7),0,$D351-SUM($F227:BH227))</f>
        <v>0</v>
      </c>
      <c r="BJ351" s="339">
        <f>IF(OR($C351&gt;BJ$7,$C351+$E351-1&lt;BJ$7),0,$D351-SUM($F227:BI227))</f>
        <v>0</v>
      </c>
      <c r="BK351" s="339">
        <f>IF(OR($C351&gt;BK$7,$C351+$E351-1&lt;BK$7),0,$D351-SUM($F227:BJ227))</f>
        <v>0</v>
      </c>
      <c r="BL351" s="339">
        <f>IF(OR($C351&gt;BL$7,$C351+$E351-1&lt;BL$7),0,$D351-SUM($F227:BK227))</f>
        <v>0</v>
      </c>
      <c r="BM351" s="339">
        <f>IF(OR($C351&gt;BM$7,$C351+$E351-1&lt;BM$7),0,$D351-SUM($F227:BL227))</f>
        <v>0</v>
      </c>
      <c r="BN351" s="339">
        <f>IF(OR($C351&gt;BN$7,$C351+$E351-1&lt;BN$7),0,$D351-SUM($F227:BM227))</f>
        <v>0</v>
      </c>
      <c r="BO351" s="253"/>
      <c r="BP351" s="253"/>
      <c r="BQ351" s="253"/>
      <c r="BR351" s="253"/>
      <c r="BS351" s="253"/>
      <c r="BT351" s="253"/>
      <c r="BU351" s="253"/>
      <c r="BV351" s="253"/>
      <c r="BW351" s="253"/>
      <c r="BX351" s="253"/>
      <c r="BY351" s="253"/>
      <c r="BZ351" s="253"/>
      <c r="CA351" s="253"/>
      <c r="CB351" s="253"/>
      <c r="CC351" s="253"/>
      <c r="CD351" s="253"/>
      <c r="CE351" s="253"/>
      <c r="CF351" s="253"/>
      <c r="CG351" s="253"/>
      <c r="CH351" s="253"/>
      <c r="CI351" s="253"/>
      <c r="CJ351" s="253"/>
      <c r="CK351" s="253"/>
      <c r="CL351" s="253"/>
    </row>
    <row r="352" spans="1:90" hidden="1" outlineLevel="1" x14ac:dyDescent="0.15">
      <c r="A352" s="112"/>
      <c r="B352" s="336"/>
      <c r="C352" s="8">
        <v>4</v>
      </c>
      <c r="D352" s="337">
        <v>0.24463421000099844</v>
      </c>
      <c r="E352" s="8">
        <f t="shared" si="31"/>
        <v>9</v>
      </c>
      <c r="F352" s="338"/>
      <c r="G352" s="339">
        <f>IF(OR($C352&gt;G$7,$C352+$E352-1&lt;G$7),0,$D352-SUM($F228:F228))</f>
        <v>0</v>
      </c>
      <c r="H352" s="339">
        <f>IF(OR($C352&gt;H$7,$C352+$E352-1&lt;H$7),0,$D352-SUM($F228:G228))</f>
        <v>0</v>
      </c>
      <c r="I352" s="339">
        <f>IF(OR($C352&gt;I$7,$C352+$E352-1&lt;I$7),0,$D352-SUM($F228:H228))</f>
        <v>0</v>
      </c>
      <c r="J352" s="339">
        <f>IF(OR($C352&gt;J$7,$C352+$E352-1&lt;J$7),0,$D352-SUM($F228:I228))</f>
        <v>0.24463421000099844</v>
      </c>
      <c r="K352" s="339">
        <f>IF(OR($C352&gt;K$7,$C352+$E352-1&lt;K$7),0,$D352-SUM($F228:J228))</f>
        <v>0.24463421000099844</v>
      </c>
      <c r="L352" s="339">
        <f>IF(OR($C352&gt;L$7,$C352+$E352-1&lt;L$7),0,$D352-SUM($F228:K228))</f>
        <v>0.24463421000099844</v>
      </c>
      <c r="M352" s="339">
        <f>IF(OR($C352&gt;M$7,$C352+$E352-1&lt;M$7),0,$D352-SUM($F228:L228))</f>
        <v>0.24463421000099844</v>
      </c>
      <c r="N352" s="339">
        <f>IF(OR($C352&gt;N$7,$C352+$E352-1&lt;N$7),0,$D352-SUM($F228:M228))</f>
        <v>0.24463421000099844</v>
      </c>
      <c r="O352" s="339">
        <f>IF(OR($C352&gt;O$7,$C352+$E352-1&lt;O$7),0,$D352-SUM($F228:N228))</f>
        <v>0.24463421000099844</v>
      </c>
      <c r="P352" s="339">
        <f>IF(OR($C352&gt;P$7,$C352+$E352-1&lt;P$7),0,$D352-SUM($F228:O228))</f>
        <v>0.24463421000099844</v>
      </c>
      <c r="Q352" s="339">
        <f>IF(OR($C352&gt;Q$7,$C352+$E352-1&lt;Q$7),0,$D352-SUM($F228:P228))</f>
        <v>0.24463421000099844</v>
      </c>
      <c r="R352" s="339">
        <f>IF(OR($C352&gt;R$7,$C352+$E352-1&lt;R$7),0,$D352-SUM($F228:Q228))</f>
        <v>0.24463421000099844</v>
      </c>
      <c r="S352" s="339">
        <f>IF(OR($C352&gt;S$7,$C352+$E352-1&lt;S$7),0,$D352-SUM($F228:R228))</f>
        <v>0</v>
      </c>
      <c r="T352" s="339">
        <f>IF(OR($C352&gt;T$7,$C352+$E352-1&lt;T$7),0,$D352-SUM($F228:S228))</f>
        <v>0</v>
      </c>
      <c r="U352" s="339">
        <f>IF(OR($C352&gt;U$7,$C352+$E352-1&lt;U$7),0,$D352-SUM($F228:T228))</f>
        <v>0</v>
      </c>
      <c r="V352" s="339">
        <f>IF(OR($C352&gt;V$7,$C352+$E352-1&lt;V$7),0,$D352-SUM($F228:U228))</f>
        <v>0</v>
      </c>
      <c r="W352" s="339">
        <f>IF(OR($C352&gt;W$7,$C352+$E352-1&lt;W$7),0,$D352-SUM($F228:V228))</f>
        <v>0</v>
      </c>
      <c r="X352" s="339">
        <f>IF(OR($C352&gt;X$7,$C352+$E352-1&lt;X$7),0,$D352-SUM($F228:W228))</f>
        <v>0</v>
      </c>
      <c r="Y352" s="339">
        <f>IF(OR($C352&gt;Y$7,$C352+$E352-1&lt;Y$7),0,$D352-SUM($F228:X228))</f>
        <v>0</v>
      </c>
      <c r="Z352" s="339">
        <f>IF(OR($C352&gt;Z$7,$C352+$E352-1&lt;Z$7),0,$D352-SUM($F228:Y228))</f>
        <v>0</v>
      </c>
      <c r="AA352" s="339">
        <f>IF(OR($C352&gt;AA$7,$C352+$E352-1&lt;AA$7),0,$D352-SUM($F228:Z228))</f>
        <v>0</v>
      </c>
      <c r="AB352" s="339">
        <f>IF(OR($C352&gt;AB$7,$C352+$E352-1&lt;AB$7),0,$D352-SUM($F228:AA228))</f>
        <v>0</v>
      </c>
      <c r="AC352" s="339">
        <f>IF(OR($C352&gt;AC$7,$C352+$E352-1&lt;AC$7),0,$D352-SUM($F228:AB228))</f>
        <v>0</v>
      </c>
      <c r="AD352" s="339">
        <f>IF(OR($C352&gt;AD$7,$C352+$E352-1&lt;AD$7),0,$D352-SUM($F228:AC228))</f>
        <v>0</v>
      </c>
      <c r="AE352" s="339">
        <f>IF(OR($C352&gt;AE$7,$C352+$E352-1&lt;AE$7),0,$D352-SUM($F228:AD228))</f>
        <v>0</v>
      </c>
      <c r="AF352" s="339">
        <f>IF(OR($C352&gt;AF$7,$C352+$E352-1&lt;AF$7),0,$D352-SUM($F228:AE228))</f>
        <v>0</v>
      </c>
      <c r="AG352" s="339">
        <f>IF(OR($C352&gt;AG$7,$C352+$E352-1&lt;AG$7),0,$D352-SUM($F228:AF228))</f>
        <v>0</v>
      </c>
      <c r="AH352" s="339">
        <f>IF(OR($C352&gt;AH$7,$C352+$E352-1&lt;AH$7),0,$D352-SUM($F228:AG228))</f>
        <v>0</v>
      </c>
      <c r="AI352" s="339">
        <f>IF(OR($C352&gt;AI$7,$C352+$E352-1&lt;AI$7),0,$D352-SUM($F228:AH228))</f>
        <v>0</v>
      </c>
      <c r="AJ352" s="339">
        <f>IF(OR($C352&gt;AJ$7,$C352+$E352-1&lt;AJ$7),0,$D352-SUM($F228:AI228))</f>
        <v>0</v>
      </c>
      <c r="AK352" s="339">
        <f>IF(OR($C352&gt;AK$7,$C352+$E352-1&lt;AK$7),0,$D352-SUM($F228:AJ228))</f>
        <v>0</v>
      </c>
      <c r="AL352" s="339">
        <f>IF(OR($C352&gt;AL$7,$C352+$E352-1&lt;AL$7),0,$D352-SUM($F228:AK228))</f>
        <v>0</v>
      </c>
      <c r="AM352" s="339">
        <f>IF(OR($C352&gt;AM$7,$C352+$E352-1&lt;AM$7),0,$D352-SUM($F228:AL228))</f>
        <v>0</v>
      </c>
      <c r="AN352" s="339">
        <f>IF(OR($C352&gt;AN$7,$C352+$E352-1&lt;AN$7),0,$D352-SUM($F228:AM228))</f>
        <v>0</v>
      </c>
      <c r="AO352" s="339">
        <f>IF(OR($C352&gt;AO$7,$C352+$E352-1&lt;AO$7),0,$D352-SUM($F228:AN228))</f>
        <v>0</v>
      </c>
      <c r="AP352" s="339">
        <f>IF(OR($C352&gt;AP$7,$C352+$E352-1&lt;AP$7),0,$D352-SUM($F228:AO228))</f>
        <v>0</v>
      </c>
      <c r="AQ352" s="339">
        <f>IF(OR($C352&gt;AQ$7,$C352+$E352-1&lt;AQ$7),0,$D352-SUM($F228:AP228))</f>
        <v>0</v>
      </c>
      <c r="AR352" s="339">
        <f>IF(OR($C352&gt;AR$7,$C352+$E352-1&lt;AR$7),0,$D352-SUM($F228:AQ228))</f>
        <v>0</v>
      </c>
      <c r="AS352" s="339">
        <f>IF(OR($C352&gt;AS$7,$C352+$E352-1&lt;AS$7),0,$D352-SUM($F228:AR228))</f>
        <v>0</v>
      </c>
      <c r="AT352" s="339">
        <f>IF(OR($C352&gt;AT$7,$C352+$E352-1&lt;AT$7),0,$D352-SUM($F228:AS228))</f>
        <v>0</v>
      </c>
      <c r="AU352" s="339">
        <f>IF(OR($C352&gt;AU$7,$C352+$E352-1&lt;AU$7),0,$D352-SUM($F228:AT228))</f>
        <v>0</v>
      </c>
      <c r="AV352" s="339">
        <f>IF(OR($C352&gt;AV$7,$C352+$E352-1&lt;AV$7),0,$D352-SUM($F228:AU228))</f>
        <v>0</v>
      </c>
      <c r="AW352" s="339">
        <f>IF(OR($C352&gt;AW$7,$C352+$E352-1&lt;AW$7),0,$D352-SUM($F228:AV228))</f>
        <v>0</v>
      </c>
      <c r="AX352" s="339">
        <f>IF(OR($C352&gt;AX$7,$C352+$E352-1&lt;AX$7),0,$D352-SUM($F228:AW228))</f>
        <v>0</v>
      </c>
      <c r="AY352" s="339">
        <f>IF(OR($C352&gt;AY$7,$C352+$E352-1&lt;AY$7),0,$D352-SUM($F228:AX228))</f>
        <v>0</v>
      </c>
      <c r="AZ352" s="339">
        <f>IF(OR($C352&gt;AZ$7,$C352+$E352-1&lt;AZ$7),0,$D352-SUM($F228:AY228))</f>
        <v>0</v>
      </c>
      <c r="BA352" s="339">
        <f>IF(OR($C352&gt;BA$7,$C352+$E352-1&lt;BA$7),0,$D352-SUM($F228:AZ228))</f>
        <v>0</v>
      </c>
      <c r="BB352" s="339">
        <f>IF(OR($C352&gt;BB$7,$C352+$E352-1&lt;BB$7),0,$D352-SUM($F228:BA228))</f>
        <v>0</v>
      </c>
      <c r="BC352" s="339">
        <f>IF(OR($C352&gt;BC$7,$C352+$E352-1&lt;BC$7),0,$D352-SUM($F228:BB228))</f>
        <v>0</v>
      </c>
      <c r="BD352" s="339">
        <f>IF(OR($C352&gt;BD$7,$C352+$E352-1&lt;BD$7),0,$D352-SUM($F228:BC228))</f>
        <v>0</v>
      </c>
      <c r="BE352" s="339">
        <f>IF(OR($C352&gt;BE$7,$C352+$E352-1&lt;BE$7),0,$D352-SUM($F228:BD228))</f>
        <v>0</v>
      </c>
      <c r="BF352" s="339">
        <f>IF(OR($C352&gt;BF$7,$C352+$E352-1&lt;BF$7),0,$D352-SUM($F228:BE228))</f>
        <v>0</v>
      </c>
      <c r="BG352" s="339">
        <f>IF(OR($C352&gt;BG$7,$C352+$E352-1&lt;BG$7),0,$D352-SUM($F228:BF228))</f>
        <v>0</v>
      </c>
      <c r="BH352" s="339">
        <f>IF(OR($C352&gt;BH$7,$C352+$E352-1&lt;BH$7),0,$D352-SUM($F228:BG228))</f>
        <v>0</v>
      </c>
      <c r="BI352" s="339">
        <f>IF(OR($C352&gt;BI$7,$C352+$E352-1&lt;BI$7),0,$D352-SUM($F228:BH228))</f>
        <v>0</v>
      </c>
      <c r="BJ352" s="339">
        <f>IF(OR($C352&gt;BJ$7,$C352+$E352-1&lt;BJ$7),0,$D352-SUM($F228:BI228))</f>
        <v>0</v>
      </c>
      <c r="BK352" s="339">
        <f>IF(OR($C352&gt;BK$7,$C352+$E352-1&lt;BK$7),0,$D352-SUM($F228:BJ228))</f>
        <v>0</v>
      </c>
      <c r="BL352" s="339">
        <f>IF(OR($C352&gt;BL$7,$C352+$E352-1&lt;BL$7),0,$D352-SUM($F228:BK228))</f>
        <v>0</v>
      </c>
      <c r="BM352" s="339">
        <f>IF(OR($C352&gt;BM$7,$C352+$E352-1&lt;BM$7),0,$D352-SUM($F228:BL228))</f>
        <v>0</v>
      </c>
      <c r="BN352" s="339">
        <f>IF(OR($C352&gt;BN$7,$C352+$E352-1&lt;BN$7),0,$D352-SUM($F228:BM228))</f>
        <v>0</v>
      </c>
      <c r="BO352" s="253"/>
      <c r="BP352" s="253"/>
      <c r="BQ352" s="253"/>
      <c r="BR352" s="253"/>
      <c r="BS352" s="253"/>
      <c r="BT352" s="253"/>
      <c r="BU352" s="253"/>
      <c r="BV352" s="253"/>
      <c r="BW352" s="253"/>
      <c r="BX352" s="253"/>
      <c r="BY352" s="253"/>
      <c r="BZ352" s="253"/>
      <c r="CA352" s="253"/>
      <c r="CB352" s="253"/>
      <c r="CC352" s="253"/>
      <c r="CD352" s="253"/>
      <c r="CE352" s="253"/>
      <c r="CF352" s="253"/>
      <c r="CG352" s="253"/>
      <c r="CH352" s="253"/>
      <c r="CI352" s="253"/>
      <c r="CJ352" s="253"/>
      <c r="CK352" s="253"/>
      <c r="CL352" s="253"/>
    </row>
    <row r="353" spans="1:90" hidden="1" outlineLevel="1" x14ac:dyDescent="0.15">
      <c r="A353" s="112"/>
      <c r="B353" s="336"/>
      <c r="C353" s="8">
        <v>5</v>
      </c>
      <c r="D353" s="337">
        <v>0.24124375719714664</v>
      </c>
      <c r="E353" s="8">
        <f t="shared" si="31"/>
        <v>9</v>
      </c>
      <c r="F353" s="338"/>
      <c r="G353" s="339">
        <f>IF(OR($C353&gt;G$7,$C353+$E353-1&lt;G$7),0,$D353-SUM($F229:F229))</f>
        <v>0</v>
      </c>
      <c r="H353" s="339">
        <f>IF(OR($C353&gt;H$7,$C353+$E353-1&lt;H$7),0,$D353-SUM($F229:G229))</f>
        <v>0</v>
      </c>
      <c r="I353" s="339">
        <f>IF(OR($C353&gt;I$7,$C353+$E353-1&lt;I$7),0,$D353-SUM($F229:H229))</f>
        <v>0</v>
      </c>
      <c r="J353" s="339">
        <f>IF(OR($C353&gt;J$7,$C353+$E353-1&lt;J$7),0,$D353-SUM($F229:I229))</f>
        <v>0</v>
      </c>
      <c r="K353" s="339">
        <f>IF(OR($C353&gt;K$7,$C353+$E353-1&lt;K$7),0,$D353-SUM($F229:J229))</f>
        <v>0.24124375719714664</v>
      </c>
      <c r="L353" s="339">
        <f>IF(OR($C353&gt;L$7,$C353+$E353-1&lt;L$7),0,$D353-SUM($F229:K229))</f>
        <v>0.24124375719714664</v>
      </c>
      <c r="M353" s="339">
        <f>IF(OR($C353&gt;M$7,$C353+$E353-1&lt;M$7),0,$D353-SUM($F229:L229))</f>
        <v>0.24124375719714664</v>
      </c>
      <c r="N353" s="339">
        <f>IF(OR($C353&gt;N$7,$C353+$E353-1&lt;N$7),0,$D353-SUM($F229:M229))</f>
        <v>0.24124375719714664</v>
      </c>
      <c r="O353" s="339">
        <f>IF(OR($C353&gt;O$7,$C353+$E353-1&lt;O$7),0,$D353-SUM($F229:N229))</f>
        <v>0.24124375719714664</v>
      </c>
      <c r="P353" s="339">
        <f>IF(OR($C353&gt;P$7,$C353+$E353-1&lt;P$7),0,$D353-SUM($F229:O229))</f>
        <v>0.24124375719714664</v>
      </c>
      <c r="Q353" s="339">
        <f>IF(OR($C353&gt;Q$7,$C353+$E353-1&lt;Q$7),0,$D353-SUM($F229:P229))</f>
        <v>0.24124375719714664</v>
      </c>
      <c r="R353" s="339">
        <f>IF(OR($C353&gt;R$7,$C353+$E353-1&lt;R$7),0,$D353-SUM($F229:Q229))</f>
        <v>0.24124375719714664</v>
      </c>
      <c r="S353" s="339">
        <f>IF(OR($C353&gt;S$7,$C353+$E353-1&lt;S$7),0,$D353-SUM($F229:R229))</f>
        <v>0.24124375719714664</v>
      </c>
      <c r="T353" s="339">
        <f>IF(OR($C353&gt;T$7,$C353+$E353-1&lt;T$7),0,$D353-SUM($F229:S229))</f>
        <v>0</v>
      </c>
      <c r="U353" s="339">
        <f>IF(OR($C353&gt;U$7,$C353+$E353-1&lt;U$7),0,$D353-SUM($F229:T229))</f>
        <v>0</v>
      </c>
      <c r="V353" s="339">
        <f>IF(OR($C353&gt;V$7,$C353+$E353-1&lt;V$7),0,$D353-SUM($F229:U229))</f>
        <v>0</v>
      </c>
      <c r="W353" s="339">
        <f>IF(OR($C353&gt;W$7,$C353+$E353-1&lt;W$7),0,$D353-SUM($F229:V229))</f>
        <v>0</v>
      </c>
      <c r="X353" s="339">
        <f>IF(OR($C353&gt;X$7,$C353+$E353-1&lt;X$7),0,$D353-SUM($F229:W229))</f>
        <v>0</v>
      </c>
      <c r="Y353" s="339">
        <f>IF(OR($C353&gt;Y$7,$C353+$E353-1&lt;Y$7),0,$D353-SUM($F229:X229))</f>
        <v>0</v>
      </c>
      <c r="Z353" s="339">
        <f>IF(OR($C353&gt;Z$7,$C353+$E353-1&lt;Z$7),0,$D353-SUM($F229:Y229))</f>
        <v>0</v>
      </c>
      <c r="AA353" s="339">
        <f>IF(OR($C353&gt;AA$7,$C353+$E353-1&lt;AA$7),0,$D353-SUM($F229:Z229))</f>
        <v>0</v>
      </c>
      <c r="AB353" s="339">
        <f>IF(OR($C353&gt;AB$7,$C353+$E353-1&lt;AB$7),0,$D353-SUM($F229:AA229))</f>
        <v>0</v>
      </c>
      <c r="AC353" s="339">
        <f>IF(OR($C353&gt;AC$7,$C353+$E353-1&lt;AC$7),0,$D353-SUM($F229:AB229))</f>
        <v>0</v>
      </c>
      <c r="AD353" s="339">
        <f>IF(OR($C353&gt;AD$7,$C353+$E353-1&lt;AD$7),0,$D353-SUM($F229:AC229))</f>
        <v>0</v>
      </c>
      <c r="AE353" s="339">
        <f>IF(OR($C353&gt;AE$7,$C353+$E353-1&lt;AE$7),0,$D353-SUM($F229:AD229))</f>
        <v>0</v>
      </c>
      <c r="AF353" s="339">
        <f>IF(OR($C353&gt;AF$7,$C353+$E353-1&lt;AF$7),0,$D353-SUM($F229:AE229))</f>
        <v>0</v>
      </c>
      <c r="AG353" s="339">
        <f>IF(OR($C353&gt;AG$7,$C353+$E353-1&lt;AG$7),0,$D353-SUM($F229:AF229))</f>
        <v>0</v>
      </c>
      <c r="AH353" s="339">
        <f>IF(OR($C353&gt;AH$7,$C353+$E353-1&lt;AH$7),0,$D353-SUM($F229:AG229))</f>
        <v>0</v>
      </c>
      <c r="AI353" s="339">
        <f>IF(OR($C353&gt;AI$7,$C353+$E353-1&lt;AI$7),0,$D353-SUM($F229:AH229))</f>
        <v>0</v>
      </c>
      <c r="AJ353" s="339">
        <f>IF(OR($C353&gt;AJ$7,$C353+$E353-1&lt;AJ$7),0,$D353-SUM($F229:AI229))</f>
        <v>0</v>
      </c>
      <c r="AK353" s="339">
        <f>IF(OR($C353&gt;AK$7,$C353+$E353-1&lt;AK$7),0,$D353-SUM($F229:AJ229))</f>
        <v>0</v>
      </c>
      <c r="AL353" s="339">
        <f>IF(OR($C353&gt;AL$7,$C353+$E353-1&lt;AL$7),0,$D353-SUM($F229:AK229))</f>
        <v>0</v>
      </c>
      <c r="AM353" s="339">
        <f>IF(OR($C353&gt;AM$7,$C353+$E353-1&lt;AM$7),0,$D353-SUM($F229:AL229))</f>
        <v>0</v>
      </c>
      <c r="AN353" s="339">
        <f>IF(OR($C353&gt;AN$7,$C353+$E353-1&lt;AN$7),0,$D353-SUM($F229:AM229))</f>
        <v>0</v>
      </c>
      <c r="AO353" s="339">
        <f>IF(OR($C353&gt;AO$7,$C353+$E353-1&lt;AO$7),0,$D353-SUM($F229:AN229))</f>
        <v>0</v>
      </c>
      <c r="AP353" s="339">
        <f>IF(OR($C353&gt;AP$7,$C353+$E353-1&lt;AP$7),0,$D353-SUM($F229:AO229))</f>
        <v>0</v>
      </c>
      <c r="AQ353" s="339">
        <f>IF(OR($C353&gt;AQ$7,$C353+$E353-1&lt;AQ$7),0,$D353-SUM($F229:AP229))</f>
        <v>0</v>
      </c>
      <c r="AR353" s="339">
        <f>IF(OR($C353&gt;AR$7,$C353+$E353-1&lt;AR$7),0,$D353-SUM($F229:AQ229))</f>
        <v>0</v>
      </c>
      <c r="AS353" s="339">
        <f>IF(OR($C353&gt;AS$7,$C353+$E353-1&lt;AS$7),0,$D353-SUM($F229:AR229))</f>
        <v>0</v>
      </c>
      <c r="AT353" s="339">
        <f>IF(OR($C353&gt;AT$7,$C353+$E353-1&lt;AT$7),0,$D353-SUM($F229:AS229))</f>
        <v>0</v>
      </c>
      <c r="AU353" s="339">
        <f>IF(OR($C353&gt;AU$7,$C353+$E353-1&lt;AU$7),0,$D353-SUM($F229:AT229))</f>
        <v>0</v>
      </c>
      <c r="AV353" s="339">
        <f>IF(OR($C353&gt;AV$7,$C353+$E353-1&lt;AV$7),0,$D353-SUM($F229:AU229))</f>
        <v>0</v>
      </c>
      <c r="AW353" s="339">
        <f>IF(OR($C353&gt;AW$7,$C353+$E353-1&lt;AW$7),0,$D353-SUM($F229:AV229))</f>
        <v>0</v>
      </c>
      <c r="AX353" s="339">
        <f>IF(OR($C353&gt;AX$7,$C353+$E353-1&lt;AX$7),0,$D353-SUM($F229:AW229))</f>
        <v>0</v>
      </c>
      <c r="AY353" s="339">
        <f>IF(OR($C353&gt;AY$7,$C353+$E353-1&lt;AY$7),0,$D353-SUM($F229:AX229))</f>
        <v>0</v>
      </c>
      <c r="AZ353" s="339">
        <f>IF(OR($C353&gt;AZ$7,$C353+$E353-1&lt;AZ$7),0,$D353-SUM($F229:AY229))</f>
        <v>0</v>
      </c>
      <c r="BA353" s="339">
        <f>IF(OR($C353&gt;BA$7,$C353+$E353-1&lt;BA$7),0,$D353-SUM($F229:AZ229))</f>
        <v>0</v>
      </c>
      <c r="BB353" s="339">
        <f>IF(OR($C353&gt;BB$7,$C353+$E353-1&lt;BB$7),0,$D353-SUM($F229:BA229))</f>
        <v>0</v>
      </c>
      <c r="BC353" s="339">
        <f>IF(OR($C353&gt;BC$7,$C353+$E353-1&lt;BC$7),0,$D353-SUM($F229:BB229))</f>
        <v>0</v>
      </c>
      <c r="BD353" s="339">
        <f>IF(OR($C353&gt;BD$7,$C353+$E353-1&lt;BD$7),0,$D353-SUM($F229:BC229))</f>
        <v>0</v>
      </c>
      <c r="BE353" s="339">
        <f>IF(OR($C353&gt;BE$7,$C353+$E353-1&lt;BE$7),0,$D353-SUM($F229:BD229))</f>
        <v>0</v>
      </c>
      <c r="BF353" s="339">
        <f>IF(OR($C353&gt;BF$7,$C353+$E353-1&lt;BF$7),0,$D353-SUM($F229:BE229))</f>
        <v>0</v>
      </c>
      <c r="BG353" s="339">
        <f>IF(OR($C353&gt;BG$7,$C353+$E353-1&lt;BG$7),0,$D353-SUM($F229:BF229))</f>
        <v>0</v>
      </c>
      <c r="BH353" s="339">
        <f>IF(OR($C353&gt;BH$7,$C353+$E353-1&lt;BH$7),0,$D353-SUM($F229:BG229))</f>
        <v>0</v>
      </c>
      <c r="BI353" s="339">
        <f>IF(OR($C353&gt;BI$7,$C353+$E353-1&lt;BI$7),0,$D353-SUM($F229:BH229))</f>
        <v>0</v>
      </c>
      <c r="BJ353" s="339">
        <f>IF(OR($C353&gt;BJ$7,$C353+$E353-1&lt;BJ$7),0,$D353-SUM($F229:BI229))</f>
        <v>0</v>
      </c>
      <c r="BK353" s="339">
        <f>IF(OR($C353&gt;BK$7,$C353+$E353-1&lt;BK$7),0,$D353-SUM($F229:BJ229))</f>
        <v>0</v>
      </c>
      <c r="BL353" s="339">
        <f>IF(OR($C353&gt;BL$7,$C353+$E353-1&lt;BL$7),0,$D353-SUM($F229:BK229))</f>
        <v>0</v>
      </c>
      <c r="BM353" s="339">
        <f>IF(OR($C353&gt;BM$7,$C353+$E353-1&lt;BM$7),0,$D353-SUM($F229:BL229))</f>
        <v>0</v>
      </c>
      <c r="BN353" s="339">
        <f>IF(OR($C353&gt;BN$7,$C353+$E353-1&lt;BN$7),0,$D353-SUM($F229:BM229))</f>
        <v>0</v>
      </c>
      <c r="BO353" s="253"/>
      <c r="BP353" s="253"/>
      <c r="BQ353" s="253"/>
      <c r="BR353" s="253"/>
      <c r="BS353" s="253"/>
      <c r="BT353" s="253"/>
      <c r="BU353" s="253"/>
      <c r="BV353" s="253"/>
      <c r="BW353" s="253"/>
      <c r="BX353" s="253"/>
      <c r="BY353" s="253"/>
      <c r="BZ353" s="253"/>
      <c r="CA353" s="253"/>
      <c r="CB353" s="253"/>
      <c r="CC353" s="253"/>
      <c r="CD353" s="253"/>
      <c r="CE353" s="253"/>
      <c r="CF353" s="253"/>
      <c r="CG353" s="253"/>
      <c r="CH353" s="253"/>
      <c r="CI353" s="253"/>
      <c r="CJ353" s="253"/>
      <c r="CK353" s="253"/>
      <c r="CL353" s="253"/>
    </row>
    <row r="354" spans="1:90" hidden="1" outlineLevel="1" x14ac:dyDescent="0.15">
      <c r="A354" s="112"/>
      <c r="B354" s="336"/>
      <c r="C354" s="8">
        <v>6</v>
      </c>
      <c r="D354" s="337">
        <v>0.23785330439329488</v>
      </c>
      <c r="E354" s="8">
        <f t="shared" si="31"/>
        <v>9</v>
      </c>
      <c r="F354" s="338"/>
      <c r="G354" s="339">
        <f>IF(OR($C354&gt;G$7,$C354+$E354-1&lt;G$7),0,$D354-SUM($F230:F230))</f>
        <v>0</v>
      </c>
      <c r="H354" s="339">
        <f>IF(OR($C354&gt;H$7,$C354+$E354-1&lt;H$7),0,$D354-SUM($F230:G230))</f>
        <v>0</v>
      </c>
      <c r="I354" s="339">
        <f>IF(OR($C354&gt;I$7,$C354+$E354-1&lt;I$7),0,$D354-SUM($F230:H230))</f>
        <v>0</v>
      </c>
      <c r="J354" s="339">
        <f>IF(OR($C354&gt;J$7,$C354+$E354-1&lt;J$7),0,$D354-SUM($F230:I230))</f>
        <v>0</v>
      </c>
      <c r="K354" s="339">
        <f>IF(OR($C354&gt;K$7,$C354+$E354-1&lt;K$7),0,$D354-SUM($F230:J230))</f>
        <v>0</v>
      </c>
      <c r="L354" s="339">
        <f>IF(OR($C354&gt;L$7,$C354+$E354-1&lt;L$7),0,$D354-SUM($F230:K230))</f>
        <v>0.23785330439329488</v>
      </c>
      <c r="M354" s="339">
        <f>IF(OR($C354&gt;M$7,$C354+$E354-1&lt;M$7),0,$D354-SUM($F230:L230))</f>
        <v>0.23785330439329488</v>
      </c>
      <c r="N354" s="339">
        <f>IF(OR($C354&gt;N$7,$C354+$E354-1&lt;N$7),0,$D354-SUM($F230:M230))</f>
        <v>0.23785330439329488</v>
      </c>
      <c r="O354" s="339">
        <f>IF(OR($C354&gt;O$7,$C354+$E354-1&lt;O$7),0,$D354-SUM($F230:N230))</f>
        <v>0.23785330439329488</v>
      </c>
      <c r="P354" s="339">
        <f>IF(OR($C354&gt;P$7,$C354+$E354-1&lt;P$7),0,$D354-SUM($F230:O230))</f>
        <v>0.23785330439329488</v>
      </c>
      <c r="Q354" s="339">
        <f>IF(OR($C354&gt;Q$7,$C354+$E354-1&lt;Q$7),0,$D354-SUM($F230:P230))</f>
        <v>0.23785330439329488</v>
      </c>
      <c r="R354" s="339">
        <f>IF(OR($C354&gt;R$7,$C354+$E354-1&lt;R$7),0,$D354-SUM($F230:Q230))</f>
        <v>0.23785330439329488</v>
      </c>
      <c r="S354" s="339">
        <f>IF(OR($C354&gt;S$7,$C354+$E354-1&lt;S$7),0,$D354-SUM($F230:R230))</f>
        <v>0.23785330439329488</v>
      </c>
      <c r="T354" s="339">
        <f>IF(OR($C354&gt;T$7,$C354+$E354-1&lt;T$7),0,$D354-SUM($F230:S230))</f>
        <v>0.23785330439329488</v>
      </c>
      <c r="U354" s="339">
        <f>IF(OR($C354&gt;U$7,$C354+$E354-1&lt;U$7),0,$D354-SUM($F230:T230))</f>
        <v>0</v>
      </c>
      <c r="V354" s="339">
        <f>IF(OR($C354&gt;V$7,$C354+$E354-1&lt;V$7),0,$D354-SUM($F230:U230))</f>
        <v>0</v>
      </c>
      <c r="W354" s="339">
        <f>IF(OR($C354&gt;W$7,$C354+$E354-1&lt;W$7),0,$D354-SUM($F230:V230))</f>
        <v>0</v>
      </c>
      <c r="X354" s="339">
        <f>IF(OR($C354&gt;X$7,$C354+$E354-1&lt;X$7),0,$D354-SUM($F230:W230))</f>
        <v>0</v>
      </c>
      <c r="Y354" s="339">
        <f>IF(OR($C354&gt;Y$7,$C354+$E354-1&lt;Y$7),0,$D354-SUM($F230:X230))</f>
        <v>0</v>
      </c>
      <c r="Z354" s="339">
        <f>IF(OR($C354&gt;Z$7,$C354+$E354-1&lt;Z$7),0,$D354-SUM($F230:Y230))</f>
        <v>0</v>
      </c>
      <c r="AA354" s="339">
        <f>IF(OR($C354&gt;AA$7,$C354+$E354-1&lt;AA$7),0,$D354-SUM($F230:Z230))</f>
        <v>0</v>
      </c>
      <c r="AB354" s="339">
        <f>IF(OR($C354&gt;AB$7,$C354+$E354-1&lt;AB$7),0,$D354-SUM($F230:AA230))</f>
        <v>0</v>
      </c>
      <c r="AC354" s="339">
        <f>IF(OR($C354&gt;AC$7,$C354+$E354-1&lt;AC$7),0,$D354-SUM($F230:AB230))</f>
        <v>0</v>
      </c>
      <c r="AD354" s="339">
        <f>IF(OR($C354&gt;AD$7,$C354+$E354-1&lt;AD$7),0,$D354-SUM($F230:AC230))</f>
        <v>0</v>
      </c>
      <c r="AE354" s="339">
        <f>IF(OR($C354&gt;AE$7,$C354+$E354-1&lt;AE$7),0,$D354-SUM($F230:AD230))</f>
        <v>0</v>
      </c>
      <c r="AF354" s="339">
        <f>IF(OR($C354&gt;AF$7,$C354+$E354-1&lt;AF$7),0,$D354-SUM($F230:AE230))</f>
        <v>0</v>
      </c>
      <c r="AG354" s="339">
        <f>IF(OR($C354&gt;AG$7,$C354+$E354-1&lt;AG$7),0,$D354-SUM($F230:AF230))</f>
        <v>0</v>
      </c>
      <c r="AH354" s="339">
        <f>IF(OR($C354&gt;AH$7,$C354+$E354-1&lt;AH$7),0,$D354-SUM($F230:AG230))</f>
        <v>0</v>
      </c>
      <c r="AI354" s="339">
        <f>IF(OR($C354&gt;AI$7,$C354+$E354-1&lt;AI$7),0,$D354-SUM($F230:AH230))</f>
        <v>0</v>
      </c>
      <c r="AJ354" s="339">
        <f>IF(OR($C354&gt;AJ$7,$C354+$E354-1&lt;AJ$7),0,$D354-SUM($F230:AI230))</f>
        <v>0</v>
      </c>
      <c r="AK354" s="339">
        <f>IF(OR($C354&gt;AK$7,$C354+$E354-1&lt;AK$7),0,$D354-SUM($F230:AJ230))</f>
        <v>0</v>
      </c>
      <c r="AL354" s="339">
        <f>IF(OR($C354&gt;AL$7,$C354+$E354-1&lt;AL$7),0,$D354-SUM($F230:AK230))</f>
        <v>0</v>
      </c>
      <c r="AM354" s="339">
        <f>IF(OR($C354&gt;AM$7,$C354+$E354-1&lt;AM$7),0,$D354-SUM($F230:AL230))</f>
        <v>0</v>
      </c>
      <c r="AN354" s="339">
        <f>IF(OR($C354&gt;AN$7,$C354+$E354-1&lt;AN$7),0,$D354-SUM($F230:AM230))</f>
        <v>0</v>
      </c>
      <c r="AO354" s="339">
        <f>IF(OR($C354&gt;AO$7,$C354+$E354-1&lt;AO$7),0,$D354-SUM($F230:AN230))</f>
        <v>0</v>
      </c>
      <c r="AP354" s="339">
        <f>IF(OR($C354&gt;AP$7,$C354+$E354-1&lt;AP$7),0,$D354-SUM($F230:AO230))</f>
        <v>0</v>
      </c>
      <c r="AQ354" s="339">
        <f>IF(OR($C354&gt;AQ$7,$C354+$E354-1&lt;AQ$7),0,$D354-SUM($F230:AP230))</f>
        <v>0</v>
      </c>
      <c r="AR354" s="339">
        <f>IF(OR($C354&gt;AR$7,$C354+$E354-1&lt;AR$7),0,$D354-SUM($F230:AQ230))</f>
        <v>0</v>
      </c>
      <c r="AS354" s="339">
        <f>IF(OR($C354&gt;AS$7,$C354+$E354-1&lt;AS$7),0,$D354-SUM($F230:AR230))</f>
        <v>0</v>
      </c>
      <c r="AT354" s="339">
        <f>IF(OR($C354&gt;AT$7,$C354+$E354-1&lt;AT$7),0,$D354-SUM($F230:AS230))</f>
        <v>0</v>
      </c>
      <c r="AU354" s="339">
        <f>IF(OR($C354&gt;AU$7,$C354+$E354-1&lt;AU$7),0,$D354-SUM($F230:AT230))</f>
        <v>0</v>
      </c>
      <c r="AV354" s="339">
        <f>IF(OR($C354&gt;AV$7,$C354+$E354-1&lt;AV$7),0,$D354-SUM($F230:AU230))</f>
        <v>0</v>
      </c>
      <c r="AW354" s="339">
        <f>IF(OR($C354&gt;AW$7,$C354+$E354-1&lt;AW$7),0,$D354-SUM($F230:AV230))</f>
        <v>0</v>
      </c>
      <c r="AX354" s="339">
        <f>IF(OR($C354&gt;AX$7,$C354+$E354-1&lt;AX$7),0,$D354-SUM($F230:AW230))</f>
        <v>0</v>
      </c>
      <c r="AY354" s="339">
        <f>IF(OR($C354&gt;AY$7,$C354+$E354-1&lt;AY$7),0,$D354-SUM($F230:AX230))</f>
        <v>0</v>
      </c>
      <c r="AZ354" s="339">
        <f>IF(OR($C354&gt;AZ$7,$C354+$E354-1&lt;AZ$7),0,$D354-SUM($F230:AY230))</f>
        <v>0</v>
      </c>
      <c r="BA354" s="339">
        <f>IF(OR($C354&gt;BA$7,$C354+$E354-1&lt;BA$7),0,$D354-SUM($F230:AZ230))</f>
        <v>0</v>
      </c>
      <c r="BB354" s="339">
        <f>IF(OR($C354&gt;BB$7,$C354+$E354-1&lt;BB$7),0,$D354-SUM($F230:BA230))</f>
        <v>0</v>
      </c>
      <c r="BC354" s="339">
        <f>IF(OR($C354&gt;BC$7,$C354+$E354-1&lt;BC$7),0,$D354-SUM($F230:BB230))</f>
        <v>0</v>
      </c>
      <c r="BD354" s="339">
        <f>IF(OR($C354&gt;BD$7,$C354+$E354-1&lt;BD$7),0,$D354-SUM($F230:BC230))</f>
        <v>0</v>
      </c>
      <c r="BE354" s="339">
        <f>IF(OR($C354&gt;BE$7,$C354+$E354-1&lt;BE$7),0,$D354-SUM($F230:BD230))</f>
        <v>0</v>
      </c>
      <c r="BF354" s="339">
        <f>IF(OR($C354&gt;BF$7,$C354+$E354-1&lt;BF$7),0,$D354-SUM($F230:BE230))</f>
        <v>0</v>
      </c>
      <c r="BG354" s="339">
        <f>IF(OR($C354&gt;BG$7,$C354+$E354-1&lt;BG$7),0,$D354-SUM($F230:BF230))</f>
        <v>0</v>
      </c>
      <c r="BH354" s="339">
        <f>IF(OR($C354&gt;BH$7,$C354+$E354-1&lt;BH$7),0,$D354-SUM($F230:BG230))</f>
        <v>0</v>
      </c>
      <c r="BI354" s="339">
        <f>IF(OR($C354&gt;BI$7,$C354+$E354-1&lt;BI$7),0,$D354-SUM($F230:BH230))</f>
        <v>0</v>
      </c>
      <c r="BJ354" s="339">
        <f>IF(OR($C354&gt;BJ$7,$C354+$E354-1&lt;BJ$7),0,$D354-SUM($F230:BI230))</f>
        <v>0</v>
      </c>
      <c r="BK354" s="339">
        <f>IF(OR($C354&gt;BK$7,$C354+$E354-1&lt;BK$7),0,$D354-SUM($F230:BJ230))</f>
        <v>0</v>
      </c>
      <c r="BL354" s="339">
        <f>IF(OR($C354&gt;BL$7,$C354+$E354-1&lt;BL$7),0,$D354-SUM($F230:BK230))</f>
        <v>0</v>
      </c>
      <c r="BM354" s="339">
        <f>IF(OR($C354&gt;BM$7,$C354+$E354-1&lt;BM$7),0,$D354-SUM($F230:BL230))</f>
        <v>0</v>
      </c>
      <c r="BN354" s="339">
        <f>IF(OR($C354&gt;BN$7,$C354+$E354-1&lt;BN$7),0,$D354-SUM($F230:BM230))</f>
        <v>0</v>
      </c>
      <c r="BO354" s="253"/>
      <c r="BP354" s="253"/>
      <c r="BQ354" s="253"/>
      <c r="BR354" s="253"/>
      <c r="BS354" s="253"/>
      <c r="BT354" s="253"/>
      <c r="BU354" s="253"/>
      <c r="BV354" s="253"/>
      <c r="BW354" s="253"/>
      <c r="BX354" s="253"/>
      <c r="BY354" s="253"/>
      <c r="BZ354" s="253"/>
      <c r="CA354" s="253"/>
      <c r="CB354" s="253"/>
      <c r="CC354" s="253"/>
      <c r="CD354" s="253"/>
      <c r="CE354" s="253"/>
      <c r="CF354" s="253"/>
      <c r="CG354" s="253"/>
      <c r="CH354" s="253"/>
      <c r="CI354" s="253"/>
      <c r="CJ354" s="253"/>
      <c r="CK354" s="253"/>
      <c r="CL354" s="253"/>
    </row>
    <row r="355" spans="1:90" hidden="1" outlineLevel="1" x14ac:dyDescent="0.15">
      <c r="A355" s="112"/>
      <c r="B355" s="336"/>
      <c r="C355" s="8">
        <v>7</v>
      </c>
      <c r="D355" s="337">
        <v>0.23446285158944308</v>
      </c>
      <c r="E355" s="8">
        <f t="shared" si="31"/>
        <v>9</v>
      </c>
      <c r="F355" s="338"/>
      <c r="G355" s="339">
        <f>IF(OR($C355&gt;G$7,$C355+$E355-1&lt;G$7),0,$D355-SUM($F231:F231))</f>
        <v>0</v>
      </c>
      <c r="H355" s="339">
        <f>IF(OR($C355&gt;H$7,$C355+$E355-1&lt;H$7),0,$D355-SUM($F231:G231))</f>
        <v>0</v>
      </c>
      <c r="I355" s="339">
        <f>IF(OR($C355&gt;I$7,$C355+$E355-1&lt;I$7),0,$D355-SUM($F231:H231))</f>
        <v>0</v>
      </c>
      <c r="J355" s="339">
        <f>IF(OR($C355&gt;J$7,$C355+$E355-1&lt;J$7),0,$D355-SUM($F231:I231))</f>
        <v>0</v>
      </c>
      <c r="K355" s="339">
        <f>IF(OR($C355&gt;K$7,$C355+$E355-1&lt;K$7),0,$D355-SUM($F231:J231))</f>
        <v>0</v>
      </c>
      <c r="L355" s="339">
        <f>IF(OR($C355&gt;L$7,$C355+$E355-1&lt;L$7),0,$D355-SUM($F231:K231))</f>
        <v>0</v>
      </c>
      <c r="M355" s="339">
        <f>IF(OR($C355&gt;M$7,$C355+$E355-1&lt;M$7),0,$D355-SUM($F231:L231))</f>
        <v>0.23446285158944308</v>
      </c>
      <c r="N355" s="339">
        <f>IF(OR($C355&gt;N$7,$C355+$E355-1&lt;N$7),0,$D355-SUM($F231:M231))</f>
        <v>0.23446285158944308</v>
      </c>
      <c r="O355" s="339">
        <f>IF(OR($C355&gt;O$7,$C355+$E355-1&lt;O$7),0,$D355-SUM($F231:N231))</f>
        <v>0.23446285158944308</v>
      </c>
      <c r="P355" s="339">
        <f>IF(OR($C355&gt;P$7,$C355+$E355-1&lt;P$7),0,$D355-SUM($F231:O231))</f>
        <v>0.23446285158944308</v>
      </c>
      <c r="Q355" s="339">
        <f>IF(OR($C355&gt;Q$7,$C355+$E355-1&lt;Q$7),0,$D355-SUM($F231:P231))</f>
        <v>0.23446285158944308</v>
      </c>
      <c r="R355" s="339">
        <f>IF(OR($C355&gt;R$7,$C355+$E355-1&lt;R$7),0,$D355-SUM($F231:Q231))</f>
        <v>0.23446285158944308</v>
      </c>
      <c r="S355" s="339">
        <f>IF(OR($C355&gt;S$7,$C355+$E355-1&lt;S$7),0,$D355-SUM($F231:R231))</f>
        <v>0.23446285158944308</v>
      </c>
      <c r="T355" s="339">
        <f>IF(OR($C355&gt;T$7,$C355+$E355-1&lt;T$7),0,$D355-SUM($F231:S231))</f>
        <v>0.23446285158944308</v>
      </c>
      <c r="U355" s="339">
        <f>IF(OR($C355&gt;U$7,$C355+$E355-1&lt;U$7),0,$D355-SUM($F231:T231))</f>
        <v>0.23446285158944308</v>
      </c>
      <c r="V355" s="339">
        <f>IF(OR($C355&gt;V$7,$C355+$E355-1&lt;V$7),0,$D355-SUM($F231:U231))</f>
        <v>0</v>
      </c>
      <c r="W355" s="339">
        <f>IF(OR($C355&gt;W$7,$C355+$E355-1&lt;W$7),0,$D355-SUM($F231:V231))</f>
        <v>0</v>
      </c>
      <c r="X355" s="339">
        <f>IF(OR($C355&gt;X$7,$C355+$E355-1&lt;X$7),0,$D355-SUM($F231:W231))</f>
        <v>0</v>
      </c>
      <c r="Y355" s="339">
        <f>IF(OR($C355&gt;Y$7,$C355+$E355-1&lt;Y$7),0,$D355-SUM($F231:X231))</f>
        <v>0</v>
      </c>
      <c r="Z355" s="339">
        <f>IF(OR($C355&gt;Z$7,$C355+$E355-1&lt;Z$7),0,$D355-SUM($F231:Y231))</f>
        <v>0</v>
      </c>
      <c r="AA355" s="339">
        <f>IF(OR($C355&gt;AA$7,$C355+$E355-1&lt;AA$7),0,$D355-SUM($F231:Z231))</f>
        <v>0</v>
      </c>
      <c r="AB355" s="339">
        <f>IF(OR($C355&gt;AB$7,$C355+$E355-1&lt;AB$7),0,$D355-SUM($F231:AA231))</f>
        <v>0</v>
      </c>
      <c r="AC355" s="339">
        <f>IF(OR($C355&gt;AC$7,$C355+$E355-1&lt;AC$7),0,$D355-SUM($F231:AB231))</f>
        <v>0</v>
      </c>
      <c r="AD355" s="339">
        <f>IF(OR($C355&gt;AD$7,$C355+$E355-1&lt;AD$7),0,$D355-SUM($F231:AC231))</f>
        <v>0</v>
      </c>
      <c r="AE355" s="339">
        <f>IF(OR($C355&gt;AE$7,$C355+$E355-1&lt;AE$7),0,$D355-SUM($F231:AD231))</f>
        <v>0</v>
      </c>
      <c r="AF355" s="339">
        <f>IF(OR($C355&gt;AF$7,$C355+$E355-1&lt;AF$7),0,$D355-SUM($F231:AE231))</f>
        <v>0</v>
      </c>
      <c r="AG355" s="339">
        <f>IF(OR($C355&gt;AG$7,$C355+$E355-1&lt;AG$7),0,$D355-SUM($F231:AF231))</f>
        <v>0</v>
      </c>
      <c r="AH355" s="339">
        <f>IF(OR($C355&gt;AH$7,$C355+$E355-1&lt;AH$7),0,$D355-SUM($F231:AG231))</f>
        <v>0</v>
      </c>
      <c r="AI355" s="339">
        <f>IF(OR($C355&gt;AI$7,$C355+$E355-1&lt;AI$7),0,$D355-SUM($F231:AH231))</f>
        <v>0</v>
      </c>
      <c r="AJ355" s="339">
        <f>IF(OR($C355&gt;AJ$7,$C355+$E355-1&lt;AJ$7),0,$D355-SUM($F231:AI231))</f>
        <v>0</v>
      </c>
      <c r="AK355" s="339">
        <f>IF(OR($C355&gt;AK$7,$C355+$E355-1&lt;AK$7),0,$D355-SUM($F231:AJ231))</f>
        <v>0</v>
      </c>
      <c r="AL355" s="339">
        <f>IF(OR($C355&gt;AL$7,$C355+$E355-1&lt;AL$7),0,$D355-SUM($F231:AK231))</f>
        <v>0</v>
      </c>
      <c r="AM355" s="339">
        <f>IF(OR($C355&gt;AM$7,$C355+$E355-1&lt;AM$7),0,$D355-SUM($F231:AL231))</f>
        <v>0</v>
      </c>
      <c r="AN355" s="339">
        <f>IF(OR($C355&gt;AN$7,$C355+$E355-1&lt;AN$7),0,$D355-SUM($F231:AM231))</f>
        <v>0</v>
      </c>
      <c r="AO355" s="339">
        <f>IF(OR($C355&gt;AO$7,$C355+$E355-1&lt;AO$7),0,$D355-SUM($F231:AN231))</f>
        <v>0</v>
      </c>
      <c r="AP355" s="339">
        <f>IF(OR($C355&gt;AP$7,$C355+$E355-1&lt;AP$7),0,$D355-SUM($F231:AO231))</f>
        <v>0</v>
      </c>
      <c r="AQ355" s="339">
        <f>IF(OR($C355&gt;AQ$7,$C355+$E355-1&lt;AQ$7),0,$D355-SUM($F231:AP231))</f>
        <v>0</v>
      </c>
      <c r="AR355" s="339">
        <f>IF(OR($C355&gt;AR$7,$C355+$E355-1&lt;AR$7),0,$D355-SUM($F231:AQ231))</f>
        <v>0</v>
      </c>
      <c r="AS355" s="339">
        <f>IF(OR($C355&gt;AS$7,$C355+$E355-1&lt;AS$7),0,$D355-SUM($F231:AR231))</f>
        <v>0</v>
      </c>
      <c r="AT355" s="339">
        <f>IF(OR($C355&gt;AT$7,$C355+$E355-1&lt;AT$7),0,$D355-SUM($F231:AS231))</f>
        <v>0</v>
      </c>
      <c r="AU355" s="339">
        <f>IF(OR($C355&gt;AU$7,$C355+$E355-1&lt;AU$7),0,$D355-SUM($F231:AT231))</f>
        <v>0</v>
      </c>
      <c r="AV355" s="339">
        <f>IF(OR($C355&gt;AV$7,$C355+$E355-1&lt;AV$7),0,$D355-SUM($F231:AU231))</f>
        <v>0</v>
      </c>
      <c r="AW355" s="339">
        <f>IF(OR($C355&gt;AW$7,$C355+$E355-1&lt;AW$7),0,$D355-SUM($F231:AV231))</f>
        <v>0</v>
      </c>
      <c r="AX355" s="339">
        <f>IF(OR($C355&gt;AX$7,$C355+$E355-1&lt;AX$7),0,$D355-SUM($F231:AW231))</f>
        <v>0</v>
      </c>
      <c r="AY355" s="339">
        <f>IF(OR($C355&gt;AY$7,$C355+$E355-1&lt;AY$7),0,$D355-SUM($F231:AX231))</f>
        <v>0</v>
      </c>
      <c r="AZ355" s="339">
        <f>IF(OR($C355&gt;AZ$7,$C355+$E355-1&lt;AZ$7),0,$D355-SUM($F231:AY231))</f>
        <v>0</v>
      </c>
      <c r="BA355" s="339">
        <f>IF(OR($C355&gt;BA$7,$C355+$E355-1&lt;BA$7),0,$D355-SUM($F231:AZ231))</f>
        <v>0</v>
      </c>
      <c r="BB355" s="339">
        <f>IF(OR($C355&gt;BB$7,$C355+$E355-1&lt;BB$7),0,$D355-SUM($F231:BA231))</f>
        <v>0</v>
      </c>
      <c r="BC355" s="339">
        <f>IF(OR($C355&gt;BC$7,$C355+$E355-1&lt;BC$7),0,$D355-SUM($F231:BB231))</f>
        <v>0</v>
      </c>
      <c r="BD355" s="339">
        <f>IF(OR($C355&gt;BD$7,$C355+$E355-1&lt;BD$7),0,$D355-SUM($F231:BC231))</f>
        <v>0</v>
      </c>
      <c r="BE355" s="339">
        <f>IF(OR($C355&gt;BE$7,$C355+$E355-1&lt;BE$7),0,$D355-SUM($F231:BD231))</f>
        <v>0</v>
      </c>
      <c r="BF355" s="339">
        <f>IF(OR($C355&gt;BF$7,$C355+$E355-1&lt;BF$7),0,$D355-SUM($F231:BE231))</f>
        <v>0</v>
      </c>
      <c r="BG355" s="339">
        <f>IF(OR($C355&gt;BG$7,$C355+$E355-1&lt;BG$7),0,$D355-SUM($F231:BF231))</f>
        <v>0</v>
      </c>
      <c r="BH355" s="339">
        <f>IF(OR($C355&gt;BH$7,$C355+$E355-1&lt;BH$7),0,$D355-SUM($F231:BG231))</f>
        <v>0</v>
      </c>
      <c r="BI355" s="339">
        <f>IF(OR($C355&gt;BI$7,$C355+$E355-1&lt;BI$7),0,$D355-SUM($F231:BH231))</f>
        <v>0</v>
      </c>
      <c r="BJ355" s="339">
        <f>IF(OR($C355&gt;BJ$7,$C355+$E355-1&lt;BJ$7),0,$D355-SUM($F231:BI231))</f>
        <v>0</v>
      </c>
      <c r="BK355" s="339">
        <f>IF(OR($C355&gt;BK$7,$C355+$E355-1&lt;BK$7),0,$D355-SUM($F231:BJ231))</f>
        <v>0</v>
      </c>
      <c r="BL355" s="339">
        <f>IF(OR($C355&gt;BL$7,$C355+$E355-1&lt;BL$7),0,$D355-SUM($F231:BK231))</f>
        <v>0</v>
      </c>
      <c r="BM355" s="339">
        <f>IF(OR($C355&gt;BM$7,$C355+$E355-1&lt;BM$7),0,$D355-SUM($F231:BL231))</f>
        <v>0</v>
      </c>
      <c r="BN355" s="339">
        <f>IF(OR($C355&gt;BN$7,$C355+$E355-1&lt;BN$7),0,$D355-SUM($F231:BM231))</f>
        <v>0</v>
      </c>
      <c r="BO355" s="253"/>
      <c r="BP355" s="253"/>
      <c r="BQ355" s="253"/>
      <c r="BR355" s="253"/>
      <c r="BS355" s="253"/>
      <c r="BT355" s="253"/>
      <c r="BU355" s="253"/>
      <c r="BV355" s="253"/>
      <c r="BW355" s="253"/>
      <c r="BX355" s="253"/>
      <c r="BY355" s="253"/>
      <c r="BZ355" s="253"/>
      <c r="CA355" s="253"/>
      <c r="CB355" s="253"/>
      <c r="CC355" s="253"/>
      <c r="CD355" s="253"/>
      <c r="CE355" s="253"/>
      <c r="CF355" s="253"/>
      <c r="CG355" s="253"/>
      <c r="CH355" s="253"/>
      <c r="CI355" s="253"/>
      <c r="CJ355" s="253"/>
      <c r="CK355" s="253"/>
      <c r="CL355" s="253"/>
    </row>
    <row r="356" spans="1:90" hidden="1" outlineLevel="1" x14ac:dyDescent="0.15">
      <c r="A356" s="112"/>
      <c r="B356" s="87"/>
      <c r="C356" s="8">
        <v>8</v>
      </c>
      <c r="D356" s="337">
        <v>0.23107239878559124</v>
      </c>
      <c r="E356" s="8">
        <f t="shared" si="31"/>
        <v>9</v>
      </c>
      <c r="F356" s="338"/>
      <c r="G356" s="339">
        <f>IF(OR($C356&gt;G$7,$C356+$E356-1&lt;G$7),0,$D356-SUM($F232:F232))</f>
        <v>0</v>
      </c>
      <c r="H356" s="339">
        <f>IF(OR($C356&gt;H$7,$C356+$E356-1&lt;H$7),0,$D356-SUM($F232:G232))</f>
        <v>0</v>
      </c>
      <c r="I356" s="339">
        <f>IF(OR($C356&gt;I$7,$C356+$E356-1&lt;I$7),0,$D356-SUM($F232:H232))</f>
        <v>0</v>
      </c>
      <c r="J356" s="339">
        <f>IF(OR($C356&gt;J$7,$C356+$E356-1&lt;J$7),0,$D356-SUM($F232:I232))</f>
        <v>0</v>
      </c>
      <c r="K356" s="339">
        <f>IF(OR($C356&gt;K$7,$C356+$E356-1&lt;K$7),0,$D356-SUM($F232:J232))</f>
        <v>0</v>
      </c>
      <c r="L356" s="339">
        <f>IF(OR($C356&gt;L$7,$C356+$E356-1&lt;L$7),0,$D356-SUM($F232:K232))</f>
        <v>0</v>
      </c>
      <c r="M356" s="339">
        <f>IF(OR($C356&gt;M$7,$C356+$E356-1&lt;M$7),0,$D356-SUM($F232:L232))</f>
        <v>0</v>
      </c>
      <c r="N356" s="339">
        <f>IF(OR($C356&gt;N$7,$C356+$E356-1&lt;N$7),0,$D356-SUM($F232:M232))</f>
        <v>0.23107239878559124</v>
      </c>
      <c r="O356" s="339">
        <f>IF(OR($C356&gt;O$7,$C356+$E356-1&lt;O$7),0,$D356-SUM($F232:N232))</f>
        <v>0.23107239878559124</v>
      </c>
      <c r="P356" s="339">
        <f>IF(OR($C356&gt;P$7,$C356+$E356-1&lt;P$7),0,$D356-SUM($F232:O232))</f>
        <v>0.23107239878559124</v>
      </c>
      <c r="Q356" s="339">
        <f>IF(OR($C356&gt;Q$7,$C356+$E356-1&lt;Q$7),0,$D356-SUM($F232:P232))</f>
        <v>0.23107239878559124</v>
      </c>
      <c r="R356" s="339">
        <f>IF(OR($C356&gt;R$7,$C356+$E356-1&lt;R$7),0,$D356-SUM($F232:Q232))</f>
        <v>0.23107239878559124</v>
      </c>
      <c r="S356" s="339">
        <f>IF(OR($C356&gt;S$7,$C356+$E356-1&lt;S$7),0,$D356-SUM($F232:R232))</f>
        <v>0.23107239878559124</v>
      </c>
      <c r="T356" s="339">
        <f>IF(OR($C356&gt;T$7,$C356+$E356-1&lt;T$7),0,$D356-SUM($F232:S232))</f>
        <v>0.23107239878559124</v>
      </c>
      <c r="U356" s="339">
        <f>IF(OR($C356&gt;U$7,$C356+$E356-1&lt;U$7),0,$D356-SUM($F232:T232))</f>
        <v>0.23107239878559124</v>
      </c>
      <c r="V356" s="339">
        <f>IF(OR($C356&gt;V$7,$C356+$E356-1&lt;V$7),0,$D356-SUM($F232:U232))</f>
        <v>0.23107239878559124</v>
      </c>
      <c r="W356" s="339">
        <f>IF(OR($C356&gt;W$7,$C356+$E356-1&lt;W$7),0,$D356-SUM($F232:V232))</f>
        <v>0</v>
      </c>
      <c r="X356" s="339">
        <f>IF(OR($C356&gt;X$7,$C356+$E356-1&lt;X$7),0,$D356-SUM($F232:W232))</f>
        <v>0</v>
      </c>
      <c r="Y356" s="339">
        <f>IF(OR($C356&gt;Y$7,$C356+$E356-1&lt;Y$7),0,$D356-SUM($F232:X232))</f>
        <v>0</v>
      </c>
      <c r="Z356" s="339">
        <f>IF(OR($C356&gt;Z$7,$C356+$E356-1&lt;Z$7),0,$D356-SUM($F232:Y232))</f>
        <v>0</v>
      </c>
      <c r="AA356" s="339">
        <f>IF(OR($C356&gt;AA$7,$C356+$E356-1&lt;AA$7),0,$D356-SUM($F232:Z232))</f>
        <v>0</v>
      </c>
      <c r="AB356" s="339">
        <f>IF(OR($C356&gt;AB$7,$C356+$E356-1&lt;AB$7),0,$D356-SUM($F232:AA232))</f>
        <v>0</v>
      </c>
      <c r="AC356" s="339">
        <f>IF(OR($C356&gt;AC$7,$C356+$E356-1&lt;AC$7),0,$D356-SUM($F232:AB232))</f>
        <v>0</v>
      </c>
      <c r="AD356" s="339">
        <f>IF(OR($C356&gt;AD$7,$C356+$E356-1&lt;AD$7),0,$D356-SUM($F232:AC232))</f>
        <v>0</v>
      </c>
      <c r="AE356" s="339">
        <f>IF(OR($C356&gt;AE$7,$C356+$E356-1&lt;AE$7),0,$D356-SUM($F232:AD232))</f>
        <v>0</v>
      </c>
      <c r="AF356" s="339">
        <f>IF(OR($C356&gt;AF$7,$C356+$E356-1&lt;AF$7),0,$D356-SUM($F232:AE232))</f>
        <v>0</v>
      </c>
      <c r="AG356" s="339">
        <f>IF(OR($C356&gt;AG$7,$C356+$E356-1&lt;AG$7),0,$D356-SUM($F232:AF232))</f>
        <v>0</v>
      </c>
      <c r="AH356" s="339">
        <f>IF(OR($C356&gt;AH$7,$C356+$E356-1&lt;AH$7),0,$D356-SUM($F232:AG232))</f>
        <v>0</v>
      </c>
      <c r="AI356" s="339">
        <f>IF(OR($C356&gt;AI$7,$C356+$E356-1&lt;AI$7),0,$D356-SUM($F232:AH232))</f>
        <v>0</v>
      </c>
      <c r="AJ356" s="339">
        <f>IF(OR($C356&gt;AJ$7,$C356+$E356-1&lt;AJ$7),0,$D356-SUM($F232:AI232))</f>
        <v>0</v>
      </c>
      <c r="AK356" s="339">
        <f>IF(OR($C356&gt;AK$7,$C356+$E356-1&lt;AK$7),0,$D356-SUM($F232:AJ232))</f>
        <v>0</v>
      </c>
      <c r="AL356" s="339">
        <f>IF(OR($C356&gt;AL$7,$C356+$E356-1&lt;AL$7),0,$D356-SUM($F232:AK232))</f>
        <v>0</v>
      </c>
      <c r="AM356" s="339">
        <f>IF(OR($C356&gt;AM$7,$C356+$E356-1&lt;AM$7),0,$D356-SUM($F232:AL232))</f>
        <v>0</v>
      </c>
      <c r="AN356" s="339">
        <f>IF(OR($C356&gt;AN$7,$C356+$E356-1&lt;AN$7),0,$D356-SUM($F232:AM232))</f>
        <v>0</v>
      </c>
      <c r="AO356" s="339">
        <f>IF(OR($C356&gt;AO$7,$C356+$E356-1&lt;AO$7),0,$D356-SUM($F232:AN232))</f>
        <v>0</v>
      </c>
      <c r="AP356" s="339">
        <f>IF(OR($C356&gt;AP$7,$C356+$E356-1&lt;AP$7),0,$D356-SUM($F232:AO232))</f>
        <v>0</v>
      </c>
      <c r="AQ356" s="339">
        <f>IF(OR($C356&gt;AQ$7,$C356+$E356-1&lt;AQ$7),0,$D356-SUM($F232:AP232))</f>
        <v>0</v>
      </c>
      <c r="AR356" s="339">
        <f>IF(OR($C356&gt;AR$7,$C356+$E356-1&lt;AR$7),0,$D356-SUM($F232:AQ232))</f>
        <v>0</v>
      </c>
      <c r="AS356" s="339">
        <f>IF(OR($C356&gt;AS$7,$C356+$E356-1&lt;AS$7),0,$D356-SUM($F232:AR232))</f>
        <v>0</v>
      </c>
      <c r="AT356" s="339">
        <f>IF(OR($C356&gt;AT$7,$C356+$E356-1&lt;AT$7),0,$D356-SUM($F232:AS232))</f>
        <v>0</v>
      </c>
      <c r="AU356" s="339">
        <f>IF(OR($C356&gt;AU$7,$C356+$E356-1&lt;AU$7),0,$D356-SUM($F232:AT232))</f>
        <v>0</v>
      </c>
      <c r="AV356" s="339">
        <f>IF(OR($C356&gt;AV$7,$C356+$E356-1&lt;AV$7),0,$D356-SUM($F232:AU232))</f>
        <v>0</v>
      </c>
      <c r="AW356" s="339">
        <f>IF(OR($C356&gt;AW$7,$C356+$E356-1&lt;AW$7),0,$D356-SUM($F232:AV232))</f>
        <v>0</v>
      </c>
      <c r="AX356" s="339">
        <f>IF(OR($C356&gt;AX$7,$C356+$E356-1&lt;AX$7),0,$D356-SUM($F232:AW232))</f>
        <v>0</v>
      </c>
      <c r="AY356" s="339">
        <f>IF(OR($C356&gt;AY$7,$C356+$E356-1&lt;AY$7),0,$D356-SUM($F232:AX232))</f>
        <v>0</v>
      </c>
      <c r="AZ356" s="339">
        <f>IF(OR($C356&gt;AZ$7,$C356+$E356-1&lt;AZ$7),0,$D356-SUM($F232:AY232))</f>
        <v>0</v>
      </c>
      <c r="BA356" s="339">
        <f>IF(OR($C356&gt;BA$7,$C356+$E356-1&lt;BA$7),0,$D356-SUM($F232:AZ232))</f>
        <v>0</v>
      </c>
      <c r="BB356" s="339">
        <f>IF(OR($C356&gt;BB$7,$C356+$E356-1&lt;BB$7),0,$D356-SUM($F232:BA232))</f>
        <v>0</v>
      </c>
      <c r="BC356" s="339">
        <f>IF(OR($C356&gt;BC$7,$C356+$E356-1&lt;BC$7),0,$D356-SUM($F232:BB232))</f>
        <v>0</v>
      </c>
      <c r="BD356" s="339">
        <f>IF(OR($C356&gt;BD$7,$C356+$E356-1&lt;BD$7),0,$D356-SUM($F232:BC232))</f>
        <v>0</v>
      </c>
      <c r="BE356" s="339">
        <f>IF(OR($C356&gt;BE$7,$C356+$E356-1&lt;BE$7),0,$D356-SUM($F232:BD232))</f>
        <v>0</v>
      </c>
      <c r="BF356" s="339">
        <f>IF(OR($C356&gt;BF$7,$C356+$E356-1&lt;BF$7),0,$D356-SUM($F232:BE232))</f>
        <v>0</v>
      </c>
      <c r="BG356" s="339">
        <f>IF(OR($C356&gt;BG$7,$C356+$E356-1&lt;BG$7),0,$D356-SUM($F232:BF232))</f>
        <v>0</v>
      </c>
      <c r="BH356" s="339">
        <f>IF(OR($C356&gt;BH$7,$C356+$E356-1&lt;BH$7),0,$D356-SUM($F232:BG232))</f>
        <v>0</v>
      </c>
      <c r="BI356" s="339">
        <f>IF(OR($C356&gt;BI$7,$C356+$E356-1&lt;BI$7),0,$D356-SUM($F232:BH232))</f>
        <v>0</v>
      </c>
      <c r="BJ356" s="339">
        <f>IF(OR($C356&gt;BJ$7,$C356+$E356-1&lt;BJ$7),0,$D356-SUM($F232:BI232))</f>
        <v>0</v>
      </c>
      <c r="BK356" s="339">
        <f>IF(OR($C356&gt;BK$7,$C356+$E356-1&lt;BK$7),0,$D356-SUM($F232:BJ232))</f>
        <v>0</v>
      </c>
      <c r="BL356" s="339">
        <f>IF(OR($C356&gt;BL$7,$C356+$E356-1&lt;BL$7),0,$D356-SUM($F232:BK232))</f>
        <v>0</v>
      </c>
      <c r="BM356" s="339">
        <f>IF(OR($C356&gt;BM$7,$C356+$E356-1&lt;BM$7),0,$D356-SUM($F232:BL232))</f>
        <v>0</v>
      </c>
      <c r="BN356" s="339">
        <f>IF(OR($C356&gt;BN$7,$C356+$E356-1&lt;BN$7),0,$D356-SUM($F232:BM232))</f>
        <v>0</v>
      </c>
      <c r="BO356" s="253"/>
      <c r="BP356" s="253"/>
      <c r="BQ356" s="253"/>
      <c r="BR356" s="253"/>
      <c r="BS356" s="253"/>
      <c r="BT356" s="253"/>
      <c r="BU356" s="253"/>
      <c r="BV356" s="253"/>
      <c r="BW356" s="253"/>
      <c r="BX356" s="253"/>
      <c r="BY356" s="253"/>
      <c r="BZ356" s="253"/>
      <c r="CA356" s="253"/>
      <c r="CB356" s="253"/>
      <c r="CC356" s="253"/>
      <c r="CD356" s="253"/>
      <c r="CE356" s="253"/>
      <c r="CF356" s="253"/>
      <c r="CG356" s="253"/>
      <c r="CH356" s="253"/>
      <c r="CI356" s="253"/>
      <c r="CJ356" s="253"/>
      <c r="CK356" s="253"/>
      <c r="CL356" s="253"/>
    </row>
    <row r="357" spans="1:90" hidden="1" outlineLevel="1" x14ac:dyDescent="0.15">
      <c r="A357" s="112"/>
      <c r="B357" s="87"/>
      <c r="C357" s="8">
        <v>9</v>
      </c>
      <c r="D357" s="337">
        <v>0.22768194598173946</v>
      </c>
      <c r="E357" s="8">
        <f t="shared" si="31"/>
        <v>9</v>
      </c>
      <c r="F357" s="338"/>
      <c r="G357" s="339">
        <f>IF(OR($C357&gt;G$7,$C357+$E357-1&lt;G$7),0,$D357-SUM($F233:F233))</f>
        <v>0</v>
      </c>
      <c r="H357" s="339">
        <f>IF(OR($C357&gt;H$7,$C357+$E357-1&lt;H$7),0,$D357-SUM($F233:G233))</f>
        <v>0</v>
      </c>
      <c r="I357" s="339">
        <f>IF(OR($C357&gt;I$7,$C357+$E357-1&lt;I$7),0,$D357-SUM($F233:H233))</f>
        <v>0</v>
      </c>
      <c r="J357" s="339">
        <f>IF(OR($C357&gt;J$7,$C357+$E357-1&lt;J$7),0,$D357-SUM($F233:I233))</f>
        <v>0</v>
      </c>
      <c r="K357" s="339">
        <f>IF(OR($C357&gt;K$7,$C357+$E357-1&lt;K$7),0,$D357-SUM($F233:J233))</f>
        <v>0</v>
      </c>
      <c r="L357" s="339">
        <f>IF(OR($C357&gt;L$7,$C357+$E357-1&lt;L$7),0,$D357-SUM($F233:K233))</f>
        <v>0</v>
      </c>
      <c r="M357" s="339">
        <f>IF(OR($C357&gt;M$7,$C357+$E357-1&lt;M$7),0,$D357-SUM($F233:L233))</f>
        <v>0</v>
      </c>
      <c r="N357" s="339">
        <f>IF(OR($C357&gt;N$7,$C357+$E357-1&lt;N$7),0,$D357-SUM($F233:M233))</f>
        <v>0</v>
      </c>
      <c r="O357" s="339">
        <f>IF(OR($C357&gt;O$7,$C357+$E357-1&lt;O$7),0,$D357-SUM($F233:N233))</f>
        <v>0.22768194598173946</v>
      </c>
      <c r="P357" s="339">
        <f>IF(OR($C357&gt;P$7,$C357+$E357-1&lt;P$7),0,$D357-SUM($F233:O233))</f>
        <v>0.22768194598173946</v>
      </c>
      <c r="Q357" s="339">
        <f>IF(OR($C357&gt;Q$7,$C357+$E357-1&lt;Q$7),0,$D357-SUM($F233:P233))</f>
        <v>0.22768194598173946</v>
      </c>
      <c r="R357" s="339">
        <f>IF(OR($C357&gt;R$7,$C357+$E357-1&lt;R$7),0,$D357-SUM($F233:Q233))</f>
        <v>0.22768194598173946</v>
      </c>
      <c r="S357" s="339">
        <f>IF(OR($C357&gt;S$7,$C357+$E357-1&lt;S$7),0,$D357-SUM($F233:R233))</f>
        <v>0.22768194598173946</v>
      </c>
      <c r="T357" s="339">
        <f>IF(OR($C357&gt;T$7,$C357+$E357-1&lt;T$7),0,$D357-SUM($F233:S233))</f>
        <v>0.22768194598173946</v>
      </c>
      <c r="U357" s="339">
        <f>IF(OR($C357&gt;U$7,$C357+$E357-1&lt;U$7),0,$D357-SUM($F233:T233))</f>
        <v>0.22768194598173946</v>
      </c>
      <c r="V357" s="339">
        <f>IF(OR($C357&gt;V$7,$C357+$E357-1&lt;V$7),0,$D357-SUM($F233:U233))</f>
        <v>0.22768194598173946</v>
      </c>
      <c r="W357" s="339">
        <f>IF(OR($C357&gt;W$7,$C357+$E357-1&lt;W$7),0,$D357-SUM($F233:V233))</f>
        <v>0.22768194598173946</v>
      </c>
      <c r="X357" s="339">
        <f>IF(OR($C357&gt;X$7,$C357+$E357-1&lt;X$7),0,$D357-SUM($F233:W233))</f>
        <v>0</v>
      </c>
      <c r="Y357" s="339">
        <f>IF(OR($C357&gt;Y$7,$C357+$E357-1&lt;Y$7),0,$D357-SUM($F233:X233))</f>
        <v>0</v>
      </c>
      <c r="Z357" s="339">
        <f>IF(OR($C357&gt;Z$7,$C357+$E357-1&lt;Z$7),0,$D357-SUM($F233:Y233))</f>
        <v>0</v>
      </c>
      <c r="AA357" s="339">
        <f>IF(OR($C357&gt;AA$7,$C357+$E357-1&lt;AA$7),0,$D357-SUM($F233:Z233))</f>
        <v>0</v>
      </c>
      <c r="AB357" s="339">
        <f>IF(OR($C357&gt;AB$7,$C357+$E357-1&lt;AB$7),0,$D357-SUM($F233:AA233))</f>
        <v>0</v>
      </c>
      <c r="AC357" s="339">
        <f>IF(OR($C357&gt;AC$7,$C357+$E357-1&lt;AC$7),0,$D357-SUM($F233:AB233))</f>
        <v>0</v>
      </c>
      <c r="AD357" s="339">
        <f>IF(OR($C357&gt;AD$7,$C357+$E357-1&lt;AD$7),0,$D357-SUM($F233:AC233))</f>
        <v>0</v>
      </c>
      <c r="AE357" s="339">
        <f>IF(OR($C357&gt;AE$7,$C357+$E357-1&lt;AE$7),0,$D357-SUM($F233:AD233))</f>
        <v>0</v>
      </c>
      <c r="AF357" s="339">
        <f>IF(OR($C357&gt;AF$7,$C357+$E357-1&lt;AF$7),0,$D357-SUM($F233:AE233))</f>
        <v>0</v>
      </c>
      <c r="AG357" s="339">
        <f>IF(OR($C357&gt;AG$7,$C357+$E357-1&lt;AG$7),0,$D357-SUM($F233:AF233))</f>
        <v>0</v>
      </c>
      <c r="AH357" s="339">
        <f>IF(OR($C357&gt;AH$7,$C357+$E357-1&lt;AH$7),0,$D357-SUM($F233:AG233))</f>
        <v>0</v>
      </c>
      <c r="AI357" s="339">
        <f>IF(OR($C357&gt;AI$7,$C357+$E357-1&lt;AI$7),0,$D357-SUM($F233:AH233))</f>
        <v>0</v>
      </c>
      <c r="AJ357" s="339">
        <f>IF(OR($C357&gt;AJ$7,$C357+$E357-1&lt;AJ$7),0,$D357-SUM($F233:AI233))</f>
        <v>0</v>
      </c>
      <c r="AK357" s="339">
        <f>IF(OR($C357&gt;AK$7,$C357+$E357-1&lt;AK$7),0,$D357-SUM($F233:AJ233))</f>
        <v>0</v>
      </c>
      <c r="AL357" s="339">
        <f>IF(OR($C357&gt;AL$7,$C357+$E357-1&lt;AL$7),0,$D357-SUM($F233:AK233))</f>
        <v>0</v>
      </c>
      <c r="AM357" s="339">
        <f>IF(OR($C357&gt;AM$7,$C357+$E357-1&lt;AM$7),0,$D357-SUM($F233:AL233))</f>
        <v>0</v>
      </c>
      <c r="AN357" s="339">
        <f>IF(OR($C357&gt;AN$7,$C357+$E357-1&lt;AN$7),0,$D357-SUM($F233:AM233))</f>
        <v>0</v>
      </c>
      <c r="AO357" s="339">
        <f>IF(OR($C357&gt;AO$7,$C357+$E357-1&lt;AO$7),0,$D357-SUM($F233:AN233))</f>
        <v>0</v>
      </c>
      <c r="AP357" s="339">
        <f>IF(OR($C357&gt;AP$7,$C357+$E357-1&lt;AP$7),0,$D357-SUM($F233:AO233))</f>
        <v>0</v>
      </c>
      <c r="AQ357" s="339">
        <f>IF(OR($C357&gt;AQ$7,$C357+$E357-1&lt;AQ$7),0,$D357-SUM($F233:AP233))</f>
        <v>0</v>
      </c>
      <c r="AR357" s="339">
        <f>IF(OR($C357&gt;AR$7,$C357+$E357-1&lt;AR$7),0,$D357-SUM($F233:AQ233))</f>
        <v>0</v>
      </c>
      <c r="AS357" s="339">
        <f>IF(OR($C357&gt;AS$7,$C357+$E357-1&lt;AS$7),0,$D357-SUM($F233:AR233))</f>
        <v>0</v>
      </c>
      <c r="AT357" s="339">
        <f>IF(OR($C357&gt;AT$7,$C357+$E357-1&lt;AT$7),0,$D357-SUM($F233:AS233))</f>
        <v>0</v>
      </c>
      <c r="AU357" s="339">
        <f>IF(OR($C357&gt;AU$7,$C357+$E357-1&lt;AU$7),0,$D357-SUM($F233:AT233))</f>
        <v>0</v>
      </c>
      <c r="AV357" s="339">
        <f>IF(OR($C357&gt;AV$7,$C357+$E357-1&lt;AV$7),0,$D357-SUM($F233:AU233))</f>
        <v>0</v>
      </c>
      <c r="AW357" s="339">
        <f>IF(OR($C357&gt;AW$7,$C357+$E357-1&lt;AW$7),0,$D357-SUM($F233:AV233))</f>
        <v>0</v>
      </c>
      <c r="AX357" s="339">
        <f>IF(OR($C357&gt;AX$7,$C357+$E357-1&lt;AX$7),0,$D357-SUM($F233:AW233))</f>
        <v>0</v>
      </c>
      <c r="AY357" s="339">
        <f>IF(OR($C357&gt;AY$7,$C357+$E357-1&lt;AY$7),0,$D357-SUM($F233:AX233))</f>
        <v>0</v>
      </c>
      <c r="AZ357" s="339">
        <f>IF(OR($C357&gt;AZ$7,$C357+$E357-1&lt;AZ$7),0,$D357-SUM($F233:AY233))</f>
        <v>0</v>
      </c>
      <c r="BA357" s="339">
        <f>IF(OR($C357&gt;BA$7,$C357+$E357-1&lt;BA$7),0,$D357-SUM($F233:AZ233))</f>
        <v>0</v>
      </c>
      <c r="BB357" s="339">
        <f>IF(OR($C357&gt;BB$7,$C357+$E357-1&lt;BB$7),0,$D357-SUM($F233:BA233))</f>
        <v>0</v>
      </c>
      <c r="BC357" s="339">
        <f>IF(OR($C357&gt;BC$7,$C357+$E357-1&lt;BC$7),0,$D357-SUM($F233:BB233))</f>
        <v>0</v>
      </c>
      <c r="BD357" s="339">
        <f>IF(OR($C357&gt;BD$7,$C357+$E357-1&lt;BD$7),0,$D357-SUM($F233:BC233))</f>
        <v>0</v>
      </c>
      <c r="BE357" s="339">
        <f>IF(OR($C357&gt;BE$7,$C357+$E357-1&lt;BE$7),0,$D357-SUM($F233:BD233))</f>
        <v>0</v>
      </c>
      <c r="BF357" s="339">
        <f>IF(OR($C357&gt;BF$7,$C357+$E357-1&lt;BF$7),0,$D357-SUM($F233:BE233))</f>
        <v>0</v>
      </c>
      <c r="BG357" s="339">
        <f>IF(OR($C357&gt;BG$7,$C357+$E357-1&lt;BG$7),0,$D357-SUM($F233:BF233))</f>
        <v>0</v>
      </c>
      <c r="BH357" s="339">
        <f>IF(OR($C357&gt;BH$7,$C357+$E357-1&lt;BH$7),0,$D357-SUM($F233:BG233))</f>
        <v>0</v>
      </c>
      <c r="BI357" s="339">
        <f>IF(OR($C357&gt;BI$7,$C357+$E357-1&lt;BI$7),0,$D357-SUM($F233:BH233))</f>
        <v>0</v>
      </c>
      <c r="BJ357" s="339">
        <f>IF(OR($C357&gt;BJ$7,$C357+$E357-1&lt;BJ$7),0,$D357-SUM($F233:BI233))</f>
        <v>0</v>
      </c>
      <c r="BK357" s="339">
        <f>IF(OR($C357&gt;BK$7,$C357+$E357-1&lt;BK$7),0,$D357-SUM($F233:BJ233))</f>
        <v>0</v>
      </c>
      <c r="BL357" s="339">
        <f>IF(OR($C357&gt;BL$7,$C357+$E357-1&lt;BL$7),0,$D357-SUM($F233:BK233))</f>
        <v>0</v>
      </c>
      <c r="BM357" s="339">
        <f>IF(OR($C357&gt;BM$7,$C357+$E357-1&lt;BM$7),0,$D357-SUM($F233:BL233))</f>
        <v>0</v>
      </c>
      <c r="BN357" s="339">
        <f>IF(OR($C357&gt;BN$7,$C357+$E357-1&lt;BN$7),0,$D357-SUM($F233:BM233))</f>
        <v>0</v>
      </c>
      <c r="BO357" s="253"/>
      <c r="BP357" s="253"/>
      <c r="BQ357" s="253"/>
      <c r="BR357" s="253"/>
      <c r="BS357" s="253"/>
      <c r="BT357" s="253"/>
      <c r="BU357" s="253"/>
      <c r="BV357" s="253"/>
      <c r="BW357" s="253"/>
      <c r="BX357" s="253"/>
      <c r="BY357" s="253"/>
      <c r="BZ357" s="253"/>
      <c r="CA357" s="253"/>
      <c r="CB357" s="253"/>
      <c r="CC357" s="253"/>
      <c r="CD357" s="253"/>
      <c r="CE357" s="253"/>
      <c r="CF357" s="253"/>
      <c r="CG357" s="253"/>
      <c r="CH357" s="253"/>
      <c r="CI357" s="253"/>
      <c r="CJ357" s="253"/>
      <c r="CK357" s="253"/>
      <c r="CL357" s="253"/>
    </row>
    <row r="358" spans="1:90" hidden="1" outlineLevel="1" x14ac:dyDescent="0.15">
      <c r="A358" s="112"/>
      <c r="B358" s="87"/>
      <c r="C358" s="8">
        <v>10</v>
      </c>
      <c r="D358" s="337">
        <v>0.22429149317788769</v>
      </c>
      <c r="E358" s="8">
        <f t="shared" si="31"/>
        <v>9</v>
      </c>
      <c r="F358" s="338"/>
      <c r="G358" s="339">
        <f>IF(OR($C358&gt;G$7,$C358+$E358-1&lt;G$7),0,$D358-SUM($F234:F234))</f>
        <v>0</v>
      </c>
      <c r="H358" s="339">
        <f>IF(OR($C358&gt;H$7,$C358+$E358-1&lt;H$7),0,$D358-SUM($F234:G234))</f>
        <v>0</v>
      </c>
      <c r="I358" s="339">
        <f>IF(OR($C358&gt;I$7,$C358+$E358-1&lt;I$7),0,$D358-SUM($F234:H234))</f>
        <v>0</v>
      </c>
      <c r="J358" s="339">
        <f>IF(OR($C358&gt;J$7,$C358+$E358-1&lt;J$7),0,$D358-SUM($F234:I234))</f>
        <v>0</v>
      </c>
      <c r="K358" s="339">
        <f>IF(OR($C358&gt;K$7,$C358+$E358-1&lt;K$7),0,$D358-SUM($F234:J234))</f>
        <v>0</v>
      </c>
      <c r="L358" s="339">
        <f>IF(OR($C358&gt;L$7,$C358+$E358-1&lt;L$7),0,$D358-SUM($F234:K234))</f>
        <v>0</v>
      </c>
      <c r="M358" s="339">
        <f>IF(OR($C358&gt;M$7,$C358+$E358-1&lt;M$7),0,$D358-SUM($F234:L234))</f>
        <v>0</v>
      </c>
      <c r="N358" s="339">
        <f>IF(OR($C358&gt;N$7,$C358+$E358-1&lt;N$7),0,$D358-SUM($F234:M234))</f>
        <v>0</v>
      </c>
      <c r="O358" s="339">
        <f>IF(OR($C358&gt;O$7,$C358+$E358-1&lt;O$7),0,$D358-SUM($F234:N234))</f>
        <v>0</v>
      </c>
      <c r="P358" s="339">
        <f>IF(OR($C358&gt;P$7,$C358+$E358-1&lt;P$7),0,$D358-SUM($F234:O234))</f>
        <v>0.22429149317788769</v>
      </c>
      <c r="Q358" s="339">
        <f>IF(OR($C358&gt;Q$7,$C358+$E358-1&lt;Q$7),0,$D358-SUM($F234:P234))</f>
        <v>0.22429149317788769</v>
      </c>
      <c r="R358" s="339">
        <f>IF(OR($C358&gt;R$7,$C358+$E358-1&lt;R$7),0,$D358-SUM($F234:Q234))</f>
        <v>0.22429149317788769</v>
      </c>
      <c r="S358" s="339">
        <f>IF(OR($C358&gt;S$7,$C358+$E358-1&lt;S$7),0,$D358-SUM($F234:R234))</f>
        <v>0.22429149317788769</v>
      </c>
      <c r="T358" s="339">
        <f>IF(OR($C358&gt;T$7,$C358+$E358-1&lt;T$7),0,$D358-SUM($F234:S234))</f>
        <v>0.22429149317788769</v>
      </c>
      <c r="U358" s="339">
        <f>IF(OR($C358&gt;U$7,$C358+$E358-1&lt;U$7),0,$D358-SUM($F234:T234))</f>
        <v>0.22429149317788769</v>
      </c>
      <c r="V358" s="339">
        <f>IF(OR($C358&gt;V$7,$C358+$E358-1&lt;V$7),0,$D358-SUM($F234:U234))</f>
        <v>0.22429149317788769</v>
      </c>
      <c r="W358" s="339">
        <f>IF(OR($C358&gt;W$7,$C358+$E358-1&lt;W$7),0,$D358-SUM($F234:V234))</f>
        <v>0.22429149317788769</v>
      </c>
      <c r="X358" s="339">
        <f>IF(OR($C358&gt;X$7,$C358+$E358-1&lt;X$7),0,$D358-SUM($F234:W234))</f>
        <v>0.22429149317788769</v>
      </c>
      <c r="Y358" s="339">
        <f>IF(OR($C358&gt;Y$7,$C358+$E358-1&lt;Y$7),0,$D358-SUM($F234:X234))</f>
        <v>0</v>
      </c>
      <c r="Z358" s="339">
        <f>IF(OR($C358&gt;Z$7,$C358+$E358-1&lt;Z$7),0,$D358-SUM($F234:Y234))</f>
        <v>0</v>
      </c>
      <c r="AA358" s="339">
        <f>IF(OR($C358&gt;AA$7,$C358+$E358-1&lt;AA$7),0,$D358-SUM($F234:Z234))</f>
        <v>0</v>
      </c>
      <c r="AB358" s="339">
        <f>IF(OR($C358&gt;AB$7,$C358+$E358-1&lt;AB$7),0,$D358-SUM($F234:AA234))</f>
        <v>0</v>
      </c>
      <c r="AC358" s="339">
        <f>IF(OR($C358&gt;AC$7,$C358+$E358-1&lt;AC$7),0,$D358-SUM($F234:AB234))</f>
        <v>0</v>
      </c>
      <c r="AD358" s="339">
        <f>IF(OR($C358&gt;AD$7,$C358+$E358-1&lt;AD$7),0,$D358-SUM($F234:AC234))</f>
        <v>0</v>
      </c>
      <c r="AE358" s="339">
        <f>IF(OR($C358&gt;AE$7,$C358+$E358-1&lt;AE$7),0,$D358-SUM($F234:AD234))</f>
        <v>0</v>
      </c>
      <c r="AF358" s="339">
        <f>IF(OR($C358&gt;AF$7,$C358+$E358-1&lt;AF$7),0,$D358-SUM($F234:AE234))</f>
        <v>0</v>
      </c>
      <c r="AG358" s="339">
        <f>IF(OR($C358&gt;AG$7,$C358+$E358-1&lt;AG$7),0,$D358-SUM($F234:AF234))</f>
        <v>0</v>
      </c>
      <c r="AH358" s="339">
        <f>IF(OR($C358&gt;AH$7,$C358+$E358-1&lt;AH$7),0,$D358-SUM($F234:AG234))</f>
        <v>0</v>
      </c>
      <c r="AI358" s="339">
        <f>IF(OR($C358&gt;AI$7,$C358+$E358-1&lt;AI$7),0,$D358-SUM($F234:AH234))</f>
        <v>0</v>
      </c>
      <c r="AJ358" s="339">
        <f>IF(OR($C358&gt;AJ$7,$C358+$E358-1&lt;AJ$7),0,$D358-SUM($F234:AI234))</f>
        <v>0</v>
      </c>
      <c r="AK358" s="339">
        <f>IF(OR($C358&gt;AK$7,$C358+$E358-1&lt;AK$7),0,$D358-SUM($F234:AJ234))</f>
        <v>0</v>
      </c>
      <c r="AL358" s="339">
        <f>IF(OR($C358&gt;AL$7,$C358+$E358-1&lt;AL$7),0,$D358-SUM($F234:AK234))</f>
        <v>0</v>
      </c>
      <c r="AM358" s="339">
        <f>IF(OR($C358&gt;AM$7,$C358+$E358-1&lt;AM$7),0,$D358-SUM($F234:AL234))</f>
        <v>0</v>
      </c>
      <c r="AN358" s="339">
        <f>IF(OR($C358&gt;AN$7,$C358+$E358-1&lt;AN$7),0,$D358-SUM($F234:AM234))</f>
        <v>0</v>
      </c>
      <c r="AO358" s="339">
        <f>IF(OR($C358&gt;AO$7,$C358+$E358-1&lt;AO$7),0,$D358-SUM($F234:AN234))</f>
        <v>0</v>
      </c>
      <c r="AP358" s="339">
        <f>IF(OR($C358&gt;AP$7,$C358+$E358-1&lt;AP$7),0,$D358-SUM($F234:AO234))</f>
        <v>0</v>
      </c>
      <c r="AQ358" s="339">
        <f>IF(OR($C358&gt;AQ$7,$C358+$E358-1&lt;AQ$7),0,$D358-SUM($F234:AP234))</f>
        <v>0</v>
      </c>
      <c r="AR358" s="339">
        <f>IF(OR($C358&gt;AR$7,$C358+$E358-1&lt;AR$7),0,$D358-SUM($F234:AQ234))</f>
        <v>0</v>
      </c>
      <c r="AS358" s="339">
        <f>IF(OR($C358&gt;AS$7,$C358+$E358-1&lt;AS$7),0,$D358-SUM($F234:AR234))</f>
        <v>0</v>
      </c>
      <c r="AT358" s="339">
        <f>IF(OR($C358&gt;AT$7,$C358+$E358-1&lt;AT$7),0,$D358-SUM($F234:AS234))</f>
        <v>0</v>
      </c>
      <c r="AU358" s="339">
        <f>IF(OR($C358&gt;AU$7,$C358+$E358-1&lt;AU$7),0,$D358-SUM($F234:AT234))</f>
        <v>0</v>
      </c>
      <c r="AV358" s="339">
        <f>IF(OR($C358&gt;AV$7,$C358+$E358-1&lt;AV$7),0,$D358-SUM($F234:AU234))</f>
        <v>0</v>
      </c>
      <c r="AW358" s="339">
        <f>IF(OR($C358&gt;AW$7,$C358+$E358-1&lt;AW$7),0,$D358-SUM($F234:AV234))</f>
        <v>0</v>
      </c>
      <c r="AX358" s="339">
        <f>IF(OR($C358&gt;AX$7,$C358+$E358-1&lt;AX$7),0,$D358-SUM($F234:AW234))</f>
        <v>0</v>
      </c>
      <c r="AY358" s="339">
        <f>IF(OR($C358&gt;AY$7,$C358+$E358-1&lt;AY$7),0,$D358-SUM($F234:AX234))</f>
        <v>0</v>
      </c>
      <c r="AZ358" s="339">
        <f>IF(OR($C358&gt;AZ$7,$C358+$E358-1&lt;AZ$7),0,$D358-SUM($F234:AY234))</f>
        <v>0</v>
      </c>
      <c r="BA358" s="339">
        <f>IF(OR($C358&gt;BA$7,$C358+$E358-1&lt;BA$7),0,$D358-SUM($F234:AZ234))</f>
        <v>0</v>
      </c>
      <c r="BB358" s="339">
        <f>IF(OR($C358&gt;BB$7,$C358+$E358-1&lt;BB$7),0,$D358-SUM($F234:BA234))</f>
        <v>0</v>
      </c>
      <c r="BC358" s="339">
        <f>IF(OR($C358&gt;BC$7,$C358+$E358-1&lt;BC$7),0,$D358-SUM($F234:BB234))</f>
        <v>0</v>
      </c>
      <c r="BD358" s="339">
        <f>IF(OR($C358&gt;BD$7,$C358+$E358-1&lt;BD$7),0,$D358-SUM($F234:BC234))</f>
        <v>0</v>
      </c>
      <c r="BE358" s="339">
        <f>IF(OR($C358&gt;BE$7,$C358+$E358-1&lt;BE$7),0,$D358-SUM($F234:BD234))</f>
        <v>0</v>
      </c>
      <c r="BF358" s="339">
        <f>IF(OR($C358&gt;BF$7,$C358+$E358-1&lt;BF$7),0,$D358-SUM($F234:BE234))</f>
        <v>0</v>
      </c>
      <c r="BG358" s="339">
        <f>IF(OR($C358&gt;BG$7,$C358+$E358-1&lt;BG$7),0,$D358-SUM($F234:BF234))</f>
        <v>0</v>
      </c>
      <c r="BH358" s="339">
        <f>IF(OR($C358&gt;BH$7,$C358+$E358-1&lt;BH$7),0,$D358-SUM($F234:BG234))</f>
        <v>0</v>
      </c>
      <c r="BI358" s="339">
        <f>IF(OR($C358&gt;BI$7,$C358+$E358-1&lt;BI$7),0,$D358-SUM($F234:BH234))</f>
        <v>0</v>
      </c>
      <c r="BJ358" s="339">
        <f>IF(OR($C358&gt;BJ$7,$C358+$E358-1&lt;BJ$7),0,$D358-SUM($F234:BI234))</f>
        <v>0</v>
      </c>
      <c r="BK358" s="339">
        <f>IF(OR($C358&gt;BK$7,$C358+$E358-1&lt;BK$7),0,$D358-SUM($F234:BJ234))</f>
        <v>0</v>
      </c>
      <c r="BL358" s="339">
        <f>IF(OR($C358&gt;BL$7,$C358+$E358-1&lt;BL$7),0,$D358-SUM($F234:BK234))</f>
        <v>0</v>
      </c>
      <c r="BM358" s="339">
        <f>IF(OR($C358&gt;BM$7,$C358+$E358-1&lt;BM$7),0,$D358-SUM($F234:BL234))</f>
        <v>0</v>
      </c>
      <c r="BN358" s="339">
        <f>IF(OR($C358&gt;BN$7,$C358+$E358-1&lt;BN$7),0,$D358-SUM($F234:BM234))</f>
        <v>0</v>
      </c>
      <c r="BO358" s="253"/>
      <c r="BP358" s="253"/>
      <c r="BQ358" s="253"/>
      <c r="BR358" s="253"/>
      <c r="BS358" s="253"/>
      <c r="BT358" s="253"/>
      <c r="BU358" s="253"/>
      <c r="BV358" s="253"/>
      <c r="BW358" s="253"/>
      <c r="BX358" s="253"/>
      <c r="BY358" s="253"/>
      <c r="BZ358" s="253"/>
      <c r="CA358" s="253"/>
      <c r="CB358" s="253"/>
      <c r="CC358" s="253"/>
      <c r="CD358" s="253"/>
      <c r="CE358" s="253"/>
      <c r="CF358" s="253"/>
      <c r="CG358" s="253"/>
      <c r="CH358" s="253"/>
      <c r="CI358" s="253"/>
      <c r="CJ358" s="253"/>
      <c r="CK358" s="253"/>
      <c r="CL358" s="253"/>
    </row>
    <row r="359" spans="1:90" hidden="1" outlineLevel="1" x14ac:dyDescent="0.15">
      <c r="A359" s="112"/>
      <c r="B359" s="87"/>
      <c r="C359" s="8">
        <v>11</v>
      </c>
      <c r="D359" s="337">
        <v>0.22090104037403591</v>
      </c>
      <c r="E359" s="8">
        <f t="shared" si="31"/>
        <v>9</v>
      </c>
      <c r="F359" s="338"/>
      <c r="G359" s="339">
        <f>IF(OR($C359&gt;G$7,$C359+$E359-1&lt;G$7),0,$D359-SUM($F235:F235))</f>
        <v>0</v>
      </c>
      <c r="H359" s="339">
        <f>IF(OR($C359&gt;H$7,$C359+$E359-1&lt;H$7),0,$D359-SUM($F235:G235))</f>
        <v>0</v>
      </c>
      <c r="I359" s="339">
        <f>IF(OR($C359&gt;I$7,$C359+$E359-1&lt;I$7),0,$D359-SUM($F235:H235))</f>
        <v>0</v>
      </c>
      <c r="J359" s="339">
        <f>IF(OR($C359&gt;J$7,$C359+$E359-1&lt;J$7),0,$D359-SUM($F235:I235))</f>
        <v>0</v>
      </c>
      <c r="K359" s="339">
        <f>IF(OR($C359&gt;K$7,$C359+$E359-1&lt;K$7),0,$D359-SUM($F235:J235))</f>
        <v>0</v>
      </c>
      <c r="L359" s="339">
        <f>IF(OR($C359&gt;L$7,$C359+$E359-1&lt;L$7),0,$D359-SUM($F235:K235))</f>
        <v>0</v>
      </c>
      <c r="M359" s="339">
        <f>IF(OR($C359&gt;M$7,$C359+$E359-1&lt;M$7),0,$D359-SUM($F235:L235))</f>
        <v>0</v>
      </c>
      <c r="N359" s="339">
        <f>IF(OR($C359&gt;N$7,$C359+$E359-1&lt;N$7),0,$D359-SUM($F235:M235))</f>
        <v>0</v>
      </c>
      <c r="O359" s="339">
        <f>IF(OR($C359&gt;O$7,$C359+$E359-1&lt;O$7),0,$D359-SUM($F235:N235))</f>
        <v>0</v>
      </c>
      <c r="P359" s="339">
        <f>IF(OR($C359&gt;P$7,$C359+$E359-1&lt;P$7),0,$D359-SUM($F235:O235))</f>
        <v>0</v>
      </c>
      <c r="Q359" s="339">
        <f>IF(OR($C359&gt;Q$7,$C359+$E359-1&lt;Q$7),0,$D359-SUM($F235:P235))</f>
        <v>0.22090104037403591</v>
      </c>
      <c r="R359" s="339">
        <f>IF(OR($C359&gt;R$7,$C359+$E359-1&lt;R$7),0,$D359-SUM($F235:Q235))</f>
        <v>0.22090104037403591</v>
      </c>
      <c r="S359" s="339">
        <f>IF(OR($C359&gt;S$7,$C359+$E359-1&lt;S$7),0,$D359-SUM($F235:R235))</f>
        <v>0.22090104037403591</v>
      </c>
      <c r="T359" s="339">
        <f>IF(OR($C359&gt;T$7,$C359+$E359-1&lt;T$7),0,$D359-SUM($F235:S235))</f>
        <v>0.22090104037403591</v>
      </c>
      <c r="U359" s="339">
        <f>IF(OR($C359&gt;U$7,$C359+$E359-1&lt;U$7),0,$D359-SUM($F235:T235))</f>
        <v>0.22090104037403591</v>
      </c>
      <c r="V359" s="339">
        <f>IF(OR($C359&gt;V$7,$C359+$E359-1&lt;V$7),0,$D359-SUM($F235:U235))</f>
        <v>0.22090104037403591</v>
      </c>
      <c r="W359" s="339">
        <f>IF(OR($C359&gt;W$7,$C359+$E359-1&lt;W$7),0,$D359-SUM($F235:V235))</f>
        <v>0.22090104037403591</v>
      </c>
      <c r="X359" s="339">
        <f>IF(OR($C359&gt;X$7,$C359+$E359-1&lt;X$7),0,$D359-SUM($F235:W235))</f>
        <v>0.22090104037403591</v>
      </c>
      <c r="Y359" s="339">
        <f>IF(OR($C359&gt;Y$7,$C359+$E359-1&lt;Y$7),0,$D359-SUM($F235:X235))</f>
        <v>0.22090104037403591</v>
      </c>
      <c r="Z359" s="339">
        <f>IF(OR($C359&gt;Z$7,$C359+$E359-1&lt;Z$7),0,$D359-SUM($F235:Y235))</f>
        <v>0</v>
      </c>
      <c r="AA359" s="339">
        <f>IF(OR($C359&gt;AA$7,$C359+$E359-1&lt;AA$7),0,$D359-SUM($F235:Z235))</f>
        <v>0</v>
      </c>
      <c r="AB359" s="339">
        <f>IF(OR($C359&gt;AB$7,$C359+$E359-1&lt;AB$7),0,$D359-SUM($F235:AA235))</f>
        <v>0</v>
      </c>
      <c r="AC359" s="339">
        <f>IF(OR($C359&gt;AC$7,$C359+$E359-1&lt;AC$7),0,$D359-SUM($F235:AB235))</f>
        <v>0</v>
      </c>
      <c r="AD359" s="339">
        <f>IF(OR($C359&gt;AD$7,$C359+$E359-1&lt;AD$7),0,$D359-SUM($F235:AC235))</f>
        <v>0</v>
      </c>
      <c r="AE359" s="339">
        <f>IF(OR($C359&gt;AE$7,$C359+$E359-1&lt;AE$7),0,$D359-SUM($F235:AD235))</f>
        <v>0</v>
      </c>
      <c r="AF359" s="339">
        <f>IF(OR($C359&gt;AF$7,$C359+$E359-1&lt;AF$7),0,$D359-SUM($F235:AE235))</f>
        <v>0</v>
      </c>
      <c r="AG359" s="339">
        <f>IF(OR($C359&gt;AG$7,$C359+$E359-1&lt;AG$7),0,$D359-SUM($F235:AF235))</f>
        <v>0</v>
      </c>
      <c r="AH359" s="339">
        <f>IF(OR($C359&gt;AH$7,$C359+$E359-1&lt;AH$7),0,$D359-SUM($F235:AG235))</f>
        <v>0</v>
      </c>
      <c r="AI359" s="339">
        <f>IF(OR($C359&gt;AI$7,$C359+$E359-1&lt;AI$7),0,$D359-SUM($F235:AH235))</f>
        <v>0</v>
      </c>
      <c r="AJ359" s="339">
        <f>IF(OR($C359&gt;AJ$7,$C359+$E359-1&lt;AJ$7),0,$D359-SUM($F235:AI235))</f>
        <v>0</v>
      </c>
      <c r="AK359" s="339">
        <f>IF(OR($C359&gt;AK$7,$C359+$E359-1&lt;AK$7),0,$D359-SUM($F235:AJ235))</f>
        <v>0</v>
      </c>
      <c r="AL359" s="339">
        <f>IF(OR($C359&gt;AL$7,$C359+$E359-1&lt;AL$7),0,$D359-SUM($F235:AK235))</f>
        <v>0</v>
      </c>
      <c r="AM359" s="339">
        <f>IF(OR($C359&gt;AM$7,$C359+$E359-1&lt;AM$7),0,$D359-SUM($F235:AL235))</f>
        <v>0</v>
      </c>
      <c r="AN359" s="339">
        <f>IF(OR($C359&gt;AN$7,$C359+$E359-1&lt;AN$7),0,$D359-SUM($F235:AM235))</f>
        <v>0</v>
      </c>
      <c r="AO359" s="339">
        <f>IF(OR($C359&gt;AO$7,$C359+$E359-1&lt;AO$7),0,$D359-SUM($F235:AN235))</f>
        <v>0</v>
      </c>
      <c r="AP359" s="339">
        <f>IF(OR($C359&gt;AP$7,$C359+$E359-1&lt;AP$7),0,$D359-SUM($F235:AO235))</f>
        <v>0</v>
      </c>
      <c r="AQ359" s="339">
        <f>IF(OR($C359&gt;AQ$7,$C359+$E359-1&lt;AQ$7),0,$D359-SUM($F235:AP235))</f>
        <v>0</v>
      </c>
      <c r="AR359" s="339">
        <f>IF(OR($C359&gt;AR$7,$C359+$E359-1&lt;AR$7),0,$D359-SUM($F235:AQ235))</f>
        <v>0</v>
      </c>
      <c r="AS359" s="339">
        <f>IF(OR($C359&gt;AS$7,$C359+$E359-1&lt;AS$7),0,$D359-SUM($F235:AR235))</f>
        <v>0</v>
      </c>
      <c r="AT359" s="339">
        <f>IF(OR($C359&gt;AT$7,$C359+$E359-1&lt;AT$7),0,$D359-SUM($F235:AS235))</f>
        <v>0</v>
      </c>
      <c r="AU359" s="339">
        <f>IF(OR($C359&gt;AU$7,$C359+$E359-1&lt;AU$7),0,$D359-SUM($F235:AT235))</f>
        <v>0</v>
      </c>
      <c r="AV359" s="339">
        <f>IF(OR($C359&gt;AV$7,$C359+$E359-1&lt;AV$7),0,$D359-SUM($F235:AU235))</f>
        <v>0</v>
      </c>
      <c r="AW359" s="339">
        <f>IF(OR($C359&gt;AW$7,$C359+$E359-1&lt;AW$7),0,$D359-SUM($F235:AV235))</f>
        <v>0</v>
      </c>
      <c r="AX359" s="339">
        <f>IF(OR($C359&gt;AX$7,$C359+$E359-1&lt;AX$7),0,$D359-SUM($F235:AW235))</f>
        <v>0</v>
      </c>
      <c r="AY359" s="339">
        <f>IF(OR($C359&gt;AY$7,$C359+$E359-1&lt;AY$7),0,$D359-SUM($F235:AX235))</f>
        <v>0</v>
      </c>
      <c r="AZ359" s="339">
        <f>IF(OR($C359&gt;AZ$7,$C359+$E359-1&lt;AZ$7),0,$D359-SUM($F235:AY235))</f>
        <v>0</v>
      </c>
      <c r="BA359" s="339">
        <f>IF(OR($C359&gt;BA$7,$C359+$E359-1&lt;BA$7),0,$D359-SUM($F235:AZ235))</f>
        <v>0</v>
      </c>
      <c r="BB359" s="339">
        <f>IF(OR($C359&gt;BB$7,$C359+$E359-1&lt;BB$7),0,$D359-SUM($F235:BA235))</f>
        <v>0</v>
      </c>
      <c r="BC359" s="339">
        <f>IF(OR($C359&gt;BC$7,$C359+$E359-1&lt;BC$7),0,$D359-SUM($F235:BB235))</f>
        <v>0</v>
      </c>
      <c r="BD359" s="339">
        <f>IF(OR($C359&gt;BD$7,$C359+$E359-1&lt;BD$7),0,$D359-SUM($F235:BC235))</f>
        <v>0</v>
      </c>
      <c r="BE359" s="339">
        <f>IF(OR($C359&gt;BE$7,$C359+$E359-1&lt;BE$7),0,$D359-SUM($F235:BD235))</f>
        <v>0</v>
      </c>
      <c r="BF359" s="339">
        <f>IF(OR($C359&gt;BF$7,$C359+$E359-1&lt;BF$7),0,$D359-SUM($F235:BE235))</f>
        <v>0</v>
      </c>
      <c r="BG359" s="339">
        <f>IF(OR($C359&gt;BG$7,$C359+$E359-1&lt;BG$7),0,$D359-SUM($F235:BF235))</f>
        <v>0</v>
      </c>
      <c r="BH359" s="339">
        <f>IF(OR($C359&gt;BH$7,$C359+$E359-1&lt;BH$7),0,$D359-SUM($F235:BG235))</f>
        <v>0</v>
      </c>
      <c r="BI359" s="339">
        <f>IF(OR($C359&gt;BI$7,$C359+$E359-1&lt;BI$7),0,$D359-SUM($F235:BH235))</f>
        <v>0</v>
      </c>
      <c r="BJ359" s="339">
        <f>IF(OR($C359&gt;BJ$7,$C359+$E359-1&lt;BJ$7),0,$D359-SUM($F235:BI235))</f>
        <v>0</v>
      </c>
      <c r="BK359" s="339">
        <f>IF(OR($C359&gt;BK$7,$C359+$E359-1&lt;BK$7),0,$D359-SUM($F235:BJ235))</f>
        <v>0</v>
      </c>
      <c r="BL359" s="339">
        <f>IF(OR($C359&gt;BL$7,$C359+$E359-1&lt;BL$7),0,$D359-SUM($F235:BK235))</f>
        <v>0</v>
      </c>
      <c r="BM359" s="339">
        <f>IF(OR($C359&gt;BM$7,$C359+$E359-1&lt;BM$7),0,$D359-SUM($F235:BL235))</f>
        <v>0</v>
      </c>
      <c r="BN359" s="339">
        <f>IF(OR($C359&gt;BN$7,$C359+$E359-1&lt;BN$7),0,$D359-SUM($F235:BM235))</f>
        <v>0</v>
      </c>
      <c r="BO359" s="253"/>
      <c r="BP359" s="253"/>
      <c r="BQ359" s="253"/>
      <c r="BR359" s="253"/>
      <c r="BS359" s="253"/>
      <c r="BT359" s="253"/>
      <c r="BU359" s="253"/>
      <c r="BV359" s="253"/>
      <c r="BW359" s="253"/>
      <c r="BX359" s="253"/>
      <c r="BY359" s="253"/>
      <c r="BZ359" s="253"/>
      <c r="CA359" s="253"/>
      <c r="CB359" s="253"/>
      <c r="CC359" s="253"/>
      <c r="CD359" s="253"/>
      <c r="CE359" s="253"/>
      <c r="CF359" s="253"/>
      <c r="CG359" s="253"/>
      <c r="CH359" s="253"/>
      <c r="CI359" s="253"/>
      <c r="CJ359" s="253"/>
      <c r="CK359" s="253"/>
      <c r="CL359" s="253"/>
    </row>
    <row r="360" spans="1:90" hidden="1" outlineLevel="1" x14ac:dyDescent="0.15">
      <c r="A360" s="112"/>
      <c r="B360" s="87"/>
      <c r="C360" s="8">
        <v>12</v>
      </c>
      <c r="D360" s="337">
        <v>0.21385933070449756</v>
      </c>
      <c r="E360" s="8">
        <f t="shared" si="31"/>
        <v>9</v>
      </c>
      <c r="F360" s="338"/>
      <c r="G360" s="339">
        <f>IF(OR($C360&gt;G$7,$C360+$E360-1&lt;G$7),0,$D360-SUM($F236:F236))</f>
        <v>0</v>
      </c>
      <c r="H360" s="339">
        <f>IF(OR($C360&gt;H$7,$C360+$E360-1&lt;H$7),0,$D360-SUM($F236:G236))</f>
        <v>0</v>
      </c>
      <c r="I360" s="339">
        <f>IF(OR($C360&gt;I$7,$C360+$E360-1&lt;I$7),0,$D360-SUM($F236:H236))</f>
        <v>0</v>
      </c>
      <c r="J360" s="339">
        <f>IF(OR($C360&gt;J$7,$C360+$E360-1&lt;J$7),0,$D360-SUM($F236:I236))</f>
        <v>0</v>
      </c>
      <c r="K360" s="339">
        <f>IF(OR($C360&gt;K$7,$C360+$E360-1&lt;K$7),0,$D360-SUM($F236:J236))</f>
        <v>0</v>
      </c>
      <c r="L360" s="339">
        <f>IF(OR($C360&gt;L$7,$C360+$E360-1&lt;L$7),0,$D360-SUM($F236:K236))</f>
        <v>0</v>
      </c>
      <c r="M360" s="339">
        <f>IF(OR($C360&gt;M$7,$C360+$E360-1&lt;M$7),0,$D360-SUM($F236:L236))</f>
        <v>0</v>
      </c>
      <c r="N360" s="339">
        <f>IF(OR($C360&gt;N$7,$C360+$E360-1&lt;N$7),0,$D360-SUM($F236:M236))</f>
        <v>0</v>
      </c>
      <c r="O360" s="339">
        <f>IF(OR($C360&gt;O$7,$C360+$E360-1&lt;O$7),0,$D360-SUM($F236:N236))</f>
        <v>0</v>
      </c>
      <c r="P360" s="339">
        <f>IF(OR($C360&gt;P$7,$C360+$E360-1&lt;P$7),0,$D360-SUM($F236:O236))</f>
        <v>0</v>
      </c>
      <c r="Q360" s="339">
        <f>IF(OR($C360&gt;Q$7,$C360+$E360-1&lt;Q$7),0,$D360-SUM($F236:P236))</f>
        <v>0</v>
      </c>
      <c r="R360" s="339">
        <f>IF(OR($C360&gt;R$7,$C360+$E360-1&lt;R$7),0,$D360-SUM($F236:Q236))</f>
        <v>0.21385933070449756</v>
      </c>
      <c r="S360" s="339">
        <f>IF(OR($C360&gt;S$7,$C360+$E360-1&lt;S$7),0,$D360-SUM($F236:R236))</f>
        <v>0.21385933070449756</v>
      </c>
      <c r="T360" s="339">
        <f>IF(OR($C360&gt;T$7,$C360+$E360-1&lt;T$7),0,$D360-SUM($F236:S236))</f>
        <v>0.21385933070449756</v>
      </c>
      <c r="U360" s="339">
        <f>IF(OR($C360&gt;U$7,$C360+$E360-1&lt;U$7),0,$D360-SUM($F236:T236))</f>
        <v>0.21385933070449756</v>
      </c>
      <c r="V360" s="339">
        <f>IF(OR($C360&gt;V$7,$C360+$E360-1&lt;V$7),0,$D360-SUM($F236:U236))</f>
        <v>0.21385933070449756</v>
      </c>
      <c r="W360" s="339">
        <f>IF(OR($C360&gt;W$7,$C360+$E360-1&lt;W$7),0,$D360-SUM($F236:V236))</f>
        <v>0.21385933070449756</v>
      </c>
      <c r="X360" s="339">
        <f>IF(OR($C360&gt;X$7,$C360+$E360-1&lt;X$7),0,$D360-SUM($F236:W236))</f>
        <v>0.21385933070449756</v>
      </c>
      <c r="Y360" s="339">
        <f>IF(OR($C360&gt;Y$7,$C360+$E360-1&lt;Y$7),0,$D360-SUM($F236:X236))</f>
        <v>0.21385933070449756</v>
      </c>
      <c r="Z360" s="339">
        <f>IF(OR($C360&gt;Z$7,$C360+$E360-1&lt;Z$7),0,$D360-SUM($F236:Y236))</f>
        <v>0.21385933070449756</v>
      </c>
      <c r="AA360" s="339">
        <f>IF(OR($C360&gt;AA$7,$C360+$E360-1&lt;AA$7),0,$D360-SUM($F236:Z236))</f>
        <v>0</v>
      </c>
      <c r="AB360" s="339">
        <f>IF(OR($C360&gt;AB$7,$C360+$E360-1&lt;AB$7),0,$D360-SUM($F236:AA236))</f>
        <v>0</v>
      </c>
      <c r="AC360" s="339">
        <f>IF(OR($C360&gt;AC$7,$C360+$E360-1&lt;AC$7),0,$D360-SUM($F236:AB236))</f>
        <v>0</v>
      </c>
      <c r="AD360" s="339">
        <f>IF(OR($C360&gt;AD$7,$C360+$E360-1&lt;AD$7),0,$D360-SUM($F236:AC236))</f>
        <v>0</v>
      </c>
      <c r="AE360" s="339">
        <f>IF(OR($C360&gt;AE$7,$C360+$E360-1&lt;AE$7),0,$D360-SUM($F236:AD236))</f>
        <v>0</v>
      </c>
      <c r="AF360" s="339">
        <f>IF(OR($C360&gt;AF$7,$C360+$E360-1&lt;AF$7),0,$D360-SUM($F236:AE236))</f>
        <v>0</v>
      </c>
      <c r="AG360" s="339">
        <f>IF(OR($C360&gt;AG$7,$C360+$E360-1&lt;AG$7),0,$D360-SUM($F236:AF236))</f>
        <v>0</v>
      </c>
      <c r="AH360" s="339">
        <f>IF(OR($C360&gt;AH$7,$C360+$E360-1&lt;AH$7),0,$D360-SUM($F236:AG236))</f>
        <v>0</v>
      </c>
      <c r="AI360" s="339">
        <f>IF(OR($C360&gt;AI$7,$C360+$E360-1&lt;AI$7),0,$D360-SUM($F236:AH236))</f>
        <v>0</v>
      </c>
      <c r="AJ360" s="339">
        <f>IF(OR($C360&gt;AJ$7,$C360+$E360-1&lt;AJ$7),0,$D360-SUM($F236:AI236))</f>
        <v>0</v>
      </c>
      <c r="AK360" s="339">
        <f>IF(OR($C360&gt;AK$7,$C360+$E360-1&lt;AK$7),0,$D360-SUM($F236:AJ236))</f>
        <v>0</v>
      </c>
      <c r="AL360" s="339">
        <f>IF(OR($C360&gt;AL$7,$C360+$E360-1&lt;AL$7),0,$D360-SUM($F236:AK236))</f>
        <v>0</v>
      </c>
      <c r="AM360" s="339">
        <f>IF(OR($C360&gt;AM$7,$C360+$E360-1&lt;AM$7),0,$D360-SUM($F236:AL236))</f>
        <v>0</v>
      </c>
      <c r="AN360" s="339">
        <f>IF(OR($C360&gt;AN$7,$C360+$E360-1&lt;AN$7),0,$D360-SUM($F236:AM236))</f>
        <v>0</v>
      </c>
      <c r="AO360" s="339">
        <f>IF(OR($C360&gt;AO$7,$C360+$E360-1&lt;AO$7),0,$D360-SUM($F236:AN236))</f>
        <v>0</v>
      </c>
      <c r="AP360" s="339">
        <f>IF(OR($C360&gt;AP$7,$C360+$E360-1&lt;AP$7),0,$D360-SUM($F236:AO236))</f>
        <v>0</v>
      </c>
      <c r="AQ360" s="339">
        <f>IF(OR($C360&gt;AQ$7,$C360+$E360-1&lt;AQ$7),0,$D360-SUM($F236:AP236))</f>
        <v>0</v>
      </c>
      <c r="AR360" s="339">
        <f>IF(OR($C360&gt;AR$7,$C360+$E360-1&lt;AR$7),0,$D360-SUM($F236:AQ236))</f>
        <v>0</v>
      </c>
      <c r="AS360" s="339">
        <f>IF(OR($C360&gt;AS$7,$C360+$E360-1&lt;AS$7),0,$D360-SUM($F236:AR236))</f>
        <v>0</v>
      </c>
      <c r="AT360" s="339">
        <f>IF(OR($C360&gt;AT$7,$C360+$E360-1&lt;AT$7),0,$D360-SUM($F236:AS236))</f>
        <v>0</v>
      </c>
      <c r="AU360" s="339">
        <f>IF(OR($C360&gt;AU$7,$C360+$E360-1&lt;AU$7),0,$D360-SUM($F236:AT236))</f>
        <v>0</v>
      </c>
      <c r="AV360" s="339">
        <f>IF(OR($C360&gt;AV$7,$C360+$E360-1&lt;AV$7),0,$D360-SUM($F236:AU236))</f>
        <v>0</v>
      </c>
      <c r="AW360" s="339">
        <f>IF(OR($C360&gt;AW$7,$C360+$E360-1&lt;AW$7),0,$D360-SUM($F236:AV236))</f>
        <v>0</v>
      </c>
      <c r="AX360" s="339">
        <f>IF(OR($C360&gt;AX$7,$C360+$E360-1&lt;AX$7),0,$D360-SUM($F236:AW236))</f>
        <v>0</v>
      </c>
      <c r="AY360" s="339">
        <f>IF(OR($C360&gt;AY$7,$C360+$E360-1&lt;AY$7),0,$D360-SUM($F236:AX236))</f>
        <v>0</v>
      </c>
      <c r="AZ360" s="339">
        <f>IF(OR($C360&gt;AZ$7,$C360+$E360-1&lt;AZ$7),0,$D360-SUM($F236:AY236))</f>
        <v>0</v>
      </c>
      <c r="BA360" s="339">
        <f>IF(OR($C360&gt;BA$7,$C360+$E360-1&lt;BA$7),0,$D360-SUM($F236:AZ236))</f>
        <v>0</v>
      </c>
      <c r="BB360" s="339">
        <f>IF(OR($C360&gt;BB$7,$C360+$E360-1&lt;BB$7),0,$D360-SUM($F236:BA236))</f>
        <v>0</v>
      </c>
      <c r="BC360" s="339">
        <f>IF(OR($C360&gt;BC$7,$C360+$E360-1&lt;BC$7),0,$D360-SUM($F236:BB236))</f>
        <v>0</v>
      </c>
      <c r="BD360" s="339">
        <f>IF(OR($C360&gt;BD$7,$C360+$E360-1&lt;BD$7),0,$D360-SUM($F236:BC236))</f>
        <v>0</v>
      </c>
      <c r="BE360" s="339">
        <f>IF(OR($C360&gt;BE$7,$C360+$E360-1&lt;BE$7),0,$D360-SUM($F236:BD236))</f>
        <v>0</v>
      </c>
      <c r="BF360" s="339">
        <f>IF(OR($C360&gt;BF$7,$C360+$E360-1&lt;BF$7),0,$D360-SUM($F236:BE236))</f>
        <v>0</v>
      </c>
      <c r="BG360" s="339">
        <f>IF(OR($C360&gt;BG$7,$C360+$E360-1&lt;BG$7),0,$D360-SUM($F236:BF236))</f>
        <v>0</v>
      </c>
      <c r="BH360" s="339">
        <f>IF(OR($C360&gt;BH$7,$C360+$E360-1&lt;BH$7),0,$D360-SUM($F236:BG236))</f>
        <v>0</v>
      </c>
      <c r="BI360" s="339">
        <f>IF(OR($C360&gt;BI$7,$C360+$E360-1&lt;BI$7),0,$D360-SUM($F236:BH236))</f>
        <v>0</v>
      </c>
      <c r="BJ360" s="339">
        <f>IF(OR($C360&gt;BJ$7,$C360+$E360-1&lt;BJ$7),0,$D360-SUM($F236:BI236))</f>
        <v>0</v>
      </c>
      <c r="BK360" s="339">
        <f>IF(OR($C360&gt;BK$7,$C360+$E360-1&lt;BK$7),0,$D360-SUM($F236:BJ236))</f>
        <v>0</v>
      </c>
      <c r="BL360" s="339">
        <f>IF(OR($C360&gt;BL$7,$C360+$E360-1&lt;BL$7),0,$D360-SUM($F236:BK236))</f>
        <v>0</v>
      </c>
      <c r="BM360" s="339">
        <f>IF(OR($C360&gt;BM$7,$C360+$E360-1&lt;BM$7),0,$D360-SUM($F236:BL236))</f>
        <v>0</v>
      </c>
      <c r="BN360" s="339">
        <f>IF(OR($C360&gt;BN$7,$C360+$E360-1&lt;BN$7),0,$D360-SUM($F236:BM236))</f>
        <v>0</v>
      </c>
      <c r="BO360" s="253"/>
      <c r="BP360" s="253"/>
      <c r="BQ360" s="253"/>
      <c r="BR360" s="253"/>
      <c r="BS360" s="253"/>
      <c r="BT360" s="253"/>
      <c r="BU360" s="253"/>
      <c r="BV360" s="253"/>
      <c r="BW360" s="253"/>
      <c r="BX360" s="253"/>
      <c r="BY360" s="253"/>
      <c r="BZ360" s="253"/>
      <c r="CA360" s="253"/>
      <c r="CB360" s="253"/>
      <c r="CC360" s="253"/>
      <c r="CD360" s="253"/>
      <c r="CE360" s="253"/>
      <c r="CF360" s="253"/>
      <c r="CG360" s="253"/>
      <c r="CH360" s="253"/>
      <c r="CI360" s="253"/>
      <c r="CJ360" s="253"/>
      <c r="CK360" s="253"/>
      <c r="CL360" s="253"/>
    </row>
    <row r="361" spans="1:90" hidden="1" outlineLevel="1" x14ac:dyDescent="0.15">
      <c r="A361" s="112"/>
      <c r="B361" s="87"/>
      <c r="C361" s="8">
        <v>13</v>
      </c>
      <c r="D361" s="337">
        <v>0.21020807383881102</v>
      </c>
      <c r="E361" s="8">
        <f t="shared" si="31"/>
        <v>9</v>
      </c>
      <c r="F361" s="338"/>
      <c r="G361" s="339">
        <f>IF(OR($C361&gt;G$7,$C361+$E361-1&lt;G$7),0,$D361-SUM($F237:F237))</f>
        <v>0</v>
      </c>
      <c r="H361" s="339">
        <f>IF(OR($C361&gt;H$7,$C361+$E361-1&lt;H$7),0,$D361-SUM($F237:G237))</f>
        <v>0</v>
      </c>
      <c r="I361" s="339">
        <f>IF(OR($C361&gt;I$7,$C361+$E361-1&lt;I$7),0,$D361-SUM($F237:H237))</f>
        <v>0</v>
      </c>
      <c r="J361" s="339">
        <f>IF(OR($C361&gt;J$7,$C361+$E361-1&lt;J$7),0,$D361-SUM($F237:I237))</f>
        <v>0</v>
      </c>
      <c r="K361" s="339">
        <f>IF(OR($C361&gt;K$7,$C361+$E361-1&lt;K$7),0,$D361-SUM($F237:J237))</f>
        <v>0</v>
      </c>
      <c r="L361" s="339">
        <f>IF(OR($C361&gt;L$7,$C361+$E361-1&lt;L$7),0,$D361-SUM($F237:K237))</f>
        <v>0</v>
      </c>
      <c r="M361" s="339">
        <f>IF(OR($C361&gt;M$7,$C361+$E361-1&lt;M$7),0,$D361-SUM($F237:L237))</f>
        <v>0</v>
      </c>
      <c r="N361" s="339">
        <f>IF(OR($C361&gt;N$7,$C361+$E361-1&lt;N$7),0,$D361-SUM($F237:M237))</f>
        <v>0</v>
      </c>
      <c r="O361" s="339">
        <f>IF(OR($C361&gt;O$7,$C361+$E361-1&lt;O$7),0,$D361-SUM($F237:N237))</f>
        <v>0</v>
      </c>
      <c r="P361" s="339">
        <f>IF(OR($C361&gt;P$7,$C361+$E361-1&lt;P$7),0,$D361-SUM($F237:O237))</f>
        <v>0</v>
      </c>
      <c r="Q361" s="339">
        <f>IF(OR($C361&gt;Q$7,$C361+$E361-1&lt;Q$7),0,$D361-SUM($F237:P237))</f>
        <v>0</v>
      </c>
      <c r="R361" s="339">
        <f>IF(OR($C361&gt;R$7,$C361+$E361-1&lt;R$7),0,$D361-SUM($F237:Q237))</f>
        <v>0</v>
      </c>
      <c r="S361" s="339">
        <f>IF(OR($C361&gt;S$7,$C361+$E361-1&lt;S$7),0,$D361-SUM($F237:R237))</f>
        <v>0.21020807383881102</v>
      </c>
      <c r="T361" s="339">
        <f>IF(OR($C361&gt;T$7,$C361+$E361-1&lt;T$7),0,$D361-SUM($F237:S237))</f>
        <v>0.21020807383881102</v>
      </c>
      <c r="U361" s="339">
        <f>IF(OR($C361&gt;U$7,$C361+$E361-1&lt;U$7),0,$D361-SUM($F237:T237))</f>
        <v>0.21020807383881102</v>
      </c>
      <c r="V361" s="339">
        <f>IF(OR($C361&gt;V$7,$C361+$E361-1&lt;V$7),0,$D361-SUM($F237:U237))</f>
        <v>0.21020807383881102</v>
      </c>
      <c r="W361" s="339">
        <f>IF(OR($C361&gt;W$7,$C361+$E361-1&lt;W$7),0,$D361-SUM($F237:V237))</f>
        <v>0.21020807383881102</v>
      </c>
      <c r="X361" s="339">
        <f>IF(OR($C361&gt;X$7,$C361+$E361-1&lt;X$7),0,$D361-SUM($F237:W237))</f>
        <v>0.21020807383881102</v>
      </c>
      <c r="Y361" s="339">
        <f>IF(OR($C361&gt;Y$7,$C361+$E361-1&lt;Y$7),0,$D361-SUM($F237:X237))</f>
        <v>0.21020807383881102</v>
      </c>
      <c r="Z361" s="339">
        <f>IF(OR($C361&gt;Z$7,$C361+$E361-1&lt;Z$7),0,$D361-SUM($F237:Y237))</f>
        <v>0.21020807383881102</v>
      </c>
      <c r="AA361" s="339">
        <f>IF(OR($C361&gt;AA$7,$C361+$E361-1&lt;AA$7),0,$D361-SUM($F237:Z237))</f>
        <v>0.21020807383881102</v>
      </c>
      <c r="AB361" s="339">
        <f>IF(OR($C361&gt;AB$7,$C361+$E361-1&lt;AB$7),0,$D361-SUM($F237:AA237))</f>
        <v>0</v>
      </c>
      <c r="AC361" s="339">
        <f>IF(OR($C361&gt;AC$7,$C361+$E361-1&lt;AC$7),0,$D361-SUM($F237:AB237))</f>
        <v>0</v>
      </c>
      <c r="AD361" s="339">
        <f>IF(OR($C361&gt;AD$7,$C361+$E361-1&lt;AD$7),0,$D361-SUM($F237:AC237))</f>
        <v>0</v>
      </c>
      <c r="AE361" s="339">
        <f>IF(OR($C361&gt;AE$7,$C361+$E361-1&lt;AE$7),0,$D361-SUM($F237:AD237))</f>
        <v>0</v>
      </c>
      <c r="AF361" s="339">
        <f>IF(OR($C361&gt;AF$7,$C361+$E361-1&lt;AF$7),0,$D361-SUM($F237:AE237))</f>
        <v>0</v>
      </c>
      <c r="AG361" s="339">
        <f>IF(OR($C361&gt;AG$7,$C361+$E361-1&lt;AG$7),0,$D361-SUM($F237:AF237))</f>
        <v>0</v>
      </c>
      <c r="AH361" s="339">
        <f>IF(OR($C361&gt;AH$7,$C361+$E361-1&lt;AH$7),0,$D361-SUM($F237:AG237))</f>
        <v>0</v>
      </c>
      <c r="AI361" s="339">
        <f>IF(OR($C361&gt;AI$7,$C361+$E361-1&lt;AI$7),0,$D361-SUM($F237:AH237))</f>
        <v>0</v>
      </c>
      <c r="AJ361" s="339">
        <f>IF(OR($C361&gt;AJ$7,$C361+$E361-1&lt;AJ$7),0,$D361-SUM($F237:AI237))</f>
        <v>0</v>
      </c>
      <c r="AK361" s="339">
        <f>IF(OR($C361&gt;AK$7,$C361+$E361-1&lt;AK$7),0,$D361-SUM($F237:AJ237))</f>
        <v>0</v>
      </c>
      <c r="AL361" s="339">
        <f>IF(OR($C361&gt;AL$7,$C361+$E361-1&lt;AL$7),0,$D361-SUM($F237:AK237))</f>
        <v>0</v>
      </c>
      <c r="AM361" s="339">
        <f>IF(OR($C361&gt;AM$7,$C361+$E361-1&lt;AM$7),0,$D361-SUM($F237:AL237))</f>
        <v>0</v>
      </c>
      <c r="AN361" s="339">
        <f>IF(OR($C361&gt;AN$7,$C361+$E361-1&lt;AN$7),0,$D361-SUM($F237:AM237))</f>
        <v>0</v>
      </c>
      <c r="AO361" s="339">
        <f>IF(OR($C361&gt;AO$7,$C361+$E361-1&lt;AO$7),0,$D361-SUM($F237:AN237))</f>
        <v>0</v>
      </c>
      <c r="AP361" s="339">
        <f>IF(OR($C361&gt;AP$7,$C361+$E361-1&lt;AP$7),0,$D361-SUM($F237:AO237))</f>
        <v>0</v>
      </c>
      <c r="AQ361" s="339">
        <f>IF(OR($C361&gt;AQ$7,$C361+$E361-1&lt;AQ$7),0,$D361-SUM($F237:AP237))</f>
        <v>0</v>
      </c>
      <c r="AR361" s="339">
        <f>IF(OR($C361&gt;AR$7,$C361+$E361-1&lt;AR$7),0,$D361-SUM($F237:AQ237))</f>
        <v>0</v>
      </c>
      <c r="AS361" s="339">
        <f>IF(OR($C361&gt;AS$7,$C361+$E361-1&lt;AS$7),0,$D361-SUM($F237:AR237))</f>
        <v>0</v>
      </c>
      <c r="AT361" s="339">
        <f>IF(OR($C361&gt;AT$7,$C361+$E361-1&lt;AT$7),0,$D361-SUM($F237:AS237))</f>
        <v>0</v>
      </c>
      <c r="AU361" s="339">
        <f>IF(OR($C361&gt;AU$7,$C361+$E361-1&lt;AU$7),0,$D361-SUM($F237:AT237))</f>
        <v>0</v>
      </c>
      <c r="AV361" s="339">
        <f>IF(OR($C361&gt;AV$7,$C361+$E361-1&lt;AV$7),0,$D361-SUM($F237:AU237))</f>
        <v>0</v>
      </c>
      <c r="AW361" s="339">
        <f>IF(OR($C361&gt;AW$7,$C361+$E361-1&lt;AW$7),0,$D361-SUM($F237:AV237))</f>
        <v>0</v>
      </c>
      <c r="AX361" s="339">
        <f>IF(OR($C361&gt;AX$7,$C361+$E361-1&lt;AX$7),0,$D361-SUM($F237:AW237))</f>
        <v>0</v>
      </c>
      <c r="AY361" s="339">
        <f>IF(OR($C361&gt;AY$7,$C361+$E361-1&lt;AY$7),0,$D361-SUM($F237:AX237))</f>
        <v>0</v>
      </c>
      <c r="AZ361" s="339">
        <f>IF(OR($C361&gt;AZ$7,$C361+$E361-1&lt;AZ$7),0,$D361-SUM($F237:AY237))</f>
        <v>0</v>
      </c>
      <c r="BA361" s="339">
        <f>IF(OR($C361&gt;BA$7,$C361+$E361-1&lt;BA$7),0,$D361-SUM($F237:AZ237))</f>
        <v>0</v>
      </c>
      <c r="BB361" s="339">
        <f>IF(OR($C361&gt;BB$7,$C361+$E361-1&lt;BB$7),0,$D361-SUM($F237:BA237))</f>
        <v>0</v>
      </c>
      <c r="BC361" s="339">
        <f>IF(OR($C361&gt;BC$7,$C361+$E361-1&lt;BC$7),0,$D361-SUM($F237:BB237))</f>
        <v>0</v>
      </c>
      <c r="BD361" s="339">
        <f>IF(OR($C361&gt;BD$7,$C361+$E361-1&lt;BD$7),0,$D361-SUM($F237:BC237))</f>
        <v>0</v>
      </c>
      <c r="BE361" s="339">
        <f>IF(OR($C361&gt;BE$7,$C361+$E361-1&lt;BE$7),0,$D361-SUM($F237:BD237))</f>
        <v>0</v>
      </c>
      <c r="BF361" s="339">
        <f>IF(OR($C361&gt;BF$7,$C361+$E361-1&lt;BF$7),0,$D361-SUM($F237:BE237))</f>
        <v>0</v>
      </c>
      <c r="BG361" s="339">
        <f>IF(OR($C361&gt;BG$7,$C361+$E361-1&lt;BG$7),0,$D361-SUM($F237:BF237))</f>
        <v>0</v>
      </c>
      <c r="BH361" s="339">
        <f>IF(OR($C361&gt;BH$7,$C361+$E361-1&lt;BH$7),0,$D361-SUM($F237:BG237))</f>
        <v>0</v>
      </c>
      <c r="BI361" s="339">
        <f>IF(OR($C361&gt;BI$7,$C361+$E361-1&lt;BI$7),0,$D361-SUM($F237:BH237))</f>
        <v>0</v>
      </c>
      <c r="BJ361" s="339">
        <f>IF(OR($C361&gt;BJ$7,$C361+$E361-1&lt;BJ$7),0,$D361-SUM($F237:BI237))</f>
        <v>0</v>
      </c>
      <c r="BK361" s="339">
        <f>IF(OR($C361&gt;BK$7,$C361+$E361-1&lt;BK$7),0,$D361-SUM($F237:BJ237))</f>
        <v>0</v>
      </c>
      <c r="BL361" s="339">
        <f>IF(OR($C361&gt;BL$7,$C361+$E361-1&lt;BL$7),0,$D361-SUM($F237:BK237))</f>
        <v>0</v>
      </c>
      <c r="BM361" s="339">
        <f>IF(OR($C361&gt;BM$7,$C361+$E361-1&lt;BM$7),0,$D361-SUM($F237:BL237))</f>
        <v>0</v>
      </c>
      <c r="BN361" s="339">
        <f>IF(OR($C361&gt;BN$7,$C361+$E361-1&lt;BN$7),0,$D361-SUM($F237:BM237))</f>
        <v>0</v>
      </c>
      <c r="BO361" s="253"/>
      <c r="BP361" s="253"/>
      <c r="BQ361" s="253"/>
      <c r="BR361" s="253"/>
      <c r="BS361" s="253"/>
      <c r="BT361" s="253"/>
      <c r="BU361" s="253"/>
      <c r="BV361" s="253"/>
      <c r="BW361" s="253"/>
      <c r="BX361" s="253"/>
      <c r="BY361" s="253"/>
      <c r="BZ361" s="253"/>
      <c r="CA361" s="253"/>
      <c r="CB361" s="253"/>
      <c r="CC361" s="253"/>
      <c r="CD361" s="253"/>
      <c r="CE361" s="253"/>
      <c r="CF361" s="253"/>
      <c r="CG361" s="253"/>
      <c r="CH361" s="253"/>
      <c r="CI361" s="253"/>
      <c r="CJ361" s="253"/>
      <c r="CK361" s="253"/>
      <c r="CL361" s="253"/>
    </row>
    <row r="362" spans="1:90" hidden="1" outlineLevel="1" x14ac:dyDescent="0.15">
      <c r="A362" s="112"/>
      <c r="B362" s="87"/>
      <c r="C362" s="8">
        <v>14</v>
      </c>
      <c r="D362" s="337">
        <v>0.20655681697312445</v>
      </c>
      <c r="E362" s="8">
        <f t="shared" si="31"/>
        <v>9</v>
      </c>
      <c r="F362" s="338"/>
      <c r="G362" s="339">
        <f>IF(OR($C362&gt;G$7,$C362+$E362-1&lt;G$7),0,$D362-SUM($F238:F238))</f>
        <v>0</v>
      </c>
      <c r="H362" s="339">
        <f>IF(OR($C362&gt;H$7,$C362+$E362-1&lt;H$7),0,$D362-SUM($F238:G238))</f>
        <v>0</v>
      </c>
      <c r="I362" s="339">
        <f>IF(OR($C362&gt;I$7,$C362+$E362-1&lt;I$7),0,$D362-SUM($F238:H238))</f>
        <v>0</v>
      </c>
      <c r="J362" s="339">
        <f>IF(OR($C362&gt;J$7,$C362+$E362-1&lt;J$7),0,$D362-SUM($F238:I238))</f>
        <v>0</v>
      </c>
      <c r="K362" s="339">
        <f>IF(OR($C362&gt;K$7,$C362+$E362-1&lt;K$7),0,$D362-SUM($F238:J238))</f>
        <v>0</v>
      </c>
      <c r="L362" s="339">
        <f>IF(OR($C362&gt;L$7,$C362+$E362-1&lt;L$7),0,$D362-SUM($F238:K238))</f>
        <v>0</v>
      </c>
      <c r="M362" s="339">
        <f>IF(OR($C362&gt;M$7,$C362+$E362-1&lt;M$7),0,$D362-SUM($F238:L238))</f>
        <v>0</v>
      </c>
      <c r="N362" s="339">
        <f>IF(OR($C362&gt;N$7,$C362+$E362-1&lt;N$7),0,$D362-SUM($F238:M238))</f>
        <v>0</v>
      </c>
      <c r="O362" s="339">
        <f>IF(OR($C362&gt;O$7,$C362+$E362-1&lt;O$7),0,$D362-SUM($F238:N238))</f>
        <v>0</v>
      </c>
      <c r="P362" s="339">
        <f>IF(OR($C362&gt;P$7,$C362+$E362-1&lt;P$7),0,$D362-SUM($F238:O238))</f>
        <v>0</v>
      </c>
      <c r="Q362" s="339">
        <f>IF(OR($C362&gt;Q$7,$C362+$E362-1&lt;Q$7),0,$D362-SUM($F238:P238))</f>
        <v>0</v>
      </c>
      <c r="R362" s="339">
        <f>IF(OR($C362&gt;R$7,$C362+$E362-1&lt;R$7),0,$D362-SUM($F238:Q238))</f>
        <v>0</v>
      </c>
      <c r="S362" s="339">
        <f>IF(OR($C362&gt;S$7,$C362+$E362-1&lt;S$7),0,$D362-SUM($F238:R238))</f>
        <v>0</v>
      </c>
      <c r="T362" s="339">
        <f>IF(OR($C362&gt;T$7,$C362+$E362-1&lt;T$7),0,$D362-SUM($F238:S238))</f>
        <v>0.20655681697312445</v>
      </c>
      <c r="U362" s="339">
        <f>IF(OR($C362&gt;U$7,$C362+$E362-1&lt;U$7),0,$D362-SUM($F238:T238))</f>
        <v>0.20655681697312445</v>
      </c>
      <c r="V362" s="339">
        <f>IF(OR($C362&gt;V$7,$C362+$E362-1&lt;V$7),0,$D362-SUM($F238:U238))</f>
        <v>0.20655681697312445</v>
      </c>
      <c r="W362" s="339">
        <f>IF(OR($C362&gt;W$7,$C362+$E362-1&lt;W$7),0,$D362-SUM($F238:V238))</f>
        <v>0.20655681697312445</v>
      </c>
      <c r="X362" s="339">
        <f>IF(OR($C362&gt;X$7,$C362+$E362-1&lt;X$7),0,$D362-SUM($F238:W238))</f>
        <v>0.20655681697312445</v>
      </c>
      <c r="Y362" s="339">
        <f>IF(OR($C362&gt;Y$7,$C362+$E362-1&lt;Y$7),0,$D362-SUM($F238:X238))</f>
        <v>0.20655681697312445</v>
      </c>
      <c r="Z362" s="339">
        <f>IF(OR($C362&gt;Z$7,$C362+$E362-1&lt;Z$7),0,$D362-SUM($F238:Y238))</f>
        <v>0.20655681697312445</v>
      </c>
      <c r="AA362" s="339">
        <f>IF(OR($C362&gt;AA$7,$C362+$E362-1&lt;AA$7),0,$D362-SUM($F238:Z238))</f>
        <v>0.20655681697312445</v>
      </c>
      <c r="AB362" s="339">
        <f>IF(OR($C362&gt;AB$7,$C362+$E362-1&lt;AB$7),0,$D362-SUM($F238:AA238))</f>
        <v>0.20655681697312445</v>
      </c>
      <c r="AC362" s="339">
        <f>IF(OR($C362&gt;AC$7,$C362+$E362-1&lt;AC$7),0,$D362-SUM($F238:AB238))</f>
        <v>0</v>
      </c>
      <c r="AD362" s="339">
        <f>IF(OR($C362&gt;AD$7,$C362+$E362-1&lt;AD$7),0,$D362-SUM($F238:AC238))</f>
        <v>0</v>
      </c>
      <c r="AE362" s="339">
        <f>IF(OR($C362&gt;AE$7,$C362+$E362-1&lt;AE$7),0,$D362-SUM($F238:AD238))</f>
        <v>0</v>
      </c>
      <c r="AF362" s="339">
        <f>IF(OR($C362&gt;AF$7,$C362+$E362-1&lt;AF$7),0,$D362-SUM($F238:AE238))</f>
        <v>0</v>
      </c>
      <c r="AG362" s="339">
        <f>IF(OR($C362&gt;AG$7,$C362+$E362-1&lt;AG$7),0,$D362-SUM($F238:AF238))</f>
        <v>0</v>
      </c>
      <c r="AH362" s="339">
        <f>IF(OR($C362&gt;AH$7,$C362+$E362-1&lt;AH$7),0,$D362-SUM($F238:AG238))</f>
        <v>0</v>
      </c>
      <c r="AI362" s="339">
        <f>IF(OR($C362&gt;AI$7,$C362+$E362-1&lt;AI$7),0,$D362-SUM($F238:AH238))</f>
        <v>0</v>
      </c>
      <c r="AJ362" s="339">
        <f>IF(OR($C362&gt;AJ$7,$C362+$E362-1&lt;AJ$7),0,$D362-SUM($F238:AI238))</f>
        <v>0</v>
      </c>
      <c r="AK362" s="339">
        <f>IF(OR($C362&gt;AK$7,$C362+$E362-1&lt;AK$7),0,$D362-SUM($F238:AJ238))</f>
        <v>0</v>
      </c>
      <c r="AL362" s="339">
        <f>IF(OR($C362&gt;AL$7,$C362+$E362-1&lt;AL$7),0,$D362-SUM($F238:AK238))</f>
        <v>0</v>
      </c>
      <c r="AM362" s="339">
        <f>IF(OR($C362&gt;AM$7,$C362+$E362-1&lt;AM$7),0,$D362-SUM($F238:AL238))</f>
        <v>0</v>
      </c>
      <c r="AN362" s="339">
        <f>IF(OR($C362&gt;AN$7,$C362+$E362-1&lt;AN$7),0,$D362-SUM($F238:AM238))</f>
        <v>0</v>
      </c>
      <c r="AO362" s="339">
        <f>IF(OR($C362&gt;AO$7,$C362+$E362-1&lt;AO$7),0,$D362-SUM($F238:AN238))</f>
        <v>0</v>
      </c>
      <c r="AP362" s="339">
        <f>IF(OR($C362&gt;AP$7,$C362+$E362-1&lt;AP$7),0,$D362-SUM($F238:AO238))</f>
        <v>0</v>
      </c>
      <c r="AQ362" s="339">
        <f>IF(OR($C362&gt;AQ$7,$C362+$E362-1&lt;AQ$7),0,$D362-SUM($F238:AP238))</f>
        <v>0</v>
      </c>
      <c r="AR362" s="339">
        <f>IF(OR($C362&gt;AR$7,$C362+$E362-1&lt;AR$7),0,$D362-SUM($F238:AQ238))</f>
        <v>0</v>
      </c>
      <c r="AS362" s="339">
        <f>IF(OR($C362&gt;AS$7,$C362+$E362-1&lt;AS$7),0,$D362-SUM($F238:AR238))</f>
        <v>0</v>
      </c>
      <c r="AT362" s="339">
        <f>IF(OR($C362&gt;AT$7,$C362+$E362-1&lt;AT$7),0,$D362-SUM($F238:AS238))</f>
        <v>0</v>
      </c>
      <c r="AU362" s="339">
        <f>IF(OR($C362&gt;AU$7,$C362+$E362-1&lt;AU$7),0,$D362-SUM($F238:AT238))</f>
        <v>0</v>
      </c>
      <c r="AV362" s="339">
        <f>IF(OR($C362&gt;AV$7,$C362+$E362-1&lt;AV$7),0,$D362-SUM($F238:AU238))</f>
        <v>0</v>
      </c>
      <c r="AW362" s="339">
        <f>IF(OR($C362&gt;AW$7,$C362+$E362-1&lt;AW$7),0,$D362-SUM($F238:AV238))</f>
        <v>0</v>
      </c>
      <c r="AX362" s="339">
        <f>IF(OR($C362&gt;AX$7,$C362+$E362-1&lt;AX$7),0,$D362-SUM($F238:AW238))</f>
        <v>0</v>
      </c>
      <c r="AY362" s="339">
        <f>IF(OR($C362&gt;AY$7,$C362+$E362-1&lt;AY$7),0,$D362-SUM($F238:AX238))</f>
        <v>0</v>
      </c>
      <c r="AZ362" s="339">
        <f>IF(OR($C362&gt;AZ$7,$C362+$E362-1&lt;AZ$7),0,$D362-SUM($F238:AY238))</f>
        <v>0</v>
      </c>
      <c r="BA362" s="339">
        <f>IF(OR($C362&gt;BA$7,$C362+$E362-1&lt;BA$7),0,$D362-SUM($F238:AZ238))</f>
        <v>0</v>
      </c>
      <c r="BB362" s="339">
        <f>IF(OR($C362&gt;BB$7,$C362+$E362-1&lt;BB$7),0,$D362-SUM($F238:BA238))</f>
        <v>0</v>
      </c>
      <c r="BC362" s="339">
        <f>IF(OR($C362&gt;BC$7,$C362+$E362-1&lt;BC$7),0,$D362-SUM($F238:BB238))</f>
        <v>0</v>
      </c>
      <c r="BD362" s="339">
        <f>IF(OR($C362&gt;BD$7,$C362+$E362-1&lt;BD$7),0,$D362-SUM($F238:BC238))</f>
        <v>0</v>
      </c>
      <c r="BE362" s="339">
        <f>IF(OR($C362&gt;BE$7,$C362+$E362-1&lt;BE$7),0,$D362-SUM($F238:BD238))</f>
        <v>0</v>
      </c>
      <c r="BF362" s="339">
        <f>IF(OR($C362&gt;BF$7,$C362+$E362-1&lt;BF$7),0,$D362-SUM($F238:BE238))</f>
        <v>0</v>
      </c>
      <c r="BG362" s="339">
        <f>IF(OR($C362&gt;BG$7,$C362+$E362-1&lt;BG$7),0,$D362-SUM($F238:BF238))</f>
        <v>0</v>
      </c>
      <c r="BH362" s="339">
        <f>IF(OR($C362&gt;BH$7,$C362+$E362-1&lt;BH$7),0,$D362-SUM($F238:BG238))</f>
        <v>0</v>
      </c>
      <c r="BI362" s="339">
        <f>IF(OR($C362&gt;BI$7,$C362+$E362-1&lt;BI$7),0,$D362-SUM($F238:BH238))</f>
        <v>0</v>
      </c>
      <c r="BJ362" s="339">
        <f>IF(OR($C362&gt;BJ$7,$C362+$E362-1&lt;BJ$7),0,$D362-SUM($F238:BI238))</f>
        <v>0</v>
      </c>
      <c r="BK362" s="339">
        <f>IF(OR($C362&gt;BK$7,$C362+$E362-1&lt;BK$7),0,$D362-SUM($F238:BJ238))</f>
        <v>0</v>
      </c>
      <c r="BL362" s="339">
        <f>IF(OR($C362&gt;BL$7,$C362+$E362-1&lt;BL$7),0,$D362-SUM($F238:BK238))</f>
        <v>0</v>
      </c>
      <c r="BM362" s="339">
        <f>IF(OR($C362&gt;BM$7,$C362+$E362-1&lt;BM$7),0,$D362-SUM($F238:BL238))</f>
        <v>0</v>
      </c>
      <c r="BN362" s="339">
        <f>IF(OR($C362&gt;BN$7,$C362+$E362-1&lt;BN$7),0,$D362-SUM($F238:BM238))</f>
        <v>0</v>
      </c>
      <c r="BO362" s="253"/>
      <c r="BP362" s="253"/>
      <c r="BQ362" s="253"/>
      <c r="BR362" s="253"/>
      <c r="BS362" s="253"/>
      <c r="BT362" s="253"/>
      <c r="BU362" s="253"/>
      <c r="BV362" s="253"/>
      <c r="BW362" s="253"/>
      <c r="BX362" s="253"/>
      <c r="BY362" s="253"/>
      <c r="BZ362" s="253"/>
      <c r="CA362" s="253"/>
      <c r="CB362" s="253"/>
      <c r="CC362" s="253"/>
      <c r="CD362" s="253"/>
      <c r="CE362" s="253"/>
      <c r="CF362" s="253"/>
      <c r="CG362" s="253"/>
      <c r="CH362" s="253"/>
      <c r="CI362" s="253"/>
      <c r="CJ362" s="253"/>
      <c r="CK362" s="253"/>
      <c r="CL362" s="253"/>
    </row>
    <row r="363" spans="1:90" hidden="1" outlineLevel="1" x14ac:dyDescent="0.15">
      <c r="A363" s="112"/>
      <c r="B363" s="87"/>
      <c r="C363" s="8">
        <v>15</v>
      </c>
      <c r="D363" s="337">
        <v>0.2029055601074379</v>
      </c>
      <c r="E363" s="8">
        <f t="shared" si="31"/>
        <v>9</v>
      </c>
      <c r="F363" s="338"/>
      <c r="G363" s="339">
        <f>IF(OR($C363&gt;G$7,$C363+$E363-1&lt;G$7),0,$D363-SUM($F239:F239))</f>
        <v>0</v>
      </c>
      <c r="H363" s="339">
        <f>IF(OR($C363&gt;H$7,$C363+$E363-1&lt;H$7),0,$D363-SUM($F239:G239))</f>
        <v>0</v>
      </c>
      <c r="I363" s="339">
        <f>IF(OR($C363&gt;I$7,$C363+$E363-1&lt;I$7),0,$D363-SUM($F239:H239))</f>
        <v>0</v>
      </c>
      <c r="J363" s="339">
        <f>IF(OR($C363&gt;J$7,$C363+$E363-1&lt;J$7),0,$D363-SUM($F239:I239))</f>
        <v>0</v>
      </c>
      <c r="K363" s="339">
        <f>IF(OR($C363&gt;K$7,$C363+$E363-1&lt;K$7),0,$D363-SUM($F239:J239))</f>
        <v>0</v>
      </c>
      <c r="L363" s="339">
        <f>IF(OR($C363&gt;L$7,$C363+$E363-1&lt;L$7),0,$D363-SUM($F239:K239))</f>
        <v>0</v>
      </c>
      <c r="M363" s="339">
        <f>IF(OR($C363&gt;M$7,$C363+$E363-1&lt;M$7),0,$D363-SUM($F239:L239))</f>
        <v>0</v>
      </c>
      <c r="N363" s="339">
        <f>IF(OR($C363&gt;N$7,$C363+$E363-1&lt;N$7),0,$D363-SUM($F239:M239))</f>
        <v>0</v>
      </c>
      <c r="O363" s="339">
        <f>IF(OR($C363&gt;O$7,$C363+$E363-1&lt;O$7),0,$D363-SUM($F239:N239))</f>
        <v>0</v>
      </c>
      <c r="P363" s="339">
        <f>IF(OR($C363&gt;P$7,$C363+$E363-1&lt;P$7),0,$D363-SUM($F239:O239))</f>
        <v>0</v>
      </c>
      <c r="Q363" s="339">
        <f>IF(OR($C363&gt;Q$7,$C363+$E363-1&lt;Q$7),0,$D363-SUM($F239:P239))</f>
        <v>0</v>
      </c>
      <c r="R363" s="339">
        <f>IF(OR($C363&gt;R$7,$C363+$E363-1&lt;R$7),0,$D363-SUM($F239:Q239))</f>
        <v>0</v>
      </c>
      <c r="S363" s="339">
        <f>IF(OR($C363&gt;S$7,$C363+$E363-1&lt;S$7),0,$D363-SUM($F239:R239))</f>
        <v>0</v>
      </c>
      <c r="T363" s="339">
        <f>IF(OR($C363&gt;T$7,$C363+$E363-1&lt;T$7),0,$D363-SUM($F239:S239))</f>
        <v>0</v>
      </c>
      <c r="U363" s="339">
        <f>IF(OR($C363&gt;U$7,$C363+$E363-1&lt;U$7),0,$D363-SUM($F239:T239))</f>
        <v>0.2029055601074379</v>
      </c>
      <c r="V363" s="339">
        <f>IF(OR($C363&gt;V$7,$C363+$E363-1&lt;V$7),0,$D363-SUM($F239:U239))</f>
        <v>0.2029055601074379</v>
      </c>
      <c r="W363" s="339">
        <f>IF(OR($C363&gt;W$7,$C363+$E363-1&lt;W$7),0,$D363-SUM($F239:V239))</f>
        <v>0.2029055601074379</v>
      </c>
      <c r="X363" s="339">
        <f>IF(OR($C363&gt;X$7,$C363+$E363-1&lt;X$7),0,$D363-SUM($F239:W239))</f>
        <v>0.2029055601074379</v>
      </c>
      <c r="Y363" s="339">
        <f>IF(OR($C363&gt;Y$7,$C363+$E363-1&lt;Y$7),0,$D363-SUM($F239:X239))</f>
        <v>0.2029055601074379</v>
      </c>
      <c r="Z363" s="339">
        <f>IF(OR($C363&gt;Z$7,$C363+$E363-1&lt;Z$7),0,$D363-SUM($F239:Y239))</f>
        <v>0.2029055601074379</v>
      </c>
      <c r="AA363" s="339">
        <f>IF(OR($C363&gt;AA$7,$C363+$E363-1&lt;AA$7),0,$D363-SUM($F239:Z239))</f>
        <v>0.2029055601074379</v>
      </c>
      <c r="AB363" s="339">
        <f>IF(OR($C363&gt;AB$7,$C363+$E363-1&lt;AB$7),0,$D363-SUM($F239:AA239))</f>
        <v>0.2029055601074379</v>
      </c>
      <c r="AC363" s="339">
        <f>IF(OR($C363&gt;AC$7,$C363+$E363-1&lt;AC$7),0,$D363-SUM($F239:AB239))</f>
        <v>0.2029055601074379</v>
      </c>
      <c r="AD363" s="339">
        <f>IF(OR($C363&gt;AD$7,$C363+$E363-1&lt;AD$7),0,$D363-SUM($F239:AC239))</f>
        <v>0</v>
      </c>
      <c r="AE363" s="339">
        <f>IF(OR($C363&gt;AE$7,$C363+$E363-1&lt;AE$7),0,$D363-SUM($F239:AD239))</f>
        <v>0</v>
      </c>
      <c r="AF363" s="339">
        <f>IF(OR($C363&gt;AF$7,$C363+$E363-1&lt;AF$7),0,$D363-SUM($F239:AE239))</f>
        <v>0</v>
      </c>
      <c r="AG363" s="339">
        <f>IF(OR($C363&gt;AG$7,$C363+$E363-1&lt;AG$7),0,$D363-SUM($F239:AF239))</f>
        <v>0</v>
      </c>
      <c r="AH363" s="339">
        <f>IF(OR($C363&gt;AH$7,$C363+$E363-1&lt;AH$7),0,$D363-SUM($F239:AG239))</f>
        <v>0</v>
      </c>
      <c r="AI363" s="339">
        <f>IF(OR($C363&gt;AI$7,$C363+$E363-1&lt;AI$7),0,$D363-SUM($F239:AH239))</f>
        <v>0</v>
      </c>
      <c r="AJ363" s="339">
        <f>IF(OR($C363&gt;AJ$7,$C363+$E363-1&lt;AJ$7),0,$D363-SUM($F239:AI239))</f>
        <v>0</v>
      </c>
      <c r="AK363" s="339">
        <f>IF(OR($C363&gt;AK$7,$C363+$E363-1&lt;AK$7),0,$D363-SUM($F239:AJ239))</f>
        <v>0</v>
      </c>
      <c r="AL363" s="339">
        <f>IF(OR($C363&gt;AL$7,$C363+$E363-1&lt;AL$7),0,$D363-SUM($F239:AK239))</f>
        <v>0</v>
      </c>
      <c r="AM363" s="339">
        <f>IF(OR($C363&gt;AM$7,$C363+$E363-1&lt;AM$7),0,$D363-SUM($F239:AL239))</f>
        <v>0</v>
      </c>
      <c r="AN363" s="339">
        <f>IF(OR($C363&gt;AN$7,$C363+$E363-1&lt;AN$7),0,$D363-SUM($F239:AM239))</f>
        <v>0</v>
      </c>
      <c r="AO363" s="339">
        <f>IF(OR($C363&gt;AO$7,$C363+$E363-1&lt;AO$7),0,$D363-SUM($F239:AN239))</f>
        <v>0</v>
      </c>
      <c r="AP363" s="339">
        <f>IF(OR($C363&gt;AP$7,$C363+$E363-1&lt;AP$7),0,$D363-SUM($F239:AO239))</f>
        <v>0</v>
      </c>
      <c r="AQ363" s="339">
        <f>IF(OR($C363&gt;AQ$7,$C363+$E363-1&lt;AQ$7),0,$D363-SUM($F239:AP239))</f>
        <v>0</v>
      </c>
      <c r="AR363" s="339">
        <f>IF(OR($C363&gt;AR$7,$C363+$E363-1&lt;AR$7),0,$D363-SUM($F239:AQ239))</f>
        <v>0</v>
      </c>
      <c r="AS363" s="339">
        <f>IF(OR($C363&gt;AS$7,$C363+$E363-1&lt;AS$7),0,$D363-SUM($F239:AR239))</f>
        <v>0</v>
      </c>
      <c r="AT363" s="339">
        <f>IF(OR($C363&gt;AT$7,$C363+$E363-1&lt;AT$7),0,$D363-SUM($F239:AS239))</f>
        <v>0</v>
      </c>
      <c r="AU363" s="339">
        <f>IF(OR($C363&gt;AU$7,$C363+$E363-1&lt;AU$7),0,$D363-SUM($F239:AT239))</f>
        <v>0</v>
      </c>
      <c r="AV363" s="339">
        <f>IF(OR($C363&gt;AV$7,$C363+$E363-1&lt;AV$7),0,$D363-SUM($F239:AU239))</f>
        <v>0</v>
      </c>
      <c r="AW363" s="339">
        <f>IF(OR($C363&gt;AW$7,$C363+$E363-1&lt;AW$7),0,$D363-SUM($F239:AV239))</f>
        <v>0</v>
      </c>
      <c r="AX363" s="339">
        <f>IF(OR($C363&gt;AX$7,$C363+$E363-1&lt;AX$7),0,$D363-SUM($F239:AW239))</f>
        <v>0</v>
      </c>
      <c r="AY363" s="339">
        <f>IF(OR($C363&gt;AY$7,$C363+$E363-1&lt;AY$7),0,$D363-SUM($F239:AX239))</f>
        <v>0</v>
      </c>
      <c r="AZ363" s="339">
        <f>IF(OR($C363&gt;AZ$7,$C363+$E363-1&lt;AZ$7),0,$D363-SUM($F239:AY239))</f>
        <v>0</v>
      </c>
      <c r="BA363" s="339">
        <f>IF(OR($C363&gt;BA$7,$C363+$E363-1&lt;BA$7),0,$D363-SUM($F239:AZ239))</f>
        <v>0</v>
      </c>
      <c r="BB363" s="339">
        <f>IF(OR($C363&gt;BB$7,$C363+$E363-1&lt;BB$7),0,$D363-SUM($F239:BA239))</f>
        <v>0</v>
      </c>
      <c r="BC363" s="339">
        <f>IF(OR($C363&gt;BC$7,$C363+$E363-1&lt;BC$7),0,$D363-SUM($F239:BB239))</f>
        <v>0</v>
      </c>
      <c r="BD363" s="339">
        <f>IF(OR($C363&gt;BD$7,$C363+$E363-1&lt;BD$7),0,$D363-SUM($F239:BC239))</f>
        <v>0</v>
      </c>
      <c r="BE363" s="339">
        <f>IF(OR($C363&gt;BE$7,$C363+$E363-1&lt;BE$7),0,$D363-SUM($F239:BD239))</f>
        <v>0</v>
      </c>
      <c r="BF363" s="339">
        <f>IF(OR($C363&gt;BF$7,$C363+$E363-1&lt;BF$7),0,$D363-SUM($F239:BE239))</f>
        <v>0</v>
      </c>
      <c r="BG363" s="339">
        <f>IF(OR($C363&gt;BG$7,$C363+$E363-1&lt;BG$7),0,$D363-SUM($F239:BF239))</f>
        <v>0</v>
      </c>
      <c r="BH363" s="339">
        <f>IF(OR($C363&gt;BH$7,$C363+$E363-1&lt;BH$7),0,$D363-SUM($F239:BG239))</f>
        <v>0</v>
      </c>
      <c r="BI363" s="339">
        <f>IF(OR($C363&gt;BI$7,$C363+$E363-1&lt;BI$7),0,$D363-SUM($F239:BH239))</f>
        <v>0</v>
      </c>
      <c r="BJ363" s="339">
        <f>IF(OR($C363&gt;BJ$7,$C363+$E363-1&lt;BJ$7),0,$D363-SUM($F239:BI239))</f>
        <v>0</v>
      </c>
      <c r="BK363" s="339">
        <f>IF(OR($C363&gt;BK$7,$C363+$E363-1&lt;BK$7),0,$D363-SUM($F239:BJ239))</f>
        <v>0</v>
      </c>
      <c r="BL363" s="339">
        <f>IF(OR($C363&gt;BL$7,$C363+$E363-1&lt;BL$7),0,$D363-SUM($F239:BK239))</f>
        <v>0</v>
      </c>
      <c r="BM363" s="339">
        <f>IF(OR($C363&gt;BM$7,$C363+$E363-1&lt;BM$7),0,$D363-SUM($F239:BL239))</f>
        <v>0</v>
      </c>
      <c r="BN363" s="339">
        <f>IF(OR($C363&gt;BN$7,$C363+$E363-1&lt;BN$7),0,$D363-SUM($F239:BM239))</f>
        <v>0</v>
      </c>
      <c r="BO363" s="253"/>
      <c r="BP363" s="253"/>
      <c r="BQ363" s="253"/>
      <c r="BR363" s="253"/>
      <c r="BS363" s="253"/>
      <c r="BT363" s="253"/>
      <c r="BU363" s="253"/>
      <c r="BV363" s="253"/>
      <c r="BW363" s="253"/>
      <c r="BX363" s="253"/>
      <c r="BY363" s="253"/>
      <c r="BZ363" s="253"/>
      <c r="CA363" s="253"/>
      <c r="CB363" s="253"/>
      <c r="CC363" s="253"/>
      <c r="CD363" s="253"/>
      <c r="CE363" s="253"/>
      <c r="CF363" s="253"/>
      <c r="CG363" s="253"/>
      <c r="CH363" s="253"/>
      <c r="CI363" s="253"/>
      <c r="CJ363" s="253"/>
      <c r="CK363" s="253"/>
      <c r="CL363" s="253"/>
    </row>
    <row r="364" spans="1:90" hidden="1" outlineLevel="1" x14ac:dyDescent="0.15">
      <c r="A364" s="112"/>
      <c r="B364" s="87"/>
      <c r="C364" s="8">
        <v>16</v>
      </c>
      <c r="D364" s="337">
        <v>0.19925430324175136</v>
      </c>
      <c r="E364" s="8">
        <f t="shared" si="31"/>
        <v>9</v>
      </c>
      <c r="F364" s="338"/>
      <c r="G364" s="339">
        <f>IF(OR($C364&gt;G$7,$C364+$E364-1&lt;G$7),0,$D364-SUM($F240:F240))</f>
        <v>0</v>
      </c>
      <c r="H364" s="339">
        <f>IF(OR($C364&gt;H$7,$C364+$E364-1&lt;H$7),0,$D364-SUM($F240:G240))</f>
        <v>0</v>
      </c>
      <c r="I364" s="339">
        <f>IF(OR($C364&gt;I$7,$C364+$E364-1&lt;I$7),0,$D364-SUM($F240:H240))</f>
        <v>0</v>
      </c>
      <c r="J364" s="339">
        <f>IF(OR($C364&gt;J$7,$C364+$E364-1&lt;J$7),0,$D364-SUM($F240:I240))</f>
        <v>0</v>
      </c>
      <c r="K364" s="339">
        <f>IF(OR($C364&gt;K$7,$C364+$E364-1&lt;K$7),0,$D364-SUM($F240:J240))</f>
        <v>0</v>
      </c>
      <c r="L364" s="339">
        <f>IF(OR($C364&gt;L$7,$C364+$E364-1&lt;L$7),0,$D364-SUM($F240:K240))</f>
        <v>0</v>
      </c>
      <c r="M364" s="339">
        <f>IF(OR($C364&gt;M$7,$C364+$E364-1&lt;M$7),0,$D364-SUM($F240:L240))</f>
        <v>0</v>
      </c>
      <c r="N364" s="339">
        <f>IF(OR($C364&gt;N$7,$C364+$E364-1&lt;N$7),0,$D364-SUM($F240:M240))</f>
        <v>0</v>
      </c>
      <c r="O364" s="339">
        <f>IF(OR($C364&gt;O$7,$C364+$E364-1&lt;O$7),0,$D364-SUM($F240:N240))</f>
        <v>0</v>
      </c>
      <c r="P364" s="339">
        <f>IF(OR($C364&gt;P$7,$C364+$E364-1&lt;P$7),0,$D364-SUM($F240:O240))</f>
        <v>0</v>
      </c>
      <c r="Q364" s="339">
        <f>IF(OR($C364&gt;Q$7,$C364+$E364-1&lt;Q$7),0,$D364-SUM($F240:P240))</f>
        <v>0</v>
      </c>
      <c r="R364" s="339">
        <f>IF(OR($C364&gt;R$7,$C364+$E364-1&lt;R$7),0,$D364-SUM($F240:Q240))</f>
        <v>0</v>
      </c>
      <c r="S364" s="339">
        <f>IF(OR($C364&gt;S$7,$C364+$E364-1&lt;S$7),0,$D364-SUM($F240:R240))</f>
        <v>0</v>
      </c>
      <c r="T364" s="339">
        <f>IF(OR($C364&gt;T$7,$C364+$E364-1&lt;T$7),0,$D364-SUM($F240:S240))</f>
        <v>0</v>
      </c>
      <c r="U364" s="339">
        <f>IF(OR($C364&gt;U$7,$C364+$E364-1&lt;U$7),0,$D364-SUM($F240:T240))</f>
        <v>0</v>
      </c>
      <c r="V364" s="339">
        <f>IF(OR($C364&gt;V$7,$C364+$E364-1&lt;V$7),0,$D364-SUM($F240:U240))</f>
        <v>0.19925430324175136</v>
      </c>
      <c r="W364" s="339">
        <f>IF(OR($C364&gt;W$7,$C364+$E364-1&lt;W$7),0,$D364-SUM($F240:V240))</f>
        <v>0.19925430324175136</v>
      </c>
      <c r="X364" s="339">
        <f>IF(OR($C364&gt;X$7,$C364+$E364-1&lt;X$7),0,$D364-SUM($F240:W240))</f>
        <v>0.19925430324175136</v>
      </c>
      <c r="Y364" s="339">
        <f>IF(OR($C364&gt;Y$7,$C364+$E364-1&lt;Y$7),0,$D364-SUM($F240:X240))</f>
        <v>0.19925430324175136</v>
      </c>
      <c r="Z364" s="339">
        <f>IF(OR($C364&gt;Z$7,$C364+$E364-1&lt;Z$7),0,$D364-SUM($F240:Y240))</f>
        <v>0.19925430324175136</v>
      </c>
      <c r="AA364" s="339">
        <f>IF(OR($C364&gt;AA$7,$C364+$E364-1&lt;AA$7),0,$D364-SUM($F240:Z240))</f>
        <v>0.19925430324175136</v>
      </c>
      <c r="AB364" s="339">
        <f>IF(OR($C364&gt;AB$7,$C364+$E364-1&lt;AB$7),0,$D364-SUM($F240:AA240))</f>
        <v>0.19925430324175136</v>
      </c>
      <c r="AC364" s="339">
        <f>IF(OR($C364&gt;AC$7,$C364+$E364-1&lt;AC$7),0,$D364-SUM($F240:AB240))</f>
        <v>0.19925430324175136</v>
      </c>
      <c r="AD364" s="339">
        <f>IF(OR($C364&gt;AD$7,$C364+$E364-1&lt;AD$7),0,$D364-SUM($F240:AC240))</f>
        <v>0.19925430324175136</v>
      </c>
      <c r="AE364" s="339">
        <f>IF(OR($C364&gt;AE$7,$C364+$E364-1&lt;AE$7),0,$D364-SUM($F240:AD240))</f>
        <v>0</v>
      </c>
      <c r="AF364" s="339">
        <f>IF(OR($C364&gt;AF$7,$C364+$E364-1&lt;AF$7),0,$D364-SUM($F240:AE240))</f>
        <v>0</v>
      </c>
      <c r="AG364" s="339">
        <f>IF(OR($C364&gt;AG$7,$C364+$E364-1&lt;AG$7),0,$D364-SUM($F240:AF240))</f>
        <v>0</v>
      </c>
      <c r="AH364" s="339">
        <f>IF(OR($C364&gt;AH$7,$C364+$E364-1&lt;AH$7),0,$D364-SUM($F240:AG240))</f>
        <v>0</v>
      </c>
      <c r="AI364" s="339">
        <f>IF(OR($C364&gt;AI$7,$C364+$E364-1&lt;AI$7),0,$D364-SUM($F240:AH240))</f>
        <v>0</v>
      </c>
      <c r="AJ364" s="339">
        <f>IF(OR($C364&gt;AJ$7,$C364+$E364-1&lt;AJ$7),0,$D364-SUM($F240:AI240))</f>
        <v>0</v>
      </c>
      <c r="AK364" s="339">
        <f>IF(OR($C364&gt;AK$7,$C364+$E364-1&lt;AK$7),0,$D364-SUM($F240:AJ240))</f>
        <v>0</v>
      </c>
      <c r="AL364" s="339">
        <f>IF(OR($C364&gt;AL$7,$C364+$E364-1&lt;AL$7),0,$D364-SUM($F240:AK240))</f>
        <v>0</v>
      </c>
      <c r="AM364" s="339">
        <f>IF(OR($C364&gt;AM$7,$C364+$E364-1&lt;AM$7),0,$D364-SUM($F240:AL240))</f>
        <v>0</v>
      </c>
      <c r="AN364" s="339">
        <f>IF(OR($C364&gt;AN$7,$C364+$E364-1&lt;AN$7),0,$D364-SUM($F240:AM240))</f>
        <v>0</v>
      </c>
      <c r="AO364" s="339">
        <f>IF(OR($C364&gt;AO$7,$C364+$E364-1&lt;AO$7),0,$D364-SUM($F240:AN240))</f>
        <v>0</v>
      </c>
      <c r="AP364" s="339">
        <f>IF(OR($C364&gt;AP$7,$C364+$E364-1&lt;AP$7),0,$D364-SUM($F240:AO240))</f>
        <v>0</v>
      </c>
      <c r="AQ364" s="339">
        <f>IF(OR($C364&gt;AQ$7,$C364+$E364-1&lt;AQ$7),0,$D364-SUM($F240:AP240))</f>
        <v>0</v>
      </c>
      <c r="AR364" s="339">
        <f>IF(OR($C364&gt;AR$7,$C364+$E364-1&lt;AR$7),0,$D364-SUM($F240:AQ240))</f>
        <v>0</v>
      </c>
      <c r="AS364" s="339">
        <f>IF(OR($C364&gt;AS$7,$C364+$E364-1&lt;AS$7),0,$D364-SUM($F240:AR240))</f>
        <v>0</v>
      </c>
      <c r="AT364" s="339">
        <f>IF(OR($C364&gt;AT$7,$C364+$E364-1&lt;AT$7),0,$D364-SUM($F240:AS240))</f>
        <v>0</v>
      </c>
      <c r="AU364" s="339">
        <f>IF(OR($C364&gt;AU$7,$C364+$E364-1&lt;AU$7),0,$D364-SUM($F240:AT240))</f>
        <v>0</v>
      </c>
      <c r="AV364" s="339">
        <f>IF(OR($C364&gt;AV$7,$C364+$E364-1&lt;AV$7),0,$D364-SUM($F240:AU240))</f>
        <v>0</v>
      </c>
      <c r="AW364" s="339">
        <f>IF(OR($C364&gt;AW$7,$C364+$E364-1&lt;AW$7),0,$D364-SUM($F240:AV240))</f>
        <v>0</v>
      </c>
      <c r="AX364" s="339">
        <f>IF(OR($C364&gt;AX$7,$C364+$E364-1&lt;AX$7),0,$D364-SUM($F240:AW240))</f>
        <v>0</v>
      </c>
      <c r="AY364" s="339">
        <f>IF(OR($C364&gt;AY$7,$C364+$E364-1&lt;AY$7),0,$D364-SUM($F240:AX240))</f>
        <v>0</v>
      </c>
      <c r="AZ364" s="339">
        <f>IF(OR($C364&gt;AZ$7,$C364+$E364-1&lt;AZ$7),0,$D364-SUM($F240:AY240))</f>
        <v>0</v>
      </c>
      <c r="BA364" s="339">
        <f>IF(OR($C364&gt;BA$7,$C364+$E364-1&lt;BA$7),0,$D364-SUM($F240:AZ240))</f>
        <v>0</v>
      </c>
      <c r="BB364" s="339">
        <f>IF(OR($C364&gt;BB$7,$C364+$E364-1&lt;BB$7),0,$D364-SUM($F240:BA240))</f>
        <v>0</v>
      </c>
      <c r="BC364" s="339">
        <f>IF(OR($C364&gt;BC$7,$C364+$E364-1&lt;BC$7),0,$D364-SUM($F240:BB240))</f>
        <v>0</v>
      </c>
      <c r="BD364" s="339">
        <f>IF(OR($C364&gt;BD$7,$C364+$E364-1&lt;BD$7),0,$D364-SUM($F240:BC240))</f>
        <v>0</v>
      </c>
      <c r="BE364" s="339">
        <f>IF(OR($C364&gt;BE$7,$C364+$E364-1&lt;BE$7),0,$D364-SUM($F240:BD240))</f>
        <v>0</v>
      </c>
      <c r="BF364" s="339">
        <f>IF(OR($C364&gt;BF$7,$C364+$E364-1&lt;BF$7),0,$D364-SUM($F240:BE240))</f>
        <v>0</v>
      </c>
      <c r="BG364" s="339">
        <f>IF(OR($C364&gt;BG$7,$C364+$E364-1&lt;BG$7),0,$D364-SUM($F240:BF240))</f>
        <v>0</v>
      </c>
      <c r="BH364" s="339">
        <f>IF(OR($C364&gt;BH$7,$C364+$E364-1&lt;BH$7),0,$D364-SUM($F240:BG240))</f>
        <v>0</v>
      </c>
      <c r="BI364" s="339">
        <f>IF(OR($C364&gt;BI$7,$C364+$E364-1&lt;BI$7),0,$D364-SUM($F240:BH240))</f>
        <v>0</v>
      </c>
      <c r="BJ364" s="339">
        <f>IF(OR($C364&gt;BJ$7,$C364+$E364-1&lt;BJ$7),0,$D364-SUM($F240:BI240))</f>
        <v>0</v>
      </c>
      <c r="BK364" s="339">
        <f>IF(OR($C364&gt;BK$7,$C364+$E364-1&lt;BK$7),0,$D364-SUM($F240:BJ240))</f>
        <v>0</v>
      </c>
      <c r="BL364" s="339">
        <f>IF(OR($C364&gt;BL$7,$C364+$E364-1&lt;BL$7),0,$D364-SUM($F240:BK240))</f>
        <v>0</v>
      </c>
      <c r="BM364" s="339">
        <f>IF(OR($C364&gt;BM$7,$C364+$E364-1&lt;BM$7),0,$D364-SUM($F240:BL240))</f>
        <v>0</v>
      </c>
      <c r="BN364" s="339">
        <f>IF(OR($C364&gt;BN$7,$C364+$E364-1&lt;BN$7),0,$D364-SUM($F240:BM240))</f>
        <v>0</v>
      </c>
      <c r="BO364" s="253"/>
      <c r="BP364" s="253"/>
      <c r="BQ364" s="253"/>
      <c r="BR364" s="253"/>
      <c r="BS364" s="253"/>
      <c r="BT364" s="253"/>
      <c r="BU364" s="253"/>
      <c r="BV364" s="253"/>
      <c r="BW364" s="253"/>
      <c r="BX364" s="253"/>
      <c r="BY364" s="253"/>
      <c r="BZ364" s="253"/>
      <c r="CA364" s="253"/>
      <c r="CB364" s="253"/>
      <c r="CC364" s="253"/>
      <c r="CD364" s="253"/>
      <c r="CE364" s="253"/>
      <c r="CF364" s="253"/>
      <c r="CG364" s="253"/>
      <c r="CH364" s="253"/>
      <c r="CI364" s="253"/>
      <c r="CJ364" s="253"/>
      <c r="CK364" s="253"/>
      <c r="CL364" s="253"/>
    </row>
    <row r="365" spans="1:90" hidden="1" outlineLevel="1" x14ac:dyDescent="0.15">
      <c r="A365" s="112"/>
      <c r="B365" s="87"/>
      <c r="C365" s="8">
        <v>17</v>
      </c>
      <c r="D365" s="337">
        <v>0.19560304637606482</v>
      </c>
      <c r="E365" s="8">
        <f t="shared" si="31"/>
        <v>9</v>
      </c>
      <c r="F365" s="338"/>
      <c r="G365" s="339">
        <f>IF(OR($C365&gt;G$7,$C365+$E365-1&lt;G$7),0,$D365-SUM($F241:F241))</f>
        <v>0</v>
      </c>
      <c r="H365" s="339">
        <f>IF(OR($C365&gt;H$7,$C365+$E365-1&lt;H$7),0,$D365-SUM($F241:G241))</f>
        <v>0</v>
      </c>
      <c r="I365" s="339">
        <f>IF(OR($C365&gt;I$7,$C365+$E365-1&lt;I$7),0,$D365-SUM($F241:H241))</f>
        <v>0</v>
      </c>
      <c r="J365" s="339">
        <f>IF(OR($C365&gt;J$7,$C365+$E365-1&lt;J$7),0,$D365-SUM($F241:I241))</f>
        <v>0</v>
      </c>
      <c r="K365" s="339">
        <f>IF(OR($C365&gt;K$7,$C365+$E365-1&lt;K$7),0,$D365-SUM($F241:J241))</f>
        <v>0</v>
      </c>
      <c r="L365" s="339">
        <f>IF(OR($C365&gt;L$7,$C365+$E365-1&lt;L$7),0,$D365-SUM($F241:K241))</f>
        <v>0</v>
      </c>
      <c r="M365" s="339">
        <f>IF(OR($C365&gt;M$7,$C365+$E365-1&lt;M$7),0,$D365-SUM($F241:L241))</f>
        <v>0</v>
      </c>
      <c r="N365" s="339">
        <f>IF(OR($C365&gt;N$7,$C365+$E365-1&lt;N$7),0,$D365-SUM($F241:M241))</f>
        <v>0</v>
      </c>
      <c r="O365" s="339">
        <f>IF(OR($C365&gt;O$7,$C365+$E365-1&lt;O$7),0,$D365-SUM($F241:N241))</f>
        <v>0</v>
      </c>
      <c r="P365" s="339">
        <f>IF(OR($C365&gt;P$7,$C365+$E365-1&lt;P$7),0,$D365-SUM($F241:O241))</f>
        <v>0</v>
      </c>
      <c r="Q365" s="339">
        <f>IF(OR($C365&gt;Q$7,$C365+$E365-1&lt;Q$7),0,$D365-SUM($F241:P241))</f>
        <v>0</v>
      </c>
      <c r="R365" s="339">
        <f>IF(OR($C365&gt;R$7,$C365+$E365-1&lt;R$7),0,$D365-SUM($F241:Q241))</f>
        <v>0</v>
      </c>
      <c r="S365" s="339">
        <f>IF(OR($C365&gt;S$7,$C365+$E365-1&lt;S$7),0,$D365-SUM($F241:R241))</f>
        <v>0</v>
      </c>
      <c r="T365" s="339">
        <f>IF(OR($C365&gt;T$7,$C365+$E365-1&lt;T$7),0,$D365-SUM($F241:S241))</f>
        <v>0</v>
      </c>
      <c r="U365" s="339">
        <f>IF(OR($C365&gt;U$7,$C365+$E365-1&lt;U$7),0,$D365-SUM($F241:T241))</f>
        <v>0</v>
      </c>
      <c r="V365" s="339">
        <f>IF(OR($C365&gt;V$7,$C365+$E365-1&lt;V$7),0,$D365-SUM($F241:U241))</f>
        <v>0</v>
      </c>
      <c r="W365" s="339">
        <f>IF(OR($C365&gt;W$7,$C365+$E365-1&lt;W$7),0,$D365-SUM($F241:V241))</f>
        <v>0.19560304637606482</v>
      </c>
      <c r="X365" s="339">
        <f>IF(OR($C365&gt;X$7,$C365+$E365-1&lt;X$7),0,$D365-SUM($F241:W241))</f>
        <v>0.19560304637606482</v>
      </c>
      <c r="Y365" s="339">
        <f>IF(OR($C365&gt;Y$7,$C365+$E365-1&lt;Y$7),0,$D365-SUM($F241:X241))</f>
        <v>0.19560304637606482</v>
      </c>
      <c r="Z365" s="339">
        <f>IF(OR($C365&gt;Z$7,$C365+$E365-1&lt;Z$7),0,$D365-SUM($F241:Y241))</f>
        <v>0.19560304637606482</v>
      </c>
      <c r="AA365" s="339">
        <f>IF(OR($C365&gt;AA$7,$C365+$E365-1&lt;AA$7),0,$D365-SUM($F241:Z241))</f>
        <v>0.19560304637606482</v>
      </c>
      <c r="AB365" s="339">
        <f>IF(OR($C365&gt;AB$7,$C365+$E365-1&lt;AB$7),0,$D365-SUM($F241:AA241))</f>
        <v>0.19560304637606482</v>
      </c>
      <c r="AC365" s="339">
        <f>IF(OR($C365&gt;AC$7,$C365+$E365-1&lt;AC$7),0,$D365-SUM($F241:AB241))</f>
        <v>0.19560304637606482</v>
      </c>
      <c r="AD365" s="339">
        <f>IF(OR($C365&gt;AD$7,$C365+$E365-1&lt;AD$7),0,$D365-SUM($F241:AC241))</f>
        <v>0.19560304637606482</v>
      </c>
      <c r="AE365" s="339">
        <f>IF(OR($C365&gt;AE$7,$C365+$E365-1&lt;AE$7),0,$D365-SUM($F241:AD241))</f>
        <v>0.19560304637606482</v>
      </c>
      <c r="AF365" s="339">
        <f>IF(OR($C365&gt;AF$7,$C365+$E365-1&lt;AF$7),0,$D365-SUM($F241:AE241))</f>
        <v>0</v>
      </c>
      <c r="AG365" s="339">
        <f>IF(OR($C365&gt;AG$7,$C365+$E365-1&lt;AG$7),0,$D365-SUM($F241:AF241))</f>
        <v>0</v>
      </c>
      <c r="AH365" s="339">
        <f>IF(OR($C365&gt;AH$7,$C365+$E365-1&lt;AH$7),0,$D365-SUM($F241:AG241))</f>
        <v>0</v>
      </c>
      <c r="AI365" s="339">
        <f>IF(OR($C365&gt;AI$7,$C365+$E365-1&lt;AI$7),0,$D365-SUM($F241:AH241))</f>
        <v>0</v>
      </c>
      <c r="AJ365" s="339">
        <f>IF(OR($C365&gt;AJ$7,$C365+$E365-1&lt;AJ$7),0,$D365-SUM($F241:AI241))</f>
        <v>0</v>
      </c>
      <c r="AK365" s="339">
        <f>IF(OR($C365&gt;AK$7,$C365+$E365-1&lt;AK$7),0,$D365-SUM($F241:AJ241))</f>
        <v>0</v>
      </c>
      <c r="AL365" s="339">
        <f>IF(OR($C365&gt;AL$7,$C365+$E365-1&lt;AL$7),0,$D365-SUM($F241:AK241))</f>
        <v>0</v>
      </c>
      <c r="AM365" s="339">
        <f>IF(OR($C365&gt;AM$7,$C365+$E365-1&lt;AM$7),0,$D365-SUM($F241:AL241))</f>
        <v>0</v>
      </c>
      <c r="AN365" s="339">
        <f>IF(OR($C365&gt;AN$7,$C365+$E365-1&lt;AN$7),0,$D365-SUM($F241:AM241))</f>
        <v>0</v>
      </c>
      <c r="AO365" s="339">
        <f>IF(OR($C365&gt;AO$7,$C365+$E365-1&lt;AO$7),0,$D365-SUM($F241:AN241))</f>
        <v>0</v>
      </c>
      <c r="AP365" s="339">
        <f>IF(OR($C365&gt;AP$7,$C365+$E365-1&lt;AP$7),0,$D365-SUM($F241:AO241))</f>
        <v>0</v>
      </c>
      <c r="AQ365" s="339">
        <f>IF(OR($C365&gt;AQ$7,$C365+$E365-1&lt;AQ$7),0,$D365-SUM($F241:AP241))</f>
        <v>0</v>
      </c>
      <c r="AR365" s="339">
        <f>IF(OR($C365&gt;AR$7,$C365+$E365-1&lt;AR$7),0,$D365-SUM($F241:AQ241))</f>
        <v>0</v>
      </c>
      <c r="AS365" s="339">
        <f>IF(OR($C365&gt;AS$7,$C365+$E365-1&lt;AS$7),0,$D365-SUM($F241:AR241))</f>
        <v>0</v>
      </c>
      <c r="AT365" s="339">
        <f>IF(OR($C365&gt;AT$7,$C365+$E365-1&lt;AT$7),0,$D365-SUM($F241:AS241))</f>
        <v>0</v>
      </c>
      <c r="AU365" s="339">
        <f>IF(OR($C365&gt;AU$7,$C365+$E365-1&lt;AU$7),0,$D365-SUM($F241:AT241))</f>
        <v>0</v>
      </c>
      <c r="AV365" s="339">
        <f>IF(OR($C365&gt;AV$7,$C365+$E365-1&lt;AV$7),0,$D365-SUM($F241:AU241))</f>
        <v>0</v>
      </c>
      <c r="AW365" s="339">
        <f>IF(OR($C365&gt;AW$7,$C365+$E365-1&lt;AW$7),0,$D365-SUM($F241:AV241))</f>
        <v>0</v>
      </c>
      <c r="AX365" s="339">
        <f>IF(OR($C365&gt;AX$7,$C365+$E365-1&lt;AX$7),0,$D365-SUM($F241:AW241))</f>
        <v>0</v>
      </c>
      <c r="AY365" s="339">
        <f>IF(OR($C365&gt;AY$7,$C365+$E365-1&lt;AY$7),0,$D365-SUM($F241:AX241))</f>
        <v>0</v>
      </c>
      <c r="AZ365" s="339">
        <f>IF(OR($C365&gt;AZ$7,$C365+$E365-1&lt;AZ$7),0,$D365-SUM($F241:AY241))</f>
        <v>0</v>
      </c>
      <c r="BA365" s="339">
        <f>IF(OR($C365&gt;BA$7,$C365+$E365-1&lt;BA$7),0,$D365-SUM($F241:AZ241))</f>
        <v>0</v>
      </c>
      <c r="BB365" s="339">
        <f>IF(OR($C365&gt;BB$7,$C365+$E365-1&lt;BB$7),0,$D365-SUM($F241:BA241))</f>
        <v>0</v>
      </c>
      <c r="BC365" s="339">
        <f>IF(OR($C365&gt;BC$7,$C365+$E365-1&lt;BC$7),0,$D365-SUM($F241:BB241))</f>
        <v>0</v>
      </c>
      <c r="BD365" s="339">
        <f>IF(OR($C365&gt;BD$7,$C365+$E365-1&lt;BD$7),0,$D365-SUM($F241:BC241))</f>
        <v>0</v>
      </c>
      <c r="BE365" s="339">
        <f>IF(OR($C365&gt;BE$7,$C365+$E365-1&lt;BE$7),0,$D365-SUM($F241:BD241))</f>
        <v>0</v>
      </c>
      <c r="BF365" s="339">
        <f>IF(OR($C365&gt;BF$7,$C365+$E365-1&lt;BF$7),0,$D365-SUM($F241:BE241))</f>
        <v>0</v>
      </c>
      <c r="BG365" s="339">
        <f>IF(OR($C365&gt;BG$7,$C365+$E365-1&lt;BG$7),0,$D365-SUM($F241:BF241))</f>
        <v>0</v>
      </c>
      <c r="BH365" s="339">
        <f>IF(OR($C365&gt;BH$7,$C365+$E365-1&lt;BH$7),0,$D365-SUM($F241:BG241))</f>
        <v>0</v>
      </c>
      <c r="BI365" s="339">
        <f>IF(OR($C365&gt;BI$7,$C365+$E365-1&lt;BI$7),0,$D365-SUM($F241:BH241))</f>
        <v>0</v>
      </c>
      <c r="BJ365" s="339">
        <f>IF(OR($C365&gt;BJ$7,$C365+$E365-1&lt;BJ$7),0,$D365-SUM($F241:BI241))</f>
        <v>0</v>
      </c>
      <c r="BK365" s="339">
        <f>IF(OR($C365&gt;BK$7,$C365+$E365-1&lt;BK$7),0,$D365-SUM($F241:BJ241))</f>
        <v>0</v>
      </c>
      <c r="BL365" s="339">
        <f>IF(OR($C365&gt;BL$7,$C365+$E365-1&lt;BL$7),0,$D365-SUM($F241:BK241))</f>
        <v>0</v>
      </c>
      <c r="BM365" s="339">
        <f>IF(OR($C365&gt;BM$7,$C365+$E365-1&lt;BM$7),0,$D365-SUM($F241:BL241))</f>
        <v>0</v>
      </c>
      <c r="BN365" s="339">
        <f>IF(OR($C365&gt;BN$7,$C365+$E365-1&lt;BN$7),0,$D365-SUM($F241:BM241))</f>
        <v>0</v>
      </c>
      <c r="BO365" s="253"/>
      <c r="BP365" s="253"/>
      <c r="BQ365" s="253"/>
      <c r="BR365" s="253"/>
      <c r="BS365" s="253"/>
      <c r="BT365" s="253"/>
      <c r="BU365" s="253"/>
      <c r="BV365" s="253"/>
      <c r="BW365" s="253"/>
      <c r="BX365" s="253"/>
      <c r="BY365" s="253"/>
      <c r="BZ365" s="253"/>
      <c r="CA365" s="253"/>
      <c r="CB365" s="253"/>
      <c r="CC365" s="253"/>
      <c r="CD365" s="253"/>
      <c r="CE365" s="253"/>
      <c r="CF365" s="253"/>
      <c r="CG365" s="253"/>
      <c r="CH365" s="253"/>
      <c r="CI365" s="253"/>
      <c r="CJ365" s="253"/>
      <c r="CK365" s="253"/>
      <c r="CL365" s="253"/>
    </row>
    <row r="366" spans="1:90" hidden="1" outlineLevel="1" x14ac:dyDescent="0.15">
      <c r="A366" s="112"/>
      <c r="B366" s="87"/>
      <c r="C366" s="8">
        <v>18</v>
      </c>
      <c r="D366" s="337">
        <v>0.19195178951037828</v>
      </c>
      <c r="E366" s="8">
        <f t="shared" si="31"/>
        <v>9</v>
      </c>
      <c r="F366" s="338"/>
      <c r="G366" s="339">
        <f>IF(OR($C366&gt;G$7,$C366+$E366-1&lt;G$7),0,$D366-SUM($F242:F242))</f>
        <v>0</v>
      </c>
      <c r="H366" s="339">
        <f>IF(OR($C366&gt;H$7,$C366+$E366-1&lt;H$7),0,$D366-SUM($F242:G242))</f>
        <v>0</v>
      </c>
      <c r="I366" s="339">
        <f>IF(OR($C366&gt;I$7,$C366+$E366-1&lt;I$7),0,$D366-SUM($F242:H242))</f>
        <v>0</v>
      </c>
      <c r="J366" s="339">
        <f>IF(OR($C366&gt;J$7,$C366+$E366-1&lt;J$7),0,$D366-SUM($F242:I242))</f>
        <v>0</v>
      </c>
      <c r="K366" s="339">
        <f>IF(OR($C366&gt;K$7,$C366+$E366-1&lt;K$7),0,$D366-SUM($F242:J242))</f>
        <v>0</v>
      </c>
      <c r="L366" s="339">
        <f>IF(OR($C366&gt;L$7,$C366+$E366-1&lt;L$7),0,$D366-SUM($F242:K242))</f>
        <v>0</v>
      </c>
      <c r="M366" s="339">
        <f>IF(OR($C366&gt;M$7,$C366+$E366-1&lt;M$7),0,$D366-SUM($F242:L242))</f>
        <v>0</v>
      </c>
      <c r="N366" s="339">
        <f>IF(OR($C366&gt;N$7,$C366+$E366-1&lt;N$7),0,$D366-SUM($F242:M242))</f>
        <v>0</v>
      </c>
      <c r="O366" s="339">
        <f>IF(OR($C366&gt;O$7,$C366+$E366-1&lt;O$7),0,$D366-SUM($F242:N242))</f>
        <v>0</v>
      </c>
      <c r="P366" s="339">
        <f>IF(OR($C366&gt;P$7,$C366+$E366-1&lt;P$7),0,$D366-SUM($F242:O242))</f>
        <v>0</v>
      </c>
      <c r="Q366" s="339">
        <f>IF(OR($C366&gt;Q$7,$C366+$E366-1&lt;Q$7),0,$D366-SUM($F242:P242))</f>
        <v>0</v>
      </c>
      <c r="R366" s="339">
        <f>IF(OR($C366&gt;R$7,$C366+$E366-1&lt;R$7),0,$D366-SUM($F242:Q242))</f>
        <v>0</v>
      </c>
      <c r="S366" s="339">
        <f>IF(OR($C366&gt;S$7,$C366+$E366-1&lt;S$7),0,$D366-SUM($F242:R242))</f>
        <v>0</v>
      </c>
      <c r="T366" s="339">
        <f>IF(OR($C366&gt;T$7,$C366+$E366-1&lt;T$7),0,$D366-SUM($F242:S242))</f>
        <v>0</v>
      </c>
      <c r="U366" s="339">
        <f>IF(OR($C366&gt;U$7,$C366+$E366-1&lt;U$7),0,$D366-SUM($F242:T242))</f>
        <v>0</v>
      </c>
      <c r="V366" s="339">
        <f>IF(OR($C366&gt;V$7,$C366+$E366-1&lt;V$7),0,$D366-SUM($F242:U242))</f>
        <v>0</v>
      </c>
      <c r="W366" s="339">
        <f>IF(OR($C366&gt;W$7,$C366+$E366-1&lt;W$7),0,$D366-SUM($F242:V242))</f>
        <v>0</v>
      </c>
      <c r="X366" s="339">
        <f>IF(OR($C366&gt;X$7,$C366+$E366-1&lt;X$7),0,$D366-SUM($F242:W242))</f>
        <v>0.19195178951037828</v>
      </c>
      <c r="Y366" s="339">
        <f>IF(OR($C366&gt;Y$7,$C366+$E366-1&lt;Y$7),0,$D366-SUM($F242:X242))</f>
        <v>0.19195178951037828</v>
      </c>
      <c r="Z366" s="339">
        <f>IF(OR($C366&gt;Z$7,$C366+$E366-1&lt;Z$7),0,$D366-SUM($F242:Y242))</f>
        <v>0.19195178951037828</v>
      </c>
      <c r="AA366" s="339">
        <f>IF(OR($C366&gt;AA$7,$C366+$E366-1&lt;AA$7),0,$D366-SUM($F242:Z242))</f>
        <v>0.19195178951037828</v>
      </c>
      <c r="AB366" s="339">
        <f>IF(OR($C366&gt;AB$7,$C366+$E366-1&lt;AB$7),0,$D366-SUM($F242:AA242))</f>
        <v>0.19195178951037828</v>
      </c>
      <c r="AC366" s="339">
        <f>IF(OR($C366&gt;AC$7,$C366+$E366-1&lt;AC$7),0,$D366-SUM($F242:AB242))</f>
        <v>0.19195178951037828</v>
      </c>
      <c r="AD366" s="339">
        <f>IF(OR($C366&gt;AD$7,$C366+$E366-1&lt;AD$7),0,$D366-SUM($F242:AC242))</f>
        <v>0.19195178951037828</v>
      </c>
      <c r="AE366" s="339">
        <f>IF(OR($C366&gt;AE$7,$C366+$E366-1&lt;AE$7),0,$D366-SUM($F242:AD242))</f>
        <v>0.19195178951037828</v>
      </c>
      <c r="AF366" s="339">
        <f>IF(OR($C366&gt;AF$7,$C366+$E366-1&lt;AF$7),0,$D366-SUM($F242:AE242))</f>
        <v>0.19195178951037828</v>
      </c>
      <c r="AG366" s="339">
        <f>IF(OR($C366&gt;AG$7,$C366+$E366-1&lt;AG$7),0,$D366-SUM($F242:AF242))</f>
        <v>0</v>
      </c>
      <c r="AH366" s="339">
        <f>IF(OR($C366&gt;AH$7,$C366+$E366-1&lt;AH$7),0,$D366-SUM($F242:AG242))</f>
        <v>0</v>
      </c>
      <c r="AI366" s="339">
        <f>IF(OR($C366&gt;AI$7,$C366+$E366-1&lt;AI$7),0,$D366-SUM($F242:AH242))</f>
        <v>0</v>
      </c>
      <c r="AJ366" s="339">
        <f>IF(OR($C366&gt;AJ$7,$C366+$E366-1&lt;AJ$7),0,$D366-SUM($F242:AI242))</f>
        <v>0</v>
      </c>
      <c r="AK366" s="339">
        <f>IF(OR($C366&gt;AK$7,$C366+$E366-1&lt;AK$7),0,$D366-SUM($F242:AJ242))</f>
        <v>0</v>
      </c>
      <c r="AL366" s="339">
        <f>IF(OR($C366&gt;AL$7,$C366+$E366-1&lt;AL$7),0,$D366-SUM($F242:AK242))</f>
        <v>0</v>
      </c>
      <c r="AM366" s="339">
        <f>IF(OR($C366&gt;AM$7,$C366+$E366-1&lt;AM$7),0,$D366-SUM($F242:AL242))</f>
        <v>0</v>
      </c>
      <c r="AN366" s="339">
        <f>IF(OR($C366&gt;AN$7,$C366+$E366-1&lt;AN$7),0,$D366-SUM($F242:AM242))</f>
        <v>0</v>
      </c>
      <c r="AO366" s="339">
        <f>IF(OR($C366&gt;AO$7,$C366+$E366-1&lt;AO$7),0,$D366-SUM($F242:AN242))</f>
        <v>0</v>
      </c>
      <c r="AP366" s="339">
        <f>IF(OR($C366&gt;AP$7,$C366+$E366-1&lt;AP$7),0,$D366-SUM($F242:AO242))</f>
        <v>0</v>
      </c>
      <c r="AQ366" s="339">
        <f>IF(OR($C366&gt;AQ$7,$C366+$E366-1&lt;AQ$7),0,$D366-SUM($F242:AP242))</f>
        <v>0</v>
      </c>
      <c r="AR366" s="339">
        <f>IF(OR($C366&gt;AR$7,$C366+$E366-1&lt;AR$7),0,$D366-SUM($F242:AQ242))</f>
        <v>0</v>
      </c>
      <c r="AS366" s="339">
        <f>IF(OR($C366&gt;AS$7,$C366+$E366-1&lt;AS$7),0,$D366-SUM($F242:AR242))</f>
        <v>0</v>
      </c>
      <c r="AT366" s="339">
        <f>IF(OR($C366&gt;AT$7,$C366+$E366-1&lt;AT$7),0,$D366-SUM($F242:AS242))</f>
        <v>0</v>
      </c>
      <c r="AU366" s="339">
        <f>IF(OR($C366&gt;AU$7,$C366+$E366-1&lt;AU$7),0,$D366-SUM($F242:AT242))</f>
        <v>0</v>
      </c>
      <c r="AV366" s="339">
        <f>IF(OR($C366&gt;AV$7,$C366+$E366-1&lt;AV$7),0,$D366-SUM($F242:AU242))</f>
        <v>0</v>
      </c>
      <c r="AW366" s="339">
        <f>IF(OR($C366&gt;AW$7,$C366+$E366-1&lt;AW$7),0,$D366-SUM($F242:AV242))</f>
        <v>0</v>
      </c>
      <c r="AX366" s="339">
        <f>IF(OR($C366&gt;AX$7,$C366+$E366-1&lt;AX$7),0,$D366-SUM($F242:AW242))</f>
        <v>0</v>
      </c>
      <c r="AY366" s="339">
        <f>IF(OR($C366&gt;AY$7,$C366+$E366-1&lt;AY$7),0,$D366-SUM($F242:AX242))</f>
        <v>0</v>
      </c>
      <c r="AZ366" s="339">
        <f>IF(OR($C366&gt;AZ$7,$C366+$E366-1&lt;AZ$7),0,$D366-SUM($F242:AY242))</f>
        <v>0</v>
      </c>
      <c r="BA366" s="339">
        <f>IF(OR($C366&gt;BA$7,$C366+$E366-1&lt;BA$7),0,$D366-SUM($F242:AZ242))</f>
        <v>0</v>
      </c>
      <c r="BB366" s="339">
        <f>IF(OR($C366&gt;BB$7,$C366+$E366-1&lt;BB$7),0,$D366-SUM($F242:BA242))</f>
        <v>0</v>
      </c>
      <c r="BC366" s="339">
        <f>IF(OR($C366&gt;BC$7,$C366+$E366-1&lt;BC$7),0,$D366-SUM($F242:BB242))</f>
        <v>0</v>
      </c>
      <c r="BD366" s="339">
        <f>IF(OR($C366&gt;BD$7,$C366+$E366-1&lt;BD$7),0,$D366-SUM($F242:BC242))</f>
        <v>0</v>
      </c>
      <c r="BE366" s="339">
        <f>IF(OR($C366&gt;BE$7,$C366+$E366-1&lt;BE$7),0,$D366-SUM($F242:BD242))</f>
        <v>0</v>
      </c>
      <c r="BF366" s="339">
        <f>IF(OR($C366&gt;BF$7,$C366+$E366-1&lt;BF$7),0,$D366-SUM($F242:BE242))</f>
        <v>0</v>
      </c>
      <c r="BG366" s="339">
        <f>IF(OR($C366&gt;BG$7,$C366+$E366-1&lt;BG$7),0,$D366-SUM($F242:BF242))</f>
        <v>0</v>
      </c>
      <c r="BH366" s="339">
        <f>IF(OR($C366&gt;BH$7,$C366+$E366-1&lt;BH$7),0,$D366-SUM($F242:BG242))</f>
        <v>0</v>
      </c>
      <c r="BI366" s="339">
        <f>IF(OR($C366&gt;BI$7,$C366+$E366-1&lt;BI$7),0,$D366-SUM($F242:BH242))</f>
        <v>0</v>
      </c>
      <c r="BJ366" s="339">
        <f>IF(OR($C366&gt;BJ$7,$C366+$E366-1&lt;BJ$7),0,$D366-SUM($F242:BI242))</f>
        <v>0</v>
      </c>
      <c r="BK366" s="339">
        <f>IF(OR($C366&gt;BK$7,$C366+$E366-1&lt;BK$7),0,$D366-SUM($F242:BJ242))</f>
        <v>0</v>
      </c>
      <c r="BL366" s="339">
        <f>IF(OR($C366&gt;BL$7,$C366+$E366-1&lt;BL$7),0,$D366-SUM($F242:BK242))</f>
        <v>0</v>
      </c>
      <c r="BM366" s="339">
        <f>IF(OR($C366&gt;BM$7,$C366+$E366-1&lt;BM$7),0,$D366-SUM($F242:BL242))</f>
        <v>0</v>
      </c>
      <c r="BN366" s="339">
        <f>IF(OR($C366&gt;BN$7,$C366+$E366-1&lt;BN$7),0,$D366-SUM($F242:BM242))</f>
        <v>0</v>
      </c>
      <c r="BO366" s="253"/>
      <c r="BP366" s="253"/>
      <c r="BQ366" s="253"/>
      <c r="BR366" s="253"/>
      <c r="BS366" s="253"/>
      <c r="BT366" s="253"/>
      <c r="BU366" s="253"/>
      <c r="BV366" s="253"/>
      <c r="BW366" s="253"/>
      <c r="BX366" s="253"/>
      <c r="BY366" s="253"/>
      <c r="BZ366" s="253"/>
      <c r="CA366" s="253"/>
      <c r="CB366" s="253"/>
      <c r="CC366" s="253"/>
      <c r="CD366" s="253"/>
      <c r="CE366" s="253"/>
      <c r="CF366" s="253"/>
      <c r="CG366" s="253"/>
      <c r="CH366" s="253"/>
      <c r="CI366" s="253"/>
      <c r="CJ366" s="253"/>
      <c r="CK366" s="253"/>
      <c r="CL366" s="253"/>
    </row>
    <row r="367" spans="1:90" hidden="1" outlineLevel="1" x14ac:dyDescent="0.15">
      <c r="A367" s="112"/>
      <c r="B367" s="87"/>
      <c r="C367" s="8">
        <v>19</v>
      </c>
      <c r="D367" s="337">
        <v>0.18830053264469174</v>
      </c>
      <c r="E367" s="8">
        <f t="shared" si="31"/>
        <v>9</v>
      </c>
      <c r="F367" s="338"/>
      <c r="G367" s="339">
        <f>IF(OR($C367&gt;G$7,$C367+$E367-1&lt;G$7),0,$D367-SUM($F243:F243))</f>
        <v>0</v>
      </c>
      <c r="H367" s="339">
        <f>IF(OR($C367&gt;H$7,$C367+$E367-1&lt;H$7),0,$D367-SUM($F243:G243))</f>
        <v>0</v>
      </c>
      <c r="I367" s="339">
        <f>IF(OR($C367&gt;I$7,$C367+$E367-1&lt;I$7),0,$D367-SUM($F243:H243))</f>
        <v>0</v>
      </c>
      <c r="J367" s="339">
        <f>IF(OR($C367&gt;J$7,$C367+$E367-1&lt;J$7),0,$D367-SUM($F243:I243))</f>
        <v>0</v>
      </c>
      <c r="K367" s="339">
        <f>IF(OR($C367&gt;K$7,$C367+$E367-1&lt;K$7),0,$D367-SUM($F243:J243))</f>
        <v>0</v>
      </c>
      <c r="L367" s="339">
        <f>IF(OR($C367&gt;L$7,$C367+$E367-1&lt;L$7),0,$D367-SUM($F243:K243))</f>
        <v>0</v>
      </c>
      <c r="M367" s="339">
        <f>IF(OR($C367&gt;M$7,$C367+$E367-1&lt;M$7),0,$D367-SUM($F243:L243))</f>
        <v>0</v>
      </c>
      <c r="N367" s="339">
        <f>IF(OR($C367&gt;N$7,$C367+$E367-1&lt;N$7),0,$D367-SUM($F243:M243))</f>
        <v>0</v>
      </c>
      <c r="O367" s="339">
        <f>IF(OR($C367&gt;O$7,$C367+$E367-1&lt;O$7),0,$D367-SUM($F243:N243))</f>
        <v>0</v>
      </c>
      <c r="P367" s="339">
        <f>IF(OR($C367&gt;P$7,$C367+$E367-1&lt;P$7),0,$D367-SUM($F243:O243))</f>
        <v>0</v>
      </c>
      <c r="Q367" s="339">
        <f>IF(OR($C367&gt;Q$7,$C367+$E367-1&lt;Q$7),0,$D367-SUM($F243:P243))</f>
        <v>0</v>
      </c>
      <c r="R367" s="339">
        <f>IF(OR($C367&gt;R$7,$C367+$E367-1&lt;R$7),0,$D367-SUM($F243:Q243))</f>
        <v>0</v>
      </c>
      <c r="S367" s="339">
        <f>IF(OR($C367&gt;S$7,$C367+$E367-1&lt;S$7),0,$D367-SUM($F243:R243))</f>
        <v>0</v>
      </c>
      <c r="T367" s="339">
        <f>IF(OR($C367&gt;T$7,$C367+$E367-1&lt;T$7),0,$D367-SUM($F243:S243))</f>
        <v>0</v>
      </c>
      <c r="U367" s="339">
        <f>IF(OR($C367&gt;U$7,$C367+$E367-1&lt;U$7),0,$D367-SUM($F243:T243))</f>
        <v>0</v>
      </c>
      <c r="V367" s="339">
        <f>IF(OR($C367&gt;V$7,$C367+$E367-1&lt;V$7),0,$D367-SUM($F243:U243))</f>
        <v>0</v>
      </c>
      <c r="W367" s="339">
        <f>IF(OR($C367&gt;W$7,$C367+$E367-1&lt;W$7),0,$D367-SUM($F243:V243))</f>
        <v>0</v>
      </c>
      <c r="X367" s="339">
        <f>IF(OR($C367&gt;X$7,$C367+$E367-1&lt;X$7),0,$D367-SUM($F243:W243))</f>
        <v>0</v>
      </c>
      <c r="Y367" s="339">
        <f>IF(OR($C367&gt;Y$7,$C367+$E367-1&lt;Y$7),0,$D367-SUM($F243:X243))</f>
        <v>0.18830053264469174</v>
      </c>
      <c r="Z367" s="339">
        <f>IF(OR($C367&gt;Z$7,$C367+$E367-1&lt;Z$7),0,$D367-SUM($F243:Y243))</f>
        <v>0.18830053264469174</v>
      </c>
      <c r="AA367" s="339">
        <f>IF(OR($C367&gt;AA$7,$C367+$E367-1&lt;AA$7),0,$D367-SUM($F243:Z243))</f>
        <v>0.18830053264469174</v>
      </c>
      <c r="AB367" s="339">
        <f>IF(OR($C367&gt;AB$7,$C367+$E367-1&lt;AB$7),0,$D367-SUM($F243:AA243))</f>
        <v>0.18830053264469174</v>
      </c>
      <c r="AC367" s="339">
        <f>IF(OR($C367&gt;AC$7,$C367+$E367-1&lt;AC$7),0,$D367-SUM($F243:AB243))</f>
        <v>0.18830053264469174</v>
      </c>
      <c r="AD367" s="339">
        <f>IF(OR($C367&gt;AD$7,$C367+$E367-1&lt;AD$7),0,$D367-SUM($F243:AC243))</f>
        <v>0.18830053264469174</v>
      </c>
      <c r="AE367" s="339">
        <f>IF(OR($C367&gt;AE$7,$C367+$E367-1&lt;AE$7),0,$D367-SUM($F243:AD243))</f>
        <v>0.18830053264469174</v>
      </c>
      <c r="AF367" s="339">
        <f>IF(OR($C367&gt;AF$7,$C367+$E367-1&lt;AF$7),0,$D367-SUM($F243:AE243))</f>
        <v>0.18830053264469174</v>
      </c>
      <c r="AG367" s="339">
        <f>IF(OR($C367&gt;AG$7,$C367+$E367-1&lt;AG$7),0,$D367-SUM($F243:AF243))</f>
        <v>0.18830053264469174</v>
      </c>
      <c r="AH367" s="339">
        <f>IF(OR($C367&gt;AH$7,$C367+$E367-1&lt;AH$7),0,$D367-SUM($F243:AG243))</f>
        <v>0</v>
      </c>
      <c r="AI367" s="339">
        <f>IF(OR($C367&gt;AI$7,$C367+$E367-1&lt;AI$7),0,$D367-SUM($F243:AH243))</f>
        <v>0</v>
      </c>
      <c r="AJ367" s="339">
        <f>IF(OR($C367&gt;AJ$7,$C367+$E367-1&lt;AJ$7),0,$D367-SUM($F243:AI243))</f>
        <v>0</v>
      </c>
      <c r="AK367" s="339">
        <f>IF(OR($C367&gt;AK$7,$C367+$E367-1&lt;AK$7),0,$D367-SUM($F243:AJ243))</f>
        <v>0</v>
      </c>
      <c r="AL367" s="339">
        <f>IF(OR($C367&gt;AL$7,$C367+$E367-1&lt;AL$7),0,$D367-SUM($F243:AK243))</f>
        <v>0</v>
      </c>
      <c r="AM367" s="339">
        <f>IF(OR($C367&gt;AM$7,$C367+$E367-1&lt;AM$7),0,$D367-SUM($F243:AL243))</f>
        <v>0</v>
      </c>
      <c r="AN367" s="339">
        <f>IF(OR($C367&gt;AN$7,$C367+$E367-1&lt;AN$7),0,$D367-SUM($F243:AM243))</f>
        <v>0</v>
      </c>
      <c r="AO367" s="339">
        <f>IF(OR($C367&gt;AO$7,$C367+$E367-1&lt;AO$7),0,$D367-SUM($F243:AN243))</f>
        <v>0</v>
      </c>
      <c r="AP367" s="339">
        <f>IF(OR($C367&gt;AP$7,$C367+$E367-1&lt;AP$7),0,$D367-SUM($F243:AO243))</f>
        <v>0</v>
      </c>
      <c r="AQ367" s="339">
        <f>IF(OR($C367&gt;AQ$7,$C367+$E367-1&lt;AQ$7),0,$D367-SUM($F243:AP243))</f>
        <v>0</v>
      </c>
      <c r="AR367" s="339">
        <f>IF(OR($C367&gt;AR$7,$C367+$E367-1&lt;AR$7),0,$D367-SUM($F243:AQ243))</f>
        <v>0</v>
      </c>
      <c r="AS367" s="339">
        <f>IF(OR($C367&gt;AS$7,$C367+$E367-1&lt;AS$7),0,$D367-SUM($F243:AR243))</f>
        <v>0</v>
      </c>
      <c r="AT367" s="339">
        <f>IF(OR($C367&gt;AT$7,$C367+$E367-1&lt;AT$7),0,$D367-SUM($F243:AS243))</f>
        <v>0</v>
      </c>
      <c r="AU367" s="339">
        <f>IF(OR($C367&gt;AU$7,$C367+$E367-1&lt;AU$7),0,$D367-SUM($F243:AT243))</f>
        <v>0</v>
      </c>
      <c r="AV367" s="339">
        <f>IF(OR($C367&gt;AV$7,$C367+$E367-1&lt;AV$7),0,$D367-SUM($F243:AU243))</f>
        <v>0</v>
      </c>
      <c r="AW367" s="339">
        <f>IF(OR($C367&gt;AW$7,$C367+$E367-1&lt;AW$7),0,$D367-SUM($F243:AV243))</f>
        <v>0</v>
      </c>
      <c r="AX367" s="339">
        <f>IF(OR($C367&gt;AX$7,$C367+$E367-1&lt;AX$7),0,$D367-SUM($F243:AW243))</f>
        <v>0</v>
      </c>
      <c r="AY367" s="339">
        <f>IF(OR($C367&gt;AY$7,$C367+$E367-1&lt;AY$7),0,$D367-SUM($F243:AX243))</f>
        <v>0</v>
      </c>
      <c r="AZ367" s="339">
        <f>IF(OR($C367&gt;AZ$7,$C367+$E367-1&lt;AZ$7),0,$D367-SUM($F243:AY243))</f>
        <v>0</v>
      </c>
      <c r="BA367" s="339">
        <f>IF(OR($C367&gt;BA$7,$C367+$E367-1&lt;BA$7),0,$D367-SUM($F243:AZ243))</f>
        <v>0</v>
      </c>
      <c r="BB367" s="339">
        <f>IF(OR($C367&gt;BB$7,$C367+$E367-1&lt;BB$7),0,$D367-SUM($F243:BA243))</f>
        <v>0</v>
      </c>
      <c r="BC367" s="339">
        <f>IF(OR($C367&gt;BC$7,$C367+$E367-1&lt;BC$7),0,$D367-SUM($F243:BB243))</f>
        <v>0</v>
      </c>
      <c r="BD367" s="339">
        <f>IF(OR($C367&gt;BD$7,$C367+$E367-1&lt;BD$7),0,$D367-SUM($F243:BC243))</f>
        <v>0</v>
      </c>
      <c r="BE367" s="339">
        <f>IF(OR($C367&gt;BE$7,$C367+$E367-1&lt;BE$7),0,$D367-SUM($F243:BD243))</f>
        <v>0</v>
      </c>
      <c r="BF367" s="339">
        <f>IF(OR($C367&gt;BF$7,$C367+$E367-1&lt;BF$7),0,$D367-SUM($F243:BE243))</f>
        <v>0</v>
      </c>
      <c r="BG367" s="339">
        <f>IF(OR($C367&gt;BG$7,$C367+$E367-1&lt;BG$7),0,$D367-SUM($F243:BF243))</f>
        <v>0</v>
      </c>
      <c r="BH367" s="339">
        <f>IF(OR($C367&gt;BH$7,$C367+$E367-1&lt;BH$7),0,$D367-SUM($F243:BG243))</f>
        <v>0</v>
      </c>
      <c r="BI367" s="339">
        <f>IF(OR($C367&gt;BI$7,$C367+$E367-1&lt;BI$7),0,$D367-SUM($F243:BH243))</f>
        <v>0</v>
      </c>
      <c r="BJ367" s="339">
        <f>IF(OR($C367&gt;BJ$7,$C367+$E367-1&lt;BJ$7),0,$D367-SUM($F243:BI243))</f>
        <v>0</v>
      </c>
      <c r="BK367" s="339">
        <f>IF(OR($C367&gt;BK$7,$C367+$E367-1&lt;BK$7),0,$D367-SUM($F243:BJ243))</f>
        <v>0</v>
      </c>
      <c r="BL367" s="339">
        <f>IF(OR($C367&gt;BL$7,$C367+$E367-1&lt;BL$7),0,$D367-SUM($F243:BK243))</f>
        <v>0</v>
      </c>
      <c r="BM367" s="339">
        <f>IF(OR($C367&gt;BM$7,$C367+$E367-1&lt;BM$7),0,$D367-SUM($F243:BL243))</f>
        <v>0</v>
      </c>
      <c r="BN367" s="339">
        <f>IF(OR($C367&gt;BN$7,$C367+$E367-1&lt;BN$7),0,$D367-SUM($F243:BM243))</f>
        <v>0</v>
      </c>
      <c r="BO367" s="253"/>
      <c r="BP367" s="253"/>
      <c r="BQ367" s="253"/>
      <c r="BR367" s="253"/>
      <c r="BS367" s="253"/>
      <c r="BT367" s="253"/>
      <c r="BU367" s="253"/>
      <c r="BV367" s="253"/>
      <c r="BW367" s="253"/>
      <c r="BX367" s="253"/>
      <c r="BY367" s="253"/>
      <c r="BZ367" s="253"/>
      <c r="CA367" s="253"/>
      <c r="CB367" s="253"/>
      <c r="CC367" s="253"/>
      <c r="CD367" s="253"/>
      <c r="CE367" s="253"/>
      <c r="CF367" s="253"/>
      <c r="CG367" s="253"/>
      <c r="CH367" s="253"/>
      <c r="CI367" s="253"/>
      <c r="CJ367" s="253"/>
      <c r="CK367" s="253"/>
      <c r="CL367" s="253"/>
    </row>
    <row r="368" spans="1:90" hidden="1" outlineLevel="1" x14ac:dyDescent="0.15">
      <c r="A368" s="112"/>
      <c r="B368" s="87"/>
      <c r="C368" s="8">
        <v>20</v>
      </c>
      <c r="D368" s="337">
        <v>0.18464927577900517</v>
      </c>
      <c r="E368" s="8">
        <f t="shared" si="31"/>
        <v>9</v>
      </c>
      <c r="F368" s="338"/>
      <c r="G368" s="339">
        <f>IF(OR($C368&gt;G$7,$C368+$E368-1&lt;G$7),0,$D368-SUM($F244:F244))</f>
        <v>0</v>
      </c>
      <c r="H368" s="339">
        <f>IF(OR($C368&gt;H$7,$C368+$E368-1&lt;H$7),0,$D368-SUM($F244:G244))</f>
        <v>0</v>
      </c>
      <c r="I368" s="339">
        <f>IF(OR($C368&gt;I$7,$C368+$E368-1&lt;I$7),0,$D368-SUM($F244:H244))</f>
        <v>0</v>
      </c>
      <c r="J368" s="339">
        <f>IF(OR($C368&gt;J$7,$C368+$E368-1&lt;J$7),0,$D368-SUM($F244:I244))</f>
        <v>0</v>
      </c>
      <c r="K368" s="339">
        <f>IF(OR($C368&gt;K$7,$C368+$E368-1&lt;K$7),0,$D368-SUM($F244:J244))</f>
        <v>0</v>
      </c>
      <c r="L368" s="339">
        <f>IF(OR($C368&gt;L$7,$C368+$E368-1&lt;L$7),0,$D368-SUM($F244:K244))</f>
        <v>0</v>
      </c>
      <c r="M368" s="339">
        <f>IF(OR($C368&gt;M$7,$C368+$E368-1&lt;M$7),0,$D368-SUM($F244:L244))</f>
        <v>0</v>
      </c>
      <c r="N368" s="339">
        <f>IF(OR($C368&gt;N$7,$C368+$E368-1&lt;N$7),0,$D368-SUM($F244:M244))</f>
        <v>0</v>
      </c>
      <c r="O368" s="339">
        <f>IF(OR($C368&gt;O$7,$C368+$E368-1&lt;O$7),0,$D368-SUM($F244:N244))</f>
        <v>0</v>
      </c>
      <c r="P368" s="339">
        <f>IF(OR($C368&gt;P$7,$C368+$E368-1&lt;P$7),0,$D368-SUM($F244:O244))</f>
        <v>0</v>
      </c>
      <c r="Q368" s="339">
        <f>IF(OR($C368&gt;Q$7,$C368+$E368-1&lt;Q$7),0,$D368-SUM($F244:P244))</f>
        <v>0</v>
      </c>
      <c r="R368" s="339">
        <f>IF(OR($C368&gt;R$7,$C368+$E368-1&lt;R$7),0,$D368-SUM($F244:Q244))</f>
        <v>0</v>
      </c>
      <c r="S368" s="339">
        <f>IF(OR($C368&gt;S$7,$C368+$E368-1&lt;S$7),0,$D368-SUM($F244:R244))</f>
        <v>0</v>
      </c>
      <c r="T368" s="339">
        <f>IF(OR($C368&gt;T$7,$C368+$E368-1&lt;T$7),0,$D368-SUM($F244:S244))</f>
        <v>0</v>
      </c>
      <c r="U368" s="339">
        <f>IF(OR($C368&gt;U$7,$C368+$E368-1&lt;U$7),0,$D368-SUM($F244:T244))</f>
        <v>0</v>
      </c>
      <c r="V368" s="339">
        <f>IF(OR($C368&gt;V$7,$C368+$E368-1&lt;V$7),0,$D368-SUM($F244:U244))</f>
        <v>0</v>
      </c>
      <c r="W368" s="339">
        <f>IF(OR($C368&gt;W$7,$C368+$E368-1&lt;W$7),0,$D368-SUM($F244:V244))</f>
        <v>0</v>
      </c>
      <c r="X368" s="339">
        <f>IF(OR($C368&gt;X$7,$C368+$E368-1&lt;X$7),0,$D368-SUM($F244:W244))</f>
        <v>0</v>
      </c>
      <c r="Y368" s="339">
        <f>IF(OR($C368&gt;Y$7,$C368+$E368-1&lt;Y$7),0,$D368-SUM($F244:X244))</f>
        <v>0</v>
      </c>
      <c r="Z368" s="339">
        <f>IF(OR($C368&gt;Z$7,$C368+$E368-1&lt;Z$7),0,$D368-SUM($F244:Y244))</f>
        <v>0.18464927577900517</v>
      </c>
      <c r="AA368" s="339">
        <f>IF(OR($C368&gt;AA$7,$C368+$E368-1&lt;AA$7),0,$D368-SUM($F244:Z244))</f>
        <v>0.18464927577900517</v>
      </c>
      <c r="AB368" s="339">
        <f>IF(OR($C368&gt;AB$7,$C368+$E368-1&lt;AB$7),0,$D368-SUM($F244:AA244))</f>
        <v>0.18464927577900517</v>
      </c>
      <c r="AC368" s="339">
        <f>IF(OR($C368&gt;AC$7,$C368+$E368-1&lt;AC$7),0,$D368-SUM($F244:AB244))</f>
        <v>0.18464927577900517</v>
      </c>
      <c r="AD368" s="339">
        <f>IF(OR($C368&gt;AD$7,$C368+$E368-1&lt;AD$7),0,$D368-SUM($F244:AC244))</f>
        <v>0.18464927577900517</v>
      </c>
      <c r="AE368" s="339">
        <f>IF(OR($C368&gt;AE$7,$C368+$E368-1&lt;AE$7),0,$D368-SUM($F244:AD244))</f>
        <v>0.18464927577900517</v>
      </c>
      <c r="AF368" s="339">
        <f>IF(OR($C368&gt;AF$7,$C368+$E368-1&lt;AF$7),0,$D368-SUM($F244:AE244))</f>
        <v>0.18464927577900517</v>
      </c>
      <c r="AG368" s="339">
        <f>IF(OR($C368&gt;AG$7,$C368+$E368-1&lt;AG$7),0,$D368-SUM($F244:AF244))</f>
        <v>0.18464927577900517</v>
      </c>
      <c r="AH368" s="339">
        <f>IF(OR($C368&gt;AH$7,$C368+$E368-1&lt;AH$7),0,$D368-SUM($F244:AG244))</f>
        <v>0.18464927577900517</v>
      </c>
      <c r="AI368" s="339">
        <f>IF(OR($C368&gt;AI$7,$C368+$E368-1&lt;AI$7),0,$D368-SUM($F244:AH244))</f>
        <v>0</v>
      </c>
      <c r="AJ368" s="339">
        <f>IF(OR($C368&gt;AJ$7,$C368+$E368-1&lt;AJ$7),0,$D368-SUM($F244:AI244))</f>
        <v>0</v>
      </c>
      <c r="AK368" s="339">
        <f>IF(OR($C368&gt;AK$7,$C368+$E368-1&lt;AK$7),0,$D368-SUM($F244:AJ244))</f>
        <v>0</v>
      </c>
      <c r="AL368" s="339">
        <f>IF(OR($C368&gt;AL$7,$C368+$E368-1&lt;AL$7),0,$D368-SUM($F244:AK244))</f>
        <v>0</v>
      </c>
      <c r="AM368" s="339">
        <f>IF(OR($C368&gt;AM$7,$C368+$E368-1&lt;AM$7),0,$D368-SUM($F244:AL244))</f>
        <v>0</v>
      </c>
      <c r="AN368" s="339">
        <f>IF(OR($C368&gt;AN$7,$C368+$E368-1&lt;AN$7),0,$D368-SUM($F244:AM244))</f>
        <v>0</v>
      </c>
      <c r="AO368" s="339">
        <f>IF(OR($C368&gt;AO$7,$C368+$E368-1&lt;AO$7),0,$D368-SUM($F244:AN244))</f>
        <v>0</v>
      </c>
      <c r="AP368" s="339">
        <f>IF(OR($C368&gt;AP$7,$C368+$E368-1&lt;AP$7),0,$D368-SUM($F244:AO244))</f>
        <v>0</v>
      </c>
      <c r="AQ368" s="339">
        <f>IF(OR($C368&gt;AQ$7,$C368+$E368-1&lt;AQ$7),0,$D368-SUM($F244:AP244))</f>
        <v>0</v>
      </c>
      <c r="AR368" s="339">
        <f>IF(OR($C368&gt;AR$7,$C368+$E368-1&lt;AR$7),0,$D368-SUM($F244:AQ244))</f>
        <v>0</v>
      </c>
      <c r="AS368" s="339">
        <f>IF(OR($C368&gt;AS$7,$C368+$E368-1&lt;AS$7),0,$D368-SUM($F244:AR244))</f>
        <v>0</v>
      </c>
      <c r="AT368" s="339">
        <f>IF(OR($C368&gt;AT$7,$C368+$E368-1&lt;AT$7),0,$D368-SUM($F244:AS244))</f>
        <v>0</v>
      </c>
      <c r="AU368" s="339">
        <f>IF(OR($C368&gt;AU$7,$C368+$E368-1&lt;AU$7),0,$D368-SUM($F244:AT244))</f>
        <v>0</v>
      </c>
      <c r="AV368" s="339">
        <f>IF(OR($C368&gt;AV$7,$C368+$E368-1&lt;AV$7),0,$D368-SUM($F244:AU244))</f>
        <v>0</v>
      </c>
      <c r="AW368" s="339">
        <f>IF(OR($C368&gt;AW$7,$C368+$E368-1&lt;AW$7),0,$D368-SUM($F244:AV244))</f>
        <v>0</v>
      </c>
      <c r="AX368" s="339">
        <f>IF(OR($C368&gt;AX$7,$C368+$E368-1&lt;AX$7),0,$D368-SUM($F244:AW244))</f>
        <v>0</v>
      </c>
      <c r="AY368" s="339">
        <f>IF(OR($C368&gt;AY$7,$C368+$E368-1&lt;AY$7),0,$D368-SUM($F244:AX244))</f>
        <v>0</v>
      </c>
      <c r="AZ368" s="339">
        <f>IF(OR($C368&gt;AZ$7,$C368+$E368-1&lt;AZ$7),0,$D368-SUM($F244:AY244))</f>
        <v>0</v>
      </c>
      <c r="BA368" s="339">
        <f>IF(OR($C368&gt;BA$7,$C368+$E368-1&lt;BA$7),0,$D368-SUM($F244:AZ244))</f>
        <v>0</v>
      </c>
      <c r="BB368" s="339">
        <f>IF(OR($C368&gt;BB$7,$C368+$E368-1&lt;BB$7),0,$D368-SUM($F244:BA244))</f>
        <v>0</v>
      </c>
      <c r="BC368" s="339">
        <f>IF(OR($C368&gt;BC$7,$C368+$E368-1&lt;BC$7),0,$D368-SUM($F244:BB244))</f>
        <v>0</v>
      </c>
      <c r="BD368" s="339">
        <f>IF(OR($C368&gt;BD$7,$C368+$E368-1&lt;BD$7),0,$D368-SUM($F244:BC244))</f>
        <v>0</v>
      </c>
      <c r="BE368" s="339">
        <f>IF(OR($C368&gt;BE$7,$C368+$E368-1&lt;BE$7),0,$D368-SUM($F244:BD244))</f>
        <v>0</v>
      </c>
      <c r="BF368" s="339">
        <f>IF(OR($C368&gt;BF$7,$C368+$E368-1&lt;BF$7),0,$D368-SUM($F244:BE244))</f>
        <v>0</v>
      </c>
      <c r="BG368" s="339">
        <f>IF(OR($C368&gt;BG$7,$C368+$E368-1&lt;BG$7),0,$D368-SUM($F244:BF244))</f>
        <v>0</v>
      </c>
      <c r="BH368" s="339">
        <f>IF(OR($C368&gt;BH$7,$C368+$E368-1&lt;BH$7),0,$D368-SUM($F244:BG244))</f>
        <v>0</v>
      </c>
      <c r="BI368" s="339">
        <f>IF(OR($C368&gt;BI$7,$C368+$E368-1&lt;BI$7),0,$D368-SUM($F244:BH244))</f>
        <v>0</v>
      </c>
      <c r="BJ368" s="339">
        <f>IF(OR($C368&gt;BJ$7,$C368+$E368-1&lt;BJ$7),0,$D368-SUM($F244:BI244))</f>
        <v>0</v>
      </c>
      <c r="BK368" s="339">
        <f>IF(OR($C368&gt;BK$7,$C368+$E368-1&lt;BK$7),0,$D368-SUM($F244:BJ244))</f>
        <v>0</v>
      </c>
      <c r="BL368" s="339">
        <f>IF(OR($C368&gt;BL$7,$C368+$E368-1&lt;BL$7),0,$D368-SUM($F244:BK244))</f>
        <v>0</v>
      </c>
      <c r="BM368" s="339">
        <f>IF(OR($C368&gt;BM$7,$C368+$E368-1&lt;BM$7),0,$D368-SUM($F244:BL244))</f>
        <v>0</v>
      </c>
      <c r="BN368" s="339">
        <f>IF(OR($C368&gt;BN$7,$C368+$E368-1&lt;BN$7),0,$D368-SUM($F244:BM244))</f>
        <v>0</v>
      </c>
      <c r="BO368" s="253"/>
      <c r="BP368" s="253"/>
      <c r="BQ368" s="253"/>
      <c r="BR368" s="253"/>
      <c r="BS368" s="253"/>
      <c r="BT368" s="253"/>
      <c r="BU368" s="253"/>
      <c r="BV368" s="253"/>
      <c r="BW368" s="253"/>
      <c r="BX368" s="253"/>
      <c r="BY368" s="253"/>
      <c r="BZ368" s="253"/>
      <c r="CA368" s="253"/>
      <c r="CB368" s="253"/>
      <c r="CC368" s="253"/>
      <c r="CD368" s="253"/>
      <c r="CE368" s="253"/>
      <c r="CF368" s="253"/>
      <c r="CG368" s="253"/>
      <c r="CH368" s="253"/>
      <c r="CI368" s="253"/>
      <c r="CJ368" s="253"/>
      <c r="CK368" s="253"/>
      <c r="CL368" s="253"/>
    </row>
    <row r="369" spans="1:90" hidden="1" outlineLevel="1" x14ac:dyDescent="0.15">
      <c r="A369" s="112"/>
      <c r="B369" s="87"/>
      <c r="C369" s="8">
        <v>21</v>
      </c>
      <c r="D369" s="337">
        <v>0.18099801891331863</v>
      </c>
      <c r="E369" s="8">
        <f t="shared" si="31"/>
        <v>9</v>
      </c>
      <c r="F369" s="338"/>
      <c r="G369" s="339">
        <f>IF(OR($C369&gt;G$7,$C369+$E369-1&lt;G$7),0,$D369-SUM($F245:F245))</f>
        <v>0</v>
      </c>
      <c r="H369" s="339">
        <f>IF(OR($C369&gt;H$7,$C369+$E369-1&lt;H$7),0,$D369-SUM($F245:G245))</f>
        <v>0</v>
      </c>
      <c r="I369" s="339">
        <f>IF(OR($C369&gt;I$7,$C369+$E369-1&lt;I$7),0,$D369-SUM($F245:H245))</f>
        <v>0</v>
      </c>
      <c r="J369" s="339">
        <f>IF(OR($C369&gt;J$7,$C369+$E369-1&lt;J$7),0,$D369-SUM($F245:I245))</f>
        <v>0</v>
      </c>
      <c r="K369" s="339">
        <f>IF(OR($C369&gt;K$7,$C369+$E369-1&lt;K$7),0,$D369-SUM($F245:J245))</f>
        <v>0</v>
      </c>
      <c r="L369" s="339">
        <f>IF(OR($C369&gt;L$7,$C369+$E369-1&lt;L$7),0,$D369-SUM($F245:K245))</f>
        <v>0</v>
      </c>
      <c r="M369" s="339">
        <f>IF(OR($C369&gt;M$7,$C369+$E369-1&lt;M$7),0,$D369-SUM($F245:L245))</f>
        <v>0</v>
      </c>
      <c r="N369" s="339">
        <f>IF(OR($C369&gt;N$7,$C369+$E369-1&lt;N$7),0,$D369-SUM($F245:M245))</f>
        <v>0</v>
      </c>
      <c r="O369" s="339">
        <f>IF(OR($C369&gt;O$7,$C369+$E369-1&lt;O$7),0,$D369-SUM($F245:N245))</f>
        <v>0</v>
      </c>
      <c r="P369" s="339">
        <f>IF(OR($C369&gt;P$7,$C369+$E369-1&lt;P$7),0,$D369-SUM($F245:O245))</f>
        <v>0</v>
      </c>
      <c r="Q369" s="339">
        <f>IF(OR($C369&gt;Q$7,$C369+$E369-1&lt;Q$7),0,$D369-SUM($F245:P245))</f>
        <v>0</v>
      </c>
      <c r="R369" s="339">
        <f>IF(OR($C369&gt;R$7,$C369+$E369-1&lt;R$7),0,$D369-SUM($F245:Q245))</f>
        <v>0</v>
      </c>
      <c r="S369" s="339">
        <f>IF(OR($C369&gt;S$7,$C369+$E369-1&lt;S$7),0,$D369-SUM($F245:R245))</f>
        <v>0</v>
      </c>
      <c r="T369" s="339">
        <f>IF(OR($C369&gt;T$7,$C369+$E369-1&lt;T$7),0,$D369-SUM($F245:S245))</f>
        <v>0</v>
      </c>
      <c r="U369" s="339">
        <f>IF(OR($C369&gt;U$7,$C369+$E369-1&lt;U$7),0,$D369-SUM($F245:T245))</f>
        <v>0</v>
      </c>
      <c r="V369" s="339">
        <f>IF(OR($C369&gt;V$7,$C369+$E369-1&lt;V$7),0,$D369-SUM($F245:U245))</f>
        <v>0</v>
      </c>
      <c r="W369" s="339">
        <f>IF(OR($C369&gt;W$7,$C369+$E369-1&lt;W$7),0,$D369-SUM($F245:V245))</f>
        <v>0</v>
      </c>
      <c r="X369" s="339">
        <f>IF(OR($C369&gt;X$7,$C369+$E369-1&lt;X$7),0,$D369-SUM($F245:W245))</f>
        <v>0</v>
      </c>
      <c r="Y369" s="339">
        <f>IF(OR($C369&gt;Y$7,$C369+$E369-1&lt;Y$7),0,$D369-SUM($F245:X245))</f>
        <v>0</v>
      </c>
      <c r="Z369" s="339">
        <f>IF(OR($C369&gt;Z$7,$C369+$E369-1&lt;Z$7),0,$D369-SUM($F245:Y245))</f>
        <v>0</v>
      </c>
      <c r="AA369" s="339">
        <f>IF(OR($C369&gt;AA$7,$C369+$E369-1&lt;AA$7),0,$D369-SUM($F245:Z245))</f>
        <v>0.18099801891331863</v>
      </c>
      <c r="AB369" s="339">
        <f>IF(OR($C369&gt;AB$7,$C369+$E369-1&lt;AB$7),0,$D369-SUM($F245:AA245))</f>
        <v>0.18099801891331863</v>
      </c>
      <c r="AC369" s="339">
        <f>IF(OR($C369&gt;AC$7,$C369+$E369-1&lt;AC$7),0,$D369-SUM($F245:AB245))</f>
        <v>0.18099801891331863</v>
      </c>
      <c r="AD369" s="339">
        <f>IF(OR($C369&gt;AD$7,$C369+$E369-1&lt;AD$7),0,$D369-SUM($F245:AC245))</f>
        <v>0.18099801891331863</v>
      </c>
      <c r="AE369" s="339">
        <f>IF(OR($C369&gt;AE$7,$C369+$E369-1&lt;AE$7),0,$D369-SUM($F245:AD245))</f>
        <v>0.18099801891331863</v>
      </c>
      <c r="AF369" s="339">
        <f>IF(OR($C369&gt;AF$7,$C369+$E369-1&lt;AF$7),0,$D369-SUM($F245:AE245))</f>
        <v>0.18099801891331863</v>
      </c>
      <c r="AG369" s="339">
        <f>IF(OR($C369&gt;AG$7,$C369+$E369-1&lt;AG$7),0,$D369-SUM($F245:AF245))</f>
        <v>0.18099801891331863</v>
      </c>
      <c r="AH369" s="339">
        <f>IF(OR($C369&gt;AH$7,$C369+$E369-1&lt;AH$7),0,$D369-SUM($F245:AG245))</f>
        <v>0.18099801891331863</v>
      </c>
      <c r="AI369" s="339">
        <f>IF(OR($C369&gt;AI$7,$C369+$E369-1&lt;AI$7),0,$D369-SUM($F245:AH245))</f>
        <v>0.18099801891331863</v>
      </c>
      <c r="AJ369" s="339">
        <f>IF(OR($C369&gt;AJ$7,$C369+$E369-1&lt;AJ$7),0,$D369-SUM($F245:AI245))</f>
        <v>0</v>
      </c>
      <c r="AK369" s="339">
        <f>IF(OR($C369&gt;AK$7,$C369+$E369-1&lt;AK$7),0,$D369-SUM($F245:AJ245))</f>
        <v>0</v>
      </c>
      <c r="AL369" s="339">
        <f>IF(OR($C369&gt;AL$7,$C369+$E369-1&lt;AL$7),0,$D369-SUM($F245:AK245))</f>
        <v>0</v>
      </c>
      <c r="AM369" s="339">
        <f>IF(OR($C369&gt;AM$7,$C369+$E369-1&lt;AM$7),0,$D369-SUM($F245:AL245))</f>
        <v>0</v>
      </c>
      <c r="AN369" s="339">
        <f>IF(OR($C369&gt;AN$7,$C369+$E369-1&lt;AN$7),0,$D369-SUM($F245:AM245))</f>
        <v>0</v>
      </c>
      <c r="AO369" s="339">
        <f>IF(OR($C369&gt;AO$7,$C369+$E369-1&lt;AO$7),0,$D369-SUM($F245:AN245))</f>
        <v>0</v>
      </c>
      <c r="AP369" s="339">
        <f>IF(OR($C369&gt;AP$7,$C369+$E369-1&lt;AP$7),0,$D369-SUM($F245:AO245))</f>
        <v>0</v>
      </c>
      <c r="AQ369" s="339">
        <f>IF(OR($C369&gt;AQ$7,$C369+$E369-1&lt;AQ$7),0,$D369-SUM($F245:AP245))</f>
        <v>0</v>
      </c>
      <c r="AR369" s="339">
        <f>IF(OR($C369&gt;AR$7,$C369+$E369-1&lt;AR$7),0,$D369-SUM($F245:AQ245))</f>
        <v>0</v>
      </c>
      <c r="AS369" s="339">
        <f>IF(OR($C369&gt;AS$7,$C369+$E369-1&lt;AS$7),0,$D369-SUM($F245:AR245))</f>
        <v>0</v>
      </c>
      <c r="AT369" s="339">
        <f>IF(OR($C369&gt;AT$7,$C369+$E369-1&lt;AT$7),0,$D369-SUM($F245:AS245))</f>
        <v>0</v>
      </c>
      <c r="AU369" s="339">
        <f>IF(OR($C369&gt;AU$7,$C369+$E369-1&lt;AU$7),0,$D369-SUM($F245:AT245))</f>
        <v>0</v>
      </c>
      <c r="AV369" s="339">
        <f>IF(OR($C369&gt;AV$7,$C369+$E369-1&lt;AV$7),0,$D369-SUM($F245:AU245))</f>
        <v>0</v>
      </c>
      <c r="AW369" s="339">
        <f>IF(OR($C369&gt;AW$7,$C369+$E369-1&lt;AW$7),0,$D369-SUM($F245:AV245))</f>
        <v>0</v>
      </c>
      <c r="AX369" s="339">
        <f>IF(OR($C369&gt;AX$7,$C369+$E369-1&lt;AX$7),0,$D369-SUM($F245:AW245))</f>
        <v>0</v>
      </c>
      <c r="AY369" s="339">
        <f>IF(OR($C369&gt;AY$7,$C369+$E369-1&lt;AY$7),0,$D369-SUM($F245:AX245))</f>
        <v>0</v>
      </c>
      <c r="AZ369" s="339">
        <f>IF(OR($C369&gt;AZ$7,$C369+$E369-1&lt;AZ$7),0,$D369-SUM($F245:AY245))</f>
        <v>0</v>
      </c>
      <c r="BA369" s="339">
        <f>IF(OR($C369&gt;BA$7,$C369+$E369-1&lt;BA$7),0,$D369-SUM($F245:AZ245))</f>
        <v>0</v>
      </c>
      <c r="BB369" s="339">
        <f>IF(OR($C369&gt;BB$7,$C369+$E369-1&lt;BB$7),0,$D369-SUM($F245:BA245))</f>
        <v>0</v>
      </c>
      <c r="BC369" s="339">
        <f>IF(OR($C369&gt;BC$7,$C369+$E369-1&lt;BC$7),0,$D369-SUM($F245:BB245))</f>
        <v>0</v>
      </c>
      <c r="BD369" s="339">
        <f>IF(OR($C369&gt;BD$7,$C369+$E369-1&lt;BD$7),0,$D369-SUM($F245:BC245))</f>
        <v>0</v>
      </c>
      <c r="BE369" s="339">
        <f>IF(OR($C369&gt;BE$7,$C369+$E369-1&lt;BE$7),0,$D369-SUM($F245:BD245))</f>
        <v>0</v>
      </c>
      <c r="BF369" s="339">
        <f>IF(OR($C369&gt;BF$7,$C369+$E369-1&lt;BF$7),0,$D369-SUM($F245:BE245))</f>
        <v>0</v>
      </c>
      <c r="BG369" s="339">
        <f>IF(OR($C369&gt;BG$7,$C369+$E369-1&lt;BG$7),0,$D369-SUM($F245:BF245))</f>
        <v>0</v>
      </c>
      <c r="BH369" s="339">
        <f>IF(OR($C369&gt;BH$7,$C369+$E369-1&lt;BH$7),0,$D369-SUM($F245:BG245))</f>
        <v>0</v>
      </c>
      <c r="BI369" s="339">
        <f>IF(OR($C369&gt;BI$7,$C369+$E369-1&lt;BI$7),0,$D369-SUM($F245:BH245))</f>
        <v>0</v>
      </c>
      <c r="BJ369" s="339">
        <f>IF(OR($C369&gt;BJ$7,$C369+$E369-1&lt;BJ$7),0,$D369-SUM($F245:BI245))</f>
        <v>0</v>
      </c>
      <c r="BK369" s="339">
        <f>IF(OR($C369&gt;BK$7,$C369+$E369-1&lt;BK$7),0,$D369-SUM($F245:BJ245))</f>
        <v>0</v>
      </c>
      <c r="BL369" s="339">
        <f>IF(OR($C369&gt;BL$7,$C369+$E369-1&lt;BL$7),0,$D369-SUM($F245:BK245))</f>
        <v>0</v>
      </c>
      <c r="BM369" s="339">
        <f>IF(OR($C369&gt;BM$7,$C369+$E369-1&lt;BM$7),0,$D369-SUM($F245:BL245))</f>
        <v>0</v>
      </c>
      <c r="BN369" s="339">
        <f>IF(OR($C369&gt;BN$7,$C369+$E369-1&lt;BN$7),0,$D369-SUM($F245:BM245))</f>
        <v>0</v>
      </c>
      <c r="BO369" s="253"/>
      <c r="BP369" s="253"/>
      <c r="BQ369" s="253"/>
      <c r="BR369" s="253"/>
      <c r="BS369" s="253"/>
      <c r="BT369" s="253"/>
      <c r="BU369" s="253"/>
      <c r="BV369" s="253"/>
      <c r="BW369" s="253"/>
      <c r="BX369" s="253"/>
      <c r="BY369" s="253"/>
      <c r="BZ369" s="253"/>
      <c r="CA369" s="253"/>
      <c r="CB369" s="253"/>
      <c r="CC369" s="253"/>
      <c r="CD369" s="253"/>
      <c r="CE369" s="253"/>
      <c r="CF369" s="253"/>
      <c r="CG369" s="253"/>
      <c r="CH369" s="253"/>
      <c r="CI369" s="253"/>
      <c r="CJ369" s="253"/>
      <c r="CK369" s="253"/>
      <c r="CL369" s="253"/>
    </row>
    <row r="370" spans="1:90" hidden="1" outlineLevel="1" x14ac:dyDescent="0.15">
      <c r="A370" s="112"/>
      <c r="B370" s="87"/>
      <c r="C370" s="8">
        <v>22</v>
      </c>
      <c r="D370" s="337">
        <v>0.17734676204763208</v>
      </c>
      <c r="E370" s="8">
        <f t="shared" si="31"/>
        <v>9</v>
      </c>
      <c r="F370" s="338"/>
      <c r="G370" s="339">
        <f>IF(OR($C370&gt;G$7,$C370+$E370-1&lt;G$7),0,$D370-SUM($F246:F246))</f>
        <v>0</v>
      </c>
      <c r="H370" s="339">
        <f>IF(OR($C370&gt;H$7,$C370+$E370-1&lt;H$7),0,$D370-SUM($F246:G246))</f>
        <v>0</v>
      </c>
      <c r="I370" s="339">
        <f>IF(OR($C370&gt;I$7,$C370+$E370-1&lt;I$7),0,$D370-SUM($F246:H246))</f>
        <v>0</v>
      </c>
      <c r="J370" s="339">
        <f>IF(OR($C370&gt;J$7,$C370+$E370-1&lt;J$7),0,$D370-SUM($F246:I246))</f>
        <v>0</v>
      </c>
      <c r="K370" s="339">
        <f>IF(OR($C370&gt;K$7,$C370+$E370-1&lt;K$7),0,$D370-SUM($F246:J246))</f>
        <v>0</v>
      </c>
      <c r="L370" s="339">
        <f>IF(OR($C370&gt;L$7,$C370+$E370-1&lt;L$7),0,$D370-SUM($F246:K246))</f>
        <v>0</v>
      </c>
      <c r="M370" s="339">
        <f>IF(OR($C370&gt;M$7,$C370+$E370-1&lt;M$7),0,$D370-SUM($F246:L246))</f>
        <v>0</v>
      </c>
      <c r="N370" s="339">
        <f>IF(OR($C370&gt;N$7,$C370+$E370-1&lt;N$7),0,$D370-SUM($F246:M246))</f>
        <v>0</v>
      </c>
      <c r="O370" s="339">
        <f>IF(OR($C370&gt;O$7,$C370+$E370-1&lt;O$7),0,$D370-SUM($F246:N246))</f>
        <v>0</v>
      </c>
      <c r="P370" s="339">
        <f>IF(OR($C370&gt;P$7,$C370+$E370-1&lt;P$7),0,$D370-SUM($F246:O246))</f>
        <v>0</v>
      </c>
      <c r="Q370" s="339">
        <f>IF(OR($C370&gt;Q$7,$C370+$E370-1&lt;Q$7),0,$D370-SUM($F246:P246))</f>
        <v>0</v>
      </c>
      <c r="R370" s="339">
        <f>IF(OR($C370&gt;R$7,$C370+$E370-1&lt;R$7),0,$D370-SUM($F246:Q246))</f>
        <v>0</v>
      </c>
      <c r="S370" s="339">
        <f>IF(OR($C370&gt;S$7,$C370+$E370-1&lt;S$7),0,$D370-SUM($F246:R246))</f>
        <v>0</v>
      </c>
      <c r="T370" s="339">
        <f>IF(OR($C370&gt;T$7,$C370+$E370-1&lt;T$7),0,$D370-SUM($F246:S246))</f>
        <v>0</v>
      </c>
      <c r="U370" s="339">
        <f>IF(OR($C370&gt;U$7,$C370+$E370-1&lt;U$7),0,$D370-SUM($F246:T246))</f>
        <v>0</v>
      </c>
      <c r="V370" s="339">
        <f>IF(OR($C370&gt;V$7,$C370+$E370-1&lt;V$7),0,$D370-SUM($F246:U246))</f>
        <v>0</v>
      </c>
      <c r="W370" s="339">
        <f>IF(OR($C370&gt;W$7,$C370+$E370-1&lt;W$7),0,$D370-SUM($F246:V246))</f>
        <v>0</v>
      </c>
      <c r="X370" s="339">
        <f>IF(OR($C370&gt;X$7,$C370+$E370-1&lt;X$7),0,$D370-SUM($F246:W246))</f>
        <v>0</v>
      </c>
      <c r="Y370" s="339">
        <f>IF(OR($C370&gt;Y$7,$C370+$E370-1&lt;Y$7),0,$D370-SUM($F246:X246))</f>
        <v>0</v>
      </c>
      <c r="Z370" s="339">
        <f>IF(OR($C370&gt;Z$7,$C370+$E370-1&lt;Z$7),0,$D370-SUM($F246:Y246))</f>
        <v>0</v>
      </c>
      <c r="AA370" s="339">
        <f>IF(OR($C370&gt;AA$7,$C370+$E370-1&lt;AA$7),0,$D370-SUM($F246:Z246))</f>
        <v>0</v>
      </c>
      <c r="AB370" s="339">
        <f>IF(OR($C370&gt;AB$7,$C370+$E370-1&lt;AB$7),0,$D370-SUM($F246:AA246))</f>
        <v>0.17734676204763208</v>
      </c>
      <c r="AC370" s="339">
        <f>IF(OR($C370&gt;AC$7,$C370+$E370-1&lt;AC$7),0,$D370-SUM($F246:AB246))</f>
        <v>0.17734676204763208</v>
      </c>
      <c r="AD370" s="339">
        <f>IF(OR($C370&gt;AD$7,$C370+$E370-1&lt;AD$7),0,$D370-SUM($F246:AC246))</f>
        <v>0.17734676204763208</v>
      </c>
      <c r="AE370" s="339">
        <f>IF(OR($C370&gt;AE$7,$C370+$E370-1&lt;AE$7),0,$D370-SUM($F246:AD246))</f>
        <v>0.17734676204763208</v>
      </c>
      <c r="AF370" s="339">
        <f>IF(OR($C370&gt;AF$7,$C370+$E370-1&lt;AF$7),0,$D370-SUM($F246:AE246))</f>
        <v>0.17734676204763208</v>
      </c>
      <c r="AG370" s="339">
        <f>IF(OR($C370&gt;AG$7,$C370+$E370-1&lt;AG$7),0,$D370-SUM($F246:AF246))</f>
        <v>0.17734676204763208</v>
      </c>
      <c r="AH370" s="339">
        <f>IF(OR($C370&gt;AH$7,$C370+$E370-1&lt;AH$7),0,$D370-SUM($F246:AG246))</f>
        <v>0.17734676204763208</v>
      </c>
      <c r="AI370" s="339">
        <f>IF(OR($C370&gt;AI$7,$C370+$E370-1&lt;AI$7),0,$D370-SUM($F246:AH246))</f>
        <v>0.17734676204763208</v>
      </c>
      <c r="AJ370" s="339">
        <f>IF(OR($C370&gt;AJ$7,$C370+$E370-1&lt;AJ$7),0,$D370-SUM($F246:AI246))</f>
        <v>0.17734676204763208</v>
      </c>
      <c r="AK370" s="339">
        <f>IF(OR($C370&gt;AK$7,$C370+$E370-1&lt;AK$7),0,$D370-SUM($F246:AJ246))</f>
        <v>0</v>
      </c>
      <c r="AL370" s="339">
        <f>IF(OR($C370&gt;AL$7,$C370+$E370-1&lt;AL$7),0,$D370-SUM($F246:AK246))</f>
        <v>0</v>
      </c>
      <c r="AM370" s="339">
        <f>IF(OR($C370&gt;AM$7,$C370+$E370-1&lt;AM$7),0,$D370-SUM($F246:AL246))</f>
        <v>0</v>
      </c>
      <c r="AN370" s="339">
        <f>IF(OR($C370&gt;AN$7,$C370+$E370-1&lt;AN$7),0,$D370-SUM($F246:AM246))</f>
        <v>0</v>
      </c>
      <c r="AO370" s="339">
        <f>IF(OR($C370&gt;AO$7,$C370+$E370-1&lt;AO$7),0,$D370-SUM($F246:AN246))</f>
        <v>0</v>
      </c>
      <c r="AP370" s="339">
        <f>IF(OR($C370&gt;AP$7,$C370+$E370-1&lt;AP$7),0,$D370-SUM($F246:AO246))</f>
        <v>0</v>
      </c>
      <c r="AQ370" s="339">
        <f>IF(OR($C370&gt;AQ$7,$C370+$E370-1&lt;AQ$7),0,$D370-SUM($F246:AP246))</f>
        <v>0</v>
      </c>
      <c r="AR370" s="339">
        <f>IF(OR($C370&gt;AR$7,$C370+$E370-1&lt;AR$7),0,$D370-SUM($F246:AQ246))</f>
        <v>0</v>
      </c>
      <c r="AS370" s="339">
        <f>IF(OR($C370&gt;AS$7,$C370+$E370-1&lt;AS$7),0,$D370-SUM($F246:AR246))</f>
        <v>0</v>
      </c>
      <c r="AT370" s="339">
        <f>IF(OR($C370&gt;AT$7,$C370+$E370-1&lt;AT$7),0,$D370-SUM($F246:AS246))</f>
        <v>0</v>
      </c>
      <c r="AU370" s="339">
        <f>IF(OR($C370&gt;AU$7,$C370+$E370-1&lt;AU$7),0,$D370-SUM($F246:AT246))</f>
        <v>0</v>
      </c>
      <c r="AV370" s="339">
        <f>IF(OR($C370&gt;AV$7,$C370+$E370-1&lt;AV$7),0,$D370-SUM($F246:AU246))</f>
        <v>0</v>
      </c>
      <c r="AW370" s="339">
        <f>IF(OR($C370&gt;AW$7,$C370+$E370-1&lt;AW$7),0,$D370-SUM($F246:AV246))</f>
        <v>0</v>
      </c>
      <c r="AX370" s="339">
        <f>IF(OR($C370&gt;AX$7,$C370+$E370-1&lt;AX$7),0,$D370-SUM($F246:AW246))</f>
        <v>0</v>
      </c>
      <c r="AY370" s="339">
        <f>IF(OR($C370&gt;AY$7,$C370+$E370-1&lt;AY$7),0,$D370-SUM($F246:AX246))</f>
        <v>0</v>
      </c>
      <c r="AZ370" s="339">
        <f>IF(OR($C370&gt;AZ$7,$C370+$E370-1&lt;AZ$7),0,$D370-SUM($F246:AY246))</f>
        <v>0</v>
      </c>
      <c r="BA370" s="339">
        <f>IF(OR($C370&gt;BA$7,$C370+$E370-1&lt;BA$7),0,$D370-SUM($F246:AZ246))</f>
        <v>0</v>
      </c>
      <c r="BB370" s="339">
        <f>IF(OR($C370&gt;BB$7,$C370+$E370-1&lt;BB$7),0,$D370-SUM($F246:BA246))</f>
        <v>0</v>
      </c>
      <c r="BC370" s="339">
        <f>IF(OR($C370&gt;BC$7,$C370+$E370-1&lt;BC$7),0,$D370-SUM($F246:BB246))</f>
        <v>0</v>
      </c>
      <c r="BD370" s="339">
        <f>IF(OR($C370&gt;BD$7,$C370+$E370-1&lt;BD$7),0,$D370-SUM($F246:BC246))</f>
        <v>0</v>
      </c>
      <c r="BE370" s="339">
        <f>IF(OR($C370&gt;BE$7,$C370+$E370-1&lt;BE$7),0,$D370-SUM($F246:BD246))</f>
        <v>0</v>
      </c>
      <c r="BF370" s="339">
        <f>IF(OR($C370&gt;BF$7,$C370+$E370-1&lt;BF$7),0,$D370-SUM($F246:BE246))</f>
        <v>0</v>
      </c>
      <c r="BG370" s="339">
        <f>IF(OR($C370&gt;BG$7,$C370+$E370-1&lt;BG$7),0,$D370-SUM($F246:BF246))</f>
        <v>0</v>
      </c>
      <c r="BH370" s="339">
        <f>IF(OR($C370&gt;BH$7,$C370+$E370-1&lt;BH$7),0,$D370-SUM($F246:BG246))</f>
        <v>0</v>
      </c>
      <c r="BI370" s="339">
        <f>IF(OR($C370&gt;BI$7,$C370+$E370-1&lt;BI$7),0,$D370-SUM($F246:BH246))</f>
        <v>0</v>
      </c>
      <c r="BJ370" s="339">
        <f>IF(OR($C370&gt;BJ$7,$C370+$E370-1&lt;BJ$7),0,$D370-SUM($F246:BI246))</f>
        <v>0</v>
      </c>
      <c r="BK370" s="339">
        <f>IF(OR($C370&gt;BK$7,$C370+$E370-1&lt;BK$7),0,$D370-SUM($F246:BJ246))</f>
        <v>0</v>
      </c>
      <c r="BL370" s="339">
        <f>IF(OR($C370&gt;BL$7,$C370+$E370-1&lt;BL$7),0,$D370-SUM($F246:BK246))</f>
        <v>0</v>
      </c>
      <c r="BM370" s="339">
        <f>IF(OR($C370&gt;BM$7,$C370+$E370-1&lt;BM$7),0,$D370-SUM($F246:BL246))</f>
        <v>0</v>
      </c>
      <c r="BN370" s="339">
        <f>IF(OR($C370&gt;BN$7,$C370+$E370-1&lt;BN$7),0,$D370-SUM($F246:BM246))</f>
        <v>0</v>
      </c>
      <c r="BO370" s="253"/>
      <c r="BP370" s="253"/>
      <c r="BQ370" s="253"/>
      <c r="BR370" s="253"/>
      <c r="BS370" s="253"/>
      <c r="BT370" s="253"/>
      <c r="BU370" s="253"/>
      <c r="BV370" s="253"/>
      <c r="BW370" s="253"/>
      <c r="BX370" s="253"/>
      <c r="BY370" s="253"/>
      <c r="BZ370" s="253"/>
      <c r="CA370" s="253"/>
      <c r="CB370" s="253"/>
      <c r="CC370" s="253"/>
      <c r="CD370" s="253"/>
      <c r="CE370" s="253"/>
      <c r="CF370" s="253"/>
      <c r="CG370" s="253"/>
      <c r="CH370" s="253"/>
      <c r="CI370" s="253"/>
      <c r="CJ370" s="253"/>
      <c r="CK370" s="253"/>
      <c r="CL370" s="253"/>
    </row>
    <row r="371" spans="1:90" hidden="1" outlineLevel="1" x14ac:dyDescent="0.15">
      <c r="A371" s="112"/>
      <c r="B371" s="87"/>
      <c r="C371" s="8">
        <v>23</v>
      </c>
      <c r="D371" s="337">
        <v>0.17369550518194551</v>
      </c>
      <c r="E371" s="8">
        <f t="shared" si="31"/>
        <v>9</v>
      </c>
      <c r="F371" s="338"/>
      <c r="G371" s="339">
        <f>IF(OR($C371&gt;G$7,$C371+$E371-1&lt;G$7),0,$D371-SUM($F247:F247))</f>
        <v>0</v>
      </c>
      <c r="H371" s="339">
        <f>IF(OR($C371&gt;H$7,$C371+$E371-1&lt;H$7),0,$D371-SUM($F247:G247))</f>
        <v>0</v>
      </c>
      <c r="I371" s="339">
        <f>IF(OR($C371&gt;I$7,$C371+$E371-1&lt;I$7),0,$D371-SUM($F247:H247))</f>
        <v>0</v>
      </c>
      <c r="J371" s="339">
        <f>IF(OR($C371&gt;J$7,$C371+$E371-1&lt;J$7),0,$D371-SUM($F247:I247))</f>
        <v>0</v>
      </c>
      <c r="K371" s="339">
        <f>IF(OR($C371&gt;K$7,$C371+$E371-1&lt;K$7),0,$D371-SUM($F247:J247))</f>
        <v>0</v>
      </c>
      <c r="L371" s="339">
        <f>IF(OR($C371&gt;L$7,$C371+$E371-1&lt;L$7),0,$D371-SUM($F247:K247))</f>
        <v>0</v>
      </c>
      <c r="M371" s="339">
        <f>IF(OR($C371&gt;M$7,$C371+$E371-1&lt;M$7),0,$D371-SUM($F247:L247))</f>
        <v>0</v>
      </c>
      <c r="N371" s="339">
        <f>IF(OR($C371&gt;N$7,$C371+$E371-1&lt;N$7),0,$D371-SUM($F247:M247))</f>
        <v>0</v>
      </c>
      <c r="O371" s="339">
        <f>IF(OR($C371&gt;O$7,$C371+$E371-1&lt;O$7),0,$D371-SUM($F247:N247))</f>
        <v>0</v>
      </c>
      <c r="P371" s="339">
        <f>IF(OR($C371&gt;P$7,$C371+$E371-1&lt;P$7),0,$D371-SUM($F247:O247))</f>
        <v>0</v>
      </c>
      <c r="Q371" s="339">
        <f>IF(OR($C371&gt;Q$7,$C371+$E371-1&lt;Q$7),0,$D371-SUM($F247:P247))</f>
        <v>0</v>
      </c>
      <c r="R371" s="339">
        <f>IF(OR($C371&gt;R$7,$C371+$E371-1&lt;R$7),0,$D371-SUM($F247:Q247))</f>
        <v>0</v>
      </c>
      <c r="S371" s="339">
        <f>IF(OR($C371&gt;S$7,$C371+$E371-1&lt;S$7),0,$D371-SUM($F247:R247))</f>
        <v>0</v>
      </c>
      <c r="T371" s="339">
        <f>IF(OR($C371&gt;T$7,$C371+$E371-1&lt;T$7),0,$D371-SUM($F247:S247))</f>
        <v>0</v>
      </c>
      <c r="U371" s="339">
        <f>IF(OR($C371&gt;U$7,$C371+$E371-1&lt;U$7),0,$D371-SUM($F247:T247))</f>
        <v>0</v>
      </c>
      <c r="V371" s="339">
        <f>IF(OR($C371&gt;V$7,$C371+$E371-1&lt;V$7),0,$D371-SUM($F247:U247))</f>
        <v>0</v>
      </c>
      <c r="W371" s="339">
        <f>IF(OR($C371&gt;W$7,$C371+$E371-1&lt;W$7),0,$D371-SUM($F247:V247))</f>
        <v>0</v>
      </c>
      <c r="X371" s="339">
        <f>IF(OR($C371&gt;X$7,$C371+$E371-1&lt;X$7),0,$D371-SUM($F247:W247))</f>
        <v>0</v>
      </c>
      <c r="Y371" s="339">
        <f>IF(OR($C371&gt;Y$7,$C371+$E371-1&lt;Y$7),0,$D371-SUM($F247:X247))</f>
        <v>0</v>
      </c>
      <c r="Z371" s="339">
        <f>IF(OR($C371&gt;Z$7,$C371+$E371-1&lt;Z$7),0,$D371-SUM($F247:Y247))</f>
        <v>0</v>
      </c>
      <c r="AA371" s="339">
        <f>IF(OR($C371&gt;AA$7,$C371+$E371-1&lt;AA$7),0,$D371-SUM($F247:Z247))</f>
        <v>0</v>
      </c>
      <c r="AB371" s="339">
        <f>IF(OR($C371&gt;AB$7,$C371+$E371-1&lt;AB$7),0,$D371-SUM($F247:AA247))</f>
        <v>0</v>
      </c>
      <c r="AC371" s="339">
        <f>IF(OR($C371&gt;AC$7,$C371+$E371-1&lt;AC$7),0,$D371-SUM($F247:AB247))</f>
        <v>0.17369550518194551</v>
      </c>
      <c r="AD371" s="339">
        <f>IF(OR($C371&gt;AD$7,$C371+$E371-1&lt;AD$7),0,$D371-SUM($F247:AC247))</f>
        <v>0.17369550518194551</v>
      </c>
      <c r="AE371" s="339">
        <f>IF(OR($C371&gt;AE$7,$C371+$E371-1&lt;AE$7),0,$D371-SUM($F247:AD247))</f>
        <v>0.17369550518194551</v>
      </c>
      <c r="AF371" s="339">
        <f>IF(OR($C371&gt;AF$7,$C371+$E371-1&lt;AF$7),0,$D371-SUM($F247:AE247))</f>
        <v>0.17369550518194551</v>
      </c>
      <c r="AG371" s="339">
        <f>IF(OR($C371&gt;AG$7,$C371+$E371-1&lt;AG$7),0,$D371-SUM($F247:AF247))</f>
        <v>0.17369550518194551</v>
      </c>
      <c r="AH371" s="339">
        <f>IF(OR($C371&gt;AH$7,$C371+$E371-1&lt;AH$7),0,$D371-SUM($F247:AG247))</f>
        <v>0.17369550518194551</v>
      </c>
      <c r="AI371" s="339">
        <f>IF(OR($C371&gt;AI$7,$C371+$E371-1&lt;AI$7),0,$D371-SUM($F247:AH247))</f>
        <v>0.17369550518194551</v>
      </c>
      <c r="AJ371" s="339">
        <f>IF(OR($C371&gt;AJ$7,$C371+$E371-1&lt;AJ$7),0,$D371-SUM($F247:AI247))</f>
        <v>0.17369550518194551</v>
      </c>
      <c r="AK371" s="339">
        <f>IF(OR($C371&gt;AK$7,$C371+$E371-1&lt;AK$7),0,$D371-SUM($F247:AJ247))</f>
        <v>0.17369550518194551</v>
      </c>
      <c r="AL371" s="339">
        <f>IF(OR($C371&gt;AL$7,$C371+$E371-1&lt;AL$7),0,$D371-SUM($F247:AK247))</f>
        <v>0</v>
      </c>
      <c r="AM371" s="339">
        <f>IF(OR($C371&gt;AM$7,$C371+$E371-1&lt;AM$7),0,$D371-SUM($F247:AL247))</f>
        <v>0</v>
      </c>
      <c r="AN371" s="339">
        <f>IF(OR($C371&gt;AN$7,$C371+$E371-1&lt;AN$7),0,$D371-SUM($F247:AM247))</f>
        <v>0</v>
      </c>
      <c r="AO371" s="339">
        <f>IF(OR($C371&gt;AO$7,$C371+$E371-1&lt;AO$7),0,$D371-SUM($F247:AN247))</f>
        <v>0</v>
      </c>
      <c r="AP371" s="339">
        <f>IF(OR($C371&gt;AP$7,$C371+$E371-1&lt;AP$7),0,$D371-SUM($F247:AO247))</f>
        <v>0</v>
      </c>
      <c r="AQ371" s="339">
        <f>IF(OR($C371&gt;AQ$7,$C371+$E371-1&lt;AQ$7),0,$D371-SUM($F247:AP247))</f>
        <v>0</v>
      </c>
      <c r="AR371" s="339">
        <f>IF(OR($C371&gt;AR$7,$C371+$E371-1&lt;AR$7),0,$D371-SUM($F247:AQ247))</f>
        <v>0</v>
      </c>
      <c r="AS371" s="339">
        <f>IF(OR($C371&gt;AS$7,$C371+$E371-1&lt;AS$7),0,$D371-SUM($F247:AR247))</f>
        <v>0</v>
      </c>
      <c r="AT371" s="339">
        <f>IF(OR($C371&gt;AT$7,$C371+$E371-1&lt;AT$7),0,$D371-SUM($F247:AS247))</f>
        <v>0</v>
      </c>
      <c r="AU371" s="339">
        <f>IF(OR($C371&gt;AU$7,$C371+$E371-1&lt;AU$7),0,$D371-SUM($F247:AT247))</f>
        <v>0</v>
      </c>
      <c r="AV371" s="339">
        <f>IF(OR($C371&gt;AV$7,$C371+$E371-1&lt;AV$7),0,$D371-SUM($F247:AU247))</f>
        <v>0</v>
      </c>
      <c r="AW371" s="339">
        <f>IF(OR($C371&gt;AW$7,$C371+$E371-1&lt;AW$7),0,$D371-SUM($F247:AV247))</f>
        <v>0</v>
      </c>
      <c r="AX371" s="339">
        <f>IF(OR($C371&gt;AX$7,$C371+$E371-1&lt;AX$7),0,$D371-SUM($F247:AW247))</f>
        <v>0</v>
      </c>
      <c r="AY371" s="339">
        <f>IF(OR($C371&gt;AY$7,$C371+$E371-1&lt;AY$7),0,$D371-SUM($F247:AX247))</f>
        <v>0</v>
      </c>
      <c r="AZ371" s="339">
        <f>IF(OR($C371&gt;AZ$7,$C371+$E371-1&lt;AZ$7),0,$D371-SUM($F247:AY247))</f>
        <v>0</v>
      </c>
      <c r="BA371" s="339">
        <f>IF(OR($C371&gt;BA$7,$C371+$E371-1&lt;BA$7),0,$D371-SUM($F247:AZ247))</f>
        <v>0</v>
      </c>
      <c r="BB371" s="339">
        <f>IF(OR($C371&gt;BB$7,$C371+$E371-1&lt;BB$7),0,$D371-SUM($F247:BA247))</f>
        <v>0</v>
      </c>
      <c r="BC371" s="339">
        <f>IF(OR($C371&gt;BC$7,$C371+$E371-1&lt;BC$7),0,$D371-SUM($F247:BB247))</f>
        <v>0</v>
      </c>
      <c r="BD371" s="339">
        <f>IF(OR($C371&gt;BD$7,$C371+$E371-1&lt;BD$7),0,$D371-SUM($F247:BC247))</f>
        <v>0</v>
      </c>
      <c r="BE371" s="339">
        <f>IF(OR($C371&gt;BE$7,$C371+$E371-1&lt;BE$7),0,$D371-SUM($F247:BD247))</f>
        <v>0</v>
      </c>
      <c r="BF371" s="339">
        <f>IF(OR($C371&gt;BF$7,$C371+$E371-1&lt;BF$7),0,$D371-SUM($F247:BE247))</f>
        <v>0</v>
      </c>
      <c r="BG371" s="339">
        <f>IF(OR($C371&gt;BG$7,$C371+$E371-1&lt;BG$7),0,$D371-SUM($F247:BF247))</f>
        <v>0</v>
      </c>
      <c r="BH371" s="339">
        <f>IF(OR($C371&gt;BH$7,$C371+$E371-1&lt;BH$7),0,$D371-SUM($F247:BG247))</f>
        <v>0</v>
      </c>
      <c r="BI371" s="339">
        <f>IF(OR($C371&gt;BI$7,$C371+$E371-1&lt;BI$7),0,$D371-SUM($F247:BH247))</f>
        <v>0</v>
      </c>
      <c r="BJ371" s="339">
        <f>IF(OR($C371&gt;BJ$7,$C371+$E371-1&lt;BJ$7),0,$D371-SUM($F247:BI247))</f>
        <v>0</v>
      </c>
      <c r="BK371" s="339">
        <f>IF(OR($C371&gt;BK$7,$C371+$E371-1&lt;BK$7),0,$D371-SUM($F247:BJ247))</f>
        <v>0</v>
      </c>
      <c r="BL371" s="339">
        <f>IF(OR($C371&gt;BL$7,$C371+$E371-1&lt;BL$7),0,$D371-SUM($F247:BK247))</f>
        <v>0</v>
      </c>
      <c r="BM371" s="339">
        <f>IF(OR($C371&gt;BM$7,$C371+$E371-1&lt;BM$7),0,$D371-SUM($F247:BL247))</f>
        <v>0</v>
      </c>
      <c r="BN371" s="339">
        <f>IF(OR($C371&gt;BN$7,$C371+$E371-1&lt;BN$7),0,$D371-SUM($F247:BM247))</f>
        <v>0</v>
      </c>
      <c r="BO371" s="253"/>
      <c r="BP371" s="253"/>
      <c r="BQ371" s="253"/>
      <c r="BR371" s="253"/>
      <c r="BS371" s="253"/>
      <c r="BT371" s="253"/>
      <c r="BU371" s="253"/>
      <c r="BV371" s="253"/>
      <c r="BW371" s="253"/>
      <c r="BX371" s="253"/>
      <c r="BY371" s="253"/>
      <c r="BZ371" s="253"/>
      <c r="CA371" s="253"/>
      <c r="CB371" s="253"/>
      <c r="CC371" s="253"/>
      <c r="CD371" s="253"/>
      <c r="CE371" s="253"/>
      <c r="CF371" s="253"/>
      <c r="CG371" s="253"/>
      <c r="CH371" s="253"/>
      <c r="CI371" s="253"/>
      <c r="CJ371" s="253"/>
      <c r="CK371" s="253"/>
      <c r="CL371" s="253"/>
    </row>
    <row r="372" spans="1:90" hidden="1" outlineLevel="1" x14ac:dyDescent="0.15">
      <c r="A372" s="112"/>
      <c r="B372" s="87"/>
      <c r="C372" s="8">
        <v>24</v>
      </c>
      <c r="D372" s="337">
        <v>0.16717540363607669</v>
      </c>
      <c r="E372" s="8">
        <f t="shared" si="31"/>
        <v>9</v>
      </c>
      <c r="F372" s="338"/>
      <c r="G372" s="339">
        <f>IF(OR($C372&gt;G$7,$C372+$E372-1&lt;G$7),0,$D372-SUM($F248:F248))</f>
        <v>0</v>
      </c>
      <c r="H372" s="339">
        <f>IF(OR($C372&gt;H$7,$C372+$E372-1&lt;H$7),0,$D372-SUM($F248:G248))</f>
        <v>0</v>
      </c>
      <c r="I372" s="339">
        <f>IF(OR($C372&gt;I$7,$C372+$E372-1&lt;I$7),0,$D372-SUM($F248:H248))</f>
        <v>0</v>
      </c>
      <c r="J372" s="339">
        <f>IF(OR($C372&gt;J$7,$C372+$E372-1&lt;J$7),0,$D372-SUM($F248:I248))</f>
        <v>0</v>
      </c>
      <c r="K372" s="339">
        <f>IF(OR($C372&gt;K$7,$C372+$E372-1&lt;K$7),0,$D372-SUM($F248:J248))</f>
        <v>0</v>
      </c>
      <c r="L372" s="339">
        <f>IF(OR($C372&gt;L$7,$C372+$E372-1&lt;L$7),0,$D372-SUM($F248:K248))</f>
        <v>0</v>
      </c>
      <c r="M372" s="339">
        <f>IF(OR($C372&gt;M$7,$C372+$E372-1&lt;M$7),0,$D372-SUM($F248:L248))</f>
        <v>0</v>
      </c>
      <c r="N372" s="339">
        <f>IF(OR($C372&gt;N$7,$C372+$E372-1&lt;N$7),0,$D372-SUM($F248:M248))</f>
        <v>0</v>
      </c>
      <c r="O372" s="339">
        <f>IF(OR($C372&gt;O$7,$C372+$E372-1&lt;O$7),0,$D372-SUM($F248:N248))</f>
        <v>0</v>
      </c>
      <c r="P372" s="339">
        <f>IF(OR($C372&gt;P$7,$C372+$E372-1&lt;P$7),0,$D372-SUM($F248:O248))</f>
        <v>0</v>
      </c>
      <c r="Q372" s="339">
        <f>IF(OR($C372&gt;Q$7,$C372+$E372-1&lt;Q$7),0,$D372-SUM($F248:P248))</f>
        <v>0</v>
      </c>
      <c r="R372" s="339">
        <f>IF(OR($C372&gt;R$7,$C372+$E372-1&lt;R$7),0,$D372-SUM($F248:Q248))</f>
        <v>0</v>
      </c>
      <c r="S372" s="339">
        <f>IF(OR($C372&gt;S$7,$C372+$E372-1&lt;S$7),0,$D372-SUM($F248:R248))</f>
        <v>0</v>
      </c>
      <c r="T372" s="339">
        <f>IF(OR($C372&gt;T$7,$C372+$E372-1&lt;T$7),0,$D372-SUM($F248:S248))</f>
        <v>0</v>
      </c>
      <c r="U372" s="339">
        <f>IF(OR($C372&gt;U$7,$C372+$E372-1&lt;U$7),0,$D372-SUM($F248:T248))</f>
        <v>0</v>
      </c>
      <c r="V372" s="339">
        <f>IF(OR($C372&gt;V$7,$C372+$E372-1&lt;V$7),0,$D372-SUM($F248:U248))</f>
        <v>0</v>
      </c>
      <c r="W372" s="339">
        <f>IF(OR($C372&gt;W$7,$C372+$E372-1&lt;W$7),0,$D372-SUM($F248:V248))</f>
        <v>0</v>
      </c>
      <c r="X372" s="339">
        <f>IF(OR($C372&gt;X$7,$C372+$E372-1&lt;X$7),0,$D372-SUM($F248:W248))</f>
        <v>0</v>
      </c>
      <c r="Y372" s="339">
        <f>IF(OR($C372&gt;Y$7,$C372+$E372-1&lt;Y$7),0,$D372-SUM($F248:X248))</f>
        <v>0</v>
      </c>
      <c r="Z372" s="339">
        <f>IF(OR($C372&gt;Z$7,$C372+$E372-1&lt;Z$7),0,$D372-SUM($F248:Y248))</f>
        <v>0</v>
      </c>
      <c r="AA372" s="339">
        <f>IF(OR($C372&gt;AA$7,$C372+$E372-1&lt;AA$7),0,$D372-SUM($F248:Z248))</f>
        <v>0</v>
      </c>
      <c r="AB372" s="339">
        <f>IF(OR($C372&gt;AB$7,$C372+$E372-1&lt;AB$7),0,$D372-SUM($F248:AA248))</f>
        <v>0</v>
      </c>
      <c r="AC372" s="339">
        <f>IF(OR($C372&gt;AC$7,$C372+$E372-1&lt;AC$7),0,$D372-SUM($F248:AB248))</f>
        <v>0</v>
      </c>
      <c r="AD372" s="339">
        <f>IF(OR($C372&gt;AD$7,$C372+$E372-1&lt;AD$7),0,$D372-SUM($F248:AC248))</f>
        <v>0.16717540363607669</v>
      </c>
      <c r="AE372" s="339">
        <f>IF(OR($C372&gt;AE$7,$C372+$E372-1&lt;AE$7),0,$D372-SUM($F248:AD248))</f>
        <v>0.16717540363607669</v>
      </c>
      <c r="AF372" s="339">
        <f>IF(OR($C372&gt;AF$7,$C372+$E372-1&lt;AF$7),0,$D372-SUM($F248:AE248))</f>
        <v>0.16717540363607669</v>
      </c>
      <c r="AG372" s="339">
        <f>IF(OR($C372&gt;AG$7,$C372+$E372-1&lt;AG$7),0,$D372-SUM($F248:AF248))</f>
        <v>0.16717540363607669</v>
      </c>
      <c r="AH372" s="339">
        <f>IF(OR($C372&gt;AH$7,$C372+$E372-1&lt;AH$7),0,$D372-SUM($F248:AG248))</f>
        <v>0.16717540363607669</v>
      </c>
      <c r="AI372" s="339">
        <f>IF(OR($C372&gt;AI$7,$C372+$E372-1&lt;AI$7),0,$D372-SUM($F248:AH248))</f>
        <v>0.16717540363607669</v>
      </c>
      <c r="AJ372" s="339">
        <f>IF(OR($C372&gt;AJ$7,$C372+$E372-1&lt;AJ$7),0,$D372-SUM($F248:AI248))</f>
        <v>0.16717540363607669</v>
      </c>
      <c r="AK372" s="339">
        <f>IF(OR($C372&gt;AK$7,$C372+$E372-1&lt;AK$7),0,$D372-SUM($F248:AJ248))</f>
        <v>0.16717540363607669</v>
      </c>
      <c r="AL372" s="339">
        <f>IF(OR($C372&gt;AL$7,$C372+$E372-1&lt;AL$7),0,$D372-SUM($F248:AK248))</f>
        <v>0.16717540363607669</v>
      </c>
      <c r="AM372" s="339">
        <f>IF(OR($C372&gt;AM$7,$C372+$E372-1&lt;AM$7),0,$D372-SUM($F248:AL248))</f>
        <v>0</v>
      </c>
      <c r="AN372" s="339">
        <f>IF(OR($C372&gt;AN$7,$C372+$E372-1&lt;AN$7),0,$D372-SUM($F248:AM248))</f>
        <v>0</v>
      </c>
      <c r="AO372" s="339">
        <f>IF(OR($C372&gt;AO$7,$C372+$E372-1&lt;AO$7),0,$D372-SUM($F248:AN248))</f>
        <v>0</v>
      </c>
      <c r="AP372" s="339">
        <f>IF(OR($C372&gt;AP$7,$C372+$E372-1&lt;AP$7),0,$D372-SUM($F248:AO248))</f>
        <v>0</v>
      </c>
      <c r="AQ372" s="339">
        <f>IF(OR($C372&gt;AQ$7,$C372+$E372-1&lt;AQ$7),0,$D372-SUM($F248:AP248))</f>
        <v>0</v>
      </c>
      <c r="AR372" s="339">
        <f>IF(OR($C372&gt;AR$7,$C372+$E372-1&lt;AR$7),0,$D372-SUM($F248:AQ248))</f>
        <v>0</v>
      </c>
      <c r="AS372" s="339">
        <f>IF(OR($C372&gt;AS$7,$C372+$E372-1&lt;AS$7),0,$D372-SUM($F248:AR248))</f>
        <v>0</v>
      </c>
      <c r="AT372" s="339">
        <f>IF(OR($C372&gt;AT$7,$C372+$E372-1&lt;AT$7),0,$D372-SUM($F248:AS248))</f>
        <v>0</v>
      </c>
      <c r="AU372" s="339">
        <f>IF(OR($C372&gt;AU$7,$C372+$E372-1&lt;AU$7),0,$D372-SUM($F248:AT248))</f>
        <v>0</v>
      </c>
      <c r="AV372" s="339">
        <f>IF(OR($C372&gt;AV$7,$C372+$E372-1&lt;AV$7),0,$D372-SUM($F248:AU248))</f>
        <v>0</v>
      </c>
      <c r="AW372" s="339">
        <f>IF(OR($C372&gt;AW$7,$C372+$E372-1&lt;AW$7),0,$D372-SUM($F248:AV248))</f>
        <v>0</v>
      </c>
      <c r="AX372" s="339">
        <f>IF(OR($C372&gt;AX$7,$C372+$E372-1&lt;AX$7),0,$D372-SUM($F248:AW248))</f>
        <v>0</v>
      </c>
      <c r="AY372" s="339">
        <f>IF(OR($C372&gt;AY$7,$C372+$E372-1&lt;AY$7),0,$D372-SUM($F248:AX248))</f>
        <v>0</v>
      </c>
      <c r="AZ372" s="339">
        <f>IF(OR($C372&gt;AZ$7,$C372+$E372-1&lt;AZ$7),0,$D372-SUM($F248:AY248))</f>
        <v>0</v>
      </c>
      <c r="BA372" s="339">
        <f>IF(OR($C372&gt;BA$7,$C372+$E372-1&lt;BA$7),0,$D372-SUM($F248:AZ248))</f>
        <v>0</v>
      </c>
      <c r="BB372" s="339">
        <f>IF(OR($C372&gt;BB$7,$C372+$E372-1&lt;BB$7),0,$D372-SUM($F248:BA248))</f>
        <v>0</v>
      </c>
      <c r="BC372" s="339">
        <f>IF(OR($C372&gt;BC$7,$C372+$E372-1&lt;BC$7),0,$D372-SUM($F248:BB248))</f>
        <v>0</v>
      </c>
      <c r="BD372" s="339">
        <f>IF(OR($C372&gt;BD$7,$C372+$E372-1&lt;BD$7),0,$D372-SUM($F248:BC248))</f>
        <v>0</v>
      </c>
      <c r="BE372" s="339">
        <f>IF(OR($C372&gt;BE$7,$C372+$E372-1&lt;BE$7),0,$D372-SUM($F248:BD248))</f>
        <v>0</v>
      </c>
      <c r="BF372" s="339">
        <f>IF(OR($C372&gt;BF$7,$C372+$E372-1&lt;BF$7),0,$D372-SUM($F248:BE248))</f>
        <v>0</v>
      </c>
      <c r="BG372" s="339">
        <f>IF(OR($C372&gt;BG$7,$C372+$E372-1&lt;BG$7),0,$D372-SUM($F248:BF248))</f>
        <v>0</v>
      </c>
      <c r="BH372" s="339">
        <f>IF(OR($C372&gt;BH$7,$C372+$E372-1&lt;BH$7),0,$D372-SUM($F248:BG248))</f>
        <v>0</v>
      </c>
      <c r="BI372" s="339">
        <f>IF(OR($C372&gt;BI$7,$C372+$E372-1&lt;BI$7),0,$D372-SUM($F248:BH248))</f>
        <v>0</v>
      </c>
      <c r="BJ372" s="339">
        <f>IF(OR($C372&gt;BJ$7,$C372+$E372-1&lt;BJ$7),0,$D372-SUM($F248:BI248))</f>
        <v>0</v>
      </c>
      <c r="BK372" s="339">
        <f>IF(OR($C372&gt;BK$7,$C372+$E372-1&lt;BK$7),0,$D372-SUM($F248:BJ248))</f>
        <v>0</v>
      </c>
      <c r="BL372" s="339">
        <f>IF(OR($C372&gt;BL$7,$C372+$E372-1&lt;BL$7),0,$D372-SUM($F248:BK248))</f>
        <v>0</v>
      </c>
      <c r="BM372" s="339">
        <f>IF(OR($C372&gt;BM$7,$C372+$E372-1&lt;BM$7),0,$D372-SUM($F248:BL248))</f>
        <v>0</v>
      </c>
      <c r="BN372" s="339">
        <f>IF(OR($C372&gt;BN$7,$C372+$E372-1&lt;BN$7),0,$D372-SUM($F248:BM248))</f>
        <v>0</v>
      </c>
      <c r="BO372" s="253"/>
      <c r="BP372" s="253"/>
      <c r="BQ372" s="253"/>
      <c r="BR372" s="253"/>
      <c r="BS372" s="253"/>
      <c r="BT372" s="253"/>
      <c r="BU372" s="253"/>
      <c r="BV372" s="253"/>
      <c r="BW372" s="253"/>
      <c r="BX372" s="253"/>
      <c r="BY372" s="253"/>
      <c r="BZ372" s="253"/>
      <c r="CA372" s="253"/>
      <c r="CB372" s="253"/>
      <c r="CC372" s="253"/>
      <c r="CD372" s="253"/>
      <c r="CE372" s="253"/>
      <c r="CF372" s="253"/>
      <c r="CG372" s="253"/>
      <c r="CH372" s="253"/>
      <c r="CI372" s="253"/>
      <c r="CJ372" s="253"/>
      <c r="CK372" s="253"/>
      <c r="CL372" s="253"/>
    </row>
    <row r="373" spans="1:90" hidden="1" outlineLevel="1" x14ac:dyDescent="0.15">
      <c r="A373" s="112"/>
      <c r="B373" s="87"/>
      <c r="C373" s="8">
        <v>25</v>
      </c>
      <c r="D373" s="337">
        <v>0.16456736301772915</v>
      </c>
      <c r="E373" s="8">
        <f t="shared" si="31"/>
        <v>9</v>
      </c>
      <c r="F373" s="338"/>
      <c r="G373" s="339">
        <f>IF(OR($C373&gt;G$7,$C373+$E373-1&lt;G$7),0,$D373-SUM($F249:F249))</f>
        <v>0</v>
      </c>
      <c r="H373" s="339">
        <f>IF(OR($C373&gt;H$7,$C373+$E373-1&lt;H$7),0,$D373-SUM($F249:G249))</f>
        <v>0</v>
      </c>
      <c r="I373" s="339">
        <f>IF(OR($C373&gt;I$7,$C373+$E373-1&lt;I$7),0,$D373-SUM($F249:H249))</f>
        <v>0</v>
      </c>
      <c r="J373" s="339">
        <f>IF(OR($C373&gt;J$7,$C373+$E373-1&lt;J$7),0,$D373-SUM($F249:I249))</f>
        <v>0</v>
      </c>
      <c r="K373" s="339">
        <f>IF(OR($C373&gt;K$7,$C373+$E373-1&lt;K$7),0,$D373-SUM($F249:J249))</f>
        <v>0</v>
      </c>
      <c r="L373" s="339">
        <f>IF(OR($C373&gt;L$7,$C373+$E373-1&lt;L$7),0,$D373-SUM($F249:K249))</f>
        <v>0</v>
      </c>
      <c r="M373" s="339">
        <f>IF(OR($C373&gt;M$7,$C373+$E373-1&lt;M$7),0,$D373-SUM($F249:L249))</f>
        <v>0</v>
      </c>
      <c r="N373" s="339">
        <f>IF(OR($C373&gt;N$7,$C373+$E373-1&lt;N$7),0,$D373-SUM($F249:M249))</f>
        <v>0</v>
      </c>
      <c r="O373" s="339">
        <f>IF(OR($C373&gt;O$7,$C373+$E373-1&lt;O$7),0,$D373-SUM($F249:N249))</f>
        <v>0</v>
      </c>
      <c r="P373" s="339">
        <f>IF(OR($C373&gt;P$7,$C373+$E373-1&lt;P$7),0,$D373-SUM($F249:O249))</f>
        <v>0</v>
      </c>
      <c r="Q373" s="339">
        <f>IF(OR($C373&gt;Q$7,$C373+$E373-1&lt;Q$7),0,$D373-SUM($F249:P249))</f>
        <v>0</v>
      </c>
      <c r="R373" s="339">
        <f>IF(OR($C373&gt;R$7,$C373+$E373-1&lt;R$7),0,$D373-SUM($F249:Q249))</f>
        <v>0</v>
      </c>
      <c r="S373" s="339">
        <f>IF(OR($C373&gt;S$7,$C373+$E373-1&lt;S$7),0,$D373-SUM($F249:R249))</f>
        <v>0</v>
      </c>
      <c r="T373" s="339">
        <f>IF(OR($C373&gt;T$7,$C373+$E373-1&lt;T$7),0,$D373-SUM($F249:S249))</f>
        <v>0</v>
      </c>
      <c r="U373" s="339">
        <f>IF(OR($C373&gt;U$7,$C373+$E373-1&lt;U$7),0,$D373-SUM($F249:T249))</f>
        <v>0</v>
      </c>
      <c r="V373" s="339">
        <f>IF(OR($C373&gt;V$7,$C373+$E373-1&lt;V$7),0,$D373-SUM($F249:U249))</f>
        <v>0</v>
      </c>
      <c r="W373" s="339">
        <f>IF(OR($C373&gt;W$7,$C373+$E373-1&lt;W$7),0,$D373-SUM($F249:V249))</f>
        <v>0</v>
      </c>
      <c r="X373" s="339">
        <f>IF(OR($C373&gt;X$7,$C373+$E373-1&lt;X$7),0,$D373-SUM($F249:W249))</f>
        <v>0</v>
      </c>
      <c r="Y373" s="339">
        <f>IF(OR($C373&gt;Y$7,$C373+$E373-1&lt;Y$7),0,$D373-SUM($F249:X249))</f>
        <v>0</v>
      </c>
      <c r="Z373" s="339">
        <f>IF(OR($C373&gt;Z$7,$C373+$E373-1&lt;Z$7),0,$D373-SUM($F249:Y249))</f>
        <v>0</v>
      </c>
      <c r="AA373" s="339">
        <f>IF(OR($C373&gt;AA$7,$C373+$E373-1&lt;AA$7),0,$D373-SUM($F249:Z249))</f>
        <v>0</v>
      </c>
      <c r="AB373" s="339">
        <f>IF(OR($C373&gt;AB$7,$C373+$E373-1&lt;AB$7),0,$D373-SUM($F249:AA249))</f>
        <v>0</v>
      </c>
      <c r="AC373" s="339">
        <f>IF(OR($C373&gt;AC$7,$C373+$E373-1&lt;AC$7),0,$D373-SUM($F249:AB249))</f>
        <v>0</v>
      </c>
      <c r="AD373" s="339">
        <f>IF(OR($C373&gt;AD$7,$C373+$E373-1&lt;AD$7),0,$D373-SUM($F249:AC249))</f>
        <v>0</v>
      </c>
      <c r="AE373" s="339">
        <f>IF(OR($C373&gt;AE$7,$C373+$E373-1&lt;AE$7),0,$D373-SUM($F249:AD249))</f>
        <v>0.16456736301772915</v>
      </c>
      <c r="AF373" s="339">
        <f>IF(OR($C373&gt;AF$7,$C373+$E373-1&lt;AF$7),0,$D373-SUM($F249:AE249))</f>
        <v>0.16456736301772915</v>
      </c>
      <c r="AG373" s="339">
        <f>IF(OR($C373&gt;AG$7,$C373+$E373-1&lt;AG$7),0,$D373-SUM($F249:AF249))</f>
        <v>0.16456736301772915</v>
      </c>
      <c r="AH373" s="339">
        <f>IF(OR($C373&gt;AH$7,$C373+$E373-1&lt;AH$7),0,$D373-SUM($F249:AG249))</f>
        <v>0.16456736301772915</v>
      </c>
      <c r="AI373" s="339">
        <f>IF(OR($C373&gt;AI$7,$C373+$E373-1&lt;AI$7),0,$D373-SUM($F249:AH249))</f>
        <v>0.16456736301772915</v>
      </c>
      <c r="AJ373" s="339">
        <f>IF(OR($C373&gt;AJ$7,$C373+$E373-1&lt;AJ$7),0,$D373-SUM($F249:AI249))</f>
        <v>0.16456736301772915</v>
      </c>
      <c r="AK373" s="339">
        <f>IF(OR($C373&gt;AK$7,$C373+$E373-1&lt;AK$7),0,$D373-SUM($F249:AJ249))</f>
        <v>0.16456736301772915</v>
      </c>
      <c r="AL373" s="339">
        <f>IF(OR($C373&gt;AL$7,$C373+$E373-1&lt;AL$7),0,$D373-SUM($F249:AK249))</f>
        <v>0.16456736301772915</v>
      </c>
      <c r="AM373" s="339">
        <f>IF(OR($C373&gt;AM$7,$C373+$E373-1&lt;AM$7),0,$D373-SUM($F249:AL249))</f>
        <v>0.16456736301772915</v>
      </c>
      <c r="AN373" s="339">
        <f>IF(OR($C373&gt;AN$7,$C373+$E373-1&lt;AN$7),0,$D373-SUM($F249:AM249))</f>
        <v>0</v>
      </c>
      <c r="AO373" s="339">
        <f>IF(OR($C373&gt;AO$7,$C373+$E373-1&lt;AO$7),0,$D373-SUM($F249:AN249))</f>
        <v>0</v>
      </c>
      <c r="AP373" s="339">
        <f>IF(OR($C373&gt;AP$7,$C373+$E373-1&lt;AP$7),0,$D373-SUM($F249:AO249))</f>
        <v>0</v>
      </c>
      <c r="AQ373" s="339">
        <f>IF(OR($C373&gt;AQ$7,$C373+$E373-1&lt;AQ$7),0,$D373-SUM($F249:AP249))</f>
        <v>0</v>
      </c>
      <c r="AR373" s="339">
        <f>IF(OR($C373&gt;AR$7,$C373+$E373-1&lt;AR$7),0,$D373-SUM($F249:AQ249))</f>
        <v>0</v>
      </c>
      <c r="AS373" s="339">
        <f>IF(OR($C373&gt;AS$7,$C373+$E373-1&lt;AS$7),0,$D373-SUM($F249:AR249))</f>
        <v>0</v>
      </c>
      <c r="AT373" s="339">
        <f>IF(OR($C373&gt;AT$7,$C373+$E373-1&lt;AT$7),0,$D373-SUM($F249:AS249))</f>
        <v>0</v>
      </c>
      <c r="AU373" s="339">
        <f>IF(OR($C373&gt;AU$7,$C373+$E373-1&lt;AU$7),0,$D373-SUM($F249:AT249))</f>
        <v>0</v>
      </c>
      <c r="AV373" s="339">
        <f>IF(OR($C373&gt;AV$7,$C373+$E373-1&lt;AV$7),0,$D373-SUM($F249:AU249))</f>
        <v>0</v>
      </c>
      <c r="AW373" s="339">
        <f>IF(OR($C373&gt;AW$7,$C373+$E373-1&lt;AW$7),0,$D373-SUM($F249:AV249))</f>
        <v>0</v>
      </c>
      <c r="AX373" s="339">
        <f>IF(OR($C373&gt;AX$7,$C373+$E373-1&lt;AX$7),0,$D373-SUM($F249:AW249))</f>
        <v>0</v>
      </c>
      <c r="AY373" s="339">
        <f>IF(OR($C373&gt;AY$7,$C373+$E373-1&lt;AY$7),0,$D373-SUM($F249:AX249))</f>
        <v>0</v>
      </c>
      <c r="AZ373" s="339">
        <f>IF(OR($C373&gt;AZ$7,$C373+$E373-1&lt;AZ$7),0,$D373-SUM($F249:AY249))</f>
        <v>0</v>
      </c>
      <c r="BA373" s="339">
        <f>IF(OR($C373&gt;BA$7,$C373+$E373-1&lt;BA$7),0,$D373-SUM($F249:AZ249))</f>
        <v>0</v>
      </c>
      <c r="BB373" s="339">
        <f>IF(OR($C373&gt;BB$7,$C373+$E373-1&lt;BB$7),0,$D373-SUM($F249:BA249))</f>
        <v>0</v>
      </c>
      <c r="BC373" s="339">
        <f>IF(OR($C373&gt;BC$7,$C373+$E373-1&lt;BC$7),0,$D373-SUM($F249:BB249))</f>
        <v>0</v>
      </c>
      <c r="BD373" s="339">
        <f>IF(OR($C373&gt;BD$7,$C373+$E373-1&lt;BD$7),0,$D373-SUM($F249:BC249))</f>
        <v>0</v>
      </c>
      <c r="BE373" s="339">
        <f>IF(OR($C373&gt;BE$7,$C373+$E373-1&lt;BE$7),0,$D373-SUM($F249:BD249))</f>
        <v>0</v>
      </c>
      <c r="BF373" s="339">
        <f>IF(OR($C373&gt;BF$7,$C373+$E373-1&lt;BF$7),0,$D373-SUM($F249:BE249))</f>
        <v>0</v>
      </c>
      <c r="BG373" s="339">
        <f>IF(OR($C373&gt;BG$7,$C373+$E373-1&lt;BG$7),0,$D373-SUM($F249:BF249))</f>
        <v>0</v>
      </c>
      <c r="BH373" s="339">
        <f>IF(OR($C373&gt;BH$7,$C373+$E373-1&lt;BH$7),0,$D373-SUM($F249:BG249))</f>
        <v>0</v>
      </c>
      <c r="BI373" s="339">
        <f>IF(OR($C373&gt;BI$7,$C373+$E373-1&lt;BI$7),0,$D373-SUM($F249:BH249))</f>
        <v>0</v>
      </c>
      <c r="BJ373" s="339">
        <f>IF(OR($C373&gt;BJ$7,$C373+$E373-1&lt;BJ$7),0,$D373-SUM($F249:BI249))</f>
        <v>0</v>
      </c>
      <c r="BK373" s="339">
        <f>IF(OR($C373&gt;BK$7,$C373+$E373-1&lt;BK$7),0,$D373-SUM($F249:BJ249))</f>
        <v>0</v>
      </c>
      <c r="BL373" s="339">
        <f>IF(OR($C373&gt;BL$7,$C373+$E373-1&lt;BL$7),0,$D373-SUM($F249:BK249))</f>
        <v>0</v>
      </c>
      <c r="BM373" s="339">
        <f>IF(OR($C373&gt;BM$7,$C373+$E373-1&lt;BM$7),0,$D373-SUM($F249:BL249))</f>
        <v>0</v>
      </c>
      <c r="BN373" s="339">
        <f>IF(OR($C373&gt;BN$7,$C373+$E373-1&lt;BN$7),0,$D373-SUM($F249:BM249))</f>
        <v>0</v>
      </c>
      <c r="BO373" s="253"/>
      <c r="BP373" s="253"/>
      <c r="BQ373" s="253"/>
      <c r="BR373" s="253"/>
      <c r="BS373" s="253"/>
      <c r="BT373" s="253"/>
      <c r="BU373" s="253"/>
      <c r="BV373" s="253"/>
      <c r="BW373" s="253"/>
      <c r="BX373" s="253"/>
      <c r="BY373" s="253"/>
      <c r="BZ373" s="253"/>
      <c r="CA373" s="253"/>
      <c r="CB373" s="253"/>
      <c r="CC373" s="253"/>
      <c r="CD373" s="253"/>
      <c r="CE373" s="253"/>
      <c r="CF373" s="253"/>
      <c r="CG373" s="253"/>
      <c r="CH373" s="253"/>
      <c r="CI373" s="253"/>
      <c r="CJ373" s="253"/>
      <c r="CK373" s="253"/>
      <c r="CL373" s="253"/>
    </row>
    <row r="374" spans="1:90" hidden="1" outlineLevel="1" x14ac:dyDescent="0.15">
      <c r="A374" s="112"/>
      <c r="B374" s="87"/>
      <c r="C374" s="8">
        <v>26</v>
      </c>
      <c r="D374" s="337">
        <v>0.1619593223993816</v>
      </c>
      <c r="E374" s="8">
        <f t="shared" si="31"/>
        <v>9</v>
      </c>
      <c r="F374" s="338"/>
      <c r="G374" s="339">
        <f>IF(OR($C374&gt;G$7,$C374+$E374-1&lt;G$7),0,$D374-SUM($F250:F250))</f>
        <v>0</v>
      </c>
      <c r="H374" s="339">
        <f>IF(OR($C374&gt;H$7,$C374+$E374-1&lt;H$7),0,$D374-SUM($F250:G250))</f>
        <v>0</v>
      </c>
      <c r="I374" s="339">
        <f>IF(OR($C374&gt;I$7,$C374+$E374-1&lt;I$7),0,$D374-SUM($F250:H250))</f>
        <v>0</v>
      </c>
      <c r="J374" s="339">
        <f>IF(OR($C374&gt;J$7,$C374+$E374-1&lt;J$7),0,$D374-SUM($F250:I250))</f>
        <v>0</v>
      </c>
      <c r="K374" s="339">
        <f>IF(OR($C374&gt;K$7,$C374+$E374-1&lt;K$7),0,$D374-SUM($F250:J250))</f>
        <v>0</v>
      </c>
      <c r="L374" s="339">
        <f>IF(OR($C374&gt;L$7,$C374+$E374-1&lt;L$7),0,$D374-SUM($F250:K250))</f>
        <v>0</v>
      </c>
      <c r="M374" s="339">
        <f>IF(OR($C374&gt;M$7,$C374+$E374-1&lt;M$7),0,$D374-SUM($F250:L250))</f>
        <v>0</v>
      </c>
      <c r="N374" s="339">
        <f>IF(OR($C374&gt;N$7,$C374+$E374-1&lt;N$7),0,$D374-SUM($F250:M250))</f>
        <v>0</v>
      </c>
      <c r="O374" s="339">
        <f>IF(OR($C374&gt;O$7,$C374+$E374-1&lt;O$7),0,$D374-SUM($F250:N250))</f>
        <v>0</v>
      </c>
      <c r="P374" s="339">
        <f>IF(OR($C374&gt;P$7,$C374+$E374-1&lt;P$7),0,$D374-SUM($F250:O250))</f>
        <v>0</v>
      </c>
      <c r="Q374" s="339">
        <f>IF(OR($C374&gt;Q$7,$C374+$E374-1&lt;Q$7),0,$D374-SUM($F250:P250))</f>
        <v>0</v>
      </c>
      <c r="R374" s="339">
        <f>IF(OR($C374&gt;R$7,$C374+$E374-1&lt;R$7),0,$D374-SUM($F250:Q250))</f>
        <v>0</v>
      </c>
      <c r="S374" s="339">
        <f>IF(OR($C374&gt;S$7,$C374+$E374-1&lt;S$7),0,$D374-SUM($F250:R250))</f>
        <v>0</v>
      </c>
      <c r="T374" s="339">
        <f>IF(OR($C374&gt;T$7,$C374+$E374-1&lt;T$7),0,$D374-SUM($F250:S250))</f>
        <v>0</v>
      </c>
      <c r="U374" s="339">
        <f>IF(OR($C374&gt;U$7,$C374+$E374-1&lt;U$7),0,$D374-SUM($F250:T250))</f>
        <v>0</v>
      </c>
      <c r="V374" s="339">
        <f>IF(OR($C374&gt;V$7,$C374+$E374-1&lt;V$7),0,$D374-SUM($F250:U250))</f>
        <v>0</v>
      </c>
      <c r="W374" s="339">
        <f>IF(OR($C374&gt;W$7,$C374+$E374-1&lt;W$7),0,$D374-SUM($F250:V250))</f>
        <v>0</v>
      </c>
      <c r="X374" s="339">
        <f>IF(OR($C374&gt;X$7,$C374+$E374-1&lt;X$7),0,$D374-SUM($F250:W250))</f>
        <v>0</v>
      </c>
      <c r="Y374" s="339">
        <f>IF(OR($C374&gt;Y$7,$C374+$E374-1&lt;Y$7),0,$D374-SUM($F250:X250))</f>
        <v>0</v>
      </c>
      <c r="Z374" s="339">
        <f>IF(OR($C374&gt;Z$7,$C374+$E374-1&lt;Z$7),0,$D374-SUM($F250:Y250))</f>
        <v>0</v>
      </c>
      <c r="AA374" s="339">
        <f>IF(OR($C374&gt;AA$7,$C374+$E374-1&lt;AA$7),0,$D374-SUM($F250:Z250))</f>
        <v>0</v>
      </c>
      <c r="AB374" s="339">
        <f>IF(OR($C374&gt;AB$7,$C374+$E374-1&lt;AB$7),0,$D374-SUM($F250:AA250))</f>
        <v>0</v>
      </c>
      <c r="AC374" s="339">
        <f>IF(OR($C374&gt;AC$7,$C374+$E374-1&lt;AC$7),0,$D374-SUM($F250:AB250))</f>
        <v>0</v>
      </c>
      <c r="AD374" s="339">
        <f>IF(OR($C374&gt;AD$7,$C374+$E374-1&lt;AD$7),0,$D374-SUM($F250:AC250))</f>
        <v>0</v>
      </c>
      <c r="AE374" s="339">
        <f>IF(OR($C374&gt;AE$7,$C374+$E374-1&lt;AE$7),0,$D374-SUM($F250:AD250))</f>
        <v>0</v>
      </c>
      <c r="AF374" s="339">
        <f>IF(OR($C374&gt;AF$7,$C374+$E374-1&lt;AF$7),0,$D374-SUM($F250:AE250))</f>
        <v>0.1619593223993816</v>
      </c>
      <c r="AG374" s="339">
        <f>IF(OR($C374&gt;AG$7,$C374+$E374-1&lt;AG$7),0,$D374-SUM($F250:AF250))</f>
        <v>0.1619593223993816</v>
      </c>
      <c r="AH374" s="339">
        <f>IF(OR($C374&gt;AH$7,$C374+$E374-1&lt;AH$7),0,$D374-SUM($F250:AG250))</f>
        <v>0.1619593223993816</v>
      </c>
      <c r="AI374" s="339">
        <f>IF(OR($C374&gt;AI$7,$C374+$E374-1&lt;AI$7),0,$D374-SUM($F250:AH250))</f>
        <v>0.1619593223993816</v>
      </c>
      <c r="AJ374" s="339">
        <f>IF(OR($C374&gt;AJ$7,$C374+$E374-1&lt;AJ$7),0,$D374-SUM($F250:AI250))</f>
        <v>0.1619593223993816</v>
      </c>
      <c r="AK374" s="339">
        <f>IF(OR($C374&gt;AK$7,$C374+$E374-1&lt;AK$7),0,$D374-SUM($F250:AJ250))</f>
        <v>0.1619593223993816</v>
      </c>
      <c r="AL374" s="339">
        <f>IF(OR($C374&gt;AL$7,$C374+$E374-1&lt;AL$7),0,$D374-SUM($F250:AK250))</f>
        <v>0.1619593223993816</v>
      </c>
      <c r="AM374" s="339">
        <f>IF(OR($C374&gt;AM$7,$C374+$E374-1&lt;AM$7),0,$D374-SUM($F250:AL250))</f>
        <v>0.1619593223993816</v>
      </c>
      <c r="AN374" s="339">
        <f>IF(OR($C374&gt;AN$7,$C374+$E374-1&lt;AN$7),0,$D374-SUM($F250:AM250))</f>
        <v>0.1619593223993816</v>
      </c>
      <c r="AO374" s="339">
        <f>IF(OR($C374&gt;AO$7,$C374+$E374-1&lt;AO$7),0,$D374-SUM($F250:AN250))</f>
        <v>0</v>
      </c>
      <c r="AP374" s="339">
        <f>IF(OR($C374&gt;AP$7,$C374+$E374-1&lt;AP$7),0,$D374-SUM($F250:AO250))</f>
        <v>0</v>
      </c>
      <c r="AQ374" s="339">
        <f>IF(OR($C374&gt;AQ$7,$C374+$E374-1&lt;AQ$7),0,$D374-SUM($F250:AP250))</f>
        <v>0</v>
      </c>
      <c r="AR374" s="339">
        <f>IF(OR($C374&gt;AR$7,$C374+$E374-1&lt;AR$7),0,$D374-SUM($F250:AQ250))</f>
        <v>0</v>
      </c>
      <c r="AS374" s="339">
        <f>IF(OR($C374&gt;AS$7,$C374+$E374-1&lt;AS$7),0,$D374-SUM($F250:AR250))</f>
        <v>0</v>
      </c>
      <c r="AT374" s="339">
        <f>IF(OR($C374&gt;AT$7,$C374+$E374-1&lt;AT$7),0,$D374-SUM($F250:AS250))</f>
        <v>0</v>
      </c>
      <c r="AU374" s="339">
        <f>IF(OR($C374&gt;AU$7,$C374+$E374-1&lt;AU$7),0,$D374-SUM($F250:AT250))</f>
        <v>0</v>
      </c>
      <c r="AV374" s="339">
        <f>IF(OR($C374&gt;AV$7,$C374+$E374-1&lt;AV$7),0,$D374-SUM($F250:AU250))</f>
        <v>0</v>
      </c>
      <c r="AW374" s="339">
        <f>IF(OR($C374&gt;AW$7,$C374+$E374-1&lt;AW$7),0,$D374-SUM($F250:AV250))</f>
        <v>0</v>
      </c>
      <c r="AX374" s="339">
        <f>IF(OR($C374&gt;AX$7,$C374+$E374-1&lt;AX$7),0,$D374-SUM($F250:AW250))</f>
        <v>0</v>
      </c>
      <c r="AY374" s="339">
        <f>IF(OR($C374&gt;AY$7,$C374+$E374-1&lt;AY$7),0,$D374-SUM($F250:AX250))</f>
        <v>0</v>
      </c>
      <c r="AZ374" s="339">
        <f>IF(OR($C374&gt;AZ$7,$C374+$E374-1&lt;AZ$7),0,$D374-SUM($F250:AY250))</f>
        <v>0</v>
      </c>
      <c r="BA374" s="339">
        <f>IF(OR($C374&gt;BA$7,$C374+$E374-1&lt;BA$7),0,$D374-SUM($F250:AZ250))</f>
        <v>0</v>
      </c>
      <c r="BB374" s="339">
        <f>IF(OR($C374&gt;BB$7,$C374+$E374-1&lt;BB$7),0,$D374-SUM($F250:BA250))</f>
        <v>0</v>
      </c>
      <c r="BC374" s="339">
        <f>IF(OR($C374&gt;BC$7,$C374+$E374-1&lt;BC$7),0,$D374-SUM($F250:BB250))</f>
        <v>0</v>
      </c>
      <c r="BD374" s="339">
        <f>IF(OR($C374&gt;BD$7,$C374+$E374-1&lt;BD$7),0,$D374-SUM($F250:BC250))</f>
        <v>0</v>
      </c>
      <c r="BE374" s="339">
        <f>IF(OR($C374&gt;BE$7,$C374+$E374-1&lt;BE$7),0,$D374-SUM($F250:BD250))</f>
        <v>0</v>
      </c>
      <c r="BF374" s="339">
        <f>IF(OR($C374&gt;BF$7,$C374+$E374-1&lt;BF$7),0,$D374-SUM($F250:BE250))</f>
        <v>0</v>
      </c>
      <c r="BG374" s="339">
        <f>IF(OR($C374&gt;BG$7,$C374+$E374-1&lt;BG$7),0,$D374-SUM($F250:BF250))</f>
        <v>0</v>
      </c>
      <c r="BH374" s="339">
        <f>IF(OR($C374&gt;BH$7,$C374+$E374-1&lt;BH$7),0,$D374-SUM($F250:BG250))</f>
        <v>0</v>
      </c>
      <c r="BI374" s="339">
        <f>IF(OR($C374&gt;BI$7,$C374+$E374-1&lt;BI$7),0,$D374-SUM($F250:BH250))</f>
        <v>0</v>
      </c>
      <c r="BJ374" s="339">
        <f>IF(OR($C374&gt;BJ$7,$C374+$E374-1&lt;BJ$7),0,$D374-SUM($F250:BI250))</f>
        <v>0</v>
      </c>
      <c r="BK374" s="339">
        <f>IF(OR($C374&gt;BK$7,$C374+$E374-1&lt;BK$7),0,$D374-SUM($F250:BJ250))</f>
        <v>0</v>
      </c>
      <c r="BL374" s="339">
        <f>IF(OR($C374&gt;BL$7,$C374+$E374-1&lt;BL$7),0,$D374-SUM($F250:BK250))</f>
        <v>0</v>
      </c>
      <c r="BM374" s="339">
        <f>IF(OR($C374&gt;BM$7,$C374+$E374-1&lt;BM$7),0,$D374-SUM($F250:BL250))</f>
        <v>0</v>
      </c>
      <c r="BN374" s="339">
        <f>IF(OR($C374&gt;BN$7,$C374+$E374-1&lt;BN$7),0,$D374-SUM($F250:BM250))</f>
        <v>0</v>
      </c>
      <c r="BO374" s="253"/>
      <c r="BP374" s="253"/>
      <c r="BQ374" s="253"/>
      <c r="BR374" s="253"/>
      <c r="BS374" s="253"/>
      <c r="BT374" s="253"/>
      <c r="BU374" s="253"/>
      <c r="BV374" s="253"/>
      <c r="BW374" s="253"/>
      <c r="BX374" s="253"/>
      <c r="BY374" s="253"/>
      <c r="BZ374" s="253"/>
      <c r="CA374" s="253"/>
      <c r="CB374" s="253"/>
      <c r="CC374" s="253"/>
      <c r="CD374" s="253"/>
      <c r="CE374" s="253"/>
      <c r="CF374" s="253"/>
      <c r="CG374" s="253"/>
      <c r="CH374" s="253"/>
      <c r="CI374" s="253"/>
      <c r="CJ374" s="253"/>
      <c r="CK374" s="253"/>
      <c r="CL374" s="253"/>
    </row>
    <row r="375" spans="1:90" hidden="1" outlineLevel="1" x14ac:dyDescent="0.15">
      <c r="A375" s="112"/>
      <c r="B375" s="87"/>
      <c r="C375" s="8">
        <v>27</v>
      </c>
      <c r="D375" s="337">
        <v>0.15935128178103408</v>
      </c>
      <c r="E375" s="8">
        <f t="shared" si="31"/>
        <v>9</v>
      </c>
      <c r="F375" s="338"/>
      <c r="G375" s="339">
        <f>IF(OR($C375&gt;G$7,$C375+$E375-1&lt;G$7),0,$D375-SUM($F251:F251))</f>
        <v>0</v>
      </c>
      <c r="H375" s="339">
        <f>IF(OR($C375&gt;H$7,$C375+$E375-1&lt;H$7),0,$D375-SUM($F251:G251))</f>
        <v>0</v>
      </c>
      <c r="I375" s="339">
        <f>IF(OR($C375&gt;I$7,$C375+$E375-1&lt;I$7),0,$D375-SUM($F251:H251))</f>
        <v>0</v>
      </c>
      <c r="J375" s="339">
        <f>IF(OR($C375&gt;J$7,$C375+$E375-1&lt;J$7),0,$D375-SUM($F251:I251))</f>
        <v>0</v>
      </c>
      <c r="K375" s="339">
        <f>IF(OR($C375&gt;K$7,$C375+$E375-1&lt;K$7),0,$D375-SUM($F251:J251))</f>
        <v>0</v>
      </c>
      <c r="L375" s="339">
        <f>IF(OR($C375&gt;L$7,$C375+$E375-1&lt;L$7),0,$D375-SUM($F251:K251))</f>
        <v>0</v>
      </c>
      <c r="M375" s="339">
        <f>IF(OR($C375&gt;M$7,$C375+$E375-1&lt;M$7),0,$D375-SUM($F251:L251))</f>
        <v>0</v>
      </c>
      <c r="N375" s="339">
        <f>IF(OR($C375&gt;N$7,$C375+$E375-1&lt;N$7),0,$D375-SUM($F251:M251))</f>
        <v>0</v>
      </c>
      <c r="O375" s="339">
        <f>IF(OR($C375&gt;O$7,$C375+$E375-1&lt;O$7),0,$D375-SUM($F251:N251))</f>
        <v>0</v>
      </c>
      <c r="P375" s="339">
        <f>IF(OR($C375&gt;P$7,$C375+$E375-1&lt;P$7),0,$D375-SUM($F251:O251))</f>
        <v>0</v>
      </c>
      <c r="Q375" s="339">
        <f>IF(OR($C375&gt;Q$7,$C375+$E375-1&lt;Q$7),0,$D375-SUM($F251:P251))</f>
        <v>0</v>
      </c>
      <c r="R375" s="339">
        <f>IF(OR($C375&gt;R$7,$C375+$E375-1&lt;R$7),0,$D375-SUM($F251:Q251))</f>
        <v>0</v>
      </c>
      <c r="S375" s="339">
        <f>IF(OR($C375&gt;S$7,$C375+$E375-1&lt;S$7),0,$D375-SUM($F251:R251))</f>
        <v>0</v>
      </c>
      <c r="T375" s="339">
        <f>IF(OR($C375&gt;T$7,$C375+$E375-1&lt;T$7),0,$D375-SUM($F251:S251))</f>
        <v>0</v>
      </c>
      <c r="U375" s="339">
        <f>IF(OR($C375&gt;U$7,$C375+$E375-1&lt;U$7),0,$D375-SUM($F251:T251))</f>
        <v>0</v>
      </c>
      <c r="V375" s="339">
        <f>IF(OR($C375&gt;V$7,$C375+$E375-1&lt;V$7),0,$D375-SUM($F251:U251))</f>
        <v>0</v>
      </c>
      <c r="W375" s="339">
        <f>IF(OR($C375&gt;W$7,$C375+$E375-1&lt;W$7),0,$D375-SUM($F251:V251))</f>
        <v>0</v>
      </c>
      <c r="X375" s="339">
        <f>IF(OR($C375&gt;X$7,$C375+$E375-1&lt;X$7),0,$D375-SUM($F251:W251))</f>
        <v>0</v>
      </c>
      <c r="Y375" s="339">
        <f>IF(OR($C375&gt;Y$7,$C375+$E375-1&lt;Y$7),0,$D375-SUM($F251:X251))</f>
        <v>0</v>
      </c>
      <c r="Z375" s="339">
        <f>IF(OR($C375&gt;Z$7,$C375+$E375-1&lt;Z$7),0,$D375-SUM($F251:Y251))</f>
        <v>0</v>
      </c>
      <c r="AA375" s="339">
        <f>IF(OR($C375&gt;AA$7,$C375+$E375-1&lt;AA$7),0,$D375-SUM($F251:Z251))</f>
        <v>0</v>
      </c>
      <c r="AB375" s="339">
        <f>IF(OR($C375&gt;AB$7,$C375+$E375-1&lt;AB$7),0,$D375-SUM($F251:AA251))</f>
        <v>0</v>
      </c>
      <c r="AC375" s="339">
        <f>IF(OR($C375&gt;AC$7,$C375+$E375-1&lt;AC$7),0,$D375-SUM($F251:AB251))</f>
        <v>0</v>
      </c>
      <c r="AD375" s="339">
        <f>IF(OR($C375&gt;AD$7,$C375+$E375-1&lt;AD$7),0,$D375-SUM($F251:AC251))</f>
        <v>0</v>
      </c>
      <c r="AE375" s="339">
        <f>IF(OR($C375&gt;AE$7,$C375+$E375-1&lt;AE$7),0,$D375-SUM($F251:AD251))</f>
        <v>0</v>
      </c>
      <c r="AF375" s="339">
        <f>IF(OR($C375&gt;AF$7,$C375+$E375-1&lt;AF$7),0,$D375-SUM($F251:AE251))</f>
        <v>0</v>
      </c>
      <c r="AG375" s="339">
        <f>IF(OR($C375&gt;AG$7,$C375+$E375-1&lt;AG$7),0,$D375-SUM($F251:AF251))</f>
        <v>0.15935128178103408</v>
      </c>
      <c r="AH375" s="339">
        <f>IF(OR($C375&gt;AH$7,$C375+$E375-1&lt;AH$7),0,$D375-SUM($F251:AG251))</f>
        <v>0.15935128178103408</v>
      </c>
      <c r="AI375" s="339">
        <f>IF(OR($C375&gt;AI$7,$C375+$E375-1&lt;AI$7),0,$D375-SUM($F251:AH251))</f>
        <v>0.15935128178103408</v>
      </c>
      <c r="AJ375" s="339">
        <f>IF(OR($C375&gt;AJ$7,$C375+$E375-1&lt;AJ$7),0,$D375-SUM($F251:AI251))</f>
        <v>0.15935128178103408</v>
      </c>
      <c r="AK375" s="339">
        <f>IF(OR($C375&gt;AK$7,$C375+$E375-1&lt;AK$7),0,$D375-SUM($F251:AJ251))</f>
        <v>0.15935128178103408</v>
      </c>
      <c r="AL375" s="339">
        <f>IF(OR($C375&gt;AL$7,$C375+$E375-1&lt;AL$7),0,$D375-SUM($F251:AK251))</f>
        <v>0.15935128178103408</v>
      </c>
      <c r="AM375" s="339">
        <f>IF(OR($C375&gt;AM$7,$C375+$E375-1&lt;AM$7),0,$D375-SUM($F251:AL251))</f>
        <v>0.15935128178103408</v>
      </c>
      <c r="AN375" s="339">
        <f>IF(OR($C375&gt;AN$7,$C375+$E375-1&lt;AN$7),0,$D375-SUM($F251:AM251))</f>
        <v>0.15935128178103408</v>
      </c>
      <c r="AO375" s="339">
        <f>IF(OR($C375&gt;AO$7,$C375+$E375-1&lt;AO$7),0,$D375-SUM($F251:AN251))</f>
        <v>0.15935128178103408</v>
      </c>
      <c r="AP375" s="339">
        <f>IF(OR($C375&gt;AP$7,$C375+$E375-1&lt;AP$7),0,$D375-SUM($F251:AO251))</f>
        <v>0</v>
      </c>
      <c r="AQ375" s="339">
        <f>IF(OR($C375&gt;AQ$7,$C375+$E375-1&lt;AQ$7),0,$D375-SUM($F251:AP251))</f>
        <v>0</v>
      </c>
      <c r="AR375" s="339">
        <f>IF(OR($C375&gt;AR$7,$C375+$E375-1&lt;AR$7),0,$D375-SUM($F251:AQ251))</f>
        <v>0</v>
      </c>
      <c r="AS375" s="339">
        <f>IF(OR($C375&gt;AS$7,$C375+$E375-1&lt;AS$7),0,$D375-SUM($F251:AR251))</f>
        <v>0</v>
      </c>
      <c r="AT375" s="339">
        <f>IF(OR($C375&gt;AT$7,$C375+$E375-1&lt;AT$7),0,$D375-SUM($F251:AS251))</f>
        <v>0</v>
      </c>
      <c r="AU375" s="339">
        <f>IF(OR($C375&gt;AU$7,$C375+$E375-1&lt;AU$7),0,$D375-SUM($F251:AT251))</f>
        <v>0</v>
      </c>
      <c r="AV375" s="339">
        <f>IF(OR($C375&gt;AV$7,$C375+$E375-1&lt;AV$7),0,$D375-SUM($F251:AU251))</f>
        <v>0</v>
      </c>
      <c r="AW375" s="339">
        <f>IF(OR($C375&gt;AW$7,$C375+$E375-1&lt;AW$7),0,$D375-SUM($F251:AV251))</f>
        <v>0</v>
      </c>
      <c r="AX375" s="339">
        <f>IF(OR($C375&gt;AX$7,$C375+$E375-1&lt;AX$7),0,$D375-SUM($F251:AW251))</f>
        <v>0</v>
      </c>
      <c r="AY375" s="339">
        <f>IF(OR($C375&gt;AY$7,$C375+$E375-1&lt;AY$7),0,$D375-SUM($F251:AX251))</f>
        <v>0</v>
      </c>
      <c r="AZ375" s="339">
        <f>IF(OR($C375&gt;AZ$7,$C375+$E375-1&lt;AZ$7),0,$D375-SUM($F251:AY251))</f>
        <v>0</v>
      </c>
      <c r="BA375" s="339">
        <f>IF(OR($C375&gt;BA$7,$C375+$E375-1&lt;BA$7),0,$D375-SUM($F251:AZ251))</f>
        <v>0</v>
      </c>
      <c r="BB375" s="339">
        <f>IF(OR($C375&gt;BB$7,$C375+$E375-1&lt;BB$7),0,$D375-SUM($F251:BA251))</f>
        <v>0</v>
      </c>
      <c r="BC375" s="339">
        <f>IF(OR($C375&gt;BC$7,$C375+$E375-1&lt;BC$7),0,$D375-SUM($F251:BB251))</f>
        <v>0</v>
      </c>
      <c r="BD375" s="339">
        <f>IF(OR($C375&gt;BD$7,$C375+$E375-1&lt;BD$7),0,$D375-SUM($F251:BC251))</f>
        <v>0</v>
      </c>
      <c r="BE375" s="339">
        <f>IF(OR($C375&gt;BE$7,$C375+$E375-1&lt;BE$7),0,$D375-SUM($F251:BD251))</f>
        <v>0</v>
      </c>
      <c r="BF375" s="339">
        <f>IF(OR($C375&gt;BF$7,$C375+$E375-1&lt;BF$7),0,$D375-SUM($F251:BE251))</f>
        <v>0</v>
      </c>
      <c r="BG375" s="339">
        <f>IF(OR($C375&gt;BG$7,$C375+$E375-1&lt;BG$7),0,$D375-SUM($F251:BF251))</f>
        <v>0</v>
      </c>
      <c r="BH375" s="339">
        <f>IF(OR($C375&gt;BH$7,$C375+$E375-1&lt;BH$7),0,$D375-SUM($F251:BG251))</f>
        <v>0</v>
      </c>
      <c r="BI375" s="339">
        <f>IF(OR($C375&gt;BI$7,$C375+$E375-1&lt;BI$7),0,$D375-SUM($F251:BH251))</f>
        <v>0</v>
      </c>
      <c r="BJ375" s="339">
        <f>IF(OR($C375&gt;BJ$7,$C375+$E375-1&lt;BJ$7),0,$D375-SUM($F251:BI251))</f>
        <v>0</v>
      </c>
      <c r="BK375" s="339">
        <f>IF(OR($C375&gt;BK$7,$C375+$E375-1&lt;BK$7),0,$D375-SUM($F251:BJ251))</f>
        <v>0</v>
      </c>
      <c r="BL375" s="339">
        <f>IF(OR($C375&gt;BL$7,$C375+$E375-1&lt;BL$7),0,$D375-SUM($F251:BK251))</f>
        <v>0</v>
      </c>
      <c r="BM375" s="339">
        <f>IF(OR($C375&gt;BM$7,$C375+$E375-1&lt;BM$7),0,$D375-SUM($F251:BL251))</f>
        <v>0</v>
      </c>
      <c r="BN375" s="339">
        <f>IF(OR($C375&gt;BN$7,$C375+$E375-1&lt;BN$7),0,$D375-SUM($F251:BM251))</f>
        <v>0</v>
      </c>
      <c r="BO375" s="253"/>
      <c r="BP375" s="253"/>
      <c r="BQ375" s="253"/>
      <c r="BR375" s="253"/>
      <c r="BS375" s="253"/>
      <c r="BT375" s="253"/>
      <c r="BU375" s="253"/>
      <c r="BV375" s="253"/>
      <c r="BW375" s="253"/>
      <c r="BX375" s="253"/>
      <c r="BY375" s="253"/>
      <c r="BZ375" s="253"/>
      <c r="CA375" s="253"/>
      <c r="CB375" s="253"/>
      <c r="CC375" s="253"/>
      <c r="CD375" s="253"/>
      <c r="CE375" s="253"/>
      <c r="CF375" s="253"/>
      <c r="CG375" s="253"/>
      <c r="CH375" s="253"/>
      <c r="CI375" s="253"/>
      <c r="CJ375" s="253"/>
      <c r="CK375" s="253"/>
      <c r="CL375" s="253"/>
    </row>
    <row r="376" spans="1:90" hidden="1" outlineLevel="1" x14ac:dyDescent="0.15">
      <c r="A376" s="112"/>
      <c r="B376" s="87"/>
      <c r="C376" s="8">
        <v>28</v>
      </c>
      <c r="D376" s="337">
        <v>0.15674324116268654</v>
      </c>
      <c r="E376" s="8">
        <f t="shared" si="31"/>
        <v>9</v>
      </c>
      <c r="F376" s="338"/>
      <c r="G376" s="339">
        <f>IF(OR($C376&gt;G$7,$C376+$E376-1&lt;G$7),0,$D376-SUM($F252:F252))</f>
        <v>0</v>
      </c>
      <c r="H376" s="339">
        <f>IF(OR($C376&gt;H$7,$C376+$E376-1&lt;H$7),0,$D376-SUM($F252:G252))</f>
        <v>0</v>
      </c>
      <c r="I376" s="339">
        <f>IF(OR($C376&gt;I$7,$C376+$E376-1&lt;I$7),0,$D376-SUM($F252:H252))</f>
        <v>0</v>
      </c>
      <c r="J376" s="339">
        <f>IF(OR($C376&gt;J$7,$C376+$E376-1&lt;J$7),0,$D376-SUM($F252:I252))</f>
        <v>0</v>
      </c>
      <c r="K376" s="339">
        <f>IF(OR($C376&gt;K$7,$C376+$E376-1&lt;K$7),0,$D376-SUM($F252:J252))</f>
        <v>0</v>
      </c>
      <c r="L376" s="339">
        <f>IF(OR($C376&gt;L$7,$C376+$E376-1&lt;L$7),0,$D376-SUM($F252:K252))</f>
        <v>0</v>
      </c>
      <c r="M376" s="339">
        <f>IF(OR($C376&gt;M$7,$C376+$E376-1&lt;M$7),0,$D376-SUM($F252:L252))</f>
        <v>0</v>
      </c>
      <c r="N376" s="339">
        <f>IF(OR($C376&gt;N$7,$C376+$E376-1&lt;N$7),0,$D376-SUM($F252:M252))</f>
        <v>0</v>
      </c>
      <c r="O376" s="339">
        <f>IF(OR($C376&gt;O$7,$C376+$E376-1&lt;O$7),0,$D376-SUM($F252:N252))</f>
        <v>0</v>
      </c>
      <c r="P376" s="339">
        <f>IF(OR($C376&gt;P$7,$C376+$E376-1&lt;P$7),0,$D376-SUM($F252:O252))</f>
        <v>0</v>
      </c>
      <c r="Q376" s="339">
        <f>IF(OR($C376&gt;Q$7,$C376+$E376-1&lt;Q$7),0,$D376-SUM($F252:P252))</f>
        <v>0</v>
      </c>
      <c r="R376" s="339">
        <f>IF(OR($C376&gt;R$7,$C376+$E376-1&lt;R$7),0,$D376-SUM($F252:Q252))</f>
        <v>0</v>
      </c>
      <c r="S376" s="339">
        <f>IF(OR($C376&gt;S$7,$C376+$E376-1&lt;S$7),0,$D376-SUM($F252:R252))</f>
        <v>0</v>
      </c>
      <c r="T376" s="339">
        <f>IF(OR($C376&gt;T$7,$C376+$E376-1&lt;T$7),0,$D376-SUM($F252:S252))</f>
        <v>0</v>
      </c>
      <c r="U376" s="339">
        <f>IF(OR($C376&gt;U$7,$C376+$E376-1&lt;U$7),0,$D376-SUM($F252:T252))</f>
        <v>0</v>
      </c>
      <c r="V376" s="339">
        <f>IF(OR($C376&gt;V$7,$C376+$E376-1&lt;V$7),0,$D376-SUM($F252:U252))</f>
        <v>0</v>
      </c>
      <c r="W376" s="339">
        <f>IF(OR($C376&gt;W$7,$C376+$E376-1&lt;W$7),0,$D376-SUM($F252:V252))</f>
        <v>0</v>
      </c>
      <c r="X376" s="339">
        <f>IF(OR($C376&gt;X$7,$C376+$E376-1&lt;X$7),0,$D376-SUM($F252:W252))</f>
        <v>0</v>
      </c>
      <c r="Y376" s="339">
        <f>IF(OR($C376&gt;Y$7,$C376+$E376-1&lt;Y$7),0,$D376-SUM($F252:X252))</f>
        <v>0</v>
      </c>
      <c r="Z376" s="339">
        <f>IF(OR($C376&gt;Z$7,$C376+$E376-1&lt;Z$7),0,$D376-SUM($F252:Y252))</f>
        <v>0</v>
      </c>
      <c r="AA376" s="339">
        <f>IF(OR($C376&gt;AA$7,$C376+$E376-1&lt;AA$7),0,$D376-SUM($F252:Z252))</f>
        <v>0</v>
      </c>
      <c r="AB376" s="339">
        <f>IF(OR($C376&gt;AB$7,$C376+$E376-1&lt;AB$7),0,$D376-SUM($F252:AA252))</f>
        <v>0</v>
      </c>
      <c r="AC376" s="339">
        <f>IF(OR($C376&gt;AC$7,$C376+$E376-1&lt;AC$7),0,$D376-SUM($F252:AB252))</f>
        <v>0</v>
      </c>
      <c r="AD376" s="339">
        <f>IF(OR($C376&gt;AD$7,$C376+$E376-1&lt;AD$7),0,$D376-SUM($F252:AC252))</f>
        <v>0</v>
      </c>
      <c r="AE376" s="339">
        <f>IF(OR($C376&gt;AE$7,$C376+$E376-1&lt;AE$7),0,$D376-SUM($F252:AD252))</f>
        <v>0</v>
      </c>
      <c r="AF376" s="339">
        <f>IF(OR($C376&gt;AF$7,$C376+$E376-1&lt;AF$7),0,$D376-SUM($F252:AE252))</f>
        <v>0</v>
      </c>
      <c r="AG376" s="339">
        <f>IF(OR($C376&gt;AG$7,$C376+$E376-1&lt;AG$7),0,$D376-SUM($F252:AF252))</f>
        <v>0</v>
      </c>
      <c r="AH376" s="339">
        <f>IF(OR($C376&gt;AH$7,$C376+$E376-1&lt;AH$7),0,$D376-SUM($F252:AG252))</f>
        <v>0.15674324116268654</v>
      </c>
      <c r="AI376" s="339">
        <f>IF(OR($C376&gt;AI$7,$C376+$E376-1&lt;AI$7),0,$D376-SUM($F252:AH252))</f>
        <v>0.15674324116268654</v>
      </c>
      <c r="AJ376" s="339">
        <f>IF(OR($C376&gt;AJ$7,$C376+$E376-1&lt;AJ$7),0,$D376-SUM($F252:AI252))</f>
        <v>0.15674324116268654</v>
      </c>
      <c r="AK376" s="339">
        <f>IF(OR($C376&gt;AK$7,$C376+$E376-1&lt;AK$7),0,$D376-SUM($F252:AJ252))</f>
        <v>0.15674324116268654</v>
      </c>
      <c r="AL376" s="339">
        <f>IF(OR($C376&gt;AL$7,$C376+$E376-1&lt;AL$7),0,$D376-SUM($F252:AK252))</f>
        <v>0.15674324116268654</v>
      </c>
      <c r="AM376" s="339">
        <f>IF(OR($C376&gt;AM$7,$C376+$E376-1&lt;AM$7),0,$D376-SUM($F252:AL252))</f>
        <v>0.15674324116268654</v>
      </c>
      <c r="AN376" s="339">
        <f>IF(OR($C376&gt;AN$7,$C376+$E376-1&lt;AN$7),0,$D376-SUM($F252:AM252))</f>
        <v>0.15674324116268654</v>
      </c>
      <c r="AO376" s="339">
        <f>IF(OR($C376&gt;AO$7,$C376+$E376-1&lt;AO$7),0,$D376-SUM($F252:AN252))</f>
        <v>0.15674324116268654</v>
      </c>
      <c r="AP376" s="339">
        <f>IF(OR($C376&gt;AP$7,$C376+$E376-1&lt;AP$7),0,$D376-SUM($F252:AO252))</f>
        <v>0.15674324116268654</v>
      </c>
      <c r="AQ376" s="339">
        <f>IF(OR($C376&gt;AQ$7,$C376+$E376-1&lt;AQ$7),0,$D376-SUM($F252:AP252))</f>
        <v>0</v>
      </c>
      <c r="AR376" s="339">
        <f>IF(OR($C376&gt;AR$7,$C376+$E376-1&lt;AR$7),0,$D376-SUM($F252:AQ252))</f>
        <v>0</v>
      </c>
      <c r="AS376" s="339">
        <f>IF(OR($C376&gt;AS$7,$C376+$E376-1&lt;AS$7),0,$D376-SUM($F252:AR252))</f>
        <v>0</v>
      </c>
      <c r="AT376" s="339">
        <f>IF(OR($C376&gt;AT$7,$C376+$E376-1&lt;AT$7),0,$D376-SUM($F252:AS252))</f>
        <v>0</v>
      </c>
      <c r="AU376" s="339">
        <f>IF(OR($C376&gt;AU$7,$C376+$E376-1&lt;AU$7),0,$D376-SUM($F252:AT252))</f>
        <v>0</v>
      </c>
      <c r="AV376" s="339">
        <f>IF(OR($C376&gt;AV$7,$C376+$E376-1&lt;AV$7),0,$D376-SUM($F252:AU252))</f>
        <v>0</v>
      </c>
      <c r="AW376" s="339">
        <f>IF(OR($C376&gt;AW$7,$C376+$E376-1&lt;AW$7),0,$D376-SUM($F252:AV252))</f>
        <v>0</v>
      </c>
      <c r="AX376" s="339">
        <f>IF(OR($C376&gt;AX$7,$C376+$E376-1&lt;AX$7),0,$D376-SUM($F252:AW252))</f>
        <v>0</v>
      </c>
      <c r="AY376" s="339">
        <f>IF(OR($C376&gt;AY$7,$C376+$E376-1&lt;AY$7),0,$D376-SUM($F252:AX252))</f>
        <v>0</v>
      </c>
      <c r="AZ376" s="339">
        <f>IF(OR($C376&gt;AZ$7,$C376+$E376-1&lt;AZ$7),0,$D376-SUM($F252:AY252))</f>
        <v>0</v>
      </c>
      <c r="BA376" s="339">
        <f>IF(OR($C376&gt;BA$7,$C376+$E376-1&lt;BA$7),0,$D376-SUM($F252:AZ252))</f>
        <v>0</v>
      </c>
      <c r="BB376" s="339">
        <f>IF(OR($C376&gt;BB$7,$C376+$E376-1&lt;BB$7),0,$D376-SUM($F252:BA252))</f>
        <v>0</v>
      </c>
      <c r="BC376" s="339">
        <f>IF(OR($C376&gt;BC$7,$C376+$E376-1&lt;BC$7),0,$D376-SUM($F252:BB252))</f>
        <v>0</v>
      </c>
      <c r="BD376" s="339">
        <f>IF(OR($C376&gt;BD$7,$C376+$E376-1&lt;BD$7),0,$D376-SUM($F252:BC252))</f>
        <v>0</v>
      </c>
      <c r="BE376" s="339">
        <f>IF(OR($C376&gt;BE$7,$C376+$E376-1&lt;BE$7),0,$D376-SUM($F252:BD252))</f>
        <v>0</v>
      </c>
      <c r="BF376" s="339">
        <f>IF(OR($C376&gt;BF$7,$C376+$E376-1&lt;BF$7),0,$D376-SUM($F252:BE252))</f>
        <v>0</v>
      </c>
      <c r="BG376" s="339">
        <f>IF(OR($C376&gt;BG$7,$C376+$E376-1&lt;BG$7),0,$D376-SUM($F252:BF252))</f>
        <v>0</v>
      </c>
      <c r="BH376" s="339">
        <f>IF(OR($C376&gt;BH$7,$C376+$E376-1&lt;BH$7),0,$D376-SUM($F252:BG252))</f>
        <v>0</v>
      </c>
      <c r="BI376" s="339">
        <f>IF(OR($C376&gt;BI$7,$C376+$E376-1&lt;BI$7),0,$D376-SUM($F252:BH252))</f>
        <v>0</v>
      </c>
      <c r="BJ376" s="339">
        <f>IF(OR($C376&gt;BJ$7,$C376+$E376-1&lt;BJ$7),0,$D376-SUM($F252:BI252))</f>
        <v>0</v>
      </c>
      <c r="BK376" s="339">
        <f>IF(OR($C376&gt;BK$7,$C376+$E376-1&lt;BK$7),0,$D376-SUM($F252:BJ252))</f>
        <v>0</v>
      </c>
      <c r="BL376" s="339">
        <f>IF(OR($C376&gt;BL$7,$C376+$E376-1&lt;BL$7),0,$D376-SUM($F252:BK252))</f>
        <v>0</v>
      </c>
      <c r="BM376" s="339">
        <f>IF(OR($C376&gt;BM$7,$C376+$E376-1&lt;BM$7),0,$D376-SUM($F252:BL252))</f>
        <v>0</v>
      </c>
      <c r="BN376" s="339">
        <f>IF(OR($C376&gt;BN$7,$C376+$E376-1&lt;BN$7),0,$D376-SUM($F252:BM252))</f>
        <v>0</v>
      </c>
      <c r="BO376" s="253"/>
      <c r="BP376" s="253"/>
      <c r="BQ376" s="253"/>
      <c r="BR376" s="253"/>
      <c r="BS376" s="253"/>
      <c r="BT376" s="253"/>
      <c r="BU376" s="253"/>
      <c r="BV376" s="253"/>
      <c r="BW376" s="253"/>
      <c r="BX376" s="253"/>
      <c r="BY376" s="253"/>
      <c r="BZ376" s="253"/>
      <c r="CA376" s="253"/>
      <c r="CB376" s="253"/>
      <c r="CC376" s="253"/>
      <c r="CD376" s="253"/>
      <c r="CE376" s="253"/>
      <c r="CF376" s="253"/>
      <c r="CG376" s="253"/>
      <c r="CH376" s="253"/>
      <c r="CI376" s="253"/>
      <c r="CJ376" s="253"/>
      <c r="CK376" s="253"/>
      <c r="CL376" s="253"/>
    </row>
    <row r="377" spans="1:90" hidden="1" outlineLevel="1" x14ac:dyDescent="0.15">
      <c r="A377" s="112"/>
      <c r="B377" s="87"/>
      <c r="C377" s="8">
        <v>29</v>
      </c>
      <c r="D377" s="337">
        <v>0.15413520054433899</v>
      </c>
      <c r="E377" s="8">
        <f t="shared" si="31"/>
        <v>9</v>
      </c>
      <c r="F377" s="338"/>
      <c r="G377" s="339">
        <f>IF(OR($C377&gt;G$7,$C377+$E377-1&lt;G$7),0,$D377-SUM($F253:F253))</f>
        <v>0</v>
      </c>
      <c r="H377" s="339">
        <f>IF(OR($C377&gt;H$7,$C377+$E377-1&lt;H$7),0,$D377-SUM($F253:G253))</f>
        <v>0</v>
      </c>
      <c r="I377" s="339">
        <f>IF(OR($C377&gt;I$7,$C377+$E377-1&lt;I$7),0,$D377-SUM($F253:H253))</f>
        <v>0</v>
      </c>
      <c r="J377" s="339">
        <f>IF(OR($C377&gt;J$7,$C377+$E377-1&lt;J$7),0,$D377-SUM($F253:I253))</f>
        <v>0</v>
      </c>
      <c r="K377" s="339">
        <f>IF(OR($C377&gt;K$7,$C377+$E377-1&lt;K$7),0,$D377-SUM($F253:J253))</f>
        <v>0</v>
      </c>
      <c r="L377" s="339">
        <f>IF(OR($C377&gt;L$7,$C377+$E377-1&lt;L$7),0,$D377-SUM($F253:K253))</f>
        <v>0</v>
      </c>
      <c r="M377" s="339">
        <f>IF(OR($C377&gt;M$7,$C377+$E377-1&lt;M$7),0,$D377-SUM($F253:L253))</f>
        <v>0</v>
      </c>
      <c r="N377" s="339">
        <f>IF(OR($C377&gt;N$7,$C377+$E377-1&lt;N$7),0,$D377-SUM($F253:M253))</f>
        <v>0</v>
      </c>
      <c r="O377" s="339">
        <f>IF(OR($C377&gt;O$7,$C377+$E377-1&lt;O$7),0,$D377-SUM($F253:N253))</f>
        <v>0</v>
      </c>
      <c r="P377" s="339">
        <f>IF(OR($C377&gt;P$7,$C377+$E377-1&lt;P$7),0,$D377-SUM($F253:O253))</f>
        <v>0</v>
      </c>
      <c r="Q377" s="339">
        <f>IF(OR($C377&gt;Q$7,$C377+$E377-1&lt;Q$7),0,$D377-SUM($F253:P253))</f>
        <v>0</v>
      </c>
      <c r="R377" s="339">
        <f>IF(OR($C377&gt;R$7,$C377+$E377-1&lt;R$7),0,$D377-SUM($F253:Q253))</f>
        <v>0</v>
      </c>
      <c r="S377" s="339">
        <f>IF(OR($C377&gt;S$7,$C377+$E377-1&lt;S$7),0,$D377-SUM($F253:R253))</f>
        <v>0</v>
      </c>
      <c r="T377" s="339">
        <f>IF(OR($C377&gt;T$7,$C377+$E377-1&lt;T$7),0,$D377-SUM($F253:S253))</f>
        <v>0</v>
      </c>
      <c r="U377" s="339">
        <f>IF(OR($C377&gt;U$7,$C377+$E377-1&lt;U$7),0,$D377-SUM($F253:T253))</f>
        <v>0</v>
      </c>
      <c r="V377" s="339">
        <f>IF(OR($C377&gt;V$7,$C377+$E377-1&lt;V$7),0,$D377-SUM($F253:U253))</f>
        <v>0</v>
      </c>
      <c r="W377" s="339">
        <f>IF(OR($C377&gt;W$7,$C377+$E377-1&lt;W$7),0,$D377-SUM($F253:V253))</f>
        <v>0</v>
      </c>
      <c r="X377" s="339">
        <f>IF(OR($C377&gt;X$7,$C377+$E377-1&lt;X$7),0,$D377-SUM($F253:W253))</f>
        <v>0</v>
      </c>
      <c r="Y377" s="339">
        <f>IF(OR($C377&gt;Y$7,$C377+$E377-1&lt;Y$7),0,$D377-SUM($F253:X253))</f>
        <v>0</v>
      </c>
      <c r="Z377" s="339">
        <f>IF(OR($C377&gt;Z$7,$C377+$E377-1&lt;Z$7),0,$D377-SUM($F253:Y253))</f>
        <v>0</v>
      </c>
      <c r="AA377" s="339">
        <f>IF(OR($C377&gt;AA$7,$C377+$E377-1&lt;AA$7),0,$D377-SUM($F253:Z253))</f>
        <v>0</v>
      </c>
      <c r="AB377" s="339">
        <f>IF(OR($C377&gt;AB$7,$C377+$E377-1&lt;AB$7),0,$D377-SUM($F253:AA253))</f>
        <v>0</v>
      </c>
      <c r="AC377" s="339">
        <f>IF(OR($C377&gt;AC$7,$C377+$E377-1&lt;AC$7),0,$D377-SUM($F253:AB253))</f>
        <v>0</v>
      </c>
      <c r="AD377" s="339">
        <f>IF(OR($C377&gt;AD$7,$C377+$E377-1&lt;AD$7),0,$D377-SUM($F253:AC253))</f>
        <v>0</v>
      </c>
      <c r="AE377" s="339">
        <f>IF(OR($C377&gt;AE$7,$C377+$E377-1&lt;AE$7),0,$D377-SUM($F253:AD253))</f>
        <v>0</v>
      </c>
      <c r="AF377" s="339">
        <f>IF(OR($C377&gt;AF$7,$C377+$E377-1&lt;AF$7),0,$D377-SUM($F253:AE253))</f>
        <v>0</v>
      </c>
      <c r="AG377" s="339">
        <f>IF(OR($C377&gt;AG$7,$C377+$E377-1&lt;AG$7),0,$D377-SUM($F253:AF253))</f>
        <v>0</v>
      </c>
      <c r="AH377" s="339">
        <f>IF(OR($C377&gt;AH$7,$C377+$E377-1&lt;AH$7),0,$D377-SUM($F253:AG253))</f>
        <v>0</v>
      </c>
      <c r="AI377" s="339">
        <f>IF(OR($C377&gt;AI$7,$C377+$E377-1&lt;AI$7),0,$D377-SUM($F253:AH253))</f>
        <v>0.15413520054433899</v>
      </c>
      <c r="AJ377" s="339">
        <f>IF(OR($C377&gt;AJ$7,$C377+$E377-1&lt;AJ$7),0,$D377-SUM($F253:AI253))</f>
        <v>0.15413520054433899</v>
      </c>
      <c r="AK377" s="339">
        <f>IF(OR($C377&gt;AK$7,$C377+$E377-1&lt;AK$7),0,$D377-SUM($F253:AJ253))</f>
        <v>0.15413520054433899</v>
      </c>
      <c r="AL377" s="339">
        <f>IF(OR($C377&gt;AL$7,$C377+$E377-1&lt;AL$7),0,$D377-SUM($F253:AK253))</f>
        <v>0.15413520054433899</v>
      </c>
      <c r="AM377" s="339">
        <f>IF(OR($C377&gt;AM$7,$C377+$E377-1&lt;AM$7),0,$D377-SUM($F253:AL253))</f>
        <v>0.15413520054433899</v>
      </c>
      <c r="AN377" s="339">
        <f>IF(OR($C377&gt;AN$7,$C377+$E377-1&lt;AN$7),0,$D377-SUM($F253:AM253))</f>
        <v>0.15413520054433899</v>
      </c>
      <c r="AO377" s="339">
        <f>IF(OR($C377&gt;AO$7,$C377+$E377-1&lt;AO$7),0,$D377-SUM($F253:AN253))</f>
        <v>0.15413520054433899</v>
      </c>
      <c r="AP377" s="339">
        <f>IF(OR($C377&gt;AP$7,$C377+$E377-1&lt;AP$7),0,$D377-SUM($F253:AO253))</f>
        <v>0.15413520054433899</v>
      </c>
      <c r="AQ377" s="339">
        <f>IF(OR($C377&gt;AQ$7,$C377+$E377-1&lt;AQ$7),0,$D377-SUM($F253:AP253))</f>
        <v>0.15413520054433899</v>
      </c>
      <c r="AR377" s="339">
        <f>IF(OR($C377&gt;AR$7,$C377+$E377-1&lt;AR$7),0,$D377-SUM($F253:AQ253))</f>
        <v>0</v>
      </c>
      <c r="AS377" s="339">
        <f>IF(OR($C377&gt;AS$7,$C377+$E377-1&lt;AS$7),0,$D377-SUM($F253:AR253))</f>
        <v>0</v>
      </c>
      <c r="AT377" s="339">
        <f>IF(OR($C377&gt;AT$7,$C377+$E377-1&lt;AT$7),0,$D377-SUM($F253:AS253))</f>
        <v>0</v>
      </c>
      <c r="AU377" s="339">
        <f>IF(OR($C377&gt;AU$7,$C377+$E377-1&lt;AU$7),0,$D377-SUM($F253:AT253))</f>
        <v>0</v>
      </c>
      <c r="AV377" s="339">
        <f>IF(OR($C377&gt;AV$7,$C377+$E377-1&lt;AV$7),0,$D377-SUM($F253:AU253))</f>
        <v>0</v>
      </c>
      <c r="AW377" s="339">
        <f>IF(OR($C377&gt;AW$7,$C377+$E377-1&lt;AW$7),0,$D377-SUM($F253:AV253))</f>
        <v>0</v>
      </c>
      <c r="AX377" s="339">
        <f>IF(OR($C377&gt;AX$7,$C377+$E377-1&lt;AX$7),0,$D377-SUM($F253:AW253))</f>
        <v>0</v>
      </c>
      <c r="AY377" s="339">
        <f>IF(OR($C377&gt;AY$7,$C377+$E377-1&lt;AY$7),0,$D377-SUM($F253:AX253))</f>
        <v>0</v>
      </c>
      <c r="AZ377" s="339">
        <f>IF(OR($C377&gt;AZ$7,$C377+$E377-1&lt;AZ$7),0,$D377-SUM($F253:AY253))</f>
        <v>0</v>
      </c>
      <c r="BA377" s="339">
        <f>IF(OR($C377&gt;BA$7,$C377+$E377-1&lt;BA$7),0,$D377-SUM($F253:AZ253))</f>
        <v>0</v>
      </c>
      <c r="BB377" s="339">
        <f>IF(OR($C377&gt;BB$7,$C377+$E377-1&lt;BB$7),0,$D377-SUM($F253:BA253))</f>
        <v>0</v>
      </c>
      <c r="BC377" s="339">
        <f>IF(OR($C377&gt;BC$7,$C377+$E377-1&lt;BC$7),0,$D377-SUM($F253:BB253))</f>
        <v>0</v>
      </c>
      <c r="BD377" s="339">
        <f>IF(OR($C377&gt;BD$7,$C377+$E377-1&lt;BD$7),0,$D377-SUM($F253:BC253))</f>
        <v>0</v>
      </c>
      <c r="BE377" s="339">
        <f>IF(OR($C377&gt;BE$7,$C377+$E377-1&lt;BE$7),0,$D377-SUM($F253:BD253))</f>
        <v>0</v>
      </c>
      <c r="BF377" s="339">
        <f>IF(OR($C377&gt;BF$7,$C377+$E377-1&lt;BF$7),0,$D377-SUM($F253:BE253))</f>
        <v>0</v>
      </c>
      <c r="BG377" s="339">
        <f>IF(OR($C377&gt;BG$7,$C377+$E377-1&lt;BG$7),0,$D377-SUM($F253:BF253))</f>
        <v>0</v>
      </c>
      <c r="BH377" s="339">
        <f>IF(OR($C377&gt;BH$7,$C377+$E377-1&lt;BH$7),0,$D377-SUM($F253:BG253))</f>
        <v>0</v>
      </c>
      <c r="BI377" s="339">
        <f>IF(OR($C377&gt;BI$7,$C377+$E377-1&lt;BI$7),0,$D377-SUM($F253:BH253))</f>
        <v>0</v>
      </c>
      <c r="BJ377" s="339">
        <f>IF(OR($C377&gt;BJ$7,$C377+$E377-1&lt;BJ$7),0,$D377-SUM($F253:BI253))</f>
        <v>0</v>
      </c>
      <c r="BK377" s="339">
        <f>IF(OR($C377&gt;BK$7,$C377+$E377-1&lt;BK$7),0,$D377-SUM($F253:BJ253))</f>
        <v>0</v>
      </c>
      <c r="BL377" s="339">
        <f>IF(OR($C377&gt;BL$7,$C377+$E377-1&lt;BL$7),0,$D377-SUM($F253:BK253))</f>
        <v>0</v>
      </c>
      <c r="BM377" s="339">
        <f>IF(OR($C377&gt;BM$7,$C377+$E377-1&lt;BM$7),0,$D377-SUM($F253:BL253))</f>
        <v>0</v>
      </c>
      <c r="BN377" s="339">
        <f>IF(OR($C377&gt;BN$7,$C377+$E377-1&lt;BN$7),0,$D377-SUM($F253:BM253))</f>
        <v>0</v>
      </c>
      <c r="BO377" s="253"/>
      <c r="BP377" s="253"/>
      <c r="BQ377" s="253"/>
      <c r="BR377" s="253"/>
      <c r="BS377" s="253"/>
      <c r="BT377" s="253"/>
      <c r="BU377" s="253"/>
      <c r="BV377" s="253"/>
      <c r="BW377" s="253"/>
      <c r="BX377" s="253"/>
      <c r="BY377" s="253"/>
      <c r="BZ377" s="253"/>
      <c r="CA377" s="253"/>
      <c r="CB377" s="253"/>
      <c r="CC377" s="253"/>
      <c r="CD377" s="253"/>
      <c r="CE377" s="253"/>
      <c r="CF377" s="253"/>
      <c r="CG377" s="253"/>
      <c r="CH377" s="253"/>
      <c r="CI377" s="253"/>
      <c r="CJ377" s="253"/>
      <c r="CK377" s="253"/>
      <c r="CL377" s="253"/>
    </row>
    <row r="378" spans="1:90" hidden="1" outlineLevel="1" x14ac:dyDescent="0.15">
      <c r="A378" s="112"/>
      <c r="B378" s="87"/>
      <c r="C378" s="8">
        <v>30</v>
      </c>
      <c r="D378" s="337">
        <v>0.1515271599259915</v>
      </c>
      <c r="E378" s="8">
        <f t="shared" si="31"/>
        <v>9</v>
      </c>
      <c r="F378" s="338"/>
      <c r="G378" s="339">
        <f>IF(OR($C378&gt;G$7,$C378+$E378-1&lt;G$7),0,$D378-SUM($F254:F254))</f>
        <v>0</v>
      </c>
      <c r="H378" s="339">
        <f>IF(OR($C378&gt;H$7,$C378+$E378-1&lt;H$7),0,$D378-SUM($F254:G254))</f>
        <v>0</v>
      </c>
      <c r="I378" s="339">
        <f>IF(OR($C378&gt;I$7,$C378+$E378-1&lt;I$7),0,$D378-SUM($F254:H254))</f>
        <v>0</v>
      </c>
      <c r="J378" s="339">
        <f>IF(OR($C378&gt;J$7,$C378+$E378-1&lt;J$7),0,$D378-SUM($F254:I254))</f>
        <v>0</v>
      </c>
      <c r="K378" s="339">
        <f>IF(OR($C378&gt;K$7,$C378+$E378-1&lt;K$7),0,$D378-SUM($F254:J254))</f>
        <v>0</v>
      </c>
      <c r="L378" s="339">
        <f>IF(OR($C378&gt;L$7,$C378+$E378-1&lt;L$7),0,$D378-SUM($F254:K254))</f>
        <v>0</v>
      </c>
      <c r="M378" s="339">
        <f>IF(OR($C378&gt;M$7,$C378+$E378-1&lt;M$7),0,$D378-SUM($F254:L254))</f>
        <v>0</v>
      </c>
      <c r="N378" s="339">
        <f>IF(OR($C378&gt;N$7,$C378+$E378-1&lt;N$7),0,$D378-SUM($F254:M254))</f>
        <v>0</v>
      </c>
      <c r="O378" s="339">
        <f>IF(OR($C378&gt;O$7,$C378+$E378-1&lt;O$7),0,$D378-SUM($F254:N254))</f>
        <v>0</v>
      </c>
      <c r="P378" s="339">
        <f>IF(OR($C378&gt;P$7,$C378+$E378-1&lt;P$7),0,$D378-SUM($F254:O254))</f>
        <v>0</v>
      </c>
      <c r="Q378" s="339">
        <f>IF(OR($C378&gt;Q$7,$C378+$E378-1&lt;Q$7),0,$D378-SUM($F254:P254))</f>
        <v>0</v>
      </c>
      <c r="R378" s="339">
        <f>IF(OR($C378&gt;R$7,$C378+$E378-1&lt;R$7),0,$D378-SUM($F254:Q254))</f>
        <v>0</v>
      </c>
      <c r="S378" s="339">
        <f>IF(OR($C378&gt;S$7,$C378+$E378-1&lt;S$7),0,$D378-SUM($F254:R254))</f>
        <v>0</v>
      </c>
      <c r="T378" s="339">
        <f>IF(OR($C378&gt;T$7,$C378+$E378-1&lt;T$7),0,$D378-SUM($F254:S254))</f>
        <v>0</v>
      </c>
      <c r="U378" s="339">
        <f>IF(OR($C378&gt;U$7,$C378+$E378-1&lt;U$7),0,$D378-SUM($F254:T254))</f>
        <v>0</v>
      </c>
      <c r="V378" s="339">
        <f>IF(OR($C378&gt;V$7,$C378+$E378-1&lt;V$7),0,$D378-SUM($F254:U254))</f>
        <v>0</v>
      </c>
      <c r="W378" s="339">
        <f>IF(OR($C378&gt;W$7,$C378+$E378-1&lt;W$7),0,$D378-SUM($F254:V254))</f>
        <v>0</v>
      </c>
      <c r="X378" s="339">
        <f>IF(OR($C378&gt;X$7,$C378+$E378-1&lt;X$7),0,$D378-SUM($F254:W254))</f>
        <v>0</v>
      </c>
      <c r="Y378" s="339">
        <f>IF(OR($C378&gt;Y$7,$C378+$E378-1&lt;Y$7),0,$D378-SUM($F254:X254))</f>
        <v>0</v>
      </c>
      <c r="Z378" s="339">
        <f>IF(OR($C378&gt;Z$7,$C378+$E378-1&lt;Z$7),0,$D378-SUM($F254:Y254))</f>
        <v>0</v>
      </c>
      <c r="AA378" s="339">
        <f>IF(OR($C378&gt;AA$7,$C378+$E378-1&lt;AA$7),0,$D378-SUM($F254:Z254))</f>
        <v>0</v>
      </c>
      <c r="AB378" s="339">
        <f>IF(OR($C378&gt;AB$7,$C378+$E378-1&lt;AB$7),0,$D378-SUM($F254:AA254))</f>
        <v>0</v>
      </c>
      <c r="AC378" s="339">
        <f>IF(OR($C378&gt;AC$7,$C378+$E378-1&lt;AC$7),0,$D378-SUM($F254:AB254))</f>
        <v>0</v>
      </c>
      <c r="AD378" s="339">
        <f>IF(OR($C378&gt;AD$7,$C378+$E378-1&lt;AD$7),0,$D378-SUM($F254:AC254))</f>
        <v>0</v>
      </c>
      <c r="AE378" s="339">
        <f>IF(OR($C378&gt;AE$7,$C378+$E378-1&lt;AE$7),0,$D378-SUM($F254:AD254))</f>
        <v>0</v>
      </c>
      <c r="AF378" s="339">
        <f>IF(OR($C378&gt;AF$7,$C378+$E378-1&lt;AF$7),0,$D378-SUM($F254:AE254))</f>
        <v>0</v>
      </c>
      <c r="AG378" s="339">
        <f>IF(OR($C378&gt;AG$7,$C378+$E378-1&lt;AG$7),0,$D378-SUM($F254:AF254))</f>
        <v>0</v>
      </c>
      <c r="AH378" s="339">
        <f>IF(OR($C378&gt;AH$7,$C378+$E378-1&lt;AH$7),0,$D378-SUM($F254:AG254))</f>
        <v>0</v>
      </c>
      <c r="AI378" s="339">
        <f>IF(OR($C378&gt;AI$7,$C378+$E378-1&lt;AI$7),0,$D378-SUM($F254:AH254))</f>
        <v>0</v>
      </c>
      <c r="AJ378" s="339">
        <f>IF(OR($C378&gt;AJ$7,$C378+$E378-1&lt;AJ$7),0,$D378-SUM($F254:AI254))</f>
        <v>0.1515271599259915</v>
      </c>
      <c r="AK378" s="339">
        <f>IF(OR($C378&gt;AK$7,$C378+$E378-1&lt;AK$7),0,$D378-SUM($F254:AJ254))</f>
        <v>0.1515271599259915</v>
      </c>
      <c r="AL378" s="339">
        <f>IF(OR($C378&gt;AL$7,$C378+$E378-1&lt;AL$7),0,$D378-SUM($F254:AK254))</f>
        <v>0.1515271599259915</v>
      </c>
      <c r="AM378" s="339">
        <f>IF(OR($C378&gt;AM$7,$C378+$E378-1&lt;AM$7),0,$D378-SUM($F254:AL254))</f>
        <v>0.1515271599259915</v>
      </c>
      <c r="AN378" s="339">
        <f>IF(OR($C378&gt;AN$7,$C378+$E378-1&lt;AN$7),0,$D378-SUM($F254:AM254))</f>
        <v>0.1515271599259915</v>
      </c>
      <c r="AO378" s="339">
        <f>IF(OR($C378&gt;AO$7,$C378+$E378-1&lt;AO$7),0,$D378-SUM($F254:AN254))</f>
        <v>0.1515271599259915</v>
      </c>
      <c r="AP378" s="339">
        <f>IF(OR($C378&gt;AP$7,$C378+$E378-1&lt;AP$7),0,$D378-SUM($F254:AO254))</f>
        <v>0.1515271599259915</v>
      </c>
      <c r="AQ378" s="339">
        <f>IF(OR($C378&gt;AQ$7,$C378+$E378-1&lt;AQ$7),0,$D378-SUM($F254:AP254))</f>
        <v>0.1515271599259915</v>
      </c>
      <c r="AR378" s="339">
        <f>IF(OR($C378&gt;AR$7,$C378+$E378-1&lt;AR$7),0,$D378-SUM($F254:AQ254))</f>
        <v>0.1515271599259915</v>
      </c>
      <c r="AS378" s="339">
        <f>IF(OR($C378&gt;AS$7,$C378+$E378-1&lt;AS$7),0,$D378-SUM($F254:AR254))</f>
        <v>0</v>
      </c>
      <c r="AT378" s="339">
        <f>IF(OR($C378&gt;AT$7,$C378+$E378-1&lt;AT$7),0,$D378-SUM($F254:AS254))</f>
        <v>0</v>
      </c>
      <c r="AU378" s="339">
        <f>IF(OR($C378&gt;AU$7,$C378+$E378-1&lt;AU$7),0,$D378-SUM($F254:AT254))</f>
        <v>0</v>
      </c>
      <c r="AV378" s="339">
        <f>IF(OR($C378&gt;AV$7,$C378+$E378-1&lt;AV$7),0,$D378-SUM($F254:AU254))</f>
        <v>0</v>
      </c>
      <c r="AW378" s="339">
        <f>IF(OR($C378&gt;AW$7,$C378+$E378-1&lt;AW$7),0,$D378-SUM($F254:AV254))</f>
        <v>0</v>
      </c>
      <c r="AX378" s="339">
        <f>IF(OR($C378&gt;AX$7,$C378+$E378-1&lt;AX$7),0,$D378-SUM($F254:AW254))</f>
        <v>0</v>
      </c>
      <c r="AY378" s="339">
        <f>IF(OR($C378&gt;AY$7,$C378+$E378-1&lt;AY$7),0,$D378-SUM($F254:AX254))</f>
        <v>0</v>
      </c>
      <c r="AZ378" s="339">
        <f>IF(OR($C378&gt;AZ$7,$C378+$E378-1&lt;AZ$7),0,$D378-SUM($F254:AY254))</f>
        <v>0</v>
      </c>
      <c r="BA378" s="339">
        <f>IF(OR($C378&gt;BA$7,$C378+$E378-1&lt;BA$7),0,$D378-SUM($F254:AZ254))</f>
        <v>0</v>
      </c>
      <c r="BB378" s="339">
        <f>IF(OR($C378&gt;BB$7,$C378+$E378-1&lt;BB$7),0,$D378-SUM($F254:BA254))</f>
        <v>0</v>
      </c>
      <c r="BC378" s="339">
        <f>IF(OR($C378&gt;BC$7,$C378+$E378-1&lt;BC$7),0,$D378-SUM($F254:BB254))</f>
        <v>0</v>
      </c>
      <c r="BD378" s="339">
        <f>IF(OR($C378&gt;BD$7,$C378+$E378-1&lt;BD$7),0,$D378-SUM($F254:BC254))</f>
        <v>0</v>
      </c>
      <c r="BE378" s="339">
        <f>IF(OR($C378&gt;BE$7,$C378+$E378-1&lt;BE$7),0,$D378-SUM($F254:BD254))</f>
        <v>0</v>
      </c>
      <c r="BF378" s="339">
        <f>IF(OR($C378&gt;BF$7,$C378+$E378-1&lt;BF$7),0,$D378-SUM($F254:BE254))</f>
        <v>0</v>
      </c>
      <c r="BG378" s="339">
        <f>IF(OR($C378&gt;BG$7,$C378+$E378-1&lt;BG$7),0,$D378-SUM($F254:BF254))</f>
        <v>0</v>
      </c>
      <c r="BH378" s="339">
        <f>IF(OR($C378&gt;BH$7,$C378+$E378-1&lt;BH$7),0,$D378-SUM($F254:BG254))</f>
        <v>0</v>
      </c>
      <c r="BI378" s="339">
        <f>IF(OR($C378&gt;BI$7,$C378+$E378-1&lt;BI$7),0,$D378-SUM($F254:BH254))</f>
        <v>0</v>
      </c>
      <c r="BJ378" s="339">
        <f>IF(OR($C378&gt;BJ$7,$C378+$E378-1&lt;BJ$7),0,$D378-SUM($F254:BI254))</f>
        <v>0</v>
      </c>
      <c r="BK378" s="339">
        <f>IF(OR($C378&gt;BK$7,$C378+$E378-1&lt;BK$7),0,$D378-SUM($F254:BJ254))</f>
        <v>0</v>
      </c>
      <c r="BL378" s="339">
        <f>IF(OR($C378&gt;BL$7,$C378+$E378-1&lt;BL$7),0,$D378-SUM($F254:BK254))</f>
        <v>0</v>
      </c>
      <c r="BM378" s="339">
        <f>IF(OR($C378&gt;BM$7,$C378+$E378-1&lt;BM$7),0,$D378-SUM($F254:BL254))</f>
        <v>0</v>
      </c>
      <c r="BN378" s="339">
        <f>IF(OR($C378&gt;BN$7,$C378+$E378-1&lt;BN$7),0,$D378-SUM($F254:BM254))</f>
        <v>0</v>
      </c>
      <c r="BO378" s="253"/>
      <c r="BP378" s="253"/>
      <c r="BQ378" s="253"/>
      <c r="BR378" s="253"/>
      <c r="BS378" s="253"/>
      <c r="BT378" s="253"/>
      <c r="BU378" s="253"/>
      <c r="BV378" s="253"/>
      <c r="BW378" s="253"/>
      <c r="BX378" s="253"/>
      <c r="BY378" s="253"/>
      <c r="BZ378" s="253"/>
      <c r="CA378" s="253"/>
      <c r="CB378" s="253"/>
      <c r="CC378" s="253"/>
      <c r="CD378" s="253"/>
      <c r="CE378" s="253"/>
      <c r="CF378" s="253"/>
      <c r="CG378" s="253"/>
      <c r="CH378" s="253"/>
      <c r="CI378" s="253"/>
      <c r="CJ378" s="253"/>
      <c r="CK378" s="253"/>
      <c r="CL378" s="253"/>
    </row>
    <row r="379" spans="1:90" hidden="1" outlineLevel="1" x14ac:dyDescent="0.15">
      <c r="A379" s="112"/>
      <c r="B379" s="87"/>
      <c r="C379" s="8">
        <v>31</v>
      </c>
      <c r="D379" s="337">
        <v>0.14891911930764395</v>
      </c>
      <c r="E379" s="8">
        <f t="shared" si="31"/>
        <v>9</v>
      </c>
      <c r="F379" s="338"/>
      <c r="G379" s="339">
        <f>IF(OR($C379&gt;G$7,$C379+$E379-1&lt;G$7),0,$D379-SUM($F255:F255))</f>
        <v>0</v>
      </c>
      <c r="H379" s="339">
        <f>IF(OR($C379&gt;H$7,$C379+$E379-1&lt;H$7),0,$D379-SUM($F255:G255))</f>
        <v>0</v>
      </c>
      <c r="I379" s="339">
        <f>IF(OR($C379&gt;I$7,$C379+$E379-1&lt;I$7),0,$D379-SUM($F255:H255))</f>
        <v>0</v>
      </c>
      <c r="J379" s="339">
        <f>IF(OR($C379&gt;J$7,$C379+$E379-1&lt;J$7),0,$D379-SUM($F255:I255))</f>
        <v>0</v>
      </c>
      <c r="K379" s="339">
        <f>IF(OR($C379&gt;K$7,$C379+$E379-1&lt;K$7),0,$D379-SUM($F255:J255))</f>
        <v>0</v>
      </c>
      <c r="L379" s="339">
        <f>IF(OR($C379&gt;L$7,$C379+$E379-1&lt;L$7),0,$D379-SUM($F255:K255))</f>
        <v>0</v>
      </c>
      <c r="M379" s="339">
        <f>IF(OR($C379&gt;M$7,$C379+$E379-1&lt;M$7),0,$D379-SUM($F255:L255))</f>
        <v>0</v>
      </c>
      <c r="N379" s="339">
        <f>IF(OR($C379&gt;N$7,$C379+$E379-1&lt;N$7),0,$D379-SUM($F255:M255))</f>
        <v>0</v>
      </c>
      <c r="O379" s="339">
        <f>IF(OR($C379&gt;O$7,$C379+$E379-1&lt;O$7),0,$D379-SUM($F255:N255))</f>
        <v>0</v>
      </c>
      <c r="P379" s="339">
        <f>IF(OR($C379&gt;P$7,$C379+$E379-1&lt;P$7),0,$D379-SUM($F255:O255))</f>
        <v>0</v>
      </c>
      <c r="Q379" s="339">
        <f>IF(OR($C379&gt;Q$7,$C379+$E379-1&lt;Q$7),0,$D379-SUM($F255:P255))</f>
        <v>0</v>
      </c>
      <c r="R379" s="339">
        <f>IF(OR($C379&gt;R$7,$C379+$E379-1&lt;R$7),0,$D379-SUM($F255:Q255))</f>
        <v>0</v>
      </c>
      <c r="S379" s="339">
        <f>IF(OR($C379&gt;S$7,$C379+$E379-1&lt;S$7),0,$D379-SUM($F255:R255))</f>
        <v>0</v>
      </c>
      <c r="T379" s="339">
        <f>IF(OR($C379&gt;T$7,$C379+$E379-1&lt;T$7),0,$D379-SUM($F255:S255))</f>
        <v>0</v>
      </c>
      <c r="U379" s="339">
        <f>IF(OR($C379&gt;U$7,$C379+$E379-1&lt;U$7),0,$D379-SUM($F255:T255))</f>
        <v>0</v>
      </c>
      <c r="V379" s="339">
        <f>IF(OR($C379&gt;V$7,$C379+$E379-1&lt;V$7),0,$D379-SUM($F255:U255))</f>
        <v>0</v>
      </c>
      <c r="W379" s="339">
        <f>IF(OR($C379&gt;W$7,$C379+$E379-1&lt;W$7),0,$D379-SUM($F255:V255))</f>
        <v>0</v>
      </c>
      <c r="X379" s="339">
        <f>IF(OR($C379&gt;X$7,$C379+$E379-1&lt;X$7),0,$D379-SUM($F255:W255))</f>
        <v>0</v>
      </c>
      <c r="Y379" s="339">
        <f>IF(OR($C379&gt;Y$7,$C379+$E379-1&lt;Y$7),0,$D379-SUM($F255:X255))</f>
        <v>0</v>
      </c>
      <c r="Z379" s="339">
        <f>IF(OR($C379&gt;Z$7,$C379+$E379-1&lt;Z$7),0,$D379-SUM($F255:Y255))</f>
        <v>0</v>
      </c>
      <c r="AA379" s="339">
        <f>IF(OR($C379&gt;AA$7,$C379+$E379-1&lt;AA$7),0,$D379-SUM($F255:Z255))</f>
        <v>0</v>
      </c>
      <c r="AB379" s="339">
        <f>IF(OR($C379&gt;AB$7,$C379+$E379-1&lt;AB$7),0,$D379-SUM($F255:AA255))</f>
        <v>0</v>
      </c>
      <c r="AC379" s="339">
        <f>IF(OR($C379&gt;AC$7,$C379+$E379-1&lt;AC$7),0,$D379-SUM($F255:AB255))</f>
        <v>0</v>
      </c>
      <c r="AD379" s="339">
        <f>IF(OR($C379&gt;AD$7,$C379+$E379-1&lt;AD$7),0,$D379-SUM($F255:AC255))</f>
        <v>0</v>
      </c>
      <c r="AE379" s="339">
        <f>IF(OR($C379&gt;AE$7,$C379+$E379-1&lt;AE$7),0,$D379-SUM($F255:AD255))</f>
        <v>0</v>
      </c>
      <c r="AF379" s="339">
        <f>IF(OR($C379&gt;AF$7,$C379+$E379-1&lt;AF$7),0,$D379-SUM($F255:AE255))</f>
        <v>0</v>
      </c>
      <c r="AG379" s="339">
        <f>IF(OR($C379&gt;AG$7,$C379+$E379-1&lt;AG$7),0,$D379-SUM($F255:AF255))</f>
        <v>0</v>
      </c>
      <c r="AH379" s="339">
        <f>IF(OR($C379&gt;AH$7,$C379+$E379-1&lt;AH$7),0,$D379-SUM($F255:AG255))</f>
        <v>0</v>
      </c>
      <c r="AI379" s="339">
        <f>IF(OR($C379&gt;AI$7,$C379+$E379-1&lt;AI$7),0,$D379-SUM($F255:AH255))</f>
        <v>0</v>
      </c>
      <c r="AJ379" s="339">
        <f>IF(OR($C379&gt;AJ$7,$C379+$E379-1&lt;AJ$7),0,$D379-SUM($F255:AI255))</f>
        <v>0</v>
      </c>
      <c r="AK379" s="339">
        <f>IF(OR($C379&gt;AK$7,$C379+$E379-1&lt;AK$7),0,$D379-SUM($F255:AJ255))</f>
        <v>0.14891911930764395</v>
      </c>
      <c r="AL379" s="339">
        <f>IF(OR($C379&gt;AL$7,$C379+$E379-1&lt;AL$7),0,$D379-SUM($F255:AK255))</f>
        <v>0.14891911930764395</v>
      </c>
      <c r="AM379" s="339">
        <f>IF(OR($C379&gt;AM$7,$C379+$E379-1&lt;AM$7),0,$D379-SUM($F255:AL255))</f>
        <v>0.14891911930764395</v>
      </c>
      <c r="AN379" s="339">
        <f>IF(OR($C379&gt;AN$7,$C379+$E379-1&lt;AN$7),0,$D379-SUM($F255:AM255))</f>
        <v>0.14891911930764395</v>
      </c>
      <c r="AO379" s="339">
        <f>IF(OR($C379&gt;AO$7,$C379+$E379-1&lt;AO$7),0,$D379-SUM($F255:AN255))</f>
        <v>0.14891911930764395</v>
      </c>
      <c r="AP379" s="339">
        <f>IF(OR($C379&gt;AP$7,$C379+$E379-1&lt;AP$7),0,$D379-SUM($F255:AO255))</f>
        <v>0.14891911930764395</v>
      </c>
      <c r="AQ379" s="339">
        <f>IF(OR($C379&gt;AQ$7,$C379+$E379-1&lt;AQ$7),0,$D379-SUM($F255:AP255))</f>
        <v>0.14891911930764395</v>
      </c>
      <c r="AR379" s="339">
        <f>IF(OR($C379&gt;AR$7,$C379+$E379-1&lt;AR$7),0,$D379-SUM($F255:AQ255))</f>
        <v>0.14891911930764395</v>
      </c>
      <c r="AS379" s="339">
        <f>IF(OR($C379&gt;AS$7,$C379+$E379-1&lt;AS$7),0,$D379-SUM($F255:AR255))</f>
        <v>0.14891911930764395</v>
      </c>
      <c r="AT379" s="339">
        <f>IF(OR($C379&gt;AT$7,$C379+$E379-1&lt;AT$7),0,$D379-SUM($F255:AS255))</f>
        <v>0</v>
      </c>
      <c r="AU379" s="339">
        <f>IF(OR($C379&gt;AU$7,$C379+$E379-1&lt;AU$7),0,$D379-SUM($F255:AT255))</f>
        <v>0</v>
      </c>
      <c r="AV379" s="339">
        <f>IF(OR($C379&gt;AV$7,$C379+$E379-1&lt;AV$7),0,$D379-SUM($F255:AU255))</f>
        <v>0</v>
      </c>
      <c r="AW379" s="339">
        <f>IF(OR($C379&gt;AW$7,$C379+$E379-1&lt;AW$7),0,$D379-SUM($F255:AV255))</f>
        <v>0</v>
      </c>
      <c r="AX379" s="339">
        <f>IF(OR($C379&gt;AX$7,$C379+$E379-1&lt;AX$7),0,$D379-SUM($F255:AW255))</f>
        <v>0</v>
      </c>
      <c r="AY379" s="339">
        <f>IF(OR($C379&gt;AY$7,$C379+$E379-1&lt;AY$7),0,$D379-SUM($F255:AX255))</f>
        <v>0</v>
      </c>
      <c r="AZ379" s="339">
        <f>IF(OR($C379&gt;AZ$7,$C379+$E379-1&lt;AZ$7),0,$D379-SUM($F255:AY255))</f>
        <v>0</v>
      </c>
      <c r="BA379" s="339">
        <f>IF(OR($C379&gt;BA$7,$C379+$E379-1&lt;BA$7),0,$D379-SUM($F255:AZ255))</f>
        <v>0</v>
      </c>
      <c r="BB379" s="339">
        <f>IF(OR($C379&gt;BB$7,$C379+$E379-1&lt;BB$7),0,$D379-SUM($F255:BA255))</f>
        <v>0</v>
      </c>
      <c r="BC379" s="339">
        <f>IF(OR($C379&gt;BC$7,$C379+$E379-1&lt;BC$7),0,$D379-SUM($F255:BB255))</f>
        <v>0</v>
      </c>
      <c r="BD379" s="339">
        <f>IF(OR($C379&gt;BD$7,$C379+$E379-1&lt;BD$7),0,$D379-SUM($F255:BC255))</f>
        <v>0</v>
      </c>
      <c r="BE379" s="339">
        <f>IF(OR($C379&gt;BE$7,$C379+$E379-1&lt;BE$7),0,$D379-SUM($F255:BD255))</f>
        <v>0</v>
      </c>
      <c r="BF379" s="339">
        <f>IF(OR($C379&gt;BF$7,$C379+$E379-1&lt;BF$7),0,$D379-SUM($F255:BE255))</f>
        <v>0</v>
      </c>
      <c r="BG379" s="339">
        <f>IF(OR($C379&gt;BG$7,$C379+$E379-1&lt;BG$7),0,$D379-SUM($F255:BF255))</f>
        <v>0</v>
      </c>
      <c r="BH379" s="339">
        <f>IF(OR($C379&gt;BH$7,$C379+$E379-1&lt;BH$7),0,$D379-SUM($F255:BG255))</f>
        <v>0</v>
      </c>
      <c r="BI379" s="339">
        <f>IF(OR($C379&gt;BI$7,$C379+$E379-1&lt;BI$7),0,$D379-SUM($F255:BH255))</f>
        <v>0</v>
      </c>
      <c r="BJ379" s="339">
        <f>IF(OR($C379&gt;BJ$7,$C379+$E379-1&lt;BJ$7),0,$D379-SUM($F255:BI255))</f>
        <v>0</v>
      </c>
      <c r="BK379" s="339">
        <f>IF(OR($C379&gt;BK$7,$C379+$E379-1&lt;BK$7),0,$D379-SUM($F255:BJ255))</f>
        <v>0</v>
      </c>
      <c r="BL379" s="339">
        <f>IF(OR($C379&gt;BL$7,$C379+$E379-1&lt;BL$7),0,$D379-SUM($F255:BK255))</f>
        <v>0</v>
      </c>
      <c r="BM379" s="339">
        <f>IF(OR($C379&gt;BM$7,$C379+$E379-1&lt;BM$7),0,$D379-SUM($F255:BL255))</f>
        <v>0</v>
      </c>
      <c r="BN379" s="339">
        <f>IF(OR($C379&gt;BN$7,$C379+$E379-1&lt;BN$7),0,$D379-SUM($F255:BM255))</f>
        <v>0</v>
      </c>
      <c r="BO379" s="253"/>
      <c r="BP379" s="253"/>
      <c r="BQ379" s="253"/>
      <c r="BR379" s="253"/>
      <c r="BS379" s="253"/>
      <c r="BT379" s="253"/>
      <c r="BU379" s="253"/>
      <c r="BV379" s="253"/>
      <c r="BW379" s="253"/>
      <c r="BX379" s="253"/>
      <c r="BY379" s="253"/>
      <c r="BZ379" s="253"/>
      <c r="CA379" s="253"/>
      <c r="CB379" s="253"/>
      <c r="CC379" s="253"/>
      <c r="CD379" s="253"/>
      <c r="CE379" s="253"/>
      <c r="CF379" s="253"/>
      <c r="CG379" s="253"/>
      <c r="CH379" s="253"/>
      <c r="CI379" s="253"/>
      <c r="CJ379" s="253"/>
      <c r="CK379" s="253"/>
      <c r="CL379" s="253"/>
    </row>
    <row r="380" spans="1:90" hidden="1" outlineLevel="1" x14ac:dyDescent="0.15">
      <c r="A380" s="112"/>
      <c r="B380" s="87"/>
      <c r="C380" s="8">
        <v>32</v>
      </c>
      <c r="D380" s="337">
        <v>0.14631107868929641</v>
      </c>
      <c r="E380" s="8">
        <f t="shared" si="31"/>
        <v>9</v>
      </c>
      <c r="F380" s="338"/>
      <c r="G380" s="339">
        <f>IF(OR($C380&gt;G$7,$C380+$E380-1&lt;G$7),0,$D380-SUM($F256:F256))</f>
        <v>0</v>
      </c>
      <c r="H380" s="339">
        <f>IF(OR($C380&gt;H$7,$C380+$E380-1&lt;H$7),0,$D380-SUM($F256:G256))</f>
        <v>0</v>
      </c>
      <c r="I380" s="339">
        <f>IF(OR($C380&gt;I$7,$C380+$E380-1&lt;I$7),0,$D380-SUM($F256:H256))</f>
        <v>0</v>
      </c>
      <c r="J380" s="339">
        <f>IF(OR($C380&gt;J$7,$C380+$E380-1&lt;J$7),0,$D380-SUM($F256:I256))</f>
        <v>0</v>
      </c>
      <c r="K380" s="339">
        <f>IF(OR($C380&gt;K$7,$C380+$E380-1&lt;K$7),0,$D380-SUM($F256:J256))</f>
        <v>0</v>
      </c>
      <c r="L380" s="339">
        <f>IF(OR($C380&gt;L$7,$C380+$E380-1&lt;L$7),0,$D380-SUM($F256:K256))</f>
        <v>0</v>
      </c>
      <c r="M380" s="339">
        <f>IF(OR($C380&gt;M$7,$C380+$E380-1&lt;M$7),0,$D380-SUM($F256:L256))</f>
        <v>0</v>
      </c>
      <c r="N380" s="339">
        <f>IF(OR($C380&gt;N$7,$C380+$E380-1&lt;N$7),0,$D380-SUM($F256:M256))</f>
        <v>0</v>
      </c>
      <c r="O380" s="339">
        <f>IF(OR($C380&gt;O$7,$C380+$E380-1&lt;O$7),0,$D380-SUM($F256:N256))</f>
        <v>0</v>
      </c>
      <c r="P380" s="339">
        <f>IF(OR($C380&gt;P$7,$C380+$E380-1&lt;P$7),0,$D380-SUM($F256:O256))</f>
        <v>0</v>
      </c>
      <c r="Q380" s="339">
        <f>IF(OR($C380&gt;Q$7,$C380+$E380-1&lt;Q$7),0,$D380-SUM($F256:P256))</f>
        <v>0</v>
      </c>
      <c r="R380" s="339">
        <f>IF(OR($C380&gt;R$7,$C380+$E380-1&lt;R$7),0,$D380-SUM($F256:Q256))</f>
        <v>0</v>
      </c>
      <c r="S380" s="339">
        <f>IF(OR($C380&gt;S$7,$C380+$E380-1&lt;S$7),0,$D380-SUM($F256:R256))</f>
        <v>0</v>
      </c>
      <c r="T380" s="339">
        <f>IF(OR($C380&gt;T$7,$C380+$E380-1&lt;T$7),0,$D380-SUM($F256:S256))</f>
        <v>0</v>
      </c>
      <c r="U380" s="339">
        <f>IF(OR($C380&gt;U$7,$C380+$E380-1&lt;U$7),0,$D380-SUM($F256:T256))</f>
        <v>0</v>
      </c>
      <c r="V380" s="339">
        <f>IF(OR($C380&gt;V$7,$C380+$E380-1&lt;V$7),0,$D380-SUM($F256:U256))</f>
        <v>0</v>
      </c>
      <c r="W380" s="339">
        <f>IF(OR($C380&gt;W$7,$C380+$E380-1&lt;W$7),0,$D380-SUM($F256:V256))</f>
        <v>0</v>
      </c>
      <c r="X380" s="339">
        <f>IF(OR($C380&gt;X$7,$C380+$E380-1&lt;X$7),0,$D380-SUM($F256:W256))</f>
        <v>0</v>
      </c>
      <c r="Y380" s="339">
        <f>IF(OR($C380&gt;Y$7,$C380+$E380-1&lt;Y$7),0,$D380-SUM($F256:X256))</f>
        <v>0</v>
      </c>
      <c r="Z380" s="339">
        <f>IF(OR($C380&gt;Z$7,$C380+$E380-1&lt;Z$7),0,$D380-SUM($F256:Y256))</f>
        <v>0</v>
      </c>
      <c r="AA380" s="339">
        <f>IF(OR($C380&gt;AA$7,$C380+$E380-1&lt;AA$7),0,$D380-SUM($F256:Z256))</f>
        <v>0</v>
      </c>
      <c r="AB380" s="339">
        <f>IF(OR($C380&gt;AB$7,$C380+$E380-1&lt;AB$7),0,$D380-SUM($F256:AA256))</f>
        <v>0</v>
      </c>
      <c r="AC380" s="339">
        <f>IF(OR($C380&gt;AC$7,$C380+$E380-1&lt;AC$7),0,$D380-SUM($F256:AB256))</f>
        <v>0</v>
      </c>
      <c r="AD380" s="339">
        <f>IF(OR($C380&gt;AD$7,$C380+$E380-1&lt;AD$7),0,$D380-SUM($F256:AC256))</f>
        <v>0</v>
      </c>
      <c r="AE380" s="339">
        <f>IF(OR($C380&gt;AE$7,$C380+$E380-1&lt;AE$7),0,$D380-SUM($F256:AD256))</f>
        <v>0</v>
      </c>
      <c r="AF380" s="339">
        <f>IF(OR($C380&gt;AF$7,$C380+$E380-1&lt;AF$7),0,$D380-SUM($F256:AE256))</f>
        <v>0</v>
      </c>
      <c r="AG380" s="339">
        <f>IF(OR($C380&gt;AG$7,$C380+$E380-1&lt;AG$7),0,$D380-SUM($F256:AF256))</f>
        <v>0</v>
      </c>
      <c r="AH380" s="339">
        <f>IF(OR($C380&gt;AH$7,$C380+$E380-1&lt;AH$7),0,$D380-SUM($F256:AG256))</f>
        <v>0</v>
      </c>
      <c r="AI380" s="339">
        <f>IF(OR($C380&gt;AI$7,$C380+$E380-1&lt;AI$7),0,$D380-SUM($F256:AH256))</f>
        <v>0</v>
      </c>
      <c r="AJ380" s="339">
        <f>IF(OR($C380&gt;AJ$7,$C380+$E380-1&lt;AJ$7),0,$D380-SUM($F256:AI256))</f>
        <v>0</v>
      </c>
      <c r="AK380" s="339">
        <f>IF(OR($C380&gt;AK$7,$C380+$E380-1&lt;AK$7),0,$D380-SUM($F256:AJ256))</f>
        <v>0</v>
      </c>
      <c r="AL380" s="339">
        <f>IF(OR($C380&gt;AL$7,$C380+$E380-1&lt;AL$7),0,$D380-SUM($F256:AK256))</f>
        <v>0.14631107868929641</v>
      </c>
      <c r="AM380" s="339">
        <f>IF(OR($C380&gt;AM$7,$C380+$E380-1&lt;AM$7),0,$D380-SUM($F256:AL256))</f>
        <v>0.14631107868929641</v>
      </c>
      <c r="AN380" s="339">
        <f>IF(OR($C380&gt;AN$7,$C380+$E380-1&lt;AN$7),0,$D380-SUM($F256:AM256))</f>
        <v>0.14631107868929641</v>
      </c>
      <c r="AO380" s="339">
        <f>IF(OR($C380&gt;AO$7,$C380+$E380-1&lt;AO$7),0,$D380-SUM($F256:AN256))</f>
        <v>0.14631107868929641</v>
      </c>
      <c r="AP380" s="339">
        <f>IF(OR($C380&gt;AP$7,$C380+$E380-1&lt;AP$7),0,$D380-SUM($F256:AO256))</f>
        <v>0.14631107868929641</v>
      </c>
      <c r="AQ380" s="339">
        <f>IF(OR($C380&gt;AQ$7,$C380+$E380-1&lt;AQ$7),0,$D380-SUM($F256:AP256))</f>
        <v>0.14631107868929641</v>
      </c>
      <c r="AR380" s="339">
        <f>IF(OR($C380&gt;AR$7,$C380+$E380-1&lt;AR$7),0,$D380-SUM($F256:AQ256))</f>
        <v>0.14631107868929641</v>
      </c>
      <c r="AS380" s="339">
        <f>IF(OR($C380&gt;AS$7,$C380+$E380-1&lt;AS$7),0,$D380-SUM($F256:AR256))</f>
        <v>0.14631107868929641</v>
      </c>
      <c r="AT380" s="339">
        <f>IF(OR($C380&gt;AT$7,$C380+$E380-1&lt;AT$7),0,$D380-SUM($F256:AS256))</f>
        <v>0.14631107868929641</v>
      </c>
      <c r="AU380" s="339">
        <f>IF(OR($C380&gt;AU$7,$C380+$E380-1&lt;AU$7),0,$D380-SUM($F256:AT256))</f>
        <v>0</v>
      </c>
      <c r="AV380" s="339">
        <f>IF(OR($C380&gt;AV$7,$C380+$E380-1&lt;AV$7),0,$D380-SUM($F256:AU256))</f>
        <v>0</v>
      </c>
      <c r="AW380" s="339">
        <f>IF(OR($C380&gt;AW$7,$C380+$E380-1&lt;AW$7),0,$D380-SUM($F256:AV256))</f>
        <v>0</v>
      </c>
      <c r="AX380" s="339">
        <f>IF(OR($C380&gt;AX$7,$C380+$E380-1&lt;AX$7),0,$D380-SUM($F256:AW256))</f>
        <v>0</v>
      </c>
      <c r="AY380" s="339">
        <f>IF(OR($C380&gt;AY$7,$C380+$E380-1&lt;AY$7),0,$D380-SUM($F256:AX256))</f>
        <v>0</v>
      </c>
      <c r="AZ380" s="339">
        <f>IF(OR($C380&gt;AZ$7,$C380+$E380-1&lt;AZ$7),0,$D380-SUM($F256:AY256))</f>
        <v>0</v>
      </c>
      <c r="BA380" s="339">
        <f>IF(OR($C380&gt;BA$7,$C380+$E380-1&lt;BA$7),0,$D380-SUM($F256:AZ256))</f>
        <v>0</v>
      </c>
      <c r="BB380" s="339">
        <f>IF(OR($C380&gt;BB$7,$C380+$E380-1&lt;BB$7),0,$D380-SUM($F256:BA256))</f>
        <v>0</v>
      </c>
      <c r="BC380" s="339">
        <f>IF(OR($C380&gt;BC$7,$C380+$E380-1&lt;BC$7),0,$D380-SUM($F256:BB256))</f>
        <v>0</v>
      </c>
      <c r="BD380" s="339">
        <f>IF(OR($C380&gt;BD$7,$C380+$E380-1&lt;BD$7),0,$D380-SUM($F256:BC256))</f>
        <v>0</v>
      </c>
      <c r="BE380" s="339">
        <f>IF(OR($C380&gt;BE$7,$C380+$E380-1&lt;BE$7),0,$D380-SUM($F256:BD256))</f>
        <v>0</v>
      </c>
      <c r="BF380" s="339">
        <f>IF(OR($C380&gt;BF$7,$C380+$E380-1&lt;BF$7),0,$D380-SUM($F256:BE256))</f>
        <v>0</v>
      </c>
      <c r="BG380" s="339">
        <f>IF(OR($C380&gt;BG$7,$C380+$E380-1&lt;BG$7),0,$D380-SUM($F256:BF256))</f>
        <v>0</v>
      </c>
      <c r="BH380" s="339">
        <f>IF(OR($C380&gt;BH$7,$C380+$E380-1&lt;BH$7),0,$D380-SUM($F256:BG256))</f>
        <v>0</v>
      </c>
      <c r="BI380" s="339">
        <f>IF(OR($C380&gt;BI$7,$C380+$E380-1&lt;BI$7),0,$D380-SUM($F256:BH256))</f>
        <v>0</v>
      </c>
      <c r="BJ380" s="339">
        <f>IF(OR($C380&gt;BJ$7,$C380+$E380-1&lt;BJ$7),0,$D380-SUM($F256:BI256))</f>
        <v>0</v>
      </c>
      <c r="BK380" s="339">
        <f>IF(OR($C380&gt;BK$7,$C380+$E380-1&lt;BK$7),0,$D380-SUM($F256:BJ256))</f>
        <v>0</v>
      </c>
      <c r="BL380" s="339">
        <f>IF(OR($C380&gt;BL$7,$C380+$E380-1&lt;BL$7),0,$D380-SUM($F256:BK256))</f>
        <v>0</v>
      </c>
      <c r="BM380" s="339">
        <f>IF(OR($C380&gt;BM$7,$C380+$E380-1&lt;BM$7),0,$D380-SUM($F256:BL256))</f>
        <v>0</v>
      </c>
      <c r="BN380" s="339">
        <f>IF(OR($C380&gt;BN$7,$C380+$E380-1&lt;BN$7),0,$D380-SUM($F256:BM256))</f>
        <v>0</v>
      </c>
      <c r="BO380" s="253"/>
      <c r="BP380" s="253"/>
      <c r="BQ380" s="253"/>
      <c r="BR380" s="253"/>
      <c r="BS380" s="253"/>
      <c r="BT380" s="253"/>
      <c r="BU380" s="253"/>
      <c r="BV380" s="253"/>
      <c r="BW380" s="253"/>
      <c r="BX380" s="253"/>
      <c r="BY380" s="253"/>
      <c r="BZ380" s="253"/>
      <c r="CA380" s="253"/>
      <c r="CB380" s="253"/>
      <c r="CC380" s="253"/>
      <c r="CD380" s="253"/>
      <c r="CE380" s="253"/>
      <c r="CF380" s="253"/>
      <c r="CG380" s="253"/>
      <c r="CH380" s="253"/>
      <c r="CI380" s="253"/>
      <c r="CJ380" s="253"/>
      <c r="CK380" s="253"/>
      <c r="CL380" s="253"/>
    </row>
    <row r="381" spans="1:90" hidden="1" outlineLevel="1" x14ac:dyDescent="0.15">
      <c r="A381" s="112"/>
      <c r="B381" s="87"/>
      <c r="C381" s="8">
        <v>33</v>
      </c>
      <c r="D381" s="337">
        <v>0.14370303807094886</v>
      </c>
      <c r="E381" s="8">
        <f t="shared" si="31"/>
        <v>9</v>
      </c>
      <c r="F381" s="338"/>
      <c r="G381" s="339">
        <f>IF(OR($C381&gt;G$7,$C381+$E381-1&lt;G$7),0,$D381-SUM($F257:F257))</f>
        <v>0</v>
      </c>
      <c r="H381" s="339">
        <f>IF(OR($C381&gt;H$7,$C381+$E381-1&lt;H$7),0,$D381-SUM($F257:G257))</f>
        <v>0</v>
      </c>
      <c r="I381" s="339">
        <f>IF(OR($C381&gt;I$7,$C381+$E381-1&lt;I$7),0,$D381-SUM($F257:H257))</f>
        <v>0</v>
      </c>
      <c r="J381" s="339">
        <f>IF(OR($C381&gt;J$7,$C381+$E381-1&lt;J$7),0,$D381-SUM($F257:I257))</f>
        <v>0</v>
      </c>
      <c r="K381" s="339">
        <f>IF(OR($C381&gt;K$7,$C381+$E381-1&lt;K$7),0,$D381-SUM($F257:J257))</f>
        <v>0</v>
      </c>
      <c r="L381" s="339">
        <f>IF(OR($C381&gt;L$7,$C381+$E381-1&lt;L$7),0,$D381-SUM($F257:K257))</f>
        <v>0</v>
      </c>
      <c r="M381" s="339">
        <f>IF(OR($C381&gt;M$7,$C381+$E381-1&lt;M$7),0,$D381-SUM($F257:L257))</f>
        <v>0</v>
      </c>
      <c r="N381" s="339">
        <f>IF(OR($C381&gt;N$7,$C381+$E381-1&lt;N$7),0,$D381-SUM($F257:M257))</f>
        <v>0</v>
      </c>
      <c r="O381" s="339">
        <f>IF(OR($C381&gt;O$7,$C381+$E381-1&lt;O$7),0,$D381-SUM($F257:N257))</f>
        <v>0</v>
      </c>
      <c r="P381" s="339">
        <f>IF(OR($C381&gt;P$7,$C381+$E381-1&lt;P$7),0,$D381-SUM($F257:O257))</f>
        <v>0</v>
      </c>
      <c r="Q381" s="339">
        <f>IF(OR($C381&gt;Q$7,$C381+$E381-1&lt;Q$7),0,$D381-SUM($F257:P257))</f>
        <v>0</v>
      </c>
      <c r="R381" s="339">
        <f>IF(OR($C381&gt;R$7,$C381+$E381-1&lt;R$7),0,$D381-SUM($F257:Q257))</f>
        <v>0</v>
      </c>
      <c r="S381" s="339">
        <f>IF(OR($C381&gt;S$7,$C381+$E381-1&lt;S$7),0,$D381-SUM($F257:R257))</f>
        <v>0</v>
      </c>
      <c r="T381" s="339">
        <f>IF(OR($C381&gt;T$7,$C381+$E381-1&lt;T$7),0,$D381-SUM($F257:S257))</f>
        <v>0</v>
      </c>
      <c r="U381" s="339">
        <f>IF(OR($C381&gt;U$7,$C381+$E381-1&lt;U$7),0,$D381-SUM($F257:T257))</f>
        <v>0</v>
      </c>
      <c r="V381" s="339">
        <f>IF(OR($C381&gt;V$7,$C381+$E381-1&lt;V$7),0,$D381-SUM($F257:U257))</f>
        <v>0</v>
      </c>
      <c r="W381" s="339">
        <f>IF(OR($C381&gt;W$7,$C381+$E381-1&lt;W$7),0,$D381-SUM($F257:V257))</f>
        <v>0</v>
      </c>
      <c r="X381" s="339">
        <f>IF(OR($C381&gt;X$7,$C381+$E381-1&lt;X$7),0,$D381-SUM($F257:W257))</f>
        <v>0</v>
      </c>
      <c r="Y381" s="339">
        <f>IF(OR($C381&gt;Y$7,$C381+$E381-1&lt;Y$7),0,$D381-SUM($F257:X257))</f>
        <v>0</v>
      </c>
      <c r="Z381" s="339">
        <f>IF(OR($C381&gt;Z$7,$C381+$E381-1&lt;Z$7),0,$D381-SUM($F257:Y257))</f>
        <v>0</v>
      </c>
      <c r="AA381" s="339">
        <f>IF(OR($C381&gt;AA$7,$C381+$E381-1&lt;AA$7),0,$D381-SUM($F257:Z257))</f>
        <v>0</v>
      </c>
      <c r="AB381" s="339">
        <f>IF(OR($C381&gt;AB$7,$C381+$E381-1&lt;AB$7),0,$D381-SUM($F257:AA257))</f>
        <v>0</v>
      </c>
      <c r="AC381" s="339">
        <f>IF(OR($C381&gt;AC$7,$C381+$E381-1&lt;AC$7),0,$D381-SUM($F257:AB257))</f>
        <v>0</v>
      </c>
      <c r="AD381" s="339">
        <f>IF(OR($C381&gt;AD$7,$C381+$E381-1&lt;AD$7),0,$D381-SUM($F257:AC257))</f>
        <v>0</v>
      </c>
      <c r="AE381" s="339">
        <f>IF(OR($C381&gt;AE$7,$C381+$E381-1&lt;AE$7),0,$D381-SUM($F257:AD257))</f>
        <v>0</v>
      </c>
      <c r="AF381" s="339">
        <f>IF(OR($C381&gt;AF$7,$C381+$E381-1&lt;AF$7),0,$D381-SUM($F257:AE257))</f>
        <v>0</v>
      </c>
      <c r="AG381" s="339">
        <f>IF(OR($C381&gt;AG$7,$C381+$E381-1&lt;AG$7),0,$D381-SUM($F257:AF257))</f>
        <v>0</v>
      </c>
      <c r="AH381" s="339">
        <f>IF(OR($C381&gt;AH$7,$C381+$E381-1&lt;AH$7),0,$D381-SUM($F257:AG257))</f>
        <v>0</v>
      </c>
      <c r="AI381" s="339">
        <f>IF(OR($C381&gt;AI$7,$C381+$E381-1&lt;AI$7),0,$D381-SUM($F257:AH257))</f>
        <v>0</v>
      </c>
      <c r="AJ381" s="339">
        <f>IF(OR($C381&gt;AJ$7,$C381+$E381-1&lt;AJ$7),0,$D381-SUM($F257:AI257))</f>
        <v>0</v>
      </c>
      <c r="AK381" s="339">
        <f>IF(OR($C381&gt;AK$7,$C381+$E381-1&lt;AK$7),0,$D381-SUM($F257:AJ257))</f>
        <v>0</v>
      </c>
      <c r="AL381" s="339">
        <f>IF(OR($C381&gt;AL$7,$C381+$E381-1&lt;AL$7),0,$D381-SUM($F257:AK257))</f>
        <v>0</v>
      </c>
      <c r="AM381" s="339">
        <f>IF(OR($C381&gt;AM$7,$C381+$E381-1&lt;AM$7),0,$D381-SUM($F257:AL257))</f>
        <v>0.14370303807094886</v>
      </c>
      <c r="AN381" s="339">
        <f>IF(OR($C381&gt;AN$7,$C381+$E381-1&lt;AN$7),0,$D381-SUM($F257:AM257))</f>
        <v>0.14370303807094886</v>
      </c>
      <c r="AO381" s="339">
        <f>IF(OR($C381&gt;AO$7,$C381+$E381-1&lt;AO$7),0,$D381-SUM($F257:AN257))</f>
        <v>0.14370303807094886</v>
      </c>
      <c r="AP381" s="339">
        <f>IF(OR($C381&gt;AP$7,$C381+$E381-1&lt;AP$7),0,$D381-SUM($F257:AO257))</f>
        <v>0.14370303807094886</v>
      </c>
      <c r="AQ381" s="339">
        <f>IF(OR($C381&gt;AQ$7,$C381+$E381-1&lt;AQ$7),0,$D381-SUM($F257:AP257))</f>
        <v>0.14370303807094886</v>
      </c>
      <c r="AR381" s="339">
        <f>IF(OR($C381&gt;AR$7,$C381+$E381-1&lt;AR$7),0,$D381-SUM($F257:AQ257))</f>
        <v>0.14370303807094886</v>
      </c>
      <c r="AS381" s="339">
        <f>IF(OR($C381&gt;AS$7,$C381+$E381-1&lt;AS$7),0,$D381-SUM($F257:AR257))</f>
        <v>0.14370303807094886</v>
      </c>
      <c r="AT381" s="339">
        <f>IF(OR($C381&gt;AT$7,$C381+$E381-1&lt;AT$7),0,$D381-SUM($F257:AS257))</f>
        <v>0.14370303807094886</v>
      </c>
      <c r="AU381" s="339">
        <f>IF(OR($C381&gt;AU$7,$C381+$E381-1&lt;AU$7),0,$D381-SUM($F257:AT257))</f>
        <v>0.14370303807094886</v>
      </c>
      <c r="AV381" s="339">
        <f>IF(OR($C381&gt;AV$7,$C381+$E381-1&lt;AV$7),0,$D381-SUM($F257:AU257))</f>
        <v>0</v>
      </c>
      <c r="AW381" s="339">
        <f>IF(OR($C381&gt;AW$7,$C381+$E381-1&lt;AW$7),0,$D381-SUM($F257:AV257))</f>
        <v>0</v>
      </c>
      <c r="AX381" s="339">
        <f>IF(OR($C381&gt;AX$7,$C381+$E381-1&lt;AX$7),0,$D381-SUM($F257:AW257))</f>
        <v>0</v>
      </c>
      <c r="AY381" s="339">
        <f>IF(OR($C381&gt;AY$7,$C381+$E381-1&lt;AY$7),0,$D381-SUM($F257:AX257))</f>
        <v>0</v>
      </c>
      <c r="AZ381" s="339">
        <f>IF(OR($C381&gt;AZ$7,$C381+$E381-1&lt;AZ$7),0,$D381-SUM($F257:AY257))</f>
        <v>0</v>
      </c>
      <c r="BA381" s="339">
        <f>IF(OR($C381&gt;BA$7,$C381+$E381-1&lt;BA$7),0,$D381-SUM($F257:AZ257))</f>
        <v>0</v>
      </c>
      <c r="BB381" s="339">
        <f>IF(OR($C381&gt;BB$7,$C381+$E381-1&lt;BB$7),0,$D381-SUM($F257:BA257))</f>
        <v>0</v>
      </c>
      <c r="BC381" s="339">
        <f>IF(OR($C381&gt;BC$7,$C381+$E381-1&lt;BC$7),0,$D381-SUM($F257:BB257))</f>
        <v>0</v>
      </c>
      <c r="BD381" s="339">
        <f>IF(OR($C381&gt;BD$7,$C381+$E381-1&lt;BD$7),0,$D381-SUM($F257:BC257))</f>
        <v>0</v>
      </c>
      <c r="BE381" s="339">
        <f>IF(OR($C381&gt;BE$7,$C381+$E381-1&lt;BE$7),0,$D381-SUM($F257:BD257))</f>
        <v>0</v>
      </c>
      <c r="BF381" s="339">
        <f>IF(OR($C381&gt;BF$7,$C381+$E381-1&lt;BF$7),0,$D381-SUM($F257:BE257))</f>
        <v>0</v>
      </c>
      <c r="BG381" s="339">
        <f>IF(OR($C381&gt;BG$7,$C381+$E381-1&lt;BG$7),0,$D381-SUM($F257:BF257))</f>
        <v>0</v>
      </c>
      <c r="BH381" s="339">
        <f>IF(OR($C381&gt;BH$7,$C381+$E381-1&lt;BH$7),0,$D381-SUM($F257:BG257))</f>
        <v>0</v>
      </c>
      <c r="BI381" s="339">
        <f>IF(OR($C381&gt;BI$7,$C381+$E381-1&lt;BI$7),0,$D381-SUM($F257:BH257))</f>
        <v>0</v>
      </c>
      <c r="BJ381" s="339">
        <f>IF(OR($C381&gt;BJ$7,$C381+$E381-1&lt;BJ$7),0,$D381-SUM($F257:BI257))</f>
        <v>0</v>
      </c>
      <c r="BK381" s="339">
        <f>IF(OR($C381&gt;BK$7,$C381+$E381-1&lt;BK$7),0,$D381-SUM($F257:BJ257))</f>
        <v>0</v>
      </c>
      <c r="BL381" s="339">
        <f>IF(OR($C381&gt;BL$7,$C381+$E381-1&lt;BL$7),0,$D381-SUM($F257:BK257))</f>
        <v>0</v>
      </c>
      <c r="BM381" s="339">
        <f>IF(OR($C381&gt;BM$7,$C381+$E381-1&lt;BM$7),0,$D381-SUM($F257:BL257))</f>
        <v>0</v>
      </c>
      <c r="BN381" s="339">
        <f>IF(OR($C381&gt;BN$7,$C381+$E381-1&lt;BN$7),0,$D381-SUM($F257:BM257))</f>
        <v>0</v>
      </c>
      <c r="BO381" s="253"/>
      <c r="BP381" s="253"/>
      <c r="BQ381" s="253"/>
      <c r="BR381" s="253"/>
      <c r="BS381" s="253"/>
      <c r="BT381" s="253"/>
      <c r="BU381" s="253"/>
      <c r="BV381" s="253"/>
      <c r="BW381" s="253"/>
      <c r="BX381" s="253"/>
      <c r="BY381" s="253"/>
      <c r="BZ381" s="253"/>
      <c r="CA381" s="253"/>
      <c r="CB381" s="253"/>
      <c r="CC381" s="253"/>
      <c r="CD381" s="253"/>
      <c r="CE381" s="253"/>
      <c r="CF381" s="253"/>
      <c r="CG381" s="253"/>
      <c r="CH381" s="253"/>
      <c r="CI381" s="253"/>
      <c r="CJ381" s="253"/>
      <c r="CK381" s="253"/>
      <c r="CL381" s="253"/>
    </row>
    <row r="382" spans="1:90" hidden="1" outlineLevel="1" x14ac:dyDescent="0.15">
      <c r="A382" s="112"/>
      <c r="B382" s="87"/>
      <c r="C382" s="8">
        <v>34</v>
      </c>
      <c r="D382" s="337">
        <v>0.14109499745260135</v>
      </c>
      <c r="E382" s="8">
        <f t="shared" si="31"/>
        <v>9</v>
      </c>
      <c r="F382" s="338"/>
      <c r="G382" s="339">
        <f>IF(OR($C382&gt;G$7,$C382+$E382-1&lt;G$7),0,$D382-SUM($F258:F258))</f>
        <v>0</v>
      </c>
      <c r="H382" s="339">
        <f>IF(OR($C382&gt;H$7,$C382+$E382-1&lt;H$7),0,$D382-SUM($F258:G258))</f>
        <v>0</v>
      </c>
      <c r="I382" s="339">
        <f>IF(OR($C382&gt;I$7,$C382+$E382-1&lt;I$7),0,$D382-SUM($F258:H258))</f>
        <v>0</v>
      </c>
      <c r="J382" s="339">
        <f>IF(OR($C382&gt;J$7,$C382+$E382-1&lt;J$7),0,$D382-SUM($F258:I258))</f>
        <v>0</v>
      </c>
      <c r="K382" s="339">
        <f>IF(OR($C382&gt;K$7,$C382+$E382-1&lt;K$7),0,$D382-SUM($F258:J258))</f>
        <v>0</v>
      </c>
      <c r="L382" s="339">
        <f>IF(OR($C382&gt;L$7,$C382+$E382-1&lt;L$7),0,$D382-SUM($F258:K258))</f>
        <v>0</v>
      </c>
      <c r="M382" s="339">
        <f>IF(OR($C382&gt;M$7,$C382+$E382-1&lt;M$7),0,$D382-SUM($F258:L258))</f>
        <v>0</v>
      </c>
      <c r="N382" s="339">
        <f>IF(OR($C382&gt;N$7,$C382+$E382-1&lt;N$7),0,$D382-SUM($F258:M258))</f>
        <v>0</v>
      </c>
      <c r="O382" s="339">
        <f>IF(OR($C382&gt;O$7,$C382+$E382-1&lt;O$7),0,$D382-SUM($F258:N258))</f>
        <v>0</v>
      </c>
      <c r="P382" s="339">
        <f>IF(OR($C382&gt;P$7,$C382+$E382-1&lt;P$7),0,$D382-SUM($F258:O258))</f>
        <v>0</v>
      </c>
      <c r="Q382" s="339">
        <f>IF(OR($C382&gt;Q$7,$C382+$E382-1&lt;Q$7),0,$D382-SUM($F258:P258))</f>
        <v>0</v>
      </c>
      <c r="R382" s="339">
        <f>IF(OR($C382&gt;R$7,$C382+$E382-1&lt;R$7),0,$D382-SUM($F258:Q258))</f>
        <v>0</v>
      </c>
      <c r="S382" s="339">
        <f>IF(OR($C382&gt;S$7,$C382+$E382-1&lt;S$7),0,$D382-SUM($F258:R258))</f>
        <v>0</v>
      </c>
      <c r="T382" s="339">
        <f>IF(OR($C382&gt;T$7,$C382+$E382-1&lt;T$7),0,$D382-SUM($F258:S258))</f>
        <v>0</v>
      </c>
      <c r="U382" s="339">
        <f>IF(OR($C382&gt;U$7,$C382+$E382-1&lt;U$7),0,$D382-SUM($F258:T258))</f>
        <v>0</v>
      </c>
      <c r="V382" s="339">
        <f>IF(OR($C382&gt;V$7,$C382+$E382-1&lt;V$7),0,$D382-SUM($F258:U258))</f>
        <v>0</v>
      </c>
      <c r="W382" s="339">
        <f>IF(OR($C382&gt;W$7,$C382+$E382-1&lt;W$7),0,$D382-SUM($F258:V258))</f>
        <v>0</v>
      </c>
      <c r="X382" s="339">
        <f>IF(OR($C382&gt;X$7,$C382+$E382-1&lt;X$7),0,$D382-SUM($F258:W258))</f>
        <v>0</v>
      </c>
      <c r="Y382" s="339">
        <f>IF(OR($C382&gt;Y$7,$C382+$E382-1&lt;Y$7),0,$D382-SUM($F258:X258))</f>
        <v>0</v>
      </c>
      <c r="Z382" s="339">
        <f>IF(OR($C382&gt;Z$7,$C382+$E382-1&lt;Z$7),0,$D382-SUM($F258:Y258))</f>
        <v>0</v>
      </c>
      <c r="AA382" s="339">
        <f>IF(OR($C382&gt;AA$7,$C382+$E382-1&lt;AA$7),0,$D382-SUM($F258:Z258))</f>
        <v>0</v>
      </c>
      <c r="AB382" s="339">
        <f>IF(OR($C382&gt;AB$7,$C382+$E382-1&lt;AB$7),0,$D382-SUM($F258:AA258))</f>
        <v>0</v>
      </c>
      <c r="AC382" s="339">
        <f>IF(OR($C382&gt;AC$7,$C382+$E382-1&lt;AC$7),0,$D382-SUM($F258:AB258))</f>
        <v>0</v>
      </c>
      <c r="AD382" s="339">
        <f>IF(OR($C382&gt;AD$7,$C382+$E382-1&lt;AD$7),0,$D382-SUM($F258:AC258))</f>
        <v>0</v>
      </c>
      <c r="AE382" s="339">
        <f>IF(OR($C382&gt;AE$7,$C382+$E382-1&lt;AE$7),0,$D382-SUM($F258:AD258))</f>
        <v>0</v>
      </c>
      <c r="AF382" s="339">
        <f>IF(OR($C382&gt;AF$7,$C382+$E382-1&lt;AF$7),0,$D382-SUM($F258:AE258))</f>
        <v>0</v>
      </c>
      <c r="AG382" s="339">
        <f>IF(OR($C382&gt;AG$7,$C382+$E382-1&lt;AG$7),0,$D382-SUM($F258:AF258))</f>
        <v>0</v>
      </c>
      <c r="AH382" s="339">
        <f>IF(OR($C382&gt;AH$7,$C382+$E382-1&lt;AH$7),0,$D382-SUM($F258:AG258))</f>
        <v>0</v>
      </c>
      <c r="AI382" s="339">
        <f>IF(OR($C382&gt;AI$7,$C382+$E382-1&lt;AI$7),0,$D382-SUM($F258:AH258))</f>
        <v>0</v>
      </c>
      <c r="AJ382" s="339">
        <f>IF(OR($C382&gt;AJ$7,$C382+$E382-1&lt;AJ$7),0,$D382-SUM($F258:AI258))</f>
        <v>0</v>
      </c>
      <c r="AK382" s="339">
        <f>IF(OR($C382&gt;AK$7,$C382+$E382-1&lt;AK$7),0,$D382-SUM($F258:AJ258))</f>
        <v>0</v>
      </c>
      <c r="AL382" s="339">
        <f>IF(OR($C382&gt;AL$7,$C382+$E382-1&lt;AL$7),0,$D382-SUM($F258:AK258))</f>
        <v>0</v>
      </c>
      <c r="AM382" s="339">
        <f>IF(OR($C382&gt;AM$7,$C382+$E382-1&lt;AM$7),0,$D382-SUM($F258:AL258))</f>
        <v>0</v>
      </c>
      <c r="AN382" s="339">
        <f>IF(OR($C382&gt;AN$7,$C382+$E382-1&lt;AN$7),0,$D382-SUM($F258:AM258))</f>
        <v>0.14109499745260135</v>
      </c>
      <c r="AO382" s="339">
        <f>IF(OR($C382&gt;AO$7,$C382+$E382-1&lt;AO$7),0,$D382-SUM($F258:AN258))</f>
        <v>0.14109499745260135</v>
      </c>
      <c r="AP382" s="339">
        <f>IF(OR($C382&gt;AP$7,$C382+$E382-1&lt;AP$7),0,$D382-SUM($F258:AO258))</f>
        <v>0.14109499745260135</v>
      </c>
      <c r="AQ382" s="339">
        <f>IF(OR($C382&gt;AQ$7,$C382+$E382-1&lt;AQ$7),0,$D382-SUM($F258:AP258))</f>
        <v>0.14109499745260135</v>
      </c>
      <c r="AR382" s="339">
        <f>IF(OR($C382&gt;AR$7,$C382+$E382-1&lt;AR$7),0,$D382-SUM($F258:AQ258))</f>
        <v>0.14109499745260135</v>
      </c>
      <c r="AS382" s="339">
        <f>IF(OR($C382&gt;AS$7,$C382+$E382-1&lt;AS$7),0,$D382-SUM($F258:AR258))</f>
        <v>0.14109499745260135</v>
      </c>
      <c r="AT382" s="339">
        <f>IF(OR($C382&gt;AT$7,$C382+$E382-1&lt;AT$7),0,$D382-SUM($F258:AS258))</f>
        <v>0.14109499745260135</v>
      </c>
      <c r="AU382" s="339">
        <f>IF(OR($C382&gt;AU$7,$C382+$E382-1&lt;AU$7),0,$D382-SUM($F258:AT258))</f>
        <v>0.14109499745260135</v>
      </c>
      <c r="AV382" s="339">
        <f>IF(OR($C382&gt;AV$7,$C382+$E382-1&lt;AV$7),0,$D382-SUM($F258:AU258))</f>
        <v>0.14109499745260135</v>
      </c>
      <c r="AW382" s="339">
        <f>IF(OR($C382&gt;AW$7,$C382+$E382-1&lt;AW$7),0,$D382-SUM($F258:AV258))</f>
        <v>0</v>
      </c>
      <c r="AX382" s="339">
        <f>IF(OR($C382&gt;AX$7,$C382+$E382-1&lt;AX$7),0,$D382-SUM($F258:AW258))</f>
        <v>0</v>
      </c>
      <c r="AY382" s="339">
        <f>IF(OR($C382&gt;AY$7,$C382+$E382-1&lt;AY$7),0,$D382-SUM($F258:AX258))</f>
        <v>0</v>
      </c>
      <c r="AZ382" s="339">
        <f>IF(OR($C382&gt;AZ$7,$C382+$E382-1&lt;AZ$7),0,$D382-SUM($F258:AY258))</f>
        <v>0</v>
      </c>
      <c r="BA382" s="339">
        <f>IF(OR($C382&gt;BA$7,$C382+$E382-1&lt;BA$7),0,$D382-SUM($F258:AZ258))</f>
        <v>0</v>
      </c>
      <c r="BB382" s="339">
        <f>IF(OR($C382&gt;BB$7,$C382+$E382-1&lt;BB$7),0,$D382-SUM($F258:BA258))</f>
        <v>0</v>
      </c>
      <c r="BC382" s="339">
        <f>IF(OR($C382&gt;BC$7,$C382+$E382-1&lt;BC$7),0,$D382-SUM($F258:BB258))</f>
        <v>0</v>
      </c>
      <c r="BD382" s="339">
        <f>IF(OR($C382&gt;BD$7,$C382+$E382-1&lt;BD$7),0,$D382-SUM($F258:BC258))</f>
        <v>0</v>
      </c>
      <c r="BE382" s="339">
        <f>IF(OR($C382&gt;BE$7,$C382+$E382-1&lt;BE$7),0,$D382-SUM($F258:BD258))</f>
        <v>0</v>
      </c>
      <c r="BF382" s="339">
        <f>IF(OR($C382&gt;BF$7,$C382+$E382-1&lt;BF$7),0,$D382-SUM($F258:BE258))</f>
        <v>0</v>
      </c>
      <c r="BG382" s="339">
        <f>IF(OR($C382&gt;BG$7,$C382+$E382-1&lt;BG$7),0,$D382-SUM($F258:BF258))</f>
        <v>0</v>
      </c>
      <c r="BH382" s="339">
        <f>IF(OR($C382&gt;BH$7,$C382+$E382-1&lt;BH$7),0,$D382-SUM($F258:BG258))</f>
        <v>0</v>
      </c>
      <c r="BI382" s="339">
        <f>IF(OR($C382&gt;BI$7,$C382+$E382-1&lt;BI$7),0,$D382-SUM($F258:BH258))</f>
        <v>0</v>
      </c>
      <c r="BJ382" s="339">
        <f>IF(OR($C382&gt;BJ$7,$C382+$E382-1&lt;BJ$7),0,$D382-SUM($F258:BI258))</f>
        <v>0</v>
      </c>
      <c r="BK382" s="339">
        <f>IF(OR($C382&gt;BK$7,$C382+$E382-1&lt;BK$7),0,$D382-SUM($F258:BJ258))</f>
        <v>0</v>
      </c>
      <c r="BL382" s="339">
        <f>IF(OR($C382&gt;BL$7,$C382+$E382-1&lt;BL$7),0,$D382-SUM($F258:BK258))</f>
        <v>0</v>
      </c>
      <c r="BM382" s="339">
        <f>IF(OR($C382&gt;BM$7,$C382+$E382-1&lt;BM$7),0,$D382-SUM($F258:BL258))</f>
        <v>0</v>
      </c>
      <c r="BN382" s="339">
        <f>IF(OR($C382&gt;BN$7,$C382+$E382-1&lt;BN$7),0,$D382-SUM($F258:BM258))</f>
        <v>0</v>
      </c>
      <c r="BO382" s="253"/>
      <c r="BP382" s="253"/>
      <c r="BQ382" s="253"/>
      <c r="BR382" s="253"/>
      <c r="BS382" s="253"/>
      <c r="BT382" s="253"/>
      <c r="BU382" s="253"/>
      <c r="BV382" s="253"/>
      <c r="BW382" s="253"/>
      <c r="BX382" s="253"/>
      <c r="BY382" s="253"/>
      <c r="BZ382" s="253"/>
      <c r="CA382" s="253"/>
      <c r="CB382" s="253"/>
      <c r="CC382" s="253"/>
      <c r="CD382" s="253"/>
      <c r="CE382" s="253"/>
      <c r="CF382" s="253"/>
      <c r="CG382" s="253"/>
      <c r="CH382" s="253"/>
      <c r="CI382" s="253"/>
      <c r="CJ382" s="253"/>
      <c r="CK382" s="253"/>
      <c r="CL382" s="253"/>
    </row>
    <row r="383" spans="1:90" hidden="1" outlineLevel="1" x14ac:dyDescent="0.15">
      <c r="A383" s="112"/>
      <c r="B383" s="87"/>
      <c r="C383" s="8">
        <v>35</v>
      </c>
      <c r="D383" s="337">
        <v>0.13848695683425383</v>
      </c>
      <c r="E383" s="8">
        <f t="shared" si="31"/>
        <v>9</v>
      </c>
      <c r="F383" s="338"/>
      <c r="G383" s="339">
        <f>IF(OR($C383&gt;G$7,$C383+$E383-1&lt;G$7),0,$D383-SUM($F259:F259))</f>
        <v>0</v>
      </c>
      <c r="H383" s="339">
        <f>IF(OR($C383&gt;H$7,$C383+$E383-1&lt;H$7),0,$D383-SUM($F259:G259))</f>
        <v>0</v>
      </c>
      <c r="I383" s="339">
        <f>IF(OR($C383&gt;I$7,$C383+$E383-1&lt;I$7),0,$D383-SUM($F259:H259))</f>
        <v>0</v>
      </c>
      <c r="J383" s="339">
        <f>IF(OR($C383&gt;J$7,$C383+$E383-1&lt;J$7),0,$D383-SUM($F259:I259))</f>
        <v>0</v>
      </c>
      <c r="K383" s="339">
        <f>IF(OR($C383&gt;K$7,$C383+$E383-1&lt;K$7),0,$D383-SUM($F259:J259))</f>
        <v>0</v>
      </c>
      <c r="L383" s="339">
        <f>IF(OR($C383&gt;L$7,$C383+$E383-1&lt;L$7),0,$D383-SUM($F259:K259))</f>
        <v>0</v>
      </c>
      <c r="M383" s="339">
        <f>IF(OR($C383&gt;M$7,$C383+$E383-1&lt;M$7),0,$D383-SUM($F259:L259))</f>
        <v>0</v>
      </c>
      <c r="N383" s="339">
        <f>IF(OR($C383&gt;N$7,$C383+$E383-1&lt;N$7),0,$D383-SUM($F259:M259))</f>
        <v>0</v>
      </c>
      <c r="O383" s="339">
        <f>IF(OR($C383&gt;O$7,$C383+$E383-1&lt;O$7),0,$D383-SUM($F259:N259))</f>
        <v>0</v>
      </c>
      <c r="P383" s="339">
        <f>IF(OR($C383&gt;P$7,$C383+$E383-1&lt;P$7),0,$D383-SUM($F259:O259))</f>
        <v>0</v>
      </c>
      <c r="Q383" s="339">
        <f>IF(OR($C383&gt;Q$7,$C383+$E383-1&lt;Q$7),0,$D383-SUM($F259:P259))</f>
        <v>0</v>
      </c>
      <c r="R383" s="339">
        <f>IF(OR($C383&gt;R$7,$C383+$E383-1&lt;R$7),0,$D383-SUM($F259:Q259))</f>
        <v>0</v>
      </c>
      <c r="S383" s="339">
        <f>IF(OR($C383&gt;S$7,$C383+$E383-1&lt;S$7),0,$D383-SUM($F259:R259))</f>
        <v>0</v>
      </c>
      <c r="T383" s="339">
        <f>IF(OR($C383&gt;T$7,$C383+$E383-1&lt;T$7),0,$D383-SUM($F259:S259))</f>
        <v>0</v>
      </c>
      <c r="U383" s="339">
        <f>IF(OR($C383&gt;U$7,$C383+$E383-1&lt;U$7),0,$D383-SUM($F259:T259))</f>
        <v>0</v>
      </c>
      <c r="V383" s="339">
        <f>IF(OR($C383&gt;V$7,$C383+$E383-1&lt;V$7),0,$D383-SUM($F259:U259))</f>
        <v>0</v>
      </c>
      <c r="W383" s="339">
        <f>IF(OR($C383&gt;W$7,$C383+$E383-1&lt;W$7),0,$D383-SUM($F259:V259))</f>
        <v>0</v>
      </c>
      <c r="X383" s="339">
        <f>IF(OR($C383&gt;X$7,$C383+$E383-1&lt;X$7),0,$D383-SUM($F259:W259))</f>
        <v>0</v>
      </c>
      <c r="Y383" s="339">
        <f>IF(OR($C383&gt;Y$7,$C383+$E383-1&lt;Y$7),0,$D383-SUM($F259:X259))</f>
        <v>0</v>
      </c>
      <c r="Z383" s="339">
        <f>IF(OR($C383&gt;Z$7,$C383+$E383-1&lt;Z$7),0,$D383-SUM($F259:Y259))</f>
        <v>0</v>
      </c>
      <c r="AA383" s="339">
        <f>IF(OR($C383&gt;AA$7,$C383+$E383-1&lt;AA$7),0,$D383-SUM($F259:Z259))</f>
        <v>0</v>
      </c>
      <c r="AB383" s="339">
        <f>IF(OR($C383&gt;AB$7,$C383+$E383-1&lt;AB$7),0,$D383-SUM($F259:AA259))</f>
        <v>0</v>
      </c>
      <c r="AC383" s="339">
        <f>IF(OR($C383&gt;AC$7,$C383+$E383-1&lt;AC$7),0,$D383-SUM($F259:AB259))</f>
        <v>0</v>
      </c>
      <c r="AD383" s="339">
        <f>IF(OR($C383&gt;AD$7,$C383+$E383-1&lt;AD$7),0,$D383-SUM($F259:AC259))</f>
        <v>0</v>
      </c>
      <c r="AE383" s="339">
        <f>IF(OR($C383&gt;AE$7,$C383+$E383-1&lt;AE$7),0,$D383-SUM($F259:AD259))</f>
        <v>0</v>
      </c>
      <c r="AF383" s="339">
        <f>IF(OR($C383&gt;AF$7,$C383+$E383-1&lt;AF$7),0,$D383-SUM($F259:AE259))</f>
        <v>0</v>
      </c>
      <c r="AG383" s="339">
        <f>IF(OR($C383&gt;AG$7,$C383+$E383-1&lt;AG$7),0,$D383-SUM($F259:AF259))</f>
        <v>0</v>
      </c>
      <c r="AH383" s="339">
        <f>IF(OR($C383&gt;AH$7,$C383+$E383-1&lt;AH$7),0,$D383-SUM($F259:AG259))</f>
        <v>0</v>
      </c>
      <c r="AI383" s="339">
        <f>IF(OR($C383&gt;AI$7,$C383+$E383-1&lt;AI$7),0,$D383-SUM($F259:AH259))</f>
        <v>0</v>
      </c>
      <c r="AJ383" s="339">
        <f>IF(OR($C383&gt;AJ$7,$C383+$E383-1&lt;AJ$7),0,$D383-SUM($F259:AI259))</f>
        <v>0</v>
      </c>
      <c r="AK383" s="339">
        <f>IF(OR($C383&gt;AK$7,$C383+$E383-1&lt;AK$7),0,$D383-SUM($F259:AJ259))</f>
        <v>0</v>
      </c>
      <c r="AL383" s="339">
        <f>IF(OR($C383&gt;AL$7,$C383+$E383-1&lt;AL$7),0,$D383-SUM($F259:AK259))</f>
        <v>0</v>
      </c>
      <c r="AM383" s="339">
        <f>IF(OR($C383&gt;AM$7,$C383+$E383-1&lt;AM$7),0,$D383-SUM($F259:AL259))</f>
        <v>0</v>
      </c>
      <c r="AN383" s="339">
        <f>IF(OR($C383&gt;AN$7,$C383+$E383-1&lt;AN$7),0,$D383-SUM($F259:AM259))</f>
        <v>0</v>
      </c>
      <c r="AO383" s="339">
        <f>IF(OR($C383&gt;AO$7,$C383+$E383-1&lt;AO$7),0,$D383-SUM($F259:AN259))</f>
        <v>0.13848695683425383</v>
      </c>
      <c r="AP383" s="339">
        <f>IF(OR($C383&gt;AP$7,$C383+$E383-1&lt;AP$7),0,$D383-SUM($F259:AO259))</f>
        <v>0.13848695683425383</v>
      </c>
      <c r="AQ383" s="339">
        <f>IF(OR($C383&gt;AQ$7,$C383+$E383-1&lt;AQ$7),0,$D383-SUM($F259:AP259))</f>
        <v>0.13848695683425383</v>
      </c>
      <c r="AR383" s="339">
        <f>IF(OR($C383&gt;AR$7,$C383+$E383-1&lt;AR$7),0,$D383-SUM($F259:AQ259))</f>
        <v>0.13848695683425383</v>
      </c>
      <c r="AS383" s="339">
        <f>IF(OR($C383&gt;AS$7,$C383+$E383-1&lt;AS$7),0,$D383-SUM($F259:AR259))</f>
        <v>0.13848695683425383</v>
      </c>
      <c r="AT383" s="339">
        <f>IF(OR($C383&gt;AT$7,$C383+$E383-1&lt;AT$7),0,$D383-SUM($F259:AS259))</f>
        <v>0.13848695683425383</v>
      </c>
      <c r="AU383" s="339">
        <f>IF(OR($C383&gt;AU$7,$C383+$E383-1&lt;AU$7),0,$D383-SUM($F259:AT259))</f>
        <v>0.13848695683425383</v>
      </c>
      <c r="AV383" s="339">
        <f>IF(OR($C383&gt;AV$7,$C383+$E383-1&lt;AV$7),0,$D383-SUM($F259:AU259))</f>
        <v>0.13848695683425383</v>
      </c>
      <c r="AW383" s="339">
        <f>IF(OR($C383&gt;AW$7,$C383+$E383-1&lt;AW$7),0,$D383-SUM($F259:AV259))</f>
        <v>0.13848695683425383</v>
      </c>
      <c r="AX383" s="339">
        <f>IF(OR($C383&gt;AX$7,$C383+$E383-1&lt;AX$7),0,$D383-SUM($F259:AW259))</f>
        <v>0</v>
      </c>
      <c r="AY383" s="339">
        <f>IF(OR($C383&gt;AY$7,$C383+$E383-1&lt;AY$7),0,$D383-SUM($F259:AX259))</f>
        <v>0</v>
      </c>
      <c r="AZ383" s="339">
        <f>IF(OR($C383&gt;AZ$7,$C383+$E383-1&lt;AZ$7),0,$D383-SUM($F259:AY259))</f>
        <v>0</v>
      </c>
      <c r="BA383" s="339">
        <f>IF(OR($C383&gt;BA$7,$C383+$E383-1&lt;BA$7),0,$D383-SUM($F259:AZ259))</f>
        <v>0</v>
      </c>
      <c r="BB383" s="339">
        <f>IF(OR($C383&gt;BB$7,$C383+$E383-1&lt;BB$7),0,$D383-SUM($F259:BA259))</f>
        <v>0</v>
      </c>
      <c r="BC383" s="339">
        <f>IF(OR($C383&gt;BC$7,$C383+$E383-1&lt;BC$7),0,$D383-SUM($F259:BB259))</f>
        <v>0</v>
      </c>
      <c r="BD383" s="339">
        <f>IF(OR($C383&gt;BD$7,$C383+$E383-1&lt;BD$7),0,$D383-SUM($F259:BC259))</f>
        <v>0</v>
      </c>
      <c r="BE383" s="339">
        <f>IF(OR($C383&gt;BE$7,$C383+$E383-1&lt;BE$7),0,$D383-SUM($F259:BD259))</f>
        <v>0</v>
      </c>
      <c r="BF383" s="339">
        <f>IF(OR($C383&gt;BF$7,$C383+$E383-1&lt;BF$7),0,$D383-SUM($F259:BE259))</f>
        <v>0</v>
      </c>
      <c r="BG383" s="339">
        <f>IF(OR($C383&gt;BG$7,$C383+$E383-1&lt;BG$7),0,$D383-SUM($F259:BF259))</f>
        <v>0</v>
      </c>
      <c r="BH383" s="339">
        <f>IF(OR($C383&gt;BH$7,$C383+$E383-1&lt;BH$7),0,$D383-SUM($F259:BG259))</f>
        <v>0</v>
      </c>
      <c r="BI383" s="339">
        <f>IF(OR($C383&gt;BI$7,$C383+$E383-1&lt;BI$7),0,$D383-SUM($F259:BH259))</f>
        <v>0</v>
      </c>
      <c r="BJ383" s="339">
        <f>IF(OR($C383&gt;BJ$7,$C383+$E383-1&lt;BJ$7),0,$D383-SUM($F259:BI259))</f>
        <v>0</v>
      </c>
      <c r="BK383" s="339">
        <f>IF(OR($C383&gt;BK$7,$C383+$E383-1&lt;BK$7),0,$D383-SUM($F259:BJ259))</f>
        <v>0</v>
      </c>
      <c r="BL383" s="339">
        <f>IF(OR($C383&gt;BL$7,$C383+$E383-1&lt;BL$7),0,$D383-SUM($F259:BK259))</f>
        <v>0</v>
      </c>
      <c r="BM383" s="339">
        <f>IF(OR($C383&gt;BM$7,$C383+$E383-1&lt;BM$7),0,$D383-SUM($F259:BL259))</f>
        <v>0</v>
      </c>
      <c r="BN383" s="339">
        <f>IF(OR($C383&gt;BN$7,$C383+$E383-1&lt;BN$7),0,$D383-SUM($F259:BM259))</f>
        <v>0</v>
      </c>
      <c r="BO383" s="253"/>
      <c r="BP383" s="253"/>
      <c r="BQ383" s="253"/>
      <c r="BR383" s="253"/>
      <c r="BS383" s="253"/>
      <c r="BT383" s="253"/>
      <c r="BU383" s="253"/>
      <c r="BV383" s="253"/>
      <c r="BW383" s="253"/>
      <c r="BX383" s="253"/>
      <c r="BY383" s="253"/>
      <c r="BZ383" s="253"/>
      <c r="CA383" s="253"/>
      <c r="CB383" s="253"/>
      <c r="CC383" s="253"/>
      <c r="CD383" s="253"/>
      <c r="CE383" s="253"/>
      <c r="CF383" s="253"/>
      <c r="CG383" s="253"/>
      <c r="CH383" s="253"/>
      <c r="CI383" s="253"/>
      <c r="CJ383" s="253"/>
      <c r="CK383" s="253"/>
      <c r="CL383" s="253"/>
    </row>
    <row r="384" spans="1:90" hidden="1" outlineLevel="1" x14ac:dyDescent="0.15">
      <c r="A384" s="112"/>
      <c r="B384" s="87"/>
      <c r="C384" s="8">
        <v>36</v>
      </c>
      <c r="D384" s="337">
        <v>0.13405328778306302</v>
      </c>
      <c r="E384" s="8">
        <f t="shared" si="31"/>
        <v>9</v>
      </c>
      <c r="F384" s="338"/>
      <c r="G384" s="339">
        <f>IF(OR($C384&gt;G$7,$C384+$E384-1&lt;G$7),0,$D384-SUM($F260:F260))</f>
        <v>0</v>
      </c>
      <c r="H384" s="339">
        <f>IF(OR($C384&gt;H$7,$C384+$E384-1&lt;H$7),0,$D384-SUM($F260:G260))</f>
        <v>0</v>
      </c>
      <c r="I384" s="339">
        <f>IF(OR($C384&gt;I$7,$C384+$E384-1&lt;I$7),0,$D384-SUM($F260:H260))</f>
        <v>0</v>
      </c>
      <c r="J384" s="339">
        <f>IF(OR($C384&gt;J$7,$C384+$E384-1&lt;J$7),0,$D384-SUM($F260:I260))</f>
        <v>0</v>
      </c>
      <c r="K384" s="339">
        <f>IF(OR($C384&gt;K$7,$C384+$E384-1&lt;K$7),0,$D384-SUM($F260:J260))</f>
        <v>0</v>
      </c>
      <c r="L384" s="339">
        <f>IF(OR($C384&gt;L$7,$C384+$E384-1&lt;L$7),0,$D384-SUM($F260:K260))</f>
        <v>0</v>
      </c>
      <c r="M384" s="339">
        <f>IF(OR($C384&gt;M$7,$C384+$E384-1&lt;M$7),0,$D384-SUM($F260:L260))</f>
        <v>0</v>
      </c>
      <c r="N384" s="339">
        <f>IF(OR($C384&gt;N$7,$C384+$E384-1&lt;N$7),0,$D384-SUM($F260:M260))</f>
        <v>0</v>
      </c>
      <c r="O384" s="339">
        <f>IF(OR($C384&gt;O$7,$C384+$E384-1&lt;O$7),0,$D384-SUM($F260:N260))</f>
        <v>0</v>
      </c>
      <c r="P384" s="339">
        <f>IF(OR($C384&gt;P$7,$C384+$E384-1&lt;P$7),0,$D384-SUM($F260:O260))</f>
        <v>0</v>
      </c>
      <c r="Q384" s="339">
        <f>IF(OR($C384&gt;Q$7,$C384+$E384-1&lt;Q$7),0,$D384-SUM($F260:P260))</f>
        <v>0</v>
      </c>
      <c r="R384" s="339">
        <f>IF(OR($C384&gt;R$7,$C384+$E384-1&lt;R$7),0,$D384-SUM($F260:Q260))</f>
        <v>0</v>
      </c>
      <c r="S384" s="339">
        <f>IF(OR($C384&gt;S$7,$C384+$E384-1&lt;S$7),0,$D384-SUM($F260:R260))</f>
        <v>0</v>
      </c>
      <c r="T384" s="339">
        <f>IF(OR($C384&gt;T$7,$C384+$E384-1&lt;T$7),0,$D384-SUM($F260:S260))</f>
        <v>0</v>
      </c>
      <c r="U384" s="339">
        <f>IF(OR($C384&gt;U$7,$C384+$E384-1&lt;U$7),0,$D384-SUM($F260:T260))</f>
        <v>0</v>
      </c>
      <c r="V384" s="339">
        <f>IF(OR($C384&gt;V$7,$C384+$E384-1&lt;V$7),0,$D384-SUM($F260:U260))</f>
        <v>0</v>
      </c>
      <c r="W384" s="339">
        <f>IF(OR($C384&gt;W$7,$C384+$E384-1&lt;W$7),0,$D384-SUM($F260:V260))</f>
        <v>0</v>
      </c>
      <c r="X384" s="339">
        <f>IF(OR($C384&gt;X$7,$C384+$E384-1&lt;X$7),0,$D384-SUM($F260:W260))</f>
        <v>0</v>
      </c>
      <c r="Y384" s="339">
        <f>IF(OR($C384&gt;Y$7,$C384+$E384-1&lt;Y$7),0,$D384-SUM($F260:X260))</f>
        <v>0</v>
      </c>
      <c r="Z384" s="339">
        <f>IF(OR($C384&gt;Z$7,$C384+$E384-1&lt;Z$7),0,$D384-SUM($F260:Y260))</f>
        <v>0</v>
      </c>
      <c r="AA384" s="339">
        <f>IF(OR($C384&gt;AA$7,$C384+$E384-1&lt;AA$7),0,$D384-SUM($F260:Z260))</f>
        <v>0</v>
      </c>
      <c r="AB384" s="339">
        <f>IF(OR($C384&gt;AB$7,$C384+$E384-1&lt;AB$7),0,$D384-SUM($F260:AA260))</f>
        <v>0</v>
      </c>
      <c r="AC384" s="339">
        <f>IF(OR($C384&gt;AC$7,$C384+$E384-1&lt;AC$7),0,$D384-SUM($F260:AB260))</f>
        <v>0</v>
      </c>
      <c r="AD384" s="339">
        <f>IF(OR($C384&gt;AD$7,$C384+$E384-1&lt;AD$7),0,$D384-SUM($F260:AC260))</f>
        <v>0</v>
      </c>
      <c r="AE384" s="339">
        <f>IF(OR($C384&gt;AE$7,$C384+$E384-1&lt;AE$7),0,$D384-SUM($F260:AD260))</f>
        <v>0</v>
      </c>
      <c r="AF384" s="339">
        <f>IF(OR($C384&gt;AF$7,$C384+$E384-1&lt;AF$7),0,$D384-SUM($F260:AE260))</f>
        <v>0</v>
      </c>
      <c r="AG384" s="339">
        <f>IF(OR($C384&gt;AG$7,$C384+$E384-1&lt;AG$7),0,$D384-SUM($F260:AF260))</f>
        <v>0</v>
      </c>
      <c r="AH384" s="339">
        <f>IF(OR($C384&gt;AH$7,$C384+$E384-1&lt;AH$7),0,$D384-SUM($F260:AG260))</f>
        <v>0</v>
      </c>
      <c r="AI384" s="339">
        <f>IF(OR($C384&gt;AI$7,$C384+$E384-1&lt;AI$7),0,$D384-SUM($F260:AH260))</f>
        <v>0</v>
      </c>
      <c r="AJ384" s="339">
        <f>IF(OR($C384&gt;AJ$7,$C384+$E384-1&lt;AJ$7),0,$D384-SUM($F260:AI260))</f>
        <v>0</v>
      </c>
      <c r="AK384" s="339">
        <f>IF(OR($C384&gt;AK$7,$C384+$E384-1&lt;AK$7),0,$D384-SUM($F260:AJ260))</f>
        <v>0</v>
      </c>
      <c r="AL384" s="339">
        <f>IF(OR($C384&gt;AL$7,$C384+$E384-1&lt;AL$7),0,$D384-SUM($F260:AK260))</f>
        <v>0</v>
      </c>
      <c r="AM384" s="339">
        <f>IF(OR($C384&gt;AM$7,$C384+$E384-1&lt;AM$7),0,$D384-SUM($F260:AL260))</f>
        <v>0</v>
      </c>
      <c r="AN384" s="339">
        <f>IF(OR($C384&gt;AN$7,$C384+$E384-1&lt;AN$7),0,$D384-SUM($F260:AM260))</f>
        <v>0</v>
      </c>
      <c r="AO384" s="339">
        <f>IF(OR($C384&gt;AO$7,$C384+$E384-1&lt;AO$7),0,$D384-SUM($F260:AN260))</f>
        <v>0</v>
      </c>
      <c r="AP384" s="339">
        <f>IF(OR($C384&gt;AP$7,$C384+$E384-1&lt;AP$7),0,$D384-SUM($F260:AO260))</f>
        <v>0.13405328778306302</v>
      </c>
      <c r="AQ384" s="339">
        <f>IF(OR($C384&gt;AQ$7,$C384+$E384-1&lt;AQ$7),0,$D384-SUM($F260:AP260))</f>
        <v>0.13405328778306302</v>
      </c>
      <c r="AR384" s="339">
        <f>IF(OR($C384&gt;AR$7,$C384+$E384-1&lt;AR$7),0,$D384-SUM($F260:AQ260))</f>
        <v>0.13405328778306302</v>
      </c>
      <c r="AS384" s="339">
        <f>IF(OR($C384&gt;AS$7,$C384+$E384-1&lt;AS$7),0,$D384-SUM($F260:AR260))</f>
        <v>0.13405328778306302</v>
      </c>
      <c r="AT384" s="339">
        <f>IF(OR($C384&gt;AT$7,$C384+$E384-1&lt;AT$7),0,$D384-SUM($F260:AS260))</f>
        <v>0.13405328778306302</v>
      </c>
      <c r="AU384" s="339">
        <f>IF(OR($C384&gt;AU$7,$C384+$E384-1&lt;AU$7),0,$D384-SUM($F260:AT260))</f>
        <v>0.13405328778306302</v>
      </c>
      <c r="AV384" s="339">
        <f>IF(OR($C384&gt;AV$7,$C384+$E384-1&lt;AV$7),0,$D384-SUM($F260:AU260))</f>
        <v>0.13405328778306302</v>
      </c>
      <c r="AW384" s="339">
        <f>IF(OR($C384&gt;AW$7,$C384+$E384-1&lt;AW$7),0,$D384-SUM($F260:AV260))</f>
        <v>0.13405328778306302</v>
      </c>
      <c r="AX384" s="339">
        <f>IF(OR($C384&gt;AX$7,$C384+$E384-1&lt;AX$7),0,$D384-SUM($F260:AW260))</f>
        <v>0.13405328778306302</v>
      </c>
      <c r="AY384" s="339">
        <f>IF(OR($C384&gt;AY$7,$C384+$E384-1&lt;AY$7),0,$D384-SUM($F260:AX260))</f>
        <v>0</v>
      </c>
      <c r="AZ384" s="339">
        <f>IF(OR($C384&gt;AZ$7,$C384+$E384-1&lt;AZ$7),0,$D384-SUM($F260:AY260))</f>
        <v>0</v>
      </c>
      <c r="BA384" s="339">
        <f>IF(OR($C384&gt;BA$7,$C384+$E384-1&lt;BA$7),0,$D384-SUM($F260:AZ260))</f>
        <v>0</v>
      </c>
      <c r="BB384" s="339">
        <f>IF(OR($C384&gt;BB$7,$C384+$E384-1&lt;BB$7),0,$D384-SUM($F260:BA260))</f>
        <v>0</v>
      </c>
      <c r="BC384" s="339">
        <f>IF(OR($C384&gt;BC$7,$C384+$E384-1&lt;BC$7),0,$D384-SUM($F260:BB260))</f>
        <v>0</v>
      </c>
      <c r="BD384" s="339">
        <f>IF(OR($C384&gt;BD$7,$C384+$E384-1&lt;BD$7),0,$D384-SUM($F260:BC260))</f>
        <v>0</v>
      </c>
      <c r="BE384" s="339">
        <f>IF(OR($C384&gt;BE$7,$C384+$E384-1&lt;BE$7),0,$D384-SUM($F260:BD260))</f>
        <v>0</v>
      </c>
      <c r="BF384" s="339">
        <f>IF(OR($C384&gt;BF$7,$C384+$E384-1&lt;BF$7),0,$D384-SUM($F260:BE260))</f>
        <v>0</v>
      </c>
      <c r="BG384" s="339">
        <f>IF(OR($C384&gt;BG$7,$C384+$E384-1&lt;BG$7),0,$D384-SUM($F260:BF260))</f>
        <v>0</v>
      </c>
      <c r="BH384" s="339">
        <f>IF(OR($C384&gt;BH$7,$C384+$E384-1&lt;BH$7),0,$D384-SUM($F260:BG260))</f>
        <v>0</v>
      </c>
      <c r="BI384" s="339">
        <f>IF(OR($C384&gt;BI$7,$C384+$E384-1&lt;BI$7),0,$D384-SUM($F260:BH260))</f>
        <v>0</v>
      </c>
      <c r="BJ384" s="339">
        <f>IF(OR($C384&gt;BJ$7,$C384+$E384-1&lt;BJ$7),0,$D384-SUM($F260:BI260))</f>
        <v>0</v>
      </c>
      <c r="BK384" s="339">
        <f>IF(OR($C384&gt;BK$7,$C384+$E384-1&lt;BK$7),0,$D384-SUM($F260:BJ260))</f>
        <v>0</v>
      </c>
      <c r="BL384" s="339">
        <f>IF(OR($C384&gt;BL$7,$C384+$E384-1&lt;BL$7),0,$D384-SUM($F260:BK260))</f>
        <v>0</v>
      </c>
      <c r="BM384" s="339">
        <f>IF(OR($C384&gt;BM$7,$C384+$E384-1&lt;BM$7),0,$D384-SUM($F260:BL260))</f>
        <v>0</v>
      </c>
      <c r="BN384" s="339">
        <f>IF(OR($C384&gt;BN$7,$C384+$E384-1&lt;BN$7),0,$D384-SUM($F260:BM260))</f>
        <v>0</v>
      </c>
      <c r="BO384" s="253"/>
      <c r="BP384" s="253"/>
      <c r="BQ384" s="253"/>
      <c r="BR384" s="253"/>
      <c r="BS384" s="253"/>
      <c r="BT384" s="253"/>
      <c r="BU384" s="253"/>
      <c r="BV384" s="253"/>
      <c r="BW384" s="253"/>
      <c r="BX384" s="253"/>
      <c r="BY384" s="253"/>
      <c r="BZ384" s="253"/>
      <c r="CA384" s="253"/>
      <c r="CB384" s="253"/>
      <c r="CC384" s="253"/>
      <c r="CD384" s="253"/>
      <c r="CE384" s="253"/>
      <c r="CF384" s="253"/>
      <c r="CG384" s="253"/>
      <c r="CH384" s="253"/>
      <c r="CI384" s="253"/>
      <c r="CJ384" s="253"/>
      <c r="CK384" s="253"/>
      <c r="CL384" s="253"/>
    </row>
    <row r="385" spans="1:90" hidden="1" outlineLevel="1" x14ac:dyDescent="0.15">
      <c r="A385" s="112"/>
      <c r="B385" s="87"/>
      <c r="C385" s="8">
        <v>37</v>
      </c>
      <c r="D385" s="337">
        <v>0.13144524716471548</v>
      </c>
      <c r="E385" s="8">
        <f t="shared" si="31"/>
        <v>9</v>
      </c>
      <c r="F385" s="338"/>
      <c r="G385" s="339">
        <f>IF(OR($C385&gt;G$7,$C385+$E385-1&lt;G$7),0,$D385-SUM($F261:F261))</f>
        <v>0</v>
      </c>
      <c r="H385" s="339">
        <f>IF(OR($C385&gt;H$7,$C385+$E385-1&lt;H$7),0,$D385-SUM($F261:G261))</f>
        <v>0</v>
      </c>
      <c r="I385" s="339">
        <f>IF(OR($C385&gt;I$7,$C385+$E385-1&lt;I$7),0,$D385-SUM($F261:H261))</f>
        <v>0</v>
      </c>
      <c r="J385" s="339">
        <f>IF(OR($C385&gt;J$7,$C385+$E385-1&lt;J$7),0,$D385-SUM($F261:I261))</f>
        <v>0</v>
      </c>
      <c r="K385" s="339">
        <f>IF(OR($C385&gt;K$7,$C385+$E385-1&lt;K$7),0,$D385-SUM($F261:J261))</f>
        <v>0</v>
      </c>
      <c r="L385" s="339">
        <f>IF(OR($C385&gt;L$7,$C385+$E385-1&lt;L$7),0,$D385-SUM($F261:K261))</f>
        <v>0</v>
      </c>
      <c r="M385" s="339">
        <f>IF(OR($C385&gt;M$7,$C385+$E385-1&lt;M$7),0,$D385-SUM($F261:L261))</f>
        <v>0</v>
      </c>
      <c r="N385" s="339">
        <f>IF(OR($C385&gt;N$7,$C385+$E385-1&lt;N$7),0,$D385-SUM($F261:M261))</f>
        <v>0</v>
      </c>
      <c r="O385" s="339">
        <f>IF(OR($C385&gt;O$7,$C385+$E385-1&lt;O$7),0,$D385-SUM($F261:N261))</f>
        <v>0</v>
      </c>
      <c r="P385" s="339">
        <f>IF(OR($C385&gt;P$7,$C385+$E385-1&lt;P$7),0,$D385-SUM($F261:O261))</f>
        <v>0</v>
      </c>
      <c r="Q385" s="339">
        <f>IF(OR($C385&gt;Q$7,$C385+$E385-1&lt;Q$7),0,$D385-SUM($F261:P261))</f>
        <v>0</v>
      </c>
      <c r="R385" s="339">
        <f>IF(OR($C385&gt;R$7,$C385+$E385-1&lt;R$7),0,$D385-SUM($F261:Q261))</f>
        <v>0</v>
      </c>
      <c r="S385" s="339">
        <f>IF(OR($C385&gt;S$7,$C385+$E385-1&lt;S$7),0,$D385-SUM($F261:R261))</f>
        <v>0</v>
      </c>
      <c r="T385" s="339">
        <f>IF(OR($C385&gt;T$7,$C385+$E385-1&lt;T$7),0,$D385-SUM($F261:S261))</f>
        <v>0</v>
      </c>
      <c r="U385" s="339">
        <f>IF(OR($C385&gt;U$7,$C385+$E385-1&lt;U$7),0,$D385-SUM($F261:T261))</f>
        <v>0</v>
      </c>
      <c r="V385" s="339">
        <f>IF(OR($C385&gt;V$7,$C385+$E385-1&lt;V$7),0,$D385-SUM($F261:U261))</f>
        <v>0</v>
      </c>
      <c r="W385" s="339">
        <f>IF(OR($C385&gt;W$7,$C385+$E385-1&lt;W$7),0,$D385-SUM($F261:V261))</f>
        <v>0</v>
      </c>
      <c r="X385" s="339">
        <f>IF(OR($C385&gt;X$7,$C385+$E385-1&lt;X$7),0,$D385-SUM($F261:W261))</f>
        <v>0</v>
      </c>
      <c r="Y385" s="339">
        <f>IF(OR($C385&gt;Y$7,$C385+$E385-1&lt;Y$7),0,$D385-SUM($F261:X261))</f>
        <v>0</v>
      </c>
      <c r="Z385" s="339">
        <f>IF(OR($C385&gt;Z$7,$C385+$E385-1&lt;Z$7),0,$D385-SUM($F261:Y261))</f>
        <v>0</v>
      </c>
      <c r="AA385" s="339">
        <f>IF(OR($C385&gt;AA$7,$C385+$E385-1&lt;AA$7),0,$D385-SUM($F261:Z261))</f>
        <v>0</v>
      </c>
      <c r="AB385" s="339">
        <f>IF(OR($C385&gt;AB$7,$C385+$E385-1&lt;AB$7),0,$D385-SUM($F261:AA261))</f>
        <v>0</v>
      </c>
      <c r="AC385" s="339">
        <f>IF(OR($C385&gt;AC$7,$C385+$E385-1&lt;AC$7),0,$D385-SUM($F261:AB261))</f>
        <v>0</v>
      </c>
      <c r="AD385" s="339">
        <f>IF(OR($C385&gt;AD$7,$C385+$E385-1&lt;AD$7),0,$D385-SUM($F261:AC261))</f>
        <v>0</v>
      </c>
      <c r="AE385" s="339">
        <f>IF(OR($C385&gt;AE$7,$C385+$E385-1&lt;AE$7),0,$D385-SUM($F261:AD261))</f>
        <v>0</v>
      </c>
      <c r="AF385" s="339">
        <f>IF(OR($C385&gt;AF$7,$C385+$E385-1&lt;AF$7),0,$D385-SUM($F261:AE261))</f>
        <v>0</v>
      </c>
      <c r="AG385" s="339">
        <f>IF(OR($C385&gt;AG$7,$C385+$E385-1&lt;AG$7),0,$D385-SUM($F261:AF261))</f>
        <v>0</v>
      </c>
      <c r="AH385" s="339">
        <f>IF(OR($C385&gt;AH$7,$C385+$E385-1&lt;AH$7),0,$D385-SUM($F261:AG261))</f>
        <v>0</v>
      </c>
      <c r="AI385" s="339">
        <f>IF(OR($C385&gt;AI$7,$C385+$E385-1&lt;AI$7),0,$D385-SUM($F261:AH261))</f>
        <v>0</v>
      </c>
      <c r="AJ385" s="339">
        <f>IF(OR($C385&gt;AJ$7,$C385+$E385-1&lt;AJ$7),0,$D385-SUM($F261:AI261))</f>
        <v>0</v>
      </c>
      <c r="AK385" s="339">
        <f>IF(OR($C385&gt;AK$7,$C385+$E385-1&lt;AK$7),0,$D385-SUM($F261:AJ261))</f>
        <v>0</v>
      </c>
      <c r="AL385" s="339">
        <f>IF(OR($C385&gt;AL$7,$C385+$E385-1&lt;AL$7),0,$D385-SUM($F261:AK261))</f>
        <v>0</v>
      </c>
      <c r="AM385" s="339">
        <f>IF(OR($C385&gt;AM$7,$C385+$E385-1&lt;AM$7),0,$D385-SUM($F261:AL261))</f>
        <v>0</v>
      </c>
      <c r="AN385" s="339">
        <f>IF(OR($C385&gt;AN$7,$C385+$E385-1&lt;AN$7),0,$D385-SUM($F261:AM261))</f>
        <v>0</v>
      </c>
      <c r="AO385" s="339">
        <f>IF(OR($C385&gt;AO$7,$C385+$E385-1&lt;AO$7),0,$D385-SUM($F261:AN261))</f>
        <v>0</v>
      </c>
      <c r="AP385" s="339">
        <f>IF(OR($C385&gt;AP$7,$C385+$E385-1&lt;AP$7),0,$D385-SUM($F261:AO261))</f>
        <v>0</v>
      </c>
      <c r="AQ385" s="339">
        <f>IF(OR($C385&gt;AQ$7,$C385+$E385-1&lt;AQ$7),0,$D385-SUM($F261:AP261))</f>
        <v>0.13144524716471548</v>
      </c>
      <c r="AR385" s="339">
        <f>IF(OR($C385&gt;AR$7,$C385+$E385-1&lt;AR$7),0,$D385-SUM($F261:AQ261))</f>
        <v>0.13144524716471548</v>
      </c>
      <c r="AS385" s="339">
        <f>IF(OR($C385&gt;AS$7,$C385+$E385-1&lt;AS$7),0,$D385-SUM($F261:AR261))</f>
        <v>0.13144524716471548</v>
      </c>
      <c r="AT385" s="339">
        <f>IF(OR($C385&gt;AT$7,$C385+$E385-1&lt;AT$7),0,$D385-SUM($F261:AS261))</f>
        <v>0.13144524716471548</v>
      </c>
      <c r="AU385" s="339">
        <f>IF(OR($C385&gt;AU$7,$C385+$E385-1&lt;AU$7),0,$D385-SUM($F261:AT261))</f>
        <v>0.13144524716471548</v>
      </c>
      <c r="AV385" s="339">
        <f>IF(OR($C385&gt;AV$7,$C385+$E385-1&lt;AV$7),0,$D385-SUM($F261:AU261))</f>
        <v>0.13144524716471548</v>
      </c>
      <c r="AW385" s="339">
        <f>IF(OR($C385&gt;AW$7,$C385+$E385-1&lt;AW$7),0,$D385-SUM($F261:AV261))</f>
        <v>0.13144524716471548</v>
      </c>
      <c r="AX385" s="339">
        <f>IF(OR($C385&gt;AX$7,$C385+$E385-1&lt;AX$7),0,$D385-SUM($F261:AW261))</f>
        <v>0.13144524716471548</v>
      </c>
      <c r="AY385" s="339">
        <f>IF(OR($C385&gt;AY$7,$C385+$E385-1&lt;AY$7),0,$D385-SUM($F261:AX261))</f>
        <v>0.13144524716471548</v>
      </c>
      <c r="AZ385" s="339">
        <f>IF(OR($C385&gt;AZ$7,$C385+$E385-1&lt;AZ$7),0,$D385-SUM($F261:AY261))</f>
        <v>0</v>
      </c>
      <c r="BA385" s="339">
        <f>IF(OR($C385&gt;BA$7,$C385+$E385-1&lt;BA$7),0,$D385-SUM($F261:AZ261))</f>
        <v>0</v>
      </c>
      <c r="BB385" s="339">
        <f>IF(OR($C385&gt;BB$7,$C385+$E385-1&lt;BB$7),0,$D385-SUM($F261:BA261))</f>
        <v>0</v>
      </c>
      <c r="BC385" s="339">
        <f>IF(OR($C385&gt;BC$7,$C385+$E385-1&lt;BC$7),0,$D385-SUM($F261:BB261))</f>
        <v>0</v>
      </c>
      <c r="BD385" s="339">
        <f>IF(OR($C385&gt;BD$7,$C385+$E385-1&lt;BD$7),0,$D385-SUM($F261:BC261))</f>
        <v>0</v>
      </c>
      <c r="BE385" s="339">
        <f>IF(OR($C385&gt;BE$7,$C385+$E385-1&lt;BE$7),0,$D385-SUM($F261:BD261))</f>
        <v>0</v>
      </c>
      <c r="BF385" s="339">
        <f>IF(OR($C385&gt;BF$7,$C385+$E385-1&lt;BF$7),0,$D385-SUM($F261:BE261))</f>
        <v>0</v>
      </c>
      <c r="BG385" s="339">
        <f>IF(OR($C385&gt;BG$7,$C385+$E385-1&lt;BG$7),0,$D385-SUM($F261:BF261))</f>
        <v>0</v>
      </c>
      <c r="BH385" s="339">
        <f>IF(OR($C385&gt;BH$7,$C385+$E385-1&lt;BH$7),0,$D385-SUM($F261:BG261))</f>
        <v>0</v>
      </c>
      <c r="BI385" s="339">
        <f>IF(OR($C385&gt;BI$7,$C385+$E385-1&lt;BI$7),0,$D385-SUM($F261:BH261))</f>
        <v>0</v>
      </c>
      <c r="BJ385" s="339">
        <f>IF(OR($C385&gt;BJ$7,$C385+$E385-1&lt;BJ$7),0,$D385-SUM($F261:BI261))</f>
        <v>0</v>
      </c>
      <c r="BK385" s="339">
        <f>IF(OR($C385&gt;BK$7,$C385+$E385-1&lt;BK$7),0,$D385-SUM($F261:BJ261))</f>
        <v>0</v>
      </c>
      <c r="BL385" s="339">
        <f>IF(OR($C385&gt;BL$7,$C385+$E385-1&lt;BL$7),0,$D385-SUM($F261:BK261))</f>
        <v>0</v>
      </c>
      <c r="BM385" s="339">
        <f>IF(OR($C385&gt;BM$7,$C385+$E385-1&lt;BM$7),0,$D385-SUM($F261:BL261))</f>
        <v>0</v>
      </c>
      <c r="BN385" s="339">
        <f>IF(OR($C385&gt;BN$7,$C385+$E385-1&lt;BN$7),0,$D385-SUM($F261:BM261))</f>
        <v>0</v>
      </c>
      <c r="BO385" s="253"/>
      <c r="BP385" s="253"/>
      <c r="BQ385" s="253"/>
      <c r="BR385" s="253"/>
      <c r="BS385" s="253"/>
      <c r="BT385" s="253"/>
      <c r="BU385" s="253"/>
      <c r="BV385" s="253"/>
      <c r="BW385" s="253"/>
      <c r="BX385" s="253"/>
      <c r="BY385" s="253"/>
      <c r="BZ385" s="253"/>
      <c r="CA385" s="253"/>
      <c r="CB385" s="253"/>
      <c r="CC385" s="253"/>
      <c r="CD385" s="253"/>
      <c r="CE385" s="253"/>
      <c r="CF385" s="253"/>
      <c r="CG385" s="253"/>
      <c r="CH385" s="253"/>
      <c r="CI385" s="253"/>
      <c r="CJ385" s="253"/>
      <c r="CK385" s="253"/>
      <c r="CL385" s="253"/>
    </row>
    <row r="386" spans="1:90" hidden="1" outlineLevel="1" x14ac:dyDescent="0.15">
      <c r="A386" s="112"/>
      <c r="B386" s="87"/>
      <c r="C386" s="8">
        <v>38</v>
      </c>
      <c r="D386" s="337">
        <v>0.12883720654636793</v>
      </c>
      <c r="E386" s="8">
        <f t="shared" si="31"/>
        <v>9</v>
      </c>
      <c r="F386" s="338"/>
      <c r="G386" s="339">
        <f>IF(OR($C386&gt;G$7,$C386+$E386-1&lt;G$7),0,$D386-SUM($F262:F262))</f>
        <v>0</v>
      </c>
      <c r="H386" s="339">
        <f>IF(OR($C386&gt;H$7,$C386+$E386-1&lt;H$7),0,$D386-SUM($F262:G262))</f>
        <v>0</v>
      </c>
      <c r="I386" s="339">
        <f>IF(OR($C386&gt;I$7,$C386+$E386-1&lt;I$7),0,$D386-SUM($F262:H262))</f>
        <v>0</v>
      </c>
      <c r="J386" s="339">
        <f>IF(OR($C386&gt;J$7,$C386+$E386-1&lt;J$7),0,$D386-SUM($F262:I262))</f>
        <v>0</v>
      </c>
      <c r="K386" s="339">
        <f>IF(OR($C386&gt;K$7,$C386+$E386-1&lt;K$7),0,$D386-SUM($F262:J262))</f>
        <v>0</v>
      </c>
      <c r="L386" s="339">
        <f>IF(OR($C386&gt;L$7,$C386+$E386-1&lt;L$7),0,$D386-SUM($F262:K262))</f>
        <v>0</v>
      </c>
      <c r="M386" s="339">
        <f>IF(OR($C386&gt;M$7,$C386+$E386-1&lt;M$7),0,$D386-SUM($F262:L262))</f>
        <v>0</v>
      </c>
      <c r="N386" s="339">
        <f>IF(OR($C386&gt;N$7,$C386+$E386-1&lt;N$7),0,$D386-SUM($F262:M262))</f>
        <v>0</v>
      </c>
      <c r="O386" s="339">
        <f>IF(OR($C386&gt;O$7,$C386+$E386-1&lt;O$7),0,$D386-SUM($F262:N262))</f>
        <v>0</v>
      </c>
      <c r="P386" s="339">
        <f>IF(OR($C386&gt;P$7,$C386+$E386-1&lt;P$7),0,$D386-SUM($F262:O262))</f>
        <v>0</v>
      </c>
      <c r="Q386" s="339">
        <f>IF(OR($C386&gt;Q$7,$C386+$E386-1&lt;Q$7),0,$D386-SUM($F262:P262))</f>
        <v>0</v>
      </c>
      <c r="R386" s="339">
        <f>IF(OR($C386&gt;R$7,$C386+$E386-1&lt;R$7),0,$D386-SUM($F262:Q262))</f>
        <v>0</v>
      </c>
      <c r="S386" s="339">
        <f>IF(OR($C386&gt;S$7,$C386+$E386-1&lt;S$7),0,$D386-SUM($F262:R262))</f>
        <v>0</v>
      </c>
      <c r="T386" s="339">
        <f>IF(OR($C386&gt;T$7,$C386+$E386-1&lt;T$7),0,$D386-SUM($F262:S262))</f>
        <v>0</v>
      </c>
      <c r="U386" s="339">
        <f>IF(OR($C386&gt;U$7,$C386+$E386-1&lt;U$7),0,$D386-SUM($F262:T262))</f>
        <v>0</v>
      </c>
      <c r="V386" s="339">
        <f>IF(OR($C386&gt;V$7,$C386+$E386-1&lt;V$7),0,$D386-SUM($F262:U262))</f>
        <v>0</v>
      </c>
      <c r="W386" s="339">
        <f>IF(OR($C386&gt;W$7,$C386+$E386-1&lt;W$7),0,$D386-SUM($F262:V262))</f>
        <v>0</v>
      </c>
      <c r="X386" s="339">
        <f>IF(OR($C386&gt;X$7,$C386+$E386-1&lt;X$7),0,$D386-SUM($F262:W262))</f>
        <v>0</v>
      </c>
      <c r="Y386" s="339">
        <f>IF(OR($C386&gt;Y$7,$C386+$E386-1&lt;Y$7),0,$D386-SUM($F262:X262))</f>
        <v>0</v>
      </c>
      <c r="Z386" s="339">
        <f>IF(OR($C386&gt;Z$7,$C386+$E386-1&lt;Z$7),0,$D386-SUM($F262:Y262))</f>
        <v>0</v>
      </c>
      <c r="AA386" s="339">
        <f>IF(OR($C386&gt;AA$7,$C386+$E386-1&lt;AA$7),0,$D386-SUM($F262:Z262))</f>
        <v>0</v>
      </c>
      <c r="AB386" s="339">
        <f>IF(OR($C386&gt;AB$7,$C386+$E386-1&lt;AB$7),0,$D386-SUM($F262:AA262))</f>
        <v>0</v>
      </c>
      <c r="AC386" s="339">
        <f>IF(OR($C386&gt;AC$7,$C386+$E386-1&lt;AC$7),0,$D386-SUM($F262:AB262))</f>
        <v>0</v>
      </c>
      <c r="AD386" s="339">
        <f>IF(OR($C386&gt;AD$7,$C386+$E386-1&lt;AD$7),0,$D386-SUM($F262:AC262))</f>
        <v>0</v>
      </c>
      <c r="AE386" s="339">
        <f>IF(OR($C386&gt;AE$7,$C386+$E386-1&lt;AE$7),0,$D386-SUM($F262:AD262))</f>
        <v>0</v>
      </c>
      <c r="AF386" s="339">
        <f>IF(OR($C386&gt;AF$7,$C386+$E386-1&lt;AF$7),0,$D386-SUM($F262:AE262))</f>
        <v>0</v>
      </c>
      <c r="AG386" s="339">
        <f>IF(OR($C386&gt;AG$7,$C386+$E386-1&lt;AG$7),0,$D386-SUM($F262:AF262))</f>
        <v>0</v>
      </c>
      <c r="AH386" s="339">
        <f>IF(OR($C386&gt;AH$7,$C386+$E386-1&lt;AH$7),0,$D386-SUM($F262:AG262))</f>
        <v>0</v>
      </c>
      <c r="AI386" s="339">
        <f>IF(OR($C386&gt;AI$7,$C386+$E386-1&lt;AI$7),0,$D386-SUM($F262:AH262))</f>
        <v>0</v>
      </c>
      <c r="AJ386" s="339">
        <f>IF(OR($C386&gt;AJ$7,$C386+$E386-1&lt;AJ$7),0,$D386-SUM($F262:AI262))</f>
        <v>0</v>
      </c>
      <c r="AK386" s="339">
        <f>IF(OR($C386&gt;AK$7,$C386+$E386-1&lt;AK$7),0,$D386-SUM($F262:AJ262))</f>
        <v>0</v>
      </c>
      <c r="AL386" s="339">
        <f>IF(OR($C386&gt;AL$7,$C386+$E386-1&lt;AL$7),0,$D386-SUM($F262:AK262))</f>
        <v>0</v>
      </c>
      <c r="AM386" s="339">
        <f>IF(OR($C386&gt;AM$7,$C386+$E386-1&lt;AM$7),0,$D386-SUM($F262:AL262))</f>
        <v>0</v>
      </c>
      <c r="AN386" s="339">
        <f>IF(OR($C386&gt;AN$7,$C386+$E386-1&lt;AN$7),0,$D386-SUM($F262:AM262))</f>
        <v>0</v>
      </c>
      <c r="AO386" s="339">
        <f>IF(OR($C386&gt;AO$7,$C386+$E386-1&lt;AO$7),0,$D386-SUM($F262:AN262))</f>
        <v>0</v>
      </c>
      <c r="AP386" s="339">
        <f>IF(OR($C386&gt;AP$7,$C386+$E386-1&lt;AP$7),0,$D386-SUM($F262:AO262))</f>
        <v>0</v>
      </c>
      <c r="AQ386" s="339">
        <f>IF(OR($C386&gt;AQ$7,$C386+$E386-1&lt;AQ$7),0,$D386-SUM($F262:AP262))</f>
        <v>0</v>
      </c>
      <c r="AR386" s="339">
        <f>IF(OR($C386&gt;AR$7,$C386+$E386-1&lt;AR$7),0,$D386-SUM($F262:AQ262))</f>
        <v>0.12883720654636793</v>
      </c>
      <c r="AS386" s="339">
        <f>IF(OR($C386&gt;AS$7,$C386+$E386-1&lt;AS$7),0,$D386-SUM($F262:AR262))</f>
        <v>0.12883720654636793</v>
      </c>
      <c r="AT386" s="339">
        <f>IF(OR($C386&gt;AT$7,$C386+$E386-1&lt;AT$7),0,$D386-SUM($F262:AS262))</f>
        <v>0.12883720654636793</v>
      </c>
      <c r="AU386" s="339">
        <f>IF(OR($C386&gt;AU$7,$C386+$E386-1&lt;AU$7),0,$D386-SUM($F262:AT262))</f>
        <v>0.12883720654636793</v>
      </c>
      <c r="AV386" s="339">
        <f>IF(OR($C386&gt;AV$7,$C386+$E386-1&lt;AV$7),0,$D386-SUM($F262:AU262))</f>
        <v>0.12883720654636793</v>
      </c>
      <c r="AW386" s="339">
        <f>IF(OR($C386&gt;AW$7,$C386+$E386-1&lt;AW$7),0,$D386-SUM($F262:AV262))</f>
        <v>0.12883720654636793</v>
      </c>
      <c r="AX386" s="339">
        <f>IF(OR($C386&gt;AX$7,$C386+$E386-1&lt;AX$7),0,$D386-SUM($F262:AW262))</f>
        <v>0.12883720654636793</v>
      </c>
      <c r="AY386" s="339">
        <f>IF(OR($C386&gt;AY$7,$C386+$E386-1&lt;AY$7),0,$D386-SUM($F262:AX262))</f>
        <v>0.12883720654636793</v>
      </c>
      <c r="AZ386" s="339">
        <f>IF(OR($C386&gt;AZ$7,$C386+$E386-1&lt;AZ$7),0,$D386-SUM($F262:AY262))</f>
        <v>0.12883720654636793</v>
      </c>
      <c r="BA386" s="339">
        <f>IF(OR($C386&gt;BA$7,$C386+$E386-1&lt;BA$7),0,$D386-SUM($F262:AZ262))</f>
        <v>0</v>
      </c>
      <c r="BB386" s="339">
        <f>IF(OR($C386&gt;BB$7,$C386+$E386-1&lt;BB$7),0,$D386-SUM($F262:BA262))</f>
        <v>0</v>
      </c>
      <c r="BC386" s="339">
        <f>IF(OR($C386&gt;BC$7,$C386+$E386-1&lt;BC$7),0,$D386-SUM($F262:BB262))</f>
        <v>0</v>
      </c>
      <c r="BD386" s="339">
        <f>IF(OR($C386&gt;BD$7,$C386+$E386-1&lt;BD$7),0,$D386-SUM($F262:BC262))</f>
        <v>0</v>
      </c>
      <c r="BE386" s="339">
        <f>IF(OR($C386&gt;BE$7,$C386+$E386-1&lt;BE$7),0,$D386-SUM($F262:BD262))</f>
        <v>0</v>
      </c>
      <c r="BF386" s="339">
        <f>IF(OR($C386&gt;BF$7,$C386+$E386-1&lt;BF$7),0,$D386-SUM($F262:BE262))</f>
        <v>0</v>
      </c>
      <c r="BG386" s="339">
        <f>IF(OR($C386&gt;BG$7,$C386+$E386-1&lt;BG$7),0,$D386-SUM($F262:BF262))</f>
        <v>0</v>
      </c>
      <c r="BH386" s="339">
        <f>IF(OR($C386&gt;BH$7,$C386+$E386-1&lt;BH$7),0,$D386-SUM($F262:BG262))</f>
        <v>0</v>
      </c>
      <c r="BI386" s="339">
        <f>IF(OR($C386&gt;BI$7,$C386+$E386-1&lt;BI$7),0,$D386-SUM($F262:BH262))</f>
        <v>0</v>
      </c>
      <c r="BJ386" s="339">
        <f>IF(OR($C386&gt;BJ$7,$C386+$E386-1&lt;BJ$7),0,$D386-SUM($F262:BI262))</f>
        <v>0</v>
      </c>
      <c r="BK386" s="339">
        <f>IF(OR($C386&gt;BK$7,$C386+$E386-1&lt;BK$7),0,$D386-SUM($F262:BJ262))</f>
        <v>0</v>
      </c>
      <c r="BL386" s="339">
        <f>IF(OR($C386&gt;BL$7,$C386+$E386-1&lt;BL$7),0,$D386-SUM($F262:BK262))</f>
        <v>0</v>
      </c>
      <c r="BM386" s="339">
        <f>IF(OR($C386&gt;BM$7,$C386+$E386-1&lt;BM$7),0,$D386-SUM($F262:BL262))</f>
        <v>0</v>
      </c>
      <c r="BN386" s="339">
        <f>IF(OR($C386&gt;BN$7,$C386+$E386-1&lt;BN$7),0,$D386-SUM($F262:BM262))</f>
        <v>0</v>
      </c>
      <c r="BO386" s="253"/>
      <c r="BP386" s="253"/>
      <c r="BQ386" s="253"/>
      <c r="BR386" s="253"/>
      <c r="BS386" s="253"/>
      <c r="BT386" s="253"/>
      <c r="BU386" s="253"/>
      <c r="BV386" s="253"/>
      <c r="BW386" s="253"/>
      <c r="BX386" s="253"/>
      <c r="BY386" s="253"/>
      <c r="BZ386" s="253"/>
      <c r="CA386" s="253"/>
      <c r="CB386" s="253"/>
      <c r="CC386" s="253"/>
      <c r="CD386" s="253"/>
      <c r="CE386" s="253"/>
      <c r="CF386" s="253"/>
      <c r="CG386" s="253"/>
      <c r="CH386" s="253"/>
      <c r="CI386" s="253"/>
      <c r="CJ386" s="253"/>
      <c r="CK386" s="253"/>
      <c r="CL386" s="253"/>
    </row>
    <row r="387" spans="1:90" hidden="1" outlineLevel="1" x14ac:dyDescent="0.15">
      <c r="A387" s="112"/>
      <c r="B387" s="87"/>
      <c r="C387" s="8">
        <v>39</v>
      </c>
      <c r="D387" s="337">
        <v>0.12622916592802041</v>
      </c>
      <c r="E387" s="8">
        <f t="shared" si="31"/>
        <v>9</v>
      </c>
      <c r="F387" s="338"/>
      <c r="G387" s="339">
        <f>IF(OR($C387&gt;G$7,$C387+$E387-1&lt;G$7),0,$D387-SUM($F263:F263))</f>
        <v>0</v>
      </c>
      <c r="H387" s="339">
        <f>IF(OR($C387&gt;H$7,$C387+$E387-1&lt;H$7),0,$D387-SUM($F263:G263))</f>
        <v>0</v>
      </c>
      <c r="I387" s="339">
        <f>IF(OR($C387&gt;I$7,$C387+$E387-1&lt;I$7),0,$D387-SUM($F263:H263))</f>
        <v>0</v>
      </c>
      <c r="J387" s="339">
        <f>IF(OR($C387&gt;J$7,$C387+$E387-1&lt;J$7),0,$D387-SUM($F263:I263))</f>
        <v>0</v>
      </c>
      <c r="K387" s="339">
        <f>IF(OR($C387&gt;K$7,$C387+$E387-1&lt;K$7),0,$D387-SUM($F263:J263))</f>
        <v>0</v>
      </c>
      <c r="L387" s="339">
        <f>IF(OR($C387&gt;L$7,$C387+$E387-1&lt;L$7),0,$D387-SUM($F263:K263))</f>
        <v>0</v>
      </c>
      <c r="M387" s="339">
        <f>IF(OR($C387&gt;M$7,$C387+$E387-1&lt;M$7),0,$D387-SUM($F263:L263))</f>
        <v>0</v>
      </c>
      <c r="N387" s="339">
        <f>IF(OR($C387&gt;N$7,$C387+$E387-1&lt;N$7),0,$D387-SUM($F263:M263))</f>
        <v>0</v>
      </c>
      <c r="O387" s="339">
        <f>IF(OR($C387&gt;O$7,$C387+$E387-1&lt;O$7),0,$D387-SUM($F263:N263))</f>
        <v>0</v>
      </c>
      <c r="P387" s="339">
        <f>IF(OR($C387&gt;P$7,$C387+$E387-1&lt;P$7),0,$D387-SUM($F263:O263))</f>
        <v>0</v>
      </c>
      <c r="Q387" s="339">
        <f>IF(OR($C387&gt;Q$7,$C387+$E387-1&lt;Q$7),0,$D387-SUM($F263:P263))</f>
        <v>0</v>
      </c>
      <c r="R387" s="339">
        <f>IF(OR($C387&gt;R$7,$C387+$E387-1&lt;R$7),0,$D387-SUM($F263:Q263))</f>
        <v>0</v>
      </c>
      <c r="S387" s="339">
        <f>IF(OR($C387&gt;S$7,$C387+$E387-1&lt;S$7),0,$D387-SUM($F263:R263))</f>
        <v>0</v>
      </c>
      <c r="T387" s="339">
        <f>IF(OR($C387&gt;T$7,$C387+$E387-1&lt;T$7),0,$D387-SUM($F263:S263))</f>
        <v>0</v>
      </c>
      <c r="U387" s="339">
        <f>IF(OR($C387&gt;U$7,$C387+$E387-1&lt;U$7),0,$D387-SUM($F263:T263))</f>
        <v>0</v>
      </c>
      <c r="V387" s="339">
        <f>IF(OR($C387&gt;V$7,$C387+$E387-1&lt;V$7),0,$D387-SUM($F263:U263))</f>
        <v>0</v>
      </c>
      <c r="W387" s="339">
        <f>IF(OR($C387&gt;W$7,$C387+$E387-1&lt;W$7),0,$D387-SUM($F263:V263))</f>
        <v>0</v>
      </c>
      <c r="X387" s="339">
        <f>IF(OR($C387&gt;X$7,$C387+$E387-1&lt;X$7),0,$D387-SUM($F263:W263))</f>
        <v>0</v>
      </c>
      <c r="Y387" s="339">
        <f>IF(OR($C387&gt;Y$7,$C387+$E387-1&lt;Y$7),0,$D387-SUM($F263:X263))</f>
        <v>0</v>
      </c>
      <c r="Z387" s="339">
        <f>IF(OR($C387&gt;Z$7,$C387+$E387-1&lt;Z$7),0,$D387-SUM($F263:Y263))</f>
        <v>0</v>
      </c>
      <c r="AA387" s="339">
        <f>IF(OR($C387&gt;AA$7,$C387+$E387-1&lt;AA$7),0,$D387-SUM($F263:Z263))</f>
        <v>0</v>
      </c>
      <c r="AB387" s="339">
        <f>IF(OR($C387&gt;AB$7,$C387+$E387-1&lt;AB$7),0,$D387-SUM($F263:AA263))</f>
        <v>0</v>
      </c>
      <c r="AC387" s="339">
        <f>IF(OR($C387&gt;AC$7,$C387+$E387-1&lt;AC$7),0,$D387-SUM($F263:AB263))</f>
        <v>0</v>
      </c>
      <c r="AD387" s="339">
        <f>IF(OR($C387&gt;AD$7,$C387+$E387-1&lt;AD$7),0,$D387-SUM($F263:AC263))</f>
        <v>0</v>
      </c>
      <c r="AE387" s="339">
        <f>IF(OR($C387&gt;AE$7,$C387+$E387-1&lt;AE$7),0,$D387-SUM($F263:AD263))</f>
        <v>0</v>
      </c>
      <c r="AF387" s="339">
        <f>IF(OR($C387&gt;AF$7,$C387+$E387-1&lt;AF$7),0,$D387-SUM($F263:AE263))</f>
        <v>0</v>
      </c>
      <c r="AG387" s="339">
        <f>IF(OR($C387&gt;AG$7,$C387+$E387-1&lt;AG$7),0,$D387-SUM($F263:AF263))</f>
        <v>0</v>
      </c>
      <c r="AH387" s="339">
        <f>IF(OR($C387&gt;AH$7,$C387+$E387-1&lt;AH$7),0,$D387-SUM($F263:AG263))</f>
        <v>0</v>
      </c>
      <c r="AI387" s="339">
        <f>IF(OR($C387&gt;AI$7,$C387+$E387-1&lt;AI$7),0,$D387-SUM($F263:AH263))</f>
        <v>0</v>
      </c>
      <c r="AJ387" s="339">
        <f>IF(OR($C387&gt;AJ$7,$C387+$E387-1&lt;AJ$7),0,$D387-SUM($F263:AI263))</f>
        <v>0</v>
      </c>
      <c r="AK387" s="339">
        <f>IF(OR($C387&gt;AK$7,$C387+$E387-1&lt;AK$7),0,$D387-SUM($F263:AJ263))</f>
        <v>0</v>
      </c>
      <c r="AL387" s="339">
        <f>IF(OR($C387&gt;AL$7,$C387+$E387-1&lt;AL$7),0,$D387-SUM($F263:AK263))</f>
        <v>0</v>
      </c>
      <c r="AM387" s="339">
        <f>IF(OR($C387&gt;AM$7,$C387+$E387-1&lt;AM$7),0,$D387-SUM($F263:AL263))</f>
        <v>0</v>
      </c>
      <c r="AN387" s="339">
        <f>IF(OR($C387&gt;AN$7,$C387+$E387-1&lt;AN$7),0,$D387-SUM($F263:AM263))</f>
        <v>0</v>
      </c>
      <c r="AO387" s="339">
        <f>IF(OR($C387&gt;AO$7,$C387+$E387-1&lt;AO$7),0,$D387-SUM($F263:AN263))</f>
        <v>0</v>
      </c>
      <c r="AP387" s="339">
        <f>IF(OR($C387&gt;AP$7,$C387+$E387-1&lt;AP$7),0,$D387-SUM($F263:AO263))</f>
        <v>0</v>
      </c>
      <c r="AQ387" s="339">
        <f>IF(OR($C387&gt;AQ$7,$C387+$E387-1&lt;AQ$7),0,$D387-SUM($F263:AP263))</f>
        <v>0</v>
      </c>
      <c r="AR387" s="339">
        <f>IF(OR($C387&gt;AR$7,$C387+$E387-1&lt;AR$7),0,$D387-SUM($F263:AQ263))</f>
        <v>0</v>
      </c>
      <c r="AS387" s="339">
        <f>IF(OR($C387&gt;AS$7,$C387+$E387-1&lt;AS$7),0,$D387-SUM($F263:AR263))</f>
        <v>0.12622916592802041</v>
      </c>
      <c r="AT387" s="339">
        <f>IF(OR($C387&gt;AT$7,$C387+$E387-1&lt;AT$7),0,$D387-SUM($F263:AS263))</f>
        <v>0.12622916592802041</v>
      </c>
      <c r="AU387" s="339">
        <f>IF(OR($C387&gt;AU$7,$C387+$E387-1&lt;AU$7),0,$D387-SUM($F263:AT263))</f>
        <v>0.12622916592802041</v>
      </c>
      <c r="AV387" s="339">
        <f>IF(OR($C387&gt;AV$7,$C387+$E387-1&lt;AV$7),0,$D387-SUM($F263:AU263))</f>
        <v>0.12622916592802041</v>
      </c>
      <c r="AW387" s="339">
        <f>IF(OR($C387&gt;AW$7,$C387+$E387-1&lt;AW$7),0,$D387-SUM($F263:AV263))</f>
        <v>0.12622916592802041</v>
      </c>
      <c r="AX387" s="339">
        <f>IF(OR($C387&gt;AX$7,$C387+$E387-1&lt;AX$7),0,$D387-SUM($F263:AW263))</f>
        <v>0.12622916592802041</v>
      </c>
      <c r="AY387" s="339">
        <f>IF(OR($C387&gt;AY$7,$C387+$E387-1&lt;AY$7),0,$D387-SUM($F263:AX263))</f>
        <v>0.12622916592802041</v>
      </c>
      <c r="AZ387" s="339">
        <f>IF(OR($C387&gt;AZ$7,$C387+$E387-1&lt;AZ$7),0,$D387-SUM($F263:AY263))</f>
        <v>0.12622916592802041</v>
      </c>
      <c r="BA387" s="339">
        <f>IF(OR($C387&gt;BA$7,$C387+$E387-1&lt;BA$7),0,$D387-SUM($F263:AZ263))</f>
        <v>0.12622916592802041</v>
      </c>
      <c r="BB387" s="339">
        <f>IF(OR($C387&gt;BB$7,$C387+$E387-1&lt;BB$7),0,$D387-SUM($F263:BA263))</f>
        <v>0</v>
      </c>
      <c r="BC387" s="339">
        <f>IF(OR($C387&gt;BC$7,$C387+$E387-1&lt;BC$7),0,$D387-SUM($F263:BB263))</f>
        <v>0</v>
      </c>
      <c r="BD387" s="339">
        <f>IF(OR($C387&gt;BD$7,$C387+$E387-1&lt;BD$7),0,$D387-SUM($F263:BC263))</f>
        <v>0</v>
      </c>
      <c r="BE387" s="339">
        <f>IF(OR($C387&gt;BE$7,$C387+$E387-1&lt;BE$7),0,$D387-SUM($F263:BD263))</f>
        <v>0</v>
      </c>
      <c r="BF387" s="339">
        <f>IF(OR($C387&gt;BF$7,$C387+$E387-1&lt;BF$7),0,$D387-SUM($F263:BE263))</f>
        <v>0</v>
      </c>
      <c r="BG387" s="339">
        <f>IF(OR($C387&gt;BG$7,$C387+$E387-1&lt;BG$7),0,$D387-SUM($F263:BF263))</f>
        <v>0</v>
      </c>
      <c r="BH387" s="339">
        <f>IF(OR($C387&gt;BH$7,$C387+$E387-1&lt;BH$7),0,$D387-SUM($F263:BG263))</f>
        <v>0</v>
      </c>
      <c r="BI387" s="339">
        <f>IF(OR($C387&gt;BI$7,$C387+$E387-1&lt;BI$7),0,$D387-SUM($F263:BH263))</f>
        <v>0</v>
      </c>
      <c r="BJ387" s="339">
        <f>IF(OR($C387&gt;BJ$7,$C387+$E387-1&lt;BJ$7),0,$D387-SUM($F263:BI263))</f>
        <v>0</v>
      </c>
      <c r="BK387" s="339">
        <f>IF(OR($C387&gt;BK$7,$C387+$E387-1&lt;BK$7),0,$D387-SUM($F263:BJ263))</f>
        <v>0</v>
      </c>
      <c r="BL387" s="339">
        <f>IF(OR($C387&gt;BL$7,$C387+$E387-1&lt;BL$7),0,$D387-SUM($F263:BK263))</f>
        <v>0</v>
      </c>
      <c r="BM387" s="339">
        <f>IF(OR($C387&gt;BM$7,$C387+$E387-1&lt;BM$7),0,$D387-SUM($F263:BL263))</f>
        <v>0</v>
      </c>
      <c r="BN387" s="339">
        <f>IF(OR($C387&gt;BN$7,$C387+$E387-1&lt;BN$7),0,$D387-SUM($F263:BM263))</f>
        <v>0</v>
      </c>
      <c r="BO387" s="253"/>
      <c r="BP387" s="253"/>
      <c r="BQ387" s="253"/>
      <c r="BR387" s="253"/>
      <c r="BS387" s="253"/>
      <c r="BT387" s="253"/>
      <c r="BU387" s="253"/>
      <c r="BV387" s="253"/>
      <c r="BW387" s="253"/>
      <c r="BX387" s="253"/>
      <c r="BY387" s="253"/>
      <c r="BZ387" s="253"/>
      <c r="CA387" s="253"/>
      <c r="CB387" s="253"/>
      <c r="CC387" s="253"/>
      <c r="CD387" s="253"/>
      <c r="CE387" s="253"/>
      <c r="CF387" s="253"/>
      <c r="CG387" s="253"/>
      <c r="CH387" s="253"/>
      <c r="CI387" s="253"/>
      <c r="CJ387" s="253"/>
      <c r="CK387" s="253"/>
      <c r="CL387" s="253"/>
    </row>
    <row r="388" spans="1:90" hidden="1" outlineLevel="1" x14ac:dyDescent="0.15">
      <c r="A388" s="112"/>
      <c r="B388" s="87"/>
      <c r="C388" s="8">
        <v>40</v>
      </c>
      <c r="D388" s="337">
        <v>0.12362112530967286</v>
      </c>
      <c r="E388" s="8">
        <f t="shared" si="31"/>
        <v>9</v>
      </c>
      <c r="F388" s="338"/>
      <c r="G388" s="339">
        <f>IF(OR($C388&gt;G$7,$C388+$E388-1&lt;G$7),0,$D388-SUM($F264:F264))</f>
        <v>0</v>
      </c>
      <c r="H388" s="339">
        <f>IF(OR($C388&gt;H$7,$C388+$E388-1&lt;H$7),0,$D388-SUM($F264:G264))</f>
        <v>0</v>
      </c>
      <c r="I388" s="339">
        <f>IF(OR($C388&gt;I$7,$C388+$E388-1&lt;I$7),0,$D388-SUM($F264:H264))</f>
        <v>0</v>
      </c>
      <c r="J388" s="339">
        <f>IF(OR($C388&gt;J$7,$C388+$E388-1&lt;J$7),0,$D388-SUM($F264:I264))</f>
        <v>0</v>
      </c>
      <c r="K388" s="339">
        <f>IF(OR($C388&gt;K$7,$C388+$E388-1&lt;K$7),0,$D388-SUM($F264:J264))</f>
        <v>0</v>
      </c>
      <c r="L388" s="339">
        <f>IF(OR($C388&gt;L$7,$C388+$E388-1&lt;L$7),0,$D388-SUM($F264:K264))</f>
        <v>0</v>
      </c>
      <c r="M388" s="339">
        <f>IF(OR($C388&gt;M$7,$C388+$E388-1&lt;M$7),0,$D388-SUM($F264:L264))</f>
        <v>0</v>
      </c>
      <c r="N388" s="339">
        <f>IF(OR($C388&gt;N$7,$C388+$E388-1&lt;N$7),0,$D388-SUM($F264:M264))</f>
        <v>0</v>
      </c>
      <c r="O388" s="339">
        <f>IF(OR($C388&gt;O$7,$C388+$E388-1&lt;O$7),0,$D388-SUM($F264:N264))</f>
        <v>0</v>
      </c>
      <c r="P388" s="339">
        <f>IF(OR($C388&gt;P$7,$C388+$E388-1&lt;P$7),0,$D388-SUM($F264:O264))</f>
        <v>0</v>
      </c>
      <c r="Q388" s="339">
        <f>IF(OR($C388&gt;Q$7,$C388+$E388-1&lt;Q$7),0,$D388-SUM($F264:P264))</f>
        <v>0</v>
      </c>
      <c r="R388" s="339">
        <f>IF(OR($C388&gt;R$7,$C388+$E388-1&lt;R$7),0,$D388-SUM($F264:Q264))</f>
        <v>0</v>
      </c>
      <c r="S388" s="339">
        <f>IF(OR($C388&gt;S$7,$C388+$E388-1&lt;S$7),0,$D388-SUM($F264:R264))</f>
        <v>0</v>
      </c>
      <c r="T388" s="339">
        <f>IF(OR($C388&gt;T$7,$C388+$E388-1&lt;T$7),0,$D388-SUM($F264:S264))</f>
        <v>0</v>
      </c>
      <c r="U388" s="339">
        <f>IF(OR($C388&gt;U$7,$C388+$E388-1&lt;U$7),0,$D388-SUM($F264:T264))</f>
        <v>0</v>
      </c>
      <c r="V388" s="339">
        <f>IF(OR($C388&gt;V$7,$C388+$E388-1&lt;V$7),0,$D388-SUM($F264:U264))</f>
        <v>0</v>
      </c>
      <c r="W388" s="339">
        <f>IF(OR($C388&gt;W$7,$C388+$E388-1&lt;W$7),0,$D388-SUM($F264:V264))</f>
        <v>0</v>
      </c>
      <c r="X388" s="339">
        <f>IF(OR($C388&gt;X$7,$C388+$E388-1&lt;X$7),0,$D388-SUM($F264:W264))</f>
        <v>0</v>
      </c>
      <c r="Y388" s="339">
        <f>IF(OR($C388&gt;Y$7,$C388+$E388-1&lt;Y$7),0,$D388-SUM($F264:X264))</f>
        <v>0</v>
      </c>
      <c r="Z388" s="339">
        <f>IF(OR($C388&gt;Z$7,$C388+$E388-1&lt;Z$7),0,$D388-SUM($F264:Y264))</f>
        <v>0</v>
      </c>
      <c r="AA388" s="339">
        <f>IF(OR($C388&gt;AA$7,$C388+$E388-1&lt;AA$7),0,$D388-SUM($F264:Z264))</f>
        <v>0</v>
      </c>
      <c r="AB388" s="339">
        <f>IF(OR($C388&gt;AB$7,$C388+$E388-1&lt;AB$7),0,$D388-SUM($F264:AA264))</f>
        <v>0</v>
      </c>
      <c r="AC388" s="339">
        <f>IF(OR($C388&gt;AC$7,$C388+$E388-1&lt;AC$7),0,$D388-SUM($F264:AB264))</f>
        <v>0</v>
      </c>
      <c r="AD388" s="339">
        <f>IF(OR($C388&gt;AD$7,$C388+$E388-1&lt;AD$7),0,$D388-SUM($F264:AC264))</f>
        <v>0</v>
      </c>
      <c r="AE388" s="339">
        <f>IF(OR($C388&gt;AE$7,$C388+$E388-1&lt;AE$7),0,$D388-SUM($F264:AD264))</f>
        <v>0</v>
      </c>
      <c r="AF388" s="339">
        <f>IF(OR($C388&gt;AF$7,$C388+$E388-1&lt;AF$7),0,$D388-SUM($F264:AE264))</f>
        <v>0</v>
      </c>
      <c r="AG388" s="339">
        <f>IF(OR($C388&gt;AG$7,$C388+$E388-1&lt;AG$7),0,$D388-SUM($F264:AF264))</f>
        <v>0</v>
      </c>
      <c r="AH388" s="339">
        <f>IF(OR($C388&gt;AH$7,$C388+$E388-1&lt;AH$7),0,$D388-SUM($F264:AG264))</f>
        <v>0</v>
      </c>
      <c r="AI388" s="339">
        <f>IF(OR($C388&gt;AI$7,$C388+$E388-1&lt;AI$7),0,$D388-SUM($F264:AH264))</f>
        <v>0</v>
      </c>
      <c r="AJ388" s="339">
        <f>IF(OR($C388&gt;AJ$7,$C388+$E388-1&lt;AJ$7),0,$D388-SUM($F264:AI264))</f>
        <v>0</v>
      </c>
      <c r="AK388" s="339">
        <f>IF(OR($C388&gt;AK$7,$C388+$E388-1&lt;AK$7),0,$D388-SUM($F264:AJ264))</f>
        <v>0</v>
      </c>
      <c r="AL388" s="339">
        <f>IF(OR($C388&gt;AL$7,$C388+$E388-1&lt;AL$7),0,$D388-SUM($F264:AK264))</f>
        <v>0</v>
      </c>
      <c r="AM388" s="339">
        <f>IF(OR($C388&gt;AM$7,$C388+$E388-1&lt;AM$7),0,$D388-SUM($F264:AL264))</f>
        <v>0</v>
      </c>
      <c r="AN388" s="339">
        <f>IF(OR($C388&gt;AN$7,$C388+$E388-1&lt;AN$7),0,$D388-SUM($F264:AM264))</f>
        <v>0</v>
      </c>
      <c r="AO388" s="339">
        <f>IF(OR($C388&gt;AO$7,$C388+$E388-1&lt;AO$7),0,$D388-SUM($F264:AN264))</f>
        <v>0</v>
      </c>
      <c r="AP388" s="339">
        <f>IF(OR($C388&gt;AP$7,$C388+$E388-1&lt;AP$7),0,$D388-SUM($F264:AO264))</f>
        <v>0</v>
      </c>
      <c r="AQ388" s="339">
        <f>IF(OR($C388&gt;AQ$7,$C388+$E388-1&lt;AQ$7),0,$D388-SUM($F264:AP264))</f>
        <v>0</v>
      </c>
      <c r="AR388" s="339">
        <f>IF(OR($C388&gt;AR$7,$C388+$E388-1&lt;AR$7),0,$D388-SUM($F264:AQ264))</f>
        <v>0</v>
      </c>
      <c r="AS388" s="339">
        <f>IF(OR($C388&gt;AS$7,$C388+$E388-1&lt;AS$7),0,$D388-SUM($F264:AR264))</f>
        <v>0</v>
      </c>
      <c r="AT388" s="339">
        <f>IF(OR($C388&gt;AT$7,$C388+$E388-1&lt;AT$7),0,$D388-SUM($F264:AS264))</f>
        <v>0.12362112530967286</v>
      </c>
      <c r="AU388" s="339">
        <f>IF(OR($C388&gt;AU$7,$C388+$E388-1&lt;AU$7),0,$D388-SUM($F264:AT264))</f>
        <v>0.12362112530967286</v>
      </c>
      <c r="AV388" s="339">
        <f>IF(OR($C388&gt;AV$7,$C388+$E388-1&lt;AV$7),0,$D388-SUM($F264:AU264))</f>
        <v>0.12362112530967286</v>
      </c>
      <c r="AW388" s="339">
        <f>IF(OR($C388&gt;AW$7,$C388+$E388-1&lt;AW$7),0,$D388-SUM($F264:AV264))</f>
        <v>0.12362112530967286</v>
      </c>
      <c r="AX388" s="339">
        <f>IF(OR($C388&gt;AX$7,$C388+$E388-1&lt;AX$7),0,$D388-SUM($F264:AW264))</f>
        <v>0.12362112530967286</v>
      </c>
      <c r="AY388" s="339">
        <f>IF(OR($C388&gt;AY$7,$C388+$E388-1&lt;AY$7),0,$D388-SUM($F264:AX264))</f>
        <v>0.12362112530967286</v>
      </c>
      <c r="AZ388" s="339">
        <f>IF(OR($C388&gt;AZ$7,$C388+$E388-1&lt;AZ$7),0,$D388-SUM($F264:AY264))</f>
        <v>0.12362112530967286</v>
      </c>
      <c r="BA388" s="339">
        <f>IF(OR($C388&gt;BA$7,$C388+$E388-1&lt;BA$7),0,$D388-SUM($F264:AZ264))</f>
        <v>0.12362112530967286</v>
      </c>
      <c r="BB388" s="339">
        <f>IF(OR($C388&gt;BB$7,$C388+$E388-1&lt;BB$7),0,$D388-SUM($F264:BA264))</f>
        <v>0.12362112530967286</v>
      </c>
      <c r="BC388" s="339">
        <f>IF(OR($C388&gt;BC$7,$C388+$E388-1&lt;BC$7),0,$D388-SUM($F264:BB264))</f>
        <v>0</v>
      </c>
      <c r="BD388" s="339">
        <f>IF(OR($C388&gt;BD$7,$C388+$E388-1&lt;BD$7),0,$D388-SUM($F264:BC264))</f>
        <v>0</v>
      </c>
      <c r="BE388" s="339">
        <f>IF(OR($C388&gt;BE$7,$C388+$E388-1&lt;BE$7),0,$D388-SUM($F264:BD264))</f>
        <v>0</v>
      </c>
      <c r="BF388" s="339">
        <f>IF(OR($C388&gt;BF$7,$C388+$E388-1&lt;BF$7),0,$D388-SUM($F264:BE264))</f>
        <v>0</v>
      </c>
      <c r="BG388" s="339">
        <f>IF(OR($C388&gt;BG$7,$C388+$E388-1&lt;BG$7),0,$D388-SUM($F264:BF264))</f>
        <v>0</v>
      </c>
      <c r="BH388" s="339">
        <f>IF(OR($C388&gt;BH$7,$C388+$E388-1&lt;BH$7),0,$D388-SUM($F264:BG264))</f>
        <v>0</v>
      </c>
      <c r="BI388" s="339">
        <f>IF(OR($C388&gt;BI$7,$C388+$E388-1&lt;BI$7),0,$D388-SUM($F264:BH264))</f>
        <v>0</v>
      </c>
      <c r="BJ388" s="339">
        <f>IF(OR($C388&gt;BJ$7,$C388+$E388-1&lt;BJ$7),0,$D388-SUM($F264:BI264))</f>
        <v>0</v>
      </c>
      <c r="BK388" s="339">
        <f>IF(OR($C388&gt;BK$7,$C388+$E388-1&lt;BK$7),0,$D388-SUM($F264:BJ264))</f>
        <v>0</v>
      </c>
      <c r="BL388" s="339">
        <f>IF(OR($C388&gt;BL$7,$C388+$E388-1&lt;BL$7),0,$D388-SUM($F264:BK264))</f>
        <v>0</v>
      </c>
      <c r="BM388" s="339">
        <f>IF(OR($C388&gt;BM$7,$C388+$E388-1&lt;BM$7),0,$D388-SUM($F264:BL264))</f>
        <v>0</v>
      </c>
      <c r="BN388" s="339">
        <f>IF(OR($C388&gt;BN$7,$C388+$E388-1&lt;BN$7),0,$D388-SUM($F264:BM264))</f>
        <v>0</v>
      </c>
      <c r="BO388" s="253"/>
      <c r="BP388" s="253"/>
      <c r="BQ388" s="253"/>
      <c r="BR388" s="253"/>
      <c r="BS388" s="253"/>
      <c r="BT388" s="253"/>
      <c r="BU388" s="253"/>
      <c r="BV388" s="253"/>
      <c r="BW388" s="253"/>
      <c r="BX388" s="253"/>
      <c r="BY388" s="253"/>
      <c r="BZ388" s="253"/>
      <c r="CA388" s="253"/>
      <c r="CB388" s="253"/>
      <c r="CC388" s="253"/>
      <c r="CD388" s="253"/>
      <c r="CE388" s="253"/>
      <c r="CF388" s="253"/>
      <c r="CG388" s="253"/>
      <c r="CH388" s="253"/>
      <c r="CI388" s="253"/>
      <c r="CJ388" s="253"/>
      <c r="CK388" s="253"/>
      <c r="CL388" s="253"/>
    </row>
    <row r="389" spans="1:90" hidden="1" outlineLevel="1" x14ac:dyDescent="0.15">
      <c r="A389" s="112"/>
      <c r="B389" s="87"/>
      <c r="C389" s="8">
        <v>41</v>
      </c>
      <c r="D389" s="337">
        <v>0.12101308469132534</v>
      </c>
      <c r="E389" s="8">
        <f t="shared" si="31"/>
        <v>9</v>
      </c>
      <c r="F389" s="338"/>
      <c r="G389" s="339">
        <f>IF(OR($C389&gt;G$7,$C389+$E389-1&lt;G$7),0,$D389-SUM($F265:F265))</f>
        <v>0</v>
      </c>
      <c r="H389" s="339">
        <f>IF(OR($C389&gt;H$7,$C389+$E389-1&lt;H$7),0,$D389-SUM($F265:G265))</f>
        <v>0</v>
      </c>
      <c r="I389" s="339">
        <f>IF(OR($C389&gt;I$7,$C389+$E389-1&lt;I$7),0,$D389-SUM($F265:H265))</f>
        <v>0</v>
      </c>
      <c r="J389" s="339">
        <f>IF(OR($C389&gt;J$7,$C389+$E389-1&lt;J$7),0,$D389-SUM($F265:I265))</f>
        <v>0</v>
      </c>
      <c r="K389" s="339">
        <f>IF(OR($C389&gt;K$7,$C389+$E389-1&lt;K$7),0,$D389-SUM($F265:J265))</f>
        <v>0</v>
      </c>
      <c r="L389" s="339">
        <f>IF(OR($C389&gt;L$7,$C389+$E389-1&lt;L$7),0,$D389-SUM($F265:K265))</f>
        <v>0</v>
      </c>
      <c r="M389" s="339">
        <f>IF(OR($C389&gt;M$7,$C389+$E389-1&lt;M$7),0,$D389-SUM($F265:L265))</f>
        <v>0</v>
      </c>
      <c r="N389" s="339">
        <f>IF(OR($C389&gt;N$7,$C389+$E389-1&lt;N$7),0,$D389-SUM($F265:M265))</f>
        <v>0</v>
      </c>
      <c r="O389" s="339">
        <f>IF(OR($C389&gt;O$7,$C389+$E389-1&lt;O$7),0,$D389-SUM($F265:N265))</f>
        <v>0</v>
      </c>
      <c r="P389" s="339">
        <f>IF(OR($C389&gt;P$7,$C389+$E389-1&lt;P$7),0,$D389-SUM($F265:O265))</f>
        <v>0</v>
      </c>
      <c r="Q389" s="339">
        <f>IF(OR($C389&gt;Q$7,$C389+$E389-1&lt;Q$7),0,$D389-SUM($F265:P265))</f>
        <v>0</v>
      </c>
      <c r="R389" s="339">
        <f>IF(OR($C389&gt;R$7,$C389+$E389-1&lt;R$7),0,$D389-SUM($F265:Q265))</f>
        <v>0</v>
      </c>
      <c r="S389" s="339">
        <f>IF(OR($C389&gt;S$7,$C389+$E389-1&lt;S$7),0,$D389-SUM($F265:R265))</f>
        <v>0</v>
      </c>
      <c r="T389" s="339">
        <f>IF(OR($C389&gt;T$7,$C389+$E389-1&lt;T$7),0,$D389-SUM($F265:S265))</f>
        <v>0</v>
      </c>
      <c r="U389" s="339">
        <f>IF(OR($C389&gt;U$7,$C389+$E389-1&lt;U$7),0,$D389-SUM($F265:T265))</f>
        <v>0</v>
      </c>
      <c r="V389" s="339">
        <f>IF(OR($C389&gt;V$7,$C389+$E389-1&lt;V$7),0,$D389-SUM($F265:U265))</f>
        <v>0</v>
      </c>
      <c r="W389" s="339">
        <f>IF(OR($C389&gt;W$7,$C389+$E389-1&lt;W$7),0,$D389-SUM($F265:V265))</f>
        <v>0</v>
      </c>
      <c r="X389" s="339">
        <f>IF(OR($C389&gt;X$7,$C389+$E389-1&lt;X$7),0,$D389-SUM($F265:W265))</f>
        <v>0</v>
      </c>
      <c r="Y389" s="339">
        <f>IF(OR($C389&gt;Y$7,$C389+$E389-1&lt;Y$7),0,$D389-SUM($F265:X265))</f>
        <v>0</v>
      </c>
      <c r="Z389" s="339">
        <f>IF(OR($C389&gt;Z$7,$C389+$E389-1&lt;Z$7),0,$D389-SUM($F265:Y265))</f>
        <v>0</v>
      </c>
      <c r="AA389" s="339">
        <f>IF(OR($C389&gt;AA$7,$C389+$E389-1&lt;AA$7),0,$D389-SUM($F265:Z265))</f>
        <v>0</v>
      </c>
      <c r="AB389" s="339">
        <f>IF(OR($C389&gt;AB$7,$C389+$E389-1&lt;AB$7),0,$D389-SUM($F265:AA265))</f>
        <v>0</v>
      </c>
      <c r="AC389" s="339">
        <f>IF(OR($C389&gt;AC$7,$C389+$E389-1&lt;AC$7),0,$D389-SUM($F265:AB265))</f>
        <v>0</v>
      </c>
      <c r="AD389" s="339">
        <f>IF(OR($C389&gt;AD$7,$C389+$E389-1&lt;AD$7),0,$D389-SUM($F265:AC265))</f>
        <v>0</v>
      </c>
      <c r="AE389" s="339">
        <f>IF(OR($C389&gt;AE$7,$C389+$E389-1&lt;AE$7),0,$D389-SUM($F265:AD265))</f>
        <v>0</v>
      </c>
      <c r="AF389" s="339">
        <f>IF(OR($C389&gt;AF$7,$C389+$E389-1&lt;AF$7),0,$D389-SUM($F265:AE265))</f>
        <v>0</v>
      </c>
      <c r="AG389" s="339">
        <f>IF(OR($C389&gt;AG$7,$C389+$E389-1&lt;AG$7),0,$D389-SUM($F265:AF265))</f>
        <v>0</v>
      </c>
      <c r="AH389" s="339">
        <f>IF(OR($C389&gt;AH$7,$C389+$E389-1&lt;AH$7),0,$D389-SUM($F265:AG265))</f>
        <v>0</v>
      </c>
      <c r="AI389" s="339">
        <f>IF(OR($C389&gt;AI$7,$C389+$E389-1&lt;AI$7),0,$D389-SUM($F265:AH265))</f>
        <v>0</v>
      </c>
      <c r="AJ389" s="339">
        <f>IF(OR($C389&gt;AJ$7,$C389+$E389-1&lt;AJ$7),0,$D389-SUM($F265:AI265))</f>
        <v>0</v>
      </c>
      <c r="AK389" s="339">
        <f>IF(OR($C389&gt;AK$7,$C389+$E389-1&lt;AK$7),0,$D389-SUM($F265:AJ265))</f>
        <v>0</v>
      </c>
      <c r="AL389" s="339">
        <f>IF(OR($C389&gt;AL$7,$C389+$E389-1&lt;AL$7),0,$D389-SUM($F265:AK265))</f>
        <v>0</v>
      </c>
      <c r="AM389" s="339">
        <f>IF(OR($C389&gt;AM$7,$C389+$E389-1&lt;AM$7),0,$D389-SUM($F265:AL265))</f>
        <v>0</v>
      </c>
      <c r="AN389" s="339">
        <f>IF(OR($C389&gt;AN$7,$C389+$E389-1&lt;AN$7),0,$D389-SUM($F265:AM265))</f>
        <v>0</v>
      </c>
      <c r="AO389" s="339">
        <f>IF(OR($C389&gt;AO$7,$C389+$E389-1&lt;AO$7),0,$D389-SUM($F265:AN265))</f>
        <v>0</v>
      </c>
      <c r="AP389" s="339">
        <f>IF(OR($C389&gt;AP$7,$C389+$E389-1&lt;AP$7),0,$D389-SUM($F265:AO265))</f>
        <v>0</v>
      </c>
      <c r="AQ389" s="339">
        <f>IF(OR($C389&gt;AQ$7,$C389+$E389-1&lt;AQ$7),0,$D389-SUM($F265:AP265))</f>
        <v>0</v>
      </c>
      <c r="AR389" s="339">
        <f>IF(OR($C389&gt;AR$7,$C389+$E389-1&lt;AR$7),0,$D389-SUM($F265:AQ265))</f>
        <v>0</v>
      </c>
      <c r="AS389" s="339">
        <f>IF(OR($C389&gt;AS$7,$C389+$E389-1&lt;AS$7),0,$D389-SUM($F265:AR265))</f>
        <v>0</v>
      </c>
      <c r="AT389" s="339">
        <f>IF(OR($C389&gt;AT$7,$C389+$E389-1&lt;AT$7),0,$D389-SUM($F265:AS265))</f>
        <v>0</v>
      </c>
      <c r="AU389" s="339">
        <f>IF(OR($C389&gt;AU$7,$C389+$E389-1&lt;AU$7),0,$D389-SUM($F265:AT265))</f>
        <v>0.12101308469132534</v>
      </c>
      <c r="AV389" s="339">
        <f>IF(OR($C389&gt;AV$7,$C389+$E389-1&lt;AV$7),0,$D389-SUM($F265:AU265))</f>
        <v>0.12101308469132534</v>
      </c>
      <c r="AW389" s="339">
        <f>IF(OR($C389&gt;AW$7,$C389+$E389-1&lt;AW$7),0,$D389-SUM($F265:AV265))</f>
        <v>0.12101308469132534</v>
      </c>
      <c r="AX389" s="339">
        <f>IF(OR($C389&gt;AX$7,$C389+$E389-1&lt;AX$7),0,$D389-SUM($F265:AW265))</f>
        <v>0.12101308469132534</v>
      </c>
      <c r="AY389" s="339">
        <f>IF(OR($C389&gt;AY$7,$C389+$E389-1&lt;AY$7),0,$D389-SUM($F265:AX265))</f>
        <v>0.12101308469132534</v>
      </c>
      <c r="AZ389" s="339">
        <f>IF(OR($C389&gt;AZ$7,$C389+$E389-1&lt;AZ$7),0,$D389-SUM($F265:AY265))</f>
        <v>0.12101308469132534</v>
      </c>
      <c r="BA389" s="339">
        <f>IF(OR($C389&gt;BA$7,$C389+$E389-1&lt;BA$7),0,$D389-SUM($F265:AZ265))</f>
        <v>0.12101308469132534</v>
      </c>
      <c r="BB389" s="339">
        <f>IF(OR($C389&gt;BB$7,$C389+$E389-1&lt;BB$7),0,$D389-SUM($F265:BA265))</f>
        <v>0.12101308469132534</v>
      </c>
      <c r="BC389" s="339">
        <f>IF(OR($C389&gt;BC$7,$C389+$E389-1&lt;BC$7),0,$D389-SUM($F265:BB265))</f>
        <v>0.12101308469132534</v>
      </c>
      <c r="BD389" s="339">
        <f>IF(OR($C389&gt;BD$7,$C389+$E389-1&lt;BD$7),0,$D389-SUM($F265:BC265))</f>
        <v>0</v>
      </c>
      <c r="BE389" s="339">
        <f>IF(OR($C389&gt;BE$7,$C389+$E389-1&lt;BE$7),0,$D389-SUM($F265:BD265))</f>
        <v>0</v>
      </c>
      <c r="BF389" s="339">
        <f>IF(OR($C389&gt;BF$7,$C389+$E389-1&lt;BF$7),0,$D389-SUM($F265:BE265))</f>
        <v>0</v>
      </c>
      <c r="BG389" s="339">
        <f>IF(OR($C389&gt;BG$7,$C389+$E389-1&lt;BG$7),0,$D389-SUM($F265:BF265))</f>
        <v>0</v>
      </c>
      <c r="BH389" s="339">
        <f>IF(OR($C389&gt;BH$7,$C389+$E389-1&lt;BH$7),0,$D389-SUM($F265:BG265))</f>
        <v>0</v>
      </c>
      <c r="BI389" s="339">
        <f>IF(OR($C389&gt;BI$7,$C389+$E389-1&lt;BI$7),0,$D389-SUM($F265:BH265))</f>
        <v>0</v>
      </c>
      <c r="BJ389" s="339">
        <f>IF(OR($C389&gt;BJ$7,$C389+$E389-1&lt;BJ$7),0,$D389-SUM($F265:BI265))</f>
        <v>0</v>
      </c>
      <c r="BK389" s="339">
        <f>IF(OR($C389&gt;BK$7,$C389+$E389-1&lt;BK$7),0,$D389-SUM($F265:BJ265))</f>
        <v>0</v>
      </c>
      <c r="BL389" s="339">
        <f>IF(OR($C389&gt;BL$7,$C389+$E389-1&lt;BL$7),0,$D389-SUM($F265:BK265))</f>
        <v>0</v>
      </c>
      <c r="BM389" s="339">
        <f>IF(OR($C389&gt;BM$7,$C389+$E389-1&lt;BM$7),0,$D389-SUM($F265:BL265))</f>
        <v>0</v>
      </c>
      <c r="BN389" s="339">
        <f>IF(OR($C389&gt;BN$7,$C389+$E389-1&lt;BN$7),0,$D389-SUM($F265:BM265))</f>
        <v>0</v>
      </c>
      <c r="BO389" s="253"/>
      <c r="BP389" s="253"/>
      <c r="BQ389" s="253"/>
      <c r="BR389" s="253"/>
      <c r="BS389" s="253"/>
      <c r="BT389" s="253"/>
      <c r="BU389" s="253"/>
      <c r="BV389" s="253"/>
      <c r="BW389" s="253"/>
      <c r="BX389" s="253"/>
      <c r="BY389" s="253"/>
      <c r="BZ389" s="253"/>
      <c r="CA389" s="253"/>
      <c r="CB389" s="253"/>
      <c r="CC389" s="253"/>
      <c r="CD389" s="253"/>
      <c r="CE389" s="253"/>
      <c r="CF389" s="253"/>
      <c r="CG389" s="253"/>
      <c r="CH389" s="253"/>
      <c r="CI389" s="253"/>
      <c r="CJ389" s="253"/>
      <c r="CK389" s="253"/>
      <c r="CL389" s="253"/>
    </row>
    <row r="390" spans="1:90" hidden="1" outlineLevel="1" x14ac:dyDescent="0.15">
      <c r="A390" s="112"/>
      <c r="B390" s="87"/>
      <c r="C390" s="8">
        <v>42</v>
      </c>
      <c r="D390" s="337">
        <v>0.11840504407297782</v>
      </c>
      <c r="E390" s="8">
        <f t="shared" si="31"/>
        <v>9</v>
      </c>
      <c r="F390" s="338"/>
      <c r="G390" s="339">
        <f>IF(OR($C390&gt;G$7,$C390+$E390-1&lt;G$7),0,$D390-SUM($F266:F266))</f>
        <v>0</v>
      </c>
      <c r="H390" s="339">
        <f>IF(OR($C390&gt;H$7,$C390+$E390-1&lt;H$7),0,$D390-SUM($F266:G266))</f>
        <v>0</v>
      </c>
      <c r="I390" s="339">
        <f>IF(OR($C390&gt;I$7,$C390+$E390-1&lt;I$7),0,$D390-SUM($F266:H266))</f>
        <v>0</v>
      </c>
      <c r="J390" s="339">
        <f>IF(OR($C390&gt;J$7,$C390+$E390-1&lt;J$7),0,$D390-SUM($F266:I266))</f>
        <v>0</v>
      </c>
      <c r="K390" s="339">
        <f>IF(OR($C390&gt;K$7,$C390+$E390-1&lt;K$7),0,$D390-SUM($F266:J266))</f>
        <v>0</v>
      </c>
      <c r="L390" s="339">
        <f>IF(OR($C390&gt;L$7,$C390+$E390-1&lt;L$7),0,$D390-SUM($F266:K266))</f>
        <v>0</v>
      </c>
      <c r="M390" s="339">
        <f>IF(OR($C390&gt;M$7,$C390+$E390-1&lt;M$7),0,$D390-SUM($F266:L266))</f>
        <v>0</v>
      </c>
      <c r="N390" s="339">
        <f>IF(OR($C390&gt;N$7,$C390+$E390-1&lt;N$7),0,$D390-SUM($F266:M266))</f>
        <v>0</v>
      </c>
      <c r="O390" s="339">
        <f>IF(OR($C390&gt;O$7,$C390+$E390-1&lt;O$7),0,$D390-SUM($F266:N266))</f>
        <v>0</v>
      </c>
      <c r="P390" s="339">
        <f>IF(OR($C390&gt;P$7,$C390+$E390-1&lt;P$7),0,$D390-SUM($F266:O266))</f>
        <v>0</v>
      </c>
      <c r="Q390" s="339">
        <f>IF(OR($C390&gt;Q$7,$C390+$E390-1&lt;Q$7),0,$D390-SUM($F266:P266))</f>
        <v>0</v>
      </c>
      <c r="R390" s="339">
        <f>IF(OR($C390&gt;R$7,$C390+$E390-1&lt;R$7),0,$D390-SUM($F266:Q266))</f>
        <v>0</v>
      </c>
      <c r="S390" s="339">
        <f>IF(OR($C390&gt;S$7,$C390+$E390-1&lt;S$7),0,$D390-SUM($F266:R266))</f>
        <v>0</v>
      </c>
      <c r="T390" s="339">
        <f>IF(OR($C390&gt;T$7,$C390+$E390-1&lt;T$7),0,$D390-SUM($F266:S266))</f>
        <v>0</v>
      </c>
      <c r="U390" s="339">
        <f>IF(OR($C390&gt;U$7,$C390+$E390-1&lt;U$7),0,$D390-SUM($F266:T266))</f>
        <v>0</v>
      </c>
      <c r="V390" s="339">
        <f>IF(OR($C390&gt;V$7,$C390+$E390-1&lt;V$7),0,$D390-SUM($F266:U266))</f>
        <v>0</v>
      </c>
      <c r="W390" s="339">
        <f>IF(OR($C390&gt;W$7,$C390+$E390-1&lt;W$7),0,$D390-SUM($F266:V266))</f>
        <v>0</v>
      </c>
      <c r="X390" s="339">
        <f>IF(OR($C390&gt;X$7,$C390+$E390-1&lt;X$7),0,$D390-SUM($F266:W266))</f>
        <v>0</v>
      </c>
      <c r="Y390" s="339">
        <f>IF(OR($C390&gt;Y$7,$C390+$E390-1&lt;Y$7),0,$D390-SUM($F266:X266))</f>
        <v>0</v>
      </c>
      <c r="Z390" s="339">
        <f>IF(OR($C390&gt;Z$7,$C390+$E390-1&lt;Z$7),0,$D390-SUM($F266:Y266))</f>
        <v>0</v>
      </c>
      <c r="AA390" s="339">
        <f>IF(OR($C390&gt;AA$7,$C390+$E390-1&lt;AA$7),0,$D390-SUM($F266:Z266))</f>
        <v>0</v>
      </c>
      <c r="AB390" s="339">
        <f>IF(OR($C390&gt;AB$7,$C390+$E390-1&lt;AB$7),0,$D390-SUM($F266:AA266))</f>
        <v>0</v>
      </c>
      <c r="AC390" s="339">
        <f>IF(OR($C390&gt;AC$7,$C390+$E390-1&lt;AC$7),0,$D390-SUM($F266:AB266))</f>
        <v>0</v>
      </c>
      <c r="AD390" s="339">
        <f>IF(OR($C390&gt;AD$7,$C390+$E390-1&lt;AD$7),0,$D390-SUM($F266:AC266))</f>
        <v>0</v>
      </c>
      <c r="AE390" s="339">
        <f>IF(OR($C390&gt;AE$7,$C390+$E390-1&lt;AE$7),0,$D390-SUM($F266:AD266))</f>
        <v>0</v>
      </c>
      <c r="AF390" s="339">
        <f>IF(OR($C390&gt;AF$7,$C390+$E390-1&lt;AF$7),0,$D390-SUM($F266:AE266))</f>
        <v>0</v>
      </c>
      <c r="AG390" s="339">
        <f>IF(OR($C390&gt;AG$7,$C390+$E390-1&lt;AG$7),0,$D390-SUM($F266:AF266))</f>
        <v>0</v>
      </c>
      <c r="AH390" s="339">
        <f>IF(OR($C390&gt;AH$7,$C390+$E390-1&lt;AH$7),0,$D390-SUM($F266:AG266))</f>
        <v>0</v>
      </c>
      <c r="AI390" s="339">
        <f>IF(OR($C390&gt;AI$7,$C390+$E390-1&lt;AI$7),0,$D390-SUM($F266:AH266))</f>
        <v>0</v>
      </c>
      <c r="AJ390" s="339">
        <f>IF(OR($C390&gt;AJ$7,$C390+$E390-1&lt;AJ$7),0,$D390-SUM($F266:AI266))</f>
        <v>0</v>
      </c>
      <c r="AK390" s="339">
        <f>IF(OR($C390&gt;AK$7,$C390+$E390-1&lt;AK$7),0,$D390-SUM($F266:AJ266))</f>
        <v>0</v>
      </c>
      <c r="AL390" s="339">
        <f>IF(OR($C390&gt;AL$7,$C390+$E390-1&lt;AL$7),0,$D390-SUM($F266:AK266))</f>
        <v>0</v>
      </c>
      <c r="AM390" s="339">
        <f>IF(OR($C390&gt;AM$7,$C390+$E390-1&lt;AM$7),0,$D390-SUM($F266:AL266))</f>
        <v>0</v>
      </c>
      <c r="AN390" s="339">
        <f>IF(OR($C390&gt;AN$7,$C390+$E390-1&lt;AN$7),0,$D390-SUM($F266:AM266))</f>
        <v>0</v>
      </c>
      <c r="AO390" s="339">
        <f>IF(OR($C390&gt;AO$7,$C390+$E390-1&lt;AO$7),0,$D390-SUM($F266:AN266))</f>
        <v>0</v>
      </c>
      <c r="AP390" s="339">
        <f>IF(OR($C390&gt;AP$7,$C390+$E390-1&lt;AP$7),0,$D390-SUM($F266:AO266))</f>
        <v>0</v>
      </c>
      <c r="AQ390" s="339">
        <f>IF(OR($C390&gt;AQ$7,$C390+$E390-1&lt;AQ$7),0,$D390-SUM($F266:AP266))</f>
        <v>0</v>
      </c>
      <c r="AR390" s="339">
        <f>IF(OR($C390&gt;AR$7,$C390+$E390-1&lt;AR$7),0,$D390-SUM($F266:AQ266))</f>
        <v>0</v>
      </c>
      <c r="AS390" s="339">
        <f>IF(OR($C390&gt;AS$7,$C390+$E390-1&lt;AS$7),0,$D390-SUM($F266:AR266))</f>
        <v>0</v>
      </c>
      <c r="AT390" s="339">
        <f>IF(OR($C390&gt;AT$7,$C390+$E390-1&lt;AT$7),0,$D390-SUM($F266:AS266))</f>
        <v>0</v>
      </c>
      <c r="AU390" s="339">
        <f>IF(OR($C390&gt;AU$7,$C390+$E390-1&lt;AU$7),0,$D390-SUM($F266:AT266))</f>
        <v>0</v>
      </c>
      <c r="AV390" s="339">
        <f>IF(OR($C390&gt;AV$7,$C390+$E390-1&lt;AV$7),0,$D390-SUM($F266:AU266))</f>
        <v>0.11840504407297782</v>
      </c>
      <c r="AW390" s="339">
        <f>IF(OR($C390&gt;AW$7,$C390+$E390-1&lt;AW$7),0,$D390-SUM($F266:AV266))</f>
        <v>0.11840504407297782</v>
      </c>
      <c r="AX390" s="339">
        <f>IF(OR($C390&gt;AX$7,$C390+$E390-1&lt;AX$7),0,$D390-SUM($F266:AW266))</f>
        <v>0.11840504407297782</v>
      </c>
      <c r="AY390" s="339">
        <f>IF(OR($C390&gt;AY$7,$C390+$E390-1&lt;AY$7),0,$D390-SUM($F266:AX266))</f>
        <v>0.11840504407297782</v>
      </c>
      <c r="AZ390" s="339">
        <f>IF(OR($C390&gt;AZ$7,$C390+$E390-1&lt;AZ$7),0,$D390-SUM($F266:AY266))</f>
        <v>0.11840504407297782</v>
      </c>
      <c r="BA390" s="339">
        <f>IF(OR($C390&gt;BA$7,$C390+$E390-1&lt;BA$7),0,$D390-SUM($F266:AZ266))</f>
        <v>0.11840504407297782</v>
      </c>
      <c r="BB390" s="339">
        <f>IF(OR($C390&gt;BB$7,$C390+$E390-1&lt;BB$7),0,$D390-SUM($F266:BA266))</f>
        <v>0.11840504407297782</v>
      </c>
      <c r="BC390" s="339">
        <f>IF(OR($C390&gt;BC$7,$C390+$E390-1&lt;BC$7),0,$D390-SUM($F266:BB266))</f>
        <v>0.11840504407297782</v>
      </c>
      <c r="BD390" s="339">
        <f>IF(OR($C390&gt;BD$7,$C390+$E390-1&lt;BD$7),0,$D390-SUM($F266:BC266))</f>
        <v>0.11840504407297782</v>
      </c>
      <c r="BE390" s="339">
        <f>IF(OR($C390&gt;BE$7,$C390+$E390-1&lt;BE$7),0,$D390-SUM($F266:BD266))</f>
        <v>0</v>
      </c>
      <c r="BF390" s="339">
        <f>IF(OR($C390&gt;BF$7,$C390+$E390-1&lt;BF$7),0,$D390-SUM($F266:BE266))</f>
        <v>0</v>
      </c>
      <c r="BG390" s="339">
        <f>IF(OR($C390&gt;BG$7,$C390+$E390-1&lt;BG$7),0,$D390-SUM($F266:BF266))</f>
        <v>0</v>
      </c>
      <c r="BH390" s="339">
        <f>IF(OR($C390&gt;BH$7,$C390+$E390-1&lt;BH$7),0,$D390-SUM($F266:BG266))</f>
        <v>0</v>
      </c>
      <c r="BI390" s="339">
        <f>IF(OR($C390&gt;BI$7,$C390+$E390-1&lt;BI$7),0,$D390-SUM($F266:BH266))</f>
        <v>0</v>
      </c>
      <c r="BJ390" s="339">
        <f>IF(OR($C390&gt;BJ$7,$C390+$E390-1&lt;BJ$7),0,$D390-SUM($F266:BI266))</f>
        <v>0</v>
      </c>
      <c r="BK390" s="339">
        <f>IF(OR($C390&gt;BK$7,$C390+$E390-1&lt;BK$7),0,$D390-SUM($F266:BJ266))</f>
        <v>0</v>
      </c>
      <c r="BL390" s="339">
        <f>IF(OR($C390&gt;BL$7,$C390+$E390-1&lt;BL$7),0,$D390-SUM($F266:BK266))</f>
        <v>0</v>
      </c>
      <c r="BM390" s="339">
        <f>IF(OR($C390&gt;BM$7,$C390+$E390-1&lt;BM$7),0,$D390-SUM($F266:BL266))</f>
        <v>0</v>
      </c>
      <c r="BN390" s="339">
        <f>IF(OR($C390&gt;BN$7,$C390+$E390-1&lt;BN$7),0,$D390-SUM($F266:BM266))</f>
        <v>0</v>
      </c>
      <c r="BO390" s="253"/>
      <c r="BP390" s="253"/>
      <c r="BQ390" s="253"/>
      <c r="BR390" s="253"/>
      <c r="BS390" s="253"/>
      <c r="BT390" s="253"/>
      <c r="BU390" s="253"/>
      <c r="BV390" s="253"/>
      <c r="BW390" s="253"/>
      <c r="BX390" s="253"/>
      <c r="BY390" s="253"/>
      <c r="BZ390" s="253"/>
      <c r="CA390" s="253"/>
      <c r="CB390" s="253"/>
      <c r="CC390" s="253"/>
      <c r="CD390" s="253"/>
      <c r="CE390" s="253"/>
      <c r="CF390" s="253"/>
      <c r="CG390" s="253"/>
      <c r="CH390" s="253"/>
      <c r="CI390" s="253"/>
      <c r="CJ390" s="253"/>
      <c r="CK390" s="253"/>
      <c r="CL390" s="253"/>
    </row>
    <row r="391" spans="1:90" hidden="1" outlineLevel="1" x14ac:dyDescent="0.15">
      <c r="A391" s="112"/>
      <c r="B391" s="87"/>
      <c r="C391" s="8">
        <v>43</v>
      </c>
      <c r="D391" s="337">
        <v>0.11579700345463027</v>
      </c>
      <c r="E391" s="8">
        <f t="shared" si="31"/>
        <v>9</v>
      </c>
      <c r="F391" s="338"/>
      <c r="G391" s="339">
        <f>IF(OR($C391&gt;G$7,$C391+$E391-1&lt;G$7),0,$D391-SUM($F267:F267))</f>
        <v>0</v>
      </c>
      <c r="H391" s="339">
        <f>IF(OR($C391&gt;H$7,$C391+$E391-1&lt;H$7),0,$D391-SUM($F267:G267))</f>
        <v>0</v>
      </c>
      <c r="I391" s="339">
        <f>IF(OR($C391&gt;I$7,$C391+$E391-1&lt;I$7),0,$D391-SUM($F267:H267))</f>
        <v>0</v>
      </c>
      <c r="J391" s="339">
        <f>IF(OR($C391&gt;J$7,$C391+$E391-1&lt;J$7),0,$D391-SUM($F267:I267))</f>
        <v>0</v>
      </c>
      <c r="K391" s="339">
        <f>IF(OR($C391&gt;K$7,$C391+$E391-1&lt;K$7),0,$D391-SUM($F267:J267))</f>
        <v>0</v>
      </c>
      <c r="L391" s="339">
        <f>IF(OR($C391&gt;L$7,$C391+$E391-1&lt;L$7),0,$D391-SUM($F267:K267))</f>
        <v>0</v>
      </c>
      <c r="M391" s="339">
        <f>IF(OR($C391&gt;M$7,$C391+$E391-1&lt;M$7),0,$D391-SUM($F267:L267))</f>
        <v>0</v>
      </c>
      <c r="N391" s="339">
        <f>IF(OR($C391&gt;N$7,$C391+$E391-1&lt;N$7),0,$D391-SUM($F267:M267))</f>
        <v>0</v>
      </c>
      <c r="O391" s="339">
        <f>IF(OR($C391&gt;O$7,$C391+$E391-1&lt;O$7),0,$D391-SUM($F267:N267))</f>
        <v>0</v>
      </c>
      <c r="P391" s="339">
        <f>IF(OR($C391&gt;P$7,$C391+$E391-1&lt;P$7),0,$D391-SUM($F267:O267))</f>
        <v>0</v>
      </c>
      <c r="Q391" s="339">
        <f>IF(OR($C391&gt;Q$7,$C391+$E391-1&lt;Q$7),0,$D391-SUM($F267:P267))</f>
        <v>0</v>
      </c>
      <c r="R391" s="339">
        <f>IF(OR($C391&gt;R$7,$C391+$E391-1&lt;R$7),0,$D391-SUM($F267:Q267))</f>
        <v>0</v>
      </c>
      <c r="S391" s="339">
        <f>IF(OR($C391&gt;S$7,$C391+$E391-1&lt;S$7),0,$D391-SUM($F267:R267))</f>
        <v>0</v>
      </c>
      <c r="T391" s="339">
        <f>IF(OR($C391&gt;T$7,$C391+$E391-1&lt;T$7),0,$D391-SUM($F267:S267))</f>
        <v>0</v>
      </c>
      <c r="U391" s="339">
        <f>IF(OR($C391&gt;U$7,$C391+$E391-1&lt;U$7),0,$D391-SUM($F267:T267))</f>
        <v>0</v>
      </c>
      <c r="V391" s="339">
        <f>IF(OR($C391&gt;V$7,$C391+$E391-1&lt;V$7),0,$D391-SUM($F267:U267))</f>
        <v>0</v>
      </c>
      <c r="W391" s="339">
        <f>IF(OR($C391&gt;W$7,$C391+$E391-1&lt;W$7),0,$D391-SUM($F267:V267))</f>
        <v>0</v>
      </c>
      <c r="X391" s="339">
        <f>IF(OR($C391&gt;X$7,$C391+$E391-1&lt;X$7),0,$D391-SUM($F267:W267))</f>
        <v>0</v>
      </c>
      <c r="Y391" s="339">
        <f>IF(OR($C391&gt;Y$7,$C391+$E391-1&lt;Y$7),0,$D391-SUM($F267:X267))</f>
        <v>0</v>
      </c>
      <c r="Z391" s="339">
        <f>IF(OR($C391&gt;Z$7,$C391+$E391-1&lt;Z$7),0,$D391-SUM($F267:Y267))</f>
        <v>0</v>
      </c>
      <c r="AA391" s="339">
        <f>IF(OR($C391&gt;AA$7,$C391+$E391-1&lt;AA$7),0,$D391-SUM($F267:Z267))</f>
        <v>0</v>
      </c>
      <c r="AB391" s="339">
        <f>IF(OR($C391&gt;AB$7,$C391+$E391-1&lt;AB$7),0,$D391-SUM($F267:AA267))</f>
        <v>0</v>
      </c>
      <c r="AC391" s="339">
        <f>IF(OR($C391&gt;AC$7,$C391+$E391-1&lt;AC$7),0,$D391-SUM($F267:AB267))</f>
        <v>0</v>
      </c>
      <c r="AD391" s="339">
        <f>IF(OR($C391&gt;AD$7,$C391+$E391-1&lt;AD$7),0,$D391-SUM($F267:AC267))</f>
        <v>0</v>
      </c>
      <c r="AE391" s="339">
        <f>IF(OR($C391&gt;AE$7,$C391+$E391-1&lt;AE$7),0,$D391-SUM($F267:AD267))</f>
        <v>0</v>
      </c>
      <c r="AF391" s="339">
        <f>IF(OR($C391&gt;AF$7,$C391+$E391-1&lt;AF$7),0,$D391-SUM($F267:AE267))</f>
        <v>0</v>
      </c>
      <c r="AG391" s="339">
        <f>IF(OR($C391&gt;AG$7,$C391+$E391-1&lt;AG$7),0,$D391-SUM($F267:AF267))</f>
        <v>0</v>
      </c>
      <c r="AH391" s="339">
        <f>IF(OR($C391&gt;AH$7,$C391+$E391-1&lt;AH$7),0,$D391-SUM($F267:AG267))</f>
        <v>0</v>
      </c>
      <c r="AI391" s="339">
        <f>IF(OR($C391&gt;AI$7,$C391+$E391-1&lt;AI$7),0,$D391-SUM($F267:AH267))</f>
        <v>0</v>
      </c>
      <c r="AJ391" s="339">
        <f>IF(OR($C391&gt;AJ$7,$C391+$E391-1&lt;AJ$7),0,$D391-SUM($F267:AI267))</f>
        <v>0</v>
      </c>
      <c r="AK391" s="339">
        <f>IF(OR($C391&gt;AK$7,$C391+$E391-1&lt;AK$7),0,$D391-SUM($F267:AJ267))</f>
        <v>0</v>
      </c>
      <c r="AL391" s="339">
        <f>IF(OR($C391&gt;AL$7,$C391+$E391-1&lt;AL$7),0,$D391-SUM($F267:AK267))</f>
        <v>0</v>
      </c>
      <c r="AM391" s="339">
        <f>IF(OR($C391&gt;AM$7,$C391+$E391-1&lt;AM$7),0,$D391-SUM($F267:AL267))</f>
        <v>0</v>
      </c>
      <c r="AN391" s="339">
        <f>IF(OR($C391&gt;AN$7,$C391+$E391-1&lt;AN$7),0,$D391-SUM($F267:AM267))</f>
        <v>0</v>
      </c>
      <c r="AO391" s="339">
        <f>IF(OR($C391&gt;AO$7,$C391+$E391-1&lt;AO$7),0,$D391-SUM($F267:AN267))</f>
        <v>0</v>
      </c>
      <c r="AP391" s="339">
        <f>IF(OR($C391&gt;AP$7,$C391+$E391-1&lt;AP$7),0,$D391-SUM($F267:AO267))</f>
        <v>0</v>
      </c>
      <c r="AQ391" s="339">
        <f>IF(OR($C391&gt;AQ$7,$C391+$E391-1&lt;AQ$7),0,$D391-SUM($F267:AP267))</f>
        <v>0</v>
      </c>
      <c r="AR391" s="339">
        <f>IF(OR($C391&gt;AR$7,$C391+$E391-1&lt;AR$7),0,$D391-SUM($F267:AQ267))</f>
        <v>0</v>
      </c>
      <c r="AS391" s="339">
        <f>IF(OR($C391&gt;AS$7,$C391+$E391-1&lt;AS$7),0,$D391-SUM($F267:AR267))</f>
        <v>0</v>
      </c>
      <c r="AT391" s="339">
        <f>IF(OR($C391&gt;AT$7,$C391+$E391-1&lt;AT$7),0,$D391-SUM($F267:AS267))</f>
        <v>0</v>
      </c>
      <c r="AU391" s="339">
        <f>IF(OR($C391&gt;AU$7,$C391+$E391-1&lt;AU$7),0,$D391-SUM($F267:AT267))</f>
        <v>0</v>
      </c>
      <c r="AV391" s="339">
        <f>IF(OR($C391&gt;AV$7,$C391+$E391-1&lt;AV$7),0,$D391-SUM($F267:AU267))</f>
        <v>0</v>
      </c>
      <c r="AW391" s="339">
        <f>IF(OR($C391&gt;AW$7,$C391+$E391-1&lt;AW$7),0,$D391-SUM($F267:AV267))</f>
        <v>0.11579700345463027</v>
      </c>
      <c r="AX391" s="339">
        <f>IF(OR($C391&gt;AX$7,$C391+$E391-1&lt;AX$7),0,$D391-SUM($F267:AW267))</f>
        <v>0.11579700345463027</v>
      </c>
      <c r="AY391" s="339">
        <f>IF(OR($C391&gt;AY$7,$C391+$E391-1&lt;AY$7),0,$D391-SUM($F267:AX267))</f>
        <v>0.11579700345463027</v>
      </c>
      <c r="AZ391" s="339">
        <f>IF(OR($C391&gt;AZ$7,$C391+$E391-1&lt;AZ$7),0,$D391-SUM($F267:AY267))</f>
        <v>0.11579700345463027</v>
      </c>
      <c r="BA391" s="339">
        <f>IF(OR($C391&gt;BA$7,$C391+$E391-1&lt;BA$7),0,$D391-SUM($F267:AZ267))</f>
        <v>0.11579700345463027</v>
      </c>
      <c r="BB391" s="339">
        <f>IF(OR($C391&gt;BB$7,$C391+$E391-1&lt;BB$7),0,$D391-SUM($F267:BA267))</f>
        <v>0.11579700345463027</v>
      </c>
      <c r="BC391" s="339">
        <f>IF(OR($C391&gt;BC$7,$C391+$E391-1&lt;BC$7),0,$D391-SUM($F267:BB267))</f>
        <v>0.11579700345463027</v>
      </c>
      <c r="BD391" s="339">
        <f>IF(OR($C391&gt;BD$7,$C391+$E391-1&lt;BD$7),0,$D391-SUM($F267:BC267))</f>
        <v>0.11579700345463027</v>
      </c>
      <c r="BE391" s="339">
        <f>IF(OR($C391&gt;BE$7,$C391+$E391-1&lt;BE$7),0,$D391-SUM($F267:BD267))</f>
        <v>0.11579700345463027</v>
      </c>
      <c r="BF391" s="339">
        <f>IF(OR($C391&gt;BF$7,$C391+$E391-1&lt;BF$7),0,$D391-SUM($F267:BE267))</f>
        <v>0</v>
      </c>
      <c r="BG391" s="339">
        <f>IF(OR($C391&gt;BG$7,$C391+$E391-1&lt;BG$7),0,$D391-SUM($F267:BF267))</f>
        <v>0</v>
      </c>
      <c r="BH391" s="339">
        <f>IF(OR($C391&gt;BH$7,$C391+$E391-1&lt;BH$7),0,$D391-SUM($F267:BG267))</f>
        <v>0</v>
      </c>
      <c r="BI391" s="339">
        <f>IF(OR($C391&gt;BI$7,$C391+$E391-1&lt;BI$7),0,$D391-SUM($F267:BH267))</f>
        <v>0</v>
      </c>
      <c r="BJ391" s="339">
        <f>IF(OR($C391&gt;BJ$7,$C391+$E391-1&lt;BJ$7),0,$D391-SUM($F267:BI267))</f>
        <v>0</v>
      </c>
      <c r="BK391" s="339">
        <f>IF(OR($C391&gt;BK$7,$C391+$E391-1&lt;BK$7),0,$D391-SUM($F267:BJ267))</f>
        <v>0</v>
      </c>
      <c r="BL391" s="339">
        <f>IF(OR($C391&gt;BL$7,$C391+$E391-1&lt;BL$7),0,$D391-SUM($F267:BK267))</f>
        <v>0</v>
      </c>
      <c r="BM391" s="339">
        <f>IF(OR($C391&gt;BM$7,$C391+$E391-1&lt;BM$7),0,$D391-SUM($F267:BL267))</f>
        <v>0</v>
      </c>
      <c r="BN391" s="339">
        <f>IF(OR($C391&gt;BN$7,$C391+$E391-1&lt;BN$7),0,$D391-SUM($F267:BM267))</f>
        <v>0</v>
      </c>
      <c r="BO391" s="253"/>
      <c r="BP391" s="253"/>
      <c r="BQ391" s="253"/>
      <c r="BR391" s="253"/>
      <c r="BS391" s="253"/>
      <c r="BT391" s="253"/>
      <c r="BU391" s="253"/>
      <c r="BV391" s="253"/>
      <c r="BW391" s="253"/>
      <c r="BX391" s="253"/>
      <c r="BY391" s="253"/>
      <c r="BZ391" s="253"/>
      <c r="CA391" s="253"/>
      <c r="CB391" s="253"/>
      <c r="CC391" s="253"/>
      <c r="CD391" s="253"/>
      <c r="CE391" s="253"/>
      <c r="CF391" s="253"/>
      <c r="CG391" s="253"/>
      <c r="CH391" s="253"/>
      <c r="CI391" s="253"/>
      <c r="CJ391" s="253"/>
      <c r="CK391" s="253"/>
      <c r="CL391" s="253"/>
    </row>
    <row r="392" spans="1:90" hidden="1" outlineLevel="1" x14ac:dyDescent="0.15">
      <c r="A392" s="112"/>
      <c r="B392" s="87"/>
      <c r="C392" s="8">
        <v>44</v>
      </c>
      <c r="D392" s="337">
        <v>0.11318896283628276</v>
      </c>
      <c r="E392" s="8">
        <f t="shared" si="31"/>
        <v>9</v>
      </c>
      <c r="F392" s="338"/>
      <c r="G392" s="339">
        <f>IF(OR($C392&gt;G$7,$C392+$E392-1&lt;G$7),0,$D392-SUM($F268:F268))</f>
        <v>0</v>
      </c>
      <c r="H392" s="339">
        <f>IF(OR($C392&gt;H$7,$C392+$E392-1&lt;H$7),0,$D392-SUM($F268:G268))</f>
        <v>0</v>
      </c>
      <c r="I392" s="339">
        <f>IF(OR($C392&gt;I$7,$C392+$E392-1&lt;I$7),0,$D392-SUM($F268:H268))</f>
        <v>0</v>
      </c>
      <c r="J392" s="339">
        <f>IF(OR($C392&gt;J$7,$C392+$E392-1&lt;J$7),0,$D392-SUM($F268:I268))</f>
        <v>0</v>
      </c>
      <c r="K392" s="339">
        <f>IF(OR($C392&gt;K$7,$C392+$E392-1&lt;K$7),0,$D392-SUM($F268:J268))</f>
        <v>0</v>
      </c>
      <c r="L392" s="339">
        <f>IF(OR($C392&gt;L$7,$C392+$E392-1&lt;L$7),0,$D392-SUM($F268:K268))</f>
        <v>0</v>
      </c>
      <c r="M392" s="339">
        <f>IF(OR($C392&gt;M$7,$C392+$E392-1&lt;M$7),0,$D392-SUM($F268:L268))</f>
        <v>0</v>
      </c>
      <c r="N392" s="339">
        <f>IF(OR($C392&gt;N$7,$C392+$E392-1&lt;N$7),0,$D392-SUM($F268:M268))</f>
        <v>0</v>
      </c>
      <c r="O392" s="339">
        <f>IF(OR($C392&gt;O$7,$C392+$E392-1&lt;O$7),0,$D392-SUM($F268:N268))</f>
        <v>0</v>
      </c>
      <c r="P392" s="339">
        <f>IF(OR($C392&gt;P$7,$C392+$E392-1&lt;P$7),0,$D392-SUM($F268:O268))</f>
        <v>0</v>
      </c>
      <c r="Q392" s="339">
        <f>IF(OR($C392&gt;Q$7,$C392+$E392-1&lt;Q$7),0,$D392-SUM($F268:P268))</f>
        <v>0</v>
      </c>
      <c r="R392" s="339">
        <f>IF(OR($C392&gt;R$7,$C392+$E392-1&lt;R$7),0,$D392-SUM($F268:Q268))</f>
        <v>0</v>
      </c>
      <c r="S392" s="339">
        <f>IF(OR($C392&gt;S$7,$C392+$E392-1&lt;S$7),0,$D392-SUM($F268:R268))</f>
        <v>0</v>
      </c>
      <c r="T392" s="339">
        <f>IF(OR($C392&gt;T$7,$C392+$E392-1&lt;T$7),0,$D392-SUM($F268:S268))</f>
        <v>0</v>
      </c>
      <c r="U392" s="339">
        <f>IF(OR($C392&gt;U$7,$C392+$E392-1&lt;U$7),0,$D392-SUM($F268:T268))</f>
        <v>0</v>
      </c>
      <c r="V392" s="339">
        <f>IF(OR($C392&gt;V$7,$C392+$E392-1&lt;V$7),0,$D392-SUM($F268:U268))</f>
        <v>0</v>
      </c>
      <c r="W392" s="339">
        <f>IF(OR($C392&gt;W$7,$C392+$E392-1&lt;W$7),0,$D392-SUM($F268:V268))</f>
        <v>0</v>
      </c>
      <c r="X392" s="339">
        <f>IF(OR($C392&gt;X$7,$C392+$E392-1&lt;X$7),0,$D392-SUM($F268:W268))</f>
        <v>0</v>
      </c>
      <c r="Y392" s="339">
        <f>IF(OR($C392&gt;Y$7,$C392+$E392-1&lt;Y$7),0,$D392-SUM($F268:X268))</f>
        <v>0</v>
      </c>
      <c r="Z392" s="339">
        <f>IF(OR($C392&gt;Z$7,$C392+$E392-1&lt;Z$7),0,$D392-SUM($F268:Y268))</f>
        <v>0</v>
      </c>
      <c r="AA392" s="339">
        <f>IF(OR($C392&gt;AA$7,$C392+$E392-1&lt;AA$7),0,$D392-SUM($F268:Z268))</f>
        <v>0</v>
      </c>
      <c r="AB392" s="339">
        <f>IF(OR($C392&gt;AB$7,$C392+$E392-1&lt;AB$7),0,$D392-SUM($F268:AA268))</f>
        <v>0</v>
      </c>
      <c r="AC392" s="339">
        <f>IF(OR($C392&gt;AC$7,$C392+$E392-1&lt;AC$7),0,$D392-SUM($F268:AB268))</f>
        <v>0</v>
      </c>
      <c r="AD392" s="339">
        <f>IF(OR($C392&gt;AD$7,$C392+$E392-1&lt;AD$7),0,$D392-SUM($F268:AC268))</f>
        <v>0</v>
      </c>
      <c r="AE392" s="339">
        <f>IF(OR($C392&gt;AE$7,$C392+$E392-1&lt;AE$7),0,$D392-SUM($F268:AD268))</f>
        <v>0</v>
      </c>
      <c r="AF392" s="339">
        <f>IF(OR($C392&gt;AF$7,$C392+$E392-1&lt;AF$7),0,$D392-SUM($F268:AE268))</f>
        <v>0</v>
      </c>
      <c r="AG392" s="339">
        <f>IF(OR($C392&gt;AG$7,$C392+$E392-1&lt;AG$7),0,$D392-SUM($F268:AF268))</f>
        <v>0</v>
      </c>
      <c r="AH392" s="339">
        <f>IF(OR($C392&gt;AH$7,$C392+$E392-1&lt;AH$7),0,$D392-SUM($F268:AG268))</f>
        <v>0</v>
      </c>
      <c r="AI392" s="339">
        <f>IF(OR($C392&gt;AI$7,$C392+$E392-1&lt;AI$7),0,$D392-SUM($F268:AH268))</f>
        <v>0</v>
      </c>
      <c r="AJ392" s="339">
        <f>IF(OR($C392&gt;AJ$7,$C392+$E392-1&lt;AJ$7),0,$D392-SUM($F268:AI268))</f>
        <v>0</v>
      </c>
      <c r="AK392" s="339">
        <f>IF(OR($C392&gt;AK$7,$C392+$E392-1&lt;AK$7),0,$D392-SUM($F268:AJ268))</f>
        <v>0</v>
      </c>
      <c r="AL392" s="339">
        <f>IF(OR($C392&gt;AL$7,$C392+$E392-1&lt;AL$7),0,$D392-SUM($F268:AK268))</f>
        <v>0</v>
      </c>
      <c r="AM392" s="339">
        <f>IF(OR($C392&gt;AM$7,$C392+$E392-1&lt;AM$7),0,$D392-SUM($F268:AL268))</f>
        <v>0</v>
      </c>
      <c r="AN392" s="339">
        <f>IF(OR($C392&gt;AN$7,$C392+$E392-1&lt;AN$7),0,$D392-SUM($F268:AM268))</f>
        <v>0</v>
      </c>
      <c r="AO392" s="339">
        <f>IF(OR($C392&gt;AO$7,$C392+$E392-1&lt;AO$7),0,$D392-SUM($F268:AN268))</f>
        <v>0</v>
      </c>
      <c r="AP392" s="339">
        <f>IF(OR($C392&gt;AP$7,$C392+$E392-1&lt;AP$7),0,$D392-SUM($F268:AO268))</f>
        <v>0</v>
      </c>
      <c r="AQ392" s="339">
        <f>IF(OR($C392&gt;AQ$7,$C392+$E392-1&lt;AQ$7),0,$D392-SUM($F268:AP268))</f>
        <v>0</v>
      </c>
      <c r="AR392" s="339">
        <f>IF(OR($C392&gt;AR$7,$C392+$E392-1&lt;AR$7),0,$D392-SUM($F268:AQ268))</f>
        <v>0</v>
      </c>
      <c r="AS392" s="339">
        <f>IF(OR($C392&gt;AS$7,$C392+$E392-1&lt;AS$7),0,$D392-SUM($F268:AR268))</f>
        <v>0</v>
      </c>
      <c r="AT392" s="339">
        <f>IF(OR($C392&gt;AT$7,$C392+$E392-1&lt;AT$7),0,$D392-SUM($F268:AS268))</f>
        <v>0</v>
      </c>
      <c r="AU392" s="339">
        <f>IF(OR($C392&gt;AU$7,$C392+$E392-1&lt;AU$7),0,$D392-SUM($F268:AT268))</f>
        <v>0</v>
      </c>
      <c r="AV392" s="339">
        <f>IF(OR($C392&gt;AV$7,$C392+$E392-1&lt;AV$7),0,$D392-SUM($F268:AU268))</f>
        <v>0</v>
      </c>
      <c r="AW392" s="339">
        <f>IF(OR($C392&gt;AW$7,$C392+$E392-1&lt;AW$7),0,$D392-SUM($F268:AV268))</f>
        <v>0</v>
      </c>
      <c r="AX392" s="339">
        <f>IF(OR($C392&gt;AX$7,$C392+$E392-1&lt;AX$7),0,$D392-SUM($F268:AW268))</f>
        <v>0.11318896283628276</v>
      </c>
      <c r="AY392" s="339">
        <f>IF(OR($C392&gt;AY$7,$C392+$E392-1&lt;AY$7),0,$D392-SUM($F268:AX268))</f>
        <v>0.11318896283628276</v>
      </c>
      <c r="AZ392" s="339">
        <f>IF(OR($C392&gt;AZ$7,$C392+$E392-1&lt;AZ$7),0,$D392-SUM($F268:AY268))</f>
        <v>0.11318896283628276</v>
      </c>
      <c r="BA392" s="339">
        <f>IF(OR($C392&gt;BA$7,$C392+$E392-1&lt;BA$7),0,$D392-SUM($F268:AZ268))</f>
        <v>0.11318896283628276</v>
      </c>
      <c r="BB392" s="339">
        <f>IF(OR($C392&gt;BB$7,$C392+$E392-1&lt;BB$7),0,$D392-SUM($F268:BA268))</f>
        <v>0.11318896283628276</v>
      </c>
      <c r="BC392" s="339">
        <f>IF(OR($C392&gt;BC$7,$C392+$E392-1&lt;BC$7),0,$D392-SUM($F268:BB268))</f>
        <v>0.11318896283628276</v>
      </c>
      <c r="BD392" s="339">
        <f>IF(OR($C392&gt;BD$7,$C392+$E392-1&lt;BD$7),0,$D392-SUM($F268:BC268))</f>
        <v>0.11318896283628276</v>
      </c>
      <c r="BE392" s="339">
        <f>IF(OR($C392&gt;BE$7,$C392+$E392-1&lt;BE$7),0,$D392-SUM($F268:BD268))</f>
        <v>0.11318896283628276</v>
      </c>
      <c r="BF392" s="339">
        <f>IF(OR($C392&gt;BF$7,$C392+$E392-1&lt;BF$7),0,$D392-SUM($F268:BE268))</f>
        <v>0.11318896283628276</v>
      </c>
      <c r="BG392" s="339">
        <f>IF(OR($C392&gt;BG$7,$C392+$E392-1&lt;BG$7),0,$D392-SUM($F268:BF268))</f>
        <v>0</v>
      </c>
      <c r="BH392" s="339">
        <f>IF(OR($C392&gt;BH$7,$C392+$E392-1&lt;BH$7),0,$D392-SUM($F268:BG268))</f>
        <v>0</v>
      </c>
      <c r="BI392" s="339">
        <f>IF(OR($C392&gt;BI$7,$C392+$E392-1&lt;BI$7),0,$D392-SUM($F268:BH268))</f>
        <v>0</v>
      </c>
      <c r="BJ392" s="339">
        <f>IF(OR($C392&gt;BJ$7,$C392+$E392-1&lt;BJ$7),0,$D392-SUM($F268:BI268))</f>
        <v>0</v>
      </c>
      <c r="BK392" s="339">
        <f>IF(OR($C392&gt;BK$7,$C392+$E392-1&lt;BK$7),0,$D392-SUM($F268:BJ268))</f>
        <v>0</v>
      </c>
      <c r="BL392" s="339">
        <f>IF(OR($C392&gt;BL$7,$C392+$E392-1&lt;BL$7),0,$D392-SUM($F268:BK268))</f>
        <v>0</v>
      </c>
      <c r="BM392" s="339">
        <f>IF(OR($C392&gt;BM$7,$C392+$E392-1&lt;BM$7),0,$D392-SUM($F268:BL268))</f>
        <v>0</v>
      </c>
      <c r="BN392" s="339">
        <f>IF(OR($C392&gt;BN$7,$C392+$E392-1&lt;BN$7),0,$D392-SUM($F268:BM268))</f>
        <v>0</v>
      </c>
      <c r="BO392" s="253"/>
      <c r="BP392" s="253"/>
      <c r="BQ392" s="253"/>
      <c r="BR392" s="253"/>
      <c r="BS392" s="253"/>
      <c r="BT392" s="253"/>
      <c r="BU392" s="253"/>
      <c r="BV392" s="253"/>
      <c r="BW392" s="253"/>
      <c r="BX392" s="253"/>
      <c r="BY392" s="253"/>
      <c r="BZ392" s="253"/>
      <c r="CA392" s="253"/>
      <c r="CB392" s="253"/>
      <c r="CC392" s="253"/>
      <c r="CD392" s="253"/>
      <c r="CE392" s="253"/>
      <c r="CF392" s="253"/>
      <c r="CG392" s="253"/>
      <c r="CH392" s="253"/>
      <c r="CI392" s="253"/>
      <c r="CJ392" s="253"/>
      <c r="CK392" s="253"/>
      <c r="CL392" s="253"/>
    </row>
    <row r="393" spans="1:90" hidden="1" outlineLevel="1" x14ac:dyDescent="0.15">
      <c r="A393" s="112"/>
      <c r="B393" s="87"/>
      <c r="C393" s="8">
        <v>45</v>
      </c>
      <c r="D393" s="337">
        <v>0.11058092221793521</v>
      </c>
      <c r="E393" s="8">
        <f t="shared" si="31"/>
        <v>9</v>
      </c>
      <c r="F393" s="338"/>
      <c r="G393" s="339">
        <f>IF(OR($C393&gt;G$7,$C393+$E393-1&lt;G$7),0,$D393-SUM($F269:F269))</f>
        <v>0</v>
      </c>
      <c r="H393" s="339">
        <f>IF(OR($C393&gt;H$7,$C393+$E393-1&lt;H$7),0,$D393-SUM($F269:G269))</f>
        <v>0</v>
      </c>
      <c r="I393" s="339">
        <f>IF(OR($C393&gt;I$7,$C393+$E393-1&lt;I$7),0,$D393-SUM($F269:H269))</f>
        <v>0</v>
      </c>
      <c r="J393" s="339">
        <f>IF(OR($C393&gt;J$7,$C393+$E393-1&lt;J$7),0,$D393-SUM($F269:I269))</f>
        <v>0</v>
      </c>
      <c r="K393" s="339">
        <f>IF(OR($C393&gt;K$7,$C393+$E393-1&lt;K$7),0,$D393-SUM($F269:J269))</f>
        <v>0</v>
      </c>
      <c r="L393" s="339">
        <f>IF(OR($C393&gt;L$7,$C393+$E393-1&lt;L$7),0,$D393-SUM($F269:K269))</f>
        <v>0</v>
      </c>
      <c r="M393" s="339">
        <f>IF(OR($C393&gt;M$7,$C393+$E393-1&lt;M$7),0,$D393-SUM($F269:L269))</f>
        <v>0</v>
      </c>
      <c r="N393" s="339">
        <f>IF(OR($C393&gt;N$7,$C393+$E393-1&lt;N$7),0,$D393-SUM($F269:M269))</f>
        <v>0</v>
      </c>
      <c r="O393" s="339">
        <f>IF(OR($C393&gt;O$7,$C393+$E393-1&lt;O$7),0,$D393-SUM($F269:N269))</f>
        <v>0</v>
      </c>
      <c r="P393" s="339">
        <f>IF(OR($C393&gt;P$7,$C393+$E393-1&lt;P$7),0,$D393-SUM($F269:O269))</f>
        <v>0</v>
      </c>
      <c r="Q393" s="339">
        <f>IF(OR($C393&gt;Q$7,$C393+$E393-1&lt;Q$7),0,$D393-SUM($F269:P269))</f>
        <v>0</v>
      </c>
      <c r="R393" s="339">
        <f>IF(OR($C393&gt;R$7,$C393+$E393-1&lt;R$7),0,$D393-SUM($F269:Q269))</f>
        <v>0</v>
      </c>
      <c r="S393" s="339">
        <f>IF(OR($C393&gt;S$7,$C393+$E393-1&lt;S$7),0,$D393-SUM($F269:R269))</f>
        <v>0</v>
      </c>
      <c r="T393" s="339">
        <f>IF(OR($C393&gt;T$7,$C393+$E393-1&lt;T$7),0,$D393-SUM($F269:S269))</f>
        <v>0</v>
      </c>
      <c r="U393" s="339">
        <f>IF(OR($C393&gt;U$7,$C393+$E393-1&lt;U$7),0,$D393-SUM($F269:T269))</f>
        <v>0</v>
      </c>
      <c r="V393" s="339">
        <f>IF(OR($C393&gt;V$7,$C393+$E393-1&lt;V$7),0,$D393-SUM($F269:U269))</f>
        <v>0</v>
      </c>
      <c r="W393" s="339">
        <f>IF(OR($C393&gt;W$7,$C393+$E393-1&lt;W$7),0,$D393-SUM($F269:V269))</f>
        <v>0</v>
      </c>
      <c r="X393" s="339">
        <f>IF(OR($C393&gt;X$7,$C393+$E393-1&lt;X$7),0,$D393-SUM($F269:W269))</f>
        <v>0</v>
      </c>
      <c r="Y393" s="339">
        <f>IF(OR($C393&gt;Y$7,$C393+$E393-1&lt;Y$7),0,$D393-SUM($F269:X269))</f>
        <v>0</v>
      </c>
      <c r="Z393" s="339">
        <f>IF(OR($C393&gt;Z$7,$C393+$E393-1&lt;Z$7),0,$D393-SUM($F269:Y269))</f>
        <v>0</v>
      </c>
      <c r="AA393" s="339">
        <f>IF(OR($C393&gt;AA$7,$C393+$E393-1&lt;AA$7),0,$D393-SUM($F269:Z269))</f>
        <v>0</v>
      </c>
      <c r="AB393" s="339">
        <f>IF(OR($C393&gt;AB$7,$C393+$E393-1&lt;AB$7),0,$D393-SUM($F269:AA269))</f>
        <v>0</v>
      </c>
      <c r="AC393" s="339">
        <f>IF(OR($C393&gt;AC$7,$C393+$E393-1&lt;AC$7),0,$D393-SUM($F269:AB269))</f>
        <v>0</v>
      </c>
      <c r="AD393" s="339">
        <f>IF(OR($C393&gt;AD$7,$C393+$E393-1&lt;AD$7),0,$D393-SUM($F269:AC269))</f>
        <v>0</v>
      </c>
      <c r="AE393" s="339">
        <f>IF(OR($C393&gt;AE$7,$C393+$E393-1&lt;AE$7),0,$D393-SUM($F269:AD269))</f>
        <v>0</v>
      </c>
      <c r="AF393" s="339">
        <f>IF(OR($C393&gt;AF$7,$C393+$E393-1&lt;AF$7),0,$D393-SUM($F269:AE269))</f>
        <v>0</v>
      </c>
      <c r="AG393" s="339">
        <f>IF(OR($C393&gt;AG$7,$C393+$E393-1&lt;AG$7),0,$D393-SUM($F269:AF269))</f>
        <v>0</v>
      </c>
      <c r="AH393" s="339">
        <f>IF(OR($C393&gt;AH$7,$C393+$E393-1&lt;AH$7),0,$D393-SUM($F269:AG269))</f>
        <v>0</v>
      </c>
      <c r="AI393" s="339">
        <f>IF(OR($C393&gt;AI$7,$C393+$E393-1&lt;AI$7),0,$D393-SUM($F269:AH269))</f>
        <v>0</v>
      </c>
      <c r="AJ393" s="339">
        <f>IF(OR($C393&gt;AJ$7,$C393+$E393-1&lt;AJ$7),0,$D393-SUM($F269:AI269))</f>
        <v>0</v>
      </c>
      <c r="AK393" s="339">
        <f>IF(OR($C393&gt;AK$7,$C393+$E393-1&lt;AK$7),0,$D393-SUM($F269:AJ269))</f>
        <v>0</v>
      </c>
      <c r="AL393" s="339">
        <f>IF(OR($C393&gt;AL$7,$C393+$E393-1&lt;AL$7),0,$D393-SUM($F269:AK269))</f>
        <v>0</v>
      </c>
      <c r="AM393" s="339">
        <f>IF(OR($C393&gt;AM$7,$C393+$E393-1&lt;AM$7),0,$D393-SUM($F269:AL269))</f>
        <v>0</v>
      </c>
      <c r="AN393" s="339">
        <f>IF(OR($C393&gt;AN$7,$C393+$E393-1&lt;AN$7),0,$D393-SUM($F269:AM269))</f>
        <v>0</v>
      </c>
      <c r="AO393" s="339">
        <f>IF(OR($C393&gt;AO$7,$C393+$E393-1&lt;AO$7),0,$D393-SUM($F269:AN269))</f>
        <v>0</v>
      </c>
      <c r="AP393" s="339">
        <f>IF(OR($C393&gt;AP$7,$C393+$E393-1&lt;AP$7),0,$D393-SUM($F269:AO269))</f>
        <v>0</v>
      </c>
      <c r="AQ393" s="339">
        <f>IF(OR($C393&gt;AQ$7,$C393+$E393-1&lt;AQ$7),0,$D393-SUM($F269:AP269))</f>
        <v>0</v>
      </c>
      <c r="AR393" s="339">
        <f>IF(OR($C393&gt;AR$7,$C393+$E393-1&lt;AR$7),0,$D393-SUM($F269:AQ269))</f>
        <v>0</v>
      </c>
      <c r="AS393" s="339">
        <f>IF(OR($C393&gt;AS$7,$C393+$E393-1&lt;AS$7),0,$D393-SUM($F269:AR269))</f>
        <v>0</v>
      </c>
      <c r="AT393" s="339">
        <f>IF(OR($C393&gt;AT$7,$C393+$E393-1&lt;AT$7),0,$D393-SUM($F269:AS269))</f>
        <v>0</v>
      </c>
      <c r="AU393" s="339">
        <f>IF(OR($C393&gt;AU$7,$C393+$E393-1&lt;AU$7),0,$D393-SUM($F269:AT269))</f>
        <v>0</v>
      </c>
      <c r="AV393" s="339">
        <f>IF(OR($C393&gt;AV$7,$C393+$E393-1&lt;AV$7),0,$D393-SUM($F269:AU269))</f>
        <v>0</v>
      </c>
      <c r="AW393" s="339">
        <f>IF(OR($C393&gt;AW$7,$C393+$E393-1&lt;AW$7),0,$D393-SUM($F269:AV269))</f>
        <v>0</v>
      </c>
      <c r="AX393" s="339">
        <f>IF(OR($C393&gt;AX$7,$C393+$E393-1&lt;AX$7),0,$D393-SUM($F269:AW269))</f>
        <v>0</v>
      </c>
      <c r="AY393" s="339">
        <f>IF(OR($C393&gt;AY$7,$C393+$E393-1&lt;AY$7),0,$D393-SUM($F269:AX269))</f>
        <v>0.11058092221793521</v>
      </c>
      <c r="AZ393" s="339">
        <f>IF(OR($C393&gt;AZ$7,$C393+$E393-1&lt;AZ$7),0,$D393-SUM($F269:AY269))</f>
        <v>0.11058092221793521</v>
      </c>
      <c r="BA393" s="339">
        <f>IF(OR($C393&gt;BA$7,$C393+$E393-1&lt;BA$7),0,$D393-SUM($F269:AZ269))</f>
        <v>0.11058092221793521</v>
      </c>
      <c r="BB393" s="339">
        <f>IF(OR($C393&gt;BB$7,$C393+$E393-1&lt;BB$7),0,$D393-SUM($F269:BA269))</f>
        <v>0.11058092221793521</v>
      </c>
      <c r="BC393" s="339">
        <f>IF(OR($C393&gt;BC$7,$C393+$E393-1&lt;BC$7),0,$D393-SUM($F269:BB269))</f>
        <v>0.11058092221793521</v>
      </c>
      <c r="BD393" s="339">
        <f>IF(OR($C393&gt;BD$7,$C393+$E393-1&lt;BD$7),0,$D393-SUM($F269:BC269))</f>
        <v>0.11058092221793521</v>
      </c>
      <c r="BE393" s="339">
        <f>IF(OR($C393&gt;BE$7,$C393+$E393-1&lt;BE$7),0,$D393-SUM($F269:BD269))</f>
        <v>0.11058092221793521</v>
      </c>
      <c r="BF393" s="339">
        <f>IF(OR($C393&gt;BF$7,$C393+$E393-1&lt;BF$7),0,$D393-SUM($F269:BE269))</f>
        <v>0.11058092221793521</v>
      </c>
      <c r="BG393" s="339">
        <f>IF(OR($C393&gt;BG$7,$C393+$E393-1&lt;BG$7),0,$D393-SUM($F269:BF269))</f>
        <v>0.11058092221793521</v>
      </c>
      <c r="BH393" s="339">
        <f>IF(OR($C393&gt;BH$7,$C393+$E393-1&lt;BH$7),0,$D393-SUM($F269:BG269))</f>
        <v>0</v>
      </c>
      <c r="BI393" s="339">
        <f>IF(OR($C393&gt;BI$7,$C393+$E393-1&lt;BI$7),0,$D393-SUM($F269:BH269))</f>
        <v>0</v>
      </c>
      <c r="BJ393" s="339">
        <f>IF(OR($C393&gt;BJ$7,$C393+$E393-1&lt;BJ$7),0,$D393-SUM($F269:BI269))</f>
        <v>0</v>
      </c>
      <c r="BK393" s="339">
        <f>IF(OR($C393&gt;BK$7,$C393+$E393-1&lt;BK$7),0,$D393-SUM($F269:BJ269))</f>
        <v>0</v>
      </c>
      <c r="BL393" s="339">
        <f>IF(OR($C393&gt;BL$7,$C393+$E393-1&lt;BL$7),0,$D393-SUM($F269:BK269))</f>
        <v>0</v>
      </c>
      <c r="BM393" s="339">
        <f>IF(OR($C393&gt;BM$7,$C393+$E393-1&lt;BM$7),0,$D393-SUM($F269:BL269))</f>
        <v>0</v>
      </c>
      <c r="BN393" s="339">
        <f>IF(OR($C393&gt;BN$7,$C393+$E393-1&lt;BN$7),0,$D393-SUM($F269:BM269))</f>
        <v>0</v>
      </c>
      <c r="BO393" s="253"/>
      <c r="BP393" s="253"/>
      <c r="BQ393" s="253"/>
      <c r="BR393" s="253"/>
      <c r="BS393" s="253"/>
      <c r="BT393" s="253"/>
      <c r="BU393" s="253"/>
      <c r="BV393" s="253"/>
      <c r="BW393" s="253"/>
      <c r="BX393" s="253"/>
      <c r="BY393" s="253"/>
      <c r="BZ393" s="253"/>
      <c r="CA393" s="253"/>
      <c r="CB393" s="253"/>
      <c r="CC393" s="253"/>
      <c r="CD393" s="253"/>
      <c r="CE393" s="253"/>
      <c r="CF393" s="253"/>
      <c r="CG393" s="253"/>
      <c r="CH393" s="253"/>
      <c r="CI393" s="253"/>
      <c r="CJ393" s="253"/>
      <c r="CK393" s="253"/>
      <c r="CL393" s="253"/>
    </row>
    <row r="394" spans="1:90" hidden="1" outlineLevel="1" x14ac:dyDescent="0.15">
      <c r="A394" s="112"/>
      <c r="B394" s="87"/>
      <c r="C394" s="8">
        <v>46</v>
      </c>
      <c r="D394" s="337">
        <v>0.10797288159958766</v>
      </c>
      <c r="E394" s="8">
        <f t="shared" si="31"/>
        <v>9</v>
      </c>
      <c r="F394" s="338"/>
      <c r="G394" s="339">
        <f>IF(OR($C394&gt;G$7,$C394+$E394-1&lt;G$7),0,$D394-SUM($F270:F270))</f>
        <v>0</v>
      </c>
      <c r="H394" s="339">
        <f>IF(OR($C394&gt;H$7,$C394+$E394-1&lt;H$7),0,$D394-SUM($F270:G270))</f>
        <v>0</v>
      </c>
      <c r="I394" s="339">
        <f>IF(OR($C394&gt;I$7,$C394+$E394-1&lt;I$7),0,$D394-SUM($F270:H270))</f>
        <v>0</v>
      </c>
      <c r="J394" s="339">
        <f>IF(OR($C394&gt;J$7,$C394+$E394-1&lt;J$7),0,$D394-SUM($F270:I270))</f>
        <v>0</v>
      </c>
      <c r="K394" s="339">
        <f>IF(OR($C394&gt;K$7,$C394+$E394-1&lt;K$7),0,$D394-SUM($F270:J270))</f>
        <v>0</v>
      </c>
      <c r="L394" s="339">
        <f>IF(OR($C394&gt;L$7,$C394+$E394-1&lt;L$7),0,$D394-SUM($F270:K270))</f>
        <v>0</v>
      </c>
      <c r="M394" s="339">
        <f>IF(OR($C394&gt;M$7,$C394+$E394-1&lt;M$7),0,$D394-SUM($F270:L270))</f>
        <v>0</v>
      </c>
      <c r="N394" s="339">
        <f>IF(OR($C394&gt;N$7,$C394+$E394-1&lt;N$7),0,$D394-SUM($F270:M270))</f>
        <v>0</v>
      </c>
      <c r="O394" s="339">
        <f>IF(OR($C394&gt;O$7,$C394+$E394-1&lt;O$7),0,$D394-SUM($F270:N270))</f>
        <v>0</v>
      </c>
      <c r="P394" s="339">
        <f>IF(OR($C394&gt;P$7,$C394+$E394-1&lt;P$7),0,$D394-SUM($F270:O270))</f>
        <v>0</v>
      </c>
      <c r="Q394" s="339">
        <f>IF(OR($C394&gt;Q$7,$C394+$E394-1&lt;Q$7),0,$D394-SUM($F270:P270))</f>
        <v>0</v>
      </c>
      <c r="R394" s="339">
        <f>IF(OR($C394&gt;R$7,$C394+$E394-1&lt;R$7),0,$D394-SUM($F270:Q270))</f>
        <v>0</v>
      </c>
      <c r="S394" s="339">
        <f>IF(OR($C394&gt;S$7,$C394+$E394-1&lt;S$7),0,$D394-SUM($F270:R270))</f>
        <v>0</v>
      </c>
      <c r="T394" s="339">
        <f>IF(OR($C394&gt;T$7,$C394+$E394-1&lt;T$7),0,$D394-SUM($F270:S270))</f>
        <v>0</v>
      </c>
      <c r="U394" s="339">
        <f>IF(OR($C394&gt;U$7,$C394+$E394-1&lt;U$7),0,$D394-SUM($F270:T270))</f>
        <v>0</v>
      </c>
      <c r="V394" s="339">
        <f>IF(OR($C394&gt;V$7,$C394+$E394-1&lt;V$7),0,$D394-SUM($F270:U270))</f>
        <v>0</v>
      </c>
      <c r="W394" s="339">
        <f>IF(OR($C394&gt;W$7,$C394+$E394-1&lt;W$7),0,$D394-SUM($F270:V270))</f>
        <v>0</v>
      </c>
      <c r="X394" s="339">
        <f>IF(OR($C394&gt;X$7,$C394+$E394-1&lt;X$7),0,$D394-SUM($F270:W270))</f>
        <v>0</v>
      </c>
      <c r="Y394" s="339">
        <f>IF(OR($C394&gt;Y$7,$C394+$E394-1&lt;Y$7),0,$D394-SUM($F270:X270))</f>
        <v>0</v>
      </c>
      <c r="Z394" s="339">
        <f>IF(OR($C394&gt;Z$7,$C394+$E394-1&lt;Z$7),0,$D394-SUM($F270:Y270))</f>
        <v>0</v>
      </c>
      <c r="AA394" s="339">
        <f>IF(OR($C394&gt;AA$7,$C394+$E394-1&lt;AA$7),0,$D394-SUM($F270:Z270))</f>
        <v>0</v>
      </c>
      <c r="AB394" s="339">
        <f>IF(OR($C394&gt;AB$7,$C394+$E394-1&lt;AB$7),0,$D394-SUM($F270:AA270))</f>
        <v>0</v>
      </c>
      <c r="AC394" s="339">
        <f>IF(OR($C394&gt;AC$7,$C394+$E394-1&lt;AC$7),0,$D394-SUM($F270:AB270))</f>
        <v>0</v>
      </c>
      <c r="AD394" s="339">
        <f>IF(OR($C394&gt;AD$7,$C394+$E394-1&lt;AD$7),0,$D394-SUM($F270:AC270))</f>
        <v>0</v>
      </c>
      <c r="AE394" s="339">
        <f>IF(OR($C394&gt;AE$7,$C394+$E394-1&lt;AE$7),0,$D394-SUM($F270:AD270))</f>
        <v>0</v>
      </c>
      <c r="AF394" s="339">
        <f>IF(OR($C394&gt;AF$7,$C394+$E394-1&lt;AF$7),0,$D394-SUM($F270:AE270))</f>
        <v>0</v>
      </c>
      <c r="AG394" s="339">
        <f>IF(OR($C394&gt;AG$7,$C394+$E394-1&lt;AG$7),0,$D394-SUM($F270:AF270))</f>
        <v>0</v>
      </c>
      <c r="AH394" s="339">
        <f>IF(OR($C394&gt;AH$7,$C394+$E394-1&lt;AH$7),0,$D394-SUM($F270:AG270))</f>
        <v>0</v>
      </c>
      <c r="AI394" s="339">
        <f>IF(OR($C394&gt;AI$7,$C394+$E394-1&lt;AI$7),0,$D394-SUM($F270:AH270))</f>
        <v>0</v>
      </c>
      <c r="AJ394" s="339">
        <f>IF(OR($C394&gt;AJ$7,$C394+$E394-1&lt;AJ$7),0,$D394-SUM($F270:AI270))</f>
        <v>0</v>
      </c>
      <c r="AK394" s="339">
        <f>IF(OR($C394&gt;AK$7,$C394+$E394-1&lt;AK$7),0,$D394-SUM($F270:AJ270))</f>
        <v>0</v>
      </c>
      <c r="AL394" s="339">
        <f>IF(OR($C394&gt;AL$7,$C394+$E394-1&lt;AL$7),0,$D394-SUM($F270:AK270))</f>
        <v>0</v>
      </c>
      <c r="AM394" s="339">
        <f>IF(OR($C394&gt;AM$7,$C394+$E394-1&lt;AM$7),0,$D394-SUM($F270:AL270))</f>
        <v>0</v>
      </c>
      <c r="AN394" s="339">
        <f>IF(OR($C394&gt;AN$7,$C394+$E394-1&lt;AN$7),0,$D394-SUM($F270:AM270))</f>
        <v>0</v>
      </c>
      <c r="AO394" s="339">
        <f>IF(OR($C394&gt;AO$7,$C394+$E394-1&lt;AO$7),0,$D394-SUM($F270:AN270))</f>
        <v>0</v>
      </c>
      <c r="AP394" s="339">
        <f>IF(OR($C394&gt;AP$7,$C394+$E394-1&lt;AP$7),0,$D394-SUM($F270:AO270))</f>
        <v>0</v>
      </c>
      <c r="AQ394" s="339">
        <f>IF(OR($C394&gt;AQ$7,$C394+$E394-1&lt;AQ$7),0,$D394-SUM($F270:AP270))</f>
        <v>0</v>
      </c>
      <c r="AR394" s="339">
        <f>IF(OR($C394&gt;AR$7,$C394+$E394-1&lt;AR$7),0,$D394-SUM($F270:AQ270))</f>
        <v>0</v>
      </c>
      <c r="AS394" s="339">
        <f>IF(OR($C394&gt;AS$7,$C394+$E394-1&lt;AS$7),0,$D394-SUM($F270:AR270))</f>
        <v>0</v>
      </c>
      <c r="AT394" s="339">
        <f>IF(OR($C394&gt;AT$7,$C394+$E394-1&lt;AT$7),0,$D394-SUM($F270:AS270))</f>
        <v>0</v>
      </c>
      <c r="AU394" s="339">
        <f>IF(OR($C394&gt;AU$7,$C394+$E394-1&lt;AU$7),0,$D394-SUM($F270:AT270))</f>
        <v>0</v>
      </c>
      <c r="AV394" s="339">
        <f>IF(OR($C394&gt;AV$7,$C394+$E394-1&lt;AV$7),0,$D394-SUM($F270:AU270))</f>
        <v>0</v>
      </c>
      <c r="AW394" s="339">
        <f>IF(OR($C394&gt;AW$7,$C394+$E394-1&lt;AW$7),0,$D394-SUM($F270:AV270))</f>
        <v>0</v>
      </c>
      <c r="AX394" s="339">
        <f>IF(OR($C394&gt;AX$7,$C394+$E394-1&lt;AX$7),0,$D394-SUM($F270:AW270))</f>
        <v>0</v>
      </c>
      <c r="AY394" s="339">
        <f>IF(OR($C394&gt;AY$7,$C394+$E394-1&lt;AY$7),0,$D394-SUM($F270:AX270))</f>
        <v>0</v>
      </c>
      <c r="AZ394" s="339">
        <f>IF(OR($C394&gt;AZ$7,$C394+$E394-1&lt;AZ$7),0,$D394-SUM($F270:AY270))</f>
        <v>0.10797288159958766</v>
      </c>
      <c r="BA394" s="339">
        <f>IF(OR($C394&gt;BA$7,$C394+$E394-1&lt;BA$7),0,$D394-SUM($F270:AZ270))</f>
        <v>0.10797288159958766</v>
      </c>
      <c r="BB394" s="339">
        <f>IF(OR($C394&gt;BB$7,$C394+$E394-1&lt;BB$7),0,$D394-SUM($F270:BA270))</f>
        <v>0.10797288159958766</v>
      </c>
      <c r="BC394" s="339">
        <f>IF(OR($C394&gt;BC$7,$C394+$E394-1&lt;BC$7),0,$D394-SUM($F270:BB270))</f>
        <v>0.10797288159958766</v>
      </c>
      <c r="BD394" s="339">
        <f>IF(OR($C394&gt;BD$7,$C394+$E394-1&lt;BD$7),0,$D394-SUM($F270:BC270))</f>
        <v>0.10797288159958766</v>
      </c>
      <c r="BE394" s="339">
        <f>IF(OR($C394&gt;BE$7,$C394+$E394-1&lt;BE$7),0,$D394-SUM($F270:BD270))</f>
        <v>0.10797288159958766</v>
      </c>
      <c r="BF394" s="339">
        <f>IF(OR($C394&gt;BF$7,$C394+$E394-1&lt;BF$7),0,$D394-SUM($F270:BE270))</f>
        <v>0.10797288159958766</v>
      </c>
      <c r="BG394" s="339">
        <f>IF(OR($C394&gt;BG$7,$C394+$E394-1&lt;BG$7),0,$D394-SUM($F270:BF270))</f>
        <v>0.10797288159958766</v>
      </c>
      <c r="BH394" s="339">
        <f>IF(OR($C394&gt;BH$7,$C394+$E394-1&lt;BH$7),0,$D394-SUM($F270:BG270))</f>
        <v>0.10797288159958766</v>
      </c>
      <c r="BI394" s="339">
        <f>IF(OR($C394&gt;BI$7,$C394+$E394-1&lt;BI$7),0,$D394-SUM($F270:BH270))</f>
        <v>0</v>
      </c>
      <c r="BJ394" s="339">
        <f>IF(OR($C394&gt;BJ$7,$C394+$E394-1&lt;BJ$7),0,$D394-SUM($F270:BI270))</f>
        <v>0</v>
      </c>
      <c r="BK394" s="339">
        <f>IF(OR($C394&gt;BK$7,$C394+$E394-1&lt;BK$7),0,$D394-SUM($F270:BJ270))</f>
        <v>0</v>
      </c>
      <c r="BL394" s="339">
        <f>IF(OR($C394&gt;BL$7,$C394+$E394-1&lt;BL$7),0,$D394-SUM($F270:BK270))</f>
        <v>0</v>
      </c>
      <c r="BM394" s="339">
        <f>IF(OR($C394&gt;BM$7,$C394+$E394-1&lt;BM$7),0,$D394-SUM($F270:BL270))</f>
        <v>0</v>
      </c>
      <c r="BN394" s="339">
        <f>IF(OR($C394&gt;BN$7,$C394+$E394-1&lt;BN$7),0,$D394-SUM($F270:BM270))</f>
        <v>0</v>
      </c>
      <c r="BO394" s="253"/>
      <c r="BP394" s="253"/>
      <c r="BQ394" s="253"/>
      <c r="BR394" s="253"/>
      <c r="BS394" s="253"/>
      <c r="BT394" s="253"/>
      <c r="BU394" s="253"/>
      <c r="BV394" s="253"/>
      <c r="BW394" s="253"/>
      <c r="BX394" s="253"/>
      <c r="BY394" s="253"/>
      <c r="BZ394" s="253"/>
      <c r="CA394" s="253"/>
      <c r="CB394" s="253"/>
      <c r="CC394" s="253"/>
      <c r="CD394" s="253"/>
      <c r="CE394" s="253"/>
      <c r="CF394" s="253"/>
      <c r="CG394" s="253"/>
      <c r="CH394" s="253"/>
      <c r="CI394" s="253"/>
      <c r="CJ394" s="253"/>
      <c r="CK394" s="253"/>
      <c r="CL394" s="253"/>
    </row>
    <row r="395" spans="1:90" hidden="1" outlineLevel="1" x14ac:dyDescent="0.15">
      <c r="A395" s="112"/>
      <c r="B395" s="87"/>
      <c r="C395" s="8">
        <v>47</v>
      </c>
      <c r="D395" s="337">
        <v>0.10536484098124012</v>
      </c>
      <c r="E395" s="8">
        <f t="shared" si="31"/>
        <v>9</v>
      </c>
      <c r="F395" s="338"/>
      <c r="G395" s="339">
        <f>IF(OR($C395&gt;G$7,$C395+$E395-1&lt;G$7),0,$D395-SUM($F271:F271))</f>
        <v>0</v>
      </c>
      <c r="H395" s="339">
        <f>IF(OR($C395&gt;H$7,$C395+$E395-1&lt;H$7),0,$D395-SUM($F271:G271))</f>
        <v>0</v>
      </c>
      <c r="I395" s="339">
        <f>IF(OR($C395&gt;I$7,$C395+$E395-1&lt;I$7),0,$D395-SUM($F271:H271))</f>
        <v>0</v>
      </c>
      <c r="J395" s="339">
        <f>IF(OR($C395&gt;J$7,$C395+$E395-1&lt;J$7),0,$D395-SUM($F271:I271))</f>
        <v>0</v>
      </c>
      <c r="K395" s="339">
        <f>IF(OR($C395&gt;K$7,$C395+$E395-1&lt;K$7),0,$D395-SUM($F271:J271))</f>
        <v>0</v>
      </c>
      <c r="L395" s="339">
        <f>IF(OR($C395&gt;L$7,$C395+$E395-1&lt;L$7),0,$D395-SUM($F271:K271))</f>
        <v>0</v>
      </c>
      <c r="M395" s="339">
        <f>IF(OR($C395&gt;M$7,$C395+$E395-1&lt;M$7),0,$D395-SUM($F271:L271))</f>
        <v>0</v>
      </c>
      <c r="N395" s="339">
        <f>IF(OR($C395&gt;N$7,$C395+$E395-1&lt;N$7),0,$D395-SUM($F271:M271))</f>
        <v>0</v>
      </c>
      <c r="O395" s="339">
        <f>IF(OR($C395&gt;O$7,$C395+$E395-1&lt;O$7),0,$D395-SUM($F271:N271))</f>
        <v>0</v>
      </c>
      <c r="P395" s="339">
        <f>IF(OR($C395&gt;P$7,$C395+$E395-1&lt;P$7),0,$D395-SUM($F271:O271))</f>
        <v>0</v>
      </c>
      <c r="Q395" s="339">
        <f>IF(OR($C395&gt;Q$7,$C395+$E395-1&lt;Q$7),0,$D395-SUM($F271:P271))</f>
        <v>0</v>
      </c>
      <c r="R395" s="339">
        <f>IF(OR($C395&gt;R$7,$C395+$E395-1&lt;R$7),0,$D395-SUM($F271:Q271))</f>
        <v>0</v>
      </c>
      <c r="S395" s="339">
        <f>IF(OR($C395&gt;S$7,$C395+$E395-1&lt;S$7),0,$D395-SUM($F271:R271))</f>
        <v>0</v>
      </c>
      <c r="T395" s="339">
        <f>IF(OR($C395&gt;T$7,$C395+$E395-1&lt;T$7),0,$D395-SUM($F271:S271))</f>
        <v>0</v>
      </c>
      <c r="U395" s="339">
        <f>IF(OR($C395&gt;U$7,$C395+$E395-1&lt;U$7),0,$D395-SUM($F271:T271))</f>
        <v>0</v>
      </c>
      <c r="V395" s="339">
        <f>IF(OR($C395&gt;V$7,$C395+$E395-1&lt;V$7),0,$D395-SUM($F271:U271))</f>
        <v>0</v>
      </c>
      <c r="W395" s="339">
        <f>IF(OR($C395&gt;W$7,$C395+$E395-1&lt;W$7),0,$D395-SUM($F271:V271))</f>
        <v>0</v>
      </c>
      <c r="X395" s="339">
        <f>IF(OR($C395&gt;X$7,$C395+$E395-1&lt;X$7),0,$D395-SUM($F271:W271))</f>
        <v>0</v>
      </c>
      <c r="Y395" s="339">
        <f>IF(OR($C395&gt;Y$7,$C395+$E395-1&lt;Y$7),0,$D395-SUM($F271:X271))</f>
        <v>0</v>
      </c>
      <c r="Z395" s="339">
        <f>IF(OR($C395&gt;Z$7,$C395+$E395-1&lt;Z$7),0,$D395-SUM($F271:Y271))</f>
        <v>0</v>
      </c>
      <c r="AA395" s="339">
        <f>IF(OR($C395&gt;AA$7,$C395+$E395-1&lt;AA$7),0,$D395-SUM($F271:Z271))</f>
        <v>0</v>
      </c>
      <c r="AB395" s="339">
        <f>IF(OR($C395&gt;AB$7,$C395+$E395-1&lt;AB$7),0,$D395-SUM($F271:AA271))</f>
        <v>0</v>
      </c>
      <c r="AC395" s="339">
        <f>IF(OR($C395&gt;AC$7,$C395+$E395-1&lt;AC$7),0,$D395-SUM($F271:AB271))</f>
        <v>0</v>
      </c>
      <c r="AD395" s="339">
        <f>IF(OR($C395&gt;AD$7,$C395+$E395-1&lt;AD$7),0,$D395-SUM($F271:AC271))</f>
        <v>0</v>
      </c>
      <c r="AE395" s="339">
        <f>IF(OR($C395&gt;AE$7,$C395+$E395-1&lt;AE$7),0,$D395-SUM($F271:AD271))</f>
        <v>0</v>
      </c>
      <c r="AF395" s="339">
        <f>IF(OR($C395&gt;AF$7,$C395+$E395-1&lt;AF$7),0,$D395-SUM($F271:AE271))</f>
        <v>0</v>
      </c>
      <c r="AG395" s="339">
        <f>IF(OR($C395&gt;AG$7,$C395+$E395-1&lt;AG$7),0,$D395-SUM($F271:AF271))</f>
        <v>0</v>
      </c>
      <c r="AH395" s="339">
        <f>IF(OR($C395&gt;AH$7,$C395+$E395-1&lt;AH$7),0,$D395-SUM($F271:AG271))</f>
        <v>0</v>
      </c>
      <c r="AI395" s="339">
        <f>IF(OR($C395&gt;AI$7,$C395+$E395-1&lt;AI$7),0,$D395-SUM($F271:AH271))</f>
        <v>0</v>
      </c>
      <c r="AJ395" s="339">
        <f>IF(OR($C395&gt;AJ$7,$C395+$E395-1&lt;AJ$7),0,$D395-SUM($F271:AI271))</f>
        <v>0</v>
      </c>
      <c r="AK395" s="339">
        <f>IF(OR($C395&gt;AK$7,$C395+$E395-1&lt;AK$7),0,$D395-SUM($F271:AJ271))</f>
        <v>0</v>
      </c>
      <c r="AL395" s="339">
        <f>IF(OR($C395&gt;AL$7,$C395+$E395-1&lt;AL$7),0,$D395-SUM($F271:AK271))</f>
        <v>0</v>
      </c>
      <c r="AM395" s="339">
        <f>IF(OR($C395&gt;AM$7,$C395+$E395-1&lt;AM$7),0,$D395-SUM($F271:AL271))</f>
        <v>0</v>
      </c>
      <c r="AN395" s="339">
        <f>IF(OR($C395&gt;AN$7,$C395+$E395-1&lt;AN$7),0,$D395-SUM($F271:AM271))</f>
        <v>0</v>
      </c>
      <c r="AO395" s="339">
        <f>IF(OR($C395&gt;AO$7,$C395+$E395-1&lt;AO$7),0,$D395-SUM($F271:AN271))</f>
        <v>0</v>
      </c>
      <c r="AP395" s="339">
        <f>IF(OR($C395&gt;AP$7,$C395+$E395-1&lt;AP$7),0,$D395-SUM($F271:AO271))</f>
        <v>0</v>
      </c>
      <c r="AQ395" s="339">
        <f>IF(OR($C395&gt;AQ$7,$C395+$E395-1&lt;AQ$7),0,$D395-SUM($F271:AP271))</f>
        <v>0</v>
      </c>
      <c r="AR395" s="339">
        <f>IF(OR($C395&gt;AR$7,$C395+$E395-1&lt;AR$7),0,$D395-SUM($F271:AQ271))</f>
        <v>0</v>
      </c>
      <c r="AS395" s="339">
        <f>IF(OR($C395&gt;AS$7,$C395+$E395-1&lt;AS$7),0,$D395-SUM($F271:AR271))</f>
        <v>0</v>
      </c>
      <c r="AT395" s="339">
        <f>IF(OR($C395&gt;AT$7,$C395+$E395-1&lt;AT$7),0,$D395-SUM($F271:AS271))</f>
        <v>0</v>
      </c>
      <c r="AU395" s="339">
        <f>IF(OR($C395&gt;AU$7,$C395+$E395-1&lt;AU$7),0,$D395-SUM($F271:AT271))</f>
        <v>0</v>
      </c>
      <c r="AV395" s="339">
        <f>IF(OR($C395&gt;AV$7,$C395+$E395-1&lt;AV$7),0,$D395-SUM($F271:AU271))</f>
        <v>0</v>
      </c>
      <c r="AW395" s="339">
        <f>IF(OR($C395&gt;AW$7,$C395+$E395-1&lt;AW$7),0,$D395-SUM($F271:AV271))</f>
        <v>0</v>
      </c>
      <c r="AX395" s="339">
        <f>IF(OR($C395&gt;AX$7,$C395+$E395-1&lt;AX$7),0,$D395-SUM($F271:AW271))</f>
        <v>0</v>
      </c>
      <c r="AY395" s="339">
        <f>IF(OR($C395&gt;AY$7,$C395+$E395-1&lt;AY$7),0,$D395-SUM($F271:AX271))</f>
        <v>0</v>
      </c>
      <c r="AZ395" s="339">
        <f>IF(OR($C395&gt;AZ$7,$C395+$E395-1&lt;AZ$7),0,$D395-SUM($F271:AY271))</f>
        <v>0</v>
      </c>
      <c r="BA395" s="339">
        <f>IF(OR($C395&gt;BA$7,$C395+$E395-1&lt;BA$7),0,$D395-SUM($F271:AZ271))</f>
        <v>0.10536484098124012</v>
      </c>
      <c r="BB395" s="339">
        <f>IF(OR($C395&gt;BB$7,$C395+$E395-1&lt;BB$7),0,$D395-SUM($F271:BA271))</f>
        <v>0.10536484098124012</v>
      </c>
      <c r="BC395" s="339">
        <f>IF(OR($C395&gt;BC$7,$C395+$E395-1&lt;BC$7),0,$D395-SUM($F271:BB271))</f>
        <v>0.10536484098124012</v>
      </c>
      <c r="BD395" s="339">
        <f>IF(OR($C395&gt;BD$7,$C395+$E395-1&lt;BD$7),0,$D395-SUM($F271:BC271))</f>
        <v>0.10536484098124012</v>
      </c>
      <c r="BE395" s="339">
        <f>IF(OR($C395&gt;BE$7,$C395+$E395-1&lt;BE$7),0,$D395-SUM($F271:BD271))</f>
        <v>0.10536484098124012</v>
      </c>
      <c r="BF395" s="339">
        <f>IF(OR($C395&gt;BF$7,$C395+$E395-1&lt;BF$7),0,$D395-SUM($F271:BE271))</f>
        <v>0.10536484098124012</v>
      </c>
      <c r="BG395" s="339">
        <f>IF(OR($C395&gt;BG$7,$C395+$E395-1&lt;BG$7),0,$D395-SUM($F271:BF271))</f>
        <v>0.10536484098124012</v>
      </c>
      <c r="BH395" s="339">
        <f>IF(OR($C395&gt;BH$7,$C395+$E395-1&lt;BH$7),0,$D395-SUM($F271:BG271))</f>
        <v>0.10536484098124012</v>
      </c>
      <c r="BI395" s="339">
        <f>IF(OR($C395&gt;BI$7,$C395+$E395-1&lt;BI$7),0,$D395-SUM($F271:BH271))</f>
        <v>0.10536484098124012</v>
      </c>
      <c r="BJ395" s="339">
        <f>IF(OR($C395&gt;BJ$7,$C395+$E395-1&lt;BJ$7),0,$D395-SUM($F271:BI271))</f>
        <v>0</v>
      </c>
      <c r="BK395" s="339">
        <f>IF(OR($C395&gt;BK$7,$C395+$E395-1&lt;BK$7),0,$D395-SUM($F271:BJ271))</f>
        <v>0</v>
      </c>
      <c r="BL395" s="339">
        <f>IF(OR($C395&gt;BL$7,$C395+$E395-1&lt;BL$7),0,$D395-SUM($F271:BK271))</f>
        <v>0</v>
      </c>
      <c r="BM395" s="339">
        <f>IF(OR($C395&gt;BM$7,$C395+$E395-1&lt;BM$7),0,$D395-SUM($F271:BL271))</f>
        <v>0</v>
      </c>
      <c r="BN395" s="339">
        <f>IF(OR($C395&gt;BN$7,$C395+$E395-1&lt;BN$7),0,$D395-SUM($F271:BM271))</f>
        <v>0</v>
      </c>
      <c r="BO395" s="253"/>
      <c r="BP395" s="253"/>
      <c r="BQ395" s="253"/>
      <c r="BR395" s="253"/>
      <c r="BS395" s="253"/>
      <c r="BT395" s="253"/>
      <c r="BU395" s="253"/>
      <c r="BV395" s="253"/>
      <c r="BW395" s="253"/>
      <c r="BX395" s="253"/>
      <c r="BY395" s="253"/>
      <c r="BZ395" s="253"/>
      <c r="CA395" s="253"/>
      <c r="CB395" s="253"/>
      <c r="CC395" s="253"/>
      <c r="CD395" s="253"/>
      <c r="CE395" s="253"/>
      <c r="CF395" s="253"/>
      <c r="CG395" s="253"/>
      <c r="CH395" s="253"/>
      <c r="CI395" s="253"/>
      <c r="CJ395" s="253"/>
      <c r="CK395" s="253"/>
      <c r="CL395" s="253"/>
    </row>
    <row r="396" spans="1:90" hidden="1" outlineLevel="1" x14ac:dyDescent="0.15">
      <c r="A396" s="112"/>
      <c r="B396" s="87"/>
      <c r="C396" s="8">
        <v>48</v>
      </c>
      <c r="D396" s="337">
        <v>0.10145278005371884</v>
      </c>
      <c r="E396" s="8">
        <f t="shared" si="31"/>
        <v>9</v>
      </c>
      <c r="F396" s="338"/>
      <c r="G396" s="339">
        <f>IF(OR($C396&gt;G$7,$C396+$E396-1&lt;G$7),0,$D396-SUM($F272:F272))</f>
        <v>0</v>
      </c>
      <c r="H396" s="339">
        <f>IF(OR($C396&gt;H$7,$C396+$E396-1&lt;H$7),0,$D396-SUM($F272:G272))</f>
        <v>0</v>
      </c>
      <c r="I396" s="339">
        <f>IF(OR($C396&gt;I$7,$C396+$E396-1&lt;I$7),0,$D396-SUM($F272:H272))</f>
        <v>0</v>
      </c>
      <c r="J396" s="339">
        <f>IF(OR($C396&gt;J$7,$C396+$E396-1&lt;J$7),0,$D396-SUM($F272:I272))</f>
        <v>0</v>
      </c>
      <c r="K396" s="339">
        <f>IF(OR($C396&gt;K$7,$C396+$E396-1&lt;K$7),0,$D396-SUM($F272:J272))</f>
        <v>0</v>
      </c>
      <c r="L396" s="339">
        <f>IF(OR($C396&gt;L$7,$C396+$E396-1&lt;L$7),0,$D396-SUM($F272:K272))</f>
        <v>0</v>
      </c>
      <c r="M396" s="339">
        <f>IF(OR($C396&gt;M$7,$C396+$E396-1&lt;M$7),0,$D396-SUM($F272:L272))</f>
        <v>0</v>
      </c>
      <c r="N396" s="339">
        <f>IF(OR($C396&gt;N$7,$C396+$E396-1&lt;N$7),0,$D396-SUM($F272:M272))</f>
        <v>0</v>
      </c>
      <c r="O396" s="339">
        <f>IF(OR($C396&gt;O$7,$C396+$E396-1&lt;O$7),0,$D396-SUM($F272:N272))</f>
        <v>0</v>
      </c>
      <c r="P396" s="339">
        <f>IF(OR($C396&gt;P$7,$C396+$E396-1&lt;P$7),0,$D396-SUM($F272:O272))</f>
        <v>0</v>
      </c>
      <c r="Q396" s="339">
        <f>IF(OR($C396&gt;Q$7,$C396+$E396-1&lt;Q$7),0,$D396-SUM($F272:P272))</f>
        <v>0</v>
      </c>
      <c r="R396" s="339">
        <f>IF(OR($C396&gt;R$7,$C396+$E396-1&lt;R$7),0,$D396-SUM($F272:Q272))</f>
        <v>0</v>
      </c>
      <c r="S396" s="339">
        <f>IF(OR($C396&gt;S$7,$C396+$E396-1&lt;S$7),0,$D396-SUM($F272:R272))</f>
        <v>0</v>
      </c>
      <c r="T396" s="339">
        <f>IF(OR($C396&gt;T$7,$C396+$E396-1&lt;T$7),0,$D396-SUM($F272:S272))</f>
        <v>0</v>
      </c>
      <c r="U396" s="339">
        <f>IF(OR($C396&gt;U$7,$C396+$E396-1&lt;U$7),0,$D396-SUM($F272:T272))</f>
        <v>0</v>
      </c>
      <c r="V396" s="339">
        <f>IF(OR($C396&gt;V$7,$C396+$E396-1&lt;V$7),0,$D396-SUM($F272:U272))</f>
        <v>0</v>
      </c>
      <c r="W396" s="339">
        <f>IF(OR($C396&gt;W$7,$C396+$E396-1&lt;W$7),0,$D396-SUM($F272:V272))</f>
        <v>0</v>
      </c>
      <c r="X396" s="339">
        <f>IF(OR($C396&gt;X$7,$C396+$E396-1&lt;X$7),0,$D396-SUM($F272:W272))</f>
        <v>0</v>
      </c>
      <c r="Y396" s="339">
        <f>IF(OR($C396&gt;Y$7,$C396+$E396-1&lt;Y$7),0,$D396-SUM($F272:X272))</f>
        <v>0</v>
      </c>
      <c r="Z396" s="339">
        <f>IF(OR($C396&gt;Z$7,$C396+$E396-1&lt;Z$7),0,$D396-SUM($F272:Y272))</f>
        <v>0</v>
      </c>
      <c r="AA396" s="339">
        <f>IF(OR($C396&gt;AA$7,$C396+$E396-1&lt;AA$7),0,$D396-SUM($F272:Z272))</f>
        <v>0</v>
      </c>
      <c r="AB396" s="339">
        <f>IF(OR($C396&gt;AB$7,$C396+$E396-1&lt;AB$7),0,$D396-SUM($F272:AA272))</f>
        <v>0</v>
      </c>
      <c r="AC396" s="339">
        <f>IF(OR($C396&gt;AC$7,$C396+$E396-1&lt;AC$7),0,$D396-SUM($F272:AB272))</f>
        <v>0</v>
      </c>
      <c r="AD396" s="339">
        <f>IF(OR($C396&gt;AD$7,$C396+$E396-1&lt;AD$7),0,$D396-SUM($F272:AC272))</f>
        <v>0</v>
      </c>
      <c r="AE396" s="339">
        <f>IF(OR($C396&gt;AE$7,$C396+$E396-1&lt;AE$7),0,$D396-SUM($F272:AD272))</f>
        <v>0</v>
      </c>
      <c r="AF396" s="339">
        <f>IF(OR($C396&gt;AF$7,$C396+$E396-1&lt;AF$7),0,$D396-SUM($F272:AE272))</f>
        <v>0</v>
      </c>
      <c r="AG396" s="339">
        <f>IF(OR($C396&gt;AG$7,$C396+$E396-1&lt;AG$7),0,$D396-SUM($F272:AF272))</f>
        <v>0</v>
      </c>
      <c r="AH396" s="339">
        <f>IF(OR($C396&gt;AH$7,$C396+$E396-1&lt;AH$7),0,$D396-SUM($F272:AG272))</f>
        <v>0</v>
      </c>
      <c r="AI396" s="339">
        <f>IF(OR($C396&gt;AI$7,$C396+$E396-1&lt;AI$7),0,$D396-SUM($F272:AH272))</f>
        <v>0</v>
      </c>
      <c r="AJ396" s="339">
        <f>IF(OR($C396&gt;AJ$7,$C396+$E396-1&lt;AJ$7),0,$D396-SUM($F272:AI272))</f>
        <v>0</v>
      </c>
      <c r="AK396" s="339">
        <f>IF(OR($C396&gt;AK$7,$C396+$E396-1&lt;AK$7),0,$D396-SUM($F272:AJ272))</f>
        <v>0</v>
      </c>
      <c r="AL396" s="339">
        <f>IF(OR($C396&gt;AL$7,$C396+$E396-1&lt;AL$7),0,$D396-SUM($F272:AK272))</f>
        <v>0</v>
      </c>
      <c r="AM396" s="339">
        <f>IF(OR($C396&gt;AM$7,$C396+$E396-1&lt;AM$7),0,$D396-SUM($F272:AL272))</f>
        <v>0</v>
      </c>
      <c r="AN396" s="339">
        <f>IF(OR($C396&gt;AN$7,$C396+$E396-1&lt;AN$7),0,$D396-SUM($F272:AM272))</f>
        <v>0</v>
      </c>
      <c r="AO396" s="339">
        <f>IF(OR($C396&gt;AO$7,$C396+$E396-1&lt;AO$7),0,$D396-SUM($F272:AN272))</f>
        <v>0</v>
      </c>
      <c r="AP396" s="339">
        <f>IF(OR($C396&gt;AP$7,$C396+$E396-1&lt;AP$7),0,$D396-SUM($F272:AO272))</f>
        <v>0</v>
      </c>
      <c r="AQ396" s="339">
        <f>IF(OR($C396&gt;AQ$7,$C396+$E396-1&lt;AQ$7),0,$D396-SUM($F272:AP272))</f>
        <v>0</v>
      </c>
      <c r="AR396" s="339">
        <f>IF(OR($C396&gt;AR$7,$C396+$E396-1&lt;AR$7),0,$D396-SUM($F272:AQ272))</f>
        <v>0</v>
      </c>
      <c r="AS396" s="339">
        <f>IF(OR($C396&gt;AS$7,$C396+$E396-1&lt;AS$7),0,$D396-SUM($F272:AR272))</f>
        <v>0</v>
      </c>
      <c r="AT396" s="339">
        <f>IF(OR($C396&gt;AT$7,$C396+$E396-1&lt;AT$7),0,$D396-SUM($F272:AS272))</f>
        <v>0</v>
      </c>
      <c r="AU396" s="339">
        <f>IF(OR($C396&gt;AU$7,$C396+$E396-1&lt;AU$7),0,$D396-SUM($F272:AT272))</f>
        <v>0</v>
      </c>
      <c r="AV396" s="339">
        <f>IF(OR($C396&gt;AV$7,$C396+$E396-1&lt;AV$7),0,$D396-SUM($F272:AU272))</f>
        <v>0</v>
      </c>
      <c r="AW396" s="339">
        <f>IF(OR($C396&gt;AW$7,$C396+$E396-1&lt;AW$7),0,$D396-SUM($F272:AV272))</f>
        <v>0</v>
      </c>
      <c r="AX396" s="339">
        <f>IF(OR($C396&gt;AX$7,$C396+$E396-1&lt;AX$7),0,$D396-SUM($F272:AW272))</f>
        <v>0</v>
      </c>
      <c r="AY396" s="339">
        <f>IF(OR($C396&gt;AY$7,$C396+$E396-1&lt;AY$7),0,$D396-SUM($F272:AX272))</f>
        <v>0</v>
      </c>
      <c r="AZ396" s="339">
        <f>IF(OR($C396&gt;AZ$7,$C396+$E396-1&lt;AZ$7),0,$D396-SUM($F272:AY272))</f>
        <v>0</v>
      </c>
      <c r="BA396" s="339">
        <f>IF(OR($C396&gt;BA$7,$C396+$E396-1&lt;BA$7),0,$D396-SUM($F272:AZ272))</f>
        <v>0</v>
      </c>
      <c r="BB396" s="339">
        <f>IF(OR($C396&gt;BB$7,$C396+$E396-1&lt;BB$7),0,$D396-SUM($F272:BA272))</f>
        <v>0.10145278005371884</v>
      </c>
      <c r="BC396" s="339">
        <f>IF(OR($C396&gt;BC$7,$C396+$E396-1&lt;BC$7),0,$D396-SUM($F272:BB272))</f>
        <v>0.10145278005371884</v>
      </c>
      <c r="BD396" s="339">
        <f>IF(OR($C396&gt;BD$7,$C396+$E396-1&lt;BD$7),0,$D396-SUM($F272:BC272))</f>
        <v>0.10145278005371884</v>
      </c>
      <c r="BE396" s="339">
        <f>IF(OR($C396&gt;BE$7,$C396+$E396-1&lt;BE$7),0,$D396-SUM($F272:BD272))</f>
        <v>0.10145278005371884</v>
      </c>
      <c r="BF396" s="339">
        <f>IF(OR($C396&gt;BF$7,$C396+$E396-1&lt;BF$7),0,$D396-SUM($F272:BE272))</f>
        <v>0.10145278005371884</v>
      </c>
      <c r="BG396" s="339">
        <f>IF(OR($C396&gt;BG$7,$C396+$E396-1&lt;BG$7),0,$D396-SUM($F272:BF272))</f>
        <v>0.10145278005371884</v>
      </c>
      <c r="BH396" s="339">
        <f>IF(OR($C396&gt;BH$7,$C396+$E396-1&lt;BH$7),0,$D396-SUM($F272:BG272))</f>
        <v>0.10145278005371884</v>
      </c>
      <c r="BI396" s="339">
        <f>IF(OR($C396&gt;BI$7,$C396+$E396-1&lt;BI$7),0,$D396-SUM($F272:BH272))</f>
        <v>0.10145278005371884</v>
      </c>
      <c r="BJ396" s="339">
        <f>IF(OR($C396&gt;BJ$7,$C396+$E396-1&lt;BJ$7),0,$D396-SUM($F272:BI272))</f>
        <v>0.10145278005371884</v>
      </c>
      <c r="BK396" s="339">
        <f>IF(OR($C396&gt;BK$7,$C396+$E396-1&lt;BK$7),0,$D396-SUM($F272:BJ272))</f>
        <v>0</v>
      </c>
      <c r="BL396" s="339">
        <f>IF(OR($C396&gt;BL$7,$C396+$E396-1&lt;BL$7),0,$D396-SUM($F272:BK272))</f>
        <v>0</v>
      </c>
      <c r="BM396" s="339">
        <f>IF(OR($C396&gt;BM$7,$C396+$E396-1&lt;BM$7),0,$D396-SUM($F272:BL272))</f>
        <v>0</v>
      </c>
      <c r="BN396" s="339">
        <f>IF(OR($C396&gt;BN$7,$C396+$E396-1&lt;BN$7),0,$D396-SUM($F272:BM272))</f>
        <v>0</v>
      </c>
      <c r="BO396" s="253"/>
      <c r="BP396" s="253"/>
      <c r="BQ396" s="253"/>
      <c r="BR396" s="253"/>
      <c r="BS396" s="253"/>
      <c r="BT396" s="253"/>
      <c r="BU396" s="253"/>
      <c r="BV396" s="253"/>
      <c r="BW396" s="253"/>
      <c r="BX396" s="253"/>
      <c r="BY396" s="253"/>
      <c r="BZ396" s="253"/>
      <c r="CA396" s="253"/>
      <c r="CB396" s="253"/>
      <c r="CC396" s="253"/>
      <c r="CD396" s="253"/>
      <c r="CE396" s="253"/>
      <c r="CF396" s="253"/>
      <c r="CG396" s="253"/>
      <c r="CH396" s="253"/>
      <c r="CI396" s="253"/>
      <c r="CJ396" s="253"/>
      <c r="CK396" s="253"/>
      <c r="CL396" s="253"/>
    </row>
    <row r="397" spans="1:90" hidden="1" outlineLevel="1" x14ac:dyDescent="0.15">
      <c r="A397" s="112"/>
      <c r="B397" s="87"/>
      <c r="C397" s="8">
        <v>49</v>
      </c>
      <c r="D397" s="337">
        <v>9.8844739435371295E-2</v>
      </c>
      <c r="E397" s="8">
        <f t="shared" si="31"/>
        <v>9</v>
      </c>
      <c r="F397" s="338"/>
      <c r="G397" s="339">
        <f>IF(OR($C397&gt;G$7,$C397+$E397-1&lt;G$7),0,$D397-SUM($F273:F273))</f>
        <v>0</v>
      </c>
      <c r="H397" s="339">
        <f>IF(OR($C397&gt;H$7,$C397+$E397-1&lt;H$7),0,$D397-SUM($F273:G273))</f>
        <v>0</v>
      </c>
      <c r="I397" s="339">
        <f>IF(OR($C397&gt;I$7,$C397+$E397-1&lt;I$7),0,$D397-SUM($F273:H273))</f>
        <v>0</v>
      </c>
      <c r="J397" s="339">
        <f>IF(OR($C397&gt;J$7,$C397+$E397-1&lt;J$7),0,$D397-SUM($F273:I273))</f>
        <v>0</v>
      </c>
      <c r="K397" s="339">
        <f>IF(OR($C397&gt;K$7,$C397+$E397-1&lt;K$7),0,$D397-SUM($F273:J273))</f>
        <v>0</v>
      </c>
      <c r="L397" s="339">
        <f>IF(OR($C397&gt;L$7,$C397+$E397-1&lt;L$7),0,$D397-SUM($F273:K273))</f>
        <v>0</v>
      </c>
      <c r="M397" s="339">
        <f>IF(OR($C397&gt;M$7,$C397+$E397-1&lt;M$7),0,$D397-SUM($F273:L273))</f>
        <v>0</v>
      </c>
      <c r="N397" s="339">
        <f>IF(OR($C397&gt;N$7,$C397+$E397-1&lt;N$7),0,$D397-SUM($F273:M273))</f>
        <v>0</v>
      </c>
      <c r="O397" s="339">
        <f>IF(OR($C397&gt;O$7,$C397+$E397-1&lt;O$7),0,$D397-SUM($F273:N273))</f>
        <v>0</v>
      </c>
      <c r="P397" s="339">
        <f>IF(OR($C397&gt;P$7,$C397+$E397-1&lt;P$7),0,$D397-SUM($F273:O273))</f>
        <v>0</v>
      </c>
      <c r="Q397" s="339">
        <f>IF(OR($C397&gt;Q$7,$C397+$E397-1&lt;Q$7),0,$D397-SUM($F273:P273))</f>
        <v>0</v>
      </c>
      <c r="R397" s="339">
        <f>IF(OR($C397&gt;R$7,$C397+$E397-1&lt;R$7),0,$D397-SUM($F273:Q273))</f>
        <v>0</v>
      </c>
      <c r="S397" s="339">
        <f>IF(OR($C397&gt;S$7,$C397+$E397-1&lt;S$7),0,$D397-SUM($F273:R273))</f>
        <v>0</v>
      </c>
      <c r="T397" s="339">
        <f>IF(OR($C397&gt;T$7,$C397+$E397-1&lt;T$7),0,$D397-SUM($F273:S273))</f>
        <v>0</v>
      </c>
      <c r="U397" s="339">
        <f>IF(OR($C397&gt;U$7,$C397+$E397-1&lt;U$7),0,$D397-SUM($F273:T273))</f>
        <v>0</v>
      </c>
      <c r="V397" s="339">
        <f>IF(OR($C397&gt;V$7,$C397+$E397-1&lt;V$7),0,$D397-SUM($F273:U273))</f>
        <v>0</v>
      </c>
      <c r="W397" s="339">
        <f>IF(OR($C397&gt;W$7,$C397+$E397-1&lt;W$7),0,$D397-SUM($F273:V273))</f>
        <v>0</v>
      </c>
      <c r="X397" s="339">
        <f>IF(OR($C397&gt;X$7,$C397+$E397-1&lt;X$7),0,$D397-SUM($F273:W273))</f>
        <v>0</v>
      </c>
      <c r="Y397" s="339">
        <f>IF(OR($C397&gt;Y$7,$C397+$E397-1&lt;Y$7),0,$D397-SUM($F273:X273))</f>
        <v>0</v>
      </c>
      <c r="Z397" s="339">
        <f>IF(OR($C397&gt;Z$7,$C397+$E397-1&lt;Z$7),0,$D397-SUM($F273:Y273))</f>
        <v>0</v>
      </c>
      <c r="AA397" s="339">
        <f>IF(OR($C397&gt;AA$7,$C397+$E397-1&lt;AA$7),0,$D397-SUM($F273:Z273))</f>
        <v>0</v>
      </c>
      <c r="AB397" s="339">
        <f>IF(OR($C397&gt;AB$7,$C397+$E397-1&lt;AB$7),0,$D397-SUM($F273:AA273))</f>
        <v>0</v>
      </c>
      <c r="AC397" s="339">
        <f>IF(OR($C397&gt;AC$7,$C397+$E397-1&lt;AC$7),0,$D397-SUM($F273:AB273))</f>
        <v>0</v>
      </c>
      <c r="AD397" s="339">
        <f>IF(OR($C397&gt;AD$7,$C397+$E397-1&lt;AD$7),0,$D397-SUM($F273:AC273))</f>
        <v>0</v>
      </c>
      <c r="AE397" s="339">
        <f>IF(OR($C397&gt;AE$7,$C397+$E397-1&lt;AE$7),0,$D397-SUM($F273:AD273))</f>
        <v>0</v>
      </c>
      <c r="AF397" s="339">
        <f>IF(OR($C397&gt;AF$7,$C397+$E397-1&lt;AF$7),0,$D397-SUM($F273:AE273))</f>
        <v>0</v>
      </c>
      <c r="AG397" s="339">
        <f>IF(OR($C397&gt;AG$7,$C397+$E397-1&lt;AG$7),0,$D397-SUM($F273:AF273))</f>
        <v>0</v>
      </c>
      <c r="AH397" s="339">
        <f>IF(OR($C397&gt;AH$7,$C397+$E397-1&lt;AH$7),0,$D397-SUM($F273:AG273))</f>
        <v>0</v>
      </c>
      <c r="AI397" s="339">
        <f>IF(OR($C397&gt;AI$7,$C397+$E397-1&lt;AI$7),0,$D397-SUM($F273:AH273))</f>
        <v>0</v>
      </c>
      <c r="AJ397" s="339">
        <f>IF(OR($C397&gt;AJ$7,$C397+$E397-1&lt;AJ$7),0,$D397-SUM($F273:AI273))</f>
        <v>0</v>
      </c>
      <c r="AK397" s="339">
        <f>IF(OR($C397&gt;AK$7,$C397+$E397-1&lt;AK$7),0,$D397-SUM($F273:AJ273))</f>
        <v>0</v>
      </c>
      <c r="AL397" s="339">
        <f>IF(OR($C397&gt;AL$7,$C397+$E397-1&lt;AL$7),0,$D397-SUM($F273:AK273))</f>
        <v>0</v>
      </c>
      <c r="AM397" s="339">
        <f>IF(OR($C397&gt;AM$7,$C397+$E397-1&lt;AM$7),0,$D397-SUM($F273:AL273))</f>
        <v>0</v>
      </c>
      <c r="AN397" s="339">
        <f>IF(OR($C397&gt;AN$7,$C397+$E397-1&lt;AN$7),0,$D397-SUM($F273:AM273))</f>
        <v>0</v>
      </c>
      <c r="AO397" s="339">
        <f>IF(OR($C397&gt;AO$7,$C397+$E397-1&lt;AO$7),0,$D397-SUM($F273:AN273))</f>
        <v>0</v>
      </c>
      <c r="AP397" s="339">
        <f>IF(OR($C397&gt;AP$7,$C397+$E397-1&lt;AP$7),0,$D397-SUM($F273:AO273))</f>
        <v>0</v>
      </c>
      <c r="AQ397" s="339">
        <f>IF(OR($C397&gt;AQ$7,$C397+$E397-1&lt;AQ$7),0,$D397-SUM($F273:AP273))</f>
        <v>0</v>
      </c>
      <c r="AR397" s="339">
        <f>IF(OR($C397&gt;AR$7,$C397+$E397-1&lt;AR$7),0,$D397-SUM($F273:AQ273))</f>
        <v>0</v>
      </c>
      <c r="AS397" s="339">
        <f>IF(OR($C397&gt;AS$7,$C397+$E397-1&lt;AS$7),0,$D397-SUM($F273:AR273))</f>
        <v>0</v>
      </c>
      <c r="AT397" s="339">
        <f>IF(OR($C397&gt;AT$7,$C397+$E397-1&lt;AT$7),0,$D397-SUM($F273:AS273))</f>
        <v>0</v>
      </c>
      <c r="AU397" s="339">
        <f>IF(OR($C397&gt;AU$7,$C397+$E397-1&lt;AU$7),0,$D397-SUM($F273:AT273))</f>
        <v>0</v>
      </c>
      <c r="AV397" s="339">
        <f>IF(OR($C397&gt;AV$7,$C397+$E397-1&lt;AV$7),0,$D397-SUM($F273:AU273))</f>
        <v>0</v>
      </c>
      <c r="AW397" s="339">
        <f>IF(OR($C397&gt;AW$7,$C397+$E397-1&lt;AW$7),0,$D397-SUM($F273:AV273))</f>
        <v>0</v>
      </c>
      <c r="AX397" s="339">
        <f>IF(OR($C397&gt;AX$7,$C397+$E397-1&lt;AX$7),0,$D397-SUM($F273:AW273))</f>
        <v>0</v>
      </c>
      <c r="AY397" s="339">
        <f>IF(OR($C397&gt;AY$7,$C397+$E397-1&lt;AY$7),0,$D397-SUM($F273:AX273))</f>
        <v>0</v>
      </c>
      <c r="AZ397" s="339">
        <f>IF(OR($C397&gt;AZ$7,$C397+$E397-1&lt;AZ$7),0,$D397-SUM($F273:AY273))</f>
        <v>0</v>
      </c>
      <c r="BA397" s="339">
        <f>IF(OR($C397&gt;BA$7,$C397+$E397-1&lt;BA$7),0,$D397-SUM($F273:AZ273))</f>
        <v>0</v>
      </c>
      <c r="BB397" s="339">
        <f>IF(OR($C397&gt;BB$7,$C397+$E397-1&lt;BB$7),0,$D397-SUM($F273:BA273))</f>
        <v>0</v>
      </c>
      <c r="BC397" s="339">
        <f>IF(OR($C397&gt;BC$7,$C397+$E397-1&lt;BC$7),0,$D397-SUM($F273:BB273))</f>
        <v>9.8844739435371295E-2</v>
      </c>
      <c r="BD397" s="339">
        <f>IF(OR($C397&gt;BD$7,$C397+$E397-1&lt;BD$7),0,$D397-SUM($F273:BC273))</f>
        <v>9.8844739435371295E-2</v>
      </c>
      <c r="BE397" s="339">
        <f>IF(OR($C397&gt;BE$7,$C397+$E397-1&lt;BE$7),0,$D397-SUM($F273:BD273))</f>
        <v>9.8844739435371295E-2</v>
      </c>
      <c r="BF397" s="339">
        <f>IF(OR($C397&gt;BF$7,$C397+$E397-1&lt;BF$7),0,$D397-SUM($F273:BE273))</f>
        <v>9.8844739435371295E-2</v>
      </c>
      <c r="BG397" s="339">
        <f>IF(OR($C397&gt;BG$7,$C397+$E397-1&lt;BG$7),0,$D397-SUM($F273:BF273))</f>
        <v>9.8844739435371295E-2</v>
      </c>
      <c r="BH397" s="339">
        <f>IF(OR($C397&gt;BH$7,$C397+$E397-1&lt;BH$7),0,$D397-SUM($F273:BG273))</f>
        <v>9.8844739435371295E-2</v>
      </c>
      <c r="BI397" s="339">
        <f>IF(OR($C397&gt;BI$7,$C397+$E397-1&lt;BI$7),0,$D397-SUM($F273:BH273))</f>
        <v>9.8844739435371295E-2</v>
      </c>
      <c r="BJ397" s="339">
        <f>IF(OR($C397&gt;BJ$7,$C397+$E397-1&lt;BJ$7),0,$D397-SUM($F273:BI273))</f>
        <v>9.8844739435371295E-2</v>
      </c>
      <c r="BK397" s="339">
        <f>IF(OR($C397&gt;BK$7,$C397+$E397-1&lt;BK$7),0,$D397-SUM($F273:BJ273))</f>
        <v>9.8844739435371295E-2</v>
      </c>
      <c r="BL397" s="339">
        <f>IF(OR($C397&gt;BL$7,$C397+$E397-1&lt;BL$7),0,$D397-SUM($F273:BK273))</f>
        <v>0</v>
      </c>
      <c r="BM397" s="339">
        <f>IF(OR($C397&gt;BM$7,$C397+$E397-1&lt;BM$7),0,$D397-SUM($F273:BL273))</f>
        <v>0</v>
      </c>
      <c r="BN397" s="339">
        <f>IF(OR($C397&gt;BN$7,$C397+$E397-1&lt;BN$7),0,$D397-SUM($F273:BM273))</f>
        <v>0</v>
      </c>
      <c r="BO397" s="253"/>
      <c r="BP397" s="253"/>
      <c r="BQ397" s="253"/>
      <c r="BR397" s="253"/>
      <c r="BS397" s="253"/>
      <c r="BT397" s="253"/>
      <c r="BU397" s="253"/>
      <c r="BV397" s="253"/>
      <c r="BW397" s="253"/>
      <c r="BX397" s="253"/>
      <c r="BY397" s="253"/>
      <c r="BZ397" s="253"/>
      <c r="CA397" s="253"/>
      <c r="CB397" s="253"/>
      <c r="CC397" s="253"/>
      <c r="CD397" s="253"/>
      <c r="CE397" s="253"/>
      <c r="CF397" s="253"/>
      <c r="CG397" s="253"/>
      <c r="CH397" s="253"/>
      <c r="CI397" s="253"/>
      <c r="CJ397" s="253"/>
      <c r="CK397" s="253"/>
      <c r="CL397" s="253"/>
    </row>
    <row r="398" spans="1:90" hidden="1" outlineLevel="1" x14ac:dyDescent="0.15">
      <c r="A398" s="112"/>
      <c r="B398" s="87"/>
      <c r="C398" s="8">
        <v>50</v>
      </c>
      <c r="D398" s="337">
        <v>9.623669881702375E-2</v>
      </c>
      <c r="E398" s="8">
        <f t="shared" si="31"/>
        <v>9</v>
      </c>
      <c r="F398" s="338"/>
      <c r="G398" s="339">
        <f>IF(OR($C398&gt;G$7,$C398+$E398-1&lt;G$7),0,$D398-SUM($F274:F274))</f>
        <v>0</v>
      </c>
      <c r="H398" s="339">
        <f>IF(OR($C398&gt;H$7,$C398+$E398-1&lt;H$7),0,$D398-SUM($F274:G274))</f>
        <v>0</v>
      </c>
      <c r="I398" s="339">
        <f>IF(OR($C398&gt;I$7,$C398+$E398-1&lt;I$7),0,$D398-SUM($F274:H274))</f>
        <v>0</v>
      </c>
      <c r="J398" s="339">
        <f>IF(OR($C398&gt;J$7,$C398+$E398-1&lt;J$7),0,$D398-SUM($F274:I274))</f>
        <v>0</v>
      </c>
      <c r="K398" s="339">
        <f>IF(OR($C398&gt;K$7,$C398+$E398-1&lt;K$7),0,$D398-SUM($F274:J274))</f>
        <v>0</v>
      </c>
      <c r="L398" s="339">
        <f>IF(OR($C398&gt;L$7,$C398+$E398-1&lt;L$7),0,$D398-SUM($F274:K274))</f>
        <v>0</v>
      </c>
      <c r="M398" s="339">
        <f>IF(OR($C398&gt;M$7,$C398+$E398-1&lt;M$7),0,$D398-SUM($F274:L274))</f>
        <v>0</v>
      </c>
      <c r="N398" s="339">
        <f>IF(OR($C398&gt;N$7,$C398+$E398-1&lt;N$7),0,$D398-SUM($F274:M274))</f>
        <v>0</v>
      </c>
      <c r="O398" s="339">
        <f>IF(OR($C398&gt;O$7,$C398+$E398-1&lt;O$7),0,$D398-SUM($F274:N274))</f>
        <v>0</v>
      </c>
      <c r="P398" s="339">
        <f>IF(OR($C398&gt;P$7,$C398+$E398-1&lt;P$7),0,$D398-SUM($F274:O274))</f>
        <v>0</v>
      </c>
      <c r="Q398" s="339">
        <f>IF(OR($C398&gt;Q$7,$C398+$E398-1&lt;Q$7),0,$D398-SUM($F274:P274))</f>
        <v>0</v>
      </c>
      <c r="R398" s="339">
        <f>IF(OR($C398&gt;R$7,$C398+$E398-1&lt;R$7),0,$D398-SUM($F274:Q274))</f>
        <v>0</v>
      </c>
      <c r="S398" s="339">
        <f>IF(OR($C398&gt;S$7,$C398+$E398-1&lt;S$7),0,$D398-SUM($F274:R274))</f>
        <v>0</v>
      </c>
      <c r="T398" s="339">
        <f>IF(OR($C398&gt;T$7,$C398+$E398-1&lt;T$7),0,$D398-SUM($F274:S274))</f>
        <v>0</v>
      </c>
      <c r="U398" s="339">
        <f>IF(OR($C398&gt;U$7,$C398+$E398-1&lt;U$7),0,$D398-SUM($F274:T274))</f>
        <v>0</v>
      </c>
      <c r="V398" s="339">
        <f>IF(OR($C398&gt;V$7,$C398+$E398-1&lt;V$7),0,$D398-SUM($F274:U274))</f>
        <v>0</v>
      </c>
      <c r="W398" s="339">
        <f>IF(OR($C398&gt;W$7,$C398+$E398-1&lt;W$7),0,$D398-SUM($F274:V274))</f>
        <v>0</v>
      </c>
      <c r="X398" s="339">
        <f>IF(OR($C398&gt;X$7,$C398+$E398-1&lt;X$7),0,$D398-SUM($F274:W274))</f>
        <v>0</v>
      </c>
      <c r="Y398" s="339">
        <f>IF(OR($C398&gt;Y$7,$C398+$E398-1&lt;Y$7),0,$D398-SUM($F274:X274))</f>
        <v>0</v>
      </c>
      <c r="Z398" s="339">
        <f>IF(OR($C398&gt;Z$7,$C398+$E398-1&lt;Z$7),0,$D398-SUM($F274:Y274))</f>
        <v>0</v>
      </c>
      <c r="AA398" s="339">
        <f>IF(OR($C398&gt;AA$7,$C398+$E398-1&lt;AA$7),0,$D398-SUM($F274:Z274))</f>
        <v>0</v>
      </c>
      <c r="AB398" s="339">
        <f>IF(OR($C398&gt;AB$7,$C398+$E398-1&lt;AB$7),0,$D398-SUM($F274:AA274))</f>
        <v>0</v>
      </c>
      <c r="AC398" s="339">
        <f>IF(OR($C398&gt;AC$7,$C398+$E398-1&lt;AC$7),0,$D398-SUM($F274:AB274))</f>
        <v>0</v>
      </c>
      <c r="AD398" s="339">
        <f>IF(OR($C398&gt;AD$7,$C398+$E398-1&lt;AD$7),0,$D398-SUM($F274:AC274))</f>
        <v>0</v>
      </c>
      <c r="AE398" s="339">
        <f>IF(OR($C398&gt;AE$7,$C398+$E398-1&lt;AE$7),0,$D398-SUM($F274:AD274))</f>
        <v>0</v>
      </c>
      <c r="AF398" s="339">
        <f>IF(OR($C398&gt;AF$7,$C398+$E398-1&lt;AF$7),0,$D398-SUM($F274:AE274))</f>
        <v>0</v>
      </c>
      <c r="AG398" s="339">
        <f>IF(OR($C398&gt;AG$7,$C398+$E398-1&lt;AG$7),0,$D398-SUM($F274:AF274))</f>
        <v>0</v>
      </c>
      <c r="AH398" s="339">
        <f>IF(OR($C398&gt;AH$7,$C398+$E398-1&lt;AH$7),0,$D398-SUM($F274:AG274))</f>
        <v>0</v>
      </c>
      <c r="AI398" s="339">
        <f>IF(OR($C398&gt;AI$7,$C398+$E398-1&lt;AI$7),0,$D398-SUM($F274:AH274))</f>
        <v>0</v>
      </c>
      <c r="AJ398" s="339">
        <f>IF(OR($C398&gt;AJ$7,$C398+$E398-1&lt;AJ$7),0,$D398-SUM($F274:AI274))</f>
        <v>0</v>
      </c>
      <c r="AK398" s="339">
        <f>IF(OR($C398&gt;AK$7,$C398+$E398-1&lt;AK$7),0,$D398-SUM($F274:AJ274))</f>
        <v>0</v>
      </c>
      <c r="AL398" s="339">
        <f>IF(OR($C398&gt;AL$7,$C398+$E398-1&lt;AL$7),0,$D398-SUM($F274:AK274))</f>
        <v>0</v>
      </c>
      <c r="AM398" s="339">
        <f>IF(OR($C398&gt;AM$7,$C398+$E398-1&lt;AM$7),0,$D398-SUM($F274:AL274))</f>
        <v>0</v>
      </c>
      <c r="AN398" s="339">
        <f>IF(OR($C398&gt;AN$7,$C398+$E398-1&lt;AN$7),0,$D398-SUM($F274:AM274))</f>
        <v>0</v>
      </c>
      <c r="AO398" s="339">
        <f>IF(OR($C398&gt;AO$7,$C398+$E398-1&lt;AO$7),0,$D398-SUM($F274:AN274))</f>
        <v>0</v>
      </c>
      <c r="AP398" s="339">
        <f>IF(OR($C398&gt;AP$7,$C398+$E398-1&lt;AP$7),0,$D398-SUM($F274:AO274))</f>
        <v>0</v>
      </c>
      <c r="AQ398" s="339">
        <f>IF(OR($C398&gt;AQ$7,$C398+$E398-1&lt;AQ$7),0,$D398-SUM($F274:AP274))</f>
        <v>0</v>
      </c>
      <c r="AR398" s="339">
        <f>IF(OR($C398&gt;AR$7,$C398+$E398-1&lt;AR$7),0,$D398-SUM($F274:AQ274))</f>
        <v>0</v>
      </c>
      <c r="AS398" s="339">
        <f>IF(OR($C398&gt;AS$7,$C398+$E398-1&lt;AS$7),0,$D398-SUM($F274:AR274))</f>
        <v>0</v>
      </c>
      <c r="AT398" s="339">
        <f>IF(OR($C398&gt;AT$7,$C398+$E398-1&lt;AT$7),0,$D398-SUM($F274:AS274))</f>
        <v>0</v>
      </c>
      <c r="AU398" s="339">
        <f>IF(OR($C398&gt;AU$7,$C398+$E398-1&lt;AU$7),0,$D398-SUM($F274:AT274))</f>
        <v>0</v>
      </c>
      <c r="AV398" s="339">
        <f>IF(OR($C398&gt;AV$7,$C398+$E398-1&lt;AV$7),0,$D398-SUM($F274:AU274))</f>
        <v>0</v>
      </c>
      <c r="AW398" s="339">
        <f>IF(OR($C398&gt;AW$7,$C398+$E398-1&lt;AW$7),0,$D398-SUM($F274:AV274))</f>
        <v>0</v>
      </c>
      <c r="AX398" s="339">
        <f>IF(OR($C398&gt;AX$7,$C398+$E398-1&lt;AX$7),0,$D398-SUM($F274:AW274))</f>
        <v>0</v>
      </c>
      <c r="AY398" s="339">
        <f>IF(OR($C398&gt;AY$7,$C398+$E398-1&lt;AY$7),0,$D398-SUM($F274:AX274))</f>
        <v>0</v>
      </c>
      <c r="AZ398" s="339">
        <f>IF(OR($C398&gt;AZ$7,$C398+$E398-1&lt;AZ$7),0,$D398-SUM($F274:AY274))</f>
        <v>0</v>
      </c>
      <c r="BA398" s="339">
        <f>IF(OR($C398&gt;BA$7,$C398+$E398-1&lt;BA$7),0,$D398-SUM($F274:AZ274))</f>
        <v>0</v>
      </c>
      <c r="BB398" s="339">
        <f>IF(OR($C398&gt;BB$7,$C398+$E398-1&lt;BB$7),0,$D398-SUM($F274:BA274))</f>
        <v>0</v>
      </c>
      <c r="BC398" s="339">
        <f>IF(OR($C398&gt;BC$7,$C398+$E398-1&lt;BC$7),0,$D398-SUM($F274:BB274))</f>
        <v>0</v>
      </c>
      <c r="BD398" s="339">
        <f>IF(OR($C398&gt;BD$7,$C398+$E398-1&lt;BD$7),0,$D398-SUM($F274:BC274))</f>
        <v>9.623669881702375E-2</v>
      </c>
      <c r="BE398" s="339">
        <f>IF(OR($C398&gt;BE$7,$C398+$E398-1&lt;BE$7),0,$D398-SUM($F274:BD274))</f>
        <v>9.623669881702375E-2</v>
      </c>
      <c r="BF398" s="339">
        <f>IF(OR($C398&gt;BF$7,$C398+$E398-1&lt;BF$7),0,$D398-SUM($F274:BE274))</f>
        <v>9.623669881702375E-2</v>
      </c>
      <c r="BG398" s="339">
        <f>IF(OR($C398&gt;BG$7,$C398+$E398-1&lt;BG$7),0,$D398-SUM($F274:BF274))</f>
        <v>9.623669881702375E-2</v>
      </c>
      <c r="BH398" s="339">
        <f>IF(OR($C398&gt;BH$7,$C398+$E398-1&lt;BH$7),0,$D398-SUM($F274:BG274))</f>
        <v>9.623669881702375E-2</v>
      </c>
      <c r="BI398" s="339">
        <f>IF(OR($C398&gt;BI$7,$C398+$E398-1&lt;BI$7),0,$D398-SUM($F274:BH274))</f>
        <v>9.623669881702375E-2</v>
      </c>
      <c r="BJ398" s="339">
        <f>IF(OR($C398&gt;BJ$7,$C398+$E398-1&lt;BJ$7),0,$D398-SUM($F274:BI274))</f>
        <v>9.623669881702375E-2</v>
      </c>
      <c r="BK398" s="339">
        <f>IF(OR($C398&gt;BK$7,$C398+$E398-1&lt;BK$7),0,$D398-SUM($F274:BJ274))</f>
        <v>9.623669881702375E-2</v>
      </c>
      <c r="BL398" s="339">
        <f>IF(OR($C398&gt;BL$7,$C398+$E398-1&lt;BL$7),0,$D398-SUM($F274:BK274))</f>
        <v>9.623669881702375E-2</v>
      </c>
      <c r="BM398" s="339">
        <f>IF(OR($C398&gt;BM$7,$C398+$E398-1&lt;BM$7),0,$D398-SUM($F274:BL274))</f>
        <v>0</v>
      </c>
      <c r="BN398" s="339">
        <f>IF(OR($C398&gt;BN$7,$C398+$E398-1&lt;BN$7),0,$D398-SUM($F274:BM274))</f>
        <v>0</v>
      </c>
      <c r="BO398" s="253"/>
      <c r="BP398" s="253"/>
      <c r="BQ398" s="253"/>
      <c r="BR398" s="253"/>
      <c r="BS398" s="253"/>
      <c r="BT398" s="253"/>
      <c r="BU398" s="253"/>
      <c r="BV398" s="253"/>
      <c r="BW398" s="253"/>
      <c r="BX398" s="253"/>
      <c r="BY398" s="253"/>
      <c r="BZ398" s="253"/>
      <c r="CA398" s="253"/>
      <c r="CB398" s="253"/>
      <c r="CC398" s="253"/>
      <c r="CD398" s="253"/>
      <c r="CE398" s="253"/>
      <c r="CF398" s="253"/>
      <c r="CG398" s="253"/>
      <c r="CH398" s="253"/>
      <c r="CI398" s="253"/>
      <c r="CJ398" s="253"/>
      <c r="CK398" s="253"/>
      <c r="CL398" s="253"/>
    </row>
    <row r="399" spans="1:90" hidden="1" outlineLevel="1" x14ac:dyDescent="0.15">
      <c r="A399" s="112"/>
      <c r="B399" s="87"/>
      <c r="C399" s="8">
        <v>51</v>
      </c>
      <c r="D399" s="337">
        <v>9.3628658198676246E-2</v>
      </c>
      <c r="E399" s="8">
        <f t="shared" si="31"/>
        <v>9</v>
      </c>
      <c r="F399" s="338"/>
      <c r="G399" s="339">
        <f>IF(OR($C399&gt;G$7,$C399+$E399-1&lt;G$7),0,$D399-SUM($F275:F275))</f>
        <v>0</v>
      </c>
      <c r="H399" s="339">
        <f>IF(OR($C399&gt;H$7,$C399+$E399-1&lt;H$7),0,$D399-SUM($F275:G275))</f>
        <v>0</v>
      </c>
      <c r="I399" s="339">
        <f>IF(OR($C399&gt;I$7,$C399+$E399-1&lt;I$7),0,$D399-SUM($F275:H275))</f>
        <v>0</v>
      </c>
      <c r="J399" s="339">
        <f>IF(OR($C399&gt;J$7,$C399+$E399-1&lt;J$7),0,$D399-SUM($F275:I275))</f>
        <v>0</v>
      </c>
      <c r="K399" s="339">
        <f>IF(OR($C399&gt;K$7,$C399+$E399-1&lt;K$7),0,$D399-SUM($F275:J275))</f>
        <v>0</v>
      </c>
      <c r="L399" s="339">
        <f>IF(OR($C399&gt;L$7,$C399+$E399-1&lt;L$7),0,$D399-SUM($F275:K275))</f>
        <v>0</v>
      </c>
      <c r="M399" s="339">
        <f>IF(OR($C399&gt;M$7,$C399+$E399-1&lt;M$7),0,$D399-SUM($F275:L275))</f>
        <v>0</v>
      </c>
      <c r="N399" s="339">
        <f>IF(OR($C399&gt;N$7,$C399+$E399-1&lt;N$7),0,$D399-SUM($F275:M275))</f>
        <v>0</v>
      </c>
      <c r="O399" s="339">
        <f>IF(OR($C399&gt;O$7,$C399+$E399-1&lt;O$7),0,$D399-SUM($F275:N275))</f>
        <v>0</v>
      </c>
      <c r="P399" s="339">
        <f>IF(OR($C399&gt;P$7,$C399+$E399-1&lt;P$7),0,$D399-SUM($F275:O275))</f>
        <v>0</v>
      </c>
      <c r="Q399" s="339">
        <f>IF(OR($C399&gt;Q$7,$C399+$E399-1&lt;Q$7),0,$D399-SUM($F275:P275))</f>
        <v>0</v>
      </c>
      <c r="R399" s="339">
        <f>IF(OR($C399&gt;R$7,$C399+$E399-1&lt;R$7),0,$D399-SUM($F275:Q275))</f>
        <v>0</v>
      </c>
      <c r="S399" s="339">
        <f>IF(OR($C399&gt;S$7,$C399+$E399-1&lt;S$7),0,$D399-SUM($F275:R275))</f>
        <v>0</v>
      </c>
      <c r="T399" s="339">
        <f>IF(OR($C399&gt;T$7,$C399+$E399-1&lt;T$7),0,$D399-SUM($F275:S275))</f>
        <v>0</v>
      </c>
      <c r="U399" s="339">
        <f>IF(OR($C399&gt;U$7,$C399+$E399-1&lt;U$7),0,$D399-SUM($F275:T275))</f>
        <v>0</v>
      </c>
      <c r="V399" s="339">
        <f>IF(OR($C399&gt;V$7,$C399+$E399-1&lt;V$7),0,$D399-SUM($F275:U275))</f>
        <v>0</v>
      </c>
      <c r="W399" s="339">
        <f>IF(OR($C399&gt;W$7,$C399+$E399-1&lt;W$7),0,$D399-SUM($F275:V275))</f>
        <v>0</v>
      </c>
      <c r="X399" s="339">
        <f>IF(OR($C399&gt;X$7,$C399+$E399-1&lt;X$7),0,$D399-SUM($F275:W275))</f>
        <v>0</v>
      </c>
      <c r="Y399" s="339">
        <f>IF(OR($C399&gt;Y$7,$C399+$E399-1&lt;Y$7),0,$D399-SUM($F275:X275))</f>
        <v>0</v>
      </c>
      <c r="Z399" s="339">
        <f>IF(OR($C399&gt;Z$7,$C399+$E399-1&lt;Z$7),0,$D399-SUM($F275:Y275))</f>
        <v>0</v>
      </c>
      <c r="AA399" s="339">
        <f>IF(OR($C399&gt;AA$7,$C399+$E399-1&lt;AA$7),0,$D399-SUM($F275:Z275))</f>
        <v>0</v>
      </c>
      <c r="AB399" s="339">
        <f>IF(OR($C399&gt;AB$7,$C399+$E399-1&lt;AB$7),0,$D399-SUM($F275:AA275))</f>
        <v>0</v>
      </c>
      <c r="AC399" s="339">
        <f>IF(OR($C399&gt;AC$7,$C399+$E399-1&lt;AC$7),0,$D399-SUM($F275:AB275))</f>
        <v>0</v>
      </c>
      <c r="AD399" s="339">
        <f>IF(OR($C399&gt;AD$7,$C399+$E399-1&lt;AD$7),0,$D399-SUM($F275:AC275))</f>
        <v>0</v>
      </c>
      <c r="AE399" s="339">
        <f>IF(OR($C399&gt;AE$7,$C399+$E399-1&lt;AE$7),0,$D399-SUM($F275:AD275))</f>
        <v>0</v>
      </c>
      <c r="AF399" s="339">
        <f>IF(OR($C399&gt;AF$7,$C399+$E399-1&lt;AF$7),0,$D399-SUM($F275:AE275))</f>
        <v>0</v>
      </c>
      <c r="AG399" s="339">
        <f>IF(OR($C399&gt;AG$7,$C399+$E399-1&lt;AG$7),0,$D399-SUM($F275:AF275))</f>
        <v>0</v>
      </c>
      <c r="AH399" s="339">
        <f>IF(OR($C399&gt;AH$7,$C399+$E399-1&lt;AH$7),0,$D399-SUM($F275:AG275))</f>
        <v>0</v>
      </c>
      <c r="AI399" s="339">
        <f>IF(OR($C399&gt;AI$7,$C399+$E399-1&lt;AI$7),0,$D399-SUM($F275:AH275))</f>
        <v>0</v>
      </c>
      <c r="AJ399" s="339">
        <f>IF(OR($C399&gt;AJ$7,$C399+$E399-1&lt;AJ$7),0,$D399-SUM($F275:AI275))</f>
        <v>0</v>
      </c>
      <c r="AK399" s="339">
        <f>IF(OR($C399&gt;AK$7,$C399+$E399-1&lt;AK$7),0,$D399-SUM($F275:AJ275))</f>
        <v>0</v>
      </c>
      <c r="AL399" s="339">
        <f>IF(OR($C399&gt;AL$7,$C399+$E399-1&lt;AL$7),0,$D399-SUM($F275:AK275))</f>
        <v>0</v>
      </c>
      <c r="AM399" s="339">
        <f>IF(OR($C399&gt;AM$7,$C399+$E399-1&lt;AM$7),0,$D399-SUM($F275:AL275))</f>
        <v>0</v>
      </c>
      <c r="AN399" s="339">
        <f>IF(OR($C399&gt;AN$7,$C399+$E399-1&lt;AN$7),0,$D399-SUM($F275:AM275))</f>
        <v>0</v>
      </c>
      <c r="AO399" s="339">
        <f>IF(OR($C399&gt;AO$7,$C399+$E399-1&lt;AO$7),0,$D399-SUM($F275:AN275))</f>
        <v>0</v>
      </c>
      <c r="AP399" s="339">
        <f>IF(OR($C399&gt;AP$7,$C399+$E399-1&lt;AP$7),0,$D399-SUM($F275:AO275))</f>
        <v>0</v>
      </c>
      <c r="AQ399" s="339">
        <f>IF(OR($C399&gt;AQ$7,$C399+$E399-1&lt;AQ$7),0,$D399-SUM($F275:AP275))</f>
        <v>0</v>
      </c>
      <c r="AR399" s="339">
        <f>IF(OR($C399&gt;AR$7,$C399+$E399-1&lt;AR$7),0,$D399-SUM($F275:AQ275))</f>
        <v>0</v>
      </c>
      <c r="AS399" s="339">
        <f>IF(OR($C399&gt;AS$7,$C399+$E399-1&lt;AS$7),0,$D399-SUM($F275:AR275))</f>
        <v>0</v>
      </c>
      <c r="AT399" s="339">
        <f>IF(OR($C399&gt;AT$7,$C399+$E399-1&lt;AT$7),0,$D399-SUM($F275:AS275))</f>
        <v>0</v>
      </c>
      <c r="AU399" s="339">
        <f>IF(OR($C399&gt;AU$7,$C399+$E399-1&lt;AU$7),0,$D399-SUM($F275:AT275))</f>
        <v>0</v>
      </c>
      <c r="AV399" s="339">
        <f>IF(OR($C399&gt;AV$7,$C399+$E399-1&lt;AV$7),0,$D399-SUM($F275:AU275))</f>
        <v>0</v>
      </c>
      <c r="AW399" s="339">
        <f>IF(OR($C399&gt;AW$7,$C399+$E399-1&lt;AW$7),0,$D399-SUM($F275:AV275))</f>
        <v>0</v>
      </c>
      <c r="AX399" s="339">
        <f>IF(OR($C399&gt;AX$7,$C399+$E399-1&lt;AX$7),0,$D399-SUM($F275:AW275))</f>
        <v>0</v>
      </c>
      <c r="AY399" s="339">
        <f>IF(OR($C399&gt;AY$7,$C399+$E399-1&lt;AY$7),0,$D399-SUM($F275:AX275))</f>
        <v>0</v>
      </c>
      <c r="AZ399" s="339">
        <f>IF(OR($C399&gt;AZ$7,$C399+$E399-1&lt;AZ$7),0,$D399-SUM($F275:AY275))</f>
        <v>0</v>
      </c>
      <c r="BA399" s="339">
        <f>IF(OR($C399&gt;BA$7,$C399+$E399-1&lt;BA$7),0,$D399-SUM($F275:AZ275))</f>
        <v>0</v>
      </c>
      <c r="BB399" s="339">
        <f>IF(OR($C399&gt;BB$7,$C399+$E399-1&lt;BB$7),0,$D399-SUM($F275:BA275))</f>
        <v>0</v>
      </c>
      <c r="BC399" s="339">
        <f>IF(OR($C399&gt;BC$7,$C399+$E399-1&lt;BC$7),0,$D399-SUM($F275:BB275))</f>
        <v>0</v>
      </c>
      <c r="BD399" s="339">
        <f>IF(OR($C399&gt;BD$7,$C399+$E399-1&lt;BD$7),0,$D399-SUM($F275:BC275))</f>
        <v>0</v>
      </c>
      <c r="BE399" s="339">
        <f>IF(OR($C399&gt;BE$7,$C399+$E399-1&lt;BE$7),0,$D399-SUM($F275:BD275))</f>
        <v>9.3628658198676246E-2</v>
      </c>
      <c r="BF399" s="339">
        <f>IF(OR($C399&gt;BF$7,$C399+$E399-1&lt;BF$7),0,$D399-SUM($F275:BE275))</f>
        <v>9.3628658198676246E-2</v>
      </c>
      <c r="BG399" s="339">
        <f>IF(OR($C399&gt;BG$7,$C399+$E399-1&lt;BG$7),0,$D399-SUM($F275:BF275))</f>
        <v>9.3628658198676246E-2</v>
      </c>
      <c r="BH399" s="339">
        <f>IF(OR($C399&gt;BH$7,$C399+$E399-1&lt;BH$7),0,$D399-SUM($F275:BG275))</f>
        <v>9.3628658198676246E-2</v>
      </c>
      <c r="BI399" s="339">
        <f>IF(OR($C399&gt;BI$7,$C399+$E399-1&lt;BI$7),0,$D399-SUM($F275:BH275))</f>
        <v>9.3628658198676246E-2</v>
      </c>
      <c r="BJ399" s="339">
        <f>IF(OR($C399&gt;BJ$7,$C399+$E399-1&lt;BJ$7),0,$D399-SUM($F275:BI275))</f>
        <v>9.3628658198676246E-2</v>
      </c>
      <c r="BK399" s="339">
        <f>IF(OR($C399&gt;BK$7,$C399+$E399-1&lt;BK$7),0,$D399-SUM($F275:BJ275))</f>
        <v>9.3628658198676246E-2</v>
      </c>
      <c r="BL399" s="339">
        <f>IF(OR($C399&gt;BL$7,$C399+$E399-1&lt;BL$7),0,$D399-SUM($F275:BK275))</f>
        <v>9.3628658198676246E-2</v>
      </c>
      <c r="BM399" s="339">
        <f>IF(OR($C399&gt;BM$7,$C399+$E399-1&lt;BM$7),0,$D399-SUM($F275:BL275))</f>
        <v>9.3628658198676246E-2</v>
      </c>
      <c r="BN399" s="339">
        <f>IF(OR($C399&gt;BN$7,$C399+$E399-1&lt;BN$7),0,$D399-SUM($F275:BM275))</f>
        <v>0</v>
      </c>
      <c r="BO399" s="253"/>
      <c r="BP399" s="253"/>
      <c r="BQ399" s="253"/>
      <c r="BR399" s="253"/>
      <c r="BS399" s="253"/>
      <c r="BT399" s="253"/>
      <c r="BU399" s="253"/>
      <c r="BV399" s="253"/>
      <c r="BW399" s="253"/>
      <c r="BX399" s="253"/>
      <c r="BY399" s="253"/>
      <c r="BZ399" s="253"/>
      <c r="CA399" s="253"/>
      <c r="CB399" s="253"/>
      <c r="CC399" s="253"/>
      <c r="CD399" s="253"/>
      <c r="CE399" s="253"/>
      <c r="CF399" s="253"/>
      <c r="CG399" s="253"/>
      <c r="CH399" s="253"/>
      <c r="CI399" s="253"/>
      <c r="CJ399" s="253"/>
      <c r="CK399" s="253"/>
      <c r="CL399" s="253"/>
    </row>
    <row r="400" spans="1:90" hidden="1" outlineLevel="1" x14ac:dyDescent="0.15">
      <c r="A400" s="112"/>
      <c r="B400" s="87"/>
      <c r="C400" s="8">
        <v>52</v>
      </c>
      <c r="D400" s="337">
        <v>9.10206175803287E-2</v>
      </c>
      <c r="E400" s="8">
        <f t="shared" si="31"/>
        <v>9</v>
      </c>
      <c r="F400" s="338"/>
      <c r="G400" s="339">
        <f>IF(OR($C400&gt;G$7,$C400+$E400-1&lt;G$7),0,$D400-SUM($F276:F276))</f>
        <v>0</v>
      </c>
      <c r="H400" s="339">
        <f>IF(OR($C400&gt;H$7,$C400+$E400-1&lt;H$7),0,$D400-SUM($F276:G276))</f>
        <v>0</v>
      </c>
      <c r="I400" s="339">
        <f>IF(OR($C400&gt;I$7,$C400+$E400-1&lt;I$7),0,$D400-SUM($F276:H276))</f>
        <v>0</v>
      </c>
      <c r="J400" s="339">
        <f>IF(OR($C400&gt;J$7,$C400+$E400-1&lt;J$7),0,$D400-SUM($F276:I276))</f>
        <v>0</v>
      </c>
      <c r="K400" s="339">
        <f>IF(OR($C400&gt;K$7,$C400+$E400-1&lt;K$7),0,$D400-SUM($F276:J276))</f>
        <v>0</v>
      </c>
      <c r="L400" s="339">
        <f>IF(OR($C400&gt;L$7,$C400+$E400-1&lt;L$7),0,$D400-SUM($F276:K276))</f>
        <v>0</v>
      </c>
      <c r="M400" s="339">
        <f>IF(OR($C400&gt;M$7,$C400+$E400-1&lt;M$7),0,$D400-SUM($F276:L276))</f>
        <v>0</v>
      </c>
      <c r="N400" s="339">
        <f>IF(OR($C400&gt;N$7,$C400+$E400-1&lt;N$7),0,$D400-SUM($F276:M276))</f>
        <v>0</v>
      </c>
      <c r="O400" s="339">
        <f>IF(OR($C400&gt;O$7,$C400+$E400-1&lt;O$7),0,$D400-SUM($F276:N276))</f>
        <v>0</v>
      </c>
      <c r="P400" s="339">
        <f>IF(OR($C400&gt;P$7,$C400+$E400-1&lt;P$7),0,$D400-SUM($F276:O276))</f>
        <v>0</v>
      </c>
      <c r="Q400" s="339">
        <f>IF(OR($C400&gt;Q$7,$C400+$E400-1&lt;Q$7),0,$D400-SUM($F276:P276))</f>
        <v>0</v>
      </c>
      <c r="R400" s="339">
        <f>IF(OR($C400&gt;R$7,$C400+$E400-1&lt;R$7),0,$D400-SUM($F276:Q276))</f>
        <v>0</v>
      </c>
      <c r="S400" s="339">
        <f>IF(OR($C400&gt;S$7,$C400+$E400-1&lt;S$7),0,$D400-SUM($F276:R276))</f>
        <v>0</v>
      </c>
      <c r="T400" s="339">
        <f>IF(OR($C400&gt;T$7,$C400+$E400-1&lt;T$7),0,$D400-SUM($F276:S276))</f>
        <v>0</v>
      </c>
      <c r="U400" s="339">
        <f>IF(OR($C400&gt;U$7,$C400+$E400-1&lt;U$7),0,$D400-SUM($F276:T276))</f>
        <v>0</v>
      </c>
      <c r="V400" s="339">
        <f>IF(OR($C400&gt;V$7,$C400+$E400-1&lt;V$7),0,$D400-SUM($F276:U276))</f>
        <v>0</v>
      </c>
      <c r="W400" s="339">
        <f>IF(OR($C400&gt;W$7,$C400+$E400-1&lt;W$7),0,$D400-SUM($F276:V276))</f>
        <v>0</v>
      </c>
      <c r="X400" s="339">
        <f>IF(OR($C400&gt;X$7,$C400+$E400-1&lt;X$7),0,$D400-SUM($F276:W276))</f>
        <v>0</v>
      </c>
      <c r="Y400" s="339">
        <f>IF(OR($C400&gt;Y$7,$C400+$E400-1&lt;Y$7),0,$D400-SUM($F276:X276))</f>
        <v>0</v>
      </c>
      <c r="Z400" s="339">
        <f>IF(OR($C400&gt;Z$7,$C400+$E400-1&lt;Z$7),0,$D400-SUM($F276:Y276))</f>
        <v>0</v>
      </c>
      <c r="AA400" s="339">
        <f>IF(OR($C400&gt;AA$7,$C400+$E400-1&lt;AA$7),0,$D400-SUM($F276:Z276))</f>
        <v>0</v>
      </c>
      <c r="AB400" s="339">
        <f>IF(OR($C400&gt;AB$7,$C400+$E400-1&lt;AB$7),0,$D400-SUM($F276:AA276))</f>
        <v>0</v>
      </c>
      <c r="AC400" s="339">
        <f>IF(OR($C400&gt;AC$7,$C400+$E400-1&lt;AC$7),0,$D400-SUM($F276:AB276))</f>
        <v>0</v>
      </c>
      <c r="AD400" s="339">
        <f>IF(OR($C400&gt;AD$7,$C400+$E400-1&lt;AD$7),0,$D400-SUM($F276:AC276))</f>
        <v>0</v>
      </c>
      <c r="AE400" s="339">
        <f>IF(OR($C400&gt;AE$7,$C400+$E400-1&lt;AE$7),0,$D400-SUM($F276:AD276))</f>
        <v>0</v>
      </c>
      <c r="AF400" s="339">
        <f>IF(OR($C400&gt;AF$7,$C400+$E400-1&lt;AF$7),0,$D400-SUM($F276:AE276))</f>
        <v>0</v>
      </c>
      <c r="AG400" s="339">
        <f>IF(OR($C400&gt;AG$7,$C400+$E400-1&lt;AG$7),0,$D400-SUM($F276:AF276))</f>
        <v>0</v>
      </c>
      <c r="AH400" s="339">
        <f>IF(OR($C400&gt;AH$7,$C400+$E400-1&lt;AH$7),0,$D400-SUM($F276:AG276))</f>
        <v>0</v>
      </c>
      <c r="AI400" s="339">
        <f>IF(OR($C400&gt;AI$7,$C400+$E400-1&lt;AI$7),0,$D400-SUM($F276:AH276))</f>
        <v>0</v>
      </c>
      <c r="AJ400" s="339">
        <f>IF(OR($C400&gt;AJ$7,$C400+$E400-1&lt;AJ$7),0,$D400-SUM($F276:AI276))</f>
        <v>0</v>
      </c>
      <c r="AK400" s="339">
        <f>IF(OR($C400&gt;AK$7,$C400+$E400-1&lt;AK$7),0,$D400-SUM($F276:AJ276))</f>
        <v>0</v>
      </c>
      <c r="AL400" s="339">
        <f>IF(OR($C400&gt;AL$7,$C400+$E400-1&lt;AL$7),0,$D400-SUM($F276:AK276))</f>
        <v>0</v>
      </c>
      <c r="AM400" s="339">
        <f>IF(OR($C400&gt;AM$7,$C400+$E400-1&lt;AM$7),0,$D400-SUM($F276:AL276))</f>
        <v>0</v>
      </c>
      <c r="AN400" s="339">
        <f>IF(OR($C400&gt;AN$7,$C400+$E400-1&lt;AN$7),0,$D400-SUM($F276:AM276))</f>
        <v>0</v>
      </c>
      <c r="AO400" s="339">
        <f>IF(OR($C400&gt;AO$7,$C400+$E400-1&lt;AO$7),0,$D400-SUM($F276:AN276))</f>
        <v>0</v>
      </c>
      <c r="AP400" s="339">
        <f>IF(OR($C400&gt;AP$7,$C400+$E400-1&lt;AP$7),0,$D400-SUM($F276:AO276))</f>
        <v>0</v>
      </c>
      <c r="AQ400" s="339">
        <f>IF(OR($C400&gt;AQ$7,$C400+$E400-1&lt;AQ$7),0,$D400-SUM($F276:AP276))</f>
        <v>0</v>
      </c>
      <c r="AR400" s="339">
        <f>IF(OR($C400&gt;AR$7,$C400+$E400-1&lt;AR$7),0,$D400-SUM($F276:AQ276))</f>
        <v>0</v>
      </c>
      <c r="AS400" s="339">
        <f>IF(OR($C400&gt;AS$7,$C400+$E400-1&lt;AS$7),0,$D400-SUM($F276:AR276))</f>
        <v>0</v>
      </c>
      <c r="AT400" s="339">
        <f>IF(OR($C400&gt;AT$7,$C400+$E400-1&lt;AT$7),0,$D400-SUM($F276:AS276))</f>
        <v>0</v>
      </c>
      <c r="AU400" s="339">
        <f>IF(OR($C400&gt;AU$7,$C400+$E400-1&lt;AU$7),0,$D400-SUM($F276:AT276))</f>
        <v>0</v>
      </c>
      <c r="AV400" s="339">
        <f>IF(OR($C400&gt;AV$7,$C400+$E400-1&lt;AV$7),0,$D400-SUM($F276:AU276))</f>
        <v>0</v>
      </c>
      <c r="AW400" s="339">
        <f>IF(OR($C400&gt;AW$7,$C400+$E400-1&lt;AW$7),0,$D400-SUM($F276:AV276))</f>
        <v>0</v>
      </c>
      <c r="AX400" s="339">
        <f>IF(OR($C400&gt;AX$7,$C400+$E400-1&lt;AX$7),0,$D400-SUM($F276:AW276))</f>
        <v>0</v>
      </c>
      <c r="AY400" s="339">
        <f>IF(OR($C400&gt;AY$7,$C400+$E400-1&lt;AY$7),0,$D400-SUM($F276:AX276))</f>
        <v>0</v>
      </c>
      <c r="AZ400" s="339">
        <f>IF(OR($C400&gt;AZ$7,$C400+$E400-1&lt;AZ$7),0,$D400-SUM($F276:AY276))</f>
        <v>0</v>
      </c>
      <c r="BA400" s="339">
        <f>IF(OR($C400&gt;BA$7,$C400+$E400-1&lt;BA$7),0,$D400-SUM($F276:AZ276))</f>
        <v>0</v>
      </c>
      <c r="BB400" s="339">
        <f>IF(OR($C400&gt;BB$7,$C400+$E400-1&lt;BB$7),0,$D400-SUM($F276:BA276))</f>
        <v>0</v>
      </c>
      <c r="BC400" s="339">
        <f>IF(OR($C400&gt;BC$7,$C400+$E400-1&lt;BC$7),0,$D400-SUM($F276:BB276))</f>
        <v>0</v>
      </c>
      <c r="BD400" s="339">
        <f>IF(OR($C400&gt;BD$7,$C400+$E400-1&lt;BD$7),0,$D400-SUM($F276:BC276))</f>
        <v>0</v>
      </c>
      <c r="BE400" s="339">
        <f>IF(OR($C400&gt;BE$7,$C400+$E400-1&lt;BE$7),0,$D400-SUM($F276:BD276))</f>
        <v>0</v>
      </c>
      <c r="BF400" s="339">
        <f>IF(OR($C400&gt;BF$7,$C400+$E400-1&lt;BF$7),0,$D400-SUM($F276:BE276))</f>
        <v>9.10206175803287E-2</v>
      </c>
      <c r="BG400" s="339">
        <f>IF(OR($C400&gt;BG$7,$C400+$E400-1&lt;BG$7),0,$D400-SUM($F276:BF276))</f>
        <v>9.10206175803287E-2</v>
      </c>
      <c r="BH400" s="339">
        <f>IF(OR($C400&gt;BH$7,$C400+$E400-1&lt;BH$7),0,$D400-SUM($F276:BG276))</f>
        <v>9.10206175803287E-2</v>
      </c>
      <c r="BI400" s="339">
        <f>IF(OR($C400&gt;BI$7,$C400+$E400-1&lt;BI$7),0,$D400-SUM($F276:BH276))</f>
        <v>9.10206175803287E-2</v>
      </c>
      <c r="BJ400" s="339">
        <f>IF(OR($C400&gt;BJ$7,$C400+$E400-1&lt;BJ$7),0,$D400-SUM($F276:BI276))</f>
        <v>9.10206175803287E-2</v>
      </c>
      <c r="BK400" s="339">
        <f>IF(OR($C400&gt;BK$7,$C400+$E400-1&lt;BK$7),0,$D400-SUM($F276:BJ276))</f>
        <v>9.10206175803287E-2</v>
      </c>
      <c r="BL400" s="339">
        <f>IF(OR($C400&gt;BL$7,$C400+$E400-1&lt;BL$7),0,$D400-SUM($F276:BK276))</f>
        <v>9.10206175803287E-2</v>
      </c>
      <c r="BM400" s="339">
        <f>IF(OR($C400&gt;BM$7,$C400+$E400-1&lt;BM$7),0,$D400-SUM($F276:BL276))</f>
        <v>9.10206175803287E-2</v>
      </c>
      <c r="BN400" s="339">
        <f>IF(OR($C400&gt;BN$7,$C400+$E400-1&lt;BN$7),0,$D400-SUM($F276:BM276))</f>
        <v>9.10206175803287E-2</v>
      </c>
      <c r="BO400" s="253"/>
      <c r="BP400" s="253"/>
      <c r="BQ400" s="253"/>
      <c r="BR400" s="253"/>
      <c r="BS400" s="253"/>
      <c r="BT400" s="253"/>
      <c r="BU400" s="253"/>
      <c r="BV400" s="253"/>
      <c r="BW400" s="253"/>
      <c r="BX400" s="253"/>
      <c r="BY400" s="253"/>
      <c r="BZ400" s="253"/>
      <c r="CA400" s="253"/>
      <c r="CB400" s="253"/>
      <c r="CC400" s="253"/>
      <c r="CD400" s="253"/>
      <c r="CE400" s="253"/>
      <c r="CF400" s="253"/>
      <c r="CG400" s="253"/>
      <c r="CH400" s="253"/>
      <c r="CI400" s="253"/>
      <c r="CJ400" s="253"/>
      <c r="CK400" s="253"/>
      <c r="CL400" s="253"/>
    </row>
    <row r="401" spans="1:90" hidden="1" outlineLevel="1" x14ac:dyDescent="0.15">
      <c r="A401" s="112"/>
      <c r="B401" s="87"/>
      <c r="C401" s="8">
        <v>53</v>
      </c>
      <c r="D401" s="337">
        <v>0</v>
      </c>
      <c r="E401" s="8">
        <f t="shared" si="31"/>
        <v>9</v>
      </c>
      <c r="F401" s="338"/>
      <c r="G401" s="339">
        <f>IF(OR($C401&gt;G$7,$C401+$E401-1&lt;G$7),0,$D401-SUM($F277:F277))</f>
        <v>0</v>
      </c>
      <c r="H401" s="339">
        <f>IF(OR($C401&gt;H$7,$C401+$E401-1&lt;H$7),0,$D401-SUM($F277:G277))</f>
        <v>0</v>
      </c>
      <c r="I401" s="339">
        <f>IF(OR($C401&gt;I$7,$C401+$E401-1&lt;I$7),0,$D401-SUM($F277:H277))</f>
        <v>0</v>
      </c>
      <c r="J401" s="339">
        <f>IF(OR($C401&gt;J$7,$C401+$E401-1&lt;J$7),0,$D401-SUM($F277:I277))</f>
        <v>0</v>
      </c>
      <c r="K401" s="339">
        <f>IF(OR($C401&gt;K$7,$C401+$E401-1&lt;K$7),0,$D401-SUM($F277:J277))</f>
        <v>0</v>
      </c>
      <c r="L401" s="339">
        <f>IF(OR($C401&gt;L$7,$C401+$E401-1&lt;L$7),0,$D401-SUM($F277:K277))</f>
        <v>0</v>
      </c>
      <c r="M401" s="339">
        <f>IF(OR($C401&gt;M$7,$C401+$E401-1&lt;M$7),0,$D401-SUM($F277:L277))</f>
        <v>0</v>
      </c>
      <c r="N401" s="339">
        <f>IF(OR($C401&gt;N$7,$C401+$E401-1&lt;N$7),0,$D401-SUM($F277:M277))</f>
        <v>0</v>
      </c>
      <c r="O401" s="339">
        <f>IF(OR($C401&gt;O$7,$C401+$E401-1&lt;O$7),0,$D401-SUM($F277:N277))</f>
        <v>0</v>
      </c>
      <c r="P401" s="339">
        <f>IF(OR($C401&gt;P$7,$C401+$E401-1&lt;P$7),0,$D401-SUM($F277:O277))</f>
        <v>0</v>
      </c>
      <c r="Q401" s="339">
        <f>IF(OR($C401&gt;Q$7,$C401+$E401-1&lt;Q$7),0,$D401-SUM($F277:P277))</f>
        <v>0</v>
      </c>
      <c r="R401" s="339">
        <f>IF(OR($C401&gt;R$7,$C401+$E401-1&lt;R$7),0,$D401-SUM($F277:Q277))</f>
        <v>0</v>
      </c>
      <c r="S401" s="339">
        <f>IF(OR($C401&gt;S$7,$C401+$E401-1&lt;S$7),0,$D401-SUM($F277:R277))</f>
        <v>0</v>
      </c>
      <c r="T401" s="339">
        <f>IF(OR($C401&gt;T$7,$C401+$E401-1&lt;T$7),0,$D401-SUM($F277:S277))</f>
        <v>0</v>
      </c>
      <c r="U401" s="339">
        <f>IF(OR($C401&gt;U$7,$C401+$E401-1&lt;U$7),0,$D401-SUM($F277:T277))</f>
        <v>0</v>
      </c>
      <c r="V401" s="339">
        <f>IF(OR($C401&gt;V$7,$C401+$E401-1&lt;V$7),0,$D401-SUM($F277:U277))</f>
        <v>0</v>
      </c>
      <c r="W401" s="339">
        <f>IF(OR($C401&gt;W$7,$C401+$E401-1&lt;W$7),0,$D401-SUM($F277:V277))</f>
        <v>0</v>
      </c>
      <c r="X401" s="339">
        <f>IF(OR($C401&gt;X$7,$C401+$E401-1&lt;X$7),0,$D401-SUM($F277:W277))</f>
        <v>0</v>
      </c>
      <c r="Y401" s="339">
        <f>IF(OR($C401&gt;Y$7,$C401+$E401-1&lt;Y$7),0,$D401-SUM($F277:X277))</f>
        <v>0</v>
      </c>
      <c r="Z401" s="339">
        <f>IF(OR($C401&gt;Z$7,$C401+$E401-1&lt;Z$7),0,$D401-SUM($F277:Y277))</f>
        <v>0</v>
      </c>
      <c r="AA401" s="339">
        <f>IF(OR($C401&gt;AA$7,$C401+$E401-1&lt;AA$7),0,$D401-SUM($F277:Z277))</f>
        <v>0</v>
      </c>
      <c r="AB401" s="339">
        <f>IF(OR($C401&gt;AB$7,$C401+$E401-1&lt;AB$7),0,$D401-SUM($F277:AA277))</f>
        <v>0</v>
      </c>
      <c r="AC401" s="339">
        <f>IF(OR($C401&gt;AC$7,$C401+$E401-1&lt;AC$7),0,$D401-SUM($F277:AB277))</f>
        <v>0</v>
      </c>
      <c r="AD401" s="339">
        <f>IF(OR($C401&gt;AD$7,$C401+$E401-1&lt;AD$7),0,$D401-SUM($F277:AC277))</f>
        <v>0</v>
      </c>
      <c r="AE401" s="339">
        <f>IF(OR($C401&gt;AE$7,$C401+$E401-1&lt;AE$7),0,$D401-SUM($F277:AD277))</f>
        <v>0</v>
      </c>
      <c r="AF401" s="339">
        <f>IF(OR($C401&gt;AF$7,$C401+$E401-1&lt;AF$7),0,$D401-SUM($F277:AE277))</f>
        <v>0</v>
      </c>
      <c r="AG401" s="339">
        <f>IF(OR($C401&gt;AG$7,$C401+$E401-1&lt;AG$7),0,$D401-SUM($F277:AF277))</f>
        <v>0</v>
      </c>
      <c r="AH401" s="339">
        <f>IF(OR($C401&gt;AH$7,$C401+$E401-1&lt;AH$7),0,$D401-SUM($F277:AG277))</f>
        <v>0</v>
      </c>
      <c r="AI401" s="339">
        <f>IF(OR($C401&gt;AI$7,$C401+$E401-1&lt;AI$7),0,$D401-SUM($F277:AH277))</f>
        <v>0</v>
      </c>
      <c r="AJ401" s="339">
        <f>IF(OR($C401&gt;AJ$7,$C401+$E401-1&lt;AJ$7),0,$D401-SUM($F277:AI277))</f>
        <v>0</v>
      </c>
      <c r="AK401" s="339">
        <f>IF(OR($C401&gt;AK$7,$C401+$E401-1&lt;AK$7),0,$D401-SUM($F277:AJ277))</f>
        <v>0</v>
      </c>
      <c r="AL401" s="339">
        <f>IF(OR($C401&gt;AL$7,$C401+$E401-1&lt;AL$7),0,$D401-SUM($F277:AK277))</f>
        <v>0</v>
      </c>
      <c r="AM401" s="339">
        <f>IF(OR($C401&gt;AM$7,$C401+$E401-1&lt;AM$7),0,$D401-SUM($F277:AL277))</f>
        <v>0</v>
      </c>
      <c r="AN401" s="339">
        <f>IF(OR($C401&gt;AN$7,$C401+$E401-1&lt;AN$7),0,$D401-SUM($F277:AM277))</f>
        <v>0</v>
      </c>
      <c r="AO401" s="339">
        <f>IF(OR($C401&gt;AO$7,$C401+$E401-1&lt;AO$7),0,$D401-SUM($F277:AN277))</f>
        <v>0</v>
      </c>
      <c r="AP401" s="339">
        <f>IF(OR($C401&gt;AP$7,$C401+$E401-1&lt;AP$7),0,$D401-SUM($F277:AO277))</f>
        <v>0</v>
      </c>
      <c r="AQ401" s="339">
        <f>IF(OR($C401&gt;AQ$7,$C401+$E401-1&lt;AQ$7),0,$D401-SUM($F277:AP277))</f>
        <v>0</v>
      </c>
      <c r="AR401" s="339">
        <f>IF(OR($C401&gt;AR$7,$C401+$E401-1&lt;AR$7),0,$D401-SUM($F277:AQ277))</f>
        <v>0</v>
      </c>
      <c r="AS401" s="339">
        <f>IF(OR($C401&gt;AS$7,$C401+$E401-1&lt;AS$7),0,$D401-SUM($F277:AR277))</f>
        <v>0</v>
      </c>
      <c r="AT401" s="339">
        <f>IF(OR($C401&gt;AT$7,$C401+$E401-1&lt;AT$7),0,$D401-SUM($F277:AS277))</f>
        <v>0</v>
      </c>
      <c r="AU401" s="339">
        <f>IF(OR($C401&gt;AU$7,$C401+$E401-1&lt;AU$7),0,$D401-SUM($F277:AT277))</f>
        <v>0</v>
      </c>
      <c r="AV401" s="339">
        <f>IF(OR($C401&gt;AV$7,$C401+$E401-1&lt;AV$7),0,$D401-SUM($F277:AU277))</f>
        <v>0</v>
      </c>
      <c r="AW401" s="339">
        <f>IF(OR($C401&gt;AW$7,$C401+$E401-1&lt;AW$7),0,$D401-SUM($F277:AV277))</f>
        <v>0</v>
      </c>
      <c r="AX401" s="339">
        <f>IF(OR($C401&gt;AX$7,$C401+$E401-1&lt;AX$7),0,$D401-SUM($F277:AW277))</f>
        <v>0</v>
      </c>
      <c r="AY401" s="339">
        <f>IF(OR($C401&gt;AY$7,$C401+$E401-1&lt;AY$7),0,$D401-SUM($F277:AX277))</f>
        <v>0</v>
      </c>
      <c r="AZ401" s="339">
        <f>IF(OR($C401&gt;AZ$7,$C401+$E401-1&lt;AZ$7),0,$D401-SUM($F277:AY277))</f>
        <v>0</v>
      </c>
      <c r="BA401" s="339">
        <f>IF(OR($C401&gt;BA$7,$C401+$E401-1&lt;BA$7),0,$D401-SUM($F277:AZ277))</f>
        <v>0</v>
      </c>
      <c r="BB401" s="339">
        <f>IF(OR($C401&gt;BB$7,$C401+$E401-1&lt;BB$7),0,$D401-SUM($F277:BA277))</f>
        <v>0</v>
      </c>
      <c r="BC401" s="339">
        <f>IF(OR($C401&gt;BC$7,$C401+$E401-1&lt;BC$7),0,$D401-SUM($F277:BB277))</f>
        <v>0</v>
      </c>
      <c r="BD401" s="339">
        <f>IF(OR($C401&gt;BD$7,$C401+$E401-1&lt;BD$7),0,$D401-SUM($F277:BC277))</f>
        <v>0</v>
      </c>
      <c r="BE401" s="339">
        <f>IF(OR($C401&gt;BE$7,$C401+$E401-1&lt;BE$7),0,$D401-SUM($F277:BD277))</f>
        <v>0</v>
      </c>
      <c r="BF401" s="339">
        <f>IF(OR($C401&gt;BF$7,$C401+$E401-1&lt;BF$7),0,$D401-SUM($F277:BE277))</f>
        <v>0</v>
      </c>
      <c r="BG401" s="339">
        <f>IF(OR($C401&gt;BG$7,$C401+$E401-1&lt;BG$7),0,$D401-SUM($F277:BF277))</f>
        <v>0</v>
      </c>
      <c r="BH401" s="339">
        <f>IF(OR($C401&gt;BH$7,$C401+$E401-1&lt;BH$7),0,$D401-SUM($F277:BG277))</f>
        <v>0</v>
      </c>
      <c r="BI401" s="339">
        <f>IF(OR($C401&gt;BI$7,$C401+$E401-1&lt;BI$7),0,$D401-SUM($F277:BH277))</f>
        <v>0</v>
      </c>
      <c r="BJ401" s="339">
        <f>IF(OR($C401&gt;BJ$7,$C401+$E401-1&lt;BJ$7),0,$D401-SUM($F277:BI277))</f>
        <v>0</v>
      </c>
      <c r="BK401" s="339">
        <f>IF(OR($C401&gt;BK$7,$C401+$E401-1&lt;BK$7),0,$D401-SUM($F277:BJ277))</f>
        <v>0</v>
      </c>
      <c r="BL401" s="339">
        <f>IF(OR($C401&gt;BL$7,$C401+$E401-1&lt;BL$7),0,$D401-SUM($F277:BK277))</f>
        <v>0</v>
      </c>
      <c r="BM401" s="339">
        <f>IF(OR($C401&gt;BM$7,$C401+$E401-1&lt;BM$7),0,$D401-SUM($F277:BL277))</f>
        <v>0</v>
      </c>
      <c r="BN401" s="339">
        <f>IF(OR($C401&gt;BN$7,$C401+$E401-1&lt;BN$7),0,$D401-SUM($F277:BM277))</f>
        <v>0</v>
      </c>
      <c r="BO401" s="253"/>
      <c r="BP401" s="253"/>
      <c r="BQ401" s="253"/>
      <c r="BR401" s="253"/>
      <c r="BS401" s="253"/>
      <c r="BT401" s="253"/>
      <c r="BU401" s="253"/>
      <c r="BV401" s="253"/>
      <c r="BW401" s="253"/>
      <c r="BX401" s="253"/>
      <c r="BY401" s="253"/>
      <c r="BZ401" s="253"/>
      <c r="CA401" s="253"/>
      <c r="CB401" s="253"/>
      <c r="CC401" s="253"/>
      <c r="CD401" s="253"/>
      <c r="CE401" s="253"/>
      <c r="CF401" s="253"/>
      <c r="CG401" s="253"/>
      <c r="CH401" s="253"/>
      <c r="CI401" s="253"/>
      <c r="CJ401" s="253"/>
      <c r="CK401" s="253"/>
      <c r="CL401" s="253"/>
    </row>
    <row r="402" spans="1:90" hidden="1" outlineLevel="1" x14ac:dyDescent="0.15">
      <c r="A402" s="112"/>
      <c r="B402" s="87"/>
      <c r="C402" s="8">
        <v>54</v>
      </c>
      <c r="D402" s="337">
        <v>0</v>
      </c>
      <c r="E402" s="8">
        <f t="shared" si="31"/>
        <v>9</v>
      </c>
      <c r="F402" s="338"/>
      <c r="G402" s="339">
        <f>IF(OR($C402&gt;G$7,$C402+$E402-1&lt;G$7),0,$D402-SUM($F278:F278))</f>
        <v>0</v>
      </c>
      <c r="H402" s="339">
        <f>IF(OR($C402&gt;H$7,$C402+$E402-1&lt;H$7),0,$D402-SUM($F278:G278))</f>
        <v>0</v>
      </c>
      <c r="I402" s="339">
        <f>IF(OR($C402&gt;I$7,$C402+$E402-1&lt;I$7),0,$D402-SUM($F278:H278))</f>
        <v>0</v>
      </c>
      <c r="J402" s="339">
        <f>IF(OR($C402&gt;J$7,$C402+$E402-1&lt;J$7),0,$D402-SUM($F278:I278))</f>
        <v>0</v>
      </c>
      <c r="K402" s="339">
        <f>IF(OR($C402&gt;K$7,$C402+$E402-1&lt;K$7),0,$D402-SUM($F278:J278))</f>
        <v>0</v>
      </c>
      <c r="L402" s="339">
        <f>IF(OR($C402&gt;L$7,$C402+$E402-1&lt;L$7),0,$D402-SUM($F278:K278))</f>
        <v>0</v>
      </c>
      <c r="M402" s="339">
        <f>IF(OR($C402&gt;M$7,$C402+$E402-1&lt;M$7),0,$D402-SUM($F278:L278))</f>
        <v>0</v>
      </c>
      <c r="N402" s="339">
        <f>IF(OR($C402&gt;N$7,$C402+$E402-1&lt;N$7),0,$D402-SUM($F278:M278))</f>
        <v>0</v>
      </c>
      <c r="O402" s="339">
        <f>IF(OR($C402&gt;O$7,$C402+$E402-1&lt;O$7),0,$D402-SUM($F278:N278))</f>
        <v>0</v>
      </c>
      <c r="P402" s="339">
        <f>IF(OR($C402&gt;P$7,$C402+$E402-1&lt;P$7),0,$D402-SUM($F278:O278))</f>
        <v>0</v>
      </c>
      <c r="Q402" s="339">
        <f>IF(OR($C402&gt;Q$7,$C402+$E402-1&lt;Q$7),0,$D402-SUM($F278:P278))</f>
        <v>0</v>
      </c>
      <c r="R402" s="339">
        <f>IF(OR($C402&gt;R$7,$C402+$E402-1&lt;R$7),0,$D402-SUM($F278:Q278))</f>
        <v>0</v>
      </c>
      <c r="S402" s="339">
        <f>IF(OR($C402&gt;S$7,$C402+$E402-1&lt;S$7),0,$D402-SUM($F278:R278))</f>
        <v>0</v>
      </c>
      <c r="T402" s="339">
        <f>IF(OR($C402&gt;T$7,$C402+$E402-1&lt;T$7),0,$D402-SUM($F278:S278))</f>
        <v>0</v>
      </c>
      <c r="U402" s="339">
        <f>IF(OR($C402&gt;U$7,$C402+$E402-1&lt;U$7),0,$D402-SUM($F278:T278))</f>
        <v>0</v>
      </c>
      <c r="V402" s="339">
        <f>IF(OR($C402&gt;V$7,$C402+$E402-1&lt;V$7),0,$D402-SUM($F278:U278))</f>
        <v>0</v>
      </c>
      <c r="W402" s="339">
        <f>IF(OR($C402&gt;W$7,$C402+$E402-1&lt;W$7),0,$D402-SUM($F278:V278))</f>
        <v>0</v>
      </c>
      <c r="X402" s="339">
        <f>IF(OR($C402&gt;X$7,$C402+$E402-1&lt;X$7),0,$D402-SUM($F278:W278))</f>
        <v>0</v>
      </c>
      <c r="Y402" s="339">
        <f>IF(OR($C402&gt;Y$7,$C402+$E402-1&lt;Y$7),0,$D402-SUM($F278:X278))</f>
        <v>0</v>
      </c>
      <c r="Z402" s="339">
        <f>IF(OR($C402&gt;Z$7,$C402+$E402-1&lt;Z$7),0,$D402-SUM($F278:Y278))</f>
        <v>0</v>
      </c>
      <c r="AA402" s="339">
        <f>IF(OR($C402&gt;AA$7,$C402+$E402-1&lt;AA$7),0,$D402-SUM($F278:Z278))</f>
        <v>0</v>
      </c>
      <c r="AB402" s="339">
        <f>IF(OR($C402&gt;AB$7,$C402+$E402-1&lt;AB$7),0,$D402-SUM($F278:AA278))</f>
        <v>0</v>
      </c>
      <c r="AC402" s="339">
        <f>IF(OR($C402&gt;AC$7,$C402+$E402-1&lt;AC$7),0,$D402-SUM($F278:AB278))</f>
        <v>0</v>
      </c>
      <c r="AD402" s="339">
        <f>IF(OR($C402&gt;AD$7,$C402+$E402-1&lt;AD$7),0,$D402-SUM($F278:AC278))</f>
        <v>0</v>
      </c>
      <c r="AE402" s="339">
        <f>IF(OR($C402&gt;AE$7,$C402+$E402-1&lt;AE$7),0,$D402-SUM($F278:AD278))</f>
        <v>0</v>
      </c>
      <c r="AF402" s="339">
        <f>IF(OR($C402&gt;AF$7,$C402+$E402-1&lt;AF$7),0,$D402-SUM($F278:AE278))</f>
        <v>0</v>
      </c>
      <c r="AG402" s="339">
        <f>IF(OR($C402&gt;AG$7,$C402+$E402-1&lt;AG$7),0,$D402-SUM($F278:AF278))</f>
        <v>0</v>
      </c>
      <c r="AH402" s="339">
        <f>IF(OR($C402&gt;AH$7,$C402+$E402-1&lt;AH$7),0,$D402-SUM($F278:AG278))</f>
        <v>0</v>
      </c>
      <c r="AI402" s="339">
        <f>IF(OR($C402&gt;AI$7,$C402+$E402-1&lt;AI$7),0,$D402-SUM($F278:AH278))</f>
        <v>0</v>
      </c>
      <c r="AJ402" s="339">
        <f>IF(OR($C402&gt;AJ$7,$C402+$E402-1&lt;AJ$7),0,$D402-SUM($F278:AI278))</f>
        <v>0</v>
      </c>
      <c r="AK402" s="339">
        <f>IF(OR($C402&gt;AK$7,$C402+$E402-1&lt;AK$7),0,$D402-SUM($F278:AJ278))</f>
        <v>0</v>
      </c>
      <c r="AL402" s="339">
        <f>IF(OR($C402&gt;AL$7,$C402+$E402-1&lt;AL$7),0,$D402-SUM($F278:AK278))</f>
        <v>0</v>
      </c>
      <c r="AM402" s="339">
        <f>IF(OR($C402&gt;AM$7,$C402+$E402-1&lt;AM$7),0,$D402-SUM($F278:AL278))</f>
        <v>0</v>
      </c>
      <c r="AN402" s="339">
        <f>IF(OR($C402&gt;AN$7,$C402+$E402-1&lt;AN$7),0,$D402-SUM($F278:AM278))</f>
        <v>0</v>
      </c>
      <c r="AO402" s="339">
        <f>IF(OR($C402&gt;AO$7,$C402+$E402-1&lt;AO$7),0,$D402-SUM($F278:AN278))</f>
        <v>0</v>
      </c>
      <c r="AP402" s="339">
        <f>IF(OR($C402&gt;AP$7,$C402+$E402-1&lt;AP$7),0,$D402-SUM($F278:AO278))</f>
        <v>0</v>
      </c>
      <c r="AQ402" s="339">
        <f>IF(OR($C402&gt;AQ$7,$C402+$E402-1&lt;AQ$7),0,$D402-SUM($F278:AP278))</f>
        <v>0</v>
      </c>
      <c r="AR402" s="339">
        <f>IF(OR($C402&gt;AR$7,$C402+$E402-1&lt;AR$7),0,$D402-SUM($F278:AQ278))</f>
        <v>0</v>
      </c>
      <c r="AS402" s="339">
        <f>IF(OR($C402&gt;AS$7,$C402+$E402-1&lt;AS$7),0,$D402-SUM($F278:AR278))</f>
        <v>0</v>
      </c>
      <c r="AT402" s="339">
        <f>IF(OR($C402&gt;AT$7,$C402+$E402-1&lt;AT$7),0,$D402-SUM($F278:AS278))</f>
        <v>0</v>
      </c>
      <c r="AU402" s="339">
        <f>IF(OR($C402&gt;AU$7,$C402+$E402-1&lt;AU$7),0,$D402-SUM($F278:AT278))</f>
        <v>0</v>
      </c>
      <c r="AV402" s="339">
        <f>IF(OR($C402&gt;AV$7,$C402+$E402-1&lt;AV$7),0,$D402-SUM($F278:AU278))</f>
        <v>0</v>
      </c>
      <c r="AW402" s="339">
        <f>IF(OR($C402&gt;AW$7,$C402+$E402-1&lt;AW$7),0,$D402-SUM($F278:AV278))</f>
        <v>0</v>
      </c>
      <c r="AX402" s="339">
        <f>IF(OR($C402&gt;AX$7,$C402+$E402-1&lt;AX$7),0,$D402-SUM($F278:AW278))</f>
        <v>0</v>
      </c>
      <c r="AY402" s="339">
        <f>IF(OR($C402&gt;AY$7,$C402+$E402-1&lt;AY$7),0,$D402-SUM($F278:AX278))</f>
        <v>0</v>
      </c>
      <c r="AZ402" s="339">
        <f>IF(OR($C402&gt;AZ$7,$C402+$E402-1&lt;AZ$7),0,$D402-SUM($F278:AY278))</f>
        <v>0</v>
      </c>
      <c r="BA402" s="339">
        <f>IF(OR($C402&gt;BA$7,$C402+$E402-1&lt;BA$7),0,$D402-SUM($F278:AZ278))</f>
        <v>0</v>
      </c>
      <c r="BB402" s="339">
        <f>IF(OR($C402&gt;BB$7,$C402+$E402-1&lt;BB$7),0,$D402-SUM($F278:BA278))</f>
        <v>0</v>
      </c>
      <c r="BC402" s="339">
        <f>IF(OR($C402&gt;BC$7,$C402+$E402-1&lt;BC$7),0,$D402-SUM($F278:BB278))</f>
        <v>0</v>
      </c>
      <c r="BD402" s="339">
        <f>IF(OR($C402&gt;BD$7,$C402+$E402-1&lt;BD$7),0,$D402-SUM($F278:BC278))</f>
        <v>0</v>
      </c>
      <c r="BE402" s="339">
        <f>IF(OR($C402&gt;BE$7,$C402+$E402-1&lt;BE$7),0,$D402-SUM($F278:BD278))</f>
        <v>0</v>
      </c>
      <c r="BF402" s="339">
        <f>IF(OR($C402&gt;BF$7,$C402+$E402-1&lt;BF$7),0,$D402-SUM($F278:BE278))</f>
        <v>0</v>
      </c>
      <c r="BG402" s="339">
        <f>IF(OR($C402&gt;BG$7,$C402+$E402-1&lt;BG$7),0,$D402-SUM($F278:BF278))</f>
        <v>0</v>
      </c>
      <c r="BH402" s="339">
        <f>IF(OR($C402&gt;BH$7,$C402+$E402-1&lt;BH$7),0,$D402-SUM($F278:BG278))</f>
        <v>0</v>
      </c>
      <c r="BI402" s="339">
        <f>IF(OR($C402&gt;BI$7,$C402+$E402-1&lt;BI$7),0,$D402-SUM($F278:BH278))</f>
        <v>0</v>
      </c>
      <c r="BJ402" s="339">
        <f>IF(OR($C402&gt;BJ$7,$C402+$E402-1&lt;BJ$7),0,$D402-SUM($F278:BI278))</f>
        <v>0</v>
      </c>
      <c r="BK402" s="339">
        <f>IF(OR($C402&gt;BK$7,$C402+$E402-1&lt;BK$7),0,$D402-SUM($F278:BJ278))</f>
        <v>0</v>
      </c>
      <c r="BL402" s="339">
        <f>IF(OR($C402&gt;BL$7,$C402+$E402-1&lt;BL$7),0,$D402-SUM($F278:BK278))</f>
        <v>0</v>
      </c>
      <c r="BM402" s="339">
        <f>IF(OR($C402&gt;BM$7,$C402+$E402-1&lt;BM$7),0,$D402-SUM($F278:BL278))</f>
        <v>0</v>
      </c>
      <c r="BN402" s="339">
        <f>IF(OR($C402&gt;BN$7,$C402+$E402-1&lt;BN$7),0,$D402-SUM($F278:BM278))</f>
        <v>0</v>
      </c>
      <c r="BO402" s="253"/>
      <c r="BP402" s="253"/>
      <c r="BQ402" s="253"/>
      <c r="BR402" s="253"/>
      <c r="BS402" s="253"/>
      <c r="BT402" s="253"/>
      <c r="BU402" s="253"/>
      <c r="BV402" s="253"/>
      <c r="BW402" s="253"/>
      <c r="BX402" s="253"/>
      <c r="BY402" s="253"/>
      <c r="BZ402" s="253"/>
      <c r="CA402" s="253"/>
      <c r="CB402" s="253"/>
      <c r="CC402" s="253"/>
      <c r="CD402" s="253"/>
      <c r="CE402" s="253"/>
      <c r="CF402" s="253"/>
      <c r="CG402" s="253"/>
      <c r="CH402" s="253"/>
      <c r="CI402" s="253"/>
      <c r="CJ402" s="253"/>
      <c r="CK402" s="253"/>
      <c r="CL402" s="253"/>
    </row>
    <row r="403" spans="1:90" hidden="1" outlineLevel="1" x14ac:dyDescent="0.15">
      <c r="A403" s="112"/>
      <c r="B403" s="87"/>
      <c r="C403" s="8">
        <v>55</v>
      </c>
      <c r="D403" s="337">
        <v>0</v>
      </c>
      <c r="E403" s="8">
        <f t="shared" si="31"/>
        <v>9</v>
      </c>
      <c r="F403" s="338"/>
      <c r="G403" s="339">
        <f>IF(OR($C403&gt;G$7,$C403+$E403-1&lt;G$7),0,$D403-SUM($F279:F279))</f>
        <v>0</v>
      </c>
      <c r="H403" s="339">
        <f>IF(OR($C403&gt;H$7,$C403+$E403-1&lt;H$7),0,$D403-SUM($F279:G279))</f>
        <v>0</v>
      </c>
      <c r="I403" s="339">
        <f>IF(OR($C403&gt;I$7,$C403+$E403-1&lt;I$7),0,$D403-SUM($F279:H279))</f>
        <v>0</v>
      </c>
      <c r="J403" s="339">
        <f>IF(OR($C403&gt;J$7,$C403+$E403-1&lt;J$7),0,$D403-SUM($F279:I279))</f>
        <v>0</v>
      </c>
      <c r="K403" s="339">
        <f>IF(OR($C403&gt;K$7,$C403+$E403-1&lt;K$7),0,$D403-SUM($F279:J279))</f>
        <v>0</v>
      </c>
      <c r="L403" s="339">
        <f>IF(OR($C403&gt;L$7,$C403+$E403-1&lt;L$7),0,$D403-SUM($F279:K279))</f>
        <v>0</v>
      </c>
      <c r="M403" s="339">
        <f>IF(OR($C403&gt;M$7,$C403+$E403-1&lt;M$7),0,$D403-SUM($F279:L279))</f>
        <v>0</v>
      </c>
      <c r="N403" s="339">
        <f>IF(OR($C403&gt;N$7,$C403+$E403-1&lt;N$7),0,$D403-SUM($F279:M279))</f>
        <v>0</v>
      </c>
      <c r="O403" s="339">
        <f>IF(OR($C403&gt;O$7,$C403+$E403-1&lt;O$7),0,$D403-SUM($F279:N279))</f>
        <v>0</v>
      </c>
      <c r="P403" s="339">
        <f>IF(OR($C403&gt;P$7,$C403+$E403-1&lt;P$7),0,$D403-SUM($F279:O279))</f>
        <v>0</v>
      </c>
      <c r="Q403" s="339">
        <f>IF(OR($C403&gt;Q$7,$C403+$E403-1&lt;Q$7),0,$D403-SUM($F279:P279))</f>
        <v>0</v>
      </c>
      <c r="R403" s="339">
        <f>IF(OR($C403&gt;R$7,$C403+$E403-1&lt;R$7),0,$D403-SUM($F279:Q279))</f>
        <v>0</v>
      </c>
      <c r="S403" s="339">
        <f>IF(OR($C403&gt;S$7,$C403+$E403-1&lt;S$7),0,$D403-SUM($F279:R279))</f>
        <v>0</v>
      </c>
      <c r="T403" s="339">
        <f>IF(OR($C403&gt;T$7,$C403+$E403-1&lt;T$7),0,$D403-SUM($F279:S279))</f>
        <v>0</v>
      </c>
      <c r="U403" s="339">
        <f>IF(OR($C403&gt;U$7,$C403+$E403-1&lt;U$7),0,$D403-SUM($F279:T279))</f>
        <v>0</v>
      </c>
      <c r="V403" s="339">
        <f>IF(OR($C403&gt;V$7,$C403+$E403-1&lt;V$7),0,$D403-SUM($F279:U279))</f>
        <v>0</v>
      </c>
      <c r="W403" s="339">
        <f>IF(OR($C403&gt;W$7,$C403+$E403-1&lt;W$7),0,$D403-SUM($F279:V279))</f>
        <v>0</v>
      </c>
      <c r="X403" s="339">
        <f>IF(OR($C403&gt;X$7,$C403+$E403-1&lt;X$7),0,$D403-SUM($F279:W279))</f>
        <v>0</v>
      </c>
      <c r="Y403" s="339">
        <f>IF(OR($C403&gt;Y$7,$C403+$E403-1&lt;Y$7),0,$D403-SUM($F279:X279))</f>
        <v>0</v>
      </c>
      <c r="Z403" s="339">
        <f>IF(OR($C403&gt;Z$7,$C403+$E403-1&lt;Z$7),0,$D403-SUM($F279:Y279))</f>
        <v>0</v>
      </c>
      <c r="AA403" s="339">
        <f>IF(OR($C403&gt;AA$7,$C403+$E403-1&lt;AA$7),0,$D403-SUM($F279:Z279))</f>
        <v>0</v>
      </c>
      <c r="AB403" s="339">
        <f>IF(OR($C403&gt;AB$7,$C403+$E403-1&lt;AB$7),0,$D403-SUM($F279:AA279))</f>
        <v>0</v>
      </c>
      <c r="AC403" s="339">
        <f>IF(OR($C403&gt;AC$7,$C403+$E403-1&lt;AC$7),0,$D403-SUM($F279:AB279))</f>
        <v>0</v>
      </c>
      <c r="AD403" s="339">
        <f>IF(OR($C403&gt;AD$7,$C403+$E403-1&lt;AD$7),0,$D403-SUM($F279:AC279))</f>
        <v>0</v>
      </c>
      <c r="AE403" s="339">
        <f>IF(OR($C403&gt;AE$7,$C403+$E403-1&lt;AE$7),0,$D403-SUM($F279:AD279))</f>
        <v>0</v>
      </c>
      <c r="AF403" s="339">
        <f>IF(OR($C403&gt;AF$7,$C403+$E403-1&lt;AF$7),0,$D403-SUM($F279:AE279))</f>
        <v>0</v>
      </c>
      <c r="AG403" s="339">
        <f>IF(OR($C403&gt;AG$7,$C403+$E403-1&lt;AG$7),0,$D403-SUM($F279:AF279))</f>
        <v>0</v>
      </c>
      <c r="AH403" s="339">
        <f>IF(OR($C403&gt;AH$7,$C403+$E403-1&lt;AH$7),0,$D403-SUM($F279:AG279))</f>
        <v>0</v>
      </c>
      <c r="AI403" s="339">
        <f>IF(OR($C403&gt;AI$7,$C403+$E403-1&lt;AI$7),0,$D403-SUM($F279:AH279))</f>
        <v>0</v>
      </c>
      <c r="AJ403" s="339">
        <f>IF(OR($C403&gt;AJ$7,$C403+$E403-1&lt;AJ$7),0,$D403-SUM($F279:AI279))</f>
        <v>0</v>
      </c>
      <c r="AK403" s="339">
        <f>IF(OR($C403&gt;AK$7,$C403+$E403-1&lt;AK$7),0,$D403-SUM($F279:AJ279))</f>
        <v>0</v>
      </c>
      <c r="AL403" s="339">
        <f>IF(OR($C403&gt;AL$7,$C403+$E403-1&lt;AL$7),0,$D403-SUM($F279:AK279))</f>
        <v>0</v>
      </c>
      <c r="AM403" s="339">
        <f>IF(OR($C403&gt;AM$7,$C403+$E403-1&lt;AM$7),0,$D403-SUM($F279:AL279))</f>
        <v>0</v>
      </c>
      <c r="AN403" s="339">
        <f>IF(OR($C403&gt;AN$7,$C403+$E403-1&lt;AN$7),0,$D403-SUM($F279:AM279))</f>
        <v>0</v>
      </c>
      <c r="AO403" s="339">
        <f>IF(OR($C403&gt;AO$7,$C403+$E403-1&lt;AO$7),0,$D403-SUM($F279:AN279))</f>
        <v>0</v>
      </c>
      <c r="AP403" s="339">
        <f>IF(OR($C403&gt;AP$7,$C403+$E403-1&lt;AP$7),0,$D403-SUM($F279:AO279))</f>
        <v>0</v>
      </c>
      <c r="AQ403" s="339">
        <f>IF(OR($C403&gt;AQ$7,$C403+$E403-1&lt;AQ$7),0,$D403-SUM($F279:AP279))</f>
        <v>0</v>
      </c>
      <c r="AR403" s="339">
        <f>IF(OR($C403&gt;AR$7,$C403+$E403-1&lt;AR$7),0,$D403-SUM($F279:AQ279))</f>
        <v>0</v>
      </c>
      <c r="AS403" s="339">
        <f>IF(OR($C403&gt;AS$7,$C403+$E403-1&lt;AS$7),0,$D403-SUM($F279:AR279))</f>
        <v>0</v>
      </c>
      <c r="AT403" s="339">
        <f>IF(OR($C403&gt;AT$7,$C403+$E403-1&lt;AT$7),0,$D403-SUM($F279:AS279))</f>
        <v>0</v>
      </c>
      <c r="AU403" s="339">
        <f>IF(OR($C403&gt;AU$7,$C403+$E403-1&lt;AU$7),0,$D403-SUM($F279:AT279))</f>
        <v>0</v>
      </c>
      <c r="AV403" s="339">
        <f>IF(OR($C403&gt;AV$7,$C403+$E403-1&lt;AV$7),0,$D403-SUM($F279:AU279))</f>
        <v>0</v>
      </c>
      <c r="AW403" s="339">
        <f>IF(OR($C403&gt;AW$7,$C403+$E403-1&lt;AW$7),0,$D403-SUM($F279:AV279))</f>
        <v>0</v>
      </c>
      <c r="AX403" s="339">
        <f>IF(OR($C403&gt;AX$7,$C403+$E403-1&lt;AX$7),0,$D403-SUM($F279:AW279))</f>
        <v>0</v>
      </c>
      <c r="AY403" s="339">
        <f>IF(OR($C403&gt;AY$7,$C403+$E403-1&lt;AY$7),0,$D403-SUM($F279:AX279))</f>
        <v>0</v>
      </c>
      <c r="AZ403" s="339">
        <f>IF(OR($C403&gt;AZ$7,$C403+$E403-1&lt;AZ$7),0,$D403-SUM($F279:AY279))</f>
        <v>0</v>
      </c>
      <c r="BA403" s="339">
        <f>IF(OR($C403&gt;BA$7,$C403+$E403-1&lt;BA$7),0,$D403-SUM($F279:AZ279))</f>
        <v>0</v>
      </c>
      <c r="BB403" s="339">
        <f>IF(OR($C403&gt;BB$7,$C403+$E403-1&lt;BB$7),0,$D403-SUM($F279:BA279))</f>
        <v>0</v>
      </c>
      <c r="BC403" s="339">
        <f>IF(OR($C403&gt;BC$7,$C403+$E403-1&lt;BC$7),0,$D403-SUM($F279:BB279))</f>
        <v>0</v>
      </c>
      <c r="BD403" s="339">
        <f>IF(OR($C403&gt;BD$7,$C403+$E403-1&lt;BD$7),0,$D403-SUM($F279:BC279))</f>
        <v>0</v>
      </c>
      <c r="BE403" s="339">
        <f>IF(OR($C403&gt;BE$7,$C403+$E403-1&lt;BE$7),0,$D403-SUM($F279:BD279))</f>
        <v>0</v>
      </c>
      <c r="BF403" s="339">
        <f>IF(OR($C403&gt;BF$7,$C403+$E403-1&lt;BF$7),0,$D403-SUM($F279:BE279))</f>
        <v>0</v>
      </c>
      <c r="BG403" s="339">
        <f>IF(OR($C403&gt;BG$7,$C403+$E403-1&lt;BG$7),0,$D403-SUM($F279:BF279))</f>
        <v>0</v>
      </c>
      <c r="BH403" s="339">
        <f>IF(OR($C403&gt;BH$7,$C403+$E403-1&lt;BH$7),0,$D403-SUM($F279:BG279))</f>
        <v>0</v>
      </c>
      <c r="BI403" s="339">
        <f>IF(OR($C403&gt;BI$7,$C403+$E403-1&lt;BI$7),0,$D403-SUM($F279:BH279))</f>
        <v>0</v>
      </c>
      <c r="BJ403" s="339">
        <f>IF(OR($C403&gt;BJ$7,$C403+$E403-1&lt;BJ$7),0,$D403-SUM($F279:BI279))</f>
        <v>0</v>
      </c>
      <c r="BK403" s="339">
        <f>IF(OR($C403&gt;BK$7,$C403+$E403-1&lt;BK$7),0,$D403-SUM($F279:BJ279))</f>
        <v>0</v>
      </c>
      <c r="BL403" s="339">
        <f>IF(OR($C403&gt;BL$7,$C403+$E403-1&lt;BL$7),0,$D403-SUM($F279:BK279))</f>
        <v>0</v>
      </c>
      <c r="BM403" s="339">
        <f>IF(OR($C403&gt;BM$7,$C403+$E403-1&lt;BM$7),0,$D403-SUM($F279:BL279))</f>
        <v>0</v>
      </c>
      <c r="BN403" s="339">
        <f>IF(OR($C403&gt;BN$7,$C403+$E403-1&lt;BN$7),0,$D403-SUM($F279:BM279))</f>
        <v>0</v>
      </c>
      <c r="BO403" s="253"/>
      <c r="BP403" s="253"/>
      <c r="BQ403" s="253"/>
      <c r="BR403" s="253"/>
      <c r="BS403" s="253"/>
      <c r="BT403" s="253"/>
      <c r="BU403" s="253"/>
      <c r="BV403" s="253"/>
      <c r="BW403" s="253"/>
      <c r="BX403" s="253"/>
      <c r="BY403" s="253"/>
      <c r="BZ403" s="253"/>
      <c r="CA403" s="253"/>
      <c r="CB403" s="253"/>
      <c r="CC403" s="253"/>
      <c r="CD403" s="253"/>
      <c r="CE403" s="253"/>
      <c r="CF403" s="253"/>
      <c r="CG403" s="253"/>
      <c r="CH403" s="253"/>
      <c r="CI403" s="253"/>
      <c r="CJ403" s="253"/>
      <c r="CK403" s="253"/>
      <c r="CL403" s="253"/>
    </row>
    <row r="404" spans="1:90" hidden="1" outlineLevel="1" x14ac:dyDescent="0.15">
      <c r="A404" s="112"/>
      <c r="B404" s="87"/>
      <c r="C404" s="8">
        <v>56</v>
      </c>
      <c r="D404" s="337">
        <v>0</v>
      </c>
      <c r="E404" s="8">
        <f t="shared" si="31"/>
        <v>9</v>
      </c>
      <c r="F404" s="338"/>
      <c r="G404" s="339">
        <f>IF(OR($C404&gt;G$7,$C404+$E404-1&lt;G$7),0,$D404-SUM($F280:F280))</f>
        <v>0</v>
      </c>
      <c r="H404" s="339">
        <f>IF(OR($C404&gt;H$7,$C404+$E404-1&lt;H$7),0,$D404-SUM($F280:G280))</f>
        <v>0</v>
      </c>
      <c r="I404" s="339">
        <f>IF(OR($C404&gt;I$7,$C404+$E404-1&lt;I$7),0,$D404-SUM($F280:H280))</f>
        <v>0</v>
      </c>
      <c r="J404" s="339">
        <f>IF(OR($C404&gt;J$7,$C404+$E404-1&lt;J$7),0,$D404-SUM($F280:I280))</f>
        <v>0</v>
      </c>
      <c r="K404" s="339">
        <f>IF(OR($C404&gt;K$7,$C404+$E404-1&lt;K$7),0,$D404-SUM($F280:J280))</f>
        <v>0</v>
      </c>
      <c r="L404" s="339">
        <f>IF(OR($C404&gt;L$7,$C404+$E404-1&lt;L$7),0,$D404-SUM($F280:K280))</f>
        <v>0</v>
      </c>
      <c r="M404" s="339">
        <f>IF(OR($C404&gt;M$7,$C404+$E404-1&lt;M$7),0,$D404-SUM($F280:L280))</f>
        <v>0</v>
      </c>
      <c r="N404" s="339">
        <f>IF(OR($C404&gt;N$7,$C404+$E404-1&lt;N$7),0,$D404-SUM($F280:M280))</f>
        <v>0</v>
      </c>
      <c r="O404" s="339">
        <f>IF(OR($C404&gt;O$7,$C404+$E404-1&lt;O$7),0,$D404-SUM($F280:N280))</f>
        <v>0</v>
      </c>
      <c r="P404" s="339">
        <f>IF(OR($C404&gt;P$7,$C404+$E404-1&lt;P$7),0,$D404-SUM($F280:O280))</f>
        <v>0</v>
      </c>
      <c r="Q404" s="339">
        <f>IF(OR($C404&gt;Q$7,$C404+$E404-1&lt;Q$7),0,$D404-SUM($F280:P280))</f>
        <v>0</v>
      </c>
      <c r="R404" s="339">
        <f>IF(OR($C404&gt;R$7,$C404+$E404-1&lt;R$7),0,$D404-SUM($F280:Q280))</f>
        <v>0</v>
      </c>
      <c r="S404" s="339">
        <f>IF(OR($C404&gt;S$7,$C404+$E404-1&lt;S$7),0,$D404-SUM($F280:R280))</f>
        <v>0</v>
      </c>
      <c r="T404" s="339">
        <f>IF(OR($C404&gt;T$7,$C404+$E404-1&lt;T$7),0,$D404-SUM($F280:S280))</f>
        <v>0</v>
      </c>
      <c r="U404" s="339">
        <f>IF(OR($C404&gt;U$7,$C404+$E404-1&lt;U$7),0,$D404-SUM($F280:T280))</f>
        <v>0</v>
      </c>
      <c r="V404" s="339">
        <f>IF(OR($C404&gt;V$7,$C404+$E404-1&lt;V$7),0,$D404-SUM($F280:U280))</f>
        <v>0</v>
      </c>
      <c r="W404" s="339">
        <f>IF(OR($C404&gt;W$7,$C404+$E404-1&lt;W$7),0,$D404-SUM($F280:V280))</f>
        <v>0</v>
      </c>
      <c r="X404" s="339">
        <f>IF(OR($C404&gt;X$7,$C404+$E404-1&lt;X$7),0,$D404-SUM($F280:W280))</f>
        <v>0</v>
      </c>
      <c r="Y404" s="339">
        <f>IF(OR($C404&gt;Y$7,$C404+$E404-1&lt;Y$7),0,$D404-SUM($F280:X280))</f>
        <v>0</v>
      </c>
      <c r="Z404" s="339">
        <f>IF(OR($C404&gt;Z$7,$C404+$E404-1&lt;Z$7),0,$D404-SUM($F280:Y280))</f>
        <v>0</v>
      </c>
      <c r="AA404" s="339">
        <f>IF(OR($C404&gt;AA$7,$C404+$E404-1&lt;AA$7),0,$D404-SUM($F280:Z280))</f>
        <v>0</v>
      </c>
      <c r="AB404" s="339">
        <f>IF(OR($C404&gt;AB$7,$C404+$E404-1&lt;AB$7),0,$D404-SUM($F280:AA280))</f>
        <v>0</v>
      </c>
      <c r="AC404" s="339">
        <f>IF(OR($C404&gt;AC$7,$C404+$E404-1&lt;AC$7),0,$D404-SUM($F280:AB280))</f>
        <v>0</v>
      </c>
      <c r="AD404" s="339">
        <f>IF(OR($C404&gt;AD$7,$C404+$E404-1&lt;AD$7),0,$D404-SUM($F280:AC280))</f>
        <v>0</v>
      </c>
      <c r="AE404" s="339">
        <f>IF(OR($C404&gt;AE$7,$C404+$E404-1&lt;AE$7),0,$D404-SUM($F280:AD280))</f>
        <v>0</v>
      </c>
      <c r="AF404" s="339">
        <f>IF(OR($C404&gt;AF$7,$C404+$E404-1&lt;AF$7),0,$D404-SUM($F280:AE280))</f>
        <v>0</v>
      </c>
      <c r="AG404" s="339">
        <f>IF(OR($C404&gt;AG$7,$C404+$E404-1&lt;AG$7),0,$D404-SUM($F280:AF280))</f>
        <v>0</v>
      </c>
      <c r="AH404" s="339">
        <f>IF(OR($C404&gt;AH$7,$C404+$E404-1&lt;AH$7),0,$D404-SUM($F280:AG280))</f>
        <v>0</v>
      </c>
      <c r="AI404" s="339">
        <f>IF(OR($C404&gt;AI$7,$C404+$E404-1&lt;AI$7),0,$D404-SUM($F280:AH280))</f>
        <v>0</v>
      </c>
      <c r="AJ404" s="339">
        <f>IF(OR($C404&gt;AJ$7,$C404+$E404-1&lt;AJ$7),0,$D404-SUM($F280:AI280))</f>
        <v>0</v>
      </c>
      <c r="AK404" s="339">
        <f>IF(OR($C404&gt;AK$7,$C404+$E404-1&lt;AK$7),0,$D404-SUM($F280:AJ280))</f>
        <v>0</v>
      </c>
      <c r="AL404" s="339">
        <f>IF(OR($C404&gt;AL$7,$C404+$E404-1&lt;AL$7),0,$D404-SUM($F280:AK280))</f>
        <v>0</v>
      </c>
      <c r="AM404" s="339">
        <f>IF(OR($C404&gt;AM$7,$C404+$E404-1&lt;AM$7),0,$D404-SUM($F280:AL280))</f>
        <v>0</v>
      </c>
      <c r="AN404" s="339">
        <f>IF(OR($C404&gt;AN$7,$C404+$E404-1&lt;AN$7),0,$D404-SUM($F280:AM280))</f>
        <v>0</v>
      </c>
      <c r="AO404" s="339">
        <f>IF(OR($C404&gt;AO$7,$C404+$E404-1&lt;AO$7),0,$D404-SUM($F280:AN280))</f>
        <v>0</v>
      </c>
      <c r="AP404" s="339">
        <f>IF(OR($C404&gt;AP$7,$C404+$E404-1&lt;AP$7),0,$D404-SUM($F280:AO280))</f>
        <v>0</v>
      </c>
      <c r="AQ404" s="339">
        <f>IF(OR($C404&gt;AQ$7,$C404+$E404-1&lt;AQ$7),0,$D404-SUM($F280:AP280))</f>
        <v>0</v>
      </c>
      <c r="AR404" s="339">
        <f>IF(OR($C404&gt;AR$7,$C404+$E404-1&lt;AR$7),0,$D404-SUM($F280:AQ280))</f>
        <v>0</v>
      </c>
      <c r="AS404" s="339">
        <f>IF(OR($C404&gt;AS$7,$C404+$E404-1&lt;AS$7),0,$D404-SUM($F280:AR280))</f>
        <v>0</v>
      </c>
      <c r="AT404" s="339">
        <f>IF(OR($C404&gt;AT$7,$C404+$E404-1&lt;AT$7),0,$D404-SUM($F280:AS280))</f>
        <v>0</v>
      </c>
      <c r="AU404" s="339">
        <f>IF(OR($C404&gt;AU$7,$C404+$E404-1&lt;AU$7),0,$D404-SUM($F280:AT280))</f>
        <v>0</v>
      </c>
      <c r="AV404" s="339">
        <f>IF(OR($C404&gt;AV$7,$C404+$E404-1&lt;AV$7),0,$D404-SUM($F280:AU280))</f>
        <v>0</v>
      </c>
      <c r="AW404" s="339">
        <f>IF(OR($C404&gt;AW$7,$C404+$E404-1&lt;AW$7),0,$D404-SUM($F280:AV280))</f>
        <v>0</v>
      </c>
      <c r="AX404" s="339">
        <f>IF(OR($C404&gt;AX$7,$C404+$E404-1&lt;AX$7),0,$D404-SUM($F280:AW280))</f>
        <v>0</v>
      </c>
      <c r="AY404" s="339">
        <f>IF(OR($C404&gt;AY$7,$C404+$E404-1&lt;AY$7),0,$D404-SUM($F280:AX280))</f>
        <v>0</v>
      </c>
      <c r="AZ404" s="339">
        <f>IF(OR($C404&gt;AZ$7,$C404+$E404-1&lt;AZ$7),0,$D404-SUM($F280:AY280))</f>
        <v>0</v>
      </c>
      <c r="BA404" s="339">
        <f>IF(OR($C404&gt;BA$7,$C404+$E404-1&lt;BA$7),0,$D404-SUM($F280:AZ280))</f>
        <v>0</v>
      </c>
      <c r="BB404" s="339">
        <f>IF(OR($C404&gt;BB$7,$C404+$E404-1&lt;BB$7),0,$D404-SUM($F280:BA280))</f>
        <v>0</v>
      </c>
      <c r="BC404" s="339">
        <f>IF(OR($C404&gt;BC$7,$C404+$E404-1&lt;BC$7),0,$D404-SUM($F280:BB280))</f>
        <v>0</v>
      </c>
      <c r="BD404" s="339">
        <f>IF(OR($C404&gt;BD$7,$C404+$E404-1&lt;BD$7),0,$D404-SUM($F280:BC280))</f>
        <v>0</v>
      </c>
      <c r="BE404" s="339">
        <f>IF(OR($C404&gt;BE$7,$C404+$E404-1&lt;BE$7),0,$D404-SUM($F280:BD280))</f>
        <v>0</v>
      </c>
      <c r="BF404" s="339">
        <f>IF(OR($C404&gt;BF$7,$C404+$E404-1&lt;BF$7),0,$D404-SUM($F280:BE280))</f>
        <v>0</v>
      </c>
      <c r="BG404" s="339">
        <f>IF(OR($C404&gt;BG$7,$C404+$E404-1&lt;BG$7),0,$D404-SUM($F280:BF280))</f>
        <v>0</v>
      </c>
      <c r="BH404" s="339">
        <f>IF(OR($C404&gt;BH$7,$C404+$E404-1&lt;BH$7),0,$D404-SUM($F280:BG280))</f>
        <v>0</v>
      </c>
      <c r="BI404" s="339">
        <f>IF(OR($C404&gt;BI$7,$C404+$E404-1&lt;BI$7),0,$D404-SUM($F280:BH280))</f>
        <v>0</v>
      </c>
      <c r="BJ404" s="339">
        <f>IF(OR($C404&gt;BJ$7,$C404+$E404-1&lt;BJ$7),0,$D404-SUM($F280:BI280))</f>
        <v>0</v>
      </c>
      <c r="BK404" s="339">
        <f>IF(OR($C404&gt;BK$7,$C404+$E404-1&lt;BK$7),0,$D404-SUM($F280:BJ280))</f>
        <v>0</v>
      </c>
      <c r="BL404" s="339">
        <f>IF(OR($C404&gt;BL$7,$C404+$E404-1&lt;BL$7),0,$D404-SUM($F280:BK280))</f>
        <v>0</v>
      </c>
      <c r="BM404" s="339">
        <f>IF(OR($C404&gt;BM$7,$C404+$E404-1&lt;BM$7),0,$D404-SUM($F280:BL280))</f>
        <v>0</v>
      </c>
      <c r="BN404" s="339">
        <f>IF(OR($C404&gt;BN$7,$C404+$E404-1&lt;BN$7),0,$D404-SUM($F280:BM280))</f>
        <v>0</v>
      </c>
      <c r="BO404" s="253"/>
      <c r="BP404" s="253"/>
      <c r="BQ404" s="253"/>
      <c r="BR404" s="253"/>
      <c r="BS404" s="253"/>
      <c r="BT404" s="253"/>
      <c r="BU404" s="253"/>
      <c r="BV404" s="253"/>
      <c r="BW404" s="253"/>
      <c r="BX404" s="253"/>
      <c r="BY404" s="253"/>
      <c r="BZ404" s="253"/>
      <c r="CA404" s="253"/>
      <c r="CB404" s="253"/>
      <c r="CC404" s="253"/>
      <c r="CD404" s="253"/>
      <c r="CE404" s="253"/>
      <c r="CF404" s="253"/>
      <c r="CG404" s="253"/>
      <c r="CH404" s="253"/>
      <c r="CI404" s="253"/>
      <c r="CJ404" s="253"/>
      <c r="CK404" s="253"/>
      <c r="CL404" s="253"/>
    </row>
    <row r="405" spans="1:90" hidden="1" outlineLevel="1" x14ac:dyDescent="0.15">
      <c r="A405" s="112"/>
      <c r="B405" s="87"/>
      <c r="C405" s="8">
        <v>57</v>
      </c>
      <c r="D405" s="337">
        <v>0</v>
      </c>
      <c r="E405" s="8">
        <f t="shared" si="31"/>
        <v>9</v>
      </c>
      <c r="F405" s="338"/>
      <c r="G405" s="339">
        <f>IF(OR($C405&gt;G$7,$C405+$E405-1&lt;G$7),0,$D405-SUM($F281:F281))</f>
        <v>0</v>
      </c>
      <c r="H405" s="339">
        <f>IF(OR($C405&gt;H$7,$C405+$E405-1&lt;H$7),0,$D405-SUM($F281:G281))</f>
        <v>0</v>
      </c>
      <c r="I405" s="339">
        <f>IF(OR($C405&gt;I$7,$C405+$E405-1&lt;I$7),0,$D405-SUM($F281:H281))</f>
        <v>0</v>
      </c>
      <c r="J405" s="339">
        <f>IF(OR($C405&gt;J$7,$C405+$E405-1&lt;J$7),0,$D405-SUM($F281:I281))</f>
        <v>0</v>
      </c>
      <c r="K405" s="339">
        <f>IF(OR($C405&gt;K$7,$C405+$E405-1&lt;K$7),0,$D405-SUM($F281:J281))</f>
        <v>0</v>
      </c>
      <c r="L405" s="339">
        <f>IF(OR($C405&gt;L$7,$C405+$E405-1&lt;L$7),0,$D405-SUM($F281:K281))</f>
        <v>0</v>
      </c>
      <c r="M405" s="339">
        <f>IF(OR($C405&gt;M$7,$C405+$E405-1&lt;M$7),0,$D405-SUM($F281:L281))</f>
        <v>0</v>
      </c>
      <c r="N405" s="339">
        <f>IF(OR($C405&gt;N$7,$C405+$E405-1&lt;N$7),0,$D405-SUM($F281:M281))</f>
        <v>0</v>
      </c>
      <c r="O405" s="339">
        <f>IF(OR($C405&gt;O$7,$C405+$E405-1&lt;O$7),0,$D405-SUM($F281:N281))</f>
        <v>0</v>
      </c>
      <c r="P405" s="339">
        <f>IF(OR($C405&gt;P$7,$C405+$E405-1&lt;P$7),0,$D405-SUM($F281:O281))</f>
        <v>0</v>
      </c>
      <c r="Q405" s="339">
        <f>IF(OR($C405&gt;Q$7,$C405+$E405-1&lt;Q$7),0,$D405-SUM($F281:P281))</f>
        <v>0</v>
      </c>
      <c r="R405" s="339">
        <f>IF(OR($C405&gt;R$7,$C405+$E405-1&lt;R$7),0,$D405-SUM($F281:Q281))</f>
        <v>0</v>
      </c>
      <c r="S405" s="339">
        <f>IF(OR($C405&gt;S$7,$C405+$E405-1&lt;S$7),0,$D405-SUM($F281:R281))</f>
        <v>0</v>
      </c>
      <c r="T405" s="339">
        <f>IF(OR($C405&gt;T$7,$C405+$E405-1&lt;T$7),0,$D405-SUM($F281:S281))</f>
        <v>0</v>
      </c>
      <c r="U405" s="339">
        <f>IF(OR($C405&gt;U$7,$C405+$E405-1&lt;U$7),0,$D405-SUM($F281:T281))</f>
        <v>0</v>
      </c>
      <c r="V405" s="339">
        <f>IF(OR($C405&gt;V$7,$C405+$E405-1&lt;V$7),0,$D405-SUM($F281:U281))</f>
        <v>0</v>
      </c>
      <c r="W405" s="339">
        <f>IF(OR($C405&gt;W$7,$C405+$E405-1&lt;W$7),0,$D405-SUM($F281:V281))</f>
        <v>0</v>
      </c>
      <c r="X405" s="339">
        <f>IF(OR($C405&gt;X$7,$C405+$E405-1&lt;X$7),0,$D405-SUM($F281:W281))</f>
        <v>0</v>
      </c>
      <c r="Y405" s="339">
        <f>IF(OR($C405&gt;Y$7,$C405+$E405-1&lt;Y$7),0,$D405-SUM($F281:X281))</f>
        <v>0</v>
      </c>
      <c r="Z405" s="339">
        <f>IF(OR($C405&gt;Z$7,$C405+$E405-1&lt;Z$7),0,$D405-SUM($F281:Y281))</f>
        <v>0</v>
      </c>
      <c r="AA405" s="339">
        <f>IF(OR($C405&gt;AA$7,$C405+$E405-1&lt;AA$7),0,$D405-SUM($F281:Z281))</f>
        <v>0</v>
      </c>
      <c r="AB405" s="339">
        <f>IF(OR($C405&gt;AB$7,$C405+$E405-1&lt;AB$7),0,$D405-SUM($F281:AA281))</f>
        <v>0</v>
      </c>
      <c r="AC405" s="339">
        <f>IF(OR($C405&gt;AC$7,$C405+$E405-1&lt;AC$7),0,$D405-SUM($F281:AB281))</f>
        <v>0</v>
      </c>
      <c r="AD405" s="339">
        <f>IF(OR($C405&gt;AD$7,$C405+$E405-1&lt;AD$7),0,$D405-SUM($F281:AC281))</f>
        <v>0</v>
      </c>
      <c r="AE405" s="339">
        <f>IF(OR($C405&gt;AE$7,$C405+$E405-1&lt;AE$7),0,$D405-SUM($F281:AD281))</f>
        <v>0</v>
      </c>
      <c r="AF405" s="339">
        <f>IF(OR($C405&gt;AF$7,$C405+$E405-1&lt;AF$7),0,$D405-SUM($F281:AE281))</f>
        <v>0</v>
      </c>
      <c r="AG405" s="339">
        <f>IF(OR($C405&gt;AG$7,$C405+$E405-1&lt;AG$7),0,$D405-SUM($F281:AF281))</f>
        <v>0</v>
      </c>
      <c r="AH405" s="339">
        <f>IF(OR($C405&gt;AH$7,$C405+$E405-1&lt;AH$7),0,$D405-SUM($F281:AG281))</f>
        <v>0</v>
      </c>
      <c r="AI405" s="339">
        <f>IF(OR($C405&gt;AI$7,$C405+$E405-1&lt;AI$7),0,$D405-SUM($F281:AH281))</f>
        <v>0</v>
      </c>
      <c r="AJ405" s="339">
        <f>IF(OR($C405&gt;AJ$7,$C405+$E405-1&lt;AJ$7),0,$D405-SUM($F281:AI281))</f>
        <v>0</v>
      </c>
      <c r="AK405" s="339">
        <f>IF(OR($C405&gt;AK$7,$C405+$E405-1&lt;AK$7),0,$D405-SUM($F281:AJ281))</f>
        <v>0</v>
      </c>
      <c r="AL405" s="339">
        <f>IF(OR($C405&gt;AL$7,$C405+$E405-1&lt;AL$7),0,$D405-SUM($F281:AK281))</f>
        <v>0</v>
      </c>
      <c r="AM405" s="339">
        <f>IF(OR($C405&gt;AM$7,$C405+$E405-1&lt;AM$7),0,$D405-SUM($F281:AL281))</f>
        <v>0</v>
      </c>
      <c r="AN405" s="339">
        <f>IF(OR($C405&gt;AN$7,$C405+$E405-1&lt;AN$7),0,$D405-SUM($F281:AM281))</f>
        <v>0</v>
      </c>
      <c r="AO405" s="339">
        <f>IF(OR($C405&gt;AO$7,$C405+$E405-1&lt;AO$7),0,$D405-SUM($F281:AN281))</f>
        <v>0</v>
      </c>
      <c r="AP405" s="339">
        <f>IF(OR($C405&gt;AP$7,$C405+$E405-1&lt;AP$7),0,$D405-SUM($F281:AO281))</f>
        <v>0</v>
      </c>
      <c r="AQ405" s="339">
        <f>IF(OR($C405&gt;AQ$7,$C405+$E405-1&lt;AQ$7),0,$D405-SUM($F281:AP281))</f>
        <v>0</v>
      </c>
      <c r="AR405" s="339">
        <f>IF(OR($C405&gt;AR$7,$C405+$E405-1&lt;AR$7),0,$D405-SUM($F281:AQ281))</f>
        <v>0</v>
      </c>
      <c r="AS405" s="339">
        <f>IF(OR($C405&gt;AS$7,$C405+$E405-1&lt;AS$7),0,$D405-SUM($F281:AR281))</f>
        <v>0</v>
      </c>
      <c r="AT405" s="339">
        <f>IF(OR($C405&gt;AT$7,$C405+$E405-1&lt;AT$7),0,$D405-SUM($F281:AS281))</f>
        <v>0</v>
      </c>
      <c r="AU405" s="339">
        <f>IF(OR($C405&gt;AU$7,$C405+$E405-1&lt;AU$7),0,$D405-SUM($F281:AT281))</f>
        <v>0</v>
      </c>
      <c r="AV405" s="339">
        <f>IF(OR($C405&gt;AV$7,$C405+$E405-1&lt;AV$7),0,$D405-SUM($F281:AU281))</f>
        <v>0</v>
      </c>
      <c r="AW405" s="339">
        <f>IF(OR($C405&gt;AW$7,$C405+$E405-1&lt;AW$7),0,$D405-SUM($F281:AV281))</f>
        <v>0</v>
      </c>
      <c r="AX405" s="339">
        <f>IF(OR($C405&gt;AX$7,$C405+$E405-1&lt;AX$7),0,$D405-SUM($F281:AW281))</f>
        <v>0</v>
      </c>
      <c r="AY405" s="339">
        <f>IF(OR($C405&gt;AY$7,$C405+$E405-1&lt;AY$7),0,$D405-SUM($F281:AX281))</f>
        <v>0</v>
      </c>
      <c r="AZ405" s="339">
        <f>IF(OR($C405&gt;AZ$7,$C405+$E405-1&lt;AZ$7),0,$D405-SUM($F281:AY281))</f>
        <v>0</v>
      </c>
      <c r="BA405" s="339">
        <f>IF(OR($C405&gt;BA$7,$C405+$E405-1&lt;BA$7),0,$D405-SUM($F281:AZ281))</f>
        <v>0</v>
      </c>
      <c r="BB405" s="339">
        <f>IF(OR($C405&gt;BB$7,$C405+$E405-1&lt;BB$7),0,$D405-SUM($F281:BA281))</f>
        <v>0</v>
      </c>
      <c r="BC405" s="339">
        <f>IF(OR($C405&gt;BC$7,$C405+$E405-1&lt;BC$7),0,$D405-SUM($F281:BB281))</f>
        <v>0</v>
      </c>
      <c r="BD405" s="339">
        <f>IF(OR($C405&gt;BD$7,$C405+$E405-1&lt;BD$7),0,$D405-SUM($F281:BC281))</f>
        <v>0</v>
      </c>
      <c r="BE405" s="339">
        <f>IF(OR($C405&gt;BE$7,$C405+$E405-1&lt;BE$7),0,$D405-SUM($F281:BD281))</f>
        <v>0</v>
      </c>
      <c r="BF405" s="339">
        <f>IF(OR($C405&gt;BF$7,$C405+$E405-1&lt;BF$7),0,$D405-SUM($F281:BE281))</f>
        <v>0</v>
      </c>
      <c r="BG405" s="339">
        <f>IF(OR($C405&gt;BG$7,$C405+$E405-1&lt;BG$7),0,$D405-SUM($F281:BF281))</f>
        <v>0</v>
      </c>
      <c r="BH405" s="339">
        <f>IF(OR($C405&gt;BH$7,$C405+$E405-1&lt;BH$7),0,$D405-SUM($F281:BG281))</f>
        <v>0</v>
      </c>
      <c r="BI405" s="339">
        <f>IF(OR($C405&gt;BI$7,$C405+$E405-1&lt;BI$7),0,$D405-SUM($F281:BH281))</f>
        <v>0</v>
      </c>
      <c r="BJ405" s="339">
        <f>IF(OR($C405&gt;BJ$7,$C405+$E405-1&lt;BJ$7),0,$D405-SUM($F281:BI281))</f>
        <v>0</v>
      </c>
      <c r="BK405" s="339">
        <f>IF(OR($C405&gt;BK$7,$C405+$E405-1&lt;BK$7),0,$D405-SUM($F281:BJ281))</f>
        <v>0</v>
      </c>
      <c r="BL405" s="339">
        <f>IF(OR($C405&gt;BL$7,$C405+$E405-1&lt;BL$7),0,$D405-SUM($F281:BK281))</f>
        <v>0</v>
      </c>
      <c r="BM405" s="339">
        <f>IF(OR($C405&gt;BM$7,$C405+$E405-1&lt;BM$7),0,$D405-SUM($F281:BL281))</f>
        <v>0</v>
      </c>
      <c r="BN405" s="339">
        <f>IF(OR($C405&gt;BN$7,$C405+$E405-1&lt;BN$7),0,$D405-SUM($F281:BM281))</f>
        <v>0</v>
      </c>
      <c r="BO405" s="253"/>
      <c r="BP405" s="253"/>
      <c r="BQ405" s="253"/>
      <c r="BR405" s="253"/>
      <c r="BS405" s="253"/>
      <c r="BT405" s="253"/>
      <c r="BU405" s="253"/>
      <c r="BV405" s="253"/>
      <c r="BW405" s="253"/>
      <c r="BX405" s="253"/>
      <c r="BY405" s="253"/>
      <c r="BZ405" s="253"/>
      <c r="CA405" s="253"/>
      <c r="CB405" s="253"/>
      <c r="CC405" s="253"/>
      <c r="CD405" s="253"/>
      <c r="CE405" s="253"/>
      <c r="CF405" s="253"/>
      <c r="CG405" s="253"/>
      <c r="CH405" s="253"/>
      <c r="CI405" s="253"/>
      <c r="CJ405" s="253"/>
      <c r="CK405" s="253"/>
      <c r="CL405" s="253"/>
    </row>
    <row r="406" spans="1:90" hidden="1" outlineLevel="1" x14ac:dyDescent="0.15">
      <c r="A406" s="112"/>
      <c r="B406" s="87"/>
      <c r="C406" s="8">
        <v>58</v>
      </c>
      <c r="D406" s="337">
        <v>0</v>
      </c>
      <c r="E406" s="8">
        <f t="shared" si="31"/>
        <v>9</v>
      </c>
      <c r="F406" s="338"/>
      <c r="G406" s="339">
        <f>IF(OR($C406&gt;G$7,$C406+$E406-1&lt;G$7),0,$D406-SUM($F282:F282))</f>
        <v>0</v>
      </c>
      <c r="H406" s="339">
        <f>IF(OR($C406&gt;H$7,$C406+$E406-1&lt;H$7),0,$D406-SUM($F282:G282))</f>
        <v>0</v>
      </c>
      <c r="I406" s="339">
        <f>IF(OR($C406&gt;I$7,$C406+$E406-1&lt;I$7),0,$D406-SUM($F282:H282))</f>
        <v>0</v>
      </c>
      <c r="J406" s="339">
        <f>IF(OR($C406&gt;J$7,$C406+$E406-1&lt;J$7),0,$D406-SUM($F282:I282))</f>
        <v>0</v>
      </c>
      <c r="K406" s="339">
        <f>IF(OR($C406&gt;K$7,$C406+$E406-1&lt;K$7),0,$D406-SUM($F282:J282))</f>
        <v>0</v>
      </c>
      <c r="L406" s="339">
        <f>IF(OR($C406&gt;L$7,$C406+$E406-1&lt;L$7),0,$D406-SUM($F282:K282))</f>
        <v>0</v>
      </c>
      <c r="M406" s="339">
        <f>IF(OR($C406&gt;M$7,$C406+$E406-1&lt;M$7),0,$D406-SUM($F282:L282))</f>
        <v>0</v>
      </c>
      <c r="N406" s="339">
        <f>IF(OR($C406&gt;N$7,$C406+$E406-1&lt;N$7),0,$D406-SUM($F282:M282))</f>
        <v>0</v>
      </c>
      <c r="O406" s="339">
        <f>IF(OR($C406&gt;O$7,$C406+$E406-1&lt;O$7),0,$D406-SUM($F282:N282))</f>
        <v>0</v>
      </c>
      <c r="P406" s="339">
        <f>IF(OR($C406&gt;P$7,$C406+$E406-1&lt;P$7),0,$D406-SUM($F282:O282))</f>
        <v>0</v>
      </c>
      <c r="Q406" s="339">
        <f>IF(OR($C406&gt;Q$7,$C406+$E406-1&lt;Q$7),0,$D406-SUM($F282:P282))</f>
        <v>0</v>
      </c>
      <c r="R406" s="339">
        <f>IF(OR($C406&gt;R$7,$C406+$E406-1&lt;R$7),0,$D406-SUM($F282:Q282))</f>
        <v>0</v>
      </c>
      <c r="S406" s="339">
        <f>IF(OR($C406&gt;S$7,$C406+$E406-1&lt;S$7),0,$D406-SUM($F282:R282))</f>
        <v>0</v>
      </c>
      <c r="T406" s="339">
        <f>IF(OR($C406&gt;T$7,$C406+$E406-1&lt;T$7),0,$D406-SUM($F282:S282))</f>
        <v>0</v>
      </c>
      <c r="U406" s="339">
        <f>IF(OR($C406&gt;U$7,$C406+$E406-1&lt;U$7),0,$D406-SUM($F282:T282))</f>
        <v>0</v>
      </c>
      <c r="V406" s="339">
        <f>IF(OR($C406&gt;V$7,$C406+$E406-1&lt;V$7),0,$D406-SUM($F282:U282))</f>
        <v>0</v>
      </c>
      <c r="W406" s="339">
        <f>IF(OR($C406&gt;W$7,$C406+$E406-1&lt;W$7),0,$D406-SUM($F282:V282))</f>
        <v>0</v>
      </c>
      <c r="X406" s="339">
        <f>IF(OR($C406&gt;X$7,$C406+$E406-1&lt;X$7),0,$D406-SUM($F282:W282))</f>
        <v>0</v>
      </c>
      <c r="Y406" s="339">
        <f>IF(OR($C406&gt;Y$7,$C406+$E406-1&lt;Y$7),0,$D406-SUM($F282:X282))</f>
        <v>0</v>
      </c>
      <c r="Z406" s="339">
        <f>IF(OR($C406&gt;Z$7,$C406+$E406-1&lt;Z$7),0,$D406-SUM($F282:Y282))</f>
        <v>0</v>
      </c>
      <c r="AA406" s="339">
        <f>IF(OR($C406&gt;AA$7,$C406+$E406-1&lt;AA$7),0,$D406-SUM($F282:Z282))</f>
        <v>0</v>
      </c>
      <c r="AB406" s="339">
        <f>IF(OR($C406&gt;AB$7,$C406+$E406-1&lt;AB$7),0,$D406-SUM($F282:AA282))</f>
        <v>0</v>
      </c>
      <c r="AC406" s="339">
        <f>IF(OR($C406&gt;AC$7,$C406+$E406-1&lt;AC$7),0,$D406-SUM($F282:AB282))</f>
        <v>0</v>
      </c>
      <c r="AD406" s="339">
        <f>IF(OR($C406&gt;AD$7,$C406+$E406-1&lt;AD$7),0,$D406-SUM($F282:AC282))</f>
        <v>0</v>
      </c>
      <c r="AE406" s="339">
        <f>IF(OR($C406&gt;AE$7,$C406+$E406-1&lt;AE$7),0,$D406-SUM($F282:AD282))</f>
        <v>0</v>
      </c>
      <c r="AF406" s="339">
        <f>IF(OR($C406&gt;AF$7,$C406+$E406-1&lt;AF$7),0,$D406-SUM($F282:AE282))</f>
        <v>0</v>
      </c>
      <c r="AG406" s="339">
        <f>IF(OR($C406&gt;AG$7,$C406+$E406-1&lt;AG$7),0,$D406-SUM($F282:AF282))</f>
        <v>0</v>
      </c>
      <c r="AH406" s="339">
        <f>IF(OR($C406&gt;AH$7,$C406+$E406-1&lt;AH$7),0,$D406-SUM($F282:AG282))</f>
        <v>0</v>
      </c>
      <c r="AI406" s="339">
        <f>IF(OR($C406&gt;AI$7,$C406+$E406-1&lt;AI$7),0,$D406-SUM($F282:AH282))</f>
        <v>0</v>
      </c>
      <c r="AJ406" s="339">
        <f>IF(OR($C406&gt;AJ$7,$C406+$E406-1&lt;AJ$7),0,$D406-SUM($F282:AI282))</f>
        <v>0</v>
      </c>
      <c r="AK406" s="339">
        <f>IF(OR($C406&gt;AK$7,$C406+$E406-1&lt;AK$7),0,$D406-SUM($F282:AJ282))</f>
        <v>0</v>
      </c>
      <c r="AL406" s="339">
        <f>IF(OR($C406&gt;AL$7,$C406+$E406-1&lt;AL$7),0,$D406-SUM($F282:AK282))</f>
        <v>0</v>
      </c>
      <c r="AM406" s="339">
        <f>IF(OR($C406&gt;AM$7,$C406+$E406-1&lt;AM$7),0,$D406-SUM($F282:AL282))</f>
        <v>0</v>
      </c>
      <c r="AN406" s="339">
        <f>IF(OR($C406&gt;AN$7,$C406+$E406-1&lt;AN$7),0,$D406-SUM($F282:AM282))</f>
        <v>0</v>
      </c>
      <c r="AO406" s="339">
        <f>IF(OR($C406&gt;AO$7,$C406+$E406-1&lt;AO$7),0,$D406-SUM($F282:AN282))</f>
        <v>0</v>
      </c>
      <c r="AP406" s="339">
        <f>IF(OR($C406&gt;AP$7,$C406+$E406-1&lt;AP$7),0,$D406-SUM($F282:AO282))</f>
        <v>0</v>
      </c>
      <c r="AQ406" s="339">
        <f>IF(OR($C406&gt;AQ$7,$C406+$E406-1&lt;AQ$7),0,$D406-SUM($F282:AP282))</f>
        <v>0</v>
      </c>
      <c r="AR406" s="339">
        <f>IF(OR($C406&gt;AR$7,$C406+$E406-1&lt;AR$7),0,$D406-SUM($F282:AQ282))</f>
        <v>0</v>
      </c>
      <c r="AS406" s="339">
        <f>IF(OR($C406&gt;AS$7,$C406+$E406-1&lt;AS$7),0,$D406-SUM($F282:AR282))</f>
        <v>0</v>
      </c>
      <c r="AT406" s="339">
        <f>IF(OR($C406&gt;AT$7,$C406+$E406-1&lt;AT$7),0,$D406-SUM($F282:AS282))</f>
        <v>0</v>
      </c>
      <c r="AU406" s="339">
        <f>IF(OR($C406&gt;AU$7,$C406+$E406-1&lt;AU$7),0,$D406-SUM($F282:AT282))</f>
        <v>0</v>
      </c>
      <c r="AV406" s="339">
        <f>IF(OR($C406&gt;AV$7,$C406+$E406-1&lt;AV$7),0,$D406-SUM($F282:AU282))</f>
        <v>0</v>
      </c>
      <c r="AW406" s="339">
        <f>IF(OR($C406&gt;AW$7,$C406+$E406-1&lt;AW$7),0,$D406-SUM($F282:AV282))</f>
        <v>0</v>
      </c>
      <c r="AX406" s="339">
        <f>IF(OR($C406&gt;AX$7,$C406+$E406-1&lt;AX$7),0,$D406-SUM($F282:AW282))</f>
        <v>0</v>
      </c>
      <c r="AY406" s="339">
        <f>IF(OR($C406&gt;AY$7,$C406+$E406-1&lt;AY$7),0,$D406-SUM($F282:AX282))</f>
        <v>0</v>
      </c>
      <c r="AZ406" s="339">
        <f>IF(OR($C406&gt;AZ$7,$C406+$E406-1&lt;AZ$7),0,$D406-SUM($F282:AY282))</f>
        <v>0</v>
      </c>
      <c r="BA406" s="339">
        <f>IF(OR($C406&gt;BA$7,$C406+$E406-1&lt;BA$7),0,$D406-SUM($F282:AZ282))</f>
        <v>0</v>
      </c>
      <c r="BB406" s="339">
        <f>IF(OR($C406&gt;BB$7,$C406+$E406-1&lt;BB$7),0,$D406-SUM($F282:BA282))</f>
        <v>0</v>
      </c>
      <c r="BC406" s="339">
        <f>IF(OR($C406&gt;BC$7,$C406+$E406-1&lt;BC$7),0,$D406-SUM($F282:BB282))</f>
        <v>0</v>
      </c>
      <c r="BD406" s="339">
        <f>IF(OR($C406&gt;BD$7,$C406+$E406-1&lt;BD$7),0,$D406-SUM($F282:BC282))</f>
        <v>0</v>
      </c>
      <c r="BE406" s="339">
        <f>IF(OR($C406&gt;BE$7,$C406+$E406-1&lt;BE$7),0,$D406-SUM($F282:BD282))</f>
        <v>0</v>
      </c>
      <c r="BF406" s="339">
        <f>IF(OR($C406&gt;BF$7,$C406+$E406-1&lt;BF$7),0,$D406-SUM($F282:BE282))</f>
        <v>0</v>
      </c>
      <c r="BG406" s="339">
        <f>IF(OR($C406&gt;BG$7,$C406+$E406-1&lt;BG$7),0,$D406-SUM($F282:BF282))</f>
        <v>0</v>
      </c>
      <c r="BH406" s="339">
        <f>IF(OR($C406&gt;BH$7,$C406+$E406-1&lt;BH$7),0,$D406-SUM($F282:BG282))</f>
        <v>0</v>
      </c>
      <c r="BI406" s="339">
        <f>IF(OR($C406&gt;BI$7,$C406+$E406-1&lt;BI$7),0,$D406-SUM($F282:BH282))</f>
        <v>0</v>
      </c>
      <c r="BJ406" s="339">
        <f>IF(OR($C406&gt;BJ$7,$C406+$E406-1&lt;BJ$7),0,$D406-SUM($F282:BI282))</f>
        <v>0</v>
      </c>
      <c r="BK406" s="339">
        <f>IF(OR($C406&gt;BK$7,$C406+$E406-1&lt;BK$7),0,$D406-SUM($F282:BJ282))</f>
        <v>0</v>
      </c>
      <c r="BL406" s="339">
        <f>IF(OR($C406&gt;BL$7,$C406+$E406-1&lt;BL$7),0,$D406-SUM($F282:BK282))</f>
        <v>0</v>
      </c>
      <c r="BM406" s="339">
        <f>IF(OR($C406&gt;BM$7,$C406+$E406-1&lt;BM$7),0,$D406-SUM($F282:BL282))</f>
        <v>0</v>
      </c>
      <c r="BN406" s="339">
        <f>IF(OR($C406&gt;BN$7,$C406+$E406-1&lt;BN$7),0,$D406-SUM($F282:BM282))</f>
        <v>0</v>
      </c>
      <c r="BO406" s="253"/>
      <c r="BP406" s="253"/>
      <c r="BQ406" s="253"/>
      <c r="BR406" s="253"/>
      <c r="BS406" s="253"/>
      <c r="BT406" s="253"/>
      <c r="BU406" s="253"/>
      <c r="BV406" s="253"/>
      <c r="BW406" s="253"/>
      <c r="BX406" s="253"/>
      <c r="BY406" s="253"/>
      <c r="BZ406" s="253"/>
      <c r="CA406" s="253"/>
      <c r="CB406" s="253"/>
      <c r="CC406" s="253"/>
      <c r="CD406" s="253"/>
      <c r="CE406" s="253"/>
      <c r="CF406" s="253"/>
      <c r="CG406" s="253"/>
      <c r="CH406" s="253"/>
      <c r="CI406" s="253"/>
      <c r="CJ406" s="253"/>
      <c r="CK406" s="253"/>
      <c r="CL406" s="253"/>
    </row>
    <row r="407" spans="1:90" hidden="1" outlineLevel="1" x14ac:dyDescent="0.15">
      <c r="A407" s="112"/>
      <c r="B407" s="87"/>
      <c r="C407" s="8">
        <v>59</v>
      </c>
      <c r="D407" s="337">
        <v>0</v>
      </c>
      <c r="E407" s="8">
        <f t="shared" si="31"/>
        <v>9</v>
      </c>
      <c r="F407" s="338"/>
      <c r="G407" s="339">
        <f>IF(OR($C407&gt;G$7,$C407+$E407-1&lt;G$7),0,$D407-SUM($F283:F283))</f>
        <v>0</v>
      </c>
      <c r="H407" s="339">
        <f>IF(OR($C407&gt;H$7,$C407+$E407-1&lt;H$7),0,$D407-SUM($F283:G283))</f>
        <v>0</v>
      </c>
      <c r="I407" s="339">
        <f>IF(OR($C407&gt;I$7,$C407+$E407-1&lt;I$7),0,$D407-SUM($F283:H283))</f>
        <v>0</v>
      </c>
      <c r="J407" s="339">
        <f>IF(OR($C407&gt;J$7,$C407+$E407-1&lt;J$7),0,$D407-SUM($F283:I283))</f>
        <v>0</v>
      </c>
      <c r="K407" s="339">
        <f>IF(OR($C407&gt;K$7,$C407+$E407-1&lt;K$7),0,$D407-SUM($F283:J283))</f>
        <v>0</v>
      </c>
      <c r="L407" s="339">
        <f>IF(OR($C407&gt;L$7,$C407+$E407-1&lt;L$7),0,$D407-SUM($F283:K283))</f>
        <v>0</v>
      </c>
      <c r="M407" s="339">
        <f>IF(OR($C407&gt;M$7,$C407+$E407-1&lt;M$7),0,$D407-SUM($F283:L283))</f>
        <v>0</v>
      </c>
      <c r="N407" s="339">
        <f>IF(OR($C407&gt;N$7,$C407+$E407-1&lt;N$7),0,$D407-SUM($F283:M283))</f>
        <v>0</v>
      </c>
      <c r="O407" s="339">
        <f>IF(OR($C407&gt;O$7,$C407+$E407-1&lt;O$7),0,$D407-SUM($F283:N283))</f>
        <v>0</v>
      </c>
      <c r="P407" s="339">
        <f>IF(OR($C407&gt;P$7,$C407+$E407-1&lt;P$7),0,$D407-SUM($F283:O283))</f>
        <v>0</v>
      </c>
      <c r="Q407" s="339">
        <f>IF(OR($C407&gt;Q$7,$C407+$E407-1&lt;Q$7),0,$D407-SUM($F283:P283))</f>
        <v>0</v>
      </c>
      <c r="R407" s="339">
        <f>IF(OR($C407&gt;R$7,$C407+$E407-1&lt;R$7),0,$D407-SUM($F283:Q283))</f>
        <v>0</v>
      </c>
      <c r="S407" s="339">
        <f>IF(OR($C407&gt;S$7,$C407+$E407-1&lt;S$7),0,$D407-SUM($F283:R283))</f>
        <v>0</v>
      </c>
      <c r="T407" s="339">
        <f>IF(OR($C407&gt;T$7,$C407+$E407-1&lt;T$7),0,$D407-SUM($F283:S283))</f>
        <v>0</v>
      </c>
      <c r="U407" s="339">
        <f>IF(OR($C407&gt;U$7,$C407+$E407-1&lt;U$7),0,$D407-SUM($F283:T283))</f>
        <v>0</v>
      </c>
      <c r="V407" s="339">
        <f>IF(OR($C407&gt;V$7,$C407+$E407-1&lt;V$7),0,$D407-SUM($F283:U283))</f>
        <v>0</v>
      </c>
      <c r="W407" s="339">
        <f>IF(OR($C407&gt;W$7,$C407+$E407-1&lt;W$7),0,$D407-SUM($F283:V283))</f>
        <v>0</v>
      </c>
      <c r="X407" s="339">
        <f>IF(OR($C407&gt;X$7,$C407+$E407-1&lt;X$7),0,$D407-SUM($F283:W283))</f>
        <v>0</v>
      </c>
      <c r="Y407" s="339">
        <f>IF(OR($C407&gt;Y$7,$C407+$E407-1&lt;Y$7),0,$D407-SUM($F283:X283))</f>
        <v>0</v>
      </c>
      <c r="Z407" s="339">
        <f>IF(OR($C407&gt;Z$7,$C407+$E407-1&lt;Z$7),0,$D407-SUM($F283:Y283))</f>
        <v>0</v>
      </c>
      <c r="AA407" s="339">
        <f>IF(OR($C407&gt;AA$7,$C407+$E407-1&lt;AA$7),0,$D407-SUM($F283:Z283))</f>
        <v>0</v>
      </c>
      <c r="AB407" s="339">
        <f>IF(OR($C407&gt;AB$7,$C407+$E407-1&lt;AB$7),0,$D407-SUM($F283:AA283))</f>
        <v>0</v>
      </c>
      <c r="AC407" s="339">
        <f>IF(OR($C407&gt;AC$7,$C407+$E407-1&lt;AC$7),0,$D407-SUM($F283:AB283))</f>
        <v>0</v>
      </c>
      <c r="AD407" s="339">
        <f>IF(OR($C407&gt;AD$7,$C407+$E407-1&lt;AD$7),0,$D407-SUM($F283:AC283))</f>
        <v>0</v>
      </c>
      <c r="AE407" s="339">
        <f>IF(OR($C407&gt;AE$7,$C407+$E407-1&lt;AE$7),0,$D407-SUM($F283:AD283))</f>
        <v>0</v>
      </c>
      <c r="AF407" s="339">
        <f>IF(OR($C407&gt;AF$7,$C407+$E407-1&lt;AF$7),0,$D407-SUM($F283:AE283))</f>
        <v>0</v>
      </c>
      <c r="AG407" s="339">
        <f>IF(OR($C407&gt;AG$7,$C407+$E407-1&lt;AG$7),0,$D407-SUM($F283:AF283))</f>
        <v>0</v>
      </c>
      <c r="AH407" s="339">
        <f>IF(OR($C407&gt;AH$7,$C407+$E407-1&lt;AH$7),0,$D407-SUM($F283:AG283))</f>
        <v>0</v>
      </c>
      <c r="AI407" s="339">
        <f>IF(OR($C407&gt;AI$7,$C407+$E407-1&lt;AI$7),0,$D407-SUM($F283:AH283))</f>
        <v>0</v>
      </c>
      <c r="AJ407" s="339">
        <f>IF(OR($C407&gt;AJ$7,$C407+$E407-1&lt;AJ$7),0,$D407-SUM($F283:AI283))</f>
        <v>0</v>
      </c>
      <c r="AK407" s="339">
        <f>IF(OR($C407&gt;AK$7,$C407+$E407-1&lt;AK$7),0,$D407-SUM($F283:AJ283))</f>
        <v>0</v>
      </c>
      <c r="AL407" s="339">
        <f>IF(OR($C407&gt;AL$7,$C407+$E407-1&lt;AL$7),0,$D407-SUM($F283:AK283))</f>
        <v>0</v>
      </c>
      <c r="AM407" s="339">
        <f>IF(OR($C407&gt;AM$7,$C407+$E407-1&lt;AM$7),0,$D407-SUM($F283:AL283))</f>
        <v>0</v>
      </c>
      <c r="AN407" s="339">
        <f>IF(OR($C407&gt;AN$7,$C407+$E407-1&lt;AN$7),0,$D407-SUM($F283:AM283))</f>
        <v>0</v>
      </c>
      <c r="AO407" s="339">
        <f>IF(OR($C407&gt;AO$7,$C407+$E407-1&lt;AO$7),0,$D407-SUM($F283:AN283))</f>
        <v>0</v>
      </c>
      <c r="AP407" s="339">
        <f>IF(OR($C407&gt;AP$7,$C407+$E407-1&lt;AP$7),0,$D407-SUM($F283:AO283))</f>
        <v>0</v>
      </c>
      <c r="AQ407" s="339">
        <f>IF(OR($C407&gt;AQ$7,$C407+$E407-1&lt;AQ$7),0,$D407-SUM($F283:AP283))</f>
        <v>0</v>
      </c>
      <c r="AR407" s="339">
        <f>IF(OR($C407&gt;AR$7,$C407+$E407-1&lt;AR$7),0,$D407-SUM($F283:AQ283))</f>
        <v>0</v>
      </c>
      <c r="AS407" s="339">
        <f>IF(OR($C407&gt;AS$7,$C407+$E407-1&lt;AS$7),0,$D407-SUM($F283:AR283))</f>
        <v>0</v>
      </c>
      <c r="AT407" s="339">
        <f>IF(OR($C407&gt;AT$7,$C407+$E407-1&lt;AT$7),0,$D407-SUM($F283:AS283))</f>
        <v>0</v>
      </c>
      <c r="AU407" s="339">
        <f>IF(OR($C407&gt;AU$7,$C407+$E407-1&lt;AU$7),0,$D407-SUM($F283:AT283))</f>
        <v>0</v>
      </c>
      <c r="AV407" s="339">
        <f>IF(OR($C407&gt;AV$7,$C407+$E407-1&lt;AV$7),0,$D407-SUM($F283:AU283))</f>
        <v>0</v>
      </c>
      <c r="AW407" s="339">
        <f>IF(OR($C407&gt;AW$7,$C407+$E407-1&lt;AW$7),0,$D407-SUM($F283:AV283))</f>
        <v>0</v>
      </c>
      <c r="AX407" s="339">
        <f>IF(OR($C407&gt;AX$7,$C407+$E407-1&lt;AX$7),0,$D407-SUM($F283:AW283))</f>
        <v>0</v>
      </c>
      <c r="AY407" s="339">
        <f>IF(OR($C407&gt;AY$7,$C407+$E407-1&lt;AY$7),0,$D407-SUM($F283:AX283))</f>
        <v>0</v>
      </c>
      <c r="AZ407" s="339">
        <f>IF(OR($C407&gt;AZ$7,$C407+$E407-1&lt;AZ$7),0,$D407-SUM($F283:AY283))</f>
        <v>0</v>
      </c>
      <c r="BA407" s="339">
        <f>IF(OR($C407&gt;BA$7,$C407+$E407-1&lt;BA$7),0,$D407-SUM($F283:AZ283))</f>
        <v>0</v>
      </c>
      <c r="BB407" s="339">
        <f>IF(OR($C407&gt;BB$7,$C407+$E407-1&lt;BB$7),0,$D407-SUM($F283:BA283))</f>
        <v>0</v>
      </c>
      <c r="BC407" s="339">
        <f>IF(OR($C407&gt;BC$7,$C407+$E407-1&lt;BC$7),0,$D407-SUM($F283:BB283))</f>
        <v>0</v>
      </c>
      <c r="BD407" s="339">
        <f>IF(OR($C407&gt;BD$7,$C407+$E407-1&lt;BD$7),0,$D407-SUM($F283:BC283))</f>
        <v>0</v>
      </c>
      <c r="BE407" s="339">
        <f>IF(OR($C407&gt;BE$7,$C407+$E407-1&lt;BE$7),0,$D407-SUM($F283:BD283))</f>
        <v>0</v>
      </c>
      <c r="BF407" s="339">
        <f>IF(OR($C407&gt;BF$7,$C407+$E407-1&lt;BF$7),0,$D407-SUM($F283:BE283))</f>
        <v>0</v>
      </c>
      <c r="BG407" s="339">
        <f>IF(OR($C407&gt;BG$7,$C407+$E407-1&lt;BG$7),0,$D407-SUM($F283:BF283))</f>
        <v>0</v>
      </c>
      <c r="BH407" s="339">
        <f>IF(OR($C407&gt;BH$7,$C407+$E407-1&lt;BH$7),0,$D407-SUM($F283:BG283))</f>
        <v>0</v>
      </c>
      <c r="BI407" s="339">
        <f>IF(OR($C407&gt;BI$7,$C407+$E407-1&lt;BI$7),0,$D407-SUM($F283:BH283))</f>
        <v>0</v>
      </c>
      <c r="BJ407" s="339">
        <f>IF(OR($C407&gt;BJ$7,$C407+$E407-1&lt;BJ$7),0,$D407-SUM($F283:BI283))</f>
        <v>0</v>
      </c>
      <c r="BK407" s="339">
        <f>IF(OR($C407&gt;BK$7,$C407+$E407-1&lt;BK$7),0,$D407-SUM($F283:BJ283))</f>
        <v>0</v>
      </c>
      <c r="BL407" s="339">
        <f>IF(OR($C407&gt;BL$7,$C407+$E407-1&lt;BL$7),0,$D407-SUM($F283:BK283))</f>
        <v>0</v>
      </c>
      <c r="BM407" s="339">
        <f>IF(OR($C407&gt;BM$7,$C407+$E407-1&lt;BM$7),0,$D407-SUM($F283:BL283))</f>
        <v>0</v>
      </c>
      <c r="BN407" s="339">
        <f>IF(OR($C407&gt;BN$7,$C407+$E407-1&lt;BN$7),0,$D407-SUM($F283:BM283))</f>
        <v>0</v>
      </c>
      <c r="BO407" s="253"/>
      <c r="BP407" s="253"/>
      <c r="BQ407" s="253"/>
      <c r="BR407" s="253"/>
      <c r="BS407" s="253"/>
      <c r="BT407" s="253"/>
      <c r="BU407" s="253"/>
      <c r="BV407" s="253"/>
      <c r="BW407" s="253"/>
      <c r="BX407" s="253"/>
      <c r="BY407" s="253"/>
      <c r="BZ407" s="253"/>
      <c r="CA407" s="253"/>
      <c r="CB407" s="253"/>
      <c r="CC407" s="253"/>
      <c r="CD407" s="253"/>
      <c r="CE407" s="253"/>
      <c r="CF407" s="253"/>
      <c r="CG407" s="253"/>
      <c r="CH407" s="253"/>
      <c r="CI407" s="253"/>
      <c r="CJ407" s="253"/>
      <c r="CK407" s="253"/>
      <c r="CL407" s="253"/>
    </row>
    <row r="408" spans="1:90" hidden="1" outlineLevel="1" x14ac:dyDescent="0.15">
      <c r="A408" s="112"/>
      <c r="B408" s="87"/>
      <c r="C408" s="8">
        <v>60</v>
      </c>
      <c r="D408" s="337">
        <v>0</v>
      </c>
      <c r="E408" s="8">
        <f t="shared" si="31"/>
        <v>9</v>
      </c>
      <c r="F408" s="338"/>
      <c r="G408" s="339">
        <f>IF(OR($C408&gt;G$7,$C408+$E408-1&lt;G$7),0,$D408-SUM($F284:F284))</f>
        <v>0</v>
      </c>
      <c r="H408" s="339">
        <f>IF(OR($C408&gt;H$7,$C408+$E408-1&lt;H$7),0,$D408-SUM($F284:G284))</f>
        <v>0</v>
      </c>
      <c r="I408" s="339">
        <f>IF(OR($C408&gt;I$7,$C408+$E408-1&lt;I$7),0,$D408-SUM($F284:H284))</f>
        <v>0</v>
      </c>
      <c r="J408" s="339">
        <f>IF(OR($C408&gt;J$7,$C408+$E408-1&lt;J$7),0,$D408-SUM($F284:I284))</f>
        <v>0</v>
      </c>
      <c r="K408" s="339">
        <f>IF(OR($C408&gt;K$7,$C408+$E408-1&lt;K$7),0,$D408-SUM($F284:J284))</f>
        <v>0</v>
      </c>
      <c r="L408" s="339">
        <f>IF(OR($C408&gt;L$7,$C408+$E408-1&lt;L$7),0,$D408-SUM($F284:K284))</f>
        <v>0</v>
      </c>
      <c r="M408" s="339">
        <f>IF(OR($C408&gt;M$7,$C408+$E408-1&lt;M$7),0,$D408-SUM($F284:L284))</f>
        <v>0</v>
      </c>
      <c r="N408" s="339">
        <f>IF(OR($C408&gt;N$7,$C408+$E408-1&lt;N$7),0,$D408-SUM($F284:M284))</f>
        <v>0</v>
      </c>
      <c r="O408" s="339">
        <f>IF(OR($C408&gt;O$7,$C408+$E408-1&lt;O$7),0,$D408-SUM($F284:N284))</f>
        <v>0</v>
      </c>
      <c r="P408" s="339">
        <f>IF(OR($C408&gt;P$7,$C408+$E408-1&lt;P$7),0,$D408-SUM($F284:O284))</f>
        <v>0</v>
      </c>
      <c r="Q408" s="339">
        <f>IF(OR($C408&gt;Q$7,$C408+$E408-1&lt;Q$7),0,$D408-SUM($F284:P284))</f>
        <v>0</v>
      </c>
      <c r="R408" s="339">
        <f>IF(OR($C408&gt;R$7,$C408+$E408-1&lt;R$7),0,$D408-SUM($F284:Q284))</f>
        <v>0</v>
      </c>
      <c r="S408" s="339">
        <f>IF(OR($C408&gt;S$7,$C408+$E408-1&lt;S$7),0,$D408-SUM($F284:R284))</f>
        <v>0</v>
      </c>
      <c r="T408" s="339">
        <f>IF(OR($C408&gt;T$7,$C408+$E408-1&lt;T$7),0,$D408-SUM($F284:S284))</f>
        <v>0</v>
      </c>
      <c r="U408" s="339">
        <f>IF(OR($C408&gt;U$7,$C408+$E408-1&lt;U$7),0,$D408-SUM($F284:T284))</f>
        <v>0</v>
      </c>
      <c r="V408" s="339">
        <f>IF(OR($C408&gt;V$7,$C408+$E408-1&lt;V$7),0,$D408-SUM($F284:U284))</f>
        <v>0</v>
      </c>
      <c r="W408" s="339">
        <f>IF(OR($C408&gt;W$7,$C408+$E408-1&lt;W$7),0,$D408-SUM($F284:V284))</f>
        <v>0</v>
      </c>
      <c r="X408" s="339">
        <f>IF(OR($C408&gt;X$7,$C408+$E408-1&lt;X$7),0,$D408-SUM($F284:W284))</f>
        <v>0</v>
      </c>
      <c r="Y408" s="339">
        <f>IF(OR($C408&gt;Y$7,$C408+$E408-1&lt;Y$7),0,$D408-SUM($F284:X284))</f>
        <v>0</v>
      </c>
      <c r="Z408" s="339">
        <f>IF(OR($C408&gt;Z$7,$C408+$E408-1&lt;Z$7),0,$D408-SUM($F284:Y284))</f>
        <v>0</v>
      </c>
      <c r="AA408" s="339">
        <f>IF(OR($C408&gt;AA$7,$C408+$E408-1&lt;AA$7),0,$D408-SUM($F284:Z284))</f>
        <v>0</v>
      </c>
      <c r="AB408" s="339">
        <f>IF(OR($C408&gt;AB$7,$C408+$E408-1&lt;AB$7),0,$D408-SUM($F284:AA284))</f>
        <v>0</v>
      </c>
      <c r="AC408" s="339">
        <f>IF(OR($C408&gt;AC$7,$C408+$E408-1&lt;AC$7),0,$D408-SUM($F284:AB284))</f>
        <v>0</v>
      </c>
      <c r="AD408" s="339">
        <f>IF(OR($C408&gt;AD$7,$C408+$E408-1&lt;AD$7),0,$D408-SUM($F284:AC284))</f>
        <v>0</v>
      </c>
      <c r="AE408" s="339">
        <f>IF(OR($C408&gt;AE$7,$C408+$E408-1&lt;AE$7),0,$D408-SUM($F284:AD284))</f>
        <v>0</v>
      </c>
      <c r="AF408" s="339">
        <f>IF(OR($C408&gt;AF$7,$C408+$E408-1&lt;AF$7),0,$D408-SUM($F284:AE284))</f>
        <v>0</v>
      </c>
      <c r="AG408" s="339">
        <f>IF(OR($C408&gt;AG$7,$C408+$E408-1&lt;AG$7),0,$D408-SUM($F284:AF284))</f>
        <v>0</v>
      </c>
      <c r="AH408" s="339">
        <f>IF(OR($C408&gt;AH$7,$C408+$E408-1&lt;AH$7),0,$D408-SUM($F284:AG284))</f>
        <v>0</v>
      </c>
      <c r="AI408" s="339">
        <f>IF(OR($C408&gt;AI$7,$C408+$E408-1&lt;AI$7),0,$D408-SUM($F284:AH284))</f>
        <v>0</v>
      </c>
      <c r="AJ408" s="339">
        <f>IF(OR($C408&gt;AJ$7,$C408+$E408-1&lt;AJ$7),0,$D408-SUM($F284:AI284))</f>
        <v>0</v>
      </c>
      <c r="AK408" s="339">
        <f>IF(OR($C408&gt;AK$7,$C408+$E408-1&lt;AK$7),0,$D408-SUM($F284:AJ284))</f>
        <v>0</v>
      </c>
      <c r="AL408" s="339">
        <f>IF(OR($C408&gt;AL$7,$C408+$E408-1&lt;AL$7),0,$D408-SUM($F284:AK284))</f>
        <v>0</v>
      </c>
      <c r="AM408" s="339">
        <f>IF(OR($C408&gt;AM$7,$C408+$E408-1&lt;AM$7),0,$D408-SUM($F284:AL284))</f>
        <v>0</v>
      </c>
      <c r="AN408" s="339">
        <f>IF(OR($C408&gt;AN$7,$C408+$E408-1&lt;AN$7),0,$D408-SUM($F284:AM284))</f>
        <v>0</v>
      </c>
      <c r="AO408" s="339">
        <f>IF(OR($C408&gt;AO$7,$C408+$E408-1&lt;AO$7),0,$D408-SUM($F284:AN284))</f>
        <v>0</v>
      </c>
      <c r="AP408" s="339">
        <f>IF(OR($C408&gt;AP$7,$C408+$E408-1&lt;AP$7),0,$D408-SUM($F284:AO284))</f>
        <v>0</v>
      </c>
      <c r="AQ408" s="339">
        <f>IF(OR($C408&gt;AQ$7,$C408+$E408-1&lt;AQ$7),0,$D408-SUM($F284:AP284))</f>
        <v>0</v>
      </c>
      <c r="AR408" s="339">
        <f>IF(OR($C408&gt;AR$7,$C408+$E408-1&lt;AR$7),0,$D408-SUM($F284:AQ284))</f>
        <v>0</v>
      </c>
      <c r="AS408" s="339">
        <f>IF(OR($C408&gt;AS$7,$C408+$E408-1&lt;AS$7),0,$D408-SUM($F284:AR284))</f>
        <v>0</v>
      </c>
      <c r="AT408" s="339">
        <f>IF(OR($C408&gt;AT$7,$C408+$E408-1&lt;AT$7),0,$D408-SUM($F284:AS284))</f>
        <v>0</v>
      </c>
      <c r="AU408" s="339">
        <f>IF(OR($C408&gt;AU$7,$C408+$E408-1&lt;AU$7),0,$D408-SUM($F284:AT284))</f>
        <v>0</v>
      </c>
      <c r="AV408" s="339">
        <f>IF(OR($C408&gt;AV$7,$C408+$E408-1&lt;AV$7),0,$D408-SUM($F284:AU284))</f>
        <v>0</v>
      </c>
      <c r="AW408" s="339">
        <f>IF(OR($C408&gt;AW$7,$C408+$E408-1&lt;AW$7),0,$D408-SUM($F284:AV284))</f>
        <v>0</v>
      </c>
      <c r="AX408" s="339">
        <f>IF(OR($C408&gt;AX$7,$C408+$E408-1&lt;AX$7),0,$D408-SUM($F284:AW284))</f>
        <v>0</v>
      </c>
      <c r="AY408" s="339">
        <f>IF(OR($C408&gt;AY$7,$C408+$E408-1&lt;AY$7),0,$D408-SUM($F284:AX284))</f>
        <v>0</v>
      </c>
      <c r="AZ408" s="339">
        <f>IF(OR($C408&gt;AZ$7,$C408+$E408-1&lt;AZ$7),0,$D408-SUM($F284:AY284))</f>
        <v>0</v>
      </c>
      <c r="BA408" s="339">
        <f>IF(OR($C408&gt;BA$7,$C408+$E408-1&lt;BA$7),0,$D408-SUM($F284:AZ284))</f>
        <v>0</v>
      </c>
      <c r="BB408" s="339">
        <f>IF(OR($C408&gt;BB$7,$C408+$E408-1&lt;BB$7),0,$D408-SUM($F284:BA284))</f>
        <v>0</v>
      </c>
      <c r="BC408" s="339">
        <f>IF(OR($C408&gt;BC$7,$C408+$E408-1&lt;BC$7),0,$D408-SUM($F284:BB284))</f>
        <v>0</v>
      </c>
      <c r="BD408" s="339">
        <f>IF(OR($C408&gt;BD$7,$C408+$E408-1&lt;BD$7),0,$D408-SUM($F284:BC284))</f>
        <v>0</v>
      </c>
      <c r="BE408" s="339">
        <f>IF(OR($C408&gt;BE$7,$C408+$E408-1&lt;BE$7),0,$D408-SUM($F284:BD284))</f>
        <v>0</v>
      </c>
      <c r="BF408" s="339">
        <f>IF(OR($C408&gt;BF$7,$C408+$E408-1&lt;BF$7),0,$D408-SUM($F284:BE284))</f>
        <v>0</v>
      </c>
      <c r="BG408" s="339">
        <f>IF(OR($C408&gt;BG$7,$C408+$E408-1&lt;BG$7),0,$D408-SUM($F284:BF284))</f>
        <v>0</v>
      </c>
      <c r="BH408" s="339">
        <f>IF(OR($C408&gt;BH$7,$C408+$E408-1&lt;BH$7),0,$D408-SUM($F284:BG284))</f>
        <v>0</v>
      </c>
      <c r="BI408" s="339">
        <f>IF(OR($C408&gt;BI$7,$C408+$E408-1&lt;BI$7),0,$D408-SUM($F284:BH284))</f>
        <v>0</v>
      </c>
      <c r="BJ408" s="339">
        <f>IF(OR($C408&gt;BJ$7,$C408+$E408-1&lt;BJ$7),0,$D408-SUM($F284:BI284))</f>
        <v>0</v>
      </c>
      <c r="BK408" s="339">
        <f>IF(OR($C408&gt;BK$7,$C408+$E408-1&lt;BK$7),0,$D408-SUM($F284:BJ284))</f>
        <v>0</v>
      </c>
      <c r="BL408" s="339">
        <f>IF(OR($C408&gt;BL$7,$C408+$E408-1&lt;BL$7),0,$D408-SUM($F284:BK284))</f>
        <v>0</v>
      </c>
      <c r="BM408" s="339">
        <f>IF(OR($C408&gt;BM$7,$C408+$E408-1&lt;BM$7),0,$D408-SUM($F284:BL284))</f>
        <v>0</v>
      </c>
      <c r="BN408" s="339">
        <f>IF(OR($C408&gt;BN$7,$C408+$E408-1&lt;BN$7),0,$D408-SUM($F284:BM284))</f>
        <v>0</v>
      </c>
      <c r="BO408" s="253"/>
      <c r="BP408" s="253"/>
      <c r="BQ408" s="253"/>
      <c r="BR408" s="253"/>
      <c r="BS408" s="253"/>
      <c r="BT408" s="253"/>
      <c r="BU408" s="253"/>
      <c r="BV408" s="253"/>
      <c r="BW408" s="253"/>
      <c r="BX408" s="253"/>
      <c r="BY408" s="253"/>
      <c r="BZ408" s="253"/>
      <c r="CA408" s="253"/>
      <c r="CB408" s="253"/>
      <c r="CC408" s="253"/>
      <c r="CD408" s="253"/>
      <c r="CE408" s="253"/>
      <c r="CF408" s="253"/>
      <c r="CG408" s="253"/>
      <c r="CH408" s="253"/>
      <c r="CI408" s="253"/>
      <c r="CJ408" s="253"/>
      <c r="CK408" s="253"/>
      <c r="CL408" s="253"/>
    </row>
    <row r="409" spans="1:90" collapsed="1" x14ac:dyDescent="0.15">
      <c r="A409" s="112"/>
      <c r="B409" s="87"/>
      <c r="D409" s="87"/>
      <c r="G409" s="330"/>
      <c r="H409" s="330"/>
      <c r="I409" s="330"/>
      <c r="J409" s="330"/>
      <c r="K409" s="330"/>
      <c r="L409" s="330"/>
      <c r="M409" s="330"/>
      <c r="N409" s="330"/>
      <c r="O409" s="330"/>
      <c r="P409" s="330"/>
      <c r="Q409" s="330"/>
      <c r="R409" s="330"/>
      <c r="S409" s="330"/>
      <c r="T409" s="330"/>
      <c r="U409" s="330"/>
      <c r="V409" s="330"/>
      <c r="W409" s="330"/>
      <c r="X409" s="330"/>
      <c r="Y409" s="330"/>
      <c r="Z409" s="330"/>
      <c r="AA409" s="330"/>
      <c r="AB409" s="330"/>
      <c r="AC409" s="330"/>
      <c r="AD409" s="330"/>
      <c r="AE409" s="330"/>
      <c r="AF409" s="330"/>
      <c r="AG409" s="330"/>
      <c r="AH409" s="330"/>
      <c r="AI409" s="330"/>
      <c r="AJ409" s="330"/>
      <c r="AK409" s="330"/>
      <c r="AL409" s="330"/>
      <c r="AM409" s="330"/>
      <c r="AN409" s="330"/>
      <c r="AO409" s="330"/>
      <c r="AP409" s="330"/>
      <c r="AQ409" s="330"/>
      <c r="AR409" s="330"/>
      <c r="AS409" s="330"/>
      <c r="AT409" s="330"/>
      <c r="AU409" s="330"/>
      <c r="AV409" s="330"/>
      <c r="AW409" s="330"/>
      <c r="AX409" s="330"/>
      <c r="AY409" s="330"/>
      <c r="AZ409" s="330"/>
      <c r="BA409" s="330"/>
      <c r="BB409" s="330"/>
      <c r="BC409" s="330"/>
      <c r="BD409" s="330"/>
      <c r="BE409" s="330"/>
      <c r="BF409" s="330"/>
      <c r="BG409" s="330"/>
      <c r="BH409" s="330"/>
      <c r="BI409" s="330"/>
      <c r="BJ409" s="330"/>
      <c r="BK409" s="330"/>
      <c r="BL409" s="330"/>
      <c r="BM409" s="330"/>
      <c r="BN409" s="330"/>
      <c r="BO409" s="253"/>
      <c r="BP409" s="253"/>
      <c r="BQ409" s="253"/>
      <c r="BR409" s="253"/>
      <c r="BS409" s="253"/>
      <c r="BT409" s="253"/>
      <c r="BU409" s="253"/>
      <c r="BV409" s="253"/>
      <c r="BW409" s="253"/>
      <c r="BX409" s="253"/>
      <c r="BY409" s="253"/>
      <c r="BZ409" s="253"/>
      <c r="CA409" s="253"/>
      <c r="CB409" s="253"/>
      <c r="CC409" s="253"/>
      <c r="CD409" s="253"/>
      <c r="CE409" s="253"/>
      <c r="CF409" s="253"/>
      <c r="CG409" s="253"/>
      <c r="CH409" s="253"/>
      <c r="CI409" s="253"/>
      <c r="CJ409" s="253"/>
      <c r="CK409" s="253"/>
      <c r="CL409" s="253"/>
    </row>
    <row r="410" spans="1:90" x14ac:dyDescent="0.15">
      <c r="C410" s="328" t="s">
        <v>371</v>
      </c>
      <c r="D410" s="87"/>
      <c r="G410" s="329"/>
      <c r="H410" s="329"/>
      <c r="I410" s="329"/>
      <c r="J410" s="329"/>
      <c r="K410" s="329"/>
      <c r="L410" s="329"/>
      <c r="M410" s="329"/>
      <c r="N410" s="329"/>
      <c r="O410" s="329"/>
      <c r="P410" s="329"/>
      <c r="Q410" s="329"/>
      <c r="R410" s="329"/>
      <c r="S410" s="329"/>
      <c r="T410" s="329"/>
      <c r="U410" s="329"/>
      <c r="V410" s="329"/>
      <c r="W410" s="329"/>
      <c r="X410" s="329"/>
      <c r="Y410" s="329"/>
      <c r="Z410" s="329"/>
      <c r="AA410" s="329"/>
      <c r="AB410" s="329"/>
      <c r="AC410" s="329"/>
      <c r="AD410" s="329"/>
      <c r="AE410" s="329"/>
      <c r="AF410" s="329"/>
      <c r="AG410" s="329"/>
      <c r="AH410" s="329"/>
      <c r="AI410" s="329"/>
      <c r="AJ410" s="329"/>
      <c r="AK410" s="329"/>
      <c r="AL410" s="329"/>
      <c r="AM410" s="329"/>
      <c r="AN410" s="329"/>
      <c r="AO410" s="329"/>
      <c r="AP410" s="329"/>
      <c r="AQ410" s="329"/>
      <c r="AR410" s="329"/>
      <c r="AS410" s="329"/>
      <c r="AT410" s="329"/>
      <c r="AU410" s="329"/>
      <c r="AV410" s="329"/>
      <c r="AW410" s="329"/>
      <c r="AX410" s="329"/>
      <c r="AY410" s="329"/>
      <c r="AZ410" s="329"/>
      <c r="BA410" s="329"/>
      <c r="BB410" s="329"/>
      <c r="BC410" s="329"/>
      <c r="BD410" s="329"/>
      <c r="BE410" s="329"/>
      <c r="BF410" s="329"/>
      <c r="BG410" s="329"/>
      <c r="BH410" s="329"/>
      <c r="BI410" s="329"/>
      <c r="BJ410" s="329"/>
      <c r="BK410" s="329"/>
      <c r="BL410" s="329"/>
      <c r="BM410" s="329"/>
      <c r="BN410" s="329"/>
      <c r="BO410" s="253"/>
      <c r="BP410" s="253"/>
      <c r="BQ410" s="253"/>
      <c r="BR410" s="253"/>
      <c r="BS410" s="253"/>
      <c r="BT410" s="253"/>
      <c r="BU410" s="253"/>
      <c r="BV410" s="253"/>
      <c r="BW410" s="253"/>
      <c r="BX410" s="253"/>
      <c r="BY410" s="253"/>
      <c r="BZ410" s="253"/>
      <c r="CA410" s="253"/>
      <c r="CB410" s="253"/>
      <c r="CC410" s="253"/>
      <c r="CD410" s="253"/>
      <c r="CE410" s="253"/>
      <c r="CF410" s="253"/>
      <c r="CG410" s="253"/>
      <c r="CH410" s="253"/>
      <c r="CI410" s="253"/>
      <c r="CJ410" s="253"/>
      <c r="CK410" s="253"/>
      <c r="CL410" s="253"/>
    </row>
    <row r="411" spans="1:90" x14ac:dyDescent="0.15">
      <c r="A411" s="112"/>
      <c r="B411" s="87"/>
      <c r="C411" s="87"/>
      <c r="D411" s="87" t="s">
        <v>454</v>
      </c>
      <c r="F411" s="8" t="s">
        <v>466</v>
      </c>
      <c r="G411" s="330">
        <v>0</v>
      </c>
      <c r="H411" s="330">
        <f t="shared" ref="H411:BN411" si="32">G536</f>
        <v>0</v>
      </c>
      <c r="I411" s="330">
        <f t="shared" si="32"/>
        <v>0</v>
      </c>
      <c r="J411" s="330">
        <f t="shared" si="32"/>
        <v>0</v>
      </c>
      <c r="K411" s="330">
        <f t="shared" si="32"/>
        <v>0</v>
      </c>
      <c r="L411" s="330">
        <f t="shared" si="32"/>
        <v>0</v>
      </c>
      <c r="M411" s="330">
        <f t="shared" si="32"/>
        <v>0</v>
      </c>
      <c r="N411" s="330">
        <f t="shared" si="32"/>
        <v>0</v>
      </c>
      <c r="O411" s="330">
        <f t="shared" si="32"/>
        <v>0</v>
      </c>
      <c r="P411" s="330">
        <f t="shared" si="32"/>
        <v>0</v>
      </c>
      <c r="Q411" s="330">
        <f t="shared" si="32"/>
        <v>0</v>
      </c>
      <c r="R411" s="330">
        <f t="shared" si="32"/>
        <v>0</v>
      </c>
      <c r="S411" s="330">
        <f t="shared" si="32"/>
        <v>0</v>
      </c>
      <c r="T411" s="330">
        <f t="shared" si="32"/>
        <v>0</v>
      </c>
      <c r="U411" s="330">
        <f t="shared" si="32"/>
        <v>0</v>
      </c>
      <c r="V411" s="330">
        <f t="shared" si="32"/>
        <v>0</v>
      </c>
      <c r="W411" s="330">
        <f t="shared" si="32"/>
        <v>0</v>
      </c>
      <c r="X411" s="330">
        <f t="shared" si="32"/>
        <v>0</v>
      </c>
      <c r="Y411" s="330">
        <f t="shared" si="32"/>
        <v>0</v>
      </c>
      <c r="Z411" s="330">
        <f t="shared" si="32"/>
        <v>0</v>
      </c>
      <c r="AA411" s="330">
        <f t="shared" si="32"/>
        <v>0</v>
      </c>
      <c r="AB411" s="330">
        <f t="shared" si="32"/>
        <v>0</v>
      </c>
      <c r="AC411" s="330">
        <f t="shared" si="32"/>
        <v>0</v>
      </c>
      <c r="AD411" s="330">
        <f t="shared" si="32"/>
        <v>0</v>
      </c>
      <c r="AE411" s="330">
        <f t="shared" si="32"/>
        <v>0</v>
      </c>
      <c r="AF411" s="330">
        <f t="shared" si="32"/>
        <v>0</v>
      </c>
      <c r="AG411" s="330">
        <f t="shared" si="32"/>
        <v>0</v>
      </c>
      <c r="AH411" s="330">
        <f t="shared" si="32"/>
        <v>0</v>
      </c>
      <c r="AI411" s="330">
        <f t="shared" si="32"/>
        <v>0</v>
      </c>
      <c r="AJ411" s="330">
        <f t="shared" si="32"/>
        <v>0</v>
      </c>
      <c r="AK411" s="330">
        <f t="shared" si="32"/>
        <v>0</v>
      </c>
      <c r="AL411" s="330">
        <f t="shared" si="32"/>
        <v>0</v>
      </c>
      <c r="AM411" s="330">
        <f t="shared" si="32"/>
        <v>0</v>
      </c>
      <c r="AN411" s="330">
        <f t="shared" si="32"/>
        <v>0</v>
      </c>
      <c r="AO411" s="330">
        <f t="shared" si="32"/>
        <v>0</v>
      </c>
      <c r="AP411" s="330">
        <f t="shared" si="32"/>
        <v>0</v>
      </c>
      <c r="AQ411" s="330">
        <f t="shared" si="32"/>
        <v>0</v>
      </c>
      <c r="AR411" s="330">
        <f t="shared" si="32"/>
        <v>0</v>
      </c>
      <c r="AS411" s="330">
        <f t="shared" si="32"/>
        <v>0</v>
      </c>
      <c r="AT411" s="330">
        <f t="shared" si="32"/>
        <v>0</v>
      </c>
      <c r="AU411" s="330">
        <f t="shared" si="32"/>
        <v>0</v>
      </c>
      <c r="AV411" s="330">
        <f t="shared" si="32"/>
        <v>0</v>
      </c>
      <c r="AW411" s="330">
        <f t="shared" si="32"/>
        <v>0</v>
      </c>
      <c r="AX411" s="330">
        <f t="shared" si="32"/>
        <v>0</v>
      </c>
      <c r="AY411" s="330">
        <f t="shared" si="32"/>
        <v>0</v>
      </c>
      <c r="AZ411" s="330">
        <f t="shared" si="32"/>
        <v>0</v>
      </c>
      <c r="BA411" s="330">
        <f t="shared" si="32"/>
        <v>0</v>
      </c>
      <c r="BB411" s="330">
        <f t="shared" si="32"/>
        <v>0</v>
      </c>
      <c r="BC411" s="330">
        <f t="shared" si="32"/>
        <v>0</v>
      </c>
      <c r="BD411" s="330">
        <f t="shared" si="32"/>
        <v>0</v>
      </c>
      <c r="BE411" s="330">
        <f t="shared" si="32"/>
        <v>0</v>
      </c>
      <c r="BF411" s="330">
        <f t="shared" si="32"/>
        <v>0</v>
      </c>
      <c r="BG411" s="330">
        <f t="shared" si="32"/>
        <v>0</v>
      </c>
      <c r="BH411" s="330">
        <f t="shared" si="32"/>
        <v>0</v>
      </c>
      <c r="BI411" s="330">
        <f t="shared" si="32"/>
        <v>0</v>
      </c>
      <c r="BJ411" s="330">
        <f t="shared" si="32"/>
        <v>0</v>
      </c>
      <c r="BK411" s="330">
        <f t="shared" si="32"/>
        <v>0</v>
      </c>
      <c r="BL411" s="330">
        <f t="shared" si="32"/>
        <v>0</v>
      </c>
      <c r="BM411" s="330">
        <f t="shared" si="32"/>
        <v>0</v>
      </c>
      <c r="BN411" s="330">
        <f t="shared" si="32"/>
        <v>0</v>
      </c>
      <c r="BO411" s="253"/>
      <c r="BP411" s="253"/>
      <c r="BQ411" s="253"/>
      <c r="BR411" s="253"/>
      <c r="BS411" s="253"/>
      <c r="BT411" s="253"/>
      <c r="BU411" s="253"/>
      <c r="BV411" s="253"/>
      <c r="BW411" s="253"/>
      <c r="BX411" s="253"/>
      <c r="BY411" s="253"/>
      <c r="BZ411" s="253"/>
      <c r="CA411" s="253"/>
      <c r="CB411" s="253"/>
      <c r="CC411" s="253"/>
      <c r="CD411" s="253"/>
      <c r="CE411" s="253"/>
      <c r="CF411" s="253"/>
      <c r="CG411" s="253"/>
      <c r="CH411" s="253"/>
      <c r="CI411" s="253"/>
      <c r="CJ411" s="253"/>
      <c r="CK411" s="253"/>
      <c r="CL411" s="253"/>
    </row>
    <row r="412" spans="1:90" x14ac:dyDescent="0.15">
      <c r="A412" s="112"/>
      <c r="B412" s="87"/>
      <c r="C412" s="232"/>
      <c r="D412" s="8" t="s">
        <v>467</v>
      </c>
      <c r="F412" s="8" t="s">
        <v>466</v>
      </c>
      <c r="G412" s="329">
        <f>IF(AND(SAP_Leadsheet!$C$10="EMI",G$7&lt;60+2-SAP_Leadsheet!$E$87),SAP_Spreadsheet!G$611*SAP_Leadsheet!$E$86,0)</f>
        <v>0</v>
      </c>
      <c r="H412" s="329">
        <f>IF(AND(SAP_Leadsheet!$C$10="EMI",H$7&lt;60+2-SAP_Leadsheet!$E$87),SAP_Spreadsheet!H$611*SAP_Leadsheet!$E$86,0)</f>
        <v>0</v>
      </c>
      <c r="I412" s="329">
        <f>IF(AND(SAP_Leadsheet!$C$10="EMI",I$7&lt;60+2-SAP_Leadsheet!$E$87),SAP_Spreadsheet!I$611*SAP_Leadsheet!$E$86,0)</f>
        <v>0</v>
      </c>
      <c r="J412" s="329">
        <f>IF(AND(SAP_Leadsheet!$C$10="EMI",J$7&lt;60+2-SAP_Leadsheet!$E$87),SAP_Spreadsheet!J$611*SAP_Leadsheet!$E$86,0)</f>
        <v>0</v>
      </c>
      <c r="K412" s="329">
        <f>IF(AND(SAP_Leadsheet!$C$10="EMI",K$7&lt;60+2-SAP_Leadsheet!$E$87),SAP_Spreadsheet!K$611*SAP_Leadsheet!$E$86,0)</f>
        <v>0</v>
      </c>
      <c r="L412" s="329">
        <f>IF(AND(SAP_Leadsheet!$C$10="EMI",L$7&lt;60+2-SAP_Leadsheet!$E$87),SAP_Spreadsheet!L$611*SAP_Leadsheet!$E$86,0)</f>
        <v>0</v>
      </c>
      <c r="M412" s="329">
        <f>IF(AND(SAP_Leadsheet!$C$10="EMI",M$7&lt;60+2-SAP_Leadsheet!$E$87),SAP_Spreadsheet!M$611*SAP_Leadsheet!$E$86,0)</f>
        <v>0</v>
      </c>
      <c r="N412" s="329">
        <f>IF(AND(SAP_Leadsheet!$C$10="EMI",N$7&lt;60+2-SAP_Leadsheet!$E$87),SAP_Spreadsheet!N$611*SAP_Leadsheet!$E$86,0)</f>
        <v>0</v>
      </c>
      <c r="O412" s="329">
        <f>IF(AND(SAP_Leadsheet!$C$10="EMI",O$7&lt;60+2-SAP_Leadsheet!$E$87),SAP_Spreadsheet!O$611*SAP_Leadsheet!$E$86,0)</f>
        <v>0</v>
      </c>
      <c r="P412" s="329">
        <f>IF(AND(SAP_Leadsheet!$C$10="EMI",P$7&lt;60+2-SAP_Leadsheet!$E$87),SAP_Spreadsheet!P$611*SAP_Leadsheet!$E$86,0)</f>
        <v>0</v>
      </c>
      <c r="Q412" s="329">
        <f>IF(AND(SAP_Leadsheet!$C$10="EMI",Q$7&lt;60+2-SAP_Leadsheet!$E$87),SAP_Spreadsheet!Q$611*SAP_Leadsheet!$E$86,0)</f>
        <v>0</v>
      </c>
      <c r="R412" s="329">
        <f>IF(AND(SAP_Leadsheet!$C$10="EMI",R$7&lt;60+2-SAP_Leadsheet!$E$87),SAP_Spreadsheet!R$611*SAP_Leadsheet!$E$86,0)</f>
        <v>0</v>
      </c>
      <c r="S412" s="329">
        <f>IF(AND(SAP_Leadsheet!$C$10="EMI",S$7&lt;60+2-SAP_Leadsheet!$E$87),SAP_Spreadsheet!S$611*SAP_Leadsheet!$E$86,0)</f>
        <v>0</v>
      </c>
      <c r="T412" s="329">
        <f>IF(AND(SAP_Leadsheet!$C$10="EMI",T$7&lt;60+2-SAP_Leadsheet!$E$87),SAP_Spreadsheet!T$611*SAP_Leadsheet!$E$86,0)</f>
        <v>0</v>
      </c>
      <c r="U412" s="329">
        <f>IF(AND(SAP_Leadsheet!$C$10="EMI",U$7&lt;60+2-SAP_Leadsheet!$E$87),SAP_Spreadsheet!U$611*SAP_Leadsheet!$E$86,0)</f>
        <v>0</v>
      </c>
      <c r="V412" s="329">
        <f>IF(AND(SAP_Leadsheet!$C$10="EMI",V$7&lt;60+2-SAP_Leadsheet!$E$87),SAP_Spreadsheet!V$611*SAP_Leadsheet!$E$86,0)</f>
        <v>0</v>
      </c>
      <c r="W412" s="329">
        <f>IF(AND(SAP_Leadsheet!$C$10="EMI",W$7&lt;60+2-SAP_Leadsheet!$E$87),SAP_Spreadsheet!W$611*SAP_Leadsheet!$E$86,0)</f>
        <v>0</v>
      </c>
      <c r="X412" s="329">
        <f>IF(AND(SAP_Leadsheet!$C$10="EMI",X$7&lt;60+2-SAP_Leadsheet!$E$87),SAP_Spreadsheet!X$611*SAP_Leadsheet!$E$86,0)</f>
        <v>0</v>
      </c>
      <c r="Y412" s="329">
        <f>IF(AND(SAP_Leadsheet!$C$10="EMI",Y$7&lt;60+2-SAP_Leadsheet!$E$87),SAP_Spreadsheet!Y$611*SAP_Leadsheet!$E$86,0)</f>
        <v>0</v>
      </c>
      <c r="Z412" s="329">
        <f>IF(AND(SAP_Leadsheet!$C$10="EMI",Z$7&lt;60+2-SAP_Leadsheet!$E$87),SAP_Spreadsheet!Z$611*SAP_Leadsheet!$E$86,0)</f>
        <v>0</v>
      </c>
      <c r="AA412" s="329">
        <f>IF(AND(SAP_Leadsheet!$C$10="EMI",AA$7&lt;60+2-SAP_Leadsheet!$E$87),SAP_Spreadsheet!AA$611*SAP_Leadsheet!$E$86,0)</f>
        <v>0</v>
      </c>
      <c r="AB412" s="329">
        <f>IF(AND(SAP_Leadsheet!$C$10="EMI",AB$7&lt;60+2-SAP_Leadsheet!$E$87),SAP_Spreadsheet!AB$611*SAP_Leadsheet!$E$86,0)</f>
        <v>0</v>
      </c>
      <c r="AC412" s="329">
        <f>IF(AND(SAP_Leadsheet!$C$10="EMI",AC$7&lt;60+2-SAP_Leadsheet!$E$87),SAP_Spreadsheet!AC$611*SAP_Leadsheet!$E$86,0)</f>
        <v>0</v>
      </c>
      <c r="AD412" s="329">
        <f>IF(AND(SAP_Leadsheet!$C$10="EMI",AD$7&lt;60+2-SAP_Leadsheet!$E$87),SAP_Spreadsheet!AD$611*SAP_Leadsheet!$E$86,0)</f>
        <v>0</v>
      </c>
      <c r="AE412" s="329">
        <f>IF(AND(SAP_Leadsheet!$C$10="EMI",AE$7&lt;60+2-SAP_Leadsheet!$E$87),SAP_Spreadsheet!AE$611*SAP_Leadsheet!$E$86,0)</f>
        <v>0</v>
      </c>
      <c r="AF412" s="329">
        <f>IF(AND(SAP_Leadsheet!$C$10="EMI",AF$7&lt;60+2-SAP_Leadsheet!$E$87),SAP_Spreadsheet!AF$611*SAP_Leadsheet!$E$86,0)</f>
        <v>0</v>
      </c>
      <c r="AG412" s="329">
        <f>IF(AND(SAP_Leadsheet!$C$10="EMI",AG$7&lt;60+2-SAP_Leadsheet!$E$87),SAP_Spreadsheet!AG$611*SAP_Leadsheet!$E$86,0)</f>
        <v>0</v>
      </c>
      <c r="AH412" s="329">
        <f>IF(AND(SAP_Leadsheet!$C$10="EMI",AH$7&lt;60+2-SAP_Leadsheet!$E$87),SAP_Spreadsheet!AH$611*SAP_Leadsheet!$E$86,0)</f>
        <v>0</v>
      </c>
      <c r="AI412" s="329">
        <f>IF(AND(SAP_Leadsheet!$C$10="EMI",AI$7&lt;60+2-SAP_Leadsheet!$E$87),SAP_Spreadsheet!AI$611*SAP_Leadsheet!$E$86,0)</f>
        <v>0</v>
      </c>
      <c r="AJ412" s="329">
        <f>IF(AND(SAP_Leadsheet!$C$10="EMI",AJ$7&lt;60+2-SAP_Leadsheet!$E$87),SAP_Spreadsheet!AJ$611*SAP_Leadsheet!$E$86,0)</f>
        <v>0</v>
      </c>
      <c r="AK412" s="329">
        <f>IF(AND(SAP_Leadsheet!$C$10="EMI",AK$7&lt;60+2-SAP_Leadsheet!$E$87),SAP_Spreadsheet!AK$611*SAP_Leadsheet!$E$86,0)</f>
        <v>0</v>
      </c>
      <c r="AL412" s="329">
        <f>IF(AND(SAP_Leadsheet!$C$10="EMI",AL$7&lt;60+2-SAP_Leadsheet!$E$87),SAP_Spreadsheet!AL$611*SAP_Leadsheet!$E$86,0)</f>
        <v>0</v>
      </c>
      <c r="AM412" s="329">
        <f>IF(AND(SAP_Leadsheet!$C$10="EMI",AM$7&lt;60+2-SAP_Leadsheet!$E$87),SAP_Spreadsheet!AM$611*SAP_Leadsheet!$E$86,0)</f>
        <v>0</v>
      </c>
      <c r="AN412" s="329">
        <f>IF(AND(SAP_Leadsheet!$C$10="EMI",AN$7&lt;60+2-SAP_Leadsheet!$E$87),SAP_Spreadsheet!AN$611*SAP_Leadsheet!$E$86,0)</f>
        <v>0</v>
      </c>
      <c r="AO412" s="329">
        <f>IF(AND(SAP_Leadsheet!$C$10="EMI",AO$7&lt;60+2-SAP_Leadsheet!$E$87),SAP_Spreadsheet!AO$611*SAP_Leadsheet!$E$86,0)</f>
        <v>0</v>
      </c>
      <c r="AP412" s="329">
        <f>IF(AND(SAP_Leadsheet!$C$10="EMI",AP$7&lt;60+2-SAP_Leadsheet!$E$87),SAP_Spreadsheet!AP$611*SAP_Leadsheet!$E$86,0)</f>
        <v>0</v>
      </c>
      <c r="AQ412" s="329">
        <f>IF(AND(SAP_Leadsheet!$C$10="EMI",AQ$7&lt;60+2-SAP_Leadsheet!$E$87),SAP_Spreadsheet!AQ$611*SAP_Leadsheet!$E$86,0)</f>
        <v>0</v>
      </c>
      <c r="AR412" s="329">
        <f>IF(AND(SAP_Leadsheet!$C$10="EMI",AR$7&lt;60+2-SAP_Leadsheet!$E$87),SAP_Spreadsheet!AR$611*SAP_Leadsheet!$E$86,0)</f>
        <v>0</v>
      </c>
      <c r="AS412" s="329">
        <f>IF(AND(SAP_Leadsheet!$C$10="EMI",AS$7&lt;60+2-SAP_Leadsheet!$E$87),SAP_Spreadsheet!AS$611*SAP_Leadsheet!$E$86,0)</f>
        <v>0</v>
      </c>
      <c r="AT412" s="329">
        <f>IF(AND(SAP_Leadsheet!$C$10="EMI",AT$7&lt;60+2-SAP_Leadsheet!$E$87),SAP_Spreadsheet!AT$611*SAP_Leadsheet!$E$86,0)</f>
        <v>0</v>
      </c>
      <c r="AU412" s="329">
        <f>IF(AND(SAP_Leadsheet!$C$10="EMI",AU$7&lt;60+2-SAP_Leadsheet!$E$87),SAP_Spreadsheet!AU$611*SAP_Leadsheet!$E$86,0)</f>
        <v>0</v>
      </c>
      <c r="AV412" s="329">
        <f>IF(AND(SAP_Leadsheet!$C$10="EMI",AV$7&lt;60+2-SAP_Leadsheet!$E$87),SAP_Spreadsheet!AV$611*SAP_Leadsheet!$E$86,0)</f>
        <v>0</v>
      </c>
      <c r="AW412" s="329">
        <f>IF(AND(SAP_Leadsheet!$C$10="EMI",AW$7&lt;60+2-SAP_Leadsheet!$E$87),SAP_Spreadsheet!AW$611*SAP_Leadsheet!$E$86,0)</f>
        <v>0</v>
      </c>
      <c r="AX412" s="329">
        <f>IF(AND(SAP_Leadsheet!$C$10="EMI",AX$7&lt;60+2-SAP_Leadsheet!$E$87),SAP_Spreadsheet!AX$611*SAP_Leadsheet!$E$86,0)</f>
        <v>0</v>
      </c>
      <c r="AY412" s="329">
        <f>IF(AND(SAP_Leadsheet!$C$10="EMI",AY$7&lt;60+2-SAP_Leadsheet!$E$87),SAP_Spreadsheet!AY$611*SAP_Leadsheet!$E$86,0)</f>
        <v>0</v>
      </c>
      <c r="AZ412" s="329">
        <f>IF(AND(SAP_Leadsheet!$C$10="EMI",AZ$7&lt;60+2-SAP_Leadsheet!$E$87),SAP_Spreadsheet!AZ$611*SAP_Leadsheet!$E$86,0)</f>
        <v>0</v>
      </c>
      <c r="BA412" s="329">
        <f>IF(AND(SAP_Leadsheet!$C$10="EMI",BA$7&lt;60+2-SAP_Leadsheet!$E$87),SAP_Spreadsheet!BA$611*SAP_Leadsheet!$E$86,0)</f>
        <v>0</v>
      </c>
      <c r="BB412" s="329">
        <f>IF(AND(SAP_Leadsheet!$C$10="EMI",BB$7&lt;60+2-SAP_Leadsheet!$E$87),SAP_Spreadsheet!BB$611*SAP_Leadsheet!$E$86,0)</f>
        <v>0</v>
      </c>
      <c r="BC412" s="329">
        <f>IF(AND(SAP_Leadsheet!$C$10="EMI",BC$7&lt;60+2-SAP_Leadsheet!$E$87),SAP_Spreadsheet!BC$611*SAP_Leadsheet!$E$86,0)</f>
        <v>0</v>
      </c>
      <c r="BD412" s="329">
        <f>IF(AND(SAP_Leadsheet!$C$10="EMI",BD$7&lt;60+2-SAP_Leadsheet!$E$87),SAP_Spreadsheet!BD$611*SAP_Leadsheet!$E$86,0)</f>
        <v>0</v>
      </c>
      <c r="BE412" s="329">
        <f>IF(AND(SAP_Leadsheet!$C$10="EMI",BE$7&lt;60+2-SAP_Leadsheet!$E$87),SAP_Spreadsheet!BE$611*SAP_Leadsheet!$E$86,0)</f>
        <v>0</v>
      </c>
      <c r="BF412" s="329">
        <f>IF(AND(SAP_Leadsheet!$C$10="EMI",BF$7&lt;60+2-SAP_Leadsheet!$E$87),SAP_Spreadsheet!BF$611*SAP_Leadsheet!$E$86,0)</f>
        <v>0</v>
      </c>
      <c r="BG412" s="329">
        <f>IF(AND(SAP_Leadsheet!$C$10="EMI",BG$7&lt;60+2-SAP_Leadsheet!$E$87),SAP_Spreadsheet!BG$611*SAP_Leadsheet!$E$86,0)</f>
        <v>0</v>
      </c>
      <c r="BH412" s="329">
        <f>IF(AND(SAP_Leadsheet!$C$10="EMI",BH$7&lt;60+2-SAP_Leadsheet!$E$87),SAP_Spreadsheet!BH$611*SAP_Leadsheet!$E$86,0)</f>
        <v>0</v>
      </c>
      <c r="BI412" s="329">
        <f>IF(AND(SAP_Leadsheet!$C$10="EMI",BI$7&lt;60+2-SAP_Leadsheet!$E$87),SAP_Spreadsheet!BI$611*SAP_Leadsheet!$E$86,0)</f>
        <v>0</v>
      </c>
      <c r="BJ412" s="329">
        <f>IF(AND(SAP_Leadsheet!$C$10="EMI",BJ$7&lt;60+2-SAP_Leadsheet!$E$87),SAP_Spreadsheet!BJ$611*SAP_Leadsheet!$E$86,0)</f>
        <v>0</v>
      </c>
      <c r="BK412" s="329">
        <f>IF(AND(SAP_Leadsheet!$C$10="EMI",BK$7&lt;60+2-SAP_Leadsheet!$E$87),SAP_Spreadsheet!BK$611*SAP_Leadsheet!$E$86,0)</f>
        <v>0</v>
      </c>
      <c r="BL412" s="329">
        <f>IF(AND(SAP_Leadsheet!$C$10="EMI",BL$7&lt;60+2-SAP_Leadsheet!$E$87),SAP_Spreadsheet!BL$611*SAP_Leadsheet!$E$86,0)</f>
        <v>0</v>
      </c>
      <c r="BM412" s="329">
        <f>IF(AND(SAP_Leadsheet!$C$10="EMI",BM$7&lt;60+2-SAP_Leadsheet!$E$87),SAP_Spreadsheet!BM$611*SAP_Leadsheet!$E$86,0)</f>
        <v>0</v>
      </c>
      <c r="BN412" s="329">
        <f>IF(AND(SAP_Leadsheet!$C$10="EMI",BN$7&lt;60+2-SAP_Leadsheet!$E$87),SAP_Spreadsheet!BN$611*SAP_Leadsheet!$E$86,0)</f>
        <v>0</v>
      </c>
      <c r="BO412" s="253"/>
      <c r="BP412" s="253"/>
      <c r="BQ412" s="253"/>
      <c r="BR412" s="253"/>
      <c r="BS412" s="253"/>
      <c r="BT412" s="253"/>
      <c r="BU412" s="253"/>
      <c r="BV412" s="253"/>
      <c r="BW412" s="253"/>
      <c r="BX412" s="253"/>
      <c r="BY412" s="253"/>
      <c r="BZ412" s="253"/>
      <c r="CA412" s="253"/>
      <c r="CB412" s="253"/>
      <c r="CC412" s="253"/>
      <c r="CD412" s="253"/>
      <c r="CE412" s="253"/>
      <c r="CF412" s="253"/>
      <c r="CG412" s="253"/>
      <c r="CH412" s="253"/>
      <c r="CI412" s="253"/>
      <c r="CJ412" s="253"/>
      <c r="CK412" s="253"/>
      <c r="CL412" s="253"/>
    </row>
    <row r="413" spans="1:90" x14ac:dyDescent="0.15">
      <c r="A413" s="112"/>
      <c r="B413" s="331"/>
      <c r="C413" s="232"/>
      <c r="D413" s="8" t="s">
        <v>468</v>
      </c>
      <c r="F413" s="8" t="s">
        <v>466</v>
      </c>
      <c r="G413" s="329">
        <f t="shared" ref="G413:BN413" si="33">G414+G475</f>
        <v>0</v>
      </c>
      <c r="H413" s="329">
        <f t="shared" si="33"/>
        <v>0</v>
      </c>
      <c r="I413" s="329">
        <f t="shared" si="33"/>
        <v>0</v>
      </c>
      <c r="J413" s="329">
        <f t="shared" si="33"/>
        <v>0</v>
      </c>
      <c r="K413" s="329">
        <f t="shared" si="33"/>
        <v>0</v>
      </c>
      <c r="L413" s="329">
        <f t="shared" si="33"/>
        <v>0</v>
      </c>
      <c r="M413" s="329">
        <f t="shared" si="33"/>
        <v>0</v>
      </c>
      <c r="N413" s="329">
        <f t="shared" si="33"/>
        <v>0</v>
      </c>
      <c r="O413" s="329">
        <f t="shared" si="33"/>
        <v>0</v>
      </c>
      <c r="P413" s="329">
        <f t="shared" si="33"/>
        <v>0</v>
      </c>
      <c r="Q413" s="329">
        <f t="shared" si="33"/>
        <v>0</v>
      </c>
      <c r="R413" s="329">
        <f t="shared" si="33"/>
        <v>0</v>
      </c>
      <c r="S413" s="329">
        <f t="shared" si="33"/>
        <v>0</v>
      </c>
      <c r="T413" s="329">
        <f t="shared" si="33"/>
        <v>0</v>
      </c>
      <c r="U413" s="329">
        <f t="shared" si="33"/>
        <v>0</v>
      </c>
      <c r="V413" s="329">
        <f t="shared" si="33"/>
        <v>0</v>
      </c>
      <c r="W413" s="329">
        <f t="shared" si="33"/>
        <v>0</v>
      </c>
      <c r="X413" s="329">
        <f t="shared" si="33"/>
        <v>0</v>
      </c>
      <c r="Y413" s="329">
        <f t="shared" si="33"/>
        <v>0</v>
      </c>
      <c r="Z413" s="329">
        <f t="shared" si="33"/>
        <v>0</v>
      </c>
      <c r="AA413" s="329">
        <f t="shared" si="33"/>
        <v>0</v>
      </c>
      <c r="AB413" s="329">
        <f t="shared" si="33"/>
        <v>0</v>
      </c>
      <c r="AC413" s="329">
        <f t="shared" si="33"/>
        <v>0</v>
      </c>
      <c r="AD413" s="329">
        <f t="shared" si="33"/>
        <v>0</v>
      </c>
      <c r="AE413" s="329">
        <f t="shared" si="33"/>
        <v>0</v>
      </c>
      <c r="AF413" s="329">
        <f t="shared" si="33"/>
        <v>0</v>
      </c>
      <c r="AG413" s="329">
        <f t="shared" si="33"/>
        <v>0</v>
      </c>
      <c r="AH413" s="329">
        <f t="shared" si="33"/>
        <v>0</v>
      </c>
      <c r="AI413" s="329">
        <f t="shared" si="33"/>
        <v>0</v>
      </c>
      <c r="AJ413" s="329">
        <f t="shared" si="33"/>
        <v>0</v>
      </c>
      <c r="AK413" s="329">
        <f t="shared" si="33"/>
        <v>0</v>
      </c>
      <c r="AL413" s="329">
        <f t="shared" si="33"/>
        <v>0</v>
      </c>
      <c r="AM413" s="329">
        <f t="shared" si="33"/>
        <v>0</v>
      </c>
      <c r="AN413" s="329">
        <f t="shared" si="33"/>
        <v>0</v>
      </c>
      <c r="AO413" s="329">
        <f t="shared" si="33"/>
        <v>0</v>
      </c>
      <c r="AP413" s="329">
        <f t="shared" si="33"/>
        <v>0</v>
      </c>
      <c r="AQ413" s="329">
        <f t="shared" si="33"/>
        <v>0</v>
      </c>
      <c r="AR413" s="329">
        <f t="shared" si="33"/>
        <v>0</v>
      </c>
      <c r="AS413" s="329">
        <f t="shared" si="33"/>
        <v>0</v>
      </c>
      <c r="AT413" s="329">
        <f t="shared" si="33"/>
        <v>0</v>
      </c>
      <c r="AU413" s="329">
        <f t="shared" si="33"/>
        <v>0</v>
      </c>
      <c r="AV413" s="329">
        <f t="shared" si="33"/>
        <v>0</v>
      </c>
      <c r="AW413" s="329">
        <f t="shared" si="33"/>
        <v>0</v>
      </c>
      <c r="AX413" s="329">
        <f t="shared" si="33"/>
        <v>0</v>
      </c>
      <c r="AY413" s="329">
        <f t="shared" si="33"/>
        <v>0</v>
      </c>
      <c r="AZ413" s="329">
        <f t="shared" si="33"/>
        <v>0</v>
      </c>
      <c r="BA413" s="329">
        <f t="shared" si="33"/>
        <v>0</v>
      </c>
      <c r="BB413" s="329">
        <f t="shared" si="33"/>
        <v>0</v>
      </c>
      <c r="BC413" s="329">
        <f t="shared" si="33"/>
        <v>0</v>
      </c>
      <c r="BD413" s="329">
        <f t="shared" si="33"/>
        <v>0</v>
      </c>
      <c r="BE413" s="329">
        <f t="shared" si="33"/>
        <v>0</v>
      </c>
      <c r="BF413" s="329">
        <f t="shared" si="33"/>
        <v>0</v>
      </c>
      <c r="BG413" s="329">
        <f t="shared" si="33"/>
        <v>0</v>
      </c>
      <c r="BH413" s="329">
        <f t="shared" si="33"/>
        <v>0</v>
      </c>
      <c r="BI413" s="329">
        <f t="shared" si="33"/>
        <v>0</v>
      </c>
      <c r="BJ413" s="329">
        <f t="shared" si="33"/>
        <v>0</v>
      </c>
      <c r="BK413" s="329">
        <f t="shared" si="33"/>
        <v>0</v>
      </c>
      <c r="BL413" s="329">
        <f t="shared" si="33"/>
        <v>0</v>
      </c>
      <c r="BM413" s="329">
        <f t="shared" si="33"/>
        <v>0</v>
      </c>
      <c r="BN413" s="329">
        <f t="shared" si="33"/>
        <v>0</v>
      </c>
      <c r="BO413" s="253"/>
      <c r="BP413" s="253"/>
      <c r="BQ413" s="253"/>
      <c r="BR413" s="253"/>
      <c r="BS413" s="253"/>
      <c r="BT413" s="253"/>
      <c r="BU413" s="253"/>
      <c r="BV413" s="253"/>
      <c r="BW413" s="253"/>
      <c r="BX413" s="253"/>
      <c r="BY413" s="253"/>
      <c r="BZ413" s="253"/>
      <c r="CA413" s="253"/>
      <c r="CB413" s="253"/>
      <c r="CC413" s="253"/>
      <c r="CD413" s="253"/>
      <c r="CE413" s="253"/>
      <c r="CF413" s="253"/>
      <c r="CG413" s="253"/>
      <c r="CH413" s="253"/>
      <c r="CI413" s="253"/>
      <c r="CJ413" s="253"/>
      <c r="CK413" s="253"/>
      <c r="CL413" s="253"/>
    </row>
    <row r="414" spans="1:90" x14ac:dyDescent="0.15">
      <c r="A414" s="112"/>
      <c r="B414" s="87"/>
      <c r="D414" s="332" t="s">
        <v>469</v>
      </c>
      <c r="E414" s="333"/>
      <c r="F414" s="334" t="s">
        <v>466</v>
      </c>
      <c r="G414" s="335">
        <f>-SUM(G415:G474)</f>
        <v>0</v>
      </c>
      <c r="H414" s="335">
        <f t="shared" ref="H414:BN414" si="34">-SUM(H415:H474)</f>
        <v>0</v>
      </c>
      <c r="I414" s="335">
        <f t="shared" si="34"/>
        <v>0</v>
      </c>
      <c r="J414" s="335">
        <f t="shared" si="34"/>
        <v>0</v>
      </c>
      <c r="K414" s="335">
        <f t="shared" si="34"/>
        <v>0</v>
      </c>
      <c r="L414" s="335">
        <f t="shared" si="34"/>
        <v>0</v>
      </c>
      <c r="M414" s="335">
        <f t="shared" si="34"/>
        <v>0</v>
      </c>
      <c r="N414" s="335">
        <f t="shared" si="34"/>
        <v>0</v>
      </c>
      <c r="O414" s="335">
        <f t="shared" si="34"/>
        <v>0</v>
      </c>
      <c r="P414" s="335">
        <f t="shared" si="34"/>
        <v>0</v>
      </c>
      <c r="Q414" s="335">
        <f t="shared" si="34"/>
        <v>0</v>
      </c>
      <c r="R414" s="335">
        <f t="shared" si="34"/>
        <v>0</v>
      </c>
      <c r="S414" s="335">
        <f t="shared" si="34"/>
        <v>0</v>
      </c>
      <c r="T414" s="335">
        <f t="shared" si="34"/>
        <v>0</v>
      </c>
      <c r="U414" s="335">
        <f t="shared" si="34"/>
        <v>0</v>
      </c>
      <c r="V414" s="335">
        <f t="shared" si="34"/>
        <v>0</v>
      </c>
      <c r="W414" s="335">
        <f t="shared" si="34"/>
        <v>0</v>
      </c>
      <c r="X414" s="335">
        <f t="shared" si="34"/>
        <v>0</v>
      </c>
      <c r="Y414" s="335">
        <f t="shared" si="34"/>
        <v>0</v>
      </c>
      <c r="Z414" s="335">
        <f t="shared" si="34"/>
        <v>0</v>
      </c>
      <c r="AA414" s="335">
        <f t="shared" si="34"/>
        <v>0</v>
      </c>
      <c r="AB414" s="335">
        <f t="shared" si="34"/>
        <v>0</v>
      </c>
      <c r="AC414" s="335">
        <f t="shared" si="34"/>
        <v>0</v>
      </c>
      <c r="AD414" s="335">
        <f t="shared" si="34"/>
        <v>0</v>
      </c>
      <c r="AE414" s="335">
        <f t="shared" si="34"/>
        <v>0</v>
      </c>
      <c r="AF414" s="335">
        <f t="shared" si="34"/>
        <v>0</v>
      </c>
      <c r="AG414" s="335">
        <f t="shared" si="34"/>
        <v>0</v>
      </c>
      <c r="AH414" s="335">
        <f t="shared" si="34"/>
        <v>0</v>
      </c>
      <c r="AI414" s="335">
        <f t="shared" si="34"/>
        <v>0</v>
      </c>
      <c r="AJ414" s="335">
        <f t="shared" si="34"/>
        <v>0</v>
      </c>
      <c r="AK414" s="335">
        <f t="shared" si="34"/>
        <v>0</v>
      </c>
      <c r="AL414" s="335">
        <f t="shared" si="34"/>
        <v>0</v>
      </c>
      <c r="AM414" s="335">
        <f t="shared" si="34"/>
        <v>0</v>
      </c>
      <c r="AN414" s="335">
        <f t="shared" si="34"/>
        <v>0</v>
      </c>
      <c r="AO414" s="335">
        <f t="shared" si="34"/>
        <v>0</v>
      </c>
      <c r="AP414" s="335">
        <f t="shared" si="34"/>
        <v>0</v>
      </c>
      <c r="AQ414" s="335">
        <f t="shared" si="34"/>
        <v>0</v>
      </c>
      <c r="AR414" s="335">
        <f t="shared" si="34"/>
        <v>0</v>
      </c>
      <c r="AS414" s="335">
        <f t="shared" si="34"/>
        <v>0</v>
      </c>
      <c r="AT414" s="335">
        <f t="shared" si="34"/>
        <v>0</v>
      </c>
      <c r="AU414" s="335">
        <f t="shared" si="34"/>
        <v>0</v>
      </c>
      <c r="AV414" s="335">
        <f t="shared" si="34"/>
        <v>0</v>
      </c>
      <c r="AW414" s="335">
        <f t="shared" si="34"/>
        <v>0</v>
      </c>
      <c r="AX414" s="335">
        <f t="shared" si="34"/>
        <v>0</v>
      </c>
      <c r="AY414" s="335">
        <f t="shared" si="34"/>
        <v>0</v>
      </c>
      <c r="AZ414" s="335">
        <f t="shared" si="34"/>
        <v>0</v>
      </c>
      <c r="BA414" s="335">
        <f t="shared" si="34"/>
        <v>0</v>
      </c>
      <c r="BB414" s="335">
        <f t="shared" si="34"/>
        <v>0</v>
      </c>
      <c r="BC414" s="335">
        <f t="shared" si="34"/>
        <v>0</v>
      </c>
      <c r="BD414" s="335">
        <f t="shared" si="34"/>
        <v>0</v>
      </c>
      <c r="BE414" s="335">
        <f t="shared" si="34"/>
        <v>0</v>
      </c>
      <c r="BF414" s="335">
        <f t="shared" si="34"/>
        <v>0</v>
      </c>
      <c r="BG414" s="335">
        <f t="shared" si="34"/>
        <v>0</v>
      </c>
      <c r="BH414" s="335">
        <f t="shared" si="34"/>
        <v>0</v>
      </c>
      <c r="BI414" s="335">
        <f t="shared" si="34"/>
        <v>0</v>
      </c>
      <c r="BJ414" s="335">
        <f t="shared" si="34"/>
        <v>0</v>
      </c>
      <c r="BK414" s="335">
        <f t="shared" si="34"/>
        <v>0</v>
      </c>
      <c r="BL414" s="335">
        <f t="shared" si="34"/>
        <v>0</v>
      </c>
      <c r="BM414" s="335">
        <f t="shared" si="34"/>
        <v>0</v>
      </c>
      <c r="BN414" s="335">
        <f t="shared" si="34"/>
        <v>0</v>
      </c>
      <c r="BO414" s="253"/>
      <c r="BP414" s="253"/>
      <c r="BQ414" s="253"/>
      <c r="BR414" s="253"/>
      <c r="BS414" s="253"/>
      <c r="BT414" s="253"/>
      <c r="BU414" s="253"/>
      <c r="BV414" s="253"/>
      <c r="BW414" s="253"/>
      <c r="BX414" s="253"/>
      <c r="BY414" s="253"/>
      <c r="BZ414" s="253"/>
      <c r="CA414" s="253"/>
      <c r="CB414" s="253"/>
      <c r="CC414" s="253"/>
      <c r="CD414" s="253"/>
      <c r="CE414" s="253"/>
      <c r="CF414" s="253"/>
      <c r="CG414" s="253"/>
      <c r="CH414" s="253"/>
      <c r="CI414" s="253"/>
      <c r="CJ414" s="253"/>
      <c r="CK414" s="253"/>
      <c r="CL414" s="253"/>
    </row>
    <row r="415" spans="1:90" hidden="1" outlineLevel="1" x14ac:dyDescent="0.15">
      <c r="A415" s="112"/>
      <c r="B415" s="336"/>
      <c r="C415" s="8" cm="1">
        <f t="array" ref="C415:C474">TRANSPOSE(G$7:BN$7)</f>
        <v>1</v>
      </c>
      <c r="D415" s="332"/>
      <c r="E415" s="333"/>
      <c r="F415" s="334"/>
      <c r="G415" s="335">
        <f>IF(OR($C476&gt;G$7,$C476+$E476-2&lt;G$7),0,($D476-SUM($F476:F476)-SUM($F415:F415))*SAP_Leadsheet!$E$91)</f>
        <v>0</v>
      </c>
      <c r="H415" s="335">
        <f>IF(OR($C476&gt;H$7,$C476+$E476-2&lt;H$7),0,($D476-SUM($F476:G476)-SUM($F415:G415))*SAP_Leadsheet!$E$91)</f>
        <v>0</v>
      </c>
      <c r="I415" s="335">
        <f>IF(OR($C476&gt;I$7,$C476+$E476-2&lt;I$7),0,($D476-SUM($F476:H476)-SUM($F415:H415))*SAP_Leadsheet!$E$91)</f>
        <v>0</v>
      </c>
      <c r="J415" s="335">
        <f>IF(OR($C476&gt;J$7,$C476+$E476-2&lt;J$7),0,($D476-SUM($F476:I476)-SUM($F415:I415))*SAP_Leadsheet!$E$91)</f>
        <v>0</v>
      </c>
      <c r="K415" s="335">
        <f>IF(OR($C476&gt;K$7,$C476+$E476-2&lt;K$7),0,($D476-SUM($F476:J476)-SUM($F415:J415))*SAP_Leadsheet!$E$91)</f>
        <v>0</v>
      </c>
      <c r="L415" s="335">
        <f>IF(OR($C476&gt;L$7,$C476+$E476-2&lt;L$7),0,($D476-SUM($F476:K476)-SUM($F415:K415))*SAP_Leadsheet!$E$91)</f>
        <v>0</v>
      </c>
      <c r="M415" s="335">
        <f>IF(OR($C476&gt;M$7,$C476+$E476-2&lt;M$7),0,($D476-SUM($F476:L476)-SUM($F415:L415))*SAP_Leadsheet!$E$91)</f>
        <v>0</v>
      </c>
      <c r="N415" s="335">
        <f>IF(OR($C476&gt;N$7,$C476+$E476-2&lt;N$7),0,($D476-SUM($F476:M476)-SUM($F415:M415))*SAP_Leadsheet!$E$91)</f>
        <v>0</v>
      </c>
      <c r="O415" s="335">
        <f>IF(OR($C476&gt;O$7,$C476+$E476-2&lt;O$7),0,($D476-SUM($F476:N476)-SUM($F415:N415))*SAP_Leadsheet!$E$91)</f>
        <v>0</v>
      </c>
      <c r="P415" s="335">
        <f>IF(OR($C476&gt;P$7,$C476+$E476-2&lt;P$7),0,($D476-SUM($F476:O476)-SUM($F415:O415))*SAP_Leadsheet!$E$91)</f>
        <v>0</v>
      </c>
      <c r="Q415" s="335">
        <f>IF(OR($C476&gt;Q$7,$C476+$E476-2&lt;Q$7),0,($D476-SUM($F476:P476)-SUM($F415:P415))*SAP_Leadsheet!$E$91)</f>
        <v>0</v>
      </c>
      <c r="R415" s="335">
        <f>IF(OR($C476&gt;R$7,$C476+$E476-2&lt;R$7),0,($D476-SUM($F476:Q476)-SUM($F415:Q415))*SAP_Leadsheet!$E$91)</f>
        <v>0</v>
      </c>
      <c r="S415" s="335">
        <f>IF(OR($C476&gt;S$7,$C476+$E476-2&lt;S$7),0,($D476-SUM($F476:R476)-SUM($F415:R415))*SAP_Leadsheet!$E$91)</f>
        <v>0</v>
      </c>
      <c r="T415" s="335">
        <f>IF(OR($C476&gt;T$7,$C476+$E476-2&lt;T$7),0,($D476-SUM($F476:S476)-SUM($F415:S415))*SAP_Leadsheet!$E$91)</f>
        <v>0</v>
      </c>
      <c r="U415" s="335">
        <f>IF(OR($C476&gt;U$7,$C476+$E476-2&lt;U$7),0,($D476-SUM($F476:T476)-SUM($F415:T415))*SAP_Leadsheet!$E$91)</f>
        <v>0</v>
      </c>
      <c r="V415" s="335">
        <f>IF(OR($C476&gt;V$7,$C476+$E476-2&lt;V$7),0,($D476-SUM($F476:U476)-SUM($F415:U415))*SAP_Leadsheet!$E$91)</f>
        <v>0</v>
      </c>
      <c r="W415" s="335">
        <f>IF(OR($C476&gt;W$7,$C476+$E476-2&lt;W$7),0,($D476-SUM($F476:V476)-SUM($F415:V415))*SAP_Leadsheet!$E$91)</f>
        <v>0</v>
      </c>
      <c r="X415" s="335">
        <f>IF(OR($C476&gt;X$7,$C476+$E476-2&lt;X$7),0,($D476-SUM($F476:W476)-SUM($F415:W415))*SAP_Leadsheet!$E$91)</f>
        <v>0</v>
      </c>
      <c r="Y415" s="335">
        <f>IF(OR($C476&gt;Y$7,$C476+$E476-2&lt;Y$7),0,($D476-SUM($F476:X476)-SUM($F415:X415))*SAP_Leadsheet!$E$91)</f>
        <v>0</v>
      </c>
      <c r="Z415" s="335">
        <f>IF(OR($C476&gt;Z$7,$C476+$E476-2&lt;Z$7),0,($D476-SUM($F476:Y476)-SUM($F415:Y415))*SAP_Leadsheet!$E$91)</f>
        <v>0</v>
      </c>
      <c r="AA415" s="335">
        <f>IF(OR($C476&gt;AA$7,$C476+$E476-2&lt;AA$7),0,($D476-SUM($F476:Z476)-SUM($F415:Z415))*SAP_Leadsheet!$E$91)</f>
        <v>0</v>
      </c>
      <c r="AB415" s="335">
        <f>IF(OR($C476&gt;AB$7,$C476+$E476-2&lt;AB$7),0,($D476-SUM($F476:AA476)-SUM($F415:AA415))*SAP_Leadsheet!$E$91)</f>
        <v>0</v>
      </c>
      <c r="AC415" s="335">
        <f>IF(OR($C476&gt;AC$7,$C476+$E476-2&lt;AC$7),0,($D476-SUM($F476:AB476)-SUM($F415:AB415))*SAP_Leadsheet!$E$91)</f>
        <v>0</v>
      </c>
      <c r="AD415" s="335">
        <f>IF(OR($C476&gt;AD$7,$C476+$E476-2&lt;AD$7),0,($D476-SUM($F476:AC476)-SUM($F415:AC415))*SAP_Leadsheet!$E$91)</f>
        <v>0</v>
      </c>
      <c r="AE415" s="335">
        <f>IF(OR($C476&gt;AE$7,$C476+$E476-2&lt;AE$7),0,($D476-SUM($F476:AD476)-SUM($F415:AD415))*SAP_Leadsheet!$E$91)</f>
        <v>0</v>
      </c>
      <c r="AF415" s="335">
        <f>IF(OR($C476&gt;AF$7,$C476+$E476-2&lt;AF$7),0,($D476-SUM($F476:AE476)-SUM($F415:AE415))*SAP_Leadsheet!$E$91)</f>
        <v>0</v>
      </c>
      <c r="AG415" s="335">
        <f>IF(OR($C476&gt;AG$7,$C476+$E476-2&lt;AG$7),0,($D476-SUM($F476:AF476)-SUM($F415:AF415))*SAP_Leadsheet!$E$91)</f>
        <v>0</v>
      </c>
      <c r="AH415" s="335">
        <f>IF(OR($C476&gt;AH$7,$C476+$E476-2&lt;AH$7),0,($D476-SUM($F476:AG476)-SUM($F415:AG415))*SAP_Leadsheet!$E$91)</f>
        <v>0</v>
      </c>
      <c r="AI415" s="335">
        <f>IF(OR($C476&gt;AI$7,$C476+$E476-2&lt;AI$7),0,($D476-SUM($F476:AH476)-SUM($F415:AH415))*SAP_Leadsheet!$E$91)</f>
        <v>0</v>
      </c>
      <c r="AJ415" s="335">
        <f>IF(OR($C476&gt;AJ$7,$C476+$E476-2&lt;AJ$7),0,($D476-SUM($F476:AI476)-SUM($F415:AI415))*SAP_Leadsheet!$E$91)</f>
        <v>0</v>
      </c>
      <c r="AK415" s="335">
        <f>IF(OR($C476&gt;AK$7,$C476+$E476-2&lt;AK$7),0,($D476-SUM($F476:AJ476)-SUM($F415:AJ415))*SAP_Leadsheet!$E$91)</f>
        <v>0</v>
      </c>
      <c r="AL415" s="335">
        <f>IF(OR($C476&gt;AL$7,$C476+$E476-2&lt;AL$7),0,($D476-SUM($F476:AK476)-SUM($F415:AK415))*SAP_Leadsheet!$E$91)</f>
        <v>0</v>
      </c>
      <c r="AM415" s="335">
        <f>IF(OR($C476&gt;AM$7,$C476+$E476-2&lt;AM$7),0,($D476-SUM($F476:AL476)-SUM($F415:AL415))*SAP_Leadsheet!$E$91)</f>
        <v>0</v>
      </c>
      <c r="AN415" s="335">
        <f>IF(OR($C476&gt;AN$7,$C476+$E476-2&lt;AN$7),0,($D476-SUM($F476:AM476)-SUM($F415:AM415))*SAP_Leadsheet!$E$91)</f>
        <v>0</v>
      </c>
      <c r="AO415" s="335">
        <f>IF(OR($C476&gt;AO$7,$C476+$E476-2&lt;AO$7),0,($D476-SUM($F476:AN476)-SUM($F415:AN415))*SAP_Leadsheet!$E$91)</f>
        <v>0</v>
      </c>
      <c r="AP415" s="335">
        <f>IF(OR($C476&gt;AP$7,$C476+$E476-2&lt;AP$7),0,($D476-SUM($F476:AO476)-SUM($F415:AO415))*SAP_Leadsheet!$E$91)</f>
        <v>0</v>
      </c>
      <c r="AQ415" s="335">
        <f>IF(OR($C476&gt;AQ$7,$C476+$E476-2&lt;AQ$7),0,($D476-SUM($F476:AP476)-SUM($F415:AP415))*SAP_Leadsheet!$E$91)</f>
        <v>0</v>
      </c>
      <c r="AR415" s="335">
        <f>IF(OR($C476&gt;AR$7,$C476+$E476-2&lt;AR$7),0,($D476-SUM($F476:AQ476)-SUM($F415:AQ415))*SAP_Leadsheet!$E$91)</f>
        <v>0</v>
      </c>
      <c r="AS415" s="335">
        <f>IF(OR($C476&gt;AS$7,$C476+$E476-2&lt;AS$7),0,($D476-SUM($F476:AR476)-SUM($F415:AR415))*SAP_Leadsheet!$E$91)</f>
        <v>0</v>
      </c>
      <c r="AT415" s="335">
        <f>IF(OR($C476&gt;AT$7,$C476+$E476-2&lt;AT$7),0,($D476-SUM($F476:AS476)-SUM($F415:AS415))*SAP_Leadsheet!$E$91)</f>
        <v>0</v>
      </c>
      <c r="AU415" s="335">
        <f>IF(OR($C476&gt;AU$7,$C476+$E476-2&lt;AU$7),0,($D476-SUM($F476:AT476)-SUM($F415:AT415))*SAP_Leadsheet!$E$91)</f>
        <v>0</v>
      </c>
      <c r="AV415" s="335">
        <f>IF(OR($C476&gt;AV$7,$C476+$E476-2&lt;AV$7),0,($D476-SUM($F476:AU476)-SUM($F415:AU415))*SAP_Leadsheet!$E$91)</f>
        <v>0</v>
      </c>
      <c r="AW415" s="335">
        <f>IF(OR($C476&gt;AW$7,$C476+$E476-2&lt;AW$7),0,($D476-SUM($F476:AV476)-SUM($F415:AV415))*SAP_Leadsheet!$E$91)</f>
        <v>0</v>
      </c>
      <c r="AX415" s="335">
        <f>IF(OR($C476&gt;AX$7,$C476+$E476-2&lt;AX$7),0,($D476-SUM($F476:AW476)-SUM($F415:AW415))*SAP_Leadsheet!$E$91)</f>
        <v>0</v>
      </c>
      <c r="AY415" s="335">
        <f>IF(OR($C476&gt;AY$7,$C476+$E476-2&lt;AY$7),0,($D476-SUM($F476:AX476)-SUM($F415:AX415))*SAP_Leadsheet!$E$91)</f>
        <v>0</v>
      </c>
      <c r="AZ415" s="335">
        <f>IF(OR($C476&gt;AZ$7,$C476+$E476-2&lt;AZ$7),0,($D476-SUM($F476:AY476)-SUM($F415:AY415))*SAP_Leadsheet!$E$91)</f>
        <v>0</v>
      </c>
      <c r="BA415" s="335">
        <f>IF(OR($C476&gt;BA$7,$C476+$E476-2&lt;BA$7),0,($D476-SUM($F476:AZ476)-SUM($F415:AZ415))*SAP_Leadsheet!$E$91)</f>
        <v>0</v>
      </c>
      <c r="BB415" s="335">
        <f>IF(OR($C476&gt;BB$7,$C476+$E476-2&lt;BB$7),0,($D476-SUM($F476:BA476)-SUM($F415:BA415))*SAP_Leadsheet!$E$91)</f>
        <v>0</v>
      </c>
      <c r="BC415" s="335">
        <f>IF(OR($C476&gt;BC$7,$C476+$E476-2&lt;BC$7),0,($D476-SUM($F476:BB476)-SUM($F415:BB415))*SAP_Leadsheet!$E$91)</f>
        <v>0</v>
      </c>
      <c r="BD415" s="335">
        <f>IF(OR($C476&gt;BD$7,$C476+$E476-2&lt;BD$7),0,($D476-SUM($F476:BC476)-SUM($F415:BC415))*SAP_Leadsheet!$E$91)</f>
        <v>0</v>
      </c>
      <c r="BE415" s="335">
        <f>IF(OR($C476&gt;BE$7,$C476+$E476-2&lt;BE$7),0,($D476-SUM($F476:BD476)-SUM($F415:BD415))*SAP_Leadsheet!$E$91)</f>
        <v>0</v>
      </c>
      <c r="BF415" s="335">
        <f>IF(OR($C476&gt;BF$7,$C476+$E476-2&lt;BF$7),0,($D476-SUM($F476:BE476)-SUM($F415:BE415))*SAP_Leadsheet!$E$91)</f>
        <v>0</v>
      </c>
      <c r="BG415" s="335">
        <f>IF(OR($C476&gt;BG$7,$C476+$E476-2&lt;BG$7),0,($D476-SUM($F476:BF476)-SUM($F415:BF415))*SAP_Leadsheet!$E$91)</f>
        <v>0</v>
      </c>
      <c r="BH415" s="335">
        <f>IF(OR($C476&gt;BH$7,$C476+$E476-2&lt;BH$7),0,($D476-SUM($F476:BG476)-SUM($F415:BG415))*SAP_Leadsheet!$E$91)</f>
        <v>0</v>
      </c>
      <c r="BI415" s="335">
        <f>IF(OR($C476&gt;BI$7,$C476+$E476-2&lt;BI$7),0,($D476-SUM($F476:BH476)-SUM($F415:BH415))*SAP_Leadsheet!$E$91)</f>
        <v>0</v>
      </c>
      <c r="BJ415" s="335">
        <f>IF(OR($C476&gt;BJ$7,$C476+$E476-2&lt;BJ$7),0,($D476-SUM($F476:BI476)-SUM($F415:BI415))*SAP_Leadsheet!$E$91)</f>
        <v>0</v>
      </c>
      <c r="BK415" s="335">
        <f>IF(OR($C476&gt;BK$7,$C476+$E476-2&lt;BK$7),0,($D476-SUM($F476:BJ476)-SUM($F415:BJ415))*SAP_Leadsheet!$E$91)</f>
        <v>0</v>
      </c>
      <c r="BL415" s="335">
        <f>IF(OR($C476&gt;BL$7,$C476+$E476-2&lt;BL$7),0,($D476-SUM($F476:BK476)-SUM($F415:BK415))*SAP_Leadsheet!$E$91)</f>
        <v>0</v>
      </c>
      <c r="BM415" s="335">
        <f>IF(OR($C476&gt;BM$7,$C476+$E476-2&lt;BM$7),0,($D476-SUM($F476:BL476)-SUM($F415:BL415))*SAP_Leadsheet!$E$91)</f>
        <v>0</v>
      </c>
      <c r="BN415" s="335">
        <f>IF(OR($C476&gt;BN$7,$C476+$E476-2&lt;BN$7),0,($D476-SUM($F476:BM476)-SUM($F415:BM415))*SAP_Leadsheet!$E$91)</f>
        <v>0</v>
      </c>
      <c r="BO415" s="253"/>
      <c r="BP415" s="253"/>
      <c r="BQ415" s="253"/>
      <c r="BR415" s="253"/>
      <c r="BS415" s="253"/>
      <c r="BT415" s="253"/>
      <c r="BU415" s="253"/>
      <c r="BV415" s="253"/>
      <c r="BW415" s="253"/>
      <c r="BX415" s="253"/>
      <c r="BY415" s="253"/>
      <c r="BZ415" s="253"/>
      <c r="CA415" s="253"/>
      <c r="CB415" s="253"/>
      <c r="CC415" s="253"/>
      <c r="CD415" s="253"/>
      <c r="CE415" s="253"/>
      <c r="CF415" s="253"/>
      <c r="CG415" s="253"/>
      <c r="CH415" s="253"/>
      <c r="CI415" s="253"/>
      <c r="CJ415" s="253"/>
      <c r="CK415" s="253"/>
      <c r="CL415" s="253"/>
    </row>
    <row r="416" spans="1:90" hidden="1" outlineLevel="1" x14ac:dyDescent="0.15">
      <c r="A416" s="112"/>
      <c r="B416" s="336"/>
      <c r="C416" s="8">
        <v>2</v>
      </c>
      <c r="D416" s="332"/>
      <c r="E416" s="333"/>
      <c r="F416" s="334"/>
      <c r="G416" s="335">
        <f>IF(OR($C477&gt;G$7,$C477+$E477-2&lt;G$7),0,($D477-SUM($F477:F477)-SUM($F416:F416))*SAP_Leadsheet!$E$91)</f>
        <v>0</v>
      </c>
      <c r="H416" s="335">
        <f>IF(OR($C477&gt;H$7,$C477+$E477-2&lt;H$7),0,($D477-SUM($F477:G477)-SUM($F416:G416))*SAP_Leadsheet!$E$91)</f>
        <v>0</v>
      </c>
      <c r="I416" s="335">
        <f>IF(OR($C477&gt;I$7,$C477+$E477-2&lt;I$7),0,($D477-SUM($F477:H477)-SUM($F416:H416))*SAP_Leadsheet!$E$91)</f>
        <v>0</v>
      </c>
      <c r="J416" s="335">
        <f>IF(OR($C477&gt;J$7,$C477+$E477-2&lt;J$7),0,($D477-SUM($F477:I477)-SUM($F416:I416))*SAP_Leadsheet!$E$91)</f>
        <v>0</v>
      </c>
      <c r="K416" s="335">
        <f>IF(OR($C477&gt;K$7,$C477+$E477-2&lt;K$7),0,($D477-SUM($F477:J477)-SUM($F416:J416))*SAP_Leadsheet!$E$91)</f>
        <v>0</v>
      </c>
      <c r="L416" s="335">
        <f>IF(OR($C477&gt;L$7,$C477+$E477-2&lt;L$7),0,($D477-SUM($F477:K477)-SUM($F416:K416))*SAP_Leadsheet!$E$91)</f>
        <v>0</v>
      </c>
      <c r="M416" s="335">
        <f>IF(OR($C477&gt;M$7,$C477+$E477-2&lt;M$7),0,($D477-SUM($F477:L477)-SUM($F416:L416))*SAP_Leadsheet!$E$91)</f>
        <v>0</v>
      </c>
      <c r="N416" s="335">
        <f>IF(OR($C477&gt;N$7,$C477+$E477-2&lt;N$7),0,($D477-SUM($F477:M477)-SUM($F416:M416))*SAP_Leadsheet!$E$91)</f>
        <v>0</v>
      </c>
      <c r="O416" s="335">
        <f>IF(OR($C477&gt;O$7,$C477+$E477-2&lt;O$7),0,($D477-SUM($F477:N477)-SUM($F416:N416))*SAP_Leadsheet!$E$91)</f>
        <v>0</v>
      </c>
      <c r="P416" s="335">
        <f>IF(OR($C477&gt;P$7,$C477+$E477-2&lt;P$7),0,($D477-SUM($F477:O477)-SUM($F416:O416))*SAP_Leadsheet!$E$91)</f>
        <v>0</v>
      </c>
      <c r="Q416" s="335">
        <f>IF(OR($C477&gt;Q$7,$C477+$E477-2&lt;Q$7),0,($D477-SUM($F477:P477)-SUM($F416:P416))*SAP_Leadsheet!$E$91)</f>
        <v>0</v>
      </c>
      <c r="R416" s="335">
        <f>IF(OR($C477&gt;R$7,$C477+$E477-2&lt;R$7),0,($D477-SUM($F477:Q477)-SUM($F416:Q416))*SAP_Leadsheet!$E$91)</f>
        <v>0</v>
      </c>
      <c r="S416" s="335">
        <f>IF(OR($C477&gt;S$7,$C477+$E477-2&lt;S$7),0,($D477-SUM($F477:R477)-SUM($F416:R416))*SAP_Leadsheet!$E$91)</f>
        <v>0</v>
      </c>
      <c r="T416" s="335">
        <f>IF(OR($C477&gt;T$7,$C477+$E477-2&lt;T$7),0,($D477-SUM($F477:S477)-SUM($F416:S416))*SAP_Leadsheet!$E$91)</f>
        <v>0</v>
      </c>
      <c r="U416" s="335">
        <f>IF(OR($C477&gt;U$7,$C477+$E477-2&lt;U$7),0,($D477-SUM($F477:T477)-SUM($F416:T416))*SAP_Leadsheet!$E$91)</f>
        <v>0</v>
      </c>
      <c r="V416" s="335">
        <f>IF(OR($C477&gt;V$7,$C477+$E477-2&lt;V$7),0,($D477-SUM($F477:U477)-SUM($F416:U416))*SAP_Leadsheet!$E$91)</f>
        <v>0</v>
      </c>
      <c r="W416" s="335">
        <f>IF(OR($C477&gt;W$7,$C477+$E477-2&lt;W$7),0,($D477-SUM($F477:V477)-SUM($F416:V416))*SAP_Leadsheet!$E$91)</f>
        <v>0</v>
      </c>
      <c r="X416" s="335">
        <f>IF(OR($C477&gt;X$7,$C477+$E477-2&lt;X$7),0,($D477-SUM($F477:W477)-SUM($F416:W416))*SAP_Leadsheet!$E$91)</f>
        <v>0</v>
      </c>
      <c r="Y416" s="335">
        <f>IF(OR($C477&gt;Y$7,$C477+$E477-2&lt;Y$7),0,($D477-SUM($F477:X477)-SUM($F416:X416))*SAP_Leadsheet!$E$91)</f>
        <v>0</v>
      </c>
      <c r="Z416" s="335">
        <f>IF(OR($C477&gt;Z$7,$C477+$E477-2&lt;Z$7),0,($D477-SUM($F477:Y477)-SUM($F416:Y416))*SAP_Leadsheet!$E$91)</f>
        <v>0</v>
      </c>
      <c r="AA416" s="335">
        <f>IF(OR($C477&gt;AA$7,$C477+$E477-2&lt;AA$7),0,($D477-SUM($F477:Z477)-SUM($F416:Z416))*SAP_Leadsheet!$E$91)</f>
        <v>0</v>
      </c>
      <c r="AB416" s="335">
        <f>IF(OR($C477&gt;AB$7,$C477+$E477-2&lt;AB$7),0,($D477-SUM($F477:AA477)-SUM($F416:AA416))*SAP_Leadsheet!$E$91)</f>
        <v>0</v>
      </c>
      <c r="AC416" s="335">
        <f>IF(OR($C477&gt;AC$7,$C477+$E477-2&lt;AC$7),0,($D477-SUM($F477:AB477)-SUM($F416:AB416))*SAP_Leadsheet!$E$91)</f>
        <v>0</v>
      </c>
      <c r="AD416" s="335">
        <f>IF(OR($C477&gt;AD$7,$C477+$E477-2&lt;AD$7),0,($D477-SUM($F477:AC477)-SUM($F416:AC416))*SAP_Leadsheet!$E$91)</f>
        <v>0</v>
      </c>
      <c r="AE416" s="335">
        <f>IF(OR($C477&gt;AE$7,$C477+$E477-2&lt;AE$7),0,($D477-SUM($F477:AD477)-SUM($F416:AD416))*SAP_Leadsheet!$E$91)</f>
        <v>0</v>
      </c>
      <c r="AF416" s="335">
        <f>IF(OR($C477&gt;AF$7,$C477+$E477-2&lt;AF$7),0,($D477-SUM($F477:AE477)-SUM($F416:AE416))*SAP_Leadsheet!$E$91)</f>
        <v>0</v>
      </c>
      <c r="AG416" s="335">
        <f>IF(OR($C477&gt;AG$7,$C477+$E477-2&lt;AG$7),0,($D477-SUM($F477:AF477)-SUM($F416:AF416))*SAP_Leadsheet!$E$91)</f>
        <v>0</v>
      </c>
      <c r="AH416" s="335">
        <f>IF(OR($C477&gt;AH$7,$C477+$E477-2&lt;AH$7),0,($D477-SUM($F477:AG477)-SUM($F416:AG416))*SAP_Leadsheet!$E$91)</f>
        <v>0</v>
      </c>
      <c r="AI416" s="335">
        <f>IF(OR($C477&gt;AI$7,$C477+$E477-2&lt;AI$7),0,($D477-SUM($F477:AH477)-SUM($F416:AH416))*SAP_Leadsheet!$E$91)</f>
        <v>0</v>
      </c>
      <c r="AJ416" s="335">
        <f>IF(OR($C477&gt;AJ$7,$C477+$E477-2&lt;AJ$7),0,($D477-SUM($F477:AI477)-SUM($F416:AI416))*SAP_Leadsheet!$E$91)</f>
        <v>0</v>
      </c>
      <c r="AK416" s="335">
        <f>IF(OR($C477&gt;AK$7,$C477+$E477-2&lt;AK$7),0,($D477-SUM($F477:AJ477)-SUM($F416:AJ416))*SAP_Leadsheet!$E$91)</f>
        <v>0</v>
      </c>
      <c r="AL416" s="335">
        <f>IF(OR($C477&gt;AL$7,$C477+$E477-2&lt;AL$7),0,($D477-SUM($F477:AK477)-SUM($F416:AK416))*SAP_Leadsheet!$E$91)</f>
        <v>0</v>
      </c>
      <c r="AM416" s="335">
        <f>IF(OR($C477&gt;AM$7,$C477+$E477-2&lt;AM$7),0,($D477-SUM($F477:AL477)-SUM($F416:AL416))*SAP_Leadsheet!$E$91)</f>
        <v>0</v>
      </c>
      <c r="AN416" s="335">
        <f>IF(OR($C477&gt;AN$7,$C477+$E477-2&lt;AN$7),0,($D477-SUM($F477:AM477)-SUM($F416:AM416))*SAP_Leadsheet!$E$91)</f>
        <v>0</v>
      </c>
      <c r="AO416" s="335">
        <f>IF(OR($C477&gt;AO$7,$C477+$E477-2&lt;AO$7),0,($D477-SUM($F477:AN477)-SUM($F416:AN416))*SAP_Leadsheet!$E$91)</f>
        <v>0</v>
      </c>
      <c r="AP416" s="335">
        <f>IF(OR($C477&gt;AP$7,$C477+$E477-2&lt;AP$7),0,($D477-SUM($F477:AO477)-SUM($F416:AO416))*SAP_Leadsheet!$E$91)</f>
        <v>0</v>
      </c>
      <c r="AQ416" s="335">
        <f>IF(OR($C477&gt;AQ$7,$C477+$E477-2&lt;AQ$7),0,($D477-SUM($F477:AP477)-SUM($F416:AP416))*SAP_Leadsheet!$E$91)</f>
        <v>0</v>
      </c>
      <c r="AR416" s="335">
        <f>IF(OR($C477&gt;AR$7,$C477+$E477-2&lt;AR$7),0,($D477-SUM($F477:AQ477)-SUM($F416:AQ416))*SAP_Leadsheet!$E$91)</f>
        <v>0</v>
      </c>
      <c r="AS416" s="335">
        <f>IF(OR($C477&gt;AS$7,$C477+$E477-2&lt;AS$7),0,($D477-SUM($F477:AR477)-SUM($F416:AR416))*SAP_Leadsheet!$E$91)</f>
        <v>0</v>
      </c>
      <c r="AT416" s="335">
        <f>IF(OR($C477&gt;AT$7,$C477+$E477-2&lt;AT$7),0,($D477-SUM($F477:AS477)-SUM($F416:AS416))*SAP_Leadsheet!$E$91)</f>
        <v>0</v>
      </c>
      <c r="AU416" s="335">
        <f>IF(OR($C477&gt;AU$7,$C477+$E477-2&lt;AU$7),0,($D477-SUM($F477:AT477)-SUM($F416:AT416))*SAP_Leadsheet!$E$91)</f>
        <v>0</v>
      </c>
      <c r="AV416" s="335">
        <f>IF(OR($C477&gt;AV$7,$C477+$E477-2&lt;AV$7),0,($D477-SUM($F477:AU477)-SUM($F416:AU416))*SAP_Leadsheet!$E$91)</f>
        <v>0</v>
      </c>
      <c r="AW416" s="335">
        <f>IF(OR($C477&gt;AW$7,$C477+$E477-2&lt;AW$7),0,($D477-SUM($F477:AV477)-SUM($F416:AV416))*SAP_Leadsheet!$E$91)</f>
        <v>0</v>
      </c>
      <c r="AX416" s="335">
        <f>IF(OR($C477&gt;AX$7,$C477+$E477-2&lt;AX$7),0,($D477-SUM($F477:AW477)-SUM($F416:AW416))*SAP_Leadsheet!$E$91)</f>
        <v>0</v>
      </c>
      <c r="AY416" s="335">
        <f>IF(OR($C477&gt;AY$7,$C477+$E477-2&lt;AY$7),0,($D477-SUM($F477:AX477)-SUM($F416:AX416))*SAP_Leadsheet!$E$91)</f>
        <v>0</v>
      </c>
      <c r="AZ416" s="335">
        <f>IF(OR($C477&gt;AZ$7,$C477+$E477-2&lt;AZ$7),0,($D477-SUM($F477:AY477)-SUM($F416:AY416))*SAP_Leadsheet!$E$91)</f>
        <v>0</v>
      </c>
      <c r="BA416" s="335">
        <f>IF(OR($C477&gt;BA$7,$C477+$E477-2&lt;BA$7),0,($D477-SUM($F477:AZ477)-SUM($F416:AZ416))*SAP_Leadsheet!$E$91)</f>
        <v>0</v>
      </c>
      <c r="BB416" s="335">
        <f>IF(OR($C477&gt;BB$7,$C477+$E477-2&lt;BB$7),0,($D477-SUM($F477:BA477)-SUM($F416:BA416))*SAP_Leadsheet!$E$91)</f>
        <v>0</v>
      </c>
      <c r="BC416" s="335">
        <f>IF(OR($C477&gt;BC$7,$C477+$E477-2&lt;BC$7),0,($D477-SUM($F477:BB477)-SUM($F416:BB416))*SAP_Leadsheet!$E$91)</f>
        <v>0</v>
      </c>
      <c r="BD416" s="335">
        <f>IF(OR($C477&gt;BD$7,$C477+$E477-2&lt;BD$7),0,($D477-SUM($F477:BC477)-SUM($F416:BC416))*SAP_Leadsheet!$E$91)</f>
        <v>0</v>
      </c>
      <c r="BE416" s="335">
        <f>IF(OR($C477&gt;BE$7,$C477+$E477-2&lt;BE$7),0,($D477-SUM($F477:BD477)-SUM($F416:BD416))*SAP_Leadsheet!$E$91)</f>
        <v>0</v>
      </c>
      <c r="BF416" s="335">
        <f>IF(OR($C477&gt;BF$7,$C477+$E477-2&lt;BF$7),0,($D477-SUM($F477:BE477)-SUM($F416:BE416))*SAP_Leadsheet!$E$91)</f>
        <v>0</v>
      </c>
      <c r="BG416" s="335">
        <f>IF(OR($C477&gt;BG$7,$C477+$E477-2&lt;BG$7),0,($D477-SUM($F477:BF477)-SUM($F416:BF416))*SAP_Leadsheet!$E$91)</f>
        <v>0</v>
      </c>
      <c r="BH416" s="335">
        <f>IF(OR($C477&gt;BH$7,$C477+$E477-2&lt;BH$7),0,($D477-SUM($F477:BG477)-SUM($F416:BG416))*SAP_Leadsheet!$E$91)</f>
        <v>0</v>
      </c>
      <c r="BI416" s="335">
        <f>IF(OR($C477&gt;BI$7,$C477+$E477-2&lt;BI$7),0,($D477-SUM($F477:BH477)-SUM($F416:BH416))*SAP_Leadsheet!$E$91)</f>
        <v>0</v>
      </c>
      <c r="BJ416" s="335">
        <f>IF(OR($C477&gt;BJ$7,$C477+$E477-2&lt;BJ$7),0,($D477-SUM($F477:BI477)-SUM($F416:BI416))*SAP_Leadsheet!$E$91)</f>
        <v>0</v>
      </c>
      <c r="BK416" s="335">
        <f>IF(OR($C477&gt;BK$7,$C477+$E477-2&lt;BK$7),0,($D477-SUM($F477:BJ477)-SUM($F416:BJ416))*SAP_Leadsheet!$E$91)</f>
        <v>0</v>
      </c>
      <c r="BL416" s="335">
        <f>IF(OR($C477&gt;BL$7,$C477+$E477-2&lt;BL$7),0,($D477-SUM($F477:BK477)-SUM($F416:BK416))*SAP_Leadsheet!$E$91)</f>
        <v>0</v>
      </c>
      <c r="BM416" s="335">
        <f>IF(OR($C477&gt;BM$7,$C477+$E477-2&lt;BM$7),0,($D477-SUM($F477:BL477)-SUM($F416:BL416))*SAP_Leadsheet!$E$91)</f>
        <v>0</v>
      </c>
      <c r="BN416" s="335">
        <f>IF(OR($C477&gt;BN$7,$C477+$E477-2&lt;BN$7),0,($D477-SUM($F477:BM477)-SUM($F416:BM416))*SAP_Leadsheet!$E$91)</f>
        <v>0</v>
      </c>
      <c r="BO416" s="253"/>
      <c r="BP416" s="253"/>
      <c r="BQ416" s="253"/>
      <c r="BR416" s="253"/>
      <c r="BS416" s="253"/>
      <c r="BT416" s="253"/>
      <c r="BU416" s="253"/>
      <c r="BV416" s="253"/>
      <c r="BW416" s="253"/>
      <c r="BX416" s="253"/>
      <c r="BY416" s="253"/>
      <c r="BZ416" s="253"/>
      <c r="CA416" s="253"/>
      <c r="CB416" s="253"/>
      <c r="CC416" s="253"/>
      <c r="CD416" s="253"/>
      <c r="CE416" s="253"/>
      <c r="CF416" s="253"/>
      <c r="CG416" s="253"/>
      <c r="CH416" s="253"/>
      <c r="CI416" s="253"/>
      <c r="CJ416" s="253"/>
      <c r="CK416" s="253"/>
      <c r="CL416" s="253"/>
    </row>
    <row r="417" spans="1:90" hidden="1" outlineLevel="1" x14ac:dyDescent="0.15">
      <c r="A417" s="112"/>
      <c r="B417" s="336"/>
      <c r="C417" s="8">
        <v>3</v>
      </c>
      <c r="D417" s="332"/>
      <c r="E417" s="333"/>
      <c r="F417" s="334"/>
      <c r="G417" s="335">
        <f>IF(OR($C478&gt;G$7,$C478+$E478-2&lt;G$7),0,($D478-SUM($F478:F478)-SUM($F417:F417))*SAP_Leadsheet!$E$91)</f>
        <v>0</v>
      </c>
      <c r="H417" s="335">
        <f>IF(OR($C478&gt;H$7,$C478+$E478-2&lt;H$7),0,($D478-SUM($F478:G478)-SUM($F417:G417))*SAP_Leadsheet!$E$91)</f>
        <v>0</v>
      </c>
      <c r="I417" s="335">
        <f>IF(OR($C478&gt;I$7,$C478+$E478-2&lt;I$7),0,($D478-SUM($F478:H478)-SUM($F417:H417))*SAP_Leadsheet!$E$91)</f>
        <v>0</v>
      </c>
      <c r="J417" s="335">
        <f>IF(OR($C478&gt;J$7,$C478+$E478-2&lt;J$7),0,($D478-SUM($F478:I478)-SUM($F417:I417))*SAP_Leadsheet!$E$91)</f>
        <v>0</v>
      </c>
      <c r="K417" s="335">
        <f>IF(OR($C478&gt;K$7,$C478+$E478-2&lt;K$7),0,($D478-SUM($F478:J478)-SUM($F417:J417))*SAP_Leadsheet!$E$91)</f>
        <v>0</v>
      </c>
      <c r="L417" s="335">
        <f>IF(OR($C478&gt;L$7,$C478+$E478-2&lt;L$7),0,($D478-SUM($F478:K478)-SUM($F417:K417))*SAP_Leadsheet!$E$91)</f>
        <v>0</v>
      </c>
      <c r="M417" s="335">
        <f>IF(OR($C478&gt;M$7,$C478+$E478-2&lt;M$7),0,($D478-SUM($F478:L478)-SUM($F417:L417))*SAP_Leadsheet!$E$91)</f>
        <v>0</v>
      </c>
      <c r="N417" s="335">
        <f>IF(OR($C478&gt;N$7,$C478+$E478-2&lt;N$7),0,($D478-SUM($F478:M478)-SUM($F417:M417))*SAP_Leadsheet!$E$91)</f>
        <v>0</v>
      </c>
      <c r="O417" s="335">
        <f>IF(OR($C478&gt;O$7,$C478+$E478-2&lt;O$7),0,($D478-SUM($F478:N478)-SUM($F417:N417))*SAP_Leadsheet!$E$91)</f>
        <v>0</v>
      </c>
      <c r="P417" s="335">
        <f>IF(OR($C478&gt;P$7,$C478+$E478-2&lt;P$7),0,($D478-SUM($F478:O478)-SUM($F417:O417))*SAP_Leadsheet!$E$91)</f>
        <v>0</v>
      </c>
      <c r="Q417" s="335">
        <f>IF(OR($C478&gt;Q$7,$C478+$E478-2&lt;Q$7),0,($D478-SUM($F478:P478)-SUM($F417:P417))*SAP_Leadsheet!$E$91)</f>
        <v>0</v>
      </c>
      <c r="R417" s="335">
        <f>IF(OR($C478&gt;R$7,$C478+$E478-2&lt;R$7),0,($D478-SUM($F478:Q478)-SUM($F417:Q417))*SAP_Leadsheet!$E$91)</f>
        <v>0</v>
      </c>
      <c r="S417" s="335">
        <f>IF(OR($C478&gt;S$7,$C478+$E478-2&lt;S$7),0,($D478-SUM($F478:R478)-SUM($F417:R417))*SAP_Leadsheet!$E$91)</f>
        <v>0</v>
      </c>
      <c r="T417" s="335">
        <f>IF(OR($C478&gt;T$7,$C478+$E478-2&lt;T$7),0,($D478-SUM($F478:S478)-SUM($F417:S417))*SAP_Leadsheet!$E$91)</f>
        <v>0</v>
      </c>
      <c r="U417" s="335">
        <f>IF(OR($C478&gt;U$7,$C478+$E478-2&lt;U$7),0,($D478-SUM($F478:T478)-SUM($F417:T417))*SAP_Leadsheet!$E$91)</f>
        <v>0</v>
      </c>
      <c r="V417" s="335">
        <f>IF(OR($C478&gt;V$7,$C478+$E478-2&lt;V$7),0,($D478-SUM($F478:U478)-SUM($F417:U417))*SAP_Leadsheet!$E$91)</f>
        <v>0</v>
      </c>
      <c r="W417" s="335">
        <f>IF(OR($C478&gt;W$7,$C478+$E478-2&lt;W$7),0,($D478-SUM($F478:V478)-SUM($F417:V417))*SAP_Leadsheet!$E$91)</f>
        <v>0</v>
      </c>
      <c r="X417" s="335">
        <f>IF(OR($C478&gt;X$7,$C478+$E478-2&lt;X$7),0,($D478-SUM($F478:W478)-SUM($F417:W417))*SAP_Leadsheet!$E$91)</f>
        <v>0</v>
      </c>
      <c r="Y417" s="335">
        <f>IF(OR($C478&gt;Y$7,$C478+$E478-2&lt;Y$7),0,($D478-SUM($F478:X478)-SUM($F417:X417))*SAP_Leadsheet!$E$91)</f>
        <v>0</v>
      </c>
      <c r="Z417" s="335">
        <f>IF(OR($C478&gt;Z$7,$C478+$E478-2&lt;Z$7),0,($D478-SUM($F478:Y478)-SUM($F417:Y417))*SAP_Leadsheet!$E$91)</f>
        <v>0</v>
      </c>
      <c r="AA417" s="335">
        <f>IF(OR($C478&gt;AA$7,$C478+$E478-2&lt;AA$7),0,($D478-SUM($F478:Z478)-SUM($F417:Z417))*SAP_Leadsheet!$E$91)</f>
        <v>0</v>
      </c>
      <c r="AB417" s="335">
        <f>IF(OR($C478&gt;AB$7,$C478+$E478-2&lt;AB$7),0,($D478-SUM($F478:AA478)-SUM($F417:AA417))*SAP_Leadsheet!$E$91)</f>
        <v>0</v>
      </c>
      <c r="AC417" s="335">
        <f>IF(OR($C478&gt;AC$7,$C478+$E478-2&lt;AC$7),0,($D478-SUM($F478:AB478)-SUM($F417:AB417))*SAP_Leadsheet!$E$91)</f>
        <v>0</v>
      </c>
      <c r="AD417" s="335">
        <f>IF(OR($C478&gt;AD$7,$C478+$E478-2&lt;AD$7),0,($D478-SUM($F478:AC478)-SUM($F417:AC417))*SAP_Leadsheet!$E$91)</f>
        <v>0</v>
      </c>
      <c r="AE417" s="335">
        <f>IF(OR($C478&gt;AE$7,$C478+$E478-2&lt;AE$7),0,($D478-SUM($F478:AD478)-SUM($F417:AD417))*SAP_Leadsheet!$E$91)</f>
        <v>0</v>
      </c>
      <c r="AF417" s="335">
        <f>IF(OR($C478&gt;AF$7,$C478+$E478-2&lt;AF$7),0,($D478-SUM($F478:AE478)-SUM($F417:AE417))*SAP_Leadsheet!$E$91)</f>
        <v>0</v>
      </c>
      <c r="AG417" s="335">
        <f>IF(OR($C478&gt;AG$7,$C478+$E478-2&lt;AG$7),0,($D478-SUM($F478:AF478)-SUM($F417:AF417))*SAP_Leadsheet!$E$91)</f>
        <v>0</v>
      </c>
      <c r="AH417" s="335">
        <f>IF(OR($C478&gt;AH$7,$C478+$E478-2&lt;AH$7),0,($D478-SUM($F478:AG478)-SUM($F417:AG417))*SAP_Leadsheet!$E$91)</f>
        <v>0</v>
      </c>
      <c r="AI417" s="335">
        <f>IF(OR($C478&gt;AI$7,$C478+$E478-2&lt;AI$7),0,($D478-SUM($F478:AH478)-SUM($F417:AH417))*SAP_Leadsheet!$E$91)</f>
        <v>0</v>
      </c>
      <c r="AJ417" s="335">
        <f>IF(OR($C478&gt;AJ$7,$C478+$E478-2&lt;AJ$7),0,($D478-SUM($F478:AI478)-SUM($F417:AI417))*SAP_Leadsheet!$E$91)</f>
        <v>0</v>
      </c>
      <c r="AK417" s="335">
        <f>IF(OR($C478&gt;AK$7,$C478+$E478-2&lt;AK$7),0,($D478-SUM($F478:AJ478)-SUM($F417:AJ417))*SAP_Leadsheet!$E$91)</f>
        <v>0</v>
      </c>
      <c r="AL417" s="335">
        <f>IF(OR($C478&gt;AL$7,$C478+$E478-2&lt;AL$7),0,($D478-SUM($F478:AK478)-SUM($F417:AK417))*SAP_Leadsheet!$E$91)</f>
        <v>0</v>
      </c>
      <c r="AM417" s="335">
        <f>IF(OR($C478&gt;AM$7,$C478+$E478-2&lt;AM$7),0,($D478-SUM($F478:AL478)-SUM($F417:AL417))*SAP_Leadsheet!$E$91)</f>
        <v>0</v>
      </c>
      <c r="AN417" s="335">
        <f>IF(OR($C478&gt;AN$7,$C478+$E478-2&lt;AN$7),0,($D478-SUM($F478:AM478)-SUM($F417:AM417))*SAP_Leadsheet!$E$91)</f>
        <v>0</v>
      </c>
      <c r="AO417" s="335">
        <f>IF(OR($C478&gt;AO$7,$C478+$E478-2&lt;AO$7),0,($D478-SUM($F478:AN478)-SUM($F417:AN417))*SAP_Leadsheet!$E$91)</f>
        <v>0</v>
      </c>
      <c r="AP417" s="335">
        <f>IF(OR($C478&gt;AP$7,$C478+$E478-2&lt;AP$7),0,($D478-SUM($F478:AO478)-SUM($F417:AO417))*SAP_Leadsheet!$E$91)</f>
        <v>0</v>
      </c>
      <c r="AQ417" s="335">
        <f>IF(OR($C478&gt;AQ$7,$C478+$E478-2&lt;AQ$7),0,($D478-SUM($F478:AP478)-SUM($F417:AP417))*SAP_Leadsheet!$E$91)</f>
        <v>0</v>
      </c>
      <c r="AR417" s="335">
        <f>IF(OR($C478&gt;AR$7,$C478+$E478-2&lt;AR$7),0,($D478-SUM($F478:AQ478)-SUM($F417:AQ417))*SAP_Leadsheet!$E$91)</f>
        <v>0</v>
      </c>
      <c r="AS417" s="335">
        <f>IF(OR($C478&gt;AS$7,$C478+$E478-2&lt;AS$7),0,($D478-SUM($F478:AR478)-SUM($F417:AR417))*SAP_Leadsheet!$E$91)</f>
        <v>0</v>
      </c>
      <c r="AT417" s="335">
        <f>IF(OR($C478&gt;AT$7,$C478+$E478-2&lt;AT$7),0,($D478-SUM($F478:AS478)-SUM($F417:AS417))*SAP_Leadsheet!$E$91)</f>
        <v>0</v>
      </c>
      <c r="AU417" s="335">
        <f>IF(OR($C478&gt;AU$7,$C478+$E478-2&lt;AU$7),0,($D478-SUM($F478:AT478)-SUM($F417:AT417))*SAP_Leadsheet!$E$91)</f>
        <v>0</v>
      </c>
      <c r="AV417" s="335">
        <f>IF(OR($C478&gt;AV$7,$C478+$E478-2&lt;AV$7),0,($D478-SUM($F478:AU478)-SUM($F417:AU417))*SAP_Leadsheet!$E$91)</f>
        <v>0</v>
      </c>
      <c r="AW417" s="335">
        <f>IF(OR($C478&gt;AW$7,$C478+$E478-2&lt;AW$7),0,($D478-SUM($F478:AV478)-SUM($F417:AV417))*SAP_Leadsheet!$E$91)</f>
        <v>0</v>
      </c>
      <c r="AX417" s="335">
        <f>IF(OR($C478&gt;AX$7,$C478+$E478-2&lt;AX$7),0,($D478-SUM($F478:AW478)-SUM($F417:AW417))*SAP_Leadsheet!$E$91)</f>
        <v>0</v>
      </c>
      <c r="AY417" s="335">
        <f>IF(OR($C478&gt;AY$7,$C478+$E478-2&lt;AY$7),0,($D478-SUM($F478:AX478)-SUM($F417:AX417))*SAP_Leadsheet!$E$91)</f>
        <v>0</v>
      </c>
      <c r="AZ417" s="335">
        <f>IF(OR($C478&gt;AZ$7,$C478+$E478-2&lt;AZ$7),0,($D478-SUM($F478:AY478)-SUM($F417:AY417))*SAP_Leadsheet!$E$91)</f>
        <v>0</v>
      </c>
      <c r="BA417" s="335">
        <f>IF(OR($C478&gt;BA$7,$C478+$E478-2&lt;BA$7),0,($D478-SUM($F478:AZ478)-SUM($F417:AZ417))*SAP_Leadsheet!$E$91)</f>
        <v>0</v>
      </c>
      <c r="BB417" s="335">
        <f>IF(OR($C478&gt;BB$7,$C478+$E478-2&lt;BB$7),0,($D478-SUM($F478:BA478)-SUM($F417:BA417))*SAP_Leadsheet!$E$91)</f>
        <v>0</v>
      </c>
      <c r="BC417" s="335">
        <f>IF(OR($C478&gt;BC$7,$C478+$E478-2&lt;BC$7),0,($D478-SUM($F478:BB478)-SUM($F417:BB417))*SAP_Leadsheet!$E$91)</f>
        <v>0</v>
      </c>
      <c r="BD417" s="335">
        <f>IF(OR($C478&gt;BD$7,$C478+$E478-2&lt;BD$7),0,($D478-SUM($F478:BC478)-SUM($F417:BC417))*SAP_Leadsheet!$E$91)</f>
        <v>0</v>
      </c>
      <c r="BE417" s="335">
        <f>IF(OR($C478&gt;BE$7,$C478+$E478-2&lt;BE$7),0,($D478-SUM($F478:BD478)-SUM($F417:BD417))*SAP_Leadsheet!$E$91)</f>
        <v>0</v>
      </c>
      <c r="BF417" s="335">
        <f>IF(OR($C478&gt;BF$7,$C478+$E478-2&lt;BF$7),0,($D478-SUM($F478:BE478)-SUM($F417:BE417))*SAP_Leadsheet!$E$91)</f>
        <v>0</v>
      </c>
      <c r="BG417" s="335">
        <f>IF(OR($C478&gt;BG$7,$C478+$E478-2&lt;BG$7),0,($D478-SUM($F478:BF478)-SUM($F417:BF417))*SAP_Leadsheet!$E$91)</f>
        <v>0</v>
      </c>
      <c r="BH417" s="335">
        <f>IF(OR($C478&gt;BH$7,$C478+$E478-2&lt;BH$7),0,($D478-SUM($F478:BG478)-SUM($F417:BG417))*SAP_Leadsheet!$E$91)</f>
        <v>0</v>
      </c>
      <c r="BI417" s="335">
        <f>IF(OR($C478&gt;BI$7,$C478+$E478-2&lt;BI$7),0,($D478-SUM($F478:BH478)-SUM($F417:BH417))*SAP_Leadsheet!$E$91)</f>
        <v>0</v>
      </c>
      <c r="BJ417" s="335">
        <f>IF(OR($C478&gt;BJ$7,$C478+$E478-2&lt;BJ$7),0,($D478-SUM($F478:BI478)-SUM($F417:BI417))*SAP_Leadsheet!$E$91)</f>
        <v>0</v>
      </c>
      <c r="BK417" s="335">
        <f>IF(OR($C478&gt;BK$7,$C478+$E478-2&lt;BK$7),0,($D478-SUM($F478:BJ478)-SUM($F417:BJ417))*SAP_Leadsheet!$E$91)</f>
        <v>0</v>
      </c>
      <c r="BL417" s="335">
        <f>IF(OR($C478&gt;BL$7,$C478+$E478-2&lt;BL$7),0,($D478-SUM($F478:BK478)-SUM($F417:BK417))*SAP_Leadsheet!$E$91)</f>
        <v>0</v>
      </c>
      <c r="BM417" s="335">
        <f>IF(OR($C478&gt;BM$7,$C478+$E478-2&lt;BM$7),0,($D478-SUM($F478:BL478)-SUM($F417:BL417))*SAP_Leadsheet!$E$91)</f>
        <v>0</v>
      </c>
      <c r="BN417" s="335">
        <f>IF(OR($C478&gt;BN$7,$C478+$E478-2&lt;BN$7),0,($D478-SUM($F478:BM478)-SUM($F417:BM417))*SAP_Leadsheet!$E$91)</f>
        <v>0</v>
      </c>
      <c r="BO417" s="253"/>
      <c r="BP417" s="253"/>
      <c r="BQ417" s="253"/>
      <c r="BR417" s="253"/>
      <c r="BS417" s="253"/>
      <c r="BT417" s="253"/>
      <c r="BU417" s="253"/>
      <c r="BV417" s="253"/>
      <c r="BW417" s="253"/>
      <c r="BX417" s="253"/>
      <c r="BY417" s="253"/>
      <c r="BZ417" s="253"/>
      <c r="CA417" s="253"/>
      <c r="CB417" s="253"/>
      <c r="CC417" s="253"/>
      <c r="CD417" s="253"/>
      <c r="CE417" s="253"/>
      <c r="CF417" s="253"/>
      <c r="CG417" s="253"/>
      <c r="CH417" s="253"/>
      <c r="CI417" s="253"/>
      <c r="CJ417" s="253"/>
      <c r="CK417" s="253"/>
      <c r="CL417" s="253"/>
    </row>
    <row r="418" spans="1:90" hidden="1" outlineLevel="1" x14ac:dyDescent="0.15">
      <c r="A418" s="112"/>
      <c r="B418" s="336"/>
      <c r="C418" s="8">
        <v>4</v>
      </c>
      <c r="D418" s="332"/>
      <c r="E418" s="333"/>
      <c r="F418" s="334"/>
      <c r="G418" s="335">
        <f>IF(OR($C479&gt;G$7,$C479+$E479-2&lt;G$7),0,($D479-SUM($F479:F479)-SUM($F418:F418))*SAP_Leadsheet!$E$91)</f>
        <v>0</v>
      </c>
      <c r="H418" s="335">
        <f>IF(OR($C479&gt;H$7,$C479+$E479-2&lt;H$7),0,($D479-SUM($F479:G479)-SUM($F418:G418))*SAP_Leadsheet!$E$91)</f>
        <v>0</v>
      </c>
      <c r="I418" s="335">
        <f>IF(OR($C479&gt;I$7,$C479+$E479-2&lt;I$7),0,($D479-SUM($F479:H479)-SUM($F418:H418))*SAP_Leadsheet!$E$91)</f>
        <v>0</v>
      </c>
      <c r="J418" s="335">
        <f>IF(OR($C479&gt;J$7,$C479+$E479-2&lt;J$7),0,($D479-SUM($F479:I479)-SUM($F418:I418))*SAP_Leadsheet!$E$91)</f>
        <v>0</v>
      </c>
      <c r="K418" s="335">
        <f>IF(OR($C479&gt;K$7,$C479+$E479-2&lt;K$7),0,($D479-SUM($F479:J479)-SUM($F418:J418))*SAP_Leadsheet!$E$91)</f>
        <v>0</v>
      </c>
      <c r="L418" s="335">
        <f>IF(OR($C479&gt;L$7,$C479+$E479-2&lt;L$7),0,($D479-SUM($F479:K479)-SUM($F418:K418))*SAP_Leadsheet!$E$91)</f>
        <v>0</v>
      </c>
      <c r="M418" s="335">
        <f>IF(OR($C479&gt;M$7,$C479+$E479-2&lt;M$7),0,($D479-SUM($F479:L479)-SUM($F418:L418))*SAP_Leadsheet!$E$91)</f>
        <v>0</v>
      </c>
      <c r="N418" s="335">
        <f>IF(OR($C479&gt;N$7,$C479+$E479-2&lt;N$7),0,($D479-SUM($F479:M479)-SUM($F418:M418))*SAP_Leadsheet!$E$91)</f>
        <v>0</v>
      </c>
      <c r="O418" s="335">
        <f>IF(OR($C479&gt;O$7,$C479+$E479-2&lt;O$7),0,($D479-SUM($F479:N479)-SUM($F418:N418))*SAP_Leadsheet!$E$91)</f>
        <v>0</v>
      </c>
      <c r="P418" s="335">
        <f>IF(OR($C479&gt;P$7,$C479+$E479-2&lt;P$7),0,($D479-SUM($F479:O479)-SUM($F418:O418))*SAP_Leadsheet!$E$91)</f>
        <v>0</v>
      </c>
      <c r="Q418" s="335">
        <f>IF(OR($C479&gt;Q$7,$C479+$E479-2&lt;Q$7),0,($D479-SUM($F479:P479)-SUM($F418:P418))*SAP_Leadsheet!$E$91)</f>
        <v>0</v>
      </c>
      <c r="R418" s="335">
        <f>IF(OR($C479&gt;R$7,$C479+$E479-2&lt;R$7),0,($D479-SUM($F479:Q479)-SUM($F418:Q418))*SAP_Leadsheet!$E$91)</f>
        <v>0</v>
      </c>
      <c r="S418" s="335">
        <f>IF(OR($C479&gt;S$7,$C479+$E479-2&lt;S$7),0,($D479-SUM($F479:R479)-SUM($F418:R418))*SAP_Leadsheet!$E$91)</f>
        <v>0</v>
      </c>
      <c r="T418" s="335">
        <f>IF(OR($C479&gt;T$7,$C479+$E479-2&lt;T$7),0,($D479-SUM($F479:S479)-SUM($F418:S418))*SAP_Leadsheet!$E$91)</f>
        <v>0</v>
      </c>
      <c r="U418" s="335">
        <f>IF(OR($C479&gt;U$7,$C479+$E479-2&lt;U$7),0,($D479-SUM($F479:T479)-SUM($F418:T418))*SAP_Leadsheet!$E$91)</f>
        <v>0</v>
      </c>
      <c r="V418" s="335">
        <f>IF(OR($C479&gt;V$7,$C479+$E479-2&lt;V$7),0,($D479-SUM($F479:U479)-SUM($F418:U418))*SAP_Leadsheet!$E$91)</f>
        <v>0</v>
      </c>
      <c r="W418" s="335">
        <f>IF(OR($C479&gt;W$7,$C479+$E479-2&lt;W$7),0,($D479-SUM($F479:V479)-SUM($F418:V418))*SAP_Leadsheet!$E$91)</f>
        <v>0</v>
      </c>
      <c r="X418" s="335">
        <f>IF(OR($C479&gt;X$7,$C479+$E479-2&lt;X$7),0,($D479-SUM($F479:W479)-SUM($F418:W418))*SAP_Leadsheet!$E$91)</f>
        <v>0</v>
      </c>
      <c r="Y418" s="335">
        <f>IF(OR($C479&gt;Y$7,$C479+$E479-2&lt;Y$7),0,($D479-SUM($F479:X479)-SUM($F418:X418))*SAP_Leadsheet!$E$91)</f>
        <v>0</v>
      </c>
      <c r="Z418" s="335">
        <f>IF(OR($C479&gt;Z$7,$C479+$E479-2&lt;Z$7),0,($D479-SUM($F479:Y479)-SUM($F418:Y418))*SAP_Leadsheet!$E$91)</f>
        <v>0</v>
      </c>
      <c r="AA418" s="335">
        <f>IF(OR($C479&gt;AA$7,$C479+$E479-2&lt;AA$7),0,($D479-SUM($F479:Z479)-SUM($F418:Z418))*SAP_Leadsheet!$E$91)</f>
        <v>0</v>
      </c>
      <c r="AB418" s="335">
        <f>IF(OR($C479&gt;AB$7,$C479+$E479-2&lt;AB$7),0,($D479-SUM($F479:AA479)-SUM($F418:AA418))*SAP_Leadsheet!$E$91)</f>
        <v>0</v>
      </c>
      <c r="AC418" s="335">
        <f>IF(OR($C479&gt;AC$7,$C479+$E479-2&lt;AC$7),0,($D479-SUM($F479:AB479)-SUM($F418:AB418))*SAP_Leadsheet!$E$91)</f>
        <v>0</v>
      </c>
      <c r="AD418" s="335">
        <f>IF(OR($C479&gt;AD$7,$C479+$E479-2&lt;AD$7),0,($D479-SUM($F479:AC479)-SUM($F418:AC418))*SAP_Leadsheet!$E$91)</f>
        <v>0</v>
      </c>
      <c r="AE418" s="335">
        <f>IF(OR($C479&gt;AE$7,$C479+$E479-2&lt;AE$7),0,($D479-SUM($F479:AD479)-SUM($F418:AD418))*SAP_Leadsheet!$E$91)</f>
        <v>0</v>
      </c>
      <c r="AF418" s="335">
        <f>IF(OR($C479&gt;AF$7,$C479+$E479-2&lt;AF$7),0,($D479-SUM($F479:AE479)-SUM($F418:AE418))*SAP_Leadsheet!$E$91)</f>
        <v>0</v>
      </c>
      <c r="AG418" s="335">
        <f>IF(OR($C479&gt;AG$7,$C479+$E479-2&lt;AG$7),0,($D479-SUM($F479:AF479)-SUM($F418:AF418))*SAP_Leadsheet!$E$91)</f>
        <v>0</v>
      </c>
      <c r="AH418" s="335">
        <f>IF(OR($C479&gt;AH$7,$C479+$E479-2&lt;AH$7),0,($D479-SUM($F479:AG479)-SUM($F418:AG418))*SAP_Leadsheet!$E$91)</f>
        <v>0</v>
      </c>
      <c r="AI418" s="335">
        <f>IF(OR($C479&gt;AI$7,$C479+$E479-2&lt;AI$7),0,($D479-SUM($F479:AH479)-SUM($F418:AH418))*SAP_Leadsheet!$E$91)</f>
        <v>0</v>
      </c>
      <c r="AJ418" s="335">
        <f>IF(OR($C479&gt;AJ$7,$C479+$E479-2&lt;AJ$7),0,($D479-SUM($F479:AI479)-SUM($F418:AI418))*SAP_Leadsheet!$E$91)</f>
        <v>0</v>
      </c>
      <c r="AK418" s="335">
        <f>IF(OR($C479&gt;AK$7,$C479+$E479-2&lt;AK$7),0,($D479-SUM($F479:AJ479)-SUM($F418:AJ418))*SAP_Leadsheet!$E$91)</f>
        <v>0</v>
      </c>
      <c r="AL418" s="335">
        <f>IF(OR($C479&gt;AL$7,$C479+$E479-2&lt;AL$7),0,($D479-SUM($F479:AK479)-SUM($F418:AK418))*SAP_Leadsheet!$E$91)</f>
        <v>0</v>
      </c>
      <c r="AM418" s="335">
        <f>IF(OR($C479&gt;AM$7,$C479+$E479-2&lt;AM$7),0,($D479-SUM($F479:AL479)-SUM($F418:AL418))*SAP_Leadsheet!$E$91)</f>
        <v>0</v>
      </c>
      <c r="AN418" s="335">
        <f>IF(OR($C479&gt;AN$7,$C479+$E479-2&lt;AN$7),0,($D479-SUM($F479:AM479)-SUM($F418:AM418))*SAP_Leadsheet!$E$91)</f>
        <v>0</v>
      </c>
      <c r="AO418" s="335">
        <f>IF(OR($C479&gt;AO$7,$C479+$E479-2&lt;AO$7),0,($D479-SUM($F479:AN479)-SUM($F418:AN418))*SAP_Leadsheet!$E$91)</f>
        <v>0</v>
      </c>
      <c r="AP418" s="335">
        <f>IF(OR($C479&gt;AP$7,$C479+$E479-2&lt;AP$7),0,($D479-SUM($F479:AO479)-SUM($F418:AO418))*SAP_Leadsheet!$E$91)</f>
        <v>0</v>
      </c>
      <c r="AQ418" s="335">
        <f>IF(OR($C479&gt;AQ$7,$C479+$E479-2&lt;AQ$7),0,($D479-SUM($F479:AP479)-SUM($F418:AP418))*SAP_Leadsheet!$E$91)</f>
        <v>0</v>
      </c>
      <c r="AR418" s="335">
        <f>IF(OR($C479&gt;AR$7,$C479+$E479-2&lt;AR$7),0,($D479-SUM($F479:AQ479)-SUM($F418:AQ418))*SAP_Leadsheet!$E$91)</f>
        <v>0</v>
      </c>
      <c r="AS418" s="335">
        <f>IF(OR($C479&gt;AS$7,$C479+$E479-2&lt;AS$7),0,($D479-SUM($F479:AR479)-SUM($F418:AR418))*SAP_Leadsheet!$E$91)</f>
        <v>0</v>
      </c>
      <c r="AT418" s="335">
        <f>IF(OR($C479&gt;AT$7,$C479+$E479-2&lt;AT$7),0,($D479-SUM($F479:AS479)-SUM($F418:AS418))*SAP_Leadsheet!$E$91)</f>
        <v>0</v>
      </c>
      <c r="AU418" s="335">
        <f>IF(OR($C479&gt;AU$7,$C479+$E479-2&lt;AU$7),0,($D479-SUM($F479:AT479)-SUM($F418:AT418))*SAP_Leadsheet!$E$91)</f>
        <v>0</v>
      </c>
      <c r="AV418" s="335">
        <f>IF(OR($C479&gt;AV$7,$C479+$E479-2&lt;AV$7),0,($D479-SUM($F479:AU479)-SUM($F418:AU418))*SAP_Leadsheet!$E$91)</f>
        <v>0</v>
      </c>
      <c r="AW418" s="335">
        <f>IF(OR($C479&gt;AW$7,$C479+$E479-2&lt;AW$7),0,($D479-SUM($F479:AV479)-SUM($F418:AV418))*SAP_Leadsheet!$E$91)</f>
        <v>0</v>
      </c>
      <c r="AX418" s="335">
        <f>IF(OR($C479&gt;AX$7,$C479+$E479-2&lt;AX$7),0,($D479-SUM($F479:AW479)-SUM($F418:AW418))*SAP_Leadsheet!$E$91)</f>
        <v>0</v>
      </c>
      <c r="AY418" s="335">
        <f>IF(OR($C479&gt;AY$7,$C479+$E479-2&lt;AY$7),0,($D479-SUM($F479:AX479)-SUM($F418:AX418))*SAP_Leadsheet!$E$91)</f>
        <v>0</v>
      </c>
      <c r="AZ418" s="335">
        <f>IF(OR($C479&gt;AZ$7,$C479+$E479-2&lt;AZ$7),0,($D479-SUM($F479:AY479)-SUM($F418:AY418))*SAP_Leadsheet!$E$91)</f>
        <v>0</v>
      </c>
      <c r="BA418" s="335">
        <f>IF(OR($C479&gt;BA$7,$C479+$E479-2&lt;BA$7),0,($D479-SUM($F479:AZ479)-SUM($F418:AZ418))*SAP_Leadsheet!$E$91)</f>
        <v>0</v>
      </c>
      <c r="BB418" s="335">
        <f>IF(OR($C479&gt;BB$7,$C479+$E479-2&lt;BB$7),0,($D479-SUM($F479:BA479)-SUM($F418:BA418))*SAP_Leadsheet!$E$91)</f>
        <v>0</v>
      </c>
      <c r="BC418" s="335">
        <f>IF(OR($C479&gt;BC$7,$C479+$E479-2&lt;BC$7),0,($D479-SUM($F479:BB479)-SUM($F418:BB418))*SAP_Leadsheet!$E$91)</f>
        <v>0</v>
      </c>
      <c r="BD418" s="335">
        <f>IF(OR($C479&gt;BD$7,$C479+$E479-2&lt;BD$7),0,($D479-SUM($F479:BC479)-SUM($F418:BC418))*SAP_Leadsheet!$E$91)</f>
        <v>0</v>
      </c>
      <c r="BE418" s="335">
        <f>IF(OR($C479&gt;BE$7,$C479+$E479-2&lt;BE$7),0,($D479-SUM($F479:BD479)-SUM($F418:BD418))*SAP_Leadsheet!$E$91)</f>
        <v>0</v>
      </c>
      <c r="BF418" s="335">
        <f>IF(OR($C479&gt;BF$7,$C479+$E479-2&lt;BF$7),0,($D479-SUM($F479:BE479)-SUM($F418:BE418))*SAP_Leadsheet!$E$91)</f>
        <v>0</v>
      </c>
      <c r="BG418" s="335">
        <f>IF(OR($C479&gt;BG$7,$C479+$E479-2&lt;BG$7),0,($D479-SUM($F479:BF479)-SUM($F418:BF418))*SAP_Leadsheet!$E$91)</f>
        <v>0</v>
      </c>
      <c r="BH418" s="335">
        <f>IF(OR($C479&gt;BH$7,$C479+$E479-2&lt;BH$7),0,($D479-SUM($F479:BG479)-SUM($F418:BG418))*SAP_Leadsheet!$E$91)</f>
        <v>0</v>
      </c>
      <c r="BI418" s="335">
        <f>IF(OR($C479&gt;BI$7,$C479+$E479-2&lt;BI$7),0,($D479-SUM($F479:BH479)-SUM($F418:BH418))*SAP_Leadsheet!$E$91)</f>
        <v>0</v>
      </c>
      <c r="BJ418" s="335">
        <f>IF(OR($C479&gt;BJ$7,$C479+$E479-2&lt;BJ$7),0,($D479-SUM($F479:BI479)-SUM($F418:BI418))*SAP_Leadsheet!$E$91)</f>
        <v>0</v>
      </c>
      <c r="BK418" s="335">
        <f>IF(OR($C479&gt;BK$7,$C479+$E479-2&lt;BK$7),0,($D479-SUM($F479:BJ479)-SUM($F418:BJ418))*SAP_Leadsheet!$E$91)</f>
        <v>0</v>
      </c>
      <c r="BL418" s="335">
        <f>IF(OR($C479&gt;BL$7,$C479+$E479-2&lt;BL$7),0,($D479-SUM($F479:BK479)-SUM($F418:BK418))*SAP_Leadsheet!$E$91)</f>
        <v>0</v>
      </c>
      <c r="BM418" s="335">
        <f>IF(OR($C479&gt;BM$7,$C479+$E479-2&lt;BM$7),0,($D479-SUM($F479:BL479)-SUM($F418:BL418))*SAP_Leadsheet!$E$91)</f>
        <v>0</v>
      </c>
      <c r="BN418" s="335">
        <f>IF(OR($C479&gt;BN$7,$C479+$E479-2&lt;BN$7),0,($D479-SUM($F479:BM479)-SUM($F418:BM418))*SAP_Leadsheet!$E$91)</f>
        <v>0</v>
      </c>
      <c r="BO418" s="253"/>
      <c r="BP418" s="253"/>
      <c r="BQ418" s="253"/>
      <c r="BR418" s="253"/>
      <c r="BS418" s="253"/>
      <c r="BT418" s="253"/>
      <c r="BU418" s="253"/>
      <c r="BV418" s="253"/>
      <c r="BW418" s="253"/>
      <c r="BX418" s="253"/>
      <c r="BY418" s="253"/>
      <c r="BZ418" s="253"/>
      <c r="CA418" s="253"/>
      <c r="CB418" s="253"/>
      <c r="CC418" s="253"/>
      <c r="CD418" s="253"/>
      <c r="CE418" s="253"/>
      <c r="CF418" s="253"/>
      <c r="CG418" s="253"/>
      <c r="CH418" s="253"/>
      <c r="CI418" s="253"/>
      <c r="CJ418" s="253"/>
      <c r="CK418" s="253"/>
      <c r="CL418" s="253"/>
    </row>
    <row r="419" spans="1:90" hidden="1" outlineLevel="1" x14ac:dyDescent="0.15">
      <c r="A419" s="112"/>
      <c r="B419" s="336"/>
      <c r="C419" s="8">
        <v>5</v>
      </c>
      <c r="D419" s="332"/>
      <c r="E419" s="333"/>
      <c r="F419" s="334"/>
      <c r="G419" s="335">
        <f>IF(OR($C480&gt;G$7,$C480+$E480-2&lt;G$7),0,($D480-SUM($F480:F480)-SUM($F419:F419))*SAP_Leadsheet!$E$91)</f>
        <v>0</v>
      </c>
      <c r="H419" s="335">
        <f>IF(OR($C480&gt;H$7,$C480+$E480-2&lt;H$7),0,($D480-SUM($F480:G480)-SUM($F419:G419))*SAP_Leadsheet!$E$91)</f>
        <v>0</v>
      </c>
      <c r="I419" s="335">
        <f>IF(OR($C480&gt;I$7,$C480+$E480-2&lt;I$7),0,($D480-SUM($F480:H480)-SUM($F419:H419))*SAP_Leadsheet!$E$91)</f>
        <v>0</v>
      </c>
      <c r="J419" s="335">
        <f>IF(OR($C480&gt;J$7,$C480+$E480-2&lt;J$7),0,($D480-SUM($F480:I480)-SUM($F419:I419))*SAP_Leadsheet!$E$91)</f>
        <v>0</v>
      </c>
      <c r="K419" s="335">
        <f>IF(OR($C480&gt;K$7,$C480+$E480-2&lt;K$7),0,($D480-SUM($F480:J480)-SUM($F419:J419))*SAP_Leadsheet!$E$91)</f>
        <v>0</v>
      </c>
      <c r="L419" s="335">
        <f>IF(OR($C480&gt;L$7,$C480+$E480-2&lt;L$7),0,($D480-SUM($F480:K480)-SUM($F419:K419))*SAP_Leadsheet!$E$91)</f>
        <v>0</v>
      </c>
      <c r="M419" s="335">
        <f>IF(OR($C480&gt;M$7,$C480+$E480-2&lt;M$7),0,($D480-SUM($F480:L480)-SUM($F419:L419))*SAP_Leadsheet!$E$91)</f>
        <v>0</v>
      </c>
      <c r="N419" s="335">
        <f>IF(OR($C480&gt;N$7,$C480+$E480-2&lt;N$7),0,($D480-SUM($F480:M480)-SUM($F419:M419))*SAP_Leadsheet!$E$91)</f>
        <v>0</v>
      </c>
      <c r="O419" s="335">
        <f>IF(OR($C480&gt;O$7,$C480+$E480-2&lt;O$7),0,($D480-SUM($F480:N480)-SUM($F419:N419))*SAP_Leadsheet!$E$91)</f>
        <v>0</v>
      </c>
      <c r="P419" s="335">
        <f>IF(OR($C480&gt;P$7,$C480+$E480-2&lt;P$7),0,($D480-SUM($F480:O480)-SUM($F419:O419))*SAP_Leadsheet!$E$91)</f>
        <v>0</v>
      </c>
      <c r="Q419" s="335">
        <f>IF(OR($C480&gt;Q$7,$C480+$E480-2&lt;Q$7),0,($D480-SUM($F480:P480)-SUM($F419:P419))*SAP_Leadsheet!$E$91)</f>
        <v>0</v>
      </c>
      <c r="R419" s="335">
        <f>IF(OR($C480&gt;R$7,$C480+$E480-2&lt;R$7),0,($D480-SUM($F480:Q480)-SUM($F419:Q419))*SAP_Leadsheet!$E$91)</f>
        <v>0</v>
      </c>
      <c r="S419" s="335">
        <f>IF(OR($C480&gt;S$7,$C480+$E480-2&lt;S$7),0,($D480-SUM($F480:R480)-SUM($F419:R419))*SAP_Leadsheet!$E$91)</f>
        <v>0</v>
      </c>
      <c r="T419" s="335">
        <f>IF(OR($C480&gt;T$7,$C480+$E480-2&lt;T$7),0,($D480-SUM($F480:S480)-SUM($F419:S419))*SAP_Leadsheet!$E$91)</f>
        <v>0</v>
      </c>
      <c r="U419" s="335">
        <f>IF(OR($C480&gt;U$7,$C480+$E480-2&lt;U$7),0,($D480-SUM($F480:T480)-SUM($F419:T419))*SAP_Leadsheet!$E$91)</f>
        <v>0</v>
      </c>
      <c r="V419" s="335">
        <f>IF(OR($C480&gt;V$7,$C480+$E480-2&lt;V$7),0,($D480-SUM($F480:U480)-SUM($F419:U419))*SAP_Leadsheet!$E$91)</f>
        <v>0</v>
      </c>
      <c r="W419" s="335">
        <f>IF(OR($C480&gt;W$7,$C480+$E480-2&lt;W$7),0,($D480-SUM($F480:V480)-SUM($F419:V419))*SAP_Leadsheet!$E$91)</f>
        <v>0</v>
      </c>
      <c r="X419" s="335">
        <f>IF(OR($C480&gt;X$7,$C480+$E480-2&lt;X$7),0,($D480-SUM($F480:W480)-SUM($F419:W419))*SAP_Leadsheet!$E$91)</f>
        <v>0</v>
      </c>
      <c r="Y419" s="335">
        <f>IF(OR($C480&gt;Y$7,$C480+$E480-2&lt;Y$7),0,($D480-SUM($F480:X480)-SUM($F419:X419))*SAP_Leadsheet!$E$91)</f>
        <v>0</v>
      </c>
      <c r="Z419" s="335">
        <f>IF(OR($C480&gt;Z$7,$C480+$E480-2&lt;Z$7),0,($D480-SUM($F480:Y480)-SUM($F419:Y419))*SAP_Leadsheet!$E$91)</f>
        <v>0</v>
      </c>
      <c r="AA419" s="335">
        <f>IF(OR($C480&gt;AA$7,$C480+$E480-2&lt;AA$7),0,($D480-SUM($F480:Z480)-SUM($F419:Z419))*SAP_Leadsheet!$E$91)</f>
        <v>0</v>
      </c>
      <c r="AB419" s="335">
        <f>IF(OR($C480&gt;AB$7,$C480+$E480-2&lt;AB$7),0,($D480-SUM($F480:AA480)-SUM($F419:AA419))*SAP_Leadsheet!$E$91)</f>
        <v>0</v>
      </c>
      <c r="AC419" s="335">
        <f>IF(OR($C480&gt;AC$7,$C480+$E480-2&lt;AC$7),0,($D480-SUM($F480:AB480)-SUM($F419:AB419))*SAP_Leadsheet!$E$91)</f>
        <v>0</v>
      </c>
      <c r="AD419" s="335">
        <f>IF(OR($C480&gt;AD$7,$C480+$E480-2&lt;AD$7),0,($D480-SUM($F480:AC480)-SUM($F419:AC419))*SAP_Leadsheet!$E$91)</f>
        <v>0</v>
      </c>
      <c r="AE419" s="335">
        <f>IF(OR($C480&gt;AE$7,$C480+$E480-2&lt;AE$7),0,($D480-SUM($F480:AD480)-SUM($F419:AD419))*SAP_Leadsheet!$E$91)</f>
        <v>0</v>
      </c>
      <c r="AF419" s="335">
        <f>IF(OR($C480&gt;AF$7,$C480+$E480-2&lt;AF$7),0,($D480-SUM($F480:AE480)-SUM($F419:AE419))*SAP_Leadsheet!$E$91)</f>
        <v>0</v>
      </c>
      <c r="AG419" s="335">
        <f>IF(OR($C480&gt;AG$7,$C480+$E480-2&lt;AG$7),0,($D480-SUM($F480:AF480)-SUM($F419:AF419))*SAP_Leadsheet!$E$91)</f>
        <v>0</v>
      </c>
      <c r="AH419" s="335">
        <f>IF(OR($C480&gt;AH$7,$C480+$E480-2&lt;AH$7),0,($D480-SUM($F480:AG480)-SUM($F419:AG419))*SAP_Leadsheet!$E$91)</f>
        <v>0</v>
      </c>
      <c r="AI419" s="335">
        <f>IF(OR($C480&gt;AI$7,$C480+$E480-2&lt;AI$7),0,($D480-SUM($F480:AH480)-SUM($F419:AH419))*SAP_Leadsheet!$E$91)</f>
        <v>0</v>
      </c>
      <c r="AJ419" s="335">
        <f>IF(OR($C480&gt;AJ$7,$C480+$E480-2&lt;AJ$7),0,($D480-SUM($F480:AI480)-SUM($F419:AI419))*SAP_Leadsheet!$E$91)</f>
        <v>0</v>
      </c>
      <c r="AK419" s="335">
        <f>IF(OR($C480&gt;AK$7,$C480+$E480-2&lt;AK$7),0,($D480-SUM($F480:AJ480)-SUM($F419:AJ419))*SAP_Leadsheet!$E$91)</f>
        <v>0</v>
      </c>
      <c r="AL419" s="335">
        <f>IF(OR($C480&gt;AL$7,$C480+$E480-2&lt;AL$7),0,($D480-SUM($F480:AK480)-SUM($F419:AK419))*SAP_Leadsheet!$E$91)</f>
        <v>0</v>
      </c>
      <c r="AM419" s="335">
        <f>IF(OR($C480&gt;AM$7,$C480+$E480-2&lt;AM$7),0,($D480-SUM($F480:AL480)-SUM($F419:AL419))*SAP_Leadsheet!$E$91)</f>
        <v>0</v>
      </c>
      <c r="AN419" s="335">
        <f>IF(OR($C480&gt;AN$7,$C480+$E480-2&lt;AN$7),0,($D480-SUM($F480:AM480)-SUM($F419:AM419))*SAP_Leadsheet!$E$91)</f>
        <v>0</v>
      </c>
      <c r="AO419" s="335">
        <f>IF(OR($C480&gt;AO$7,$C480+$E480-2&lt;AO$7),0,($D480-SUM($F480:AN480)-SUM($F419:AN419))*SAP_Leadsheet!$E$91)</f>
        <v>0</v>
      </c>
      <c r="AP419" s="335">
        <f>IF(OR($C480&gt;AP$7,$C480+$E480-2&lt;AP$7),0,($D480-SUM($F480:AO480)-SUM($F419:AO419))*SAP_Leadsheet!$E$91)</f>
        <v>0</v>
      </c>
      <c r="AQ419" s="335">
        <f>IF(OR($C480&gt;AQ$7,$C480+$E480-2&lt;AQ$7),0,($D480-SUM($F480:AP480)-SUM($F419:AP419))*SAP_Leadsheet!$E$91)</f>
        <v>0</v>
      </c>
      <c r="AR419" s="335">
        <f>IF(OR($C480&gt;AR$7,$C480+$E480-2&lt;AR$7),0,($D480-SUM($F480:AQ480)-SUM($F419:AQ419))*SAP_Leadsheet!$E$91)</f>
        <v>0</v>
      </c>
      <c r="AS419" s="335">
        <f>IF(OR($C480&gt;AS$7,$C480+$E480-2&lt;AS$7),0,($D480-SUM($F480:AR480)-SUM($F419:AR419))*SAP_Leadsheet!$E$91)</f>
        <v>0</v>
      </c>
      <c r="AT419" s="335">
        <f>IF(OR($C480&gt;AT$7,$C480+$E480-2&lt;AT$7),0,($D480-SUM($F480:AS480)-SUM($F419:AS419))*SAP_Leadsheet!$E$91)</f>
        <v>0</v>
      </c>
      <c r="AU419" s="335">
        <f>IF(OR($C480&gt;AU$7,$C480+$E480-2&lt;AU$7),0,($D480-SUM($F480:AT480)-SUM($F419:AT419))*SAP_Leadsheet!$E$91)</f>
        <v>0</v>
      </c>
      <c r="AV419" s="335">
        <f>IF(OR($C480&gt;AV$7,$C480+$E480-2&lt;AV$7),0,($D480-SUM($F480:AU480)-SUM($F419:AU419))*SAP_Leadsheet!$E$91)</f>
        <v>0</v>
      </c>
      <c r="AW419" s="335">
        <f>IF(OR($C480&gt;AW$7,$C480+$E480-2&lt;AW$7),0,($D480-SUM($F480:AV480)-SUM($F419:AV419))*SAP_Leadsheet!$E$91)</f>
        <v>0</v>
      </c>
      <c r="AX419" s="335">
        <f>IF(OR($C480&gt;AX$7,$C480+$E480-2&lt;AX$7),0,($D480-SUM($F480:AW480)-SUM($F419:AW419))*SAP_Leadsheet!$E$91)</f>
        <v>0</v>
      </c>
      <c r="AY419" s="335">
        <f>IF(OR($C480&gt;AY$7,$C480+$E480-2&lt;AY$7),0,($D480-SUM($F480:AX480)-SUM($F419:AX419))*SAP_Leadsheet!$E$91)</f>
        <v>0</v>
      </c>
      <c r="AZ419" s="335">
        <f>IF(OR($C480&gt;AZ$7,$C480+$E480-2&lt;AZ$7),0,($D480-SUM($F480:AY480)-SUM($F419:AY419))*SAP_Leadsheet!$E$91)</f>
        <v>0</v>
      </c>
      <c r="BA419" s="335">
        <f>IF(OR($C480&gt;BA$7,$C480+$E480-2&lt;BA$7),0,($D480-SUM($F480:AZ480)-SUM($F419:AZ419))*SAP_Leadsheet!$E$91)</f>
        <v>0</v>
      </c>
      <c r="BB419" s="335">
        <f>IF(OR($C480&gt;BB$7,$C480+$E480-2&lt;BB$7),0,($D480-SUM($F480:BA480)-SUM($F419:BA419))*SAP_Leadsheet!$E$91)</f>
        <v>0</v>
      </c>
      <c r="BC419" s="335">
        <f>IF(OR($C480&gt;BC$7,$C480+$E480-2&lt;BC$7),0,($D480-SUM($F480:BB480)-SUM($F419:BB419))*SAP_Leadsheet!$E$91)</f>
        <v>0</v>
      </c>
      <c r="BD419" s="335">
        <f>IF(OR($C480&gt;BD$7,$C480+$E480-2&lt;BD$7),0,($D480-SUM($F480:BC480)-SUM($F419:BC419))*SAP_Leadsheet!$E$91)</f>
        <v>0</v>
      </c>
      <c r="BE419" s="335">
        <f>IF(OR($C480&gt;BE$7,$C480+$E480-2&lt;BE$7),0,($D480-SUM($F480:BD480)-SUM($F419:BD419))*SAP_Leadsheet!$E$91)</f>
        <v>0</v>
      </c>
      <c r="BF419" s="335">
        <f>IF(OR($C480&gt;BF$7,$C480+$E480-2&lt;BF$7),0,($D480-SUM($F480:BE480)-SUM($F419:BE419))*SAP_Leadsheet!$E$91)</f>
        <v>0</v>
      </c>
      <c r="BG419" s="335">
        <f>IF(OR($C480&gt;BG$7,$C480+$E480-2&lt;BG$7),0,($D480-SUM($F480:BF480)-SUM($F419:BF419))*SAP_Leadsheet!$E$91)</f>
        <v>0</v>
      </c>
      <c r="BH419" s="335">
        <f>IF(OR($C480&gt;BH$7,$C480+$E480-2&lt;BH$7),0,($D480-SUM($F480:BG480)-SUM($F419:BG419))*SAP_Leadsheet!$E$91)</f>
        <v>0</v>
      </c>
      <c r="BI419" s="335">
        <f>IF(OR($C480&gt;BI$7,$C480+$E480-2&lt;BI$7),0,($D480-SUM($F480:BH480)-SUM($F419:BH419))*SAP_Leadsheet!$E$91)</f>
        <v>0</v>
      </c>
      <c r="BJ419" s="335">
        <f>IF(OR($C480&gt;BJ$7,$C480+$E480-2&lt;BJ$7),0,($D480-SUM($F480:BI480)-SUM($F419:BI419))*SAP_Leadsheet!$E$91)</f>
        <v>0</v>
      </c>
      <c r="BK419" s="335">
        <f>IF(OR($C480&gt;BK$7,$C480+$E480-2&lt;BK$7),0,($D480-SUM($F480:BJ480)-SUM($F419:BJ419))*SAP_Leadsheet!$E$91)</f>
        <v>0</v>
      </c>
      <c r="BL419" s="335">
        <f>IF(OR($C480&gt;BL$7,$C480+$E480-2&lt;BL$7),0,($D480-SUM($F480:BK480)-SUM($F419:BK419))*SAP_Leadsheet!$E$91)</f>
        <v>0</v>
      </c>
      <c r="BM419" s="335">
        <f>IF(OR($C480&gt;BM$7,$C480+$E480-2&lt;BM$7),0,($D480-SUM($F480:BL480)-SUM($F419:BL419))*SAP_Leadsheet!$E$91)</f>
        <v>0</v>
      </c>
      <c r="BN419" s="335">
        <f>IF(OR($C480&gt;BN$7,$C480+$E480-2&lt;BN$7),0,($D480-SUM($F480:BM480)-SUM($F419:BM419))*SAP_Leadsheet!$E$91)</f>
        <v>0</v>
      </c>
      <c r="BO419" s="253"/>
      <c r="BP419" s="253"/>
      <c r="BQ419" s="253"/>
      <c r="BR419" s="253"/>
      <c r="BS419" s="253"/>
      <c r="BT419" s="253"/>
      <c r="BU419" s="253"/>
      <c r="BV419" s="253"/>
      <c r="BW419" s="253"/>
      <c r="BX419" s="253"/>
      <c r="BY419" s="253"/>
      <c r="BZ419" s="253"/>
      <c r="CA419" s="253"/>
      <c r="CB419" s="253"/>
      <c r="CC419" s="253"/>
      <c r="CD419" s="253"/>
      <c r="CE419" s="253"/>
      <c r="CF419" s="253"/>
      <c r="CG419" s="253"/>
      <c r="CH419" s="253"/>
      <c r="CI419" s="253"/>
      <c r="CJ419" s="253"/>
      <c r="CK419" s="253"/>
      <c r="CL419" s="253"/>
    </row>
    <row r="420" spans="1:90" hidden="1" outlineLevel="1" x14ac:dyDescent="0.15">
      <c r="A420" s="112"/>
      <c r="B420" s="336"/>
      <c r="C420" s="8">
        <v>6</v>
      </c>
      <c r="D420" s="332"/>
      <c r="E420" s="333"/>
      <c r="F420" s="334"/>
      <c r="G420" s="335">
        <f>IF(OR($C481&gt;G$7,$C481+$E481-2&lt;G$7),0,($D481-SUM($F481:F481)-SUM($F420:F420))*SAP_Leadsheet!$E$91)</f>
        <v>0</v>
      </c>
      <c r="H420" s="335">
        <f>IF(OR($C481&gt;H$7,$C481+$E481-2&lt;H$7),0,($D481-SUM($F481:G481)-SUM($F420:G420))*SAP_Leadsheet!$E$91)</f>
        <v>0</v>
      </c>
      <c r="I420" s="335">
        <f>IF(OR($C481&gt;I$7,$C481+$E481-2&lt;I$7),0,($D481-SUM($F481:H481)-SUM($F420:H420))*SAP_Leadsheet!$E$91)</f>
        <v>0</v>
      </c>
      <c r="J420" s="335">
        <f>IF(OR($C481&gt;J$7,$C481+$E481-2&lt;J$7),0,($D481-SUM($F481:I481)-SUM($F420:I420))*SAP_Leadsheet!$E$91)</f>
        <v>0</v>
      </c>
      <c r="K420" s="335">
        <f>IF(OR($C481&gt;K$7,$C481+$E481-2&lt;K$7),0,($D481-SUM($F481:J481)-SUM($F420:J420))*SAP_Leadsheet!$E$91)</f>
        <v>0</v>
      </c>
      <c r="L420" s="335">
        <f>IF(OR($C481&gt;L$7,$C481+$E481-2&lt;L$7),0,($D481-SUM($F481:K481)-SUM($F420:K420))*SAP_Leadsheet!$E$91)</f>
        <v>0</v>
      </c>
      <c r="M420" s="335">
        <f>IF(OR($C481&gt;M$7,$C481+$E481-2&lt;M$7),0,($D481-SUM($F481:L481)-SUM($F420:L420))*SAP_Leadsheet!$E$91)</f>
        <v>0</v>
      </c>
      <c r="N420" s="335">
        <f>IF(OR($C481&gt;N$7,$C481+$E481-2&lt;N$7),0,($D481-SUM($F481:M481)-SUM($F420:M420))*SAP_Leadsheet!$E$91)</f>
        <v>0</v>
      </c>
      <c r="O420" s="335">
        <f>IF(OR($C481&gt;O$7,$C481+$E481-2&lt;O$7),0,($D481-SUM($F481:N481)-SUM($F420:N420))*SAP_Leadsheet!$E$91)</f>
        <v>0</v>
      </c>
      <c r="P420" s="335">
        <f>IF(OR($C481&gt;P$7,$C481+$E481-2&lt;P$7),0,($D481-SUM($F481:O481)-SUM($F420:O420))*SAP_Leadsheet!$E$91)</f>
        <v>0</v>
      </c>
      <c r="Q420" s="335">
        <f>IF(OR($C481&gt;Q$7,$C481+$E481-2&lt;Q$7),0,($D481-SUM($F481:P481)-SUM($F420:P420))*SAP_Leadsheet!$E$91)</f>
        <v>0</v>
      </c>
      <c r="R420" s="335">
        <f>IF(OR($C481&gt;R$7,$C481+$E481-2&lt;R$7),0,($D481-SUM($F481:Q481)-SUM($F420:Q420))*SAP_Leadsheet!$E$91)</f>
        <v>0</v>
      </c>
      <c r="S420" s="335">
        <f>IF(OR($C481&gt;S$7,$C481+$E481-2&lt;S$7),0,($D481-SUM($F481:R481)-SUM($F420:R420))*SAP_Leadsheet!$E$91)</f>
        <v>0</v>
      </c>
      <c r="T420" s="335">
        <f>IF(OR($C481&gt;T$7,$C481+$E481-2&lt;T$7),0,($D481-SUM($F481:S481)-SUM($F420:S420))*SAP_Leadsheet!$E$91)</f>
        <v>0</v>
      </c>
      <c r="U420" s="335">
        <f>IF(OR($C481&gt;U$7,$C481+$E481-2&lt;U$7),0,($D481-SUM($F481:T481)-SUM($F420:T420))*SAP_Leadsheet!$E$91)</f>
        <v>0</v>
      </c>
      <c r="V420" s="335">
        <f>IF(OR($C481&gt;V$7,$C481+$E481-2&lt;V$7),0,($D481-SUM($F481:U481)-SUM($F420:U420))*SAP_Leadsheet!$E$91)</f>
        <v>0</v>
      </c>
      <c r="W420" s="335">
        <f>IF(OR($C481&gt;W$7,$C481+$E481-2&lt;W$7),0,($D481-SUM($F481:V481)-SUM($F420:V420))*SAP_Leadsheet!$E$91)</f>
        <v>0</v>
      </c>
      <c r="X420" s="335">
        <f>IF(OR($C481&gt;X$7,$C481+$E481-2&lt;X$7),0,($D481-SUM($F481:W481)-SUM($F420:W420))*SAP_Leadsheet!$E$91)</f>
        <v>0</v>
      </c>
      <c r="Y420" s="335">
        <f>IF(OR($C481&gt;Y$7,$C481+$E481-2&lt;Y$7),0,($D481-SUM($F481:X481)-SUM($F420:X420))*SAP_Leadsheet!$E$91)</f>
        <v>0</v>
      </c>
      <c r="Z420" s="335">
        <f>IF(OR($C481&gt;Z$7,$C481+$E481-2&lt;Z$7),0,($D481-SUM($F481:Y481)-SUM($F420:Y420))*SAP_Leadsheet!$E$91)</f>
        <v>0</v>
      </c>
      <c r="AA420" s="335">
        <f>IF(OR($C481&gt;AA$7,$C481+$E481-2&lt;AA$7),0,($D481-SUM($F481:Z481)-SUM($F420:Z420))*SAP_Leadsheet!$E$91)</f>
        <v>0</v>
      </c>
      <c r="AB420" s="335">
        <f>IF(OR($C481&gt;AB$7,$C481+$E481-2&lt;AB$7),0,($D481-SUM($F481:AA481)-SUM($F420:AA420))*SAP_Leadsheet!$E$91)</f>
        <v>0</v>
      </c>
      <c r="AC420" s="335">
        <f>IF(OR($C481&gt;AC$7,$C481+$E481-2&lt;AC$7),0,($D481-SUM($F481:AB481)-SUM($F420:AB420))*SAP_Leadsheet!$E$91)</f>
        <v>0</v>
      </c>
      <c r="AD420" s="335">
        <f>IF(OR($C481&gt;AD$7,$C481+$E481-2&lt;AD$7),0,($D481-SUM($F481:AC481)-SUM($F420:AC420))*SAP_Leadsheet!$E$91)</f>
        <v>0</v>
      </c>
      <c r="AE420" s="335">
        <f>IF(OR($C481&gt;AE$7,$C481+$E481-2&lt;AE$7),0,($D481-SUM($F481:AD481)-SUM($F420:AD420))*SAP_Leadsheet!$E$91)</f>
        <v>0</v>
      </c>
      <c r="AF420" s="335">
        <f>IF(OR($C481&gt;AF$7,$C481+$E481-2&lt;AF$7),0,($D481-SUM($F481:AE481)-SUM($F420:AE420))*SAP_Leadsheet!$E$91)</f>
        <v>0</v>
      </c>
      <c r="AG420" s="335">
        <f>IF(OR($C481&gt;AG$7,$C481+$E481-2&lt;AG$7),0,($D481-SUM($F481:AF481)-SUM($F420:AF420))*SAP_Leadsheet!$E$91)</f>
        <v>0</v>
      </c>
      <c r="AH420" s="335">
        <f>IF(OR($C481&gt;AH$7,$C481+$E481-2&lt;AH$7),0,($D481-SUM($F481:AG481)-SUM($F420:AG420))*SAP_Leadsheet!$E$91)</f>
        <v>0</v>
      </c>
      <c r="AI420" s="335">
        <f>IF(OR($C481&gt;AI$7,$C481+$E481-2&lt;AI$7),0,($D481-SUM($F481:AH481)-SUM($F420:AH420))*SAP_Leadsheet!$E$91)</f>
        <v>0</v>
      </c>
      <c r="AJ420" s="335">
        <f>IF(OR($C481&gt;AJ$7,$C481+$E481-2&lt;AJ$7),0,($D481-SUM($F481:AI481)-SUM($F420:AI420))*SAP_Leadsheet!$E$91)</f>
        <v>0</v>
      </c>
      <c r="AK420" s="335">
        <f>IF(OR($C481&gt;AK$7,$C481+$E481-2&lt;AK$7),0,($D481-SUM($F481:AJ481)-SUM($F420:AJ420))*SAP_Leadsheet!$E$91)</f>
        <v>0</v>
      </c>
      <c r="AL420" s="335">
        <f>IF(OR($C481&gt;AL$7,$C481+$E481-2&lt;AL$7),0,($D481-SUM($F481:AK481)-SUM($F420:AK420))*SAP_Leadsheet!$E$91)</f>
        <v>0</v>
      </c>
      <c r="AM420" s="335">
        <f>IF(OR($C481&gt;AM$7,$C481+$E481-2&lt;AM$7),0,($D481-SUM($F481:AL481)-SUM($F420:AL420))*SAP_Leadsheet!$E$91)</f>
        <v>0</v>
      </c>
      <c r="AN420" s="335">
        <f>IF(OR($C481&gt;AN$7,$C481+$E481-2&lt;AN$7),0,($D481-SUM($F481:AM481)-SUM($F420:AM420))*SAP_Leadsheet!$E$91)</f>
        <v>0</v>
      </c>
      <c r="AO420" s="335">
        <f>IF(OR($C481&gt;AO$7,$C481+$E481-2&lt;AO$7),0,($D481-SUM($F481:AN481)-SUM($F420:AN420))*SAP_Leadsheet!$E$91)</f>
        <v>0</v>
      </c>
      <c r="AP420" s="335">
        <f>IF(OR($C481&gt;AP$7,$C481+$E481-2&lt;AP$7),0,($D481-SUM($F481:AO481)-SUM($F420:AO420))*SAP_Leadsheet!$E$91)</f>
        <v>0</v>
      </c>
      <c r="AQ420" s="335">
        <f>IF(OR($C481&gt;AQ$7,$C481+$E481-2&lt;AQ$7),0,($D481-SUM($F481:AP481)-SUM($F420:AP420))*SAP_Leadsheet!$E$91)</f>
        <v>0</v>
      </c>
      <c r="AR420" s="335">
        <f>IF(OR($C481&gt;AR$7,$C481+$E481-2&lt;AR$7),0,($D481-SUM($F481:AQ481)-SUM($F420:AQ420))*SAP_Leadsheet!$E$91)</f>
        <v>0</v>
      </c>
      <c r="AS420" s="335">
        <f>IF(OR($C481&gt;AS$7,$C481+$E481-2&lt;AS$7),0,($D481-SUM($F481:AR481)-SUM($F420:AR420))*SAP_Leadsheet!$E$91)</f>
        <v>0</v>
      </c>
      <c r="AT420" s="335">
        <f>IF(OR($C481&gt;AT$7,$C481+$E481-2&lt;AT$7),0,($D481-SUM($F481:AS481)-SUM($F420:AS420))*SAP_Leadsheet!$E$91)</f>
        <v>0</v>
      </c>
      <c r="AU420" s="335">
        <f>IF(OR($C481&gt;AU$7,$C481+$E481-2&lt;AU$7),0,($D481-SUM($F481:AT481)-SUM($F420:AT420))*SAP_Leadsheet!$E$91)</f>
        <v>0</v>
      </c>
      <c r="AV420" s="335">
        <f>IF(OR($C481&gt;AV$7,$C481+$E481-2&lt;AV$7),0,($D481-SUM($F481:AU481)-SUM($F420:AU420))*SAP_Leadsheet!$E$91)</f>
        <v>0</v>
      </c>
      <c r="AW420" s="335">
        <f>IF(OR($C481&gt;AW$7,$C481+$E481-2&lt;AW$7),0,($D481-SUM($F481:AV481)-SUM($F420:AV420))*SAP_Leadsheet!$E$91)</f>
        <v>0</v>
      </c>
      <c r="AX420" s="335">
        <f>IF(OR($C481&gt;AX$7,$C481+$E481-2&lt;AX$7),0,($D481-SUM($F481:AW481)-SUM($F420:AW420))*SAP_Leadsheet!$E$91)</f>
        <v>0</v>
      </c>
      <c r="AY420" s="335">
        <f>IF(OR($C481&gt;AY$7,$C481+$E481-2&lt;AY$7),0,($D481-SUM($F481:AX481)-SUM($F420:AX420))*SAP_Leadsheet!$E$91)</f>
        <v>0</v>
      </c>
      <c r="AZ420" s="335">
        <f>IF(OR($C481&gt;AZ$7,$C481+$E481-2&lt;AZ$7),0,($D481-SUM($F481:AY481)-SUM($F420:AY420))*SAP_Leadsheet!$E$91)</f>
        <v>0</v>
      </c>
      <c r="BA420" s="335">
        <f>IF(OR($C481&gt;BA$7,$C481+$E481-2&lt;BA$7),0,($D481-SUM($F481:AZ481)-SUM($F420:AZ420))*SAP_Leadsheet!$E$91)</f>
        <v>0</v>
      </c>
      <c r="BB420" s="335">
        <f>IF(OR($C481&gt;BB$7,$C481+$E481-2&lt;BB$7),0,($D481-SUM($F481:BA481)-SUM($F420:BA420))*SAP_Leadsheet!$E$91)</f>
        <v>0</v>
      </c>
      <c r="BC420" s="335">
        <f>IF(OR($C481&gt;BC$7,$C481+$E481-2&lt;BC$7),0,($D481-SUM($F481:BB481)-SUM($F420:BB420))*SAP_Leadsheet!$E$91)</f>
        <v>0</v>
      </c>
      <c r="BD420" s="335">
        <f>IF(OR($C481&gt;BD$7,$C481+$E481-2&lt;BD$7),0,($D481-SUM($F481:BC481)-SUM($F420:BC420))*SAP_Leadsheet!$E$91)</f>
        <v>0</v>
      </c>
      <c r="BE420" s="335">
        <f>IF(OR($C481&gt;BE$7,$C481+$E481-2&lt;BE$7),0,($D481-SUM($F481:BD481)-SUM($F420:BD420))*SAP_Leadsheet!$E$91)</f>
        <v>0</v>
      </c>
      <c r="BF420" s="335">
        <f>IF(OR($C481&gt;BF$7,$C481+$E481-2&lt;BF$7),0,($D481-SUM($F481:BE481)-SUM($F420:BE420))*SAP_Leadsheet!$E$91)</f>
        <v>0</v>
      </c>
      <c r="BG420" s="335">
        <f>IF(OR($C481&gt;BG$7,$C481+$E481-2&lt;BG$7),0,($D481-SUM($F481:BF481)-SUM($F420:BF420))*SAP_Leadsheet!$E$91)</f>
        <v>0</v>
      </c>
      <c r="BH420" s="335">
        <f>IF(OR($C481&gt;BH$7,$C481+$E481-2&lt;BH$7),0,($D481-SUM($F481:BG481)-SUM($F420:BG420))*SAP_Leadsheet!$E$91)</f>
        <v>0</v>
      </c>
      <c r="BI420" s="335">
        <f>IF(OR($C481&gt;BI$7,$C481+$E481-2&lt;BI$7),0,($D481-SUM($F481:BH481)-SUM($F420:BH420))*SAP_Leadsheet!$E$91)</f>
        <v>0</v>
      </c>
      <c r="BJ420" s="335">
        <f>IF(OR($C481&gt;BJ$7,$C481+$E481-2&lt;BJ$7),0,($D481-SUM($F481:BI481)-SUM($F420:BI420))*SAP_Leadsheet!$E$91)</f>
        <v>0</v>
      </c>
      <c r="BK420" s="335">
        <f>IF(OR($C481&gt;BK$7,$C481+$E481-2&lt;BK$7),0,($D481-SUM($F481:BJ481)-SUM($F420:BJ420))*SAP_Leadsheet!$E$91)</f>
        <v>0</v>
      </c>
      <c r="BL420" s="335">
        <f>IF(OR($C481&gt;BL$7,$C481+$E481-2&lt;BL$7),0,($D481-SUM($F481:BK481)-SUM($F420:BK420))*SAP_Leadsheet!$E$91)</f>
        <v>0</v>
      </c>
      <c r="BM420" s="335">
        <f>IF(OR($C481&gt;BM$7,$C481+$E481-2&lt;BM$7),0,($D481-SUM($F481:BL481)-SUM($F420:BL420))*SAP_Leadsheet!$E$91)</f>
        <v>0</v>
      </c>
      <c r="BN420" s="335">
        <f>IF(OR($C481&gt;BN$7,$C481+$E481-2&lt;BN$7),0,($D481-SUM($F481:BM481)-SUM($F420:BM420))*SAP_Leadsheet!$E$91)</f>
        <v>0</v>
      </c>
      <c r="BO420" s="253"/>
      <c r="BP420" s="253"/>
      <c r="BQ420" s="253"/>
      <c r="BR420" s="253"/>
      <c r="BS420" s="253"/>
      <c r="BT420" s="253"/>
      <c r="BU420" s="253"/>
      <c r="BV420" s="253"/>
      <c r="BW420" s="253"/>
      <c r="BX420" s="253"/>
      <c r="BY420" s="253"/>
      <c r="BZ420" s="253"/>
      <c r="CA420" s="253"/>
      <c r="CB420" s="253"/>
      <c r="CC420" s="253"/>
      <c r="CD420" s="253"/>
      <c r="CE420" s="253"/>
      <c r="CF420" s="253"/>
      <c r="CG420" s="253"/>
      <c r="CH420" s="253"/>
      <c r="CI420" s="253"/>
      <c r="CJ420" s="253"/>
      <c r="CK420" s="253"/>
      <c r="CL420" s="253"/>
    </row>
    <row r="421" spans="1:90" hidden="1" outlineLevel="1" x14ac:dyDescent="0.15">
      <c r="A421" s="112"/>
      <c r="B421" s="87"/>
      <c r="C421" s="8">
        <v>7</v>
      </c>
      <c r="D421" s="332"/>
      <c r="E421" s="333"/>
      <c r="F421" s="334"/>
      <c r="G421" s="335">
        <f>IF(OR($C482&gt;G$7,$C482+$E482-2&lt;G$7),0,($D482-SUM($F482:F482)-SUM($F421:F421))*SAP_Leadsheet!$E$91)</f>
        <v>0</v>
      </c>
      <c r="H421" s="335">
        <f>IF(OR($C482&gt;H$7,$C482+$E482-2&lt;H$7),0,($D482-SUM($F482:G482)-SUM($F421:G421))*SAP_Leadsheet!$E$91)</f>
        <v>0</v>
      </c>
      <c r="I421" s="335">
        <f>IF(OR($C482&gt;I$7,$C482+$E482-2&lt;I$7),0,($D482-SUM($F482:H482)-SUM($F421:H421))*SAP_Leadsheet!$E$91)</f>
        <v>0</v>
      </c>
      <c r="J421" s="335">
        <f>IF(OR($C482&gt;J$7,$C482+$E482-2&lt;J$7),0,($D482-SUM($F482:I482)-SUM($F421:I421))*SAP_Leadsheet!$E$91)</f>
        <v>0</v>
      </c>
      <c r="K421" s="335">
        <f>IF(OR($C482&gt;K$7,$C482+$E482-2&lt;K$7),0,($D482-SUM($F482:J482)-SUM($F421:J421))*SAP_Leadsheet!$E$91)</f>
        <v>0</v>
      </c>
      <c r="L421" s="335">
        <f>IF(OR($C482&gt;L$7,$C482+$E482-2&lt;L$7),0,($D482-SUM($F482:K482)-SUM($F421:K421))*SAP_Leadsheet!$E$91)</f>
        <v>0</v>
      </c>
      <c r="M421" s="335">
        <f>IF(OR($C482&gt;M$7,$C482+$E482-2&lt;M$7),0,($D482-SUM($F482:L482)-SUM($F421:L421))*SAP_Leadsheet!$E$91)</f>
        <v>0</v>
      </c>
      <c r="N421" s="335">
        <f>IF(OR($C482&gt;N$7,$C482+$E482-2&lt;N$7),0,($D482-SUM($F482:M482)-SUM($F421:M421))*SAP_Leadsheet!$E$91)</f>
        <v>0</v>
      </c>
      <c r="O421" s="335">
        <f>IF(OR($C482&gt;O$7,$C482+$E482-2&lt;O$7),0,($D482-SUM($F482:N482)-SUM($F421:N421))*SAP_Leadsheet!$E$91)</f>
        <v>0</v>
      </c>
      <c r="P421" s="335">
        <f>IF(OR($C482&gt;P$7,$C482+$E482-2&lt;P$7),0,($D482-SUM($F482:O482)-SUM($F421:O421))*SAP_Leadsheet!$E$91)</f>
        <v>0</v>
      </c>
      <c r="Q421" s="335">
        <f>IF(OR($C482&gt;Q$7,$C482+$E482-2&lt;Q$7),0,($D482-SUM($F482:P482)-SUM($F421:P421))*SAP_Leadsheet!$E$91)</f>
        <v>0</v>
      </c>
      <c r="R421" s="335">
        <f>IF(OR($C482&gt;R$7,$C482+$E482-2&lt;R$7),0,($D482-SUM($F482:Q482)-SUM($F421:Q421))*SAP_Leadsheet!$E$91)</f>
        <v>0</v>
      </c>
      <c r="S421" s="335">
        <f>IF(OR($C482&gt;S$7,$C482+$E482-2&lt;S$7),0,($D482-SUM($F482:R482)-SUM($F421:R421))*SAP_Leadsheet!$E$91)</f>
        <v>0</v>
      </c>
      <c r="T421" s="335">
        <f>IF(OR($C482&gt;T$7,$C482+$E482-2&lt;T$7),0,($D482-SUM($F482:S482)-SUM($F421:S421))*SAP_Leadsheet!$E$91)</f>
        <v>0</v>
      </c>
      <c r="U421" s="335">
        <f>IF(OR($C482&gt;U$7,$C482+$E482-2&lt;U$7),0,($D482-SUM($F482:T482)-SUM($F421:T421))*SAP_Leadsheet!$E$91)</f>
        <v>0</v>
      </c>
      <c r="V421" s="335">
        <f>IF(OR($C482&gt;V$7,$C482+$E482-2&lt;V$7),0,($D482-SUM($F482:U482)-SUM($F421:U421))*SAP_Leadsheet!$E$91)</f>
        <v>0</v>
      </c>
      <c r="W421" s="335">
        <f>IF(OR($C482&gt;W$7,$C482+$E482-2&lt;W$7),0,($D482-SUM($F482:V482)-SUM($F421:V421))*SAP_Leadsheet!$E$91)</f>
        <v>0</v>
      </c>
      <c r="X421" s="335">
        <f>IF(OR($C482&gt;X$7,$C482+$E482-2&lt;X$7),0,($D482-SUM($F482:W482)-SUM($F421:W421))*SAP_Leadsheet!$E$91)</f>
        <v>0</v>
      </c>
      <c r="Y421" s="335">
        <f>IF(OR($C482&gt;Y$7,$C482+$E482-2&lt;Y$7),0,($D482-SUM($F482:X482)-SUM($F421:X421))*SAP_Leadsheet!$E$91)</f>
        <v>0</v>
      </c>
      <c r="Z421" s="335">
        <f>IF(OR($C482&gt;Z$7,$C482+$E482-2&lt;Z$7),0,($D482-SUM($F482:Y482)-SUM($F421:Y421))*SAP_Leadsheet!$E$91)</f>
        <v>0</v>
      </c>
      <c r="AA421" s="335">
        <f>IF(OR($C482&gt;AA$7,$C482+$E482-2&lt;AA$7),0,($D482-SUM($F482:Z482)-SUM($F421:Z421))*SAP_Leadsheet!$E$91)</f>
        <v>0</v>
      </c>
      <c r="AB421" s="335">
        <f>IF(OR($C482&gt;AB$7,$C482+$E482-2&lt;AB$7),0,($D482-SUM($F482:AA482)-SUM($F421:AA421))*SAP_Leadsheet!$E$91)</f>
        <v>0</v>
      </c>
      <c r="AC421" s="335">
        <f>IF(OR($C482&gt;AC$7,$C482+$E482-2&lt;AC$7),0,($D482-SUM($F482:AB482)-SUM($F421:AB421))*SAP_Leadsheet!$E$91)</f>
        <v>0</v>
      </c>
      <c r="AD421" s="335">
        <f>IF(OR($C482&gt;AD$7,$C482+$E482-2&lt;AD$7),0,($D482-SUM($F482:AC482)-SUM($F421:AC421))*SAP_Leadsheet!$E$91)</f>
        <v>0</v>
      </c>
      <c r="AE421" s="335">
        <f>IF(OR($C482&gt;AE$7,$C482+$E482-2&lt;AE$7),0,($D482-SUM($F482:AD482)-SUM($F421:AD421))*SAP_Leadsheet!$E$91)</f>
        <v>0</v>
      </c>
      <c r="AF421" s="335">
        <f>IF(OR($C482&gt;AF$7,$C482+$E482-2&lt;AF$7),0,($D482-SUM($F482:AE482)-SUM($F421:AE421))*SAP_Leadsheet!$E$91)</f>
        <v>0</v>
      </c>
      <c r="AG421" s="335">
        <f>IF(OR($C482&gt;AG$7,$C482+$E482-2&lt;AG$7),0,($D482-SUM($F482:AF482)-SUM($F421:AF421))*SAP_Leadsheet!$E$91)</f>
        <v>0</v>
      </c>
      <c r="AH421" s="335">
        <f>IF(OR($C482&gt;AH$7,$C482+$E482-2&lt;AH$7),0,($D482-SUM($F482:AG482)-SUM($F421:AG421))*SAP_Leadsheet!$E$91)</f>
        <v>0</v>
      </c>
      <c r="AI421" s="335">
        <f>IF(OR($C482&gt;AI$7,$C482+$E482-2&lt;AI$7),0,($D482-SUM($F482:AH482)-SUM($F421:AH421))*SAP_Leadsheet!$E$91)</f>
        <v>0</v>
      </c>
      <c r="AJ421" s="335">
        <f>IF(OR($C482&gt;AJ$7,$C482+$E482-2&lt;AJ$7),0,($D482-SUM($F482:AI482)-SUM($F421:AI421))*SAP_Leadsheet!$E$91)</f>
        <v>0</v>
      </c>
      <c r="AK421" s="335">
        <f>IF(OR($C482&gt;AK$7,$C482+$E482-2&lt;AK$7),0,($D482-SUM($F482:AJ482)-SUM($F421:AJ421))*SAP_Leadsheet!$E$91)</f>
        <v>0</v>
      </c>
      <c r="AL421" s="335">
        <f>IF(OR($C482&gt;AL$7,$C482+$E482-2&lt;AL$7),0,($D482-SUM($F482:AK482)-SUM($F421:AK421))*SAP_Leadsheet!$E$91)</f>
        <v>0</v>
      </c>
      <c r="AM421" s="335">
        <f>IF(OR($C482&gt;AM$7,$C482+$E482-2&lt;AM$7),0,($D482-SUM($F482:AL482)-SUM($F421:AL421))*SAP_Leadsheet!$E$91)</f>
        <v>0</v>
      </c>
      <c r="AN421" s="335">
        <f>IF(OR($C482&gt;AN$7,$C482+$E482-2&lt;AN$7),0,($D482-SUM($F482:AM482)-SUM($F421:AM421))*SAP_Leadsheet!$E$91)</f>
        <v>0</v>
      </c>
      <c r="AO421" s="335">
        <f>IF(OR($C482&gt;AO$7,$C482+$E482-2&lt;AO$7),0,($D482-SUM($F482:AN482)-SUM($F421:AN421))*SAP_Leadsheet!$E$91)</f>
        <v>0</v>
      </c>
      <c r="AP421" s="335">
        <f>IF(OR($C482&gt;AP$7,$C482+$E482-2&lt;AP$7),0,($D482-SUM($F482:AO482)-SUM($F421:AO421))*SAP_Leadsheet!$E$91)</f>
        <v>0</v>
      </c>
      <c r="AQ421" s="335">
        <f>IF(OR($C482&gt;AQ$7,$C482+$E482-2&lt;AQ$7),0,($D482-SUM($F482:AP482)-SUM($F421:AP421))*SAP_Leadsheet!$E$91)</f>
        <v>0</v>
      </c>
      <c r="AR421" s="335">
        <f>IF(OR($C482&gt;AR$7,$C482+$E482-2&lt;AR$7),0,($D482-SUM($F482:AQ482)-SUM($F421:AQ421))*SAP_Leadsheet!$E$91)</f>
        <v>0</v>
      </c>
      <c r="AS421" s="335">
        <f>IF(OR($C482&gt;AS$7,$C482+$E482-2&lt;AS$7),0,($D482-SUM($F482:AR482)-SUM($F421:AR421))*SAP_Leadsheet!$E$91)</f>
        <v>0</v>
      </c>
      <c r="AT421" s="335">
        <f>IF(OR($C482&gt;AT$7,$C482+$E482-2&lt;AT$7),0,($D482-SUM($F482:AS482)-SUM($F421:AS421))*SAP_Leadsheet!$E$91)</f>
        <v>0</v>
      </c>
      <c r="AU421" s="335">
        <f>IF(OR($C482&gt;AU$7,$C482+$E482-2&lt;AU$7),0,($D482-SUM($F482:AT482)-SUM($F421:AT421))*SAP_Leadsheet!$E$91)</f>
        <v>0</v>
      </c>
      <c r="AV421" s="335">
        <f>IF(OR($C482&gt;AV$7,$C482+$E482-2&lt;AV$7),0,($D482-SUM($F482:AU482)-SUM($F421:AU421))*SAP_Leadsheet!$E$91)</f>
        <v>0</v>
      </c>
      <c r="AW421" s="335">
        <f>IF(OR($C482&gt;AW$7,$C482+$E482-2&lt;AW$7),0,($D482-SUM($F482:AV482)-SUM($F421:AV421))*SAP_Leadsheet!$E$91)</f>
        <v>0</v>
      </c>
      <c r="AX421" s="335">
        <f>IF(OR($C482&gt;AX$7,$C482+$E482-2&lt;AX$7),0,($D482-SUM($F482:AW482)-SUM($F421:AW421))*SAP_Leadsheet!$E$91)</f>
        <v>0</v>
      </c>
      <c r="AY421" s="335">
        <f>IF(OR($C482&gt;AY$7,$C482+$E482-2&lt;AY$7),0,($D482-SUM($F482:AX482)-SUM($F421:AX421))*SAP_Leadsheet!$E$91)</f>
        <v>0</v>
      </c>
      <c r="AZ421" s="335">
        <f>IF(OR($C482&gt;AZ$7,$C482+$E482-2&lt;AZ$7),0,($D482-SUM($F482:AY482)-SUM($F421:AY421))*SAP_Leadsheet!$E$91)</f>
        <v>0</v>
      </c>
      <c r="BA421" s="335">
        <f>IF(OR($C482&gt;BA$7,$C482+$E482-2&lt;BA$7),0,($D482-SUM($F482:AZ482)-SUM($F421:AZ421))*SAP_Leadsheet!$E$91)</f>
        <v>0</v>
      </c>
      <c r="BB421" s="335">
        <f>IF(OR($C482&gt;BB$7,$C482+$E482-2&lt;BB$7),0,($D482-SUM($F482:BA482)-SUM($F421:BA421))*SAP_Leadsheet!$E$91)</f>
        <v>0</v>
      </c>
      <c r="BC421" s="335">
        <f>IF(OR($C482&gt;BC$7,$C482+$E482-2&lt;BC$7),0,($D482-SUM($F482:BB482)-SUM($F421:BB421))*SAP_Leadsheet!$E$91)</f>
        <v>0</v>
      </c>
      <c r="BD421" s="335">
        <f>IF(OR($C482&gt;BD$7,$C482+$E482-2&lt;BD$7),0,($D482-SUM($F482:BC482)-SUM($F421:BC421))*SAP_Leadsheet!$E$91)</f>
        <v>0</v>
      </c>
      <c r="BE421" s="335">
        <f>IF(OR($C482&gt;BE$7,$C482+$E482-2&lt;BE$7),0,($D482-SUM($F482:BD482)-SUM($F421:BD421))*SAP_Leadsheet!$E$91)</f>
        <v>0</v>
      </c>
      <c r="BF421" s="335">
        <f>IF(OR($C482&gt;BF$7,$C482+$E482-2&lt;BF$7),0,($D482-SUM($F482:BE482)-SUM($F421:BE421))*SAP_Leadsheet!$E$91)</f>
        <v>0</v>
      </c>
      <c r="BG421" s="335">
        <f>IF(OR($C482&gt;BG$7,$C482+$E482-2&lt;BG$7),0,($D482-SUM($F482:BF482)-SUM($F421:BF421))*SAP_Leadsheet!$E$91)</f>
        <v>0</v>
      </c>
      <c r="BH421" s="335">
        <f>IF(OR($C482&gt;BH$7,$C482+$E482-2&lt;BH$7),0,($D482-SUM($F482:BG482)-SUM($F421:BG421))*SAP_Leadsheet!$E$91)</f>
        <v>0</v>
      </c>
      <c r="BI421" s="335">
        <f>IF(OR($C482&gt;BI$7,$C482+$E482-2&lt;BI$7),0,($D482-SUM($F482:BH482)-SUM($F421:BH421))*SAP_Leadsheet!$E$91)</f>
        <v>0</v>
      </c>
      <c r="BJ421" s="335">
        <f>IF(OR($C482&gt;BJ$7,$C482+$E482-2&lt;BJ$7),0,($D482-SUM($F482:BI482)-SUM($F421:BI421))*SAP_Leadsheet!$E$91)</f>
        <v>0</v>
      </c>
      <c r="BK421" s="335">
        <f>IF(OR($C482&gt;BK$7,$C482+$E482-2&lt;BK$7),0,($D482-SUM($F482:BJ482)-SUM($F421:BJ421))*SAP_Leadsheet!$E$91)</f>
        <v>0</v>
      </c>
      <c r="BL421" s="335">
        <f>IF(OR($C482&gt;BL$7,$C482+$E482-2&lt;BL$7),0,($D482-SUM($F482:BK482)-SUM($F421:BK421))*SAP_Leadsheet!$E$91)</f>
        <v>0</v>
      </c>
      <c r="BM421" s="335">
        <f>IF(OR($C482&gt;BM$7,$C482+$E482-2&lt;BM$7),0,($D482-SUM($F482:BL482)-SUM($F421:BL421))*SAP_Leadsheet!$E$91)</f>
        <v>0</v>
      </c>
      <c r="BN421" s="335">
        <f>IF(OR($C482&gt;BN$7,$C482+$E482-2&lt;BN$7),0,($D482-SUM($F482:BM482)-SUM($F421:BM421))*SAP_Leadsheet!$E$91)</f>
        <v>0</v>
      </c>
      <c r="BO421" s="253"/>
      <c r="BP421" s="253"/>
      <c r="BQ421" s="253"/>
      <c r="BR421" s="253"/>
      <c r="BS421" s="253"/>
      <c r="BT421" s="253"/>
      <c r="BU421" s="253"/>
      <c r="BV421" s="253"/>
      <c r="BW421" s="253"/>
      <c r="BX421" s="253"/>
      <c r="BY421" s="253"/>
      <c r="BZ421" s="253"/>
      <c r="CA421" s="253"/>
      <c r="CB421" s="253"/>
      <c r="CC421" s="253"/>
      <c r="CD421" s="253"/>
      <c r="CE421" s="253"/>
      <c r="CF421" s="253"/>
      <c r="CG421" s="253"/>
      <c r="CH421" s="253"/>
      <c r="CI421" s="253"/>
      <c r="CJ421" s="253"/>
      <c r="CK421" s="253"/>
      <c r="CL421" s="253"/>
    </row>
    <row r="422" spans="1:90" hidden="1" outlineLevel="1" x14ac:dyDescent="0.15">
      <c r="A422" s="112"/>
      <c r="B422" s="87"/>
      <c r="C422" s="8">
        <v>8</v>
      </c>
      <c r="D422" s="332"/>
      <c r="E422" s="333"/>
      <c r="F422" s="334"/>
      <c r="G422" s="335">
        <f>IF(OR($C483&gt;G$7,$C483+$E483-2&lt;G$7),0,($D483-SUM($F483:F483)-SUM($F422:F422))*SAP_Leadsheet!$E$91)</f>
        <v>0</v>
      </c>
      <c r="H422" s="335">
        <f>IF(OR($C483&gt;H$7,$C483+$E483-2&lt;H$7),0,($D483-SUM($F483:G483)-SUM($F422:G422))*SAP_Leadsheet!$E$91)</f>
        <v>0</v>
      </c>
      <c r="I422" s="335">
        <f>IF(OR($C483&gt;I$7,$C483+$E483-2&lt;I$7),0,($D483-SUM($F483:H483)-SUM($F422:H422))*SAP_Leadsheet!$E$91)</f>
        <v>0</v>
      </c>
      <c r="J422" s="335">
        <f>IF(OR($C483&gt;J$7,$C483+$E483-2&lt;J$7),0,($D483-SUM($F483:I483)-SUM($F422:I422))*SAP_Leadsheet!$E$91)</f>
        <v>0</v>
      </c>
      <c r="K422" s="335">
        <f>IF(OR($C483&gt;K$7,$C483+$E483-2&lt;K$7),0,($D483-SUM($F483:J483)-SUM($F422:J422))*SAP_Leadsheet!$E$91)</f>
        <v>0</v>
      </c>
      <c r="L422" s="335">
        <f>IF(OR($C483&gt;L$7,$C483+$E483-2&lt;L$7),0,($D483-SUM($F483:K483)-SUM($F422:K422))*SAP_Leadsheet!$E$91)</f>
        <v>0</v>
      </c>
      <c r="M422" s="335">
        <f>IF(OR($C483&gt;M$7,$C483+$E483-2&lt;M$7),0,($D483-SUM($F483:L483)-SUM($F422:L422))*SAP_Leadsheet!$E$91)</f>
        <v>0</v>
      </c>
      <c r="N422" s="335">
        <f>IF(OR($C483&gt;N$7,$C483+$E483-2&lt;N$7),0,($D483-SUM($F483:M483)-SUM($F422:M422))*SAP_Leadsheet!$E$91)</f>
        <v>0</v>
      </c>
      <c r="O422" s="335">
        <f>IF(OR($C483&gt;O$7,$C483+$E483-2&lt;O$7),0,($D483-SUM($F483:N483)-SUM($F422:N422))*SAP_Leadsheet!$E$91)</f>
        <v>0</v>
      </c>
      <c r="P422" s="335">
        <f>IF(OR($C483&gt;P$7,$C483+$E483-2&lt;P$7),0,($D483-SUM($F483:O483)-SUM($F422:O422))*SAP_Leadsheet!$E$91)</f>
        <v>0</v>
      </c>
      <c r="Q422" s="335">
        <f>IF(OR($C483&gt;Q$7,$C483+$E483-2&lt;Q$7),0,($D483-SUM($F483:P483)-SUM($F422:P422))*SAP_Leadsheet!$E$91)</f>
        <v>0</v>
      </c>
      <c r="R422" s="335">
        <f>IF(OR($C483&gt;R$7,$C483+$E483-2&lt;R$7),0,($D483-SUM($F483:Q483)-SUM($F422:Q422))*SAP_Leadsheet!$E$91)</f>
        <v>0</v>
      </c>
      <c r="S422" s="335">
        <f>IF(OR($C483&gt;S$7,$C483+$E483-2&lt;S$7),0,($D483-SUM($F483:R483)-SUM($F422:R422))*SAP_Leadsheet!$E$91)</f>
        <v>0</v>
      </c>
      <c r="T422" s="335">
        <f>IF(OR($C483&gt;T$7,$C483+$E483-2&lt;T$7),0,($D483-SUM($F483:S483)-SUM($F422:S422))*SAP_Leadsheet!$E$91)</f>
        <v>0</v>
      </c>
      <c r="U422" s="335">
        <f>IF(OR($C483&gt;U$7,$C483+$E483-2&lt;U$7),0,($D483-SUM($F483:T483)-SUM($F422:T422))*SAP_Leadsheet!$E$91)</f>
        <v>0</v>
      </c>
      <c r="V422" s="335">
        <f>IF(OR($C483&gt;V$7,$C483+$E483-2&lt;V$7),0,($D483-SUM($F483:U483)-SUM($F422:U422))*SAP_Leadsheet!$E$91)</f>
        <v>0</v>
      </c>
      <c r="W422" s="335">
        <f>IF(OR($C483&gt;W$7,$C483+$E483-2&lt;W$7),0,($D483-SUM($F483:V483)-SUM($F422:V422))*SAP_Leadsheet!$E$91)</f>
        <v>0</v>
      </c>
      <c r="X422" s="335">
        <f>IF(OR($C483&gt;X$7,$C483+$E483-2&lt;X$7),0,($D483-SUM($F483:W483)-SUM($F422:W422))*SAP_Leadsheet!$E$91)</f>
        <v>0</v>
      </c>
      <c r="Y422" s="335">
        <f>IF(OR($C483&gt;Y$7,$C483+$E483-2&lt;Y$7),0,($D483-SUM($F483:X483)-SUM($F422:X422))*SAP_Leadsheet!$E$91)</f>
        <v>0</v>
      </c>
      <c r="Z422" s="335">
        <f>IF(OR($C483&gt;Z$7,$C483+$E483-2&lt;Z$7),0,($D483-SUM($F483:Y483)-SUM($F422:Y422))*SAP_Leadsheet!$E$91)</f>
        <v>0</v>
      </c>
      <c r="AA422" s="335">
        <f>IF(OR($C483&gt;AA$7,$C483+$E483-2&lt;AA$7),0,($D483-SUM($F483:Z483)-SUM($F422:Z422))*SAP_Leadsheet!$E$91)</f>
        <v>0</v>
      </c>
      <c r="AB422" s="335">
        <f>IF(OR($C483&gt;AB$7,$C483+$E483-2&lt;AB$7),0,($D483-SUM($F483:AA483)-SUM($F422:AA422))*SAP_Leadsheet!$E$91)</f>
        <v>0</v>
      </c>
      <c r="AC422" s="335">
        <f>IF(OR($C483&gt;AC$7,$C483+$E483-2&lt;AC$7),0,($D483-SUM($F483:AB483)-SUM($F422:AB422))*SAP_Leadsheet!$E$91)</f>
        <v>0</v>
      </c>
      <c r="AD422" s="335">
        <f>IF(OR($C483&gt;AD$7,$C483+$E483-2&lt;AD$7),0,($D483-SUM($F483:AC483)-SUM($F422:AC422))*SAP_Leadsheet!$E$91)</f>
        <v>0</v>
      </c>
      <c r="AE422" s="335">
        <f>IF(OR($C483&gt;AE$7,$C483+$E483-2&lt;AE$7),0,($D483-SUM($F483:AD483)-SUM($F422:AD422))*SAP_Leadsheet!$E$91)</f>
        <v>0</v>
      </c>
      <c r="AF422" s="335">
        <f>IF(OR($C483&gt;AF$7,$C483+$E483-2&lt;AF$7),0,($D483-SUM($F483:AE483)-SUM($F422:AE422))*SAP_Leadsheet!$E$91)</f>
        <v>0</v>
      </c>
      <c r="AG422" s="335">
        <f>IF(OR($C483&gt;AG$7,$C483+$E483-2&lt;AG$7),0,($D483-SUM($F483:AF483)-SUM($F422:AF422))*SAP_Leadsheet!$E$91)</f>
        <v>0</v>
      </c>
      <c r="AH422" s="335">
        <f>IF(OR($C483&gt;AH$7,$C483+$E483-2&lt;AH$7),0,($D483-SUM($F483:AG483)-SUM($F422:AG422))*SAP_Leadsheet!$E$91)</f>
        <v>0</v>
      </c>
      <c r="AI422" s="335">
        <f>IF(OR($C483&gt;AI$7,$C483+$E483-2&lt;AI$7),0,($D483-SUM($F483:AH483)-SUM($F422:AH422))*SAP_Leadsheet!$E$91)</f>
        <v>0</v>
      </c>
      <c r="AJ422" s="335">
        <f>IF(OR($C483&gt;AJ$7,$C483+$E483-2&lt;AJ$7),0,($D483-SUM($F483:AI483)-SUM($F422:AI422))*SAP_Leadsheet!$E$91)</f>
        <v>0</v>
      </c>
      <c r="AK422" s="335">
        <f>IF(OR($C483&gt;AK$7,$C483+$E483-2&lt;AK$7),0,($D483-SUM($F483:AJ483)-SUM($F422:AJ422))*SAP_Leadsheet!$E$91)</f>
        <v>0</v>
      </c>
      <c r="AL422" s="335">
        <f>IF(OR($C483&gt;AL$7,$C483+$E483-2&lt;AL$7),0,($D483-SUM($F483:AK483)-SUM($F422:AK422))*SAP_Leadsheet!$E$91)</f>
        <v>0</v>
      </c>
      <c r="AM422" s="335">
        <f>IF(OR($C483&gt;AM$7,$C483+$E483-2&lt;AM$7),0,($D483-SUM($F483:AL483)-SUM($F422:AL422))*SAP_Leadsheet!$E$91)</f>
        <v>0</v>
      </c>
      <c r="AN422" s="335">
        <f>IF(OR($C483&gt;AN$7,$C483+$E483-2&lt;AN$7),0,($D483-SUM($F483:AM483)-SUM($F422:AM422))*SAP_Leadsheet!$E$91)</f>
        <v>0</v>
      </c>
      <c r="AO422" s="335">
        <f>IF(OR($C483&gt;AO$7,$C483+$E483-2&lt;AO$7),0,($D483-SUM($F483:AN483)-SUM($F422:AN422))*SAP_Leadsheet!$E$91)</f>
        <v>0</v>
      </c>
      <c r="AP422" s="335">
        <f>IF(OR($C483&gt;AP$7,$C483+$E483-2&lt;AP$7),0,($D483-SUM($F483:AO483)-SUM($F422:AO422))*SAP_Leadsheet!$E$91)</f>
        <v>0</v>
      </c>
      <c r="AQ422" s="335">
        <f>IF(OR($C483&gt;AQ$7,$C483+$E483-2&lt;AQ$7),0,($D483-SUM($F483:AP483)-SUM($F422:AP422))*SAP_Leadsheet!$E$91)</f>
        <v>0</v>
      </c>
      <c r="AR422" s="335">
        <f>IF(OR($C483&gt;AR$7,$C483+$E483-2&lt;AR$7),0,($D483-SUM($F483:AQ483)-SUM($F422:AQ422))*SAP_Leadsheet!$E$91)</f>
        <v>0</v>
      </c>
      <c r="AS422" s="335">
        <f>IF(OR($C483&gt;AS$7,$C483+$E483-2&lt;AS$7),0,($D483-SUM($F483:AR483)-SUM($F422:AR422))*SAP_Leadsheet!$E$91)</f>
        <v>0</v>
      </c>
      <c r="AT422" s="335">
        <f>IF(OR($C483&gt;AT$7,$C483+$E483-2&lt;AT$7),0,($D483-SUM($F483:AS483)-SUM($F422:AS422))*SAP_Leadsheet!$E$91)</f>
        <v>0</v>
      </c>
      <c r="AU422" s="335">
        <f>IF(OR($C483&gt;AU$7,$C483+$E483-2&lt;AU$7),0,($D483-SUM($F483:AT483)-SUM($F422:AT422))*SAP_Leadsheet!$E$91)</f>
        <v>0</v>
      </c>
      <c r="AV422" s="335">
        <f>IF(OR($C483&gt;AV$7,$C483+$E483-2&lt;AV$7),0,($D483-SUM($F483:AU483)-SUM($F422:AU422))*SAP_Leadsheet!$E$91)</f>
        <v>0</v>
      </c>
      <c r="AW422" s="335">
        <f>IF(OR($C483&gt;AW$7,$C483+$E483-2&lt;AW$7),0,($D483-SUM($F483:AV483)-SUM($F422:AV422))*SAP_Leadsheet!$E$91)</f>
        <v>0</v>
      </c>
      <c r="AX422" s="335">
        <f>IF(OR($C483&gt;AX$7,$C483+$E483-2&lt;AX$7),0,($D483-SUM($F483:AW483)-SUM($F422:AW422))*SAP_Leadsheet!$E$91)</f>
        <v>0</v>
      </c>
      <c r="AY422" s="335">
        <f>IF(OR($C483&gt;AY$7,$C483+$E483-2&lt;AY$7),0,($D483-SUM($F483:AX483)-SUM($F422:AX422))*SAP_Leadsheet!$E$91)</f>
        <v>0</v>
      </c>
      <c r="AZ422" s="335">
        <f>IF(OR($C483&gt;AZ$7,$C483+$E483-2&lt;AZ$7),0,($D483-SUM($F483:AY483)-SUM($F422:AY422))*SAP_Leadsheet!$E$91)</f>
        <v>0</v>
      </c>
      <c r="BA422" s="335">
        <f>IF(OR($C483&gt;BA$7,$C483+$E483-2&lt;BA$7),0,($D483-SUM($F483:AZ483)-SUM($F422:AZ422))*SAP_Leadsheet!$E$91)</f>
        <v>0</v>
      </c>
      <c r="BB422" s="335">
        <f>IF(OR($C483&gt;BB$7,$C483+$E483-2&lt;BB$7),0,($D483-SUM($F483:BA483)-SUM($F422:BA422))*SAP_Leadsheet!$E$91)</f>
        <v>0</v>
      </c>
      <c r="BC422" s="335">
        <f>IF(OR($C483&gt;BC$7,$C483+$E483-2&lt;BC$7),0,($D483-SUM($F483:BB483)-SUM($F422:BB422))*SAP_Leadsheet!$E$91)</f>
        <v>0</v>
      </c>
      <c r="BD422" s="335">
        <f>IF(OR($C483&gt;BD$7,$C483+$E483-2&lt;BD$7),0,($D483-SUM($F483:BC483)-SUM($F422:BC422))*SAP_Leadsheet!$E$91)</f>
        <v>0</v>
      </c>
      <c r="BE422" s="335">
        <f>IF(OR($C483&gt;BE$7,$C483+$E483-2&lt;BE$7),0,($D483-SUM($F483:BD483)-SUM($F422:BD422))*SAP_Leadsheet!$E$91)</f>
        <v>0</v>
      </c>
      <c r="BF422" s="335">
        <f>IF(OR($C483&gt;BF$7,$C483+$E483-2&lt;BF$7),0,($D483-SUM($F483:BE483)-SUM($F422:BE422))*SAP_Leadsheet!$E$91)</f>
        <v>0</v>
      </c>
      <c r="BG422" s="335">
        <f>IF(OR($C483&gt;BG$7,$C483+$E483-2&lt;BG$7),0,($D483-SUM($F483:BF483)-SUM($F422:BF422))*SAP_Leadsheet!$E$91)</f>
        <v>0</v>
      </c>
      <c r="BH422" s="335">
        <f>IF(OR($C483&gt;BH$7,$C483+$E483-2&lt;BH$7),0,($D483-SUM($F483:BG483)-SUM($F422:BG422))*SAP_Leadsheet!$E$91)</f>
        <v>0</v>
      </c>
      <c r="BI422" s="335">
        <f>IF(OR($C483&gt;BI$7,$C483+$E483-2&lt;BI$7),0,($D483-SUM($F483:BH483)-SUM($F422:BH422))*SAP_Leadsheet!$E$91)</f>
        <v>0</v>
      </c>
      <c r="BJ422" s="335">
        <f>IF(OR($C483&gt;BJ$7,$C483+$E483-2&lt;BJ$7),0,($D483-SUM($F483:BI483)-SUM($F422:BI422))*SAP_Leadsheet!$E$91)</f>
        <v>0</v>
      </c>
      <c r="BK422" s="335">
        <f>IF(OR($C483&gt;BK$7,$C483+$E483-2&lt;BK$7),0,($D483-SUM($F483:BJ483)-SUM($F422:BJ422))*SAP_Leadsheet!$E$91)</f>
        <v>0</v>
      </c>
      <c r="BL422" s="335">
        <f>IF(OR($C483&gt;BL$7,$C483+$E483-2&lt;BL$7),0,($D483-SUM($F483:BK483)-SUM($F422:BK422))*SAP_Leadsheet!$E$91)</f>
        <v>0</v>
      </c>
      <c r="BM422" s="335">
        <f>IF(OR($C483&gt;BM$7,$C483+$E483-2&lt;BM$7),0,($D483-SUM($F483:BL483)-SUM($F422:BL422))*SAP_Leadsheet!$E$91)</f>
        <v>0</v>
      </c>
      <c r="BN422" s="335">
        <f>IF(OR($C483&gt;BN$7,$C483+$E483-2&lt;BN$7),0,($D483-SUM($F483:BM483)-SUM($F422:BM422))*SAP_Leadsheet!$E$91)</f>
        <v>0</v>
      </c>
      <c r="BO422" s="253"/>
      <c r="BP422" s="253"/>
      <c r="BQ422" s="253"/>
      <c r="BR422" s="253"/>
      <c r="BS422" s="253"/>
      <c r="BT422" s="253"/>
      <c r="BU422" s="253"/>
      <c r="BV422" s="253"/>
      <c r="BW422" s="253"/>
      <c r="BX422" s="253"/>
      <c r="BY422" s="253"/>
      <c r="BZ422" s="253"/>
      <c r="CA422" s="253"/>
      <c r="CB422" s="253"/>
      <c r="CC422" s="253"/>
      <c r="CD422" s="253"/>
      <c r="CE422" s="253"/>
      <c r="CF422" s="253"/>
      <c r="CG422" s="253"/>
      <c r="CH422" s="253"/>
      <c r="CI422" s="253"/>
      <c r="CJ422" s="253"/>
      <c r="CK422" s="253"/>
      <c r="CL422" s="253"/>
    </row>
    <row r="423" spans="1:90" hidden="1" outlineLevel="1" x14ac:dyDescent="0.15">
      <c r="A423" s="112"/>
      <c r="B423" s="87"/>
      <c r="C423" s="8">
        <v>9</v>
      </c>
      <c r="D423" s="332"/>
      <c r="E423" s="333"/>
      <c r="F423" s="334"/>
      <c r="G423" s="335">
        <f>IF(OR($C484&gt;G$7,$C484+$E484-2&lt;G$7),0,($D484-SUM($F484:F484)-SUM($F423:F423))*SAP_Leadsheet!$E$91)</f>
        <v>0</v>
      </c>
      <c r="H423" s="335">
        <f>IF(OR($C484&gt;H$7,$C484+$E484-2&lt;H$7),0,($D484-SUM($F484:G484)-SUM($F423:G423))*SAP_Leadsheet!$E$91)</f>
        <v>0</v>
      </c>
      <c r="I423" s="335">
        <f>IF(OR($C484&gt;I$7,$C484+$E484-2&lt;I$7),0,($D484-SUM($F484:H484)-SUM($F423:H423))*SAP_Leadsheet!$E$91)</f>
        <v>0</v>
      </c>
      <c r="J423" s="335">
        <f>IF(OR($C484&gt;J$7,$C484+$E484-2&lt;J$7),0,($D484-SUM($F484:I484)-SUM($F423:I423))*SAP_Leadsheet!$E$91)</f>
        <v>0</v>
      </c>
      <c r="K423" s="335">
        <f>IF(OR($C484&gt;K$7,$C484+$E484-2&lt;K$7),0,($D484-SUM($F484:J484)-SUM($F423:J423))*SAP_Leadsheet!$E$91)</f>
        <v>0</v>
      </c>
      <c r="L423" s="335">
        <f>IF(OR($C484&gt;L$7,$C484+$E484-2&lt;L$7),0,($D484-SUM($F484:K484)-SUM($F423:K423))*SAP_Leadsheet!$E$91)</f>
        <v>0</v>
      </c>
      <c r="M423" s="335">
        <f>IF(OR($C484&gt;M$7,$C484+$E484-2&lt;M$7),0,($D484-SUM($F484:L484)-SUM($F423:L423))*SAP_Leadsheet!$E$91)</f>
        <v>0</v>
      </c>
      <c r="N423" s="335">
        <f>IF(OR($C484&gt;N$7,$C484+$E484-2&lt;N$7),0,($D484-SUM($F484:M484)-SUM($F423:M423))*SAP_Leadsheet!$E$91)</f>
        <v>0</v>
      </c>
      <c r="O423" s="335">
        <f>IF(OR($C484&gt;O$7,$C484+$E484-2&lt;O$7),0,($D484-SUM($F484:N484)-SUM($F423:N423))*SAP_Leadsheet!$E$91)</f>
        <v>0</v>
      </c>
      <c r="P423" s="335">
        <f>IF(OR($C484&gt;P$7,$C484+$E484-2&lt;P$7),0,($D484-SUM($F484:O484)-SUM($F423:O423))*SAP_Leadsheet!$E$91)</f>
        <v>0</v>
      </c>
      <c r="Q423" s="335">
        <f>IF(OR($C484&gt;Q$7,$C484+$E484-2&lt;Q$7),0,($D484-SUM($F484:P484)-SUM($F423:P423))*SAP_Leadsheet!$E$91)</f>
        <v>0</v>
      </c>
      <c r="R423" s="335">
        <f>IF(OR($C484&gt;R$7,$C484+$E484-2&lt;R$7),0,($D484-SUM($F484:Q484)-SUM($F423:Q423))*SAP_Leadsheet!$E$91)</f>
        <v>0</v>
      </c>
      <c r="S423" s="335">
        <f>IF(OR($C484&gt;S$7,$C484+$E484-2&lt;S$7),0,($D484-SUM($F484:R484)-SUM($F423:R423))*SAP_Leadsheet!$E$91)</f>
        <v>0</v>
      </c>
      <c r="T423" s="335">
        <f>IF(OR($C484&gt;T$7,$C484+$E484-2&lt;T$7),0,($D484-SUM($F484:S484)-SUM($F423:S423))*SAP_Leadsheet!$E$91)</f>
        <v>0</v>
      </c>
      <c r="U423" s="335">
        <f>IF(OR($C484&gt;U$7,$C484+$E484-2&lt;U$7),0,($D484-SUM($F484:T484)-SUM($F423:T423))*SAP_Leadsheet!$E$91)</f>
        <v>0</v>
      </c>
      <c r="V423" s="335">
        <f>IF(OR($C484&gt;V$7,$C484+$E484-2&lt;V$7),0,($D484-SUM($F484:U484)-SUM($F423:U423))*SAP_Leadsheet!$E$91)</f>
        <v>0</v>
      </c>
      <c r="W423" s="335">
        <f>IF(OR($C484&gt;W$7,$C484+$E484-2&lt;W$7),0,($D484-SUM($F484:V484)-SUM($F423:V423))*SAP_Leadsheet!$E$91)</f>
        <v>0</v>
      </c>
      <c r="X423" s="335">
        <f>IF(OR($C484&gt;X$7,$C484+$E484-2&lt;X$7),0,($D484-SUM($F484:W484)-SUM($F423:W423))*SAP_Leadsheet!$E$91)</f>
        <v>0</v>
      </c>
      <c r="Y423" s="335">
        <f>IF(OR($C484&gt;Y$7,$C484+$E484-2&lt;Y$7),0,($D484-SUM($F484:X484)-SUM($F423:X423))*SAP_Leadsheet!$E$91)</f>
        <v>0</v>
      </c>
      <c r="Z423" s="335">
        <f>IF(OR($C484&gt;Z$7,$C484+$E484-2&lt;Z$7),0,($D484-SUM($F484:Y484)-SUM($F423:Y423))*SAP_Leadsheet!$E$91)</f>
        <v>0</v>
      </c>
      <c r="AA423" s="335">
        <f>IF(OR($C484&gt;AA$7,$C484+$E484-2&lt;AA$7),0,($D484-SUM($F484:Z484)-SUM($F423:Z423))*SAP_Leadsheet!$E$91)</f>
        <v>0</v>
      </c>
      <c r="AB423" s="335">
        <f>IF(OR($C484&gt;AB$7,$C484+$E484-2&lt;AB$7),0,($D484-SUM($F484:AA484)-SUM($F423:AA423))*SAP_Leadsheet!$E$91)</f>
        <v>0</v>
      </c>
      <c r="AC423" s="335">
        <f>IF(OR($C484&gt;AC$7,$C484+$E484-2&lt;AC$7),0,($D484-SUM($F484:AB484)-SUM($F423:AB423))*SAP_Leadsheet!$E$91)</f>
        <v>0</v>
      </c>
      <c r="AD423" s="335">
        <f>IF(OR($C484&gt;AD$7,$C484+$E484-2&lt;AD$7),0,($D484-SUM($F484:AC484)-SUM($F423:AC423))*SAP_Leadsheet!$E$91)</f>
        <v>0</v>
      </c>
      <c r="AE423" s="335">
        <f>IF(OR($C484&gt;AE$7,$C484+$E484-2&lt;AE$7),0,($D484-SUM($F484:AD484)-SUM($F423:AD423))*SAP_Leadsheet!$E$91)</f>
        <v>0</v>
      </c>
      <c r="AF423" s="335">
        <f>IF(OR($C484&gt;AF$7,$C484+$E484-2&lt;AF$7),0,($D484-SUM($F484:AE484)-SUM($F423:AE423))*SAP_Leadsheet!$E$91)</f>
        <v>0</v>
      </c>
      <c r="AG423" s="335">
        <f>IF(OR($C484&gt;AG$7,$C484+$E484-2&lt;AG$7),0,($D484-SUM($F484:AF484)-SUM($F423:AF423))*SAP_Leadsheet!$E$91)</f>
        <v>0</v>
      </c>
      <c r="AH423" s="335">
        <f>IF(OR($C484&gt;AH$7,$C484+$E484-2&lt;AH$7),0,($D484-SUM($F484:AG484)-SUM($F423:AG423))*SAP_Leadsheet!$E$91)</f>
        <v>0</v>
      </c>
      <c r="AI423" s="335">
        <f>IF(OR($C484&gt;AI$7,$C484+$E484-2&lt;AI$7),0,($D484-SUM($F484:AH484)-SUM($F423:AH423))*SAP_Leadsheet!$E$91)</f>
        <v>0</v>
      </c>
      <c r="AJ423" s="335">
        <f>IF(OR($C484&gt;AJ$7,$C484+$E484-2&lt;AJ$7),0,($D484-SUM($F484:AI484)-SUM($F423:AI423))*SAP_Leadsheet!$E$91)</f>
        <v>0</v>
      </c>
      <c r="AK423" s="335">
        <f>IF(OR($C484&gt;AK$7,$C484+$E484-2&lt;AK$7),0,($D484-SUM($F484:AJ484)-SUM($F423:AJ423))*SAP_Leadsheet!$E$91)</f>
        <v>0</v>
      </c>
      <c r="AL423" s="335">
        <f>IF(OR($C484&gt;AL$7,$C484+$E484-2&lt;AL$7),0,($D484-SUM($F484:AK484)-SUM($F423:AK423))*SAP_Leadsheet!$E$91)</f>
        <v>0</v>
      </c>
      <c r="AM423" s="335">
        <f>IF(OR($C484&gt;AM$7,$C484+$E484-2&lt;AM$7),0,($D484-SUM($F484:AL484)-SUM($F423:AL423))*SAP_Leadsheet!$E$91)</f>
        <v>0</v>
      </c>
      <c r="AN423" s="335">
        <f>IF(OR($C484&gt;AN$7,$C484+$E484-2&lt;AN$7),0,($D484-SUM($F484:AM484)-SUM($F423:AM423))*SAP_Leadsheet!$E$91)</f>
        <v>0</v>
      </c>
      <c r="AO423" s="335">
        <f>IF(OR($C484&gt;AO$7,$C484+$E484-2&lt;AO$7),0,($D484-SUM($F484:AN484)-SUM($F423:AN423))*SAP_Leadsheet!$E$91)</f>
        <v>0</v>
      </c>
      <c r="AP423" s="335">
        <f>IF(OR($C484&gt;AP$7,$C484+$E484-2&lt;AP$7),0,($D484-SUM($F484:AO484)-SUM($F423:AO423))*SAP_Leadsheet!$E$91)</f>
        <v>0</v>
      </c>
      <c r="AQ423" s="335">
        <f>IF(OR($C484&gt;AQ$7,$C484+$E484-2&lt;AQ$7),0,($D484-SUM($F484:AP484)-SUM($F423:AP423))*SAP_Leadsheet!$E$91)</f>
        <v>0</v>
      </c>
      <c r="AR423" s="335">
        <f>IF(OR($C484&gt;AR$7,$C484+$E484-2&lt;AR$7),0,($D484-SUM($F484:AQ484)-SUM($F423:AQ423))*SAP_Leadsheet!$E$91)</f>
        <v>0</v>
      </c>
      <c r="AS423" s="335">
        <f>IF(OR($C484&gt;AS$7,$C484+$E484-2&lt;AS$7),0,($D484-SUM($F484:AR484)-SUM($F423:AR423))*SAP_Leadsheet!$E$91)</f>
        <v>0</v>
      </c>
      <c r="AT423" s="335">
        <f>IF(OR($C484&gt;AT$7,$C484+$E484-2&lt;AT$7),0,($D484-SUM($F484:AS484)-SUM($F423:AS423))*SAP_Leadsheet!$E$91)</f>
        <v>0</v>
      </c>
      <c r="AU423" s="335">
        <f>IF(OR($C484&gt;AU$7,$C484+$E484-2&lt;AU$7),0,($D484-SUM($F484:AT484)-SUM($F423:AT423))*SAP_Leadsheet!$E$91)</f>
        <v>0</v>
      </c>
      <c r="AV423" s="335">
        <f>IF(OR($C484&gt;AV$7,$C484+$E484-2&lt;AV$7),0,($D484-SUM($F484:AU484)-SUM($F423:AU423))*SAP_Leadsheet!$E$91)</f>
        <v>0</v>
      </c>
      <c r="AW423" s="335">
        <f>IF(OR($C484&gt;AW$7,$C484+$E484-2&lt;AW$7),0,($D484-SUM($F484:AV484)-SUM($F423:AV423))*SAP_Leadsheet!$E$91)</f>
        <v>0</v>
      </c>
      <c r="AX423" s="335">
        <f>IF(OR($C484&gt;AX$7,$C484+$E484-2&lt;AX$7),0,($D484-SUM($F484:AW484)-SUM($F423:AW423))*SAP_Leadsheet!$E$91)</f>
        <v>0</v>
      </c>
      <c r="AY423" s="335">
        <f>IF(OR($C484&gt;AY$7,$C484+$E484-2&lt;AY$7),0,($D484-SUM($F484:AX484)-SUM($F423:AX423))*SAP_Leadsheet!$E$91)</f>
        <v>0</v>
      </c>
      <c r="AZ423" s="335">
        <f>IF(OR($C484&gt;AZ$7,$C484+$E484-2&lt;AZ$7),0,($D484-SUM($F484:AY484)-SUM($F423:AY423))*SAP_Leadsheet!$E$91)</f>
        <v>0</v>
      </c>
      <c r="BA423" s="335">
        <f>IF(OR($C484&gt;BA$7,$C484+$E484-2&lt;BA$7),0,($D484-SUM($F484:AZ484)-SUM($F423:AZ423))*SAP_Leadsheet!$E$91)</f>
        <v>0</v>
      </c>
      <c r="BB423" s="335">
        <f>IF(OR($C484&gt;BB$7,$C484+$E484-2&lt;BB$7),0,($D484-SUM($F484:BA484)-SUM($F423:BA423))*SAP_Leadsheet!$E$91)</f>
        <v>0</v>
      </c>
      <c r="BC423" s="335">
        <f>IF(OR($C484&gt;BC$7,$C484+$E484-2&lt;BC$7),0,($D484-SUM($F484:BB484)-SUM($F423:BB423))*SAP_Leadsheet!$E$91)</f>
        <v>0</v>
      </c>
      <c r="BD423" s="335">
        <f>IF(OR($C484&gt;BD$7,$C484+$E484-2&lt;BD$7),0,($D484-SUM($F484:BC484)-SUM($F423:BC423))*SAP_Leadsheet!$E$91)</f>
        <v>0</v>
      </c>
      <c r="BE423" s="335">
        <f>IF(OR($C484&gt;BE$7,$C484+$E484-2&lt;BE$7),0,($D484-SUM($F484:BD484)-SUM($F423:BD423))*SAP_Leadsheet!$E$91)</f>
        <v>0</v>
      </c>
      <c r="BF423" s="335">
        <f>IF(OR($C484&gt;BF$7,$C484+$E484-2&lt;BF$7),0,($D484-SUM($F484:BE484)-SUM($F423:BE423))*SAP_Leadsheet!$E$91)</f>
        <v>0</v>
      </c>
      <c r="BG423" s="335">
        <f>IF(OR($C484&gt;BG$7,$C484+$E484-2&lt;BG$7),0,($D484-SUM($F484:BF484)-SUM($F423:BF423))*SAP_Leadsheet!$E$91)</f>
        <v>0</v>
      </c>
      <c r="BH423" s="335">
        <f>IF(OR($C484&gt;BH$7,$C484+$E484-2&lt;BH$7),0,($D484-SUM($F484:BG484)-SUM($F423:BG423))*SAP_Leadsheet!$E$91)</f>
        <v>0</v>
      </c>
      <c r="BI423" s="335">
        <f>IF(OR($C484&gt;BI$7,$C484+$E484-2&lt;BI$7),0,($D484-SUM($F484:BH484)-SUM($F423:BH423))*SAP_Leadsheet!$E$91)</f>
        <v>0</v>
      </c>
      <c r="BJ423" s="335">
        <f>IF(OR($C484&gt;BJ$7,$C484+$E484-2&lt;BJ$7),0,($D484-SUM($F484:BI484)-SUM($F423:BI423))*SAP_Leadsheet!$E$91)</f>
        <v>0</v>
      </c>
      <c r="BK423" s="335">
        <f>IF(OR($C484&gt;BK$7,$C484+$E484-2&lt;BK$7),0,($D484-SUM($F484:BJ484)-SUM($F423:BJ423))*SAP_Leadsheet!$E$91)</f>
        <v>0</v>
      </c>
      <c r="BL423" s="335">
        <f>IF(OR($C484&gt;BL$7,$C484+$E484-2&lt;BL$7),0,($D484-SUM($F484:BK484)-SUM($F423:BK423))*SAP_Leadsheet!$E$91)</f>
        <v>0</v>
      </c>
      <c r="BM423" s="335">
        <f>IF(OR($C484&gt;BM$7,$C484+$E484-2&lt;BM$7),0,($D484-SUM($F484:BL484)-SUM($F423:BL423))*SAP_Leadsheet!$E$91)</f>
        <v>0</v>
      </c>
      <c r="BN423" s="335">
        <f>IF(OR($C484&gt;BN$7,$C484+$E484-2&lt;BN$7),0,($D484-SUM($F484:BM484)-SUM($F423:BM423))*SAP_Leadsheet!$E$91)</f>
        <v>0</v>
      </c>
      <c r="BO423" s="253"/>
      <c r="BP423" s="253"/>
      <c r="BQ423" s="253"/>
      <c r="BR423" s="253"/>
      <c r="BS423" s="253"/>
      <c r="BT423" s="253"/>
      <c r="BU423" s="253"/>
      <c r="BV423" s="253"/>
      <c r="BW423" s="253"/>
      <c r="BX423" s="253"/>
      <c r="BY423" s="253"/>
      <c r="BZ423" s="253"/>
      <c r="CA423" s="253"/>
      <c r="CB423" s="253"/>
      <c r="CC423" s="253"/>
      <c r="CD423" s="253"/>
      <c r="CE423" s="253"/>
      <c r="CF423" s="253"/>
      <c r="CG423" s="253"/>
      <c r="CH423" s="253"/>
      <c r="CI423" s="253"/>
      <c r="CJ423" s="253"/>
      <c r="CK423" s="253"/>
      <c r="CL423" s="253"/>
    </row>
    <row r="424" spans="1:90" hidden="1" outlineLevel="1" x14ac:dyDescent="0.15">
      <c r="A424" s="112"/>
      <c r="B424" s="87"/>
      <c r="C424" s="8">
        <v>10</v>
      </c>
      <c r="D424" s="332"/>
      <c r="E424" s="333"/>
      <c r="F424" s="334"/>
      <c r="G424" s="335">
        <f>IF(OR($C485&gt;G$7,$C485+$E485-2&lt;G$7),0,($D485-SUM($F485:F485)-SUM($F424:F424))*SAP_Leadsheet!$E$91)</f>
        <v>0</v>
      </c>
      <c r="H424" s="335">
        <f>IF(OR($C485&gt;H$7,$C485+$E485-2&lt;H$7),0,($D485-SUM($F485:G485)-SUM($F424:G424))*SAP_Leadsheet!$E$91)</f>
        <v>0</v>
      </c>
      <c r="I424" s="335">
        <f>IF(OR($C485&gt;I$7,$C485+$E485-2&lt;I$7),0,($D485-SUM($F485:H485)-SUM($F424:H424))*SAP_Leadsheet!$E$91)</f>
        <v>0</v>
      </c>
      <c r="J424" s="335">
        <f>IF(OR($C485&gt;J$7,$C485+$E485-2&lt;J$7),0,($D485-SUM($F485:I485)-SUM($F424:I424))*SAP_Leadsheet!$E$91)</f>
        <v>0</v>
      </c>
      <c r="K424" s="335">
        <f>IF(OR($C485&gt;K$7,$C485+$E485-2&lt;K$7),0,($D485-SUM($F485:J485)-SUM($F424:J424))*SAP_Leadsheet!$E$91)</f>
        <v>0</v>
      </c>
      <c r="L424" s="335">
        <f>IF(OR($C485&gt;L$7,$C485+$E485-2&lt;L$7),0,($D485-SUM($F485:K485)-SUM($F424:K424))*SAP_Leadsheet!$E$91)</f>
        <v>0</v>
      </c>
      <c r="M424" s="335">
        <f>IF(OR($C485&gt;M$7,$C485+$E485-2&lt;M$7),0,($D485-SUM($F485:L485)-SUM($F424:L424))*SAP_Leadsheet!$E$91)</f>
        <v>0</v>
      </c>
      <c r="N424" s="335">
        <f>IF(OR($C485&gt;N$7,$C485+$E485-2&lt;N$7),0,($D485-SUM($F485:M485)-SUM($F424:M424))*SAP_Leadsheet!$E$91)</f>
        <v>0</v>
      </c>
      <c r="O424" s="335">
        <f>IF(OR($C485&gt;O$7,$C485+$E485-2&lt;O$7),0,($D485-SUM($F485:N485)-SUM($F424:N424))*SAP_Leadsheet!$E$91)</f>
        <v>0</v>
      </c>
      <c r="P424" s="335">
        <f>IF(OR($C485&gt;P$7,$C485+$E485-2&lt;P$7),0,($D485-SUM($F485:O485)-SUM($F424:O424))*SAP_Leadsheet!$E$91)</f>
        <v>0</v>
      </c>
      <c r="Q424" s="335">
        <f>IF(OR($C485&gt;Q$7,$C485+$E485-2&lt;Q$7),0,($D485-SUM($F485:P485)-SUM($F424:P424))*SAP_Leadsheet!$E$91)</f>
        <v>0</v>
      </c>
      <c r="R424" s="335">
        <f>IF(OR($C485&gt;R$7,$C485+$E485-2&lt;R$7),0,($D485-SUM($F485:Q485)-SUM($F424:Q424))*SAP_Leadsheet!$E$91)</f>
        <v>0</v>
      </c>
      <c r="S424" s="335">
        <f>IF(OR($C485&gt;S$7,$C485+$E485-2&lt;S$7),0,($D485-SUM($F485:R485)-SUM($F424:R424))*SAP_Leadsheet!$E$91)</f>
        <v>0</v>
      </c>
      <c r="T424" s="335">
        <f>IF(OR($C485&gt;T$7,$C485+$E485-2&lt;T$7),0,($D485-SUM($F485:S485)-SUM($F424:S424))*SAP_Leadsheet!$E$91)</f>
        <v>0</v>
      </c>
      <c r="U424" s="335">
        <f>IF(OR($C485&gt;U$7,$C485+$E485-2&lt;U$7),0,($D485-SUM($F485:T485)-SUM($F424:T424))*SAP_Leadsheet!$E$91)</f>
        <v>0</v>
      </c>
      <c r="V424" s="335">
        <f>IF(OR($C485&gt;V$7,$C485+$E485-2&lt;V$7),0,($D485-SUM($F485:U485)-SUM($F424:U424))*SAP_Leadsheet!$E$91)</f>
        <v>0</v>
      </c>
      <c r="W424" s="335">
        <f>IF(OR($C485&gt;W$7,$C485+$E485-2&lt;W$7),0,($D485-SUM($F485:V485)-SUM($F424:V424))*SAP_Leadsheet!$E$91)</f>
        <v>0</v>
      </c>
      <c r="X424" s="335">
        <f>IF(OR($C485&gt;X$7,$C485+$E485-2&lt;X$7),0,($D485-SUM($F485:W485)-SUM($F424:W424))*SAP_Leadsheet!$E$91)</f>
        <v>0</v>
      </c>
      <c r="Y424" s="335">
        <f>IF(OR($C485&gt;Y$7,$C485+$E485-2&lt;Y$7),0,($D485-SUM($F485:X485)-SUM($F424:X424))*SAP_Leadsheet!$E$91)</f>
        <v>0</v>
      </c>
      <c r="Z424" s="335">
        <f>IF(OR($C485&gt;Z$7,$C485+$E485-2&lt;Z$7),0,($D485-SUM($F485:Y485)-SUM($F424:Y424))*SAP_Leadsheet!$E$91)</f>
        <v>0</v>
      </c>
      <c r="AA424" s="335">
        <f>IF(OR($C485&gt;AA$7,$C485+$E485-2&lt;AA$7),0,($D485-SUM($F485:Z485)-SUM($F424:Z424))*SAP_Leadsheet!$E$91)</f>
        <v>0</v>
      </c>
      <c r="AB424" s="335">
        <f>IF(OR($C485&gt;AB$7,$C485+$E485-2&lt;AB$7),0,($D485-SUM($F485:AA485)-SUM($F424:AA424))*SAP_Leadsheet!$E$91)</f>
        <v>0</v>
      </c>
      <c r="AC424" s="335">
        <f>IF(OR($C485&gt;AC$7,$C485+$E485-2&lt;AC$7),0,($D485-SUM($F485:AB485)-SUM($F424:AB424))*SAP_Leadsheet!$E$91)</f>
        <v>0</v>
      </c>
      <c r="AD424" s="335">
        <f>IF(OR($C485&gt;AD$7,$C485+$E485-2&lt;AD$7),0,($D485-SUM($F485:AC485)-SUM($F424:AC424))*SAP_Leadsheet!$E$91)</f>
        <v>0</v>
      </c>
      <c r="AE424" s="335">
        <f>IF(OR($C485&gt;AE$7,$C485+$E485-2&lt;AE$7),0,($D485-SUM($F485:AD485)-SUM($F424:AD424))*SAP_Leadsheet!$E$91)</f>
        <v>0</v>
      </c>
      <c r="AF424" s="335">
        <f>IF(OR($C485&gt;AF$7,$C485+$E485-2&lt;AF$7),0,($D485-SUM($F485:AE485)-SUM($F424:AE424))*SAP_Leadsheet!$E$91)</f>
        <v>0</v>
      </c>
      <c r="AG424" s="335">
        <f>IF(OR($C485&gt;AG$7,$C485+$E485-2&lt;AG$7),0,($D485-SUM($F485:AF485)-SUM($F424:AF424))*SAP_Leadsheet!$E$91)</f>
        <v>0</v>
      </c>
      <c r="AH424" s="335">
        <f>IF(OR($C485&gt;AH$7,$C485+$E485-2&lt;AH$7),0,($D485-SUM($F485:AG485)-SUM($F424:AG424))*SAP_Leadsheet!$E$91)</f>
        <v>0</v>
      </c>
      <c r="AI424" s="335">
        <f>IF(OR($C485&gt;AI$7,$C485+$E485-2&lt;AI$7),0,($D485-SUM($F485:AH485)-SUM($F424:AH424))*SAP_Leadsheet!$E$91)</f>
        <v>0</v>
      </c>
      <c r="AJ424" s="335">
        <f>IF(OR($C485&gt;AJ$7,$C485+$E485-2&lt;AJ$7),0,($D485-SUM($F485:AI485)-SUM($F424:AI424))*SAP_Leadsheet!$E$91)</f>
        <v>0</v>
      </c>
      <c r="AK424" s="335">
        <f>IF(OR($C485&gt;AK$7,$C485+$E485-2&lt;AK$7),0,($D485-SUM($F485:AJ485)-SUM($F424:AJ424))*SAP_Leadsheet!$E$91)</f>
        <v>0</v>
      </c>
      <c r="AL424" s="335">
        <f>IF(OR($C485&gt;AL$7,$C485+$E485-2&lt;AL$7),0,($D485-SUM($F485:AK485)-SUM($F424:AK424))*SAP_Leadsheet!$E$91)</f>
        <v>0</v>
      </c>
      <c r="AM424" s="335">
        <f>IF(OR($C485&gt;AM$7,$C485+$E485-2&lt;AM$7),0,($D485-SUM($F485:AL485)-SUM($F424:AL424))*SAP_Leadsheet!$E$91)</f>
        <v>0</v>
      </c>
      <c r="AN424" s="335">
        <f>IF(OR($C485&gt;AN$7,$C485+$E485-2&lt;AN$7),0,($D485-SUM($F485:AM485)-SUM($F424:AM424))*SAP_Leadsheet!$E$91)</f>
        <v>0</v>
      </c>
      <c r="AO424" s="335">
        <f>IF(OR($C485&gt;AO$7,$C485+$E485-2&lt;AO$7),0,($D485-SUM($F485:AN485)-SUM($F424:AN424))*SAP_Leadsheet!$E$91)</f>
        <v>0</v>
      </c>
      <c r="AP424" s="335">
        <f>IF(OR($C485&gt;AP$7,$C485+$E485-2&lt;AP$7),0,($D485-SUM($F485:AO485)-SUM($F424:AO424))*SAP_Leadsheet!$E$91)</f>
        <v>0</v>
      </c>
      <c r="AQ424" s="335">
        <f>IF(OR($C485&gt;AQ$7,$C485+$E485-2&lt;AQ$7),0,($D485-SUM($F485:AP485)-SUM($F424:AP424))*SAP_Leadsheet!$E$91)</f>
        <v>0</v>
      </c>
      <c r="AR424" s="335">
        <f>IF(OR($C485&gt;AR$7,$C485+$E485-2&lt;AR$7),0,($D485-SUM($F485:AQ485)-SUM($F424:AQ424))*SAP_Leadsheet!$E$91)</f>
        <v>0</v>
      </c>
      <c r="AS424" s="335">
        <f>IF(OR($C485&gt;AS$7,$C485+$E485-2&lt;AS$7),0,($D485-SUM($F485:AR485)-SUM($F424:AR424))*SAP_Leadsheet!$E$91)</f>
        <v>0</v>
      </c>
      <c r="AT424" s="335">
        <f>IF(OR($C485&gt;AT$7,$C485+$E485-2&lt;AT$7),0,($D485-SUM($F485:AS485)-SUM($F424:AS424))*SAP_Leadsheet!$E$91)</f>
        <v>0</v>
      </c>
      <c r="AU424" s="335">
        <f>IF(OR($C485&gt;AU$7,$C485+$E485-2&lt;AU$7),0,($D485-SUM($F485:AT485)-SUM($F424:AT424))*SAP_Leadsheet!$E$91)</f>
        <v>0</v>
      </c>
      <c r="AV424" s="335">
        <f>IF(OR($C485&gt;AV$7,$C485+$E485-2&lt;AV$7),0,($D485-SUM($F485:AU485)-SUM($F424:AU424))*SAP_Leadsheet!$E$91)</f>
        <v>0</v>
      </c>
      <c r="AW424" s="335">
        <f>IF(OR($C485&gt;AW$7,$C485+$E485-2&lt;AW$7),0,($D485-SUM($F485:AV485)-SUM($F424:AV424))*SAP_Leadsheet!$E$91)</f>
        <v>0</v>
      </c>
      <c r="AX424" s="335">
        <f>IF(OR($C485&gt;AX$7,$C485+$E485-2&lt;AX$7),0,($D485-SUM($F485:AW485)-SUM($F424:AW424))*SAP_Leadsheet!$E$91)</f>
        <v>0</v>
      </c>
      <c r="AY424" s="335">
        <f>IF(OR($C485&gt;AY$7,$C485+$E485-2&lt;AY$7),0,($D485-SUM($F485:AX485)-SUM($F424:AX424))*SAP_Leadsheet!$E$91)</f>
        <v>0</v>
      </c>
      <c r="AZ424" s="335">
        <f>IF(OR($C485&gt;AZ$7,$C485+$E485-2&lt;AZ$7),0,($D485-SUM($F485:AY485)-SUM($F424:AY424))*SAP_Leadsheet!$E$91)</f>
        <v>0</v>
      </c>
      <c r="BA424" s="335">
        <f>IF(OR($C485&gt;BA$7,$C485+$E485-2&lt;BA$7),0,($D485-SUM($F485:AZ485)-SUM($F424:AZ424))*SAP_Leadsheet!$E$91)</f>
        <v>0</v>
      </c>
      <c r="BB424" s="335">
        <f>IF(OR($C485&gt;BB$7,$C485+$E485-2&lt;BB$7),0,($D485-SUM($F485:BA485)-SUM($F424:BA424))*SAP_Leadsheet!$E$91)</f>
        <v>0</v>
      </c>
      <c r="BC424" s="335">
        <f>IF(OR($C485&gt;BC$7,$C485+$E485-2&lt;BC$7),0,($D485-SUM($F485:BB485)-SUM($F424:BB424))*SAP_Leadsheet!$E$91)</f>
        <v>0</v>
      </c>
      <c r="BD424" s="335">
        <f>IF(OR($C485&gt;BD$7,$C485+$E485-2&lt;BD$7),0,($D485-SUM($F485:BC485)-SUM($F424:BC424))*SAP_Leadsheet!$E$91)</f>
        <v>0</v>
      </c>
      <c r="BE424" s="335">
        <f>IF(OR($C485&gt;BE$7,$C485+$E485-2&lt;BE$7),0,($D485-SUM($F485:BD485)-SUM($F424:BD424))*SAP_Leadsheet!$E$91)</f>
        <v>0</v>
      </c>
      <c r="BF424" s="335">
        <f>IF(OR($C485&gt;BF$7,$C485+$E485-2&lt;BF$7),0,($D485-SUM($F485:BE485)-SUM($F424:BE424))*SAP_Leadsheet!$E$91)</f>
        <v>0</v>
      </c>
      <c r="BG424" s="335">
        <f>IF(OR($C485&gt;BG$7,$C485+$E485-2&lt;BG$7),0,($D485-SUM($F485:BF485)-SUM($F424:BF424))*SAP_Leadsheet!$E$91)</f>
        <v>0</v>
      </c>
      <c r="BH424" s="335">
        <f>IF(OR($C485&gt;BH$7,$C485+$E485-2&lt;BH$7),0,($D485-SUM($F485:BG485)-SUM($F424:BG424))*SAP_Leadsheet!$E$91)</f>
        <v>0</v>
      </c>
      <c r="BI424" s="335">
        <f>IF(OR($C485&gt;BI$7,$C485+$E485-2&lt;BI$7),0,($D485-SUM($F485:BH485)-SUM($F424:BH424))*SAP_Leadsheet!$E$91)</f>
        <v>0</v>
      </c>
      <c r="BJ424" s="335">
        <f>IF(OR($C485&gt;BJ$7,$C485+$E485-2&lt;BJ$7),0,($D485-SUM($F485:BI485)-SUM($F424:BI424))*SAP_Leadsheet!$E$91)</f>
        <v>0</v>
      </c>
      <c r="BK424" s="335">
        <f>IF(OR($C485&gt;BK$7,$C485+$E485-2&lt;BK$7),0,($D485-SUM($F485:BJ485)-SUM($F424:BJ424))*SAP_Leadsheet!$E$91)</f>
        <v>0</v>
      </c>
      <c r="BL424" s="335">
        <f>IF(OR($C485&gt;BL$7,$C485+$E485-2&lt;BL$7),0,($D485-SUM($F485:BK485)-SUM($F424:BK424))*SAP_Leadsheet!$E$91)</f>
        <v>0</v>
      </c>
      <c r="BM424" s="335">
        <f>IF(OR($C485&gt;BM$7,$C485+$E485-2&lt;BM$7),0,($D485-SUM($F485:BL485)-SUM($F424:BL424))*SAP_Leadsheet!$E$91)</f>
        <v>0</v>
      </c>
      <c r="BN424" s="335">
        <f>IF(OR($C485&gt;BN$7,$C485+$E485-2&lt;BN$7),0,($D485-SUM($F485:BM485)-SUM($F424:BM424))*SAP_Leadsheet!$E$91)</f>
        <v>0</v>
      </c>
      <c r="BO424" s="253"/>
      <c r="BP424" s="253"/>
      <c r="BQ424" s="253"/>
      <c r="BR424" s="253"/>
      <c r="BS424" s="253"/>
      <c r="BT424" s="253"/>
      <c r="BU424" s="253"/>
      <c r="BV424" s="253"/>
      <c r="BW424" s="253"/>
      <c r="BX424" s="253"/>
      <c r="BY424" s="253"/>
      <c r="BZ424" s="253"/>
      <c r="CA424" s="253"/>
      <c r="CB424" s="253"/>
      <c r="CC424" s="253"/>
      <c r="CD424" s="253"/>
      <c r="CE424" s="253"/>
      <c r="CF424" s="253"/>
      <c r="CG424" s="253"/>
      <c r="CH424" s="253"/>
      <c r="CI424" s="253"/>
      <c r="CJ424" s="253"/>
      <c r="CK424" s="253"/>
      <c r="CL424" s="253"/>
    </row>
    <row r="425" spans="1:90" hidden="1" outlineLevel="1" x14ac:dyDescent="0.15">
      <c r="A425" s="112"/>
      <c r="B425" s="87"/>
      <c r="C425" s="8">
        <v>11</v>
      </c>
      <c r="D425" s="332"/>
      <c r="E425" s="333"/>
      <c r="F425" s="334"/>
      <c r="G425" s="335">
        <f>IF(OR($C486&gt;G$7,$C486+$E486-2&lt;G$7),0,($D486-SUM($F486:F486)-SUM($F425:F425))*SAP_Leadsheet!$E$91)</f>
        <v>0</v>
      </c>
      <c r="H425" s="335">
        <f>IF(OR($C486&gt;H$7,$C486+$E486-2&lt;H$7),0,($D486-SUM($F486:G486)-SUM($F425:G425))*SAP_Leadsheet!$E$91)</f>
        <v>0</v>
      </c>
      <c r="I425" s="335">
        <f>IF(OR($C486&gt;I$7,$C486+$E486-2&lt;I$7),0,($D486-SUM($F486:H486)-SUM($F425:H425))*SAP_Leadsheet!$E$91)</f>
        <v>0</v>
      </c>
      <c r="J425" s="335">
        <f>IF(OR($C486&gt;J$7,$C486+$E486-2&lt;J$7),0,($D486-SUM($F486:I486)-SUM($F425:I425))*SAP_Leadsheet!$E$91)</f>
        <v>0</v>
      </c>
      <c r="K425" s="335">
        <f>IF(OR($C486&gt;K$7,$C486+$E486-2&lt;K$7),0,($D486-SUM($F486:J486)-SUM($F425:J425))*SAP_Leadsheet!$E$91)</f>
        <v>0</v>
      </c>
      <c r="L425" s="335">
        <f>IF(OR($C486&gt;L$7,$C486+$E486-2&lt;L$7),0,($D486-SUM($F486:K486)-SUM($F425:K425))*SAP_Leadsheet!$E$91)</f>
        <v>0</v>
      </c>
      <c r="M425" s="335">
        <f>IF(OR($C486&gt;M$7,$C486+$E486-2&lt;M$7),0,($D486-SUM($F486:L486)-SUM($F425:L425))*SAP_Leadsheet!$E$91)</f>
        <v>0</v>
      </c>
      <c r="N425" s="335">
        <f>IF(OR($C486&gt;N$7,$C486+$E486-2&lt;N$7),0,($D486-SUM($F486:M486)-SUM($F425:M425))*SAP_Leadsheet!$E$91)</f>
        <v>0</v>
      </c>
      <c r="O425" s="335">
        <f>IF(OR($C486&gt;O$7,$C486+$E486-2&lt;O$7),0,($D486-SUM($F486:N486)-SUM($F425:N425))*SAP_Leadsheet!$E$91)</f>
        <v>0</v>
      </c>
      <c r="P425" s="335">
        <f>IF(OR($C486&gt;P$7,$C486+$E486-2&lt;P$7),0,($D486-SUM($F486:O486)-SUM($F425:O425))*SAP_Leadsheet!$E$91)</f>
        <v>0</v>
      </c>
      <c r="Q425" s="335">
        <f>IF(OR($C486&gt;Q$7,$C486+$E486-2&lt;Q$7),0,($D486-SUM($F486:P486)-SUM($F425:P425))*SAP_Leadsheet!$E$91)</f>
        <v>0</v>
      </c>
      <c r="R425" s="335">
        <f>IF(OR($C486&gt;R$7,$C486+$E486-2&lt;R$7),0,($D486-SUM($F486:Q486)-SUM($F425:Q425))*SAP_Leadsheet!$E$91)</f>
        <v>0</v>
      </c>
      <c r="S425" s="335">
        <f>IF(OR($C486&gt;S$7,$C486+$E486-2&lt;S$7),0,($D486-SUM($F486:R486)-SUM($F425:R425))*SAP_Leadsheet!$E$91)</f>
        <v>0</v>
      </c>
      <c r="T425" s="335">
        <f>IF(OR($C486&gt;T$7,$C486+$E486-2&lt;T$7),0,($D486-SUM($F486:S486)-SUM($F425:S425))*SAP_Leadsheet!$E$91)</f>
        <v>0</v>
      </c>
      <c r="U425" s="335">
        <f>IF(OR($C486&gt;U$7,$C486+$E486-2&lt;U$7),0,($D486-SUM($F486:T486)-SUM($F425:T425))*SAP_Leadsheet!$E$91)</f>
        <v>0</v>
      </c>
      <c r="V425" s="335">
        <f>IF(OR($C486&gt;V$7,$C486+$E486-2&lt;V$7),0,($D486-SUM($F486:U486)-SUM($F425:U425))*SAP_Leadsheet!$E$91)</f>
        <v>0</v>
      </c>
      <c r="W425" s="335">
        <f>IF(OR($C486&gt;W$7,$C486+$E486-2&lt;W$7),0,($D486-SUM($F486:V486)-SUM($F425:V425))*SAP_Leadsheet!$E$91)</f>
        <v>0</v>
      </c>
      <c r="X425" s="335">
        <f>IF(OR($C486&gt;X$7,$C486+$E486-2&lt;X$7),0,($D486-SUM($F486:W486)-SUM($F425:W425))*SAP_Leadsheet!$E$91)</f>
        <v>0</v>
      </c>
      <c r="Y425" s="335">
        <f>IF(OR($C486&gt;Y$7,$C486+$E486-2&lt;Y$7),0,($D486-SUM($F486:X486)-SUM($F425:X425))*SAP_Leadsheet!$E$91)</f>
        <v>0</v>
      </c>
      <c r="Z425" s="335">
        <f>IF(OR($C486&gt;Z$7,$C486+$E486-2&lt;Z$7),0,($D486-SUM($F486:Y486)-SUM($F425:Y425))*SAP_Leadsheet!$E$91)</f>
        <v>0</v>
      </c>
      <c r="AA425" s="335">
        <f>IF(OR($C486&gt;AA$7,$C486+$E486-2&lt;AA$7),0,($D486-SUM($F486:Z486)-SUM($F425:Z425))*SAP_Leadsheet!$E$91)</f>
        <v>0</v>
      </c>
      <c r="AB425" s="335">
        <f>IF(OR($C486&gt;AB$7,$C486+$E486-2&lt;AB$7),0,($D486-SUM($F486:AA486)-SUM($F425:AA425))*SAP_Leadsheet!$E$91)</f>
        <v>0</v>
      </c>
      <c r="AC425" s="335">
        <f>IF(OR($C486&gt;AC$7,$C486+$E486-2&lt;AC$7),0,($D486-SUM($F486:AB486)-SUM($F425:AB425))*SAP_Leadsheet!$E$91)</f>
        <v>0</v>
      </c>
      <c r="AD425" s="335">
        <f>IF(OR($C486&gt;AD$7,$C486+$E486-2&lt;AD$7),0,($D486-SUM($F486:AC486)-SUM($F425:AC425))*SAP_Leadsheet!$E$91)</f>
        <v>0</v>
      </c>
      <c r="AE425" s="335">
        <f>IF(OR($C486&gt;AE$7,$C486+$E486-2&lt;AE$7),0,($D486-SUM($F486:AD486)-SUM($F425:AD425))*SAP_Leadsheet!$E$91)</f>
        <v>0</v>
      </c>
      <c r="AF425" s="335">
        <f>IF(OR($C486&gt;AF$7,$C486+$E486-2&lt;AF$7),0,($D486-SUM($F486:AE486)-SUM($F425:AE425))*SAP_Leadsheet!$E$91)</f>
        <v>0</v>
      </c>
      <c r="AG425" s="335">
        <f>IF(OR($C486&gt;AG$7,$C486+$E486-2&lt;AG$7),0,($D486-SUM($F486:AF486)-SUM($F425:AF425))*SAP_Leadsheet!$E$91)</f>
        <v>0</v>
      </c>
      <c r="AH425" s="335">
        <f>IF(OR($C486&gt;AH$7,$C486+$E486-2&lt;AH$7),0,($D486-SUM($F486:AG486)-SUM($F425:AG425))*SAP_Leadsheet!$E$91)</f>
        <v>0</v>
      </c>
      <c r="AI425" s="335">
        <f>IF(OR($C486&gt;AI$7,$C486+$E486-2&lt;AI$7),0,($D486-SUM($F486:AH486)-SUM($F425:AH425))*SAP_Leadsheet!$E$91)</f>
        <v>0</v>
      </c>
      <c r="AJ425" s="335">
        <f>IF(OR($C486&gt;AJ$7,$C486+$E486-2&lt;AJ$7),0,($D486-SUM($F486:AI486)-SUM($F425:AI425))*SAP_Leadsheet!$E$91)</f>
        <v>0</v>
      </c>
      <c r="AK425" s="335">
        <f>IF(OR($C486&gt;AK$7,$C486+$E486-2&lt;AK$7),0,($D486-SUM($F486:AJ486)-SUM($F425:AJ425))*SAP_Leadsheet!$E$91)</f>
        <v>0</v>
      </c>
      <c r="AL425" s="335">
        <f>IF(OR($C486&gt;AL$7,$C486+$E486-2&lt;AL$7),0,($D486-SUM($F486:AK486)-SUM($F425:AK425))*SAP_Leadsheet!$E$91)</f>
        <v>0</v>
      </c>
      <c r="AM425" s="335">
        <f>IF(OR($C486&gt;AM$7,$C486+$E486-2&lt;AM$7),0,($D486-SUM($F486:AL486)-SUM($F425:AL425))*SAP_Leadsheet!$E$91)</f>
        <v>0</v>
      </c>
      <c r="AN425" s="335">
        <f>IF(OR($C486&gt;AN$7,$C486+$E486-2&lt;AN$7),0,($D486-SUM($F486:AM486)-SUM($F425:AM425))*SAP_Leadsheet!$E$91)</f>
        <v>0</v>
      </c>
      <c r="AO425" s="335">
        <f>IF(OR($C486&gt;AO$7,$C486+$E486-2&lt;AO$7),0,($D486-SUM($F486:AN486)-SUM($F425:AN425))*SAP_Leadsheet!$E$91)</f>
        <v>0</v>
      </c>
      <c r="AP425" s="335">
        <f>IF(OR($C486&gt;AP$7,$C486+$E486-2&lt;AP$7),0,($D486-SUM($F486:AO486)-SUM($F425:AO425))*SAP_Leadsheet!$E$91)</f>
        <v>0</v>
      </c>
      <c r="AQ425" s="335">
        <f>IF(OR($C486&gt;AQ$7,$C486+$E486-2&lt;AQ$7),0,($D486-SUM($F486:AP486)-SUM($F425:AP425))*SAP_Leadsheet!$E$91)</f>
        <v>0</v>
      </c>
      <c r="AR425" s="335">
        <f>IF(OR($C486&gt;AR$7,$C486+$E486-2&lt;AR$7),0,($D486-SUM($F486:AQ486)-SUM($F425:AQ425))*SAP_Leadsheet!$E$91)</f>
        <v>0</v>
      </c>
      <c r="AS425" s="335">
        <f>IF(OR($C486&gt;AS$7,$C486+$E486-2&lt;AS$7),0,($D486-SUM($F486:AR486)-SUM($F425:AR425))*SAP_Leadsheet!$E$91)</f>
        <v>0</v>
      </c>
      <c r="AT425" s="335">
        <f>IF(OR($C486&gt;AT$7,$C486+$E486-2&lt;AT$7),0,($D486-SUM($F486:AS486)-SUM($F425:AS425))*SAP_Leadsheet!$E$91)</f>
        <v>0</v>
      </c>
      <c r="AU425" s="335">
        <f>IF(OR($C486&gt;AU$7,$C486+$E486-2&lt;AU$7),0,($D486-SUM($F486:AT486)-SUM($F425:AT425))*SAP_Leadsheet!$E$91)</f>
        <v>0</v>
      </c>
      <c r="AV425" s="335">
        <f>IF(OR($C486&gt;AV$7,$C486+$E486-2&lt;AV$7),0,($D486-SUM($F486:AU486)-SUM($F425:AU425))*SAP_Leadsheet!$E$91)</f>
        <v>0</v>
      </c>
      <c r="AW425" s="335">
        <f>IF(OR($C486&gt;AW$7,$C486+$E486-2&lt;AW$7),0,($D486-SUM($F486:AV486)-SUM($F425:AV425))*SAP_Leadsheet!$E$91)</f>
        <v>0</v>
      </c>
      <c r="AX425" s="335">
        <f>IF(OR($C486&gt;AX$7,$C486+$E486-2&lt;AX$7),0,($D486-SUM($F486:AW486)-SUM($F425:AW425))*SAP_Leadsheet!$E$91)</f>
        <v>0</v>
      </c>
      <c r="AY425" s="335">
        <f>IF(OR($C486&gt;AY$7,$C486+$E486-2&lt;AY$7),0,($D486-SUM($F486:AX486)-SUM($F425:AX425))*SAP_Leadsheet!$E$91)</f>
        <v>0</v>
      </c>
      <c r="AZ425" s="335">
        <f>IF(OR($C486&gt;AZ$7,$C486+$E486-2&lt;AZ$7),0,($D486-SUM($F486:AY486)-SUM($F425:AY425))*SAP_Leadsheet!$E$91)</f>
        <v>0</v>
      </c>
      <c r="BA425" s="335">
        <f>IF(OR($C486&gt;BA$7,$C486+$E486-2&lt;BA$7),0,($D486-SUM($F486:AZ486)-SUM($F425:AZ425))*SAP_Leadsheet!$E$91)</f>
        <v>0</v>
      </c>
      <c r="BB425" s="335">
        <f>IF(OR($C486&gt;BB$7,$C486+$E486-2&lt;BB$7),0,($D486-SUM($F486:BA486)-SUM($F425:BA425))*SAP_Leadsheet!$E$91)</f>
        <v>0</v>
      </c>
      <c r="BC425" s="335">
        <f>IF(OR($C486&gt;BC$7,$C486+$E486-2&lt;BC$7),0,($D486-SUM($F486:BB486)-SUM($F425:BB425))*SAP_Leadsheet!$E$91)</f>
        <v>0</v>
      </c>
      <c r="BD425" s="335">
        <f>IF(OR($C486&gt;BD$7,$C486+$E486-2&lt;BD$7),0,($D486-SUM($F486:BC486)-SUM($F425:BC425))*SAP_Leadsheet!$E$91)</f>
        <v>0</v>
      </c>
      <c r="BE425" s="335">
        <f>IF(OR($C486&gt;BE$7,$C486+$E486-2&lt;BE$7),0,($D486-SUM($F486:BD486)-SUM($F425:BD425))*SAP_Leadsheet!$E$91)</f>
        <v>0</v>
      </c>
      <c r="BF425" s="335">
        <f>IF(OR($C486&gt;BF$7,$C486+$E486-2&lt;BF$7),0,($D486-SUM($F486:BE486)-SUM($F425:BE425))*SAP_Leadsheet!$E$91)</f>
        <v>0</v>
      </c>
      <c r="BG425" s="335">
        <f>IF(OR($C486&gt;BG$7,$C486+$E486-2&lt;BG$7),0,($D486-SUM($F486:BF486)-SUM($F425:BF425))*SAP_Leadsheet!$E$91)</f>
        <v>0</v>
      </c>
      <c r="BH425" s="335">
        <f>IF(OR($C486&gt;BH$7,$C486+$E486-2&lt;BH$7),0,($D486-SUM($F486:BG486)-SUM($F425:BG425))*SAP_Leadsheet!$E$91)</f>
        <v>0</v>
      </c>
      <c r="BI425" s="335">
        <f>IF(OR($C486&gt;BI$7,$C486+$E486-2&lt;BI$7),0,($D486-SUM($F486:BH486)-SUM($F425:BH425))*SAP_Leadsheet!$E$91)</f>
        <v>0</v>
      </c>
      <c r="BJ425" s="335">
        <f>IF(OR($C486&gt;BJ$7,$C486+$E486-2&lt;BJ$7),0,($D486-SUM($F486:BI486)-SUM($F425:BI425))*SAP_Leadsheet!$E$91)</f>
        <v>0</v>
      </c>
      <c r="BK425" s="335">
        <f>IF(OR($C486&gt;BK$7,$C486+$E486-2&lt;BK$7),0,($D486-SUM($F486:BJ486)-SUM($F425:BJ425))*SAP_Leadsheet!$E$91)</f>
        <v>0</v>
      </c>
      <c r="BL425" s="335">
        <f>IF(OR($C486&gt;BL$7,$C486+$E486-2&lt;BL$7),0,($D486-SUM($F486:BK486)-SUM($F425:BK425))*SAP_Leadsheet!$E$91)</f>
        <v>0</v>
      </c>
      <c r="BM425" s="335">
        <f>IF(OR($C486&gt;BM$7,$C486+$E486-2&lt;BM$7),0,($D486-SUM($F486:BL486)-SUM($F425:BL425))*SAP_Leadsheet!$E$91)</f>
        <v>0</v>
      </c>
      <c r="BN425" s="335">
        <f>IF(OR($C486&gt;BN$7,$C486+$E486-2&lt;BN$7),0,($D486-SUM($F486:BM486)-SUM($F425:BM425))*SAP_Leadsheet!$E$91)</f>
        <v>0</v>
      </c>
      <c r="BO425" s="253"/>
      <c r="BP425" s="253"/>
      <c r="BQ425" s="253"/>
      <c r="BR425" s="253"/>
      <c r="BS425" s="253"/>
      <c r="BT425" s="253"/>
      <c r="BU425" s="253"/>
      <c r="BV425" s="253"/>
      <c r="BW425" s="253"/>
      <c r="BX425" s="253"/>
      <c r="BY425" s="253"/>
      <c r="BZ425" s="253"/>
      <c r="CA425" s="253"/>
      <c r="CB425" s="253"/>
      <c r="CC425" s="253"/>
      <c r="CD425" s="253"/>
      <c r="CE425" s="253"/>
      <c r="CF425" s="253"/>
      <c r="CG425" s="253"/>
      <c r="CH425" s="253"/>
      <c r="CI425" s="253"/>
      <c r="CJ425" s="253"/>
      <c r="CK425" s="253"/>
      <c r="CL425" s="253"/>
    </row>
    <row r="426" spans="1:90" hidden="1" outlineLevel="1" x14ac:dyDescent="0.15">
      <c r="A426" s="112"/>
      <c r="B426" s="87"/>
      <c r="C426" s="8">
        <v>12</v>
      </c>
      <c r="D426" s="332"/>
      <c r="E426" s="333"/>
      <c r="F426" s="334"/>
      <c r="G426" s="335">
        <f>IF(OR($C487&gt;G$7,$C487+$E487-2&lt;G$7),0,($D487-SUM($F487:F487)-SUM($F426:F426))*SAP_Leadsheet!$E$91)</f>
        <v>0</v>
      </c>
      <c r="H426" s="335">
        <f>IF(OR($C487&gt;H$7,$C487+$E487-2&lt;H$7),0,($D487-SUM($F487:G487)-SUM($F426:G426))*SAP_Leadsheet!$E$91)</f>
        <v>0</v>
      </c>
      <c r="I426" s="335">
        <f>IF(OR($C487&gt;I$7,$C487+$E487-2&lt;I$7),0,($D487-SUM($F487:H487)-SUM($F426:H426))*SAP_Leadsheet!$E$91)</f>
        <v>0</v>
      </c>
      <c r="J426" s="335">
        <f>IF(OR($C487&gt;J$7,$C487+$E487-2&lt;J$7),0,($D487-SUM($F487:I487)-SUM($F426:I426))*SAP_Leadsheet!$E$91)</f>
        <v>0</v>
      </c>
      <c r="K426" s="335">
        <f>IF(OR($C487&gt;K$7,$C487+$E487-2&lt;K$7),0,($D487-SUM($F487:J487)-SUM($F426:J426))*SAP_Leadsheet!$E$91)</f>
        <v>0</v>
      </c>
      <c r="L426" s="335">
        <f>IF(OR($C487&gt;L$7,$C487+$E487-2&lt;L$7),0,($D487-SUM($F487:K487)-SUM($F426:K426))*SAP_Leadsheet!$E$91)</f>
        <v>0</v>
      </c>
      <c r="M426" s="335">
        <f>IF(OR($C487&gt;M$7,$C487+$E487-2&lt;M$7),0,($D487-SUM($F487:L487)-SUM($F426:L426))*SAP_Leadsheet!$E$91)</f>
        <v>0</v>
      </c>
      <c r="N426" s="335">
        <f>IF(OR($C487&gt;N$7,$C487+$E487-2&lt;N$7),0,($D487-SUM($F487:M487)-SUM($F426:M426))*SAP_Leadsheet!$E$91)</f>
        <v>0</v>
      </c>
      <c r="O426" s="335">
        <f>IF(OR($C487&gt;O$7,$C487+$E487-2&lt;O$7),0,($D487-SUM($F487:N487)-SUM($F426:N426))*SAP_Leadsheet!$E$91)</f>
        <v>0</v>
      </c>
      <c r="P426" s="335">
        <f>IF(OR($C487&gt;P$7,$C487+$E487-2&lt;P$7),0,($D487-SUM($F487:O487)-SUM($F426:O426))*SAP_Leadsheet!$E$91)</f>
        <v>0</v>
      </c>
      <c r="Q426" s="335">
        <f>IF(OR($C487&gt;Q$7,$C487+$E487-2&lt;Q$7),0,($D487-SUM($F487:P487)-SUM($F426:P426))*SAP_Leadsheet!$E$91)</f>
        <v>0</v>
      </c>
      <c r="R426" s="335">
        <f>IF(OR($C487&gt;R$7,$C487+$E487-2&lt;R$7),0,($D487-SUM($F487:Q487)-SUM($F426:Q426))*SAP_Leadsheet!$E$91)</f>
        <v>0</v>
      </c>
      <c r="S426" s="335">
        <f>IF(OR($C487&gt;S$7,$C487+$E487-2&lt;S$7),0,($D487-SUM($F487:R487)-SUM($F426:R426))*SAP_Leadsheet!$E$91)</f>
        <v>0</v>
      </c>
      <c r="T426" s="335">
        <f>IF(OR($C487&gt;T$7,$C487+$E487-2&lt;T$7),0,($D487-SUM($F487:S487)-SUM($F426:S426))*SAP_Leadsheet!$E$91)</f>
        <v>0</v>
      </c>
      <c r="U426" s="335">
        <f>IF(OR($C487&gt;U$7,$C487+$E487-2&lt;U$7),0,($D487-SUM($F487:T487)-SUM($F426:T426))*SAP_Leadsheet!$E$91)</f>
        <v>0</v>
      </c>
      <c r="V426" s="335">
        <f>IF(OR($C487&gt;V$7,$C487+$E487-2&lt;V$7),0,($D487-SUM($F487:U487)-SUM($F426:U426))*SAP_Leadsheet!$E$91)</f>
        <v>0</v>
      </c>
      <c r="W426" s="335">
        <f>IF(OR($C487&gt;W$7,$C487+$E487-2&lt;W$7),0,($D487-SUM($F487:V487)-SUM($F426:V426))*SAP_Leadsheet!$E$91)</f>
        <v>0</v>
      </c>
      <c r="X426" s="335">
        <f>IF(OR($C487&gt;X$7,$C487+$E487-2&lt;X$7),0,($D487-SUM($F487:W487)-SUM($F426:W426))*SAP_Leadsheet!$E$91)</f>
        <v>0</v>
      </c>
      <c r="Y426" s="335">
        <f>IF(OR($C487&gt;Y$7,$C487+$E487-2&lt;Y$7),0,($D487-SUM($F487:X487)-SUM($F426:X426))*SAP_Leadsheet!$E$91)</f>
        <v>0</v>
      </c>
      <c r="Z426" s="335">
        <f>IF(OR($C487&gt;Z$7,$C487+$E487-2&lt;Z$7),0,($D487-SUM($F487:Y487)-SUM($F426:Y426))*SAP_Leadsheet!$E$91)</f>
        <v>0</v>
      </c>
      <c r="AA426" s="335">
        <f>IF(OR($C487&gt;AA$7,$C487+$E487-2&lt;AA$7),0,($D487-SUM($F487:Z487)-SUM($F426:Z426))*SAP_Leadsheet!$E$91)</f>
        <v>0</v>
      </c>
      <c r="AB426" s="335">
        <f>IF(OR($C487&gt;AB$7,$C487+$E487-2&lt;AB$7),0,($D487-SUM($F487:AA487)-SUM($F426:AA426))*SAP_Leadsheet!$E$91)</f>
        <v>0</v>
      </c>
      <c r="AC426" s="335">
        <f>IF(OR($C487&gt;AC$7,$C487+$E487-2&lt;AC$7),0,($D487-SUM($F487:AB487)-SUM($F426:AB426))*SAP_Leadsheet!$E$91)</f>
        <v>0</v>
      </c>
      <c r="AD426" s="335">
        <f>IF(OR($C487&gt;AD$7,$C487+$E487-2&lt;AD$7),0,($D487-SUM($F487:AC487)-SUM($F426:AC426))*SAP_Leadsheet!$E$91)</f>
        <v>0</v>
      </c>
      <c r="AE426" s="335">
        <f>IF(OR($C487&gt;AE$7,$C487+$E487-2&lt;AE$7),0,($D487-SUM($F487:AD487)-SUM($F426:AD426))*SAP_Leadsheet!$E$91)</f>
        <v>0</v>
      </c>
      <c r="AF426" s="335">
        <f>IF(OR($C487&gt;AF$7,$C487+$E487-2&lt;AF$7),0,($D487-SUM($F487:AE487)-SUM($F426:AE426))*SAP_Leadsheet!$E$91)</f>
        <v>0</v>
      </c>
      <c r="AG426" s="335">
        <f>IF(OR($C487&gt;AG$7,$C487+$E487-2&lt;AG$7),0,($D487-SUM($F487:AF487)-SUM($F426:AF426))*SAP_Leadsheet!$E$91)</f>
        <v>0</v>
      </c>
      <c r="AH426" s="335">
        <f>IF(OR($C487&gt;AH$7,$C487+$E487-2&lt;AH$7),0,($D487-SUM($F487:AG487)-SUM($F426:AG426))*SAP_Leadsheet!$E$91)</f>
        <v>0</v>
      </c>
      <c r="AI426" s="335">
        <f>IF(OR($C487&gt;AI$7,$C487+$E487-2&lt;AI$7),0,($D487-SUM($F487:AH487)-SUM($F426:AH426))*SAP_Leadsheet!$E$91)</f>
        <v>0</v>
      </c>
      <c r="AJ426" s="335">
        <f>IF(OR($C487&gt;AJ$7,$C487+$E487-2&lt;AJ$7),0,($D487-SUM($F487:AI487)-SUM($F426:AI426))*SAP_Leadsheet!$E$91)</f>
        <v>0</v>
      </c>
      <c r="AK426" s="335">
        <f>IF(OR($C487&gt;AK$7,$C487+$E487-2&lt;AK$7),0,($D487-SUM($F487:AJ487)-SUM($F426:AJ426))*SAP_Leadsheet!$E$91)</f>
        <v>0</v>
      </c>
      <c r="AL426" s="335">
        <f>IF(OR($C487&gt;AL$7,$C487+$E487-2&lt;AL$7),0,($D487-SUM($F487:AK487)-SUM($F426:AK426))*SAP_Leadsheet!$E$91)</f>
        <v>0</v>
      </c>
      <c r="AM426" s="335">
        <f>IF(OR($C487&gt;AM$7,$C487+$E487-2&lt;AM$7),0,($D487-SUM($F487:AL487)-SUM($F426:AL426))*SAP_Leadsheet!$E$91)</f>
        <v>0</v>
      </c>
      <c r="AN426" s="335">
        <f>IF(OR($C487&gt;AN$7,$C487+$E487-2&lt;AN$7),0,($D487-SUM($F487:AM487)-SUM($F426:AM426))*SAP_Leadsheet!$E$91)</f>
        <v>0</v>
      </c>
      <c r="AO426" s="335">
        <f>IF(OR($C487&gt;AO$7,$C487+$E487-2&lt;AO$7),0,($D487-SUM($F487:AN487)-SUM($F426:AN426))*SAP_Leadsheet!$E$91)</f>
        <v>0</v>
      </c>
      <c r="AP426" s="335">
        <f>IF(OR($C487&gt;AP$7,$C487+$E487-2&lt;AP$7),0,($D487-SUM($F487:AO487)-SUM($F426:AO426))*SAP_Leadsheet!$E$91)</f>
        <v>0</v>
      </c>
      <c r="AQ426" s="335">
        <f>IF(OR($C487&gt;AQ$7,$C487+$E487-2&lt;AQ$7),0,($D487-SUM($F487:AP487)-SUM($F426:AP426))*SAP_Leadsheet!$E$91)</f>
        <v>0</v>
      </c>
      <c r="AR426" s="335">
        <f>IF(OR($C487&gt;AR$7,$C487+$E487-2&lt;AR$7),0,($D487-SUM($F487:AQ487)-SUM($F426:AQ426))*SAP_Leadsheet!$E$91)</f>
        <v>0</v>
      </c>
      <c r="AS426" s="335">
        <f>IF(OR($C487&gt;AS$7,$C487+$E487-2&lt;AS$7),0,($D487-SUM($F487:AR487)-SUM($F426:AR426))*SAP_Leadsheet!$E$91)</f>
        <v>0</v>
      </c>
      <c r="AT426" s="335">
        <f>IF(OR($C487&gt;AT$7,$C487+$E487-2&lt;AT$7),0,($D487-SUM($F487:AS487)-SUM($F426:AS426))*SAP_Leadsheet!$E$91)</f>
        <v>0</v>
      </c>
      <c r="AU426" s="335">
        <f>IF(OR($C487&gt;AU$7,$C487+$E487-2&lt;AU$7),0,($D487-SUM($F487:AT487)-SUM($F426:AT426))*SAP_Leadsheet!$E$91)</f>
        <v>0</v>
      </c>
      <c r="AV426" s="335">
        <f>IF(OR($C487&gt;AV$7,$C487+$E487-2&lt;AV$7),0,($D487-SUM($F487:AU487)-SUM($F426:AU426))*SAP_Leadsheet!$E$91)</f>
        <v>0</v>
      </c>
      <c r="AW426" s="335">
        <f>IF(OR($C487&gt;AW$7,$C487+$E487-2&lt;AW$7),0,($D487-SUM($F487:AV487)-SUM($F426:AV426))*SAP_Leadsheet!$E$91)</f>
        <v>0</v>
      </c>
      <c r="AX426" s="335">
        <f>IF(OR($C487&gt;AX$7,$C487+$E487-2&lt;AX$7),0,($D487-SUM($F487:AW487)-SUM($F426:AW426))*SAP_Leadsheet!$E$91)</f>
        <v>0</v>
      </c>
      <c r="AY426" s="335">
        <f>IF(OR($C487&gt;AY$7,$C487+$E487-2&lt;AY$7),0,($D487-SUM($F487:AX487)-SUM($F426:AX426))*SAP_Leadsheet!$E$91)</f>
        <v>0</v>
      </c>
      <c r="AZ426" s="335">
        <f>IF(OR($C487&gt;AZ$7,$C487+$E487-2&lt;AZ$7),0,($D487-SUM($F487:AY487)-SUM($F426:AY426))*SAP_Leadsheet!$E$91)</f>
        <v>0</v>
      </c>
      <c r="BA426" s="335">
        <f>IF(OR($C487&gt;BA$7,$C487+$E487-2&lt;BA$7),0,($D487-SUM($F487:AZ487)-SUM($F426:AZ426))*SAP_Leadsheet!$E$91)</f>
        <v>0</v>
      </c>
      <c r="BB426" s="335">
        <f>IF(OR($C487&gt;BB$7,$C487+$E487-2&lt;BB$7),0,($D487-SUM($F487:BA487)-SUM($F426:BA426))*SAP_Leadsheet!$E$91)</f>
        <v>0</v>
      </c>
      <c r="BC426" s="335">
        <f>IF(OR($C487&gt;BC$7,$C487+$E487-2&lt;BC$7),0,($D487-SUM($F487:BB487)-SUM($F426:BB426))*SAP_Leadsheet!$E$91)</f>
        <v>0</v>
      </c>
      <c r="BD426" s="335">
        <f>IF(OR($C487&gt;BD$7,$C487+$E487-2&lt;BD$7),0,($D487-SUM($F487:BC487)-SUM($F426:BC426))*SAP_Leadsheet!$E$91)</f>
        <v>0</v>
      </c>
      <c r="BE426" s="335">
        <f>IF(OR($C487&gt;BE$7,$C487+$E487-2&lt;BE$7),0,($D487-SUM($F487:BD487)-SUM($F426:BD426))*SAP_Leadsheet!$E$91)</f>
        <v>0</v>
      </c>
      <c r="BF426" s="335">
        <f>IF(OR($C487&gt;BF$7,$C487+$E487-2&lt;BF$7),0,($D487-SUM($F487:BE487)-SUM($F426:BE426))*SAP_Leadsheet!$E$91)</f>
        <v>0</v>
      </c>
      <c r="BG426" s="335">
        <f>IF(OR($C487&gt;BG$7,$C487+$E487-2&lt;BG$7),0,($D487-SUM($F487:BF487)-SUM($F426:BF426))*SAP_Leadsheet!$E$91)</f>
        <v>0</v>
      </c>
      <c r="BH426" s="335">
        <f>IF(OR($C487&gt;BH$7,$C487+$E487-2&lt;BH$7),0,($D487-SUM($F487:BG487)-SUM($F426:BG426))*SAP_Leadsheet!$E$91)</f>
        <v>0</v>
      </c>
      <c r="BI426" s="335">
        <f>IF(OR($C487&gt;BI$7,$C487+$E487-2&lt;BI$7),0,($D487-SUM($F487:BH487)-SUM($F426:BH426))*SAP_Leadsheet!$E$91)</f>
        <v>0</v>
      </c>
      <c r="BJ426" s="335">
        <f>IF(OR($C487&gt;BJ$7,$C487+$E487-2&lt;BJ$7),0,($D487-SUM($F487:BI487)-SUM($F426:BI426))*SAP_Leadsheet!$E$91)</f>
        <v>0</v>
      </c>
      <c r="BK426" s="335">
        <f>IF(OR($C487&gt;BK$7,$C487+$E487-2&lt;BK$7),0,($D487-SUM($F487:BJ487)-SUM($F426:BJ426))*SAP_Leadsheet!$E$91)</f>
        <v>0</v>
      </c>
      <c r="BL426" s="335">
        <f>IF(OR($C487&gt;BL$7,$C487+$E487-2&lt;BL$7),0,($D487-SUM($F487:BK487)-SUM($F426:BK426))*SAP_Leadsheet!$E$91)</f>
        <v>0</v>
      </c>
      <c r="BM426" s="335">
        <f>IF(OR($C487&gt;BM$7,$C487+$E487-2&lt;BM$7),0,($D487-SUM($F487:BL487)-SUM($F426:BL426))*SAP_Leadsheet!$E$91)</f>
        <v>0</v>
      </c>
      <c r="BN426" s="335">
        <f>IF(OR($C487&gt;BN$7,$C487+$E487-2&lt;BN$7),0,($D487-SUM($F487:BM487)-SUM($F426:BM426))*SAP_Leadsheet!$E$91)</f>
        <v>0</v>
      </c>
      <c r="BO426" s="253"/>
      <c r="BP426" s="253"/>
      <c r="BQ426" s="253"/>
      <c r="BR426" s="253"/>
      <c r="BS426" s="253"/>
      <c r="BT426" s="253"/>
      <c r="BU426" s="253"/>
      <c r="BV426" s="253"/>
      <c r="BW426" s="253"/>
      <c r="BX426" s="253"/>
      <c r="BY426" s="253"/>
      <c r="BZ426" s="253"/>
      <c r="CA426" s="253"/>
      <c r="CB426" s="253"/>
      <c r="CC426" s="253"/>
      <c r="CD426" s="253"/>
      <c r="CE426" s="253"/>
      <c r="CF426" s="253"/>
      <c r="CG426" s="253"/>
      <c r="CH426" s="253"/>
      <c r="CI426" s="253"/>
      <c r="CJ426" s="253"/>
      <c r="CK426" s="253"/>
      <c r="CL426" s="253"/>
    </row>
    <row r="427" spans="1:90" hidden="1" outlineLevel="1" x14ac:dyDescent="0.15">
      <c r="A427" s="112"/>
      <c r="B427" s="87"/>
      <c r="C427" s="8">
        <v>13</v>
      </c>
      <c r="D427" s="332"/>
      <c r="E427" s="333"/>
      <c r="F427" s="334"/>
      <c r="G427" s="335">
        <f>IF(OR($C488&gt;G$7,$C488+$E488-2&lt;G$7),0,($D488-SUM($F488:F488)-SUM($F427:F427))*SAP_Leadsheet!$E$91)</f>
        <v>0</v>
      </c>
      <c r="H427" s="335">
        <f>IF(OR($C488&gt;H$7,$C488+$E488-2&lt;H$7),0,($D488-SUM($F488:G488)-SUM($F427:G427))*SAP_Leadsheet!$E$91)</f>
        <v>0</v>
      </c>
      <c r="I427" s="335">
        <f>IF(OR($C488&gt;I$7,$C488+$E488-2&lt;I$7),0,($D488-SUM($F488:H488)-SUM($F427:H427))*SAP_Leadsheet!$E$91)</f>
        <v>0</v>
      </c>
      <c r="J427" s="335">
        <f>IF(OR($C488&gt;J$7,$C488+$E488-2&lt;J$7),0,($D488-SUM($F488:I488)-SUM($F427:I427))*SAP_Leadsheet!$E$91)</f>
        <v>0</v>
      </c>
      <c r="K427" s="335">
        <f>IF(OR($C488&gt;K$7,$C488+$E488-2&lt;K$7),0,($D488-SUM($F488:J488)-SUM($F427:J427))*SAP_Leadsheet!$E$91)</f>
        <v>0</v>
      </c>
      <c r="L427" s="335">
        <f>IF(OR($C488&gt;L$7,$C488+$E488-2&lt;L$7),0,($D488-SUM($F488:K488)-SUM($F427:K427))*SAP_Leadsheet!$E$91)</f>
        <v>0</v>
      </c>
      <c r="M427" s="335">
        <f>IF(OR($C488&gt;M$7,$C488+$E488-2&lt;M$7),0,($D488-SUM($F488:L488)-SUM($F427:L427))*SAP_Leadsheet!$E$91)</f>
        <v>0</v>
      </c>
      <c r="N427" s="335">
        <f>IF(OR($C488&gt;N$7,$C488+$E488-2&lt;N$7),0,($D488-SUM($F488:M488)-SUM($F427:M427))*SAP_Leadsheet!$E$91)</f>
        <v>0</v>
      </c>
      <c r="O427" s="335">
        <f>IF(OR($C488&gt;O$7,$C488+$E488-2&lt;O$7),0,($D488-SUM($F488:N488)-SUM($F427:N427))*SAP_Leadsheet!$E$91)</f>
        <v>0</v>
      </c>
      <c r="P427" s="335">
        <f>IF(OR($C488&gt;P$7,$C488+$E488-2&lt;P$7),0,($D488-SUM($F488:O488)-SUM($F427:O427))*SAP_Leadsheet!$E$91)</f>
        <v>0</v>
      </c>
      <c r="Q427" s="335">
        <f>IF(OR($C488&gt;Q$7,$C488+$E488-2&lt;Q$7),0,($D488-SUM($F488:P488)-SUM($F427:P427))*SAP_Leadsheet!$E$91)</f>
        <v>0</v>
      </c>
      <c r="R427" s="335">
        <f>IF(OR($C488&gt;R$7,$C488+$E488-2&lt;R$7),0,($D488-SUM($F488:Q488)-SUM($F427:Q427))*SAP_Leadsheet!$E$91)</f>
        <v>0</v>
      </c>
      <c r="S427" s="335">
        <f>IF(OR($C488&gt;S$7,$C488+$E488-2&lt;S$7),0,($D488-SUM($F488:R488)-SUM($F427:R427))*SAP_Leadsheet!$E$91)</f>
        <v>0</v>
      </c>
      <c r="T427" s="335">
        <f>IF(OR($C488&gt;T$7,$C488+$E488-2&lt;T$7),0,($D488-SUM($F488:S488)-SUM($F427:S427))*SAP_Leadsheet!$E$91)</f>
        <v>0</v>
      </c>
      <c r="U427" s="335">
        <f>IF(OR($C488&gt;U$7,$C488+$E488-2&lt;U$7),0,($D488-SUM($F488:T488)-SUM($F427:T427))*SAP_Leadsheet!$E$91)</f>
        <v>0</v>
      </c>
      <c r="V427" s="335">
        <f>IF(OR($C488&gt;V$7,$C488+$E488-2&lt;V$7),0,($D488-SUM($F488:U488)-SUM($F427:U427))*SAP_Leadsheet!$E$91)</f>
        <v>0</v>
      </c>
      <c r="W427" s="335">
        <f>IF(OR($C488&gt;W$7,$C488+$E488-2&lt;W$7),0,($D488-SUM($F488:V488)-SUM($F427:V427))*SAP_Leadsheet!$E$91)</f>
        <v>0</v>
      </c>
      <c r="X427" s="335">
        <f>IF(OR($C488&gt;X$7,$C488+$E488-2&lt;X$7),0,($D488-SUM($F488:W488)-SUM($F427:W427))*SAP_Leadsheet!$E$91)</f>
        <v>0</v>
      </c>
      <c r="Y427" s="335">
        <f>IF(OR($C488&gt;Y$7,$C488+$E488-2&lt;Y$7),0,($D488-SUM($F488:X488)-SUM($F427:X427))*SAP_Leadsheet!$E$91)</f>
        <v>0</v>
      </c>
      <c r="Z427" s="335">
        <f>IF(OR($C488&gt;Z$7,$C488+$E488-2&lt;Z$7),0,($D488-SUM($F488:Y488)-SUM($F427:Y427))*SAP_Leadsheet!$E$91)</f>
        <v>0</v>
      </c>
      <c r="AA427" s="335">
        <f>IF(OR($C488&gt;AA$7,$C488+$E488-2&lt;AA$7),0,($D488-SUM($F488:Z488)-SUM($F427:Z427))*SAP_Leadsheet!$E$91)</f>
        <v>0</v>
      </c>
      <c r="AB427" s="335">
        <f>IF(OR($C488&gt;AB$7,$C488+$E488-2&lt;AB$7),0,($D488-SUM($F488:AA488)-SUM($F427:AA427))*SAP_Leadsheet!$E$91)</f>
        <v>0</v>
      </c>
      <c r="AC427" s="335">
        <f>IF(OR($C488&gt;AC$7,$C488+$E488-2&lt;AC$7),0,($D488-SUM($F488:AB488)-SUM($F427:AB427))*SAP_Leadsheet!$E$91)</f>
        <v>0</v>
      </c>
      <c r="AD427" s="335">
        <f>IF(OR($C488&gt;AD$7,$C488+$E488-2&lt;AD$7),0,($D488-SUM($F488:AC488)-SUM($F427:AC427))*SAP_Leadsheet!$E$91)</f>
        <v>0</v>
      </c>
      <c r="AE427" s="335">
        <f>IF(OR($C488&gt;AE$7,$C488+$E488-2&lt;AE$7),0,($D488-SUM($F488:AD488)-SUM($F427:AD427))*SAP_Leadsheet!$E$91)</f>
        <v>0</v>
      </c>
      <c r="AF427" s="335">
        <f>IF(OR($C488&gt;AF$7,$C488+$E488-2&lt;AF$7),0,($D488-SUM($F488:AE488)-SUM($F427:AE427))*SAP_Leadsheet!$E$91)</f>
        <v>0</v>
      </c>
      <c r="AG427" s="335">
        <f>IF(OR($C488&gt;AG$7,$C488+$E488-2&lt;AG$7),0,($D488-SUM($F488:AF488)-SUM($F427:AF427))*SAP_Leadsheet!$E$91)</f>
        <v>0</v>
      </c>
      <c r="AH427" s="335">
        <f>IF(OR($C488&gt;AH$7,$C488+$E488-2&lt;AH$7),0,($D488-SUM($F488:AG488)-SUM($F427:AG427))*SAP_Leadsheet!$E$91)</f>
        <v>0</v>
      </c>
      <c r="AI427" s="335">
        <f>IF(OR($C488&gt;AI$7,$C488+$E488-2&lt;AI$7),0,($D488-SUM($F488:AH488)-SUM($F427:AH427))*SAP_Leadsheet!$E$91)</f>
        <v>0</v>
      </c>
      <c r="AJ427" s="335">
        <f>IF(OR($C488&gt;AJ$7,$C488+$E488-2&lt;AJ$7),0,($D488-SUM($F488:AI488)-SUM($F427:AI427))*SAP_Leadsheet!$E$91)</f>
        <v>0</v>
      </c>
      <c r="AK427" s="335">
        <f>IF(OR($C488&gt;AK$7,$C488+$E488-2&lt;AK$7),0,($D488-SUM($F488:AJ488)-SUM($F427:AJ427))*SAP_Leadsheet!$E$91)</f>
        <v>0</v>
      </c>
      <c r="AL427" s="335">
        <f>IF(OR($C488&gt;AL$7,$C488+$E488-2&lt;AL$7),0,($D488-SUM($F488:AK488)-SUM($F427:AK427))*SAP_Leadsheet!$E$91)</f>
        <v>0</v>
      </c>
      <c r="AM427" s="335">
        <f>IF(OR($C488&gt;AM$7,$C488+$E488-2&lt;AM$7),0,($D488-SUM($F488:AL488)-SUM($F427:AL427))*SAP_Leadsheet!$E$91)</f>
        <v>0</v>
      </c>
      <c r="AN427" s="335">
        <f>IF(OR($C488&gt;AN$7,$C488+$E488-2&lt;AN$7),0,($D488-SUM($F488:AM488)-SUM($F427:AM427))*SAP_Leadsheet!$E$91)</f>
        <v>0</v>
      </c>
      <c r="AO427" s="335">
        <f>IF(OR($C488&gt;AO$7,$C488+$E488-2&lt;AO$7),0,($D488-SUM($F488:AN488)-SUM($F427:AN427))*SAP_Leadsheet!$E$91)</f>
        <v>0</v>
      </c>
      <c r="AP427" s="335">
        <f>IF(OR($C488&gt;AP$7,$C488+$E488-2&lt;AP$7),0,($D488-SUM($F488:AO488)-SUM($F427:AO427))*SAP_Leadsheet!$E$91)</f>
        <v>0</v>
      </c>
      <c r="AQ427" s="335">
        <f>IF(OR($C488&gt;AQ$7,$C488+$E488-2&lt;AQ$7),0,($D488-SUM($F488:AP488)-SUM($F427:AP427))*SAP_Leadsheet!$E$91)</f>
        <v>0</v>
      </c>
      <c r="AR427" s="335">
        <f>IF(OR($C488&gt;AR$7,$C488+$E488-2&lt;AR$7),0,($D488-SUM($F488:AQ488)-SUM($F427:AQ427))*SAP_Leadsheet!$E$91)</f>
        <v>0</v>
      </c>
      <c r="AS427" s="335">
        <f>IF(OR($C488&gt;AS$7,$C488+$E488-2&lt;AS$7),0,($D488-SUM($F488:AR488)-SUM($F427:AR427))*SAP_Leadsheet!$E$91)</f>
        <v>0</v>
      </c>
      <c r="AT427" s="335">
        <f>IF(OR($C488&gt;AT$7,$C488+$E488-2&lt;AT$7),0,($D488-SUM($F488:AS488)-SUM($F427:AS427))*SAP_Leadsheet!$E$91)</f>
        <v>0</v>
      </c>
      <c r="AU427" s="335">
        <f>IF(OR($C488&gt;AU$7,$C488+$E488-2&lt;AU$7),0,($D488-SUM($F488:AT488)-SUM($F427:AT427))*SAP_Leadsheet!$E$91)</f>
        <v>0</v>
      </c>
      <c r="AV427" s="335">
        <f>IF(OR($C488&gt;AV$7,$C488+$E488-2&lt;AV$7),0,($D488-SUM($F488:AU488)-SUM($F427:AU427))*SAP_Leadsheet!$E$91)</f>
        <v>0</v>
      </c>
      <c r="AW427" s="335">
        <f>IF(OR($C488&gt;AW$7,$C488+$E488-2&lt;AW$7),0,($D488-SUM($F488:AV488)-SUM($F427:AV427))*SAP_Leadsheet!$E$91)</f>
        <v>0</v>
      </c>
      <c r="AX427" s="335">
        <f>IF(OR($C488&gt;AX$7,$C488+$E488-2&lt;AX$7),0,($D488-SUM($F488:AW488)-SUM($F427:AW427))*SAP_Leadsheet!$E$91)</f>
        <v>0</v>
      </c>
      <c r="AY427" s="335">
        <f>IF(OR($C488&gt;AY$7,$C488+$E488-2&lt;AY$7),0,($D488-SUM($F488:AX488)-SUM($F427:AX427))*SAP_Leadsheet!$E$91)</f>
        <v>0</v>
      </c>
      <c r="AZ427" s="335">
        <f>IF(OR($C488&gt;AZ$7,$C488+$E488-2&lt;AZ$7),0,($D488-SUM($F488:AY488)-SUM($F427:AY427))*SAP_Leadsheet!$E$91)</f>
        <v>0</v>
      </c>
      <c r="BA427" s="335">
        <f>IF(OR($C488&gt;BA$7,$C488+$E488-2&lt;BA$7),0,($D488-SUM($F488:AZ488)-SUM($F427:AZ427))*SAP_Leadsheet!$E$91)</f>
        <v>0</v>
      </c>
      <c r="BB427" s="335">
        <f>IF(OR($C488&gt;BB$7,$C488+$E488-2&lt;BB$7),0,($D488-SUM($F488:BA488)-SUM($F427:BA427))*SAP_Leadsheet!$E$91)</f>
        <v>0</v>
      </c>
      <c r="BC427" s="335">
        <f>IF(OR($C488&gt;BC$7,$C488+$E488-2&lt;BC$7),0,($D488-SUM($F488:BB488)-SUM($F427:BB427))*SAP_Leadsheet!$E$91)</f>
        <v>0</v>
      </c>
      <c r="BD427" s="335">
        <f>IF(OR($C488&gt;BD$7,$C488+$E488-2&lt;BD$7),0,($D488-SUM($F488:BC488)-SUM($F427:BC427))*SAP_Leadsheet!$E$91)</f>
        <v>0</v>
      </c>
      <c r="BE427" s="335">
        <f>IF(OR($C488&gt;BE$7,$C488+$E488-2&lt;BE$7),0,($D488-SUM($F488:BD488)-SUM($F427:BD427))*SAP_Leadsheet!$E$91)</f>
        <v>0</v>
      </c>
      <c r="BF427" s="335">
        <f>IF(OR($C488&gt;BF$7,$C488+$E488-2&lt;BF$7),0,($D488-SUM($F488:BE488)-SUM($F427:BE427))*SAP_Leadsheet!$E$91)</f>
        <v>0</v>
      </c>
      <c r="BG427" s="335">
        <f>IF(OR($C488&gt;BG$7,$C488+$E488-2&lt;BG$7),0,($D488-SUM($F488:BF488)-SUM($F427:BF427))*SAP_Leadsheet!$E$91)</f>
        <v>0</v>
      </c>
      <c r="BH427" s="335">
        <f>IF(OR($C488&gt;BH$7,$C488+$E488-2&lt;BH$7),0,($D488-SUM($F488:BG488)-SUM($F427:BG427))*SAP_Leadsheet!$E$91)</f>
        <v>0</v>
      </c>
      <c r="BI427" s="335">
        <f>IF(OR($C488&gt;BI$7,$C488+$E488-2&lt;BI$7),0,($D488-SUM($F488:BH488)-SUM($F427:BH427))*SAP_Leadsheet!$E$91)</f>
        <v>0</v>
      </c>
      <c r="BJ427" s="335">
        <f>IF(OR($C488&gt;BJ$7,$C488+$E488-2&lt;BJ$7),0,($D488-SUM($F488:BI488)-SUM($F427:BI427))*SAP_Leadsheet!$E$91)</f>
        <v>0</v>
      </c>
      <c r="BK427" s="335">
        <f>IF(OR($C488&gt;BK$7,$C488+$E488-2&lt;BK$7),0,($D488-SUM($F488:BJ488)-SUM($F427:BJ427))*SAP_Leadsheet!$E$91)</f>
        <v>0</v>
      </c>
      <c r="BL427" s="335">
        <f>IF(OR($C488&gt;BL$7,$C488+$E488-2&lt;BL$7),0,($D488-SUM($F488:BK488)-SUM($F427:BK427))*SAP_Leadsheet!$E$91)</f>
        <v>0</v>
      </c>
      <c r="BM427" s="335">
        <f>IF(OR($C488&gt;BM$7,$C488+$E488-2&lt;BM$7),0,($D488-SUM($F488:BL488)-SUM($F427:BL427))*SAP_Leadsheet!$E$91)</f>
        <v>0</v>
      </c>
      <c r="BN427" s="335">
        <f>IF(OR($C488&gt;BN$7,$C488+$E488-2&lt;BN$7),0,($D488-SUM($F488:BM488)-SUM($F427:BM427))*SAP_Leadsheet!$E$91)</f>
        <v>0</v>
      </c>
      <c r="BO427" s="253"/>
      <c r="BP427" s="253"/>
      <c r="BQ427" s="253"/>
      <c r="BR427" s="253"/>
      <c r="BS427" s="253"/>
      <c r="BT427" s="253"/>
      <c r="BU427" s="253"/>
      <c r="BV427" s="253"/>
      <c r="BW427" s="253"/>
      <c r="BX427" s="253"/>
      <c r="BY427" s="253"/>
      <c r="BZ427" s="253"/>
      <c r="CA427" s="253"/>
      <c r="CB427" s="253"/>
      <c r="CC427" s="253"/>
      <c r="CD427" s="253"/>
      <c r="CE427" s="253"/>
      <c r="CF427" s="253"/>
      <c r="CG427" s="253"/>
      <c r="CH427" s="253"/>
      <c r="CI427" s="253"/>
      <c r="CJ427" s="253"/>
      <c r="CK427" s="253"/>
      <c r="CL427" s="253"/>
    </row>
    <row r="428" spans="1:90" hidden="1" outlineLevel="1" x14ac:dyDescent="0.15">
      <c r="A428" s="112"/>
      <c r="B428" s="87"/>
      <c r="C428" s="8">
        <v>14</v>
      </c>
      <c r="D428" s="332"/>
      <c r="E428" s="333"/>
      <c r="F428" s="334"/>
      <c r="G428" s="335">
        <f>IF(OR($C489&gt;G$7,$C489+$E489-2&lt;G$7),0,($D489-SUM($F489:F489)-SUM($F428:F428))*SAP_Leadsheet!$E$91)</f>
        <v>0</v>
      </c>
      <c r="H428" s="335">
        <f>IF(OR($C489&gt;H$7,$C489+$E489-2&lt;H$7),0,($D489-SUM($F489:G489)-SUM($F428:G428))*SAP_Leadsheet!$E$91)</f>
        <v>0</v>
      </c>
      <c r="I428" s="335">
        <f>IF(OR($C489&gt;I$7,$C489+$E489-2&lt;I$7),0,($D489-SUM($F489:H489)-SUM($F428:H428))*SAP_Leadsheet!$E$91)</f>
        <v>0</v>
      </c>
      <c r="J428" s="335">
        <f>IF(OR($C489&gt;J$7,$C489+$E489-2&lt;J$7),0,($D489-SUM($F489:I489)-SUM($F428:I428))*SAP_Leadsheet!$E$91)</f>
        <v>0</v>
      </c>
      <c r="K428" s="335">
        <f>IF(OR($C489&gt;K$7,$C489+$E489-2&lt;K$7),0,($D489-SUM($F489:J489)-SUM($F428:J428))*SAP_Leadsheet!$E$91)</f>
        <v>0</v>
      </c>
      <c r="L428" s="335">
        <f>IF(OR($C489&gt;L$7,$C489+$E489-2&lt;L$7),0,($D489-SUM($F489:K489)-SUM($F428:K428))*SAP_Leadsheet!$E$91)</f>
        <v>0</v>
      </c>
      <c r="M428" s="335">
        <f>IF(OR($C489&gt;M$7,$C489+$E489-2&lt;M$7),0,($D489-SUM($F489:L489)-SUM($F428:L428))*SAP_Leadsheet!$E$91)</f>
        <v>0</v>
      </c>
      <c r="N428" s="335">
        <f>IF(OR($C489&gt;N$7,$C489+$E489-2&lt;N$7),0,($D489-SUM($F489:M489)-SUM($F428:M428))*SAP_Leadsheet!$E$91)</f>
        <v>0</v>
      </c>
      <c r="O428" s="335">
        <f>IF(OR($C489&gt;O$7,$C489+$E489-2&lt;O$7),0,($D489-SUM($F489:N489)-SUM($F428:N428))*SAP_Leadsheet!$E$91)</f>
        <v>0</v>
      </c>
      <c r="P428" s="335">
        <f>IF(OR($C489&gt;P$7,$C489+$E489-2&lt;P$7),0,($D489-SUM($F489:O489)-SUM($F428:O428))*SAP_Leadsheet!$E$91)</f>
        <v>0</v>
      </c>
      <c r="Q428" s="335">
        <f>IF(OR($C489&gt;Q$7,$C489+$E489-2&lt;Q$7),0,($D489-SUM($F489:P489)-SUM($F428:P428))*SAP_Leadsheet!$E$91)</f>
        <v>0</v>
      </c>
      <c r="R428" s="335">
        <f>IF(OR($C489&gt;R$7,$C489+$E489-2&lt;R$7),0,($D489-SUM($F489:Q489)-SUM($F428:Q428))*SAP_Leadsheet!$E$91)</f>
        <v>0</v>
      </c>
      <c r="S428" s="335">
        <f>IF(OR($C489&gt;S$7,$C489+$E489-2&lt;S$7),0,($D489-SUM($F489:R489)-SUM($F428:R428))*SAP_Leadsheet!$E$91)</f>
        <v>0</v>
      </c>
      <c r="T428" s="335">
        <f>IF(OR($C489&gt;T$7,$C489+$E489-2&lt;T$7),0,($D489-SUM($F489:S489)-SUM($F428:S428))*SAP_Leadsheet!$E$91)</f>
        <v>0</v>
      </c>
      <c r="U428" s="335">
        <f>IF(OR($C489&gt;U$7,$C489+$E489-2&lt;U$7),0,($D489-SUM($F489:T489)-SUM($F428:T428))*SAP_Leadsheet!$E$91)</f>
        <v>0</v>
      </c>
      <c r="V428" s="335">
        <f>IF(OR($C489&gt;V$7,$C489+$E489-2&lt;V$7),0,($D489-SUM($F489:U489)-SUM($F428:U428))*SAP_Leadsheet!$E$91)</f>
        <v>0</v>
      </c>
      <c r="W428" s="335">
        <f>IF(OR($C489&gt;W$7,$C489+$E489-2&lt;W$7),0,($D489-SUM($F489:V489)-SUM($F428:V428))*SAP_Leadsheet!$E$91)</f>
        <v>0</v>
      </c>
      <c r="X428" s="335">
        <f>IF(OR($C489&gt;X$7,$C489+$E489-2&lt;X$7),0,($D489-SUM($F489:W489)-SUM($F428:W428))*SAP_Leadsheet!$E$91)</f>
        <v>0</v>
      </c>
      <c r="Y428" s="335">
        <f>IF(OR($C489&gt;Y$7,$C489+$E489-2&lt;Y$7),0,($D489-SUM($F489:X489)-SUM($F428:X428))*SAP_Leadsheet!$E$91)</f>
        <v>0</v>
      </c>
      <c r="Z428" s="335">
        <f>IF(OR($C489&gt;Z$7,$C489+$E489-2&lt;Z$7),0,($D489-SUM($F489:Y489)-SUM($F428:Y428))*SAP_Leadsheet!$E$91)</f>
        <v>0</v>
      </c>
      <c r="AA428" s="335">
        <f>IF(OR($C489&gt;AA$7,$C489+$E489-2&lt;AA$7),0,($D489-SUM($F489:Z489)-SUM($F428:Z428))*SAP_Leadsheet!$E$91)</f>
        <v>0</v>
      </c>
      <c r="AB428" s="335">
        <f>IF(OR($C489&gt;AB$7,$C489+$E489-2&lt;AB$7),0,($D489-SUM($F489:AA489)-SUM($F428:AA428))*SAP_Leadsheet!$E$91)</f>
        <v>0</v>
      </c>
      <c r="AC428" s="335">
        <f>IF(OR($C489&gt;AC$7,$C489+$E489-2&lt;AC$7),0,($D489-SUM($F489:AB489)-SUM($F428:AB428))*SAP_Leadsheet!$E$91)</f>
        <v>0</v>
      </c>
      <c r="AD428" s="335">
        <f>IF(OR($C489&gt;AD$7,$C489+$E489-2&lt;AD$7),0,($D489-SUM($F489:AC489)-SUM($F428:AC428))*SAP_Leadsheet!$E$91)</f>
        <v>0</v>
      </c>
      <c r="AE428" s="335">
        <f>IF(OR($C489&gt;AE$7,$C489+$E489-2&lt;AE$7),0,($D489-SUM($F489:AD489)-SUM($F428:AD428))*SAP_Leadsheet!$E$91)</f>
        <v>0</v>
      </c>
      <c r="AF428" s="335">
        <f>IF(OR($C489&gt;AF$7,$C489+$E489-2&lt;AF$7),0,($D489-SUM($F489:AE489)-SUM($F428:AE428))*SAP_Leadsheet!$E$91)</f>
        <v>0</v>
      </c>
      <c r="AG428" s="335">
        <f>IF(OR($C489&gt;AG$7,$C489+$E489-2&lt;AG$7),0,($D489-SUM($F489:AF489)-SUM($F428:AF428))*SAP_Leadsheet!$E$91)</f>
        <v>0</v>
      </c>
      <c r="AH428" s="335">
        <f>IF(OR($C489&gt;AH$7,$C489+$E489-2&lt;AH$7),0,($D489-SUM($F489:AG489)-SUM($F428:AG428))*SAP_Leadsheet!$E$91)</f>
        <v>0</v>
      </c>
      <c r="AI428" s="335">
        <f>IF(OR($C489&gt;AI$7,$C489+$E489-2&lt;AI$7),0,($D489-SUM($F489:AH489)-SUM($F428:AH428))*SAP_Leadsheet!$E$91)</f>
        <v>0</v>
      </c>
      <c r="AJ428" s="335">
        <f>IF(OR($C489&gt;AJ$7,$C489+$E489-2&lt;AJ$7),0,($D489-SUM($F489:AI489)-SUM($F428:AI428))*SAP_Leadsheet!$E$91)</f>
        <v>0</v>
      </c>
      <c r="AK428" s="335">
        <f>IF(OR($C489&gt;AK$7,$C489+$E489-2&lt;AK$7),0,($D489-SUM($F489:AJ489)-SUM($F428:AJ428))*SAP_Leadsheet!$E$91)</f>
        <v>0</v>
      </c>
      <c r="AL428" s="335">
        <f>IF(OR($C489&gt;AL$7,$C489+$E489-2&lt;AL$7),0,($D489-SUM($F489:AK489)-SUM($F428:AK428))*SAP_Leadsheet!$E$91)</f>
        <v>0</v>
      </c>
      <c r="AM428" s="335">
        <f>IF(OR($C489&gt;AM$7,$C489+$E489-2&lt;AM$7),0,($D489-SUM($F489:AL489)-SUM($F428:AL428))*SAP_Leadsheet!$E$91)</f>
        <v>0</v>
      </c>
      <c r="AN428" s="335">
        <f>IF(OR($C489&gt;AN$7,$C489+$E489-2&lt;AN$7),0,($D489-SUM($F489:AM489)-SUM($F428:AM428))*SAP_Leadsheet!$E$91)</f>
        <v>0</v>
      </c>
      <c r="AO428" s="335">
        <f>IF(OR($C489&gt;AO$7,$C489+$E489-2&lt;AO$7),0,($D489-SUM($F489:AN489)-SUM($F428:AN428))*SAP_Leadsheet!$E$91)</f>
        <v>0</v>
      </c>
      <c r="AP428" s="335">
        <f>IF(OR($C489&gt;AP$7,$C489+$E489-2&lt;AP$7),0,($D489-SUM($F489:AO489)-SUM($F428:AO428))*SAP_Leadsheet!$E$91)</f>
        <v>0</v>
      </c>
      <c r="AQ428" s="335">
        <f>IF(OR($C489&gt;AQ$7,$C489+$E489-2&lt;AQ$7),0,($D489-SUM($F489:AP489)-SUM($F428:AP428))*SAP_Leadsheet!$E$91)</f>
        <v>0</v>
      </c>
      <c r="AR428" s="335">
        <f>IF(OR($C489&gt;AR$7,$C489+$E489-2&lt;AR$7),0,($D489-SUM($F489:AQ489)-SUM($F428:AQ428))*SAP_Leadsheet!$E$91)</f>
        <v>0</v>
      </c>
      <c r="AS428" s="335">
        <f>IF(OR($C489&gt;AS$7,$C489+$E489-2&lt;AS$7),0,($D489-SUM($F489:AR489)-SUM($F428:AR428))*SAP_Leadsheet!$E$91)</f>
        <v>0</v>
      </c>
      <c r="AT428" s="335">
        <f>IF(OR($C489&gt;AT$7,$C489+$E489-2&lt;AT$7),0,($D489-SUM($F489:AS489)-SUM($F428:AS428))*SAP_Leadsheet!$E$91)</f>
        <v>0</v>
      </c>
      <c r="AU428" s="335">
        <f>IF(OR($C489&gt;AU$7,$C489+$E489-2&lt;AU$7),0,($D489-SUM($F489:AT489)-SUM($F428:AT428))*SAP_Leadsheet!$E$91)</f>
        <v>0</v>
      </c>
      <c r="AV428" s="335">
        <f>IF(OR($C489&gt;AV$7,$C489+$E489-2&lt;AV$7),0,($D489-SUM($F489:AU489)-SUM($F428:AU428))*SAP_Leadsheet!$E$91)</f>
        <v>0</v>
      </c>
      <c r="AW428" s="335">
        <f>IF(OR($C489&gt;AW$7,$C489+$E489-2&lt;AW$7),0,($D489-SUM($F489:AV489)-SUM($F428:AV428))*SAP_Leadsheet!$E$91)</f>
        <v>0</v>
      </c>
      <c r="AX428" s="335">
        <f>IF(OR($C489&gt;AX$7,$C489+$E489-2&lt;AX$7),0,($D489-SUM($F489:AW489)-SUM($F428:AW428))*SAP_Leadsheet!$E$91)</f>
        <v>0</v>
      </c>
      <c r="AY428" s="335">
        <f>IF(OR($C489&gt;AY$7,$C489+$E489-2&lt;AY$7),0,($D489-SUM($F489:AX489)-SUM($F428:AX428))*SAP_Leadsheet!$E$91)</f>
        <v>0</v>
      </c>
      <c r="AZ428" s="335">
        <f>IF(OR($C489&gt;AZ$7,$C489+$E489-2&lt;AZ$7),0,($D489-SUM($F489:AY489)-SUM($F428:AY428))*SAP_Leadsheet!$E$91)</f>
        <v>0</v>
      </c>
      <c r="BA428" s="335">
        <f>IF(OR($C489&gt;BA$7,$C489+$E489-2&lt;BA$7),0,($D489-SUM($F489:AZ489)-SUM($F428:AZ428))*SAP_Leadsheet!$E$91)</f>
        <v>0</v>
      </c>
      <c r="BB428" s="335">
        <f>IF(OR($C489&gt;BB$7,$C489+$E489-2&lt;BB$7),0,($D489-SUM($F489:BA489)-SUM($F428:BA428))*SAP_Leadsheet!$E$91)</f>
        <v>0</v>
      </c>
      <c r="BC428" s="335">
        <f>IF(OR($C489&gt;BC$7,$C489+$E489-2&lt;BC$7),0,($D489-SUM($F489:BB489)-SUM($F428:BB428))*SAP_Leadsheet!$E$91)</f>
        <v>0</v>
      </c>
      <c r="BD428" s="335">
        <f>IF(OR($C489&gt;BD$7,$C489+$E489-2&lt;BD$7),0,($D489-SUM($F489:BC489)-SUM($F428:BC428))*SAP_Leadsheet!$E$91)</f>
        <v>0</v>
      </c>
      <c r="BE428" s="335">
        <f>IF(OR($C489&gt;BE$7,$C489+$E489-2&lt;BE$7),0,($D489-SUM($F489:BD489)-SUM($F428:BD428))*SAP_Leadsheet!$E$91)</f>
        <v>0</v>
      </c>
      <c r="BF428" s="335">
        <f>IF(OR($C489&gt;BF$7,$C489+$E489-2&lt;BF$7),0,($D489-SUM($F489:BE489)-SUM($F428:BE428))*SAP_Leadsheet!$E$91)</f>
        <v>0</v>
      </c>
      <c r="BG428" s="335">
        <f>IF(OR($C489&gt;BG$7,$C489+$E489-2&lt;BG$7),0,($D489-SUM($F489:BF489)-SUM($F428:BF428))*SAP_Leadsheet!$E$91)</f>
        <v>0</v>
      </c>
      <c r="BH428" s="335">
        <f>IF(OR($C489&gt;BH$7,$C489+$E489-2&lt;BH$7),0,($D489-SUM($F489:BG489)-SUM($F428:BG428))*SAP_Leadsheet!$E$91)</f>
        <v>0</v>
      </c>
      <c r="BI428" s="335">
        <f>IF(OR($C489&gt;BI$7,$C489+$E489-2&lt;BI$7),0,($D489-SUM($F489:BH489)-SUM($F428:BH428))*SAP_Leadsheet!$E$91)</f>
        <v>0</v>
      </c>
      <c r="BJ428" s="335">
        <f>IF(OR($C489&gt;BJ$7,$C489+$E489-2&lt;BJ$7),0,($D489-SUM($F489:BI489)-SUM($F428:BI428))*SAP_Leadsheet!$E$91)</f>
        <v>0</v>
      </c>
      <c r="BK428" s="335">
        <f>IF(OR($C489&gt;BK$7,$C489+$E489-2&lt;BK$7),0,($D489-SUM($F489:BJ489)-SUM($F428:BJ428))*SAP_Leadsheet!$E$91)</f>
        <v>0</v>
      </c>
      <c r="BL428" s="335">
        <f>IF(OR($C489&gt;BL$7,$C489+$E489-2&lt;BL$7),0,($D489-SUM($F489:BK489)-SUM($F428:BK428))*SAP_Leadsheet!$E$91)</f>
        <v>0</v>
      </c>
      <c r="BM428" s="335">
        <f>IF(OR($C489&gt;BM$7,$C489+$E489-2&lt;BM$7),0,($D489-SUM($F489:BL489)-SUM($F428:BL428))*SAP_Leadsheet!$E$91)</f>
        <v>0</v>
      </c>
      <c r="BN428" s="335">
        <f>IF(OR($C489&gt;BN$7,$C489+$E489-2&lt;BN$7),0,($D489-SUM($F489:BM489)-SUM($F428:BM428))*SAP_Leadsheet!$E$91)</f>
        <v>0</v>
      </c>
      <c r="BO428" s="253"/>
      <c r="BP428" s="253"/>
      <c r="BQ428" s="253"/>
      <c r="BR428" s="253"/>
      <c r="BS428" s="253"/>
      <c r="BT428" s="253"/>
      <c r="BU428" s="253"/>
      <c r="BV428" s="253"/>
      <c r="BW428" s="253"/>
      <c r="BX428" s="253"/>
      <c r="BY428" s="253"/>
      <c r="BZ428" s="253"/>
      <c r="CA428" s="253"/>
      <c r="CB428" s="253"/>
      <c r="CC428" s="253"/>
      <c r="CD428" s="253"/>
      <c r="CE428" s="253"/>
      <c r="CF428" s="253"/>
      <c r="CG428" s="253"/>
      <c r="CH428" s="253"/>
      <c r="CI428" s="253"/>
      <c r="CJ428" s="253"/>
      <c r="CK428" s="253"/>
      <c r="CL428" s="253"/>
    </row>
    <row r="429" spans="1:90" hidden="1" outlineLevel="1" x14ac:dyDescent="0.15">
      <c r="A429" s="112"/>
      <c r="B429" s="87"/>
      <c r="C429" s="8">
        <v>15</v>
      </c>
      <c r="D429" s="332"/>
      <c r="E429" s="333"/>
      <c r="F429" s="334"/>
      <c r="G429" s="335">
        <f>IF(OR($C490&gt;G$7,$C490+$E490-2&lt;G$7),0,($D490-SUM($F490:F490)-SUM($F429:F429))*SAP_Leadsheet!$E$91)</f>
        <v>0</v>
      </c>
      <c r="H429" s="335">
        <f>IF(OR($C490&gt;H$7,$C490+$E490-2&lt;H$7),0,($D490-SUM($F490:G490)-SUM($F429:G429))*SAP_Leadsheet!$E$91)</f>
        <v>0</v>
      </c>
      <c r="I429" s="335">
        <f>IF(OR($C490&gt;I$7,$C490+$E490-2&lt;I$7),0,($D490-SUM($F490:H490)-SUM($F429:H429))*SAP_Leadsheet!$E$91)</f>
        <v>0</v>
      </c>
      <c r="J429" s="335">
        <f>IF(OR($C490&gt;J$7,$C490+$E490-2&lt;J$7),0,($D490-SUM($F490:I490)-SUM($F429:I429))*SAP_Leadsheet!$E$91)</f>
        <v>0</v>
      </c>
      <c r="K429" s="335">
        <f>IF(OR($C490&gt;K$7,$C490+$E490-2&lt;K$7),0,($D490-SUM($F490:J490)-SUM($F429:J429))*SAP_Leadsheet!$E$91)</f>
        <v>0</v>
      </c>
      <c r="L429" s="335">
        <f>IF(OR($C490&gt;L$7,$C490+$E490-2&lt;L$7),0,($D490-SUM($F490:K490)-SUM($F429:K429))*SAP_Leadsheet!$E$91)</f>
        <v>0</v>
      </c>
      <c r="M429" s="335">
        <f>IF(OR($C490&gt;M$7,$C490+$E490-2&lt;M$7),0,($D490-SUM($F490:L490)-SUM($F429:L429))*SAP_Leadsheet!$E$91)</f>
        <v>0</v>
      </c>
      <c r="N429" s="335">
        <f>IF(OR($C490&gt;N$7,$C490+$E490-2&lt;N$7),0,($D490-SUM($F490:M490)-SUM($F429:M429))*SAP_Leadsheet!$E$91)</f>
        <v>0</v>
      </c>
      <c r="O429" s="335">
        <f>IF(OR($C490&gt;O$7,$C490+$E490-2&lt;O$7),0,($D490-SUM($F490:N490)-SUM($F429:N429))*SAP_Leadsheet!$E$91)</f>
        <v>0</v>
      </c>
      <c r="P429" s="335">
        <f>IF(OR($C490&gt;P$7,$C490+$E490-2&lt;P$7),0,($D490-SUM($F490:O490)-SUM($F429:O429))*SAP_Leadsheet!$E$91)</f>
        <v>0</v>
      </c>
      <c r="Q429" s="335">
        <f>IF(OR($C490&gt;Q$7,$C490+$E490-2&lt;Q$7),0,($D490-SUM($F490:P490)-SUM($F429:P429))*SAP_Leadsheet!$E$91)</f>
        <v>0</v>
      </c>
      <c r="R429" s="335">
        <f>IF(OR($C490&gt;R$7,$C490+$E490-2&lt;R$7),0,($D490-SUM($F490:Q490)-SUM($F429:Q429))*SAP_Leadsheet!$E$91)</f>
        <v>0</v>
      </c>
      <c r="S429" s="335">
        <f>IF(OR($C490&gt;S$7,$C490+$E490-2&lt;S$7),0,($D490-SUM($F490:R490)-SUM($F429:R429))*SAP_Leadsheet!$E$91)</f>
        <v>0</v>
      </c>
      <c r="T429" s="335">
        <f>IF(OR($C490&gt;T$7,$C490+$E490-2&lt;T$7),0,($D490-SUM($F490:S490)-SUM($F429:S429))*SAP_Leadsheet!$E$91)</f>
        <v>0</v>
      </c>
      <c r="U429" s="335">
        <f>IF(OR($C490&gt;U$7,$C490+$E490-2&lt;U$7),0,($D490-SUM($F490:T490)-SUM($F429:T429))*SAP_Leadsheet!$E$91)</f>
        <v>0</v>
      </c>
      <c r="V429" s="335">
        <f>IF(OR($C490&gt;V$7,$C490+$E490-2&lt;V$7),0,($D490-SUM($F490:U490)-SUM($F429:U429))*SAP_Leadsheet!$E$91)</f>
        <v>0</v>
      </c>
      <c r="W429" s="335">
        <f>IF(OR($C490&gt;W$7,$C490+$E490-2&lt;W$7),0,($D490-SUM($F490:V490)-SUM($F429:V429))*SAP_Leadsheet!$E$91)</f>
        <v>0</v>
      </c>
      <c r="X429" s="335">
        <f>IF(OR($C490&gt;X$7,$C490+$E490-2&lt;X$7),0,($D490-SUM($F490:W490)-SUM($F429:W429))*SAP_Leadsheet!$E$91)</f>
        <v>0</v>
      </c>
      <c r="Y429" s="335">
        <f>IF(OR($C490&gt;Y$7,$C490+$E490-2&lt;Y$7),0,($D490-SUM($F490:X490)-SUM($F429:X429))*SAP_Leadsheet!$E$91)</f>
        <v>0</v>
      </c>
      <c r="Z429" s="335">
        <f>IF(OR($C490&gt;Z$7,$C490+$E490-2&lt;Z$7),0,($D490-SUM($F490:Y490)-SUM($F429:Y429))*SAP_Leadsheet!$E$91)</f>
        <v>0</v>
      </c>
      <c r="AA429" s="335">
        <f>IF(OR($C490&gt;AA$7,$C490+$E490-2&lt;AA$7),0,($D490-SUM($F490:Z490)-SUM($F429:Z429))*SAP_Leadsheet!$E$91)</f>
        <v>0</v>
      </c>
      <c r="AB429" s="335">
        <f>IF(OR($C490&gt;AB$7,$C490+$E490-2&lt;AB$7),0,($D490-SUM($F490:AA490)-SUM($F429:AA429))*SAP_Leadsheet!$E$91)</f>
        <v>0</v>
      </c>
      <c r="AC429" s="335">
        <f>IF(OR($C490&gt;AC$7,$C490+$E490-2&lt;AC$7),0,($D490-SUM($F490:AB490)-SUM($F429:AB429))*SAP_Leadsheet!$E$91)</f>
        <v>0</v>
      </c>
      <c r="AD429" s="335">
        <f>IF(OR($C490&gt;AD$7,$C490+$E490-2&lt;AD$7),0,($D490-SUM($F490:AC490)-SUM($F429:AC429))*SAP_Leadsheet!$E$91)</f>
        <v>0</v>
      </c>
      <c r="AE429" s="335">
        <f>IF(OR($C490&gt;AE$7,$C490+$E490-2&lt;AE$7),0,($D490-SUM($F490:AD490)-SUM($F429:AD429))*SAP_Leadsheet!$E$91)</f>
        <v>0</v>
      </c>
      <c r="AF429" s="335">
        <f>IF(OR($C490&gt;AF$7,$C490+$E490-2&lt;AF$7),0,($D490-SUM($F490:AE490)-SUM($F429:AE429))*SAP_Leadsheet!$E$91)</f>
        <v>0</v>
      </c>
      <c r="AG429" s="335">
        <f>IF(OR($C490&gt;AG$7,$C490+$E490-2&lt;AG$7),0,($D490-SUM($F490:AF490)-SUM($F429:AF429))*SAP_Leadsheet!$E$91)</f>
        <v>0</v>
      </c>
      <c r="AH429" s="335">
        <f>IF(OR($C490&gt;AH$7,$C490+$E490-2&lt;AH$7),0,($D490-SUM($F490:AG490)-SUM($F429:AG429))*SAP_Leadsheet!$E$91)</f>
        <v>0</v>
      </c>
      <c r="AI429" s="335">
        <f>IF(OR($C490&gt;AI$7,$C490+$E490-2&lt;AI$7),0,($D490-SUM($F490:AH490)-SUM($F429:AH429))*SAP_Leadsheet!$E$91)</f>
        <v>0</v>
      </c>
      <c r="AJ429" s="335">
        <f>IF(OR($C490&gt;AJ$7,$C490+$E490-2&lt;AJ$7),0,($D490-SUM($F490:AI490)-SUM($F429:AI429))*SAP_Leadsheet!$E$91)</f>
        <v>0</v>
      </c>
      <c r="AK429" s="335">
        <f>IF(OR($C490&gt;AK$7,$C490+$E490-2&lt;AK$7),0,($D490-SUM($F490:AJ490)-SUM($F429:AJ429))*SAP_Leadsheet!$E$91)</f>
        <v>0</v>
      </c>
      <c r="AL429" s="335">
        <f>IF(OR($C490&gt;AL$7,$C490+$E490-2&lt;AL$7),0,($D490-SUM($F490:AK490)-SUM($F429:AK429))*SAP_Leadsheet!$E$91)</f>
        <v>0</v>
      </c>
      <c r="AM429" s="335">
        <f>IF(OR($C490&gt;AM$7,$C490+$E490-2&lt;AM$7),0,($D490-SUM($F490:AL490)-SUM($F429:AL429))*SAP_Leadsheet!$E$91)</f>
        <v>0</v>
      </c>
      <c r="AN429" s="335">
        <f>IF(OR($C490&gt;AN$7,$C490+$E490-2&lt;AN$7),0,($D490-SUM($F490:AM490)-SUM($F429:AM429))*SAP_Leadsheet!$E$91)</f>
        <v>0</v>
      </c>
      <c r="AO429" s="335">
        <f>IF(OR($C490&gt;AO$7,$C490+$E490-2&lt;AO$7),0,($D490-SUM($F490:AN490)-SUM($F429:AN429))*SAP_Leadsheet!$E$91)</f>
        <v>0</v>
      </c>
      <c r="AP429" s="335">
        <f>IF(OR($C490&gt;AP$7,$C490+$E490-2&lt;AP$7),0,($D490-SUM($F490:AO490)-SUM($F429:AO429))*SAP_Leadsheet!$E$91)</f>
        <v>0</v>
      </c>
      <c r="AQ429" s="335">
        <f>IF(OR($C490&gt;AQ$7,$C490+$E490-2&lt;AQ$7),0,($D490-SUM($F490:AP490)-SUM($F429:AP429))*SAP_Leadsheet!$E$91)</f>
        <v>0</v>
      </c>
      <c r="AR429" s="335">
        <f>IF(OR($C490&gt;AR$7,$C490+$E490-2&lt;AR$7),0,($D490-SUM($F490:AQ490)-SUM($F429:AQ429))*SAP_Leadsheet!$E$91)</f>
        <v>0</v>
      </c>
      <c r="AS429" s="335">
        <f>IF(OR($C490&gt;AS$7,$C490+$E490-2&lt;AS$7),0,($D490-SUM($F490:AR490)-SUM($F429:AR429))*SAP_Leadsheet!$E$91)</f>
        <v>0</v>
      </c>
      <c r="AT429" s="335">
        <f>IF(OR($C490&gt;AT$7,$C490+$E490-2&lt;AT$7),0,($D490-SUM($F490:AS490)-SUM($F429:AS429))*SAP_Leadsheet!$E$91)</f>
        <v>0</v>
      </c>
      <c r="AU429" s="335">
        <f>IF(OR($C490&gt;AU$7,$C490+$E490-2&lt;AU$7),0,($D490-SUM($F490:AT490)-SUM($F429:AT429))*SAP_Leadsheet!$E$91)</f>
        <v>0</v>
      </c>
      <c r="AV429" s="335">
        <f>IF(OR($C490&gt;AV$7,$C490+$E490-2&lt;AV$7),0,($D490-SUM($F490:AU490)-SUM($F429:AU429))*SAP_Leadsheet!$E$91)</f>
        <v>0</v>
      </c>
      <c r="AW429" s="335">
        <f>IF(OR($C490&gt;AW$7,$C490+$E490-2&lt;AW$7),0,($D490-SUM($F490:AV490)-SUM($F429:AV429))*SAP_Leadsheet!$E$91)</f>
        <v>0</v>
      </c>
      <c r="AX429" s="335">
        <f>IF(OR($C490&gt;AX$7,$C490+$E490-2&lt;AX$7),0,($D490-SUM($F490:AW490)-SUM($F429:AW429))*SAP_Leadsheet!$E$91)</f>
        <v>0</v>
      </c>
      <c r="AY429" s="335">
        <f>IF(OR($C490&gt;AY$7,$C490+$E490-2&lt;AY$7),0,($D490-SUM($F490:AX490)-SUM($F429:AX429))*SAP_Leadsheet!$E$91)</f>
        <v>0</v>
      </c>
      <c r="AZ429" s="335">
        <f>IF(OR($C490&gt;AZ$7,$C490+$E490-2&lt;AZ$7),0,($D490-SUM($F490:AY490)-SUM($F429:AY429))*SAP_Leadsheet!$E$91)</f>
        <v>0</v>
      </c>
      <c r="BA429" s="335">
        <f>IF(OR($C490&gt;BA$7,$C490+$E490-2&lt;BA$7),0,($D490-SUM($F490:AZ490)-SUM($F429:AZ429))*SAP_Leadsheet!$E$91)</f>
        <v>0</v>
      </c>
      <c r="BB429" s="335">
        <f>IF(OR($C490&gt;BB$7,$C490+$E490-2&lt;BB$7),0,($D490-SUM($F490:BA490)-SUM($F429:BA429))*SAP_Leadsheet!$E$91)</f>
        <v>0</v>
      </c>
      <c r="BC429" s="335">
        <f>IF(OR($C490&gt;BC$7,$C490+$E490-2&lt;BC$7),0,($D490-SUM($F490:BB490)-SUM($F429:BB429))*SAP_Leadsheet!$E$91)</f>
        <v>0</v>
      </c>
      <c r="BD429" s="335">
        <f>IF(OR($C490&gt;BD$7,$C490+$E490-2&lt;BD$7),0,($D490-SUM($F490:BC490)-SUM($F429:BC429))*SAP_Leadsheet!$E$91)</f>
        <v>0</v>
      </c>
      <c r="BE429" s="335">
        <f>IF(OR($C490&gt;BE$7,$C490+$E490-2&lt;BE$7),0,($D490-SUM($F490:BD490)-SUM($F429:BD429))*SAP_Leadsheet!$E$91)</f>
        <v>0</v>
      </c>
      <c r="BF429" s="335">
        <f>IF(OR($C490&gt;BF$7,$C490+$E490-2&lt;BF$7),0,($D490-SUM($F490:BE490)-SUM($F429:BE429))*SAP_Leadsheet!$E$91)</f>
        <v>0</v>
      </c>
      <c r="BG429" s="335">
        <f>IF(OR($C490&gt;BG$7,$C490+$E490-2&lt;BG$7),0,($D490-SUM($F490:BF490)-SUM($F429:BF429))*SAP_Leadsheet!$E$91)</f>
        <v>0</v>
      </c>
      <c r="BH429" s="335">
        <f>IF(OR($C490&gt;BH$7,$C490+$E490-2&lt;BH$7),0,($D490-SUM($F490:BG490)-SUM($F429:BG429))*SAP_Leadsheet!$E$91)</f>
        <v>0</v>
      </c>
      <c r="BI429" s="335">
        <f>IF(OR($C490&gt;BI$7,$C490+$E490-2&lt;BI$7),0,($D490-SUM($F490:BH490)-SUM($F429:BH429))*SAP_Leadsheet!$E$91)</f>
        <v>0</v>
      </c>
      <c r="BJ429" s="335">
        <f>IF(OR($C490&gt;BJ$7,$C490+$E490-2&lt;BJ$7),0,($D490-SUM($F490:BI490)-SUM($F429:BI429))*SAP_Leadsheet!$E$91)</f>
        <v>0</v>
      </c>
      <c r="BK429" s="335">
        <f>IF(OR($C490&gt;BK$7,$C490+$E490-2&lt;BK$7),0,($D490-SUM($F490:BJ490)-SUM($F429:BJ429))*SAP_Leadsheet!$E$91)</f>
        <v>0</v>
      </c>
      <c r="BL429" s="335">
        <f>IF(OR($C490&gt;BL$7,$C490+$E490-2&lt;BL$7),0,($D490-SUM($F490:BK490)-SUM($F429:BK429))*SAP_Leadsheet!$E$91)</f>
        <v>0</v>
      </c>
      <c r="BM429" s="335">
        <f>IF(OR($C490&gt;BM$7,$C490+$E490-2&lt;BM$7),0,($D490-SUM($F490:BL490)-SUM($F429:BL429))*SAP_Leadsheet!$E$91)</f>
        <v>0</v>
      </c>
      <c r="BN429" s="335">
        <f>IF(OR($C490&gt;BN$7,$C490+$E490-2&lt;BN$7),0,($D490-SUM($F490:BM490)-SUM($F429:BM429))*SAP_Leadsheet!$E$91)</f>
        <v>0</v>
      </c>
      <c r="BO429" s="253"/>
      <c r="BP429" s="253"/>
      <c r="BQ429" s="253"/>
      <c r="BR429" s="253"/>
      <c r="BS429" s="253"/>
      <c r="BT429" s="253"/>
      <c r="BU429" s="253"/>
      <c r="BV429" s="253"/>
      <c r="BW429" s="253"/>
      <c r="BX429" s="253"/>
      <c r="BY429" s="253"/>
      <c r="BZ429" s="253"/>
      <c r="CA429" s="253"/>
      <c r="CB429" s="253"/>
      <c r="CC429" s="253"/>
      <c r="CD429" s="253"/>
      <c r="CE429" s="253"/>
      <c r="CF429" s="253"/>
      <c r="CG429" s="253"/>
      <c r="CH429" s="253"/>
      <c r="CI429" s="253"/>
      <c r="CJ429" s="253"/>
      <c r="CK429" s="253"/>
      <c r="CL429" s="253"/>
    </row>
    <row r="430" spans="1:90" hidden="1" outlineLevel="1" x14ac:dyDescent="0.15">
      <c r="A430" s="112"/>
      <c r="B430" s="87"/>
      <c r="C430" s="8">
        <v>16</v>
      </c>
      <c r="D430" s="332"/>
      <c r="E430" s="333"/>
      <c r="F430" s="334"/>
      <c r="G430" s="335">
        <f>IF(OR($C491&gt;G$7,$C491+$E491-2&lt;G$7),0,($D491-SUM($F491:F491)-SUM($F430:F430))*SAP_Leadsheet!$E$91)</f>
        <v>0</v>
      </c>
      <c r="H430" s="335">
        <f>IF(OR($C491&gt;H$7,$C491+$E491-2&lt;H$7),0,($D491-SUM($F491:G491)-SUM($F430:G430))*SAP_Leadsheet!$E$91)</f>
        <v>0</v>
      </c>
      <c r="I430" s="335">
        <f>IF(OR($C491&gt;I$7,$C491+$E491-2&lt;I$7),0,($D491-SUM($F491:H491)-SUM($F430:H430))*SAP_Leadsheet!$E$91)</f>
        <v>0</v>
      </c>
      <c r="J430" s="335">
        <f>IF(OR($C491&gt;J$7,$C491+$E491-2&lt;J$7),0,($D491-SUM($F491:I491)-SUM($F430:I430))*SAP_Leadsheet!$E$91)</f>
        <v>0</v>
      </c>
      <c r="K430" s="335">
        <f>IF(OR($C491&gt;K$7,$C491+$E491-2&lt;K$7),0,($D491-SUM($F491:J491)-SUM($F430:J430))*SAP_Leadsheet!$E$91)</f>
        <v>0</v>
      </c>
      <c r="L430" s="335">
        <f>IF(OR($C491&gt;L$7,$C491+$E491-2&lt;L$7),0,($D491-SUM($F491:K491)-SUM($F430:K430))*SAP_Leadsheet!$E$91)</f>
        <v>0</v>
      </c>
      <c r="M430" s="335">
        <f>IF(OR($C491&gt;M$7,$C491+$E491-2&lt;M$7),0,($D491-SUM($F491:L491)-SUM($F430:L430))*SAP_Leadsheet!$E$91)</f>
        <v>0</v>
      </c>
      <c r="N430" s="335">
        <f>IF(OR($C491&gt;N$7,$C491+$E491-2&lt;N$7),0,($D491-SUM($F491:M491)-SUM($F430:M430))*SAP_Leadsheet!$E$91)</f>
        <v>0</v>
      </c>
      <c r="O430" s="335">
        <f>IF(OR($C491&gt;O$7,$C491+$E491-2&lt;O$7),0,($D491-SUM($F491:N491)-SUM($F430:N430))*SAP_Leadsheet!$E$91)</f>
        <v>0</v>
      </c>
      <c r="P430" s="335">
        <f>IF(OR($C491&gt;P$7,$C491+$E491-2&lt;P$7),0,($D491-SUM($F491:O491)-SUM($F430:O430))*SAP_Leadsheet!$E$91)</f>
        <v>0</v>
      </c>
      <c r="Q430" s="335">
        <f>IF(OR($C491&gt;Q$7,$C491+$E491-2&lt;Q$7),0,($D491-SUM($F491:P491)-SUM($F430:P430))*SAP_Leadsheet!$E$91)</f>
        <v>0</v>
      </c>
      <c r="R430" s="335">
        <f>IF(OR($C491&gt;R$7,$C491+$E491-2&lt;R$7),0,($D491-SUM($F491:Q491)-SUM($F430:Q430))*SAP_Leadsheet!$E$91)</f>
        <v>0</v>
      </c>
      <c r="S430" s="335">
        <f>IF(OR($C491&gt;S$7,$C491+$E491-2&lt;S$7),0,($D491-SUM($F491:R491)-SUM($F430:R430))*SAP_Leadsheet!$E$91)</f>
        <v>0</v>
      </c>
      <c r="T430" s="335">
        <f>IF(OR($C491&gt;T$7,$C491+$E491-2&lt;T$7),0,($D491-SUM($F491:S491)-SUM($F430:S430))*SAP_Leadsheet!$E$91)</f>
        <v>0</v>
      </c>
      <c r="U430" s="335">
        <f>IF(OR($C491&gt;U$7,$C491+$E491-2&lt;U$7),0,($D491-SUM($F491:T491)-SUM($F430:T430))*SAP_Leadsheet!$E$91)</f>
        <v>0</v>
      </c>
      <c r="V430" s="335">
        <f>IF(OR($C491&gt;V$7,$C491+$E491-2&lt;V$7),0,($D491-SUM($F491:U491)-SUM($F430:U430))*SAP_Leadsheet!$E$91)</f>
        <v>0</v>
      </c>
      <c r="W430" s="335">
        <f>IF(OR($C491&gt;W$7,$C491+$E491-2&lt;W$7),0,($D491-SUM($F491:V491)-SUM($F430:V430))*SAP_Leadsheet!$E$91)</f>
        <v>0</v>
      </c>
      <c r="X430" s="335">
        <f>IF(OR($C491&gt;X$7,$C491+$E491-2&lt;X$7),0,($D491-SUM($F491:W491)-SUM($F430:W430))*SAP_Leadsheet!$E$91)</f>
        <v>0</v>
      </c>
      <c r="Y430" s="335">
        <f>IF(OR($C491&gt;Y$7,$C491+$E491-2&lt;Y$7),0,($D491-SUM($F491:X491)-SUM($F430:X430))*SAP_Leadsheet!$E$91)</f>
        <v>0</v>
      </c>
      <c r="Z430" s="335">
        <f>IF(OR($C491&gt;Z$7,$C491+$E491-2&lt;Z$7),0,($D491-SUM($F491:Y491)-SUM($F430:Y430))*SAP_Leadsheet!$E$91)</f>
        <v>0</v>
      </c>
      <c r="AA430" s="335">
        <f>IF(OR($C491&gt;AA$7,$C491+$E491-2&lt;AA$7),0,($D491-SUM($F491:Z491)-SUM($F430:Z430))*SAP_Leadsheet!$E$91)</f>
        <v>0</v>
      </c>
      <c r="AB430" s="335">
        <f>IF(OR($C491&gt;AB$7,$C491+$E491-2&lt;AB$7),0,($D491-SUM($F491:AA491)-SUM($F430:AA430))*SAP_Leadsheet!$E$91)</f>
        <v>0</v>
      </c>
      <c r="AC430" s="335">
        <f>IF(OR($C491&gt;AC$7,$C491+$E491-2&lt;AC$7),0,($D491-SUM($F491:AB491)-SUM($F430:AB430))*SAP_Leadsheet!$E$91)</f>
        <v>0</v>
      </c>
      <c r="AD430" s="335">
        <f>IF(OR($C491&gt;AD$7,$C491+$E491-2&lt;AD$7),0,($D491-SUM($F491:AC491)-SUM($F430:AC430))*SAP_Leadsheet!$E$91)</f>
        <v>0</v>
      </c>
      <c r="AE430" s="335">
        <f>IF(OR($C491&gt;AE$7,$C491+$E491-2&lt;AE$7),0,($D491-SUM($F491:AD491)-SUM($F430:AD430))*SAP_Leadsheet!$E$91)</f>
        <v>0</v>
      </c>
      <c r="AF430" s="335">
        <f>IF(OR($C491&gt;AF$7,$C491+$E491-2&lt;AF$7),0,($D491-SUM($F491:AE491)-SUM($F430:AE430))*SAP_Leadsheet!$E$91)</f>
        <v>0</v>
      </c>
      <c r="AG430" s="335">
        <f>IF(OR($C491&gt;AG$7,$C491+$E491-2&lt;AG$7),0,($D491-SUM($F491:AF491)-SUM($F430:AF430))*SAP_Leadsheet!$E$91)</f>
        <v>0</v>
      </c>
      <c r="AH430" s="335">
        <f>IF(OR($C491&gt;AH$7,$C491+$E491-2&lt;AH$7),0,($D491-SUM($F491:AG491)-SUM($F430:AG430))*SAP_Leadsheet!$E$91)</f>
        <v>0</v>
      </c>
      <c r="AI430" s="335">
        <f>IF(OR($C491&gt;AI$7,$C491+$E491-2&lt;AI$7),0,($D491-SUM($F491:AH491)-SUM($F430:AH430))*SAP_Leadsheet!$E$91)</f>
        <v>0</v>
      </c>
      <c r="AJ430" s="335">
        <f>IF(OR($C491&gt;AJ$7,$C491+$E491-2&lt;AJ$7),0,($D491-SUM($F491:AI491)-SUM($F430:AI430))*SAP_Leadsheet!$E$91)</f>
        <v>0</v>
      </c>
      <c r="AK430" s="335">
        <f>IF(OR($C491&gt;AK$7,$C491+$E491-2&lt;AK$7),0,($D491-SUM($F491:AJ491)-SUM($F430:AJ430))*SAP_Leadsheet!$E$91)</f>
        <v>0</v>
      </c>
      <c r="AL430" s="335">
        <f>IF(OR($C491&gt;AL$7,$C491+$E491-2&lt;AL$7),0,($D491-SUM($F491:AK491)-SUM($F430:AK430))*SAP_Leadsheet!$E$91)</f>
        <v>0</v>
      </c>
      <c r="AM430" s="335">
        <f>IF(OR($C491&gt;AM$7,$C491+$E491-2&lt;AM$7),0,($D491-SUM($F491:AL491)-SUM($F430:AL430))*SAP_Leadsheet!$E$91)</f>
        <v>0</v>
      </c>
      <c r="AN430" s="335">
        <f>IF(OR($C491&gt;AN$7,$C491+$E491-2&lt;AN$7),0,($D491-SUM($F491:AM491)-SUM($F430:AM430))*SAP_Leadsheet!$E$91)</f>
        <v>0</v>
      </c>
      <c r="AO430" s="335">
        <f>IF(OR($C491&gt;AO$7,$C491+$E491-2&lt;AO$7),0,($D491-SUM($F491:AN491)-SUM($F430:AN430))*SAP_Leadsheet!$E$91)</f>
        <v>0</v>
      </c>
      <c r="AP430" s="335">
        <f>IF(OR($C491&gt;AP$7,$C491+$E491-2&lt;AP$7),0,($D491-SUM($F491:AO491)-SUM($F430:AO430))*SAP_Leadsheet!$E$91)</f>
        <v>0</v>
      </c>
      <c r="AQ430" s="335">
        <f>IF(OR($C491&gt;AQ$7,$C491+$E491-2&lt;AQ$7),0,($D491-SUM($F491:AP491)-SUM($F430:AP430))*SAP_Leadsheet!$E$91)</f>
        <v>0</v>
      </c>
      <c r="AR430" s="335">
        <f>IF(OR($C491&gt;AR$7,$C491+$E491-2&lt;AR$7),0,($D491-SUM($F491:AQ491)-SUM($F430:AQ430))*SAP_Leadsheet!$E$91)</f>
        <v>0</v>
      </c>
      <c r="AS430" s="335">
        <f>IF(OR($C491&gt;AS$7,$C491+$E491-2&lt;AS$7),0,($D491-SUM($F491:AR491)-SUM($F430:AR430))*SAP_Leadsheet!$E$91)</f>
        <v>0</v>
      </c>
      <c r="AT430" s="335">
        <f>IF(OR($C491&gt;AT$7,$C491+$E491-2&lt;AT$7),0,($D491-SUM($F491:AS491)-SUM($F430:AS430))*SAP_Leadsheet!$E$91)</f>
        <v>0</v>
      </c>
      <c r="AU430" s="335">
        <f>IF(OR($C491&gt;AU$7,$C491+$E491-2&lt;AU$7),0,($D491-SUM($F491:AT491)-SUM($F430:AT430))*SAP_Leadsheet!$E$91)</f>
        <v>0</v>
      </c>
      <c r="AV430" s="335">
        <f>IF(OR($C491&gt;AV$7,$C491+$E491-2&lt;AV$7),0,($D491-SUM($F491:AU491)-SUM($F430:AU430))*SAP_Leadsheet!$E$91)</f>
        <v>0</v>
      </c>
      <c r="AW430" s="335">
        <f>IF(OR($C491&gt;AW$7,$C491+$E491-2&lt;AW$7),0,($D491-SUM($F491:AV491)-SUM($F430:AV430))*SAP_Leadsheet!$E$91)</f>
        <v>0</v>
      </c>
      <c r="AX430" s="335">
        <f>IF(OR($C491&gt;AX$7,$C491+$E491-2&lt;AX$7),0,($D491-SUM($F491:AW491)-SUM($F430:AW430))*SAP_Leadsheet!$E$91)</f>
        <v>0</v>
      </c>
      <c r="AY430" s="335">
        <f>IF(OR($C491&gt;AY$7,$C491+$E491-2&lt;AY$7),0,($D491-SUM($F491:AX491)-SUM($F430:AX430))*SAP_Leadsheet!$E$91)</f>
        <v>0</v>
      </c>
      <c r="AZ430" s="335">
        <f>IF(OR($C491&gt;AZ$7,$C491+$E491-2&lt;AZ$7),0,($D491-SUM($F491:AY491)-SUM($F430:AY430))*SAP_Leadsheet!$E$91)</f>
        <v>0</v>
      </c>
      <c r="BA430" s="335">
        <f>IF(OR($C491&gt;BA$7,$C491+$E491-2&lt;BA$7),0,($D491-SUM($F491:AZ491)-SUM($F430:AZ430))*SAP_Leadsheet!$E$91)</f>
        <v>0</v>
      </c>
      <c r="BB430" s="335">
        <f>IF(OR($C491&gt;BB$7,$C491+$E491-2&lt;BB$7),0,($D491-SUM($F491:BA491)-SUM($F430:BA430))*SAP_Leadsheet!$E$91)</f>
        <v>0</v>
      </c>
      <c r="BC430" s="335">
        <f>IF(OR($C491&gt;BC$7,$C491+$E491-2&lt;BC$7),0,($D491-SUM($F491:BB491)-SUM($F430:BB430))*SAP_Leadsheet!$E$91)</f>
        <v>0</v>
      </c>
      <c r="BD430" s="335">
        <f>IF(OR($C491&gt;BD$7,$C491+$E491-2&lt;BD$7),0,($D491-SUM($F491:BC491)-SUM($F430:BC430))*SAP_Leadsheet!$E$91)</f>
        <v>0</v>
      </c>
      <c r="BE430" s="335">
        <f>IF(OR($C491&gt;BE$7,$C491+$E491-2&lt;BE$7),0,($D491-SUM($F491:BD491)-SUM($F430:BD430))*SAP_Leadsheet!$E$91)</f>
        <v>0</v>
      </c>
      <c r="BF430" s="335">
        <f>IF(OR($C491&gt;BF$7,$C491+$E491-2&lt;BF$7),0,($D491-SUM($F491:BE491)-SUM($F430:BE430))*SAP_Leadsheet!$E$91)</f>
        <v>0</v>
      </c>
      <c r="BG430" s="335">
        <f>IF(OR($C491&gt;BG$7,$C491+$E491-2&lt;BG$7),0,($D491-SUM($F491:BF491)-SUM($F430:BF430))*SAP_Leadsheet!$E$91)</f>
        <v>0</v>
      </c>
      <c r="BH430" s="335">
        <f>IF(OR($C491&gt;BH$7,$C491+$E491-2&lt;BH$7),0,($D491-SUM($F491:BG491)-SUM($F430:BG430))*SAP_Leadsheet!$E$91)</f>
        <v>0</v>
      </c>
      <c r="BI430" s="335">
        <f>IF(OR($C491&gt;BI$7,$C491+$E491-2&lt;BI$7),0,($D491-SUM($F491:BH491)-SUM($F430:BH430))*SAP_Leadsheet!$E$91)</f>
        <v>0</v>
      </c>
      <c r="BJ430" s="335">
        <f>IF(OR($C491&gt;BJ$7,$C491+$E491-2&lt;BJ$7),0,($D491-SUM($F491:BI491)-SUM($F430:BI430))*SAP_Leadsheet!$E$91)</f>
        <v>0</v>
      </c>
      <c r="BK430" s="335">
        <f>IF(OR($C491&gt;BK$7,$C491+$E491-2&lt;BK$7),0,($D491-SUM($F491:BJ491)-SUM($F430:BJ430))*SAP_Leadsheet!$E$91)</f>
        <v>0</v>
      </c>
      <c r="BL430" s="335">
        <f>IF(OR($C491&gt;BL$7,$C491+$E491-2&lt;BL$7),0,($D491-SUM($F491:BK491)-SUM($F430:BK430))*SAP_Leadsheet!$E$91)</f>
        <v>0</v>
      </c>
      <c r="BM430" s="335">
        <f>IF(OR($C491&gt;BM$7,$C491+$E491-2&lt;BM$7),0,($D491-SUM($F491:BL491)-SUM($F430:BL430))*SAP_Leadsheet!$E$91)</f>
        <v>0</v>
      </c>
      <c r="BN430" s="335">
        <f>IF(OR($C491&gt;BN$7,$C491+$E491-2&lt;BN$7),0,($D491-SUM($F491:BM491)-SUM($F430:BM430))*SAP_Leadsheet!$E$91)</f>
        <v>0</v>
      </c>
      <c r="BO430" s="253"/>
      <c r="BP430" s="253"/>
      <c r="BQ430" s="253"/>
      <c r="BR430" s="253"/>
      <c r="BS430" s="253"/>
      <c r="BT430" s="253"/>
      <c r="BU430" s="253"/>
      <c r="BV430" s="253"/>
      <c r="BW430" s="253"/>
      <c r="BX430" s="253"/>
      <c r="BY430" s="253"/>
      <c r="BZ430" s="253"/>
      <c r="CA430" s="253"/>
      <c r="CB430" s="253"/>
      <c r="CC430" s="253"/>
      <c r="CD430" s="253"/>
      <c r="CE430" s="253"/>
      <c r="CF430" s="253"/>
      <c r="CG430" s="253"/>
      <c r="CH430" s="253"/>
      <c r="CI430" s="253"/>
      <c r="CJ430" s="253"/>
      <c r="CK430" s="253"/>
      <c r="CL430" s="253"/>
    </row>
    <row r="431" spans="1:90" hidden="1" outlineLevel="1" x14ac:dyDescent="0.15">
      <c r="A431" s="112"/>
      <c r="B431" s="87"/>
      <c r="C431" s="8">
        <v>17</v>
      </c>
      <c r="D431" s="332"/>
      <c r="E431" s="333"/>
      <c r="F431" s="334"/>
      <c r="G431" s="335">
        <f>IF(OR($C492&gt;G$7,$C492+$E492-2&lt;G$7),0,($D492-SUM($F492:F492)-SUM($F431:F431))*SAP_Leadsheet!$E$91)</f>
        <v>0</v>
      </c>
      <c r="H431" s="335">
        <f>IF(OR($C492&gt;H$7,$C492+$E492-2&lt;H$7),0,($D492-SUM($F492:G492)-SUM($F431:G431))*SAP_Leadsheet!$E$91)</f>
        <v>0</v>
      </c>
      <c r="I431" s="335">
        <f>IF(OR($C492&gt;I$7,$C492+$E492-2&lt;I$7),0,($D492-SUM($F492:H492)-SUM($F431:H431))*SAP_Leadsheet!$E$91)</f>
        <v>0</v>
      </c>
      <c r="J431" s="335">
        <f>IF(OR($C492&gt;J$7,$C492+$E492-2&lt;J$7),0,($D492-SUM($F492:I492)-SUM($F431:I431))*SAP_Leadsheet!$E$91)</f>
        <v>0</v>
      </c>
      <c r="K431" s="335">
        <f>IF(OR($C492&gt;K$7,$C492+$E492-2&lt;K$7),0,($D492-SUM($F492:J492)-SUM($F431:J431))*SAP_Leadsheet!$E$91)</f>
        <v>0</v>
      </c>
      <c r="L431" s="335">
        <f>IF(OR($C492&gt;L$7,$C492+$E492-2&lt;L$7),0,($D492-SUM($F492:K492)-SUM($F431:K431))*SAP_Leadsheet!$E$91)</f>
        <v>0</v>
      </c>
      <c r="M431" s="335">
        <f>IF(OR($C492&gt;M$7,$C492+$E492-2&lt;M$7),0,($D492-SUM($F492:L492)-SUM($F431:L431))*SAP_Leadsheet!$E$91)</f>
        <v>0</v>
      </c>
      <c r="N431" s="335">
        <f>IF(OR($C492&gt;N$7,$C492+$E492-2&lt;N$7),0,($D492-SUM($F492:M492)-SUM($F431:M431))*SAP_Leadsheet!$E$91)</f>
        <v>0</v>
      </c>
      <c r="O431" s="335">
        <f>IF(OR($C492&gt;O$7,$C492+$E492-2&lt;O$7),0,($D492-SUM($F492:N492)-SUM($F431:N431))*SAP_Leadsheet!$E$91)</f>
        <v>0</v>
      </c>
      <c r="P431" s="335">
        <f>IF(OR($C492&gt;P$7,$C492+$E492-2&lt;P$7),0,($D492-SUM($F492:O492)-SUM($F431:O431))*SAP_Leadsheet!$E$91)</f>
        <v>0</v>
      </c>
      <c r="Q431" s="335">
        <f>IF(OR($C492&gt;Q$7,$C492+$E492-2&lt;Q$7),0,($D492-SUM($F492:P492)-SUM($F431:P431))*SAP_Leadsheet!$E$91)</f>
        <v>0</v>
      </c>
      <c r="R431" s="335">
        <f>IF(OR($C492&gt;R$7,$C492+$E492-2&lt;R$7),0,($D492-SUM($F492:Q492)-SUM($F431:Q431))*SAP_Leadsheet!$E$91)</f>
        <v>0</v>
      </c>
      <c r="S431" s="335">
        <f>IF(OR($C492&gt;S$7,$C492+$E492-2&lt;S$7),0,($D492-SUM($F492:R492)-SUM($F431:R431))*SAP_Leadsheet!$E$91)</f>
        <v>0</v>
      </c>
      <c r="T431" s="335">
        <f>IF(OR($C492&gt;T$7,$C492+$E492-2&lt;T$7),0,($D492-SUM($F492:S492)-SUM($F431:S431))*SAP_Leadsheet!$E$91)</f>
        <v>0</v>
      </c>
      <c r="U431" s="335">
        <f>IF(OR($C492&gt;U$7,$C492+$E492-2&lt;U$7),0,($D492-SUM($F492:T492)-SUM($F431:T431))*SAP_Leadsheet!$E$91)</f>
        <v>0</v>
      </c>
      <c r="V431" s="335">
        <f>IF(OR($C492&gt;V$7,$C492+$E492-2&lt;V$7),0,($D492-SUM($F492:U492)-SUM($F431:U431))*SAP_Leadsheet!$E$91)</f>
        <v>0</v>
      </c>
      <c r="W431" s="335">
        <f>IF(OR($C492&gt;W$7,$C492+$E492-2&lt;W$7),0,($D492-SUM($F492:V492)-SUM($F431:V431))*SAP_Leadsheet!$E$91)</f>
        <v>0</v>
      </c>
      <c r="X431" s="335">
        <f>IF(OR($C492&gt;X$7,$C492+$E492-2&lt;X$7),0,($D492-SUM($F492:W492)-SUM($F431:W431))*SAP_Leadsheet!$E$91)</f>
        <v>0</v>
      </c>
      <c r="Y431" s="335">
        <f>IF(OR($C492&gt;Y$7,$C492+$E492-2&lt;Y$7),0,($D492-SUM($F492:X492)-SUM($F431:X431))*SAP_Leadsheet!$E$91)</f>
        <v>0</v>
      </c>
      <c r="Z431" s="335">
        <f>IF(OR($C492&gt;Z$7,$C492+$E492-2&lt;Z$7),0,($D492-SUM($F492:Y492)-SUM($F431:Y431))*SAP_Leadsheet!$E$91)</f>
        <v>0</v>
      </c>
      <c r="AA431" s="335">
        <f>IF(OR($C492&gt;AA$7,$C492+$E492-2&lt;AA$7),0,($D492-SUM($F492:Z492)-SUM($F431:Z431))*SAP_Leadsheet!$E$91)</f>
        <v>0</v>
      </c>
      <c r="AB431" s="335">
        <f>IF(OR($C492&gt;AB$7,$C492+$E492-2&lt;AB$7),0,($D492-SUM($F492:AA492)-SUM($F431:AA431))*SAP_Leadsheet!$E$91)</f>
        <v>0</v>
      </c>
      <c r="AC431" s="335">
        <f>IF(OR($C492&gt;AC$7,$C492+$E492-2&lt;AC$7),0,($D492-SUM($F492:AB492)-SUM($F431:AB431))*SAP_Leadsheet!$E$91)</f>
        <v>0</v>
      </c>
      <c r="AD431" s="335">
        <f>IF(OR($C492&gt;AD$7,$C492+$E492-2&lt;AD$7),0,($D492-SUM($F492:AC492)-SUM($F431:AC431))*SAP_Leadsheet!$E$91)</f>
        <v>0</v>
      </c>
      <c r="AE431" s="335">
        <f>IF(OR($C492&gt;AE$7,$C492+$E492-2&lt;AE$7),0,($D492-SUM($F492:AD492)-SUM($F431:AD431))*SAP_Leadsheet!$E$91)</f>
        <v>0</v>
      </c>
      <c r="AF431" s="335">
        <f>IF(OR($C492&gt;AF$7,$C492+$E492-2&lt;AF$7),0,($D492-SUM($F492:AE492)-SUM($F431:AE431))*SAP_Leadsheet!$E$91)</f>
        <v>0</v>
      </c>
      <c r="AG431" s="335">
        <f>IF(OR($C492&gt;AG$7,$C492+$E492-2&lt;AG$7),0,($D492-SUM($F492:AF492)-SUM($F431:AF431))*SAP_Leadsheet!$E$91)</f>
        <v>0</v>
      </c>
      <c r="AH431" s="335">
        <f>IF(OR($C492&gt;AH$7,$C492+$E492-2&lt;AH$7),0,($D492-SUM($F492:AG492)-SUM($F431:AG431))*SAP_Leadsheet!$E$91)</f>
        <v>0</v>
      </c>
      <c r="AI431" s="335">
        <f>IF(OR($C492&gt;AI$7,$C492+$E492-2&lt;AI$7),0,($D492-SUM($F492:AH492)-SUM($F431:AH431))*SAP_Leadsheet!$E$91)</f>
        <v>0</v>
      </c>
      <c r="AJ431" s="335">
        <f>IF(OR($C492&gt;AJ$7,$C492+$E492-2&lt;AJ$7),0,($D492-SUM($F492:AI492)-SUM($F431:AI431))*SAP_Leadsheet!$E$91)</f>
        <v>0</v>
      </c>
      <c r="AK431" s="335">
        <f>IF(OR($C492&gt;AK$7,$C492+$E492-2&lt;AK$7),0,($D492-SUM($F492:AJ492)-SUM($F431:AJ431))*SAP_Leadsheet!$E$91)</f>
        <v>0</v>
      </c>
      <c r="AL431" s="335">
        <f>IF(OR($C492&gt;AL$7,$C492+$E492-2&lt;AL$7),0,($D492-SUM($F492:AK492)-SUM($F431:AK431))*SAP_Leadsheet!$E$91)</f>
        <v>0</v>
      </c>
      <c r="AM431" s="335">
        <f>IF(OR($C492&gt;AM$7,$C492+$E492-2&lt;AM$7),0,($D492-SUM($F492:AL492)-SUM($F431:AL431))*SAP_Leadsheet!$E$91)</f>
        <v>0</v>
      </c>
      <c r="AN431" s="335">
        <f>IF(OR($C492&gt;AN$7,$C492+$E492-2&lt;AN$7),0,($D492-SUM($F492:AM492)-SUM($F431:AM431))*SAP_Leadsheet!$E$91)</f>
        <v>0</v>
      </c>
      <c r="AO431" s="335">
        <f>IF(OR($C492&gt;AO$7,$C492+$E492-2&lt;AO$7),0,($D492-SUM($F492:AN492)-SUM($F431:AN431))*SAP_Leadsheet!$E$91)</f>
        <v>0</v>
      </c>
      <c r="AP431" s="335">
        <f>IF(OR($C492&gt;AP$7,$C492+$E492-2&lt;AP$7),0,($D492-SUM($F492:AO492)-SUM($F431:AO431))*SAP_Leadsheet!$E$91)</f>
        <v>0</v>
      </c>
      <c r="AQ431" s="335">
        <f>IF(OR($C492&gt;AQ$7,$C492+$E492-2&lt;AQ$7),0,($D492-SUM($F492:AP492)-SUM($F431:AP431))*SAP_Leadsheet!$E$91)</f>
        <v>0</v>
      </c>
      <c r="AR431" s="335">
        <f>IF(OR($C492&gt;AR$7,$C492+$E492-2&lt;AR$7),0,($D492-SUM($F492:AQ492)-SUM($F431:AQ431))*SAP_Leadsheet!$E$91)</f>
        <v>0</v>
      </c>
      <c r="AS431" s="335">
        <f>IF(OR($C492&gt;AS$7,$C492+$E492-2&lt;AS$7),0,($D492-SUM($F492:AR492)-SUM($F431:AR431))*SAP_Leadsheet!$E$91)</f>
        <v>0</v>
      </c>
      <c r="AT431" s="335">
        <f>IF(OR($C492&gt;AT$7,$C492+$E492-2&lt;AT$7),0,($D492-SUM($F492:AS492)-SUM($F431:AS431))*SAP_Leadsheet!$E$91)</f>
        <v>0</v>
      </c>
      <c r="AU431" s="335">
        <f>IF(OR($C492&gt;AU$7,$C492+$E492-2&lt;AU$7),0,($D492-SUM($F492:AT492)-SUM($F431:AT431))*SAP_Leadsheet!$E$91)</f>
        <v>0</v>
      </c>
      <c r="AV431" s="335">
        <f>IF(OR($C492&gt;AV$7,$C492+$E492-2&lt;AV$7),0,($D492-SUM($F492:AU492)-SUM($F431:AU431))*SAP_Leadsheet!$E$91)</f>
        <v>0</v>
      </c>
      <c r="AW431" s="335">
        <f>IF(OR($C492&gt;AW$7,$C492+$E492-2&lt;AW$7),0,($D492-SUM($F492:AV492)-SUM($F431:AV431))*SAP_Leadsheet!$E$91)</f>
        <v>0</v>
      </c>
      <c r="AX431" s="335">
        <f>IF(OR($C492&gt;AX$7,$C492+$E492-2&lt;AX$7),0,($D492-SUM($F492:AW492)-SUM($F431:AW431))*SAP_Leadsheet!$E$91)</f>
        <v>0</v>
      </c>
      <c r="AY431" s="335">
        <f>IF(OR($C492&gt;AY$7,$C492+$E492-2&lt;AY$7),0,($D492-SUM($F492:AX492)-SUM($F431:AX431))*SAP_Leadsheet!$E$91)</f>
        <v>0</v>
      </c>
      <c r="AZ431" s="335">
        <f>IF(OR($C492&gt;AZ$7,$C492+$E492-2&lt;AZ$7),0,($D492-SUM($F492:AY492)-SUM($F431:AY431))*SAP_Leadsheet!$E$91)</f>
        <v>0</v>
      </c>
      <c r="BA431" s="335">
        <f>IF(OR($C492&gt;BA$7,$C492+$E492-2&lt;BA$7),0,($D492-SUM($F492:AZ492)-SUM($F431:AZ431))*SAP_Leadsheet!$E$91)</f>
        <v>0</v>
      </c>
      <c r="BB431" s="335">
        <f>IF(OR($C492&gt;BB$7,$C492+$E492-2&lt;BB$7),0,($D492-SUM($F492:BA492)-SUM($F431:BA431))*SAP_Leadsheet!$E$91)</f>
        <v>0</v>
      </c>
      <c r="BC431" s="335">
        <f>IF(OR($C492&gt;BC$7,$C492+$E492-2&lt;BC$7),0,($D492-SUM($F492:BB492)-SUM($F431:BB431))*SAP_Leadsheet!$E$91)</f>
        <v>0</v>
      </c>
      <c r="BD431" s="335">
        <f>IF(OR($C492&gt;BD$7,$C492+$E492-2&lt;BD$7),0,($D492-SUM($F492:BC492)-SUM($F431:BC431))*SAP_Leadsheet!$E$91)</f>
        <v>0</v>
      </c>
      <c r="BE431" s="335">
        <f>IF(OR($C492&gt;BE$7,$C492+$E492-2&lt;BE$7),0,($D492-SUM($F492:BD492)-SUM($F431:BD431))*SAP_Leadsheet!$E$91)</f>
        <v>0</v>
      </c>
      <c r="BF431" s="335">
        <f>IF(OR($C492&gt;BF$7,$C492+$E492-2&lt;BF$7),0,($D492-SUM($F492:BE492)-SUM($F431:BE431))*SAP_Leadsheet!$E$91)</f>
        <v>0</v>
      </c>
      <c r="BG431" s="335">
        <f>IF(OR($C492&gt;BG$7,$C492+$E492-2&lt;BG$7),0,($D492-SUM($F492:BF492)-SUM($F431:BF431))*SAP_Leadsheet!$E$91)</f>
        <v>0</v>
      </c>
      <c r="BH431" s="335">
        <f>IF(OR($C492&gt;BH$7,$C492+$E492-2&lt;BH$7),0,($D492-SUM($F492:BG492)-SUM($F431:BG431))*SAP_Leadsheet!$E$91)</f>
        <v>0</v>
      </c>
      <c r="BI431" s="335">
        <f>IF(OR($C492&gt;BI$7,$C492+$E492-2&lt;BI$7),0,($D492-SUM($F492:BH492)-SUM($F431:BH431))*SAP_Leadsheet!$E$91)</f>
        <v>0</v>
      </c>
      <c r="BJ431" s="335">
        <f>IF(OR($C492&gt;BJ$7,$C492+$E492-2&lt;BJ$7),0,($D492-SUM($F492:BI492)-SUM($F431:BI431))*SAP_Leadsheet!$E$91)</f>
        <v>0</v>
      </c>
      <c r="BK431" s="335">
        <f>IF(OR($C492&gt;BK$7,$C492+$E492-2&lt;BK$7),0,($D492-SUM($F492:BJ492)-SUM($F431:BJ431))*SAP_Leadsheet!$E$91)</f>
        <v>0</v>
      </c>
      <c r="BL431" s="335">
        <f>IF(OR($C492&gt;BL$7,$C492+$E492-2&lt;BL$7),0,($D492-SUM($F492:BK492)-SUM($F431:BK431))*SAP_Leadsheet!$E$91)</f>
        <v>0</v>
      </c>
      <c r="BM431" s="335">
        <f>IF(OR($C492&gt;BM$7,$C492+$E492-2&lt;BM$7),0,($D492-SUM($F492:BL492)-SUM($F431:BL431))*SAP_Leadsheet!$E$91)</f>
        <v>0</v>
      </c>
      <c r="BN431" s="335">
        <f>IF(OR($C492&gt;BN$7,$C492+$E492-2&lt;BN$7),0,($D492-SUM($F492:BM492)-SUM($F431:BM431))*SAP_Leadsheet!$E$91)</f>
        <v>0</v>
      </c>
      <c r="BO431" s="253"/>
      <c r="BP431" s="253"/>
      <c r="BQ431" s="253"/>
      <c r="BR431" s="253"/>
      <c r="BS431" s="253"/>
      <c r="BT431" s="253"/>
      <c r="BU431" s="253"/>
      <c r="BV431" s="253"/>
      <c r="BW431" s="253"/>
      <c r="BX431" s="253"/>
      <c r="BY431" s="253"/>
      <c r="BZ431" s="253"/>
      <c r="CA431" s="253"/>
      <c r="CB431" s="253"/>
      <c r="CC431" s="253"/>
      <c r="CD431" s="253"/>
      <c r="CE431" s="253"/>
      <c r="CF431" s="253"/>
      <c r="CG431" s="253"/>
      <c r="CH431" s="253"/>
      <c r="CI431" s="253"/>
      <c r="CJ431" s="253"/>
      <c r="CK431" s="253"/>
      <c r="CL431" s="253"/>
    </row>
    <row r="432" spans="1:90" hidden="1" outlineLevel="1" x14ac:dyDescent="0.15">
      <c r="A432" s="112"/>
      <c r="B432" s="87"/>
      <c r="C432" s="8">
        <v>18</v>
      </c>
      <c r="D432" s="332"/>
      <c r="E432" s="333"/>
      <c r="F432" s="334"/>
      <c r="G432" s="335">
        <f>IF(OR($C493&gt;G$7,$C493+$E493-2&lt;G$7),0,($D493-SUM($F493:F493)-SUM($F432:F432))*SAP_Leadsheet!$E$91)</f>
        <v>0</v>
      </c>
      <c r="H432" s="335">
        <f>IF(OR($C493&gt;H$7,$C493+$E493-2&lt;H$7),0,($D493-SUM($F493:G493)-SUM($F432:G432))*SAP_Leadsheet!$E$91)</f>
        <v>0</v>
      </c>
      <c r="I432" s="335">
        <f>IF(OR($C493&gt;I$7,$C493+$E493-2&lt;I$7),0,($D493-SUM($F493:H493)-SUM($F432:H432))*SAP_Leadsheet!$E$91)</f>
        <v>0</v>
      </c>
      <c r="J432" s="335">
        <f>IF(OR($C493&gt;J$7,$C493+$E493-2&lt;J$7),0,($D493-SUM($F493:I493)-SUM($F432:I432))*SAP_Leadsheet!$E$91)</f>
        <v>0</v>
      </c>
      <c r="K432" s="335">
        <f>IF(OR($C493&gt;K$7,$C493+$E493-2&lt;K$7),0,($D493-SUM($F493:J493)-SUM($F432:J432))*SAP_Leadsheet!$E$91)</f>
        <v>0</v>
      </c>
      <c r="L432" s="335">
        <f>IF(OR($C493&gt;L$7,$C493+$E493-2&lt;L$7),0,($D493-SUM($F493:K493)-SUM($F432:K432))*SAP_Leadsheet!$E$91)</f>
        <v>0</v>
      </c>
      <c r="M432" s="335">
        <f>IF(OR($C493&gt;M$7,$C493+$E493-2&lt;M$7),0,($D493-SUM($F493:L493)-SUM($F432:L432))*SAP_Leadsheet!$E$91)</f>
        <v>0</v>
      </c>
      <c r="N432" s="335">
        <f>IF(OR($C493&gt;N$7,$C493+$E493-2&lt;N$7),0,($D493-SUM($F493:M493)-SUM($F432:M432))*SAP_Leadsheet!$E$91)</f>
        <v>0</v>
      </c>
      <c r="O432" s="335">
        <f>IF(OR($C493&gt;O$7,$C493+$E493-2&lt;O$7),0,($D493-SUM($F493:N493)-SUM($F432:N432))*SAP_Leadsheet!$E$91)</f>
        <v>0</v>
      </c>
      <c r="P432" s="335">
        <f>IF(OR($C493&gt;P$7,$C493+$E493-2&lt;P$7),0,($D493-SUM($F493:O493)-SUM($F432:O432))*SAP_Leadsheet!$E$91)</f>
        <v>0</v>
      </c>
      <c r="Q432" s="335">
        <f>IF(OR($C493&gt;Q$7,$C493+$E493-2&lt;Q$7),0,($D493-SUM($F493:P493)-SUM($F432:P432))*SAP_Leadsheet!$E$91)</f>
        <v>0</v>
      </c>
      <c r="R432" s="335">
        <f>IF(OR($C493&gt;R$7,$C493+$E493-2&lt;R$7),0,($D493-SUM($F493:Q493)-SUM($F432:Q432))*SAP_Leadsheet!$E$91)</f>
        <v>0</v>
      </c>
      <c r="S432" s="335">
        <f>IF(OR($C493&gt;S$7,$C493+$E493-2&lt;S$7),0,($D493-SUM($F493:R493)-SUM($F432:R432))*SAP_Leadsheet!$E$91)</f>
        <v>0</v>
      </c>
      <c r="T432" s="335">
        <f>IF(OR($C493&gt;T$7,$C493+$E493-2&lt;T$7),0,($D493-SUM($F493:S493)-SUM($F432:S432))*SAP_Leadsheet!$E$91)</f>
        <v>0</v>
      </c>
      <c r="U432" s="335">
        <f>IF(OR($C493&gt;U$7,$C493+$E493-2&lt;U$7),0,($D493-SUM($F493:T493)-SUM($F432:T432))*SAP_Leadsheet!$E$91)</f>
        <v>0</v>
      </c>
      <c r="V432" s="335">
        <f>IF(OR($C493&gt;V$7,$C493+$E493-2&lt;V$7),0,($D493-SUM($F493:U493)-SUM($F432:U432))*SAP_Leadsheet!$E$91)</f>
        <v>0</v>
      </c>
      <c r="W432" s="335">
        <f>IF(OR($C493&gt;W$7,$C493+$E493-2&lt;W$7),0,($D493-SUM($F493:V493)-SUM($F432:V432))*SAP_Leadsheet!$E$91)</f>
        <v>0</v>
      </c>
      <c r="X432" s="335">
        <f>IF(OR($C493&gt;X$7,$C493+$E493-2&lt;X$7),0,($D493-SUM($F493:W493)-SUM($F432:W432))*SAP_Leadsheet!$E$91)</f>
        <v>0</v>
      </c>
      <c r="Y432" s="335">
        <f>IF(OR($C493&gt;Y$7,$C493+$E493-2&lt;Y$7),0,($D493-SUM($F493:X493)-SUM($F432:X432))*SAP_Leadsheet!$E$91)</f>
        <v>0</v>
      </c>
      <c r="Z432" s="335">
        <f>IF(OR($C493&gt;Z$7,$C493+$E493-2&lt;Z$7),0,($D493-SUM($F493:Y493)-SUM($F432:Y432))*SAP_Leadsheet!$E$91)</f>
        <v>0</v>
      </c>
      <c r="AA432" s="335">
        <f>IF(OR($C493&gt;AA$7,$C493+$E493-2&lt;AA$7),0,($D493-SUM($F493:Z493)-SUM($F432:Z432))*SAP_Leadsheet!$E$91)</f>
        <v>0</v>
      </c>
      <c r="AB432" s="335">
        <f>IF(OR($C493&gt;AB$7,$C493+$E493-2&lt;AB$7),0,($D493-SUM($F493:AA493)-SUM($F432:AA432))*SAP_Leadsheet!$E$91)</f>
        <v>0</v>
      </c>
      <c r="AC432" s="335">
        <f>IF(OR($C493&gt;AC$7,$C493+$E493-2&lt;AC$7),0,($D493-SUM($F493:AB493)-SUM($F432:AB432))*SAP_Leadsheet!$E$91)</f>
        <v>0</v>
      </c>
      <c r="AD432" s="335">
        <f>IF(OR($C493&gt;AD$7,$C493+$E493-2&lt;AD$7),0,($D493-SUM($F493:AC493)-SUM($F432:AC432))*SAP_Leadsheet!$E$91)</f>
        <v>0</v>
      </c>
      <c r="AE432" s="335">
        <f>IF(OR($C493&gt;AE$7,$C493+$E493-2&lt;AE$7),0,($D493-SUM($F493:AD493)-SUM($F432:AD432))*SAP_Leadsheet!$E$91)</f>
        <v>0</v>
      </c>
      <c r="AF432" s="335">
        <f>IF(OR($C493&gt;AF$7,$C493+$E493-2&lt;AF$7),0,($D493-SUM($F493:AE493)-SUM($F432:AE432))*SAP_Leadsheet!$E$91)</f>
        <v>0</v>
      </c>
      <c r="AG432" s="335">
        <f>IF(OR($C493&gt;AG$7,$C493+$E493-2&lt;AG$7),0,($D493-SUM($F493:AF493)-SUM($F432:AF432))*SAP_Leadsheet!$E$91)</f>
        <v>0</v>
      </c>
      <c r="AH432" s="335">
        <f>IF(OR($C493&gt;AH$7,$C493+$E493-2&lt;AH$7),0,($D493-SUM($F493:AG493)-SUM($F432:AG432))*SAP_Leadsheet!$E$91)</f>
        <v>0</v>
      </c>
      <c r="AI432" s="335">
        <f>IF(OR($C493&gt;AI$7,$C493+$E493-2&lt;AI$7),0,($D493-SUM($F493:AH493)-SUM($F432:AH432))*SAP_Leadsheet!$E$91)</f>
        <v>0</v>
      </c>
      <c r="AJ432" s="335">
        <f>IF(OR($C493&gt;AJ$7,$C493+$E493-2&lt;AJ$7),0,($D493-SUM($F493:AI493)-SUM($F432:AI432))*SAP_Leadsheet!$E$91)</f>
        <v>0</v>
      </c>
      <c r="AK432" s="335">
        <f>IF(OR($C493&gt;AK$7,$C493+$E493-2&lt;AK$7),0,($D493-SUM($F493:AJ493)-SUM($F432:AJ432))*SAP_Leadsheet!$E$91)</f>
        <v>0</v>
      </c>
      <c r="AL432" s="335">
        <f>IF(OR($C493&gt;AL$7,$C493+$E493-2&lt;AL$7),0,($D493-SUM($F493:AK493)-SUM($F432:AK432))*SAP_Leadsheet!$E$91)</f>
        <v>0</v>
      </c>
      <c r="AM432" s="335">
        <f>IF(OR($C493&gt;AM$7,$C493+$E493-2&lt;AM$7),0,($D493-SUM($F493:AL493)-SUM($F432:AL432))*SAP_Leadsheet!$E$91)</f>
        <v>0</v>
      </c>
      <c r="AN432" s="335">
        <f>IF(OR($C493&gt;AN$7,$C493+$E493-2&lt;AN$7),0,($D493-SUM($F493:AM493)-SUM($F432:AM432))*SAP_Leadsheet!$E$91)</f>
        <v>0</v>
      </c>
      <c r="AO432" s="335">
        <f>IF(OR($C493&gt;AO$7,$C493+$E493-2&lt;AO$7),0,($D493-SUM($F493:AN493)-SUM($F432:AN432))*SAP_Leadsheet!$E$91)</f>
        <v>0</v>
      </c>
      <c r="AP432" s="335">
        <f>IF(OR($C493&gt;AP$7,$C493+$E493-2&lt;AP$7),0,($D493-SUM($F493:AO493)-SUM($F432:AO432))*SAP_Leadsheet!$E$91)</f>
        <v>0</v>
      </c>
      <c r="AQ432" s="335">
        <f>IF(OR($C493&gt;AQ$7,$C493+$E493-2&lt;AQ$7),0,($D493-SUM($F493:AP493)-SUM($F432:AP432))*SAP_Leadsheet!$E$91)</f>
        <v>0</v>
      </c>
      <c r="AR432" s="335">
        <f>IF(OR($C493&gt;AR$7,$C493+$E493-2&lt;AR$7),0,($D493-SUM($F493:AQ493)-SUM($F432:AQ432))*SAP_Leadsheet!$E$91)</f>
        <v>0</v>
      </c>
      <c r="AS432" s="335">
        <f>IF(OR($C493&gt;AS$7,$C493+$E493-2&lt;AS$7),0,($D493-SUM($F493:AR493)-SUM($F432:AR432))*SAP_Leadsheet!$E$91)</f>
        <v>0</v>
      </c>
      <c r="AT432" s="335">
        <f>IF(OR($C493&gt;AT$7,$C493+$E493-2&lt;AT$7),0,($D493-SUM($F493:AS493)-SUM($F432:AS432))*SAP_Leadsheet!$E$91)</f>
        <v>0</v>
      </c>
      <c r="AU432" s="335">
        <f>IF(OR($C493&gt;AU$7,$C493+$E493-2&lt;AU$7),0,($D493-SUM($F493:AT493)-SUM($F432:AT432))*SAP_Leadsheet!$E$91)</f>
        <v>0</v>
      </c>
      <c r="AV432" s="335">
        <f>IF(OR($C493&gt;AV$7,$C493+$E493-2&lt;AV$7),0,($D493-SUM($F493:AU493)-SUM($F432:AU432))*SAP_Leadsheet!$E$91)</f>
        <v>0</v>
      </c>
      <c r="AW432" s="335">
        <f>IF(OR($C493&gt;AW$7,$C493+$E493-2&lt;AW$7),0,($D493-SUM($F493:AV493)-SUM($F432:AV432))*SAP_Leadsheet!$E$91)</f>
        <v>0</v>
      </c>
      <c r="AX432" s="335">
        <f>IF(OR($C493&gt;AX$7,$C493+$E493-2&lt;AX$7),0,($D493-SUM($F493:AW493)-SUM($F432:AW432))*SAP_Leadsheet!$E$91)</f>
        <v>0</v>
      </c>
      <c r="AY432" s="335">
        <f>IF(OR($C493&gt;AY$7,$C493+$E493-2&lt;AY$7),0,($D493-SUM($F493:AX493)-SUM($F432:AX432))*SAP_Leadsheet!$E$91)</f>
        <v>0</v>
      </c>
      <c r="AZ432" s="335">
        <f>IF(OR($C493&gt;AZ$7,$C493+$E493-2&lt;AZ$7),0,($D493-SUM($F493:AY493)-SUM($F432:AY432))*SAP_Leadsheet!$E$91)</f>
        <v>0</v>
      </c>
      <c r="BA432" s="335">
        <f>IF(OR($C493&gt;BA$7,$C493+$E493-2&lt;BA$7),0,($D493-SUM($F493:AZ493)-SUM($F432:AZ432))*SAP_Leadsheet!$E$91)</f>
        <v>0</v>
      </c>
      <c r="BB432" s="335">
        <f>IF(OR($C493&gt;BB$7,$C493+$E493-2&lt;BB$7),0,($D493-SUM($F493:BA493)-SUM($F432:BA432))*SAP_Leadsheet!$E$91)</f>
        <v>0</v>
      </c>
      <c r="BC432" s="335">
        <f>IF(OR($C493&gt;BC$7,$C493+$E493-2&lt;BC$7),0,($D493-SUM($F493:BB493)-SUM($F432:BB432))*SAP_Leadsheet!$E$91)</f>
        <v>0</v>
      </c>
      <c r="BD432" s="335">
        <f>IF(OR($C493&gt;BD$7,$C493+$E493-2&lt;BD$7),0,($D493-SUM($F493:BC493)-SUM($F432:BC432))*SAP_Leadsheet!$E$91)</f>
        <v>0</v>
      </c>
      <c r="BE432" s="335">
        <f>IF(OR($C493&gt;BE$7,$C493+$E493-2&lt;BE$7),0,($D493-SUM($F493:BD493)-SUM($F432:BD432))*SAP_Leadsheet!$E$91)</f>
        <v>0</v>
      </c>
      <c r="BF432" s="335">
        <f>IF(OR($C493&gt;BF$7,$C493+$E493-2&lt;BF$7),0,($D493-SUM($F493:BE493)-SUM($F432:BE432))*SAP_Leadsheet!$E$91)</f>
        <v>0</v>
      </c>
      <c r="BG432" s="335">
        <f>IF(OR($C493&gt;BG$7,$C493+$E493-2&lt;BG$7),0,($D493-SUM($F493:BF493)-SUM($F432:BF432))*SAP_Leadsheet!$E$91)</f>
        <v>0</v>
      </c>
      <c r="BH432" s="335">
        <f>IF(OR($C493&gt;BH$7,$C493+$E493-2&lt;BH$7),0,($D493-SUM($F493:BG493)-SUM($F432:BG432))*SAP_Leadsheet!$E$91)</f>
        <v>0</v>
      </c>
      <c r="BI432" s="335">
        <f>IF(OR($C493&gt;BI$7,$C493+$E493-2&lt;BI$7),0,($D493-SUM($F493:BH493)-SUM($F432:BH432))*SAP_Leadsheet!$E$91)</f>
        <v>0</v>
      </c>
      <c r="BJ432" s="335">
        <f>IF(OR($C493&gt;BJ$7,$C493+$E493-2&lt;BJ$7),0,($D493-SUM($F493:BI493)-SUM($F432:BI432))*SAP_Leadsheet!$E$91)</f>
        <v>0</v>
      </c>
      <c r="BK432" s="335">
        <f>IF(OR($C493&gt;BK$7,$C493+$E493-2&lt;BK$7),0,($D493-SUM($F493:BJ493)-SUM($F432:BJ432))*SAP_Leadsheet!$E$91)</f>
        <v>0</v>
      </c>
      <c r="BL432" s="335">
        <f>IF(OR($C493&gt;BL$7,$C493+$E493-2&lt;BL$7),0,($D493-SUM($F493:BK493)-SUM($F432:BK432))*SAP_Leadsheet!$E$91)</f>
        <v>0</v>
      </c>
      <c r="BM432" s="335">
        <f>IF(OR($C493&gt;BM$7,$C493+$E493-2&lt;BM$7),0,($D493-SUM($F493:BL493)-SUM($F432:BL432))*SAP_Leadsheet!$E$91)</f>
        <v>0</v>
      </c>
      <c r="BN432" s="335">
        <f>IF(OR($C493&gt;BN$7,$C493+$E493-2&lt;BN$7),0,($D493-SUM($F493:BM493)-SUM($F432:BM432))*SAP_Leadsheet!$E$91)</f>
        <v>0</v>
      </c>
      <c r="BO432" s="253"/>
      <c r="BP432" s="253"/>
      <c r="BQ432" s="253"/>
      <c r="BR432" s="253"/>
      <c r="BS432" s="253"/>
      <c r="BT432" s="253"/>
      <c r="BU432" s="253"/>
      <c r="BV432" s="253"/>
      <c r="BW432" s="253"/>
      <c r="BX432" s="253"/>
      <c r="BY432" s="253"/>
      <c r="BZ432" s="253"/>
      <c r="CA432" s="253"/>
      <c r="CB432" s="253"/>
      <c r="CC432" s="253"/>
      <c r="CD432" s="253"/>
      <c r="CE432" s="253"/>
      <c r="CF432" s="253"/>
      <c r="CG432" s="253"/>
      <c r="CH432" s="253"/>
      <c r="CI432" s="253"/>
      <c r="CJ432" s="253"/>
      <c r="CK432" s="253"/>
      <c r="CL432" s="253"/>
    </row>
    <row r="433" spans="1:90" hidden="1" outlineLevel="1" x14ac:dyDescent="0.15">
      <c r="A433" s="112"/>
      <c r="B433" s="87"/>
      <c r="C433" s="8">
        <v>19</v>
      </c>
      <c r="D433" s="332"/>
      <c r="E433" s="333"/>
      <c r="F433" s="334"/>
      <c r="G433" s="335">
        <f>IF(OR($C494&gt;G$7,$C494+$E494-2&lt;G$7),0,($D494-SUM($F494:F494)-SUM($F433:F433))*SAP_Leadsheet!$E$91)</f>
        <v>0</v>
      </c>
      <c r="H433" s="335">
        <f>IF(OR($C494&gt;H$7,$C494+$E494-2&lt;H$7),0,($D494-SUM($F494:G494)-SUM($F433:G433))*SAP_Leadsheet!$E$91)</f>
        <v>0</v>
      </c>
      <c r="I433" s="335">
        <f>IF(OR($C494&gt;I$7,$C494+$E494-2&lt;I$7),0,($D494-SUM($F494:H494)-SUM($F433:H433))*SAP_Leadsheet!$E$91)</f>
        <v>0</v>
      </c>
      <c r="J433" s="335">
        <f>IF(OR($C494&gt;J$7,$C494+$E494-2&lt;J$7),0,($D494-SUM($F494:I494)-SUM($F433:I433))*SAP_Leadsheet!$E$91)</f>
        <v>0</v>
      </c>
      <c r="K433" s="335">
        <f>IF(OR($C494&gt;K$7,$C494+$E494-2&lt;K$7),0,($D494-SUM($F494:J494)-SUM($F433:J433))*SAP_Leadsheet!$E$91)</f>
        <v>0</v>
      </c>
      <c r="L433" s="335">
        <f>IF(OR($C494&gt;L$7,$C494+$E494-2&lt;L$7),0,($D494-SUM($F494:K494)-SUM($F433:K433))*SAP_Leadsheet!$E$91)</f>
        <v>0</v>
      </c>
      <c r="M433" s="335">
        <f>IF(OR($C494&gt;M$7,$C494+$E494-2&lt;M$7),0,($D494-SUM($F494:L494)-SUM($F433:L433))*SAP_Leadsheet!$E$91)</f>
        <v>0</v>
      </c>
      <c r="N433" s="335">
        <f>IF(OR($C494&gt;N$7,$C494+$E494-2&lt;N$7),0,($D494-SUM($F494:M494)-SUM($F433:M433))*SAP_Leadsheet!$E$91)</f>
        <v>0</v>
      </c>
      <c r="O433" s="335">
        <f>IF(OR($C494&gt;O$7,$C494+$E494-2&lt;O$7),0,($D494-SUM($F494:N494)-SUM($F433:N433))*SAP_Leadsheet!$E$91)</f>
        <v>0</v>
      </c>
      <c r="P433" s="335">
        <f>IF(OR($C494&gt;P$7,$C494+$E494-2&lt;P$7),0,($D494-SUM($F494:O494)-SUM($F433:O433))*SAP_Leadsheet!$E$91)</f>
        <v>0</v>
      </c>
      <c r="Q433" s="335">
        <f>IF(OR($C494&gt;Q$7,$C494+$E494-2&lt;Q$7),0,($D494-SUM($F494:P494)-SUM($F433:P433))*SAP_Leadsheet!$E$91)</f>
        <v>0</v>
      </c>
      <c r="R433" s="335">
        <f>IF(OR($C494&gt;R$7,$C494+$E494-2&lt;R$7),0,($D494-SUM($F494:Q494)-SUM($F433:Q433))*SAP_Leadsheet!$E$91)</f>
        <v>0</v>
      </c>
      <c r="S433" s="335">
        <f>IF(OR($C494&gt;S$7,$C494+$E494-2&lt;S$7),0,($D494-SUM($F494:R494)-SUM($F433:R433))*SAP_Leadsheet!$E$91)</f>
        <v>0</v>
      </c>
      <c r="T433" s="335">
        <f>IF(OR($C494&gt;T$7,$C494+$E494-2&lt;T$7),0,($D494-SUM($F494:S494)-SUM($F433:S433))*SAP_Leadsheet!$E$91)</f>
        <v>0</v>
      </c>
      <c r="U433" s="335">
        <f>IF(OR($C494&gt;U$7,$C494+$E494-2&lt;U$7),0,($D494-SUM($F494:T494)-SUM($F433:T433))*SAP_Leadsheet!$E$91)</f>
        <v>0</v>
      </c>
      <c r="V433" s="335">
        <f>IF(OR($C494&gt;V$7,$C494+$E494-2&lt;V$7),0,($D494-SUM($F494:U494)-SUM($F433:U433))*SAP_Leadsheet!$E$91)</f>
        <v>0</v>
      </c>
      <c r="W433" s="335">
        <f>IF(OR($C494&gt;W$7,$C494+$E494-2&lt;W$7),0,($D494-SUM($F494:V494)-SUM($F433:V433))*SAP_Leadsheet!$E$91)</f>
        <v>0</v>
      </c>
      <c r="X433" s="335">
        <f>IF(OR($C494&gt;X$7,$C494+$E494-2&lt;X$7),0,($D494-SUM($F494:W494)-SUM($F433:W433))*SAP_Leadsheet!$E$91)</f>
        <v>0</v>
      </c>
      <c r="Y433" s="335">
        <f>IF(OR($C494&gt;Y$7,$C494+$E494-2&lt;Y$7),0,($D494-SUM($F494:X494)-SUM($F433:X433))*SAP_Leadsheet!$E$91)</f>
        <v>0</v>
      </c>
      <c r="Z433" s="335">
        <f>IF(OR($C494&gt;Z$7,$C494+$E494-2&lt;Z$7),0,($D494-SUM($F494:Y494)-SUM($F433:Y433))*SAP_Leadsheet!$E$91)</f>
        <v>0</v>
      </c>
      <c r="AA433" s="335">
        <f>IF(OR($C494&gt;AA$7,$C494+$E494-2&lt;AA$7),0,($D494-SUM($F494:Z494)-SUM($F433:Z433))*SAP_Leadsheet!$E$91)</f>
        <v>0</v>
      </c>
      <c r="AB433" s="335">
        <f>IF(OR($C494&gt;AB$7,$C494+$E494-2&lt;AB$7),0,($D494-SUM($F494:AA494)-SUM($F433:AA433))*SAP_Leadsheet!$E$91)</f>
        <v>0</v>
      </c>
      <c r="AC433" s="335">
        <f>IF(OR($C494&gt;AC$7,$C494+$E494-2&lt;AC$7),0,($D494-SUM($F494:AB494)-SUM($F433:AB433))*SAP_Leadsheet!$E$91)</f>
        <v>0</v>
      </c>
      <c r="AD433" s="335">
        <f>IF(OR($C494&gt;AD$7,$C494+$E494-2&lt;AD$7),0,($D494-SUM($F494:AC494)-SUM($F433:AC433))*SAP_Leadsheet!$E$91)</f>
        <v>0</v>
      </c>
      <c r="AE433" s="335">
        <f>IF(OR($C494&gt;AE$7,$C494+$E494-2&lt;AE$7),0,($D494-SUM($F494:AD494)-SUM($F433:AD433))*SAP_Leadsheet!$E$91)</f>
        <v>0</v>
      </c>
      <c r="AF433" s="335">
        <f>IF(OR($C494&gt;AF$7,$C494+$E494-2&lt;AF$7),0,($D494-SUM($F494:AE494)-SUM($F433:AE433))*SAP_Leadsheet!$E$91)</f>
        <v>0</v>
      </c>
      <c r="AG433" s="335">
        <f>IF(OR($C494&gt;AG$7,$C494+$E494-2&lt;AG$7),0,($D494-SUM($F494:AF494)-SUM($F433:AF433))*SAP_Leadsheet!$E$91)</f>
        <v>0</v>
      </c>
      <c r="AH433" s="335">
        <f>IF(OR($C494&gt;AH$7,$C494+$E494-2&lt;AH$7),0,($D494-SUM($F494:AG494)-SUM($F433:AG433))*SAP_Leadsheet!$E$91)</f>
        <v>0</v>
      </c>
      <c r="AI433" s="335">
        <f>IF(OR($C494&gt;AI$7,$C494+$E494-2&lt;AI$7),0,($D494-SUM($F494:AH494)-SUM($F433:AH433))*SAP_Leadsheet!$E$91)</f>
        <v>0</v>
      </c>
      <c r="AJ433" s="335">
        <f>IF(OR($C494&gt;AJ$7,$C494+$E494-2&lt;AJ$7),0,($D494-SUM($F494:AI494)-SUM($F433:AI433))*SAP_Leadsheet!$E$91)</f>
        <v>0</v>
      </c>
      <c r="AK433" s="335">
        <f>IF(OR($C494&gt;AK$7,$C494+$E494-2&lt;AK$7),0,($D494-SUM($F494:AJ494)-SUM($F433:AJ433))*SAP_Leadsheet!$E$91)</f>
        <v>0</v>
      </c>
      <c r="AL433" s="335">
        <f>IF(OR($C494&gt;AL$7,$C494+$E494-2&lt;AL$7),0,($D494-SUM($F494:AK494)-SUM($F433:AK433))*SAP_Leadsheet!$E$91)</f>
        <v>0</v>
      </c>
      <c r="AM433" s="335">
        <f>IF(OR($C494&gt;AM$7,$C494+$E494-2&lt;AM$7),0,($D494-SUM($F494:AL494)-SUM($F433:AL433))*SAP_Leadsheet!$E$91)</f>
        <v>0</v>
      </c>
      <c r="AN433" s="335">
        <f>IF(OR($C494&gt;AN$7,$C494+$E494-2&lt;AN$7),0,($D494-SUM($F494:AM494)-SUM($F433:AM433))*SAP_Leadsheet!$E$91)</f>
        <v>0</v>
      </c>
      <c r="AO433" s="335">
        <f>IF(OR($C494&gt;AO$7,$C494+$E494-2&lt;AO$7),0,($D494-SUM($F494:AN494)-SUM($F433:AN433))*SAP_Leadsheet!$E$91)</f>
        <v>0</v>
      </c>
      <c r="AP433" s="335">
        <f>IF(OR($C494&gt;AP$7,$C494+$E494-2&lt;AP$7),0,($D494-SUM($F494:AO494)-SUM($F433:AO433))*SAP_Leadsheet!$E$91)</f>
        <v>0</v>
      </c>
      <c r="AQ433" s="335">
        <f>IF(OR($C494&gt;AQ$7,$C494+$E494-2&lt;AQ$7),0,($D494-SUM($F494:AP494)-SUM($F433:AP433))*SAP_Leadsheet!$E$91)</f>
        <v>0</v>
      </c>
      <c r="AR433" s="335">
        <f>IF(OR($C494&gt;AR$7,$C494+$E494-2&lt;AR$7),0,($D494-SUM($F494:AQ494)-SUM($F433:AQ433))*SAP_Leadsheet!$E$91)</f>
        <v>0</v>
      </c>
      <c r="AS433" s="335">
        <f>IF(OR($C494&gt;AS$7,$C494+$E494-2&lt;AS$7),0,($D494-SUM($F494:AR494)-SUM($F433:AR433))*SAP_Leadsheet!$E$91)</f>
        <v>0</v>
      </c>
      <c r="AT433" s="335">
        <f>IF(OR($C494&gt;AT$7,$C494+$E494-2&lt;AT$7),0,($D494-SUM($F494:AS494)-SUM($F433:AS433))*SAP_Leadsheet!$E$91)</f>
        <v>0</v>
      </c>
      <c r="AU433" s="335">
        <f>IF(OR($C494&gt;AU$7,$C494+$E494-2&lt;AU$7),0,($D494-SUM($F494:AT494)-SUM($F433:AT433))*SAP_Leadsheet!$E$91)</f>
        <v>0</v>
      </c>
      <c r="AV433" s="335">
        <f>IF(OR($C494&gt;AV$7,$C494+$E494-2&lt;AV$7),0,($D494-SUM($F494:AU494)-SUM($F433:AU433))*SAP_Leadsheet!$E$91)</f>
        <v>0</v>
      </c>
      <c r="AW433" s="335">
        <f>IF(OR($C494&gt;AW$7,$C494+$E494-2&lt;AW$7),0,($D494-SUM($F494:AV494)-SUM($F433:AV433))*SAP_Leadsheet!$E$91)</f>
        <v>0</v>
      </c>
      <c r="AX433" s="335">
        <f>IF(OR($C494&gt;AX$7,$C494+$E494-2&lt;AX$7),0,($D494-SUM($F494:AW494)-SUM($F433:AW433))*SAP_Leadsheet!$E$91)</f>
        <v>0</v>
      </c>
      <c r="AY433" s="335">
        <f>IF(OR($C494&gt;AY$7,$C494+$E494-2&lt;AY$7),0,($D494-SUM($F494:AX494)-SUM($F433:AX433))*SAP_Leadsheet!$E$91)</f>
        <v>0</v>
      </c>
      <c r="AZ433" s="335">
        <f>IF(OR($C494&gt;AZ$7,$C494+$E494-2&lt;AZ$7),0,($D494-SUM($F494:AY494)-SUM($F433:AY433))*SAP_Leadsheet!$E$91)</f>
        <v>0</v>
      </c>
      <c r="BA433" s="335">
        <f>IF(OR($C494&gt;BA$7,$C494+$E494-2&lt;BA$7),0,($D494-SUM($F494:AZ494)-SUM($F433:AZ433))*SAP_Leadsheet!$E$91)</f>
        <v>0</v>
      </c>
      <c r="BB433" s="335">
        <f>IF(OR($C494&gt;BB$7,$C494+$E494-2&lt;BB$7),0,($D494-SUM($F494:BA494)-SUM($F433:BA433))*SAP_Leadsheet!$E$91)</f>
        <v>0</v>
      </c>
      <c r="BC433" s="335">
        <f>IF(OR($C494&gt;BC$7,$C494+$E494-2&lt;BC$7),0,($D494-SUM($F494:BB494)-SUM($F433:BB433))*SAP_Leadsheet!$E$91)</f>
        <v>0</v>
      </c>
      <c r="BD433" s="335">
        <f>IF(OR($C494&gt;BD$7,$C494+$E494-2&lt;BD$7),0,($D494-SUM($F494:BC494)-SUM($F433:BC433))*SAP_Leadsheet!$E$91)</f>
        <v>0</v>
      </c>
      <c r="BE433" s="335">
        <f>IF(OR($C494&gt;BE$7,$C494+$E494-2&lt;BE$7),0,($D494-SUM($F494:BD494)-SUM($F433:BD433))*SAP_Leadsheet!$E$91)</f>
        <v>0</v>
      </c>
      <c r="BF433" s="335">
        <f>IF(OR($C494&gt;BF$7,$C494+$E494-2&lt;BF$7),0,($D494-SUM($F494:BE494)-SUM($F433:BE433))*SAP_Leadsheet!$E$91)</f>
        <v>0</v>
      </c>
      <c r="BG433" s="335">
        <f>IF(OR($C494&gt;BG$7,$C494+$E494-2&lt;BG$7),0,($D494-SUM($F494:BF494)-SUM($F433:BF433))*SAP_Leadsheet!$E$91)</f>
        <v>0</v>
      </c>
      <c r="BH433" s="335">
        <f>IF(OR($C494&gt;BH$7,$C494+$E494-2&lt;BH$7),0,($D494-SUM($F494:BG494)-SUM($F433:BG433))*SAP_Leadsheet!$E$91)</f>
        <v>0</v>
      </c>
      <c r="BI433" s="335">
        <f>IF(OR($C494&gt;BI$7,$C494+$E494-2&lt;BI$7),0,($D494-SUM($F494:BH494)-SUM($F433:BH433))*SAP_Leadsheet!$E$91)</f>
        <v>0</v>
      </c>
      <c r="BJ433" s="335">
        <f>IF(OR($C494&gt;BJ$7,$C494+$E494-2&lt;BJ$7),0,($D494-SUM($F494:BI494)-SUM($F433:BI433))*SAP_Leadsheet!$E$91)</f>
        <v>0</v>
      </c>
      <c r="BK433" s="335">
        <f>IF(OR($C494&gt;BK$7,$C494+$E494-2&lt;BK$7),0,($D494-SUM($F494:BJ494)-SUM($F433:BJ433))*SAP_Leadsheet!$E$91)</f>
        <v>0</v>
      </c>
      <c r="BL433" s="335">
        <f>IF(OR($C494&gt;BL$7,$C494+$E494-2&lt;BL$7),0,($D494-SUM($F494:BK494)-SUM($F433:BK433))*SAP_Leadsheet!$E$91)</f>
        <v>0</v>
      </c>
      <c r="BM433" s="335">
        <f>IF(OR($C494&gt;BM$7,$C494+$E494-2&lt;BM$7),0,($D494-SUM($F494:BL494)-SUM($F433:BL433))*SAP_Leadsheet!$E$91)</f>
        <v>0</v>
      </c>
      <c r="BN433" s="335">
        <f>IF(OR($C494&gt;BN$7,$C494+$E494-2&lt;BN$7),0,($D494-SUM($F494:BM494)-SUM($F433:BM433))*SAP_Leadsheet!$E$91)</f>
        <v>0</v>
      </c>
      <c r="BO433" s="253"/>
      <c r="BP433" s="253"/>
      <c r="BQ433" s="253"/>
      <c r="BR433" s="253"/>
      <c r="BS433" s="253"/>
      <c r="BT433" s="253"/>
      <c r="BU433" s="253"/>
      <c r="BV433" s="253"/>
      <c r="BW433" s="253"/>
      <c r="BX433" s="253"/>
      <c r="BY433" s="253"/>
      <c r="BZ433" s="253"/>
      <c r="CA433" s="253"/>
      <c r="CB433" s="253"/>
      <c r="CC433" s="253"/>
      <c r="CD433" s="253"/>
      <c r="CE433" s="253"/>
      <c r="CF433" s="253"/>
      <c r="CG433" s="253"/>
      <c r="CH433" s="253"/>
      <c r="CI433" s="253"/>
      <c r="CJ433" s="253"/>
      <c r="CK433" s="253"/>
      <c r="CL433" s="253"/>
    </row>
    <row r="434" spans="1:90" hidden="1" outlineLevel="1" x14ac:dyDescent="0.15">
      <c r="A434" s="112"/>
      <c r="B434" s="87"/>
      <c r="C434" s="8">
        <v>20</v>
      </c>
      <c r="D434" s="332"/>
      <c r="E434" s="333"/>
      <c r="F434" s="334"/>
      <c r="G434" s="335">
        <f>IF(OR($C495&gt;G$7,$C495+$E495-2&lt;G$7),0,($D495-SUM($F495:F495)-SUM($F434:F434))*SAP_Leadsheet!$E$91)</f>
        <v>0</v>
      </c>
      <c r="H434" s="335">
        <f>IF(OR($C495&gt;H$7,$C495+$E495-2&lt;H$7),0,($D495-SUM($F495:G495)-SUM($F434:G434))*SAP_Leadsheet!$E$91)</f>
        <v>0</v>
      </c>
      <c r="I434" s="335">
        <f>IF(OR($C495&gt;I$7,$C495+$E495-2&lt;I$7),0,($D495-SUM($F495:H495)-SUM($F434:H434))*SAP_Leadsheet!$E$91)</f>
        <v>0</v>
      </c>
      <c r="J434" s="335">
        <f>IF(OR($C495&gt;J$7,$C495+$E495-2&lt;J$7),0,($D495-SUM($F495:I495)-SUM($F434:I434))*SAP_Leadsheet!$E$91)</f>
        <v>0</v>
      </c>
      <c r="K434" s="335">
        <f>IF(OR($C495&gt;K$7,$C495+$E495-2&lt;K$7),0,($D495-SUM($F495:J495)-SUM($F434:J434))*SAP_Leadsheet!$E$91)</f>
        <v>0</v>
      </c>
      <c r="L434" s="335">
        <f>IF(OR($C495&gt;L$7,$C495+$E495-2&lt;L$7),0,($D495-SUM($F495:K495)-SUM($F434:K434))*SAP_Leadsheet!$E$91)</f>
        <v>0</v>
      </c>
      <c r="M434" s="335">
        <f>IF(OR($C495&gt;M$7,$C495+$E495-2&lt;M$7),0,($D495-SUM($F495:L495)-SUM($F434:L434))*SAP_Leadsheet!$E$91)</f>
        <v>0</v>
      </c>
      <c r="N434" s="335">
        <f>IF(OR($C495&gt;N$7,$C495+$E495-2&lt;N$7),0,($D495-SUM($F495:M495)-SUM($F434:M434))*SAP_Leadsheet!$E$91)</f>
        <v>0</v>
      </c>
      <c r="O434" s="335">
        <f>IF(OR($C495&gt;O$7,$C495+$E495-2&lt;O$7),0,($D495-SUM($F495:N495)-SUM($F434:N434))*SAP_Leadsheet!$E$91)</f>
        <v>0</v>
      </c>
      <c r="P434" s="335">
        <f>IF(OR($C495&gt;P$7,$C495+$E495-2&lt;P$7),0,($D495-SUM($F495:O495)-SUM($F434:O434))*SAP_Leadsheet!$E$91)</f>
        <v>0</v>
      </c>
      <c r="Q434" s="335">
        <f>IF(OR($C495&gt;Q$7,$C495+$E495-2&lt;Q$7),0,($D495-SUM($F495:P495)-SUM($F434:P434))*SAP_Leadsheet!$E$91)</f>
        <v>0</v>
      </c>
      <c r="R434" s="335">
        <f>IF(OR($C495&gt;R$7,$C495+$E495-2&lt;R$7),0,($D495-SUM($F495:Q495)-SUM($F434:Q434))*SAP_Leadsheet!$E$91)</f>
        <v>0</v>
      </c>
      <c r="S434" s="335">
        <f>IF(OR($C495&gt;S$7,$C495+$E495-2&lt;S$7),0,($D495-SUM($F495:R495)-SUM($F434:R434))*SAP_Leadsheet!$E$91)</f>
        <v>0</v>
      </c>
      <c r="T434" s="335">
        <f>IF(OR($C495&gt;T$7,$C495+$E495-2&lt;T$7),0,($D495-SUM($F495:S495)-SUM($F434:S434))*SAP_Leadsheet!$E$91)</f>
        <v>0</v>
      </c>
      <c r="U434" s="335">
        <f>IF(OR($C495&gt;U$7,$C495+$E495-2&lt;U$7),0,($D495-SUM($F495:T495)-SUM($F434:T434))*SAP_Leadsheet!$E$91)</f>
        <v>0</v>
      </c>
      <c r="V434" s="335">
        <f>IF(OR($C495&gt;V$7,$C495+$E495-2&lt;V$7),0,($D495-SUM($F495:U495)-SUM($F434:U434))*SAP_Leadsheet!$E$91)</f>
        <v>0</v>
      </c>
      <c r="W434" s="335">
        <f>IF(OR($C495&gt;W$7,$C495+$E495-2&lt;W$7),0,($D495-SUM($F495:V495)-SUM($F434:V434))*SAP_Leadsheet!$E$91)</f>
        <v>0</v>
      </c>
      <c r="X434" s="335">
        <f>IF(OR($C495&gt;X$7,$C495+$E495-2&lt;X$7),0,($D495-SUM($F495:W495)-SUM($F434:W434))*SAP_Leadsheet!$E$91)</f>
        <v>0</v>
      </c>
      <c r="Y434" s="335">
        <f>IF(OR($C495&gt;Y$7,$C495+$E495-2&lt;Y$7),0,($D495-SUM($F495:X495)-SUM($F434:X434))*SAP_Leadsheet!$E$91)</f>
        <v>0</v>
      </c>
      <c r="Z434" s="335">
        <f>IF(OR($C495&gt;Z$7,$C495+$E495-2&lt;Z$7),0,($D495-SUM($F495:Y495)-SUM($F434:Y434))*SAP_Leadsheet!$E$91)</f>
        <v>0</v>
      </c>
      <c r="AA434" s="335">
        <f>IF(OR($C495&gt;AA$7,$C495+$E495-2&lt;AA$7),0,($D495-SUM($F495:Z495)-SUM($F434:Z434))*SAP_Leadsheet!$E$91)</f>
        <v>0</v>
      </c>
      <c r="AB434" s="335">
        <f>IF(OR($C495&gt;AB$7,$C495+$E495-2&lt;AB$7),0,($D495-SUM($F495:AA495)-SUM($F434:AA434))*SAP_Leadsheet!$E$91)</f>
        <v>0</v>
      </c>
      <c r="AC434" s="335">
        <f>IF(OR($C495&gt;AC$7,$C495+$E495-2&lt;AC$7),0,($D495-SUM($F495:AB495)-SUM($F434:AB434))*SAP_Leadsheet!$E$91)</f>
        <v>0</v>
      </c>
      <c r="AD434" s="335">
        <f>IF(OR($C495&gt;AD$7,$C495+$E495-2&lt;AD$7),0,($D495-SUM($F495:AC495)-SUM($F434:AC434))*SAP_Leadsheet!$E$91)</f>
        <v>0</v>
      </c>
      <c r="AE434" s="335">
        <f>IF(OR($C495&gt;AE$7,$C495+$E495-2&lt;AE$7),0,($D495-SUM($F495:AD495)-SUM($F434:AD434))*SAP_Leadsheet!$E$91)</f>
        <v>0</v>
      </c>
      <c r="AF434" s="335">
        <f>IF(OR($C495&gt;AF$7,$C495+$E495-2&lt;AF$7),0,($D495-SUM($F495:AE495)-SUM($F434:AE434))*SAP_Leadsheet!$E$91)</f>
        <v>0</v>
      </c>
      <c r="AG434" s="335">
        <f>IF(OR($C495&gt;AG$7,$C495+$E495-2&lt;AG$7),0,($D495-SUM($F495:AF495)-SUM($F434:AF434))*SAP_Leadsheet!$E$91)</f>
        <v>0</v>
      </c>
      <c r="AH434" s="335">
        <f>IF(OR($C495&gt;AH$7,$C495+$E495-2&lt;AH$7),0,($D495-SUM($F495:AG495)-SUM($F434:AG434))*SAP_Leadsheet!$E$91)</f>
        <v>0</v>
      </c>
      <c r="AI434" s="335">
        <f>IF(OR($C495&gt;AI$7,$C495+$E495-2&lt;AI$7),0,($D495-SUM($F495:AH495)-SUM($F434:AH434))*SAP_Leadsheet!$E$91)</f>
        <v>0</v>
      </c>
      <c r="AJ434" s="335">
        <f>IF(OR($C495&gt;AJ$7,$C495+$E495-2&lt;AJ$7),0,($D495-SUM($F495:AI495)-SUM($F434:AI434))*SAP_Leadsheet!$E$91)</f>
        <v>0</v>
      </c>
      <c r="AK434" s="335">
        <f>IF(OR($C495&gt;AK$7,$C495+$E495-2&lt;AK$7),0,($D495-SUM($F495:AJ495)-SUM($F434:AJ434))*SAP_Leadsheet!$E$91)</f>
        <v>0</v>
      </c>
      <c r="AL434" s="335">
        <f>IF(OR($C495&gt;AL$7,$C495+$E495-2&lt;AL$7),0,($D495-SUM($F495:AK495)-SUM($F434:AK434))*SAP_Leadsheet!$E$91)</f>
        <v>0</v>
      </c>
      <c r="AM434" s="335">
        <f>IF(OR($C495&gt;AM$7,$C495+$E495-2&lt;AM$7),0,($D495-SUM($F495:AL495)-SUM($F434:AL434))*SAP_Leadsheet!$E$91)</f>
        <v>0</v>
      </c>
      <c r="AN434" s="335">
        <f>IF(OR($C495&gt;AN$7,$C495+$E495-2&lt;AN$7),0,($D495-SUM($F495:AM495)-SUM($F434:AM434))*SAP_Leadsheet!$E$91)</f>
        <v>0</v>
      </c>
      <c r="AO434" s="335">
        <f>IF(OR($C495&gt;AO$7,$C495+$E495-2&lt;AO$7),0,($D495-SUM($F495:AN495)-SUM($F434:AN434))*SAP_Leadsheet!$E$91)</f>
        <v>0</v>
      </c>
      <c r="AP434" s="335">
        <f>IF(OR($C495&gt;AP$7,$C495+$E495-2&lt;AP$7),0,($D495-SUM($F495:AO495)-SUM($F434:AO434))*SAP_Leadsheet!$E$91)</f>
        <v>0</v>
      </c>
      <c r="AQ434" s="335">
        <f>IF(OR($C495&gt;AQ$7,$C495+$E495-2&lt;AQ$7),0,($D495-SUM($F495:AP495)-SUM($F434:AP434))*SAP_Leadsheet!$E$91)</f>
        <v>0</v>
      </c>
      <c r="AR434" s="335">
        <f>IF(OR($C495&gt;AR$7,$C495+$E495-2&lt;AR$7),0,($D495-SUM($F495:AQ495)-SUM($F434:AQ434))*SAP_Leadsheet!$E$91)</f>
        <v>0</v>
      </c>
      <c r="AS434" s="335">
        <f>IF(OR($C495&gt;AS$7,$C495+$E495-2&lt;AS$7),0,($D495-SUM($F495:AR495)-SUM($F434:AR434))*SAP_Leadsheet!$E$91)</f>
        <v>0</v>
      </c>
      <c r="AT434" s="335">
        <f>IF(OR($C495&gt;AT$7,$C495+$E495-2&lt;AT$7),0,($D495-SUM($F495:AS495)-SUM($F434:AS434))*SAP_Leadsheet!$E$91)</f>
        <v>0</v>
      </c>
      <c r="AU434" s="335">
        <f>IF(OR($C495&gt;AU$7,$C495+$E495-2&lt;AU$7),0,($D495-SUM($F495:AT495)-SUM($F434:AT434))*SAP_Leadsheet!$E$91)</f>
        <v>0</v>
      </c>
      <c r="AV434" s="335">
        <f>IF(OR($C495&gt;AV$7,$C495+$E495-2&lt;AV$7),0,($D495-SUM($F495:AU495)-SUM($F434:AU434))*SAP_Leadsheet!$E$91)</f>
        <v>0</v>
      </c>
      <c r="AW434" s="335">
        <f>IF(OR($C495&gt;AW$7,$C495+$E495-2&lt;AW$7),0,($D495-SUM($F495:AV495)-SUM($F434:AV434))*SAP_Leadsheet!$E$91)</f>
        <v>0</v>
      </c>
      <c r="AX434" s="335">
        <f>IF(OR($C495&gt;AX$7,$C495+$E495-2&lt;AX$7),0,($D495-SUM($F495:AW495)-SUM($F434:AW434))*SAP_Leadsheet!$E$91)</f>
        <v>0</v>
      </c>
      <c r="AY434" s="335">
        <f>IF(OR($C495&gt;AY$7,$C495+$E495-2&lt;AY$7),0,($D495-SUM($F495:AX495)-SUM($F434:AX434))*SAP_Leadsheet!$E$91)</f>
        <v>0</v>
      </c>
      <c r="AZ434" s="335">
        <f>IF(OR($C495&gt;AZ$7,$C495+$E495-2&lt;AZ$7),0,($D495-SUM($F495:AY495)-SUM($F434:AY434))*SAP_Leadsheet!$E$91)</f>
        <v>0</v>
      </c>
      <c r="BA434" s="335">
        <f>IF(OR($C495&gt;BA$7,$C495+$E495-2&lt;BA$7),0,($D495-SUM($F495:AZ495)-SUM($F434:AZ434))*SAP_Leadsheet!$E$91)</f>
        <v>0</v>
      </c>
      <c r="BB434" s="335">
        <f>IF(OR($C495&gt;BB$7,$C495+$E495-2&lt;BB$7),0,($D495-SUM($F495:BA495)-SUM($F434:BA434))*SAP_Leadsheet!$E$91)</f>
        <v>0</v>
      </c>
      <c r="BC434" s="335">
        <f>IF(OR($C495&gt;BC$7,$C495+$E495-2&lt;BC$7),0,($D495-SUM($F495:BB495)-SUM($F434:BB434))*SAP_Leadsheet!$E$91)</f>
        <v>0</v>
      </c>
      <c r="BD434" s="335">
        <f>IF(OR($C495&gt;BD$7,$C495+$E495-2&lt;BD$7),0,($D495-SUM($F495:BC495)-SUM($F434:BC434))*SAP_Leadsheet!$E$91)</f>
        <v>0</v>
      </c>
      <c r="BE434" s="335">
        <f>IF(OR($C495&gt;BE$7,$C495+$E495-2&lt;BE$7),0,($D495-SUM($F495:BD495)-SUM($F434:BD434))*SAP_Leadsheet!$E$91)</f>
        <v>0</v>
      </c>
      <c r="BF434" s="335">
        <f>IF(OR($C495&gt;BF$7,$C495+$E495-2&lt;BF$7),0,($D495-SUM($F495:BE495)-SUM($F434:BE434))*SAP_Leadsheet!$E$91)</f>
        <v>0</v>
      </c>
      <c r="BG434" s="335">
        <f>IF(OR($C495&gt;BG$7,$C495+$E495-2&lt;BG$7),0,($D495-SUM($F495:BF495)-SUM($F434:BF434))*SAP_Leadsheet!$E$91)</f>
        <v>0</v>
      </c>
      <c r="BH434" s="335">
        <f>IF(OR($C495&gt;BH$7,$C495+$E495-2&lt;BH$7),0,($D495-SUM($F495:BG495)-SUM($F434:BG434))*SAP_Leadsheet!$E$91)</f>
        <v>0</v>
      </c>
      <c r="BI434" s="335">
        <f>IF(OR($C495&gt;BI$7,$C495+$E495-2&lt;BI$7),0,($D495-SUM($F495:BH495)-SUM($F434:BH434))*SAP_Leadsheet!$E$91)</f>
        <v>0</v>
      </c>
      <c r="BJ434" s="335">
        <f>IF(OR($C495&gt;BJ$7,$C495+$E495-2&lt;BJ$7),0,($D495-SUM($F495:BI495)-SUM($F434:BI434))*SAP_Leadsheet!$E$91)</f>
        <v>0</v>
      </c>
      <c r="BK434" s="335">
        <f>IF(OR($C495&gt;BK$7,$C495+$E495-2&lt;BK$7),0,($D495-SUM($F495:BJ495)-SUM($F434:BJ434))*SAP_Leadsheet!$E$91)</f>
        <v>0</v>
      </c>
      <c r="BL434" s="335">
        <f>IF(OR($C495&gt;BL$7,$C495+$E495-2&lt;BL$7),0,($D495-SUM($F495:BK495)-SUM($F434:BK434))*SAP_Leadsheet!$E$91)</f>
        <v>0</v>
      </c>
      <c r="BM434" s="335">
        <f>IF(OR($C495&gt;BM$7,$C495+$E495-2&lt;BM$7),0,($D495-SUM($F495:BL495)-SUM($F434:BL434))*SAP_Leadsheet!$E$91)</f>
        <v>0</v>
      </c>
      <c r="BN434" s="335">
        <f>IF(OR($C495&gt;BN$7,$C495+$E495-2&lt;BN$7),0,($D495-SUM($F495:BM495)-SUM($F434:BM434))*SAP_Leadsheet!$E$91)</f>
        <v>0</v>
      </c>
      <c r="BO434" s="253"/>
      <c r="BP434" s="253"/>
      <c r="BQ434" s="253"/>
      <c r="BR434" s="253"/>
      <c r="BS434" s="253"/>
      <c r="BT434" s="253"/>
      <c r="BU434" s="253"/>
      <c r="BV434" s="253"/>
      <c r="BW434" s="253"/>
      <c r="BX434" s="253"/>
      <c r="BY434" s="253"/>
      <c r="BZ434" s="253"/>
      <c r="CA434" s="253"/>
      <c r="CB434" s="253"/>
      <c r="CC434" s="253"/>
      <c r="CD434" s="253"/>
      <c r="CE434" s="253"/>
      <c r="CF434" s="253"/>
      <c r="CG434" s="253"/>
      <c r="CH434" s="253"/>
      <c r="CI434" s="253"/>
      <c r="CJ434" s="253"/>
      <c r="CK434" s="253"/>
      <c r="CL434" s="253"/>
    </row>
    <row r="435" spans="1:90" hidden="1" outlineLevel="1" x14ac:dyDescent="0.15">
      <c r="A435" s="112"/>
      <c r="B435" s="87"/>
      <c r="C435" s="8">
        <v>21</v>
      </c>
      <c r="D435" s="332"/>
      <c r="E435" s="333"/>
      <c r="F435" s="334"/>
      <c r="G435" s="335">
        <f>IF(OR($C496&gt;G$7,$C496+$E496-2&lt;G$7),0,($D496-SUM($F496:F496)-SUM($F435:F435))*SAP_Leadsheet!$E$91)</f>
        <v>0</v>
      </c>
      <c r="H435" s="335">
        <f>IF(OR($C496&gt;H$7,$C496+$E496-2&lt;H$7),0,($D496-SUM($F496:G496)-SUM($F435:G435))*SAP_Leadsheet!$E$91)</f>
        <v>0</v>
      </c>
      <c r="I435" s="335">
        <f>IF(OR($C496&gt;I$7,$C496+$E496-2&lt;I$7),0,($D496-SUM($F496:H496)-SUM($F435:H435))*SAP_Leadsheet!$E$91)</f>
        <v>0</v>
      </c>
      <c r="J435" s="335">
        <f>IF(OR($C496&gt;J$7,$C496+$E496-2&lt;J$7),0,($D496-SUM($F496:I496)-SUM($F435:I435))*SAP_Leadsheet!$E$91)</f>
        <v>0</v>
      </c>
      <c r="K435" s="335">
        <f>IF(OR($C496&gt;K$7,$C496+$E496-2&lt;K$7),0,($D496-SUM($F496:J496)-SUM($F435:J435))*SAP_Leadsheet!$E$91)</f>
        <v>0</v>
      </c>
      <c r="L435" s="335">
        <f>IF(OR($C496&gt;L$7,$C496+$E496-2&lt;L$7),0,($D496-SUM($F496:K496)-SUM($F435:K435))*SAP_Leadsheet!$E$91)</f>
        <v>0</v>
      </c>
      <c r="M435" s="335">
        <f>IF(OR($C496&gt;M$7,$C496+$E496-2&lt;M$7),0,($D496-SUM($F496:L496)-SUM($F435:L435))*SAP_Leadsheet!$E$91)</f>
        <v>0</v>
      </c>
      <c r="N435" s="335">
        <f>IF(OR($C496&gt;N$7,$C496+$E496-2&lt;N$7),0,($D496-SUM($F496:M496)-SUM($F435:M435))*SAP_Leadsheet!$E$91)</f>
        <v>0</v>
      </c>
      <c r="O435" s="335">
        <f>IF(OR($C496&gt;O$7,$C496+$E496-2&lt;O$7),0,($D496-SUM($F496:N496)-SUM($F435:N435))*SAP_Leadsheet!$E$91)</f>
        <v>0</v>
      </c>
      <c r="P435" s="335">
        <f>IF(OR($C496&gt;P$7,$C496+$E496-2&lt;P$7),0,($D496-SUM($F496:O496)-SUM($F435:O435))*SAP_Leadsheet!$E$91)</f>
        <v>0</v>
      </c>
      <c r="Q435" s="335">
        <f>IF(OR($C496&gt;Q$7,$C496+$E496-2&lt;Q$7),0,($D496-SUM($F496:P496)-SUM($F435:P435))*SAP_Leadsheet!$E$91)</f>
        <v>0</v>
      </c>
      <c r="R435" s="335">
        <f>IF(OR($C496&gt;R$7,$C496+$E496-2&lt;R$7),0,($D496-SUM($F496:Q496)-SUM($F435:Q435))*SAP_Leadsheet!$E$91)</f>
        <v>0</v>
      </c>
      <c r="S435" s="335">
        <f>IF(OR($C496&gt;S$7,$C496+$E496-2&lt;S$7),0,($D496-SUM($F496:R496)-SUM($F435:R435))*SAP_Leadsheet!$E$91)</f>
        <v>0</v>
      </c>
      <c r="T435" s="335">
        <f>IF(OR($C496&gt;T$7,$C496+$E496-2&lt;T$7),0,($D496-SUM($F496:S496)-SUM($F435:S435))*SAP_Leadsheet!$E$91)</f>
        <v>0</v>
      </c>
      <c r="U435" s="335">
        <f>IF(OR($C496&gt;U$7,$C496+$E496-2&lt;U$7),0,($D496-SUM($F496:T496)-SUM($F435:T435))*SAP_Leadsheet!$E$91)</f>
        <v>0</v>
      </c>
      <c r="V435" s="335">
        <f>IF(OR($C496&gt;V$7,$C496+$E496-2&lt;V$7),0,($D496-SUM($F496:U496)-SUM($F435:U435))*SAP_Leadsheet!$E$91)</f>
        <v>0</v>
      </c>
      <c r="W435" s="335">
        <f>IF(OR($C496&gt;W$7,$C496+$E496-2&lt;W$7),0,($D496-SUM($F496:V496)-SUM($F435:V435))*SAP_Leadsheet!$E$91)</f>
        <v>0</v>
      </c>
      <c r="X435" s="335">
        <f>IF(OR($C496&gt;X$7,$C496+$E496-2&lt;X$7),0,($D496-SUM($F496:W496)-SUM($F435:W435))*SAP_Leadsheet!$E$91)</f>
        <v>0</v>
      </c>
      <c r="Y435" s="335">
        <f>IF(OR($C496&gt;Y$7,$C496+$E496-2&lt;Y$7),0,($D496-SUM($F496:X496)-SUM($F435:X435))*SAP_Leadsheet!$E$91)</f>
        <v>0</v>
      </c>
      <c r="Z435" s="335">
        <f>IF(OR($C496&gt;Z$7,$C496+$E496-2&lt;Z$7),0,($D496-SUM($F496:Y496)-SUM($F435:Y435))*SAP_Leadsheet!$E$91)</f>
        <v>0</v>
      </c>
      <c r="AA435" s="335">
        <f>IF(OR($C496&gt;AA$7,$C496+$E496-2&lt;AA$7),0,($D496-SUM($F496:Z496)-SUM($F435:Z435))*SAP_Leadsheet!$E$91)</f>
        <v>0</v>
      </c>
      <c r="AB435" s="335">
        <f>IF(OR($C496&gt;AB$7,$C496+$E496-2&lt;AB$7),0,($D496-SUM($F496:AA496)-SUM($F435:AA435))*SAP_Leadsheet!$E$91)</f>
        <v>0</v>
      </c>
      <c r="AC435" s="335">
        <f>IF(OR($C496&gt;AC$7,$C496+$E496-2&lt;AC$7),0,($D496-SUM($F496:AB496)-SUM($F435:AB435))*SAP_Leadsheet!$E$91)</f>
        <v>0</v>
      </c>
      <c r="AD435" s="335">
        <f>IF(OR($C496&gt;AD$7,$C496+$E496-2&lt;AD$7),0,($D496-SUM($F496:AC496)-SUM($F435:AC435))*SAP_Leadsheet!$E$91)</f>
        <v>0</v>
      </c>
      <c r="AE435" s="335">
        <f>IF(OR($C496&gt;AE$7,$C496+$E496-2&lt;AE$7),0,($D496-SUM($F496:AD496)-SUM($F435:AD435))*SAP_Leadsheet!$E$91)</f>
        <v>0</v>
      </c>
      <c r="AF435" s="335">
        <f>IF(OR($C496&gt;AF$7,$C496+$E496-2&lt;AF$7),0,($D496-SUM($F496:AE496)-SUM($F435:AE435))*SAP_Leadsheet!$E$91)</f>
        <v>0</v>
      </c>
      <c r="AG435" s="335">
        <f>IF(OR($C496&gt;AG$7,$C496+$E496-2&lt;AG$7),0,($D496-SUM($F496:AF496)-SUM($F435:AF435))*SAP_Leadsheet!$E$91)</f>
        <v>0</v>
      </c>
      <c r="AH435" s="335">
        <f>IF(OR($C496&gt;AH$7,$C496+$E496-2&lt;AH$7),0,($D496-SUM($F496:AG496)-SUM($F435:AG435))*SAP_Leadsheet!$E$91)</f>
        <v>0</v>
      </c>
      <c r="AI435" s="335">
        <f>IF(OR($C496&gt;AI$7,$C496+$E496-2&lt;AI$7),0,($D496-SUM($F496:AH496)-SUM($F435:AH435))*SAP_Leadsheet!$E$91)</f>
        <v>0</v>
      </c>
      <c r="AJ435" s="335">
        <f>IF(OR($C496&gt;AJ$7,$C496+$E496-2&lt;AJ$7),0,($D496-SUM($F496:AI496)-SUM($F435:AI435))*SAP_Leadsheet!$E$91)</f>
        <v>0</v>
      </c>
      <c r="AK435" s="335">
        <f>IF(OR($C496&gt;AK$7,$C496+$E496-2&lt;AK$7),0,($D496-SUM($F496:AJ496)-SUM($F435:AJ435))*SAP_Leadsheet!$E$91)</f>
        <v>0</v>
      </c>
      <c r="AL435" s="335">
        <f>IF(OR($C496&gt;AL$7,$C496+$E496-2&lt;AL$7),0,($D496-SUM($F496:AK496)-SUM($F435:AK435))*SAP_Leadsheet!$E$91)</f>
        <v>0</v>
      </c>
      <c r="AM435" s="335">
        <f>IF(OR($C496&gt;AM$7,$C496+$E496-2&lt;AM$7),0,($D496-SUM($F496:AL496)-SUM($F435:AL435))*SAP_Leadsheet!$E$91)</f>
        <v>0</v>
      </c>
      <c r="AN435" s="335">
        <f>IF(OR($C496&gt;AN$7,$C496+$E496-2&lt;AN$7),0,($D496-SUM($F496:AM496)-SUM($F435:AM435))*SAP_Leadsheet!$E$91)</f>
        <v>0</v>
      </c>
      <c r="AO435" s="335">
        <f>IF(OR($C496&gt;AO$7,$C496+$E496-2&lt;AO$7),0,($D496-SUM($F496:AN496)-SUM($F435:AN435))*SAP_Leadsheet!$E$91)</f>
        <v>0</v>
      </c>
      <c r="AP435" s="335">
        <f>IF(OR($C496&gt;AP$7,$C496+$E496-2&lt;AP$7),0,($D496-SUM($F496:AO496)-SUM($F435:AO435))*SAP_Leadsheet!$E$91)</f>
        <v>0</v>
      </c>
      <c r="AQ435" s="335">
        <f>IF(OR($C496&gt;AQ$7,$C496+$E496-2&lt;AQ$7),0,($D496-SUM($F496:AP496)-SUM($F435:AP435))*SAP_Leadsheet!$E$91)</f>
        <v>0</v>
      </c>
      <c r="AR435" s="335">
        <f>IF(OR($C496&gt;AR$7,$C496+$E496-2&lt;AR$7),0,($D496-SUM($F496:AQ496)-SUM($F435:AQ435))*SAP_Leadsheet!$E$91)</f>
        <v>0</v>
      </c>
      <c r="AS435" s="335">
        <f>IF(OR($C496&gt;AS$7,$C496+$E496-2&lt;AS$7),0,($D496-SUM($F496:AR496)-SUM($F435:AR435))*SAP_Leadsheet!$E$91)</f>
        <v>0</v>
      </c>
      <c r="AT435" s="335">
        <f>IF(OR($C496&gt;AT$7,$C496+$E496-2&lt;AT$7),0,($D496-SUM($F496:AS496)-SUM($F435:AS435))*SAP_Leadsheet!$E$91)</f>
        <v>0</v>
      </c>
      <c r="AU435" s="335">
        <f>IF(OR($C496&gt;AU$7,$C496+$E496-2&lt;AU$7),0,($D496-SUM($F496:AT496)-SUM($F435:AT435))*SAP_Leadsheet!$E$91)</f>
        <v>0</v>
      </c>
      <c r="AV435" s="335">
        <f>IF(OR($C496&gt;AV$7,$C496+$E496-2&lt;AV$7),0,($D496-SUM($F496:AU496)-SUM($F435:AU435))*SAP_Leadsheet!$E$91)</f>
        <v>0</v>
      </c>
      <c r="AW435" s="335">
        <f>IF(OR($C496&gt;AW$7,$C496+$E496-2&lt;AW$7),0,($D496-SUM($F496:AV496)-SUM($F435:AV435))*SAP_Leadsheet!$E$91)</f>
        <v>0</v>
      </c>
      <c r="AX435" s="335">
        <f>IF(OR($C496&gt;AX$7,$C496+$E496-2&lt;AX$7),0,($D496-SUM($F496:AW496)-SUM($F435:AW435))*SAP_Leadsheet!$E$91)</f>
        <v>0</v>
      </c>
      <c r="AY435" s="335">
        <f>IF(OR($C496&gt;AY$7,$C496+$E496-2&lt;AY$7),0,($D496-SUM($F496:AX496)-SUM($F435:AX435))*SAP_Leadsheet!$E$91)</f>
        <v>0</v>
      </c>
      <c r="AZ435" s="335">
        <f>IF(OR($C496&gt;AZ$7,$C496+$E496-2&lt;AZ$7),0,($D496-SUM($F496:AY496)-SUM($F435:AY435))*SAP_Leadsheet!$E$91)</f>
        <v>0</v>
      </c>
      <c r="BA435" s="335">
        <f>IF(OR($C496&gt;BA$7,$C496+$E496-2&lt;BA$7),0,($D496-SUM($F496:AZ496)-SUM($F435:AZ435))*SAP_Leadsheet!$E$91)</f>
        <v>0</v>
      </c>
      <c r="BB435" s="335">
        <f>IF(OR($C496&gt;BB$7,$C496+$E496-2&lt;BB$7),0,($D496-SUM($F496:BA496)-SUM($F435:BA435))*SAP_Leadsheet!$E$91)</f>
        <v>0</v>
      </c>
      <c r="BC435" s="335">
        <f>IF(OR($C496&gt;BC$7,$C496+$E496-2&lt;BC$7),0,($D496-SUM($F496:BB496)-SUM($F435:BB435))*SAP_Leadsheet!$E$91)</f>
        <v>0</v>
      </c>
      <c r="BD435" s="335">
        <f>IF(OR($C496&gt;BD$7,$C496+$E496-2&lt;BD$7),0,($D496-SUM($F496:BC496)-SUM($F435:BC435))*SAP_Leadsheet!$E$91)</f>
        <v>0</v>
      </c>
      <c r="BE435" s="335">
        <f>IF(OR($C496&gt;BE$7,$C496+$E496-2&lt;BE$7),0,($D496-SUM($F496:BD496)-SUM($F435:BD435))*SAP_Leadsheet!$E$91)</f>
        <v>0</v>
      </c>
      <c r="BF435" s="335">
        <f>IF(OR($C496&gt;BF$7,$C496+$E496-2&lt;BF$7),0,($D496-SUM($F496:BE496)-SUM($F435:BE435))*SAP_Leadsheet!$E$91)</f>
        <v>0</v>
      </c>
      <c r="BG435" s="335">
        <f>IF(OR($C496&gt;BG$7,$C496+$E496-2&lt;BG$7),0,($D496-SUM($F496:BF496)-SUM($F435:BF435))*SAP_Leadsheet!$E$91)</f>
        <v>0</v>
      </c>
      <c r="BH435" s="335">
        <f>IF(OR($C496&gt;BH$7,$C496+$E496-2&lt;BH$7),0,($D496-SUM($F496:BG496)-SUM($F435:BG435))*SAP_Leadsheet!$E$91)</f>
        <v>0</v>
      </c>
      <c r="BI435" s="335">
        <f>IF(OR($C496&gt;BI$7,$C496+$E496-2&lt;BI$7),0,($D496-SUM($F496:BH496)-SUM($F435:BH435))*SAP_Leadsheet!$E$91)</f>
        <v>0</v>
      </c>
      <c r="BJ435" s="335">
        <f>IF(OR($C496&gt;BJ$7,$C496+$E496-2&lt;BJ$7),0,($D496-SUM($F496:BI496)-SUM($F435:BI435))*SAP_Leadsheet!$E$91)</f>
        <v>0</v>
      </c>
      <c r="BK435" s="335">
        <f>IF(OR($C496&gt;BK$7,$C496+$E496-2&lt;BK$7),0,($D496-SUM($F496:BJ496)-SUM($F435:BJ435))*SAP_Leadsheet!$E$91)</f>
        <v>0</v>
      </c>
      <c r="BL435" s="335">
        <f>IF(OR($C496&gt;BL$7,$C496+$E496-2&lt;BL$7),0,($D496-SUM($F496:BK496)-SUM($F435:BK435))*SAP_Leadsheet!$E$91)</f>
        <v>0</v>
      </c>
      <c r="BM435" s="335">
        <f>IF(OR($C496&gt;BM$7,$C496+$E496-2&lt;BM$7),0,($D496-SUM($F496:BL496)-SUM($F435:BL435))*SAP_Leadsheet!$E$91)</f>
        <v>0</v>
      </c>
      <c r="BN435" s="335">
        <f>IF(OR($C496&gt;BN$7,$C496+$E496-2&lt;BN$7),0,($D496-SUM($F496:BM496)-SUM($F435:BM435))*SAP_Leadsheet!$E$91)</f>
        <v>0</v>
      </c>
      <c r="BO435" s="253"/>
      <c r="BP435" s="253"/>
      <c r="BQ435" s="253"/>
      <c r="BR435" s="253"/>
      <c r="BS435" s="253"/>
      <c r="BT435" s="253"/>
      <c r="BU435" s="253"/>
      <c r="BV435" s="253"/>
      <c r="BW435" s="253"/>
      <c r="BX435" s="253"/>
      <c r="BY435" s="253"/>
      <c r="BZ435" s="253"/>
      <c r="CA435" s="253"/>
      <c r="CB435" s="253"/>
      <c r="CC435" s="253"/>
      <c r="CD435" s="253"/>
      <c r="CE435" s="253"/>
      <c r="CF435" s="253"/>
      <c r="CG435" s="253"/>
      <c r="CH435" s="253"/>
      <c r="CI435" s="253"/>
      <c r="CJ435" s="253"/>
      <c r="CK435" s="253"/>
      <c r="CL435" s="253"/>
    </row>
    <row r="436" spans="1:90" hidden="1" outlineLevel="1" x14ac:dyDescent="0.15">
      <c r="A436" s="112"/>
      <c r="B436" s="87"/>
      <c r="C436" s="8">
        <v>22</v>
      </c>
      <c r="D436" s="332"/>
      <c r="E436" s="333"/>
      <c r="F436" s="334"/>
      <c r="G436" s="335">
        <f>IF(OR($C497&gt;G$7,$C497+$E497-2&lt;G$7),0,($D497-SUM($F497:F497)-SUM($F436:F436))*SAP_Leadsheet!$E$91)</f>
        <v>0</v>
      </c>
      <c r="H436" s="335">
        <f>IF(OR($C497&gt;H$7,$C497+$E497-2&lt;H$7),0,($D497-SUM($F497:G497)-SUM($F436:G436))*SAP_Leadsheet!$E$91)</f>
        <v>0</v>
      </c>
      <c r="I436" s="335">
        <f>IF(OR($C497&gt;I$7,$C497+$E497-2&lt;I$7),0,($D497-SUM($F497:H497)-SUM($F436:H436))*SAP_Leadsheet!$E$91)</f>
        <v>0</v>
      </c>
      <c r="J436" s="335">
        <f>IF(OR($C497&gt;J$7,$C497+$E497-2&lt;J$7),0,($D497-SUM($F497:I497)-SUM($F436:I436))*SAP_Leadsheet!$E$91)</f>
        <v>0</v>
      </c>
      <c r="K436" s="335">
        <f>IF(OR($C497&gt;K$7,$C497+$E497-2&lt;K$7),0,($D497-SUM($F497:J497)-SUM($F436:J436))*SAP_Leadsheet!$E$91)</f>
        <v>0</v>
      </c>
      <c r="L436" s="335">
        <f>IF(OR($C497&gt;L$7,$C497+$E497-2&lt;L$7),0,($D497-SUM($F497:K497)-SUM($F436:K436))*SAP_Leadsheet!$E$91)</f>
        <v>0</v>
      </c>
      <c r="M436" s="335">
        <f>IF(OR($C497&gt;M$7,$C497+$E497-2&lt;M$7),0,($D497-SUM($F497:L497)-SUM($F436:L436))*SAP_Leadsheet!$E$91)</f>
        <v>0</v>
      </c>
      <c r="N436" s="335">
        <f>IF(OR($C497&gt;N$7,$C497+$E497-2&lt;N$7),0,($D497-SUM($F497:M497)-SUM($F436:M436))*SAP_Leadsheet!$E$91)</f>
        <v>0</v>
      </c>
      <c r="O436" s="335">
        <f>IF(OR($C497&gt;O$7,$C497+$E497-2&lt;O$7),0,($D497-SUM($F497:N497)-SUM($F436:N436))*SAP_Leadsheet!$E$91)</f>
        <v>0</v>
      </c>
      <c r="P436" s="335">
        <f>IF(OR($C497&gt;P$7,$C497+$E497-2&lt;P$7),0,($D497-SUM($F497:O497)-SUM($F436:O436))*SAP_Leadsheet!$E$91)</f>
        <v>0</v>
      </c>
      <c r="Q436" s="335">
        <f>IF(OR($C497&gt;Q$7,$C497+$E497-2&lt;Q$7),0,($D497-SUM($F497:P497)-SUM($F436:P436))*SAP_Leadsheet!$E$91)</f>
        <v>0</v>
      </c>
      <c r="R436" s="335">
        <f>IF(OR($C497&gt;R$7,$C497+$E497-2&lt;R$7),0,($D497-SUM($F497:Q497)-SUM($F436:Q436))*SAP_Leadsheet!$E$91)</f>
        <v>0</v>
      </c>
      <c r="S436" s="335">
        <f>IF(OR($C497&gt;S$7,$C497+$E497-2&lt;S$7),0,($D497-SUM($F497:R497)-SUM($F436:R436))*SAP_Leadsheet!$E$91)</f>
        <v>0</v>
      </c>
      <c r="T436" s="335">
        <f>IF(OR($C497&gt;T$7,$C497+$E497-2&lt;T$7),0,($D497-SUM($F497:S497)-SUM($F436:S436))*SAP_Leadsheet!$E$91)</f>
        <v>0</v>
      </c>
      <c r="U436" s="335">
        <f>IF(OR($C497&gt;U$7,$C497+$E497-2&lt;U$7),0,($D497-SUM($F497:T497)-SUM($F436:T436))*SAP_Leadsheet!$E$91)</f>
        <v>0</v>
      </c>
      <c r="V436" s="335">
        <f>IF(OR($C497&gt;V$7,$C497+$E497-2&lt;V$7),0,($D497-SUM($F497:U497)-SUM($F436:U436))*SAP_Leadsheet!$E$91)</f>
        <v>0</v>
      </c>
      <c r="W436" s="335">
        <f>IF(OR($C497&gt;W$7,$C497+$E497-2&lt;W$7),0,($D497-SUM($F497:V497)-SUM($F436:V436))*SAP_Leadsheet!$E$91)</f>
        <v>0</v>
      </c>
      <c r="X436" s="335">
        <f>IF(OR($C497&gt;X$7,$C497+$E497-2&lt;X$7),0,($D497-SUM($F497:W497)-SUM($F436:W436))*SAP_Leadsheet!$E$91)</f>
        <v>0</v>
      </c>
      <c r="Y436" s="335">
        <f>IF(OR($C497&gt;Y$7,$C497+$E497-2&lt;Y$7),0,($D497-SUM($F497:X497)-SUM($F436:X436))*SAP_Leadsheet!$E$91)</f>
        <v>0</v>
      </c>
      <c r="Z436" s="335">
        <f>IF(OR($C497&gt;Z$7,$C497+$E497-2&lt;Z$7),0,($D497-SUM($F497:Y497)-SUM($F436:Y436))*SAP_Leadsheet!$E$91)</f>
        <v>0</v>
      </c>
      <c r="AA436" s="335">
        <f>IF(OR($C497&gt;AA$7,$C497+$E497-2&lt;AA$7),0,($D497-SUM($F497:Z497)-SUM($F436:Z436))*SAP_Leadsheet!$E$91)</f>
        <v>0</v>
      </c>
      <c r="AB436" s="335">
        <f>IF(OR($C497&gt;AB$7,$C497+$E497-2&lt;AB$7),0,($D497-SUM($F497:AA497)-SUM($F436:AA436))*SAP_Leadsheet!$E$91)</f>
        <v>0</v>
      </c>
      <c r="AC436" s="335">
        <f>IF(OR($C497&gt;AC$7,$C497+$E497-2&lt;AC$7),0,($D497-SUM($F497:AB497)-SUM($F436:AB436))*SAP_Leadsheet!$E$91)</f>
        <v>0</v>
      </c>
      <c r="AD436" s="335">
        <f>IF(OR($C497&gt;AD$7,$C497+$E497-2&lt;AD$7),0,($D497-SUM($F497:AC497)-SUM($F436:AC436))*SAP_Leadsheet!$E$91)</f>
        <v>0</v>
      </c>
      <c r="AE436" s="335">
        <f>IF(OR($C497&gt;AE$7,$C497+$E497-2&lt;AE$7),0,($D497-SUM($F497:AD497)-SUM($F436:AD436))*SAP_Leadsheet!$E$91)</f>
        <v>0</v>
      </c>
      <c r="AF436" s="335">
        <f>IF(OR($C497&gt;AF$7,$C497+$E497-2&lt;AF$7),0,($D497-SUM($F497:AE497)-SUM($F436:AE436))*SAP_Leadsheet!$E$91)</f>
        <v>0</v>
      </c>
      <c r="AG436" s="335">
        <f>IF(OR($C497&gt;AG$7,$C497+$E497-2&lt;AG$7),0,($D497-SUM($F497:AF497)-SUM($F436:AF436))*SAP_Leadsheet!$E$91)</f>
        <v>0</v>
      </c>
      <c r="AH436" s="335">
        <f>IF(OR($C497&gt;AH$7,$C497+$E497-2&lt;AH$7),0,($D497-SUM($F497:AG497)-SUM($F436:AG436))*SAP_Leadsheet!$E$91)</f>
        <v>0</v>
      </c>
      <c r="AI436" s="335">
        <f>IF(OR($C497&gt;AI$7,$C497+$E497-2&lt;AI$7),0,($D497-SUM($F497:AH497)-SUM($F436:AH436))*SAP_Leadsheet!$E$91)</f>
        <v>0</v>
      </c>
      <c r="AJ436" s="335">
        <f>IF(OR($C497&gt;AJ$7,$C497+$E497-2&lt;AJ$7),0,($D497-SUM($F497:AI497)-SUM($F436:AI436))*SAP_Leadsheet!$E$91)</f>
        <v>0</v>
      </c>
      <c r="AK436" s="335">
        <f>IF(OR($C497&gt;AK$7,$C497+$E497-2&lt;AK$7),0,($D497-SUM($F497:AJ497)-SUM($F436:AJ436))*SAP_Leadsheet!$E$91)</f>
        <v>0</v>
      </c>
      <c r="AL436" s="335">
        <f>IF(OR($C497&gt;AL$7,$C497+$E497-2&lt;AL$7),0,($D497-SUM($F497:AK497)-SUM($F436:AK436))*SAP_Leadsheet!$E$91)</f>
        <v>0</v>
      </c>
      <c r="AM436" s="335">
        <f>IF(OR($C497&gt;AM$7,$C497+$E497-2&lt;AM$7),0,($D497-SUM($F497:AL497)-SUM($F436:AL436))*SAP_Leadsheet!$E$91)</f>
        <v>0</v>
      </c>
      <c r="AN436" s="335">
        <f>IF(OR($C497&gt;AN$7,$C497+$E497-2&lt;AN$7),0,($D497-SUM($F497:AM497)-SUM($F436:AM436))*SAP_Leadsheet!$E$91)</f>
        <v>0</v>
      </c>
      <c r="AO436" s="335">
        <f>IF(OR($C497&gt;AO$7,$C497+$E497-2&lt;AO$7),0,($D497-SUM($F497:AN497)-SUM($F436:AN436))*SAP_Leadsheet!$E$91)</f>
        <v>0</v>
      </c>
      <c r="AP436" s="335">
        <f>IF(OR($C497&gt;AP$7,$C497+$E497-2&lt;AP$7),0,($D497-SUM($F497:AO497)-SUM($F436:AO436))*SAP_Leadsheet!$E$91)</f>
        <v>0</v>
      </c>
      <c r="AQ436" s="335">
        <f>IF(OR($C497&gt;AQ$7,$C497+$E497-2&lt;AQ$7),0,($D497-SUM($F497:AP497)-SUM($F436:AP436))*SAP_Leadsheet!$E$91)</f>
        <v>0</v>
      </c>
      <c r="AR436" s="335">
        <f>IF(OR($C497&gt;AR$7,$C497+$E497-2&lt;AR$7),0,($D497-SUM($F497:AQ497)-SUM($F436:AQ436))*SAP_Leadsheet!$E$91)</f>
        <v>0</v>
      </c>
      <c r="AS436" s="335">
        <f>IF(OR($C497&gt;AS$7,$C497+$E497-2&lt;AS$7),0,($D497-SUM($F497:AR497)-SUM($F436:AR436))*SAP_Leadsheet!$E$91)</f>
        <v>0</v>
      </c>
      <c r="AT436" s="335">
        <f>IF(OR($C497&gt;AT$7,$C497+$E497-2&lt;AT$7),0,($D497-SUM($F497:AS497)-SUM($F436:AS436))*SAP_Leadsheet!$E$91)</f>
        <v>0</v>
      </c>
      <c r="AU436" s="335">
        <f>IF(OR($C497&gt;AU$7,$C497+$E497-2&lt;AU$7),0,($D497-SUM($F497:AT497)-SUM($F436:AT436))*SAP_Leadsheet!$E$91)</f>
        <v>0</v>
      </c>
      <c r="AV436" s="335">
        <f>IF(OR($C497&gt;AV$7,$C497+$E497-2&lt;AV$7),0,($D497-SUM($F497:AU497)-SUM($F436:AU436))*SAP_Leadsheet!$E$91)</f>
        <v>0</v>
      </c>
      <c r="AW436" s="335">
        <f>IF(OR($C497&gt;AW$7,$C497+$E497-2&lt;AW$7),0,($D497-SUM($F497:AV497)-SUM($F436:AV436))*SAP_Leadsheet!$E$91)</f>
        <v>0</v>
      </c>
      <c r="AX436" s="335">
        <f>IF(OR($C497&gt;AX$7,$C497+$E497-2&lt;AX$7),0,($D497-SUM($F497:AW497)-SUM($F436:AW436))*SAP_Leadsheet!$E$91)</f>
        <v>0</v>
      </c>
      <c r="AY436" s="335">
        <f>IF(OR($C497&gt;AY$7,$C497+$E497-2&lt;AY$7),0,($D497-SUM($F497:AX497)-SUM($F436:AX436))*SAP_Leadsheet!$E$91)</f>
        <v>0</v>
      </c>
      <c r="AZ436" s="335">
        <f>IF(OR($C497&gt;AZ$7,$C497+$E497-2&lt;AZ$7),0,($D497-SUM($F497:AY497)-SUM($F436:AY436))*SAP_Leadsheet!$E$91)</f>
        <v>0</v>
      </c>
      <c r="BA436" s="335">
        <f>IF(OR($C497&gt;BA$7,$C497+$E497-2&lt;BA$7),0,($D497-SUM($F497:AZ497)-SUM($F436:AZ436))*SAP_Leadsheet!$E$91)</f>
        <v>0</v>
      </c>
      <c r="BB436" s="335">
        <f>IF(OR($C497&gt;BB$7,$C497+$E497-2&lt;BB$7),0,($D497-SUM($F497:BA497)-SUM($F436:BA436))*SAP_Leadsheet!$E$91)</f>
        <v>0</v>
      </c>
      <c r="BC436" s="335">
        <f>IF(OR($C497&gt;BC$7,$C497+$E497-2&lt;BC$7),0,($D497-SUM($F497:BB497)-SUM($F436:BB436))*SAP_Leadsheet!$E$91)</f>
        <v>0</v>
      </c>
      <c r="BD436" s="335">
        <f>IF(OR($C497&gt;BD$7,$C497+$E497-2&lt;BD$7),0,($D497-SUM($F497:BC497)-SUM($F436:BC436))*SAP_Leadsheet!$E$91)</f>
        <v>0</v>
      </c>
      <c r="BE436" s="335">
        <f>IF(OR($C497&gt;BE$7,$C497+$E497-2&lt;BE$7),0,($D497-SUM($F497:BD497)-SUM($F436:BD436))*SAP_Leadsheet!$E$91)</f>
        <v>0</v>
      </c>
      <c r="BF436" s="335">
        <f>IF(OR($C497&gt;BF$7,$C497+$E497-2&lt;BF$7),0,($D497-SUM($F497:BE497)-SUM($F436:BE436))*SAP_Leadsheet!$E$91)</f>
        <v>0</v>
      </c>
      <c r="BG436" s="335">
        <f>IF(OR($C497&gt;BG$7,$C497+$E497-2&lt;BG$7),0,($D497-SUM($F497:BF497)-SUM($F436:BF436))*SAP_Leadsheet!$E$91)</f>
        <v>0</v>
      </c>
      <c r="BH436" s="335">
        <f>IF(OR($C497&gt;BH$7,$C497+$E497-2&lt;BH$7),0,($D497-SUM($F497:BG497)-SUM($F436:BG436))*SAP_Leadsheet!$E$91)</f>
        <v>0</v>
      </c>
      <c r="BI436" s="335">
        <f>IF(OR($C497&gt;BI$7,$C497+$E497-2&lt;BI$7),0,($D497-SUM($F497:BH497)-SUM($F436:BH436))*SAP_Leadsheet!$E$91)</f>
        <v>0</v>
      </c>
      <c r="BJ436" s="335">
        <f>IF(OR($C497&gt;BJ$7,$C497+$E497-2&lt;BJ$7),0,($D497-SUM($F497:BI497)-SUM($F436:BI436))*SAP_Leadsheet!$E$91)</f>
        <v>0</v>
      </c>
      <c r="BK436" s="335">
        <f>IF(OR($C497&gt;BK$7,$C497+$E497-2&lt;BK$7),0,($D497-SUM($F497:BJ497)-SUM($F436:BJ436))*SAP_Leadsheet!$E$91)</f>
        <v>0</v>
      </c>
      <c r="BL436" s="335">
        <f>IF(OR($C497&gt;BL$7,$C497+$E497-2&lt;BL$7),0,($D497-SUM($F497:BK497)-SUM($F436:BK436))*SAP_Leadsheet!$E$91)</f>
        <v>0</v>
      </c>
      <c r="BM436" s="335">
        <f>IF(OR($C497&gt;BM$7,$C497+$E497-2&lt;BM$7),0,($D497-SUM($F497:BL497)-SUM($F436:BL436))*SAP_Leadsheet!$E$91)</f>
        <v>0</v>
      </c>
      <c r="BN436" s="335">
        <f>IF(OR($C497&gt;BN$7,$C497+$E497-2&lt;BN$7),0,($D497-SUM($F497:BM497)-SUM($F436:BM436))*SAP_Leadsheet!$E$91)</f>
        <v>0</v>
      </c>
      <c r="BO436" s="253"/>
      <c r="BP436" s="253"/>
      <c r="BQ436" s="253"/>
      <c r="BR436" s="253"/>
      <c r="BS436" s="253"/>
      <c r="BT436" s="253"/>
      <c r="BU436" s="253"/>
      <c r="BV436" s="253"/>
      <c r="BW436" s="253"/>
      <c r="BX436" s="253"/>
      <c r="BY436" s="253"/>
      <c r="BZ436" s="253"/>
      <c r="CA436" s="253"/>
      <c r="CB436" s="253"/>
      <c r="CC436" s="253"/>
      <c r="CD436" s="253"/>
      <c r="CE436" s="253"/>
      <c r="CF436" s="253"/>
      <c r="CG436" s="253"/>
      <c r="CH436" s="253"/>
      <c r="CI436" s="253"/>
      <c r="CJ436" s="253"/>
      <c r="CK436" s="253"/>
      <c r="CL436" s="253"/>
    </row>
    <row r="437" spans="1:90" hidden="1" outlineLevel="1" x14ac:dyDescent="0.15">
      <c r="A437" s="112"/>
      <c r="B437" s="87"/>
      <c r="C437" s="8">
        <v>23</v>
      </c>
      <c r="D437" s="332"/>
      <c r="E437" s="333"/>
      <c r="F437" s="334"/>
      <c r="G437" s="335">
        <f>IF(OR($C498&gt;G$7,$C498+$E498-2&lt;G$7),0,($D498-SUM($F498:F498)-SUM($F437:F437))*SAP_Leadsheet!$E$91)</f>
        <v>0</v>
      </c>
      <c r="H437" s="335">
        <f>IF(OR($C498&gt;H$7,$C498+$E498-2&lt;H$7),0,($D498-SUM($F498:G498)-SUM($F437:G437))*SAP_Leadsheet!$E$91)</f>
        <v>0</v>
      </c>
      <c r="I437" s="335">
        <f>IF(OR($C498&gt;I$7,$C498+$E498-2&lt;I$7),0,($D498-SUM($F498:H498)-SUM($F437:H437))*SAP_Leadsheet!$E$91)</f>
        <v>0</v>
      </c>
      <c r="J437" s="335">
        <f>IF(OR($C498&gt;J$7,$C498+$E498-2&lt;J$7),0,($D498-SUM($F498:I498)-SUM($F437:I437))*SAP_Leadsheet!$E$91)</f>
        <v>0</v>
      </c>
      <c r="K437" s="335">
        <f>IF(OR($C498&gt;K$7,$C498+$E498-2&lt;K$7),0,($D498-SUM($F498:J498)-SUM($F437:J437))*SAP_Leadsheet!$E$91)</f>
        <v>0</v>
      </c>
      <c r="L437" s="335">
        <f>IF(OR($C498&gt;L$7,$C498+$E498-2&lt;L$7),0,($D498-SUM($F498:K498)-SUM($F437:K437))*SAP_Leadsheet!$E$91)</f>
        <v>0</v>
      </c>
      <c r="M437" s="335">
        <f>IF(OR($C498&gt;M$7,$C498+$E498-2&lt;M$7),0,($D498-SUM($F498:L498)-SUM($F437:L437))*SAP_Leadsheet!$E$91)</f>
        <v>0</v>
      </c>
      <c r="N437" s="335">
        <f>IF(OR($C498&gt;N$7,$C498+$E498-2&lt;N$7),0,($D498-SUM($F498:M498)-SUM($F437:M437))*SAP_Leadsheet!$E$91)</f>
        <v>0</v>
      </c>
      <c r="O437" s="335">
        <f>IF(OR($C498&gt;O$7,$C498+$E498-2&lt;O$7),0,($D498-SUM($F498:N498)-SUM($F437:N437))*SAP_Leadsheet!$E$91)</f>
        <v>0</v>
      </c>
      <c r="P437" s="335">
        <f>IF(OR($C498&gt;P$7,$C498+$E498-2&lt;P$7),0,($D498-SUM($F498:O498)-SUM($F437:O437))*SAP_Leadsheet!$E$91)</f>
        <v>0</v>
      </c>
      <c r="Q437" s="335">
        <f>IF(OR($C498&gt;Q$7,$C498+$E498-2&lt;Q$7),0,($D498-SUM($F498:P498)-SUM($F437:P437))*SAP_Leadsheet!$E$91)</f>
        <v>0</v>
      </c>
      <c r="R437" s="335">
        <f>IF(OR($C498&gt;R$7,$C498+$E498-2&lt;R$7),0,($D498-SUM($F498:Q498)-SUM($F437:Q437))*SAP_Leadsheet!$E$91)</f>
        <v>0</v>
      </c>
      <c r="S437" s="335">
        <f>IF(OR($C498&gt;S$7,$C498+$E498-2&lt;S$7),0,($D498-SUM($F498:R498)-SUM($F437:R437))*SAP_Leadsheet!$E$91)</f>
        <v>0</v>
      </c>
      <c r="T437" s="335">
        <f>IF(OR($C498&gt;T$7,$C498+$E498-2&lt;T$7),0,($D498-SUM($F498:S498)-SUM($F437:S437))*SAP_Leadsheet!$E$91)</f>
        <v>0</v>
      </c>
      <c r="U437" s="335">
        <f>IF(OR($C498&gt;U$7,$C498+$E498-2&lt;U$7),0,($D498-SUM($F498:T498)-SUM($F437:T437))*SAP_Leadsheet!$E$91)</f>
        <v>0</v>
      </c>
      <c r="V437" s="335">
        <f>IF(OR($C498&gt;V$7,$C498+$E498-2&lt;V$7),0,($D498-SUM($F498:U498)-SUM($F437:U437))*SAP_Leadsheet!$E$91)</f>
        <v>0</v>
      </c>
      <c r="W437" s="335">
        <f>IF(OR($C498&gt;W$7,$C498+$E498-2&lt;W$7),0,($D498-SUM($F498:V498)-SUM($F437:V437))*SAP_Leadsheet!$E$91)</f>
        <v>0</v>
      </c>
      <c r="X437" s="335">
        <f>IF(OR($C498&gt;X$7,$C498+$E498-2&lt;X$7),0,($D498-SUM($F498:W498)-SUM($F437:W437))*SAP_Leadsheet!$E$91)</f>
        <v>0</v>
      </c>
      <c r="Y437" s="335">
        <f>IF(OR($C498&gt;Y$7,$C498+$E498-2&lt;Y$7),0,($D498-SUM($F498:X498)-SUM($F437:X437))*SAP_Leadsheet!$E$91)</f>
        <v>0</v>
      </c>
      <c r="Z437" s="335">
        <f>IF(OR($C498&gt;Z$7,$C498+$E498-2&lt;Z$7),0,($D498-SUM($F498:Y498)-SUM($F437:Y437))*SAP_Leadsheet!$E$91)</f>
        <v>0</v>
      </c>
      <c r="AA437" s="335">
        <f>IF(OR($C498&gt;AA$7,$C498+$E498-2&lt;AA$7),0,($D498-SUM($F498:Z498)-SUM($F437:Z437))*SAP_Leadsheet!$E$91)</f>
        <v>0</v>
      </c>
      <c r="AB437" s="335">
        <f>IF(OR($C498&gt;AB$7,$C498+$E498-2&lt;AB$7),0,($D498-SUM($F498:AA498)-SUM($F437:AA437))*SAP_Leadsheet!$E$91)</f>
        <v>0</v>
      </c>
      <c r="AC437" s="335">
        <f>IF(OR($C498&gt;AC$7,$C498+$E498-2&lt;AC$7),0,($D498-SUM($F498:AB498)-SUM($F437:AB437))*SAP_Leadsheet!$E$91)</f>
        <v>0</v>
      </c>
      <c r="AD437" s="335">
        <f>IF(OR($C498&gt;AD$7,$C498+$E498-2&lt;AD$7),0,($D498-SUM($F498:AC498)-SUM($F437:AC437))*SAP_Leadsheet!$E$91)</f>
        <v>0</v>
      </c>
      <c r="AE437" s="335">
        <f>IF(OR($C498&gt;AE$7,$C498+$E498-2&lt;AE$7),0,($D498-SUM($F498:AD498)-SUM($F437:AD437))*SAP_Leadsheet!$E$91)</f>
        <v>0</v>
      </c>
      <c r="AF437" s="335">
        <f>IF(OR($C498&gt;AF$7,$C498+$E498-2&lt;AF$7),0,($D498-SUM($F498:AE498)-SUM($F437:AE437))*SAP_Leadsheet!$E$91)</f>
        <v>0</v>
      </c>
      <c r="AG437" s="335">
        <f>IF(OR($C498&gt;AG$7,$C498+$E498-2&lt;AG$7),0,($D498-SUM($F498:AF498)-SUM($F437:AF437))*SAP_Leadsheet!$E$91)</f>
        <v>0</v>
      </c>
      <c r="AH437" s="335">
        <f>IF(OR($C498&gt;AH$7,$C498+$E498-2&lt;AH$7),0,($D498-SUM($F498:AG498)-SUM($F437:AG437))*SAP_Leadsheet!$E$91)</f>
        <v>0</v>
      </c>
      <c r="AI437" s="335">
        <f>IF(OR($C498&gt;AI$7,$C498+$E498-2&lt;AI$7),0,($D498-SUM($F498:AH498)-SUM($F437:AH437))*SAP_Leadsheet!$E$91)</f>
        <v>0</v>
      </c>
      <c r="AJ437" s="335">
        <f>IF(OR($C498&gt;AJ$7,$C498+$E498-2&lt;AJ$7),0,($D498-SUM($F498:AI498)-SUM($F437:AI437))*SAP_Leadsheet!$E$91)</f>
        <v>0</v>
      </c>
      <c r="AK437" s="335">
        <f>IF(OR($C498&gt;AK$7,$C498+$E498-2&lt;AK$7),0,($D498-SUM($F498:AJ498)-SUM($F437:AJ437))*SAP_Leadsheet!$E$91)</f>
        <v>0</v>
      </c>
      <c r="AL437" s="335">
        <f>IF(OR($C498&gt;AL$7,$C498+$E498-2&lt;AL$7),0,($D498-SUM($F498:AK498)-SUM($F437:AK437))*SAP_Leadsheet!$E$91)</f>
        <v>0</v>
      </c>
      <c r="AM437" s="335">
        <f>IF(OR($C498&gt;AM$7,$C498+$E498-2&lt;AM$7),0,($D498-SUM($F498:AL498)-SUM($F437:AL437))*SAP_Leadsheet!$E$91)</f>
        <v>0</v>
      </c>
      <c r="AN437" s="335">
        <f>IF(OR($C498&gt;AN$7,$C498+$E498-2&lt;AN$7),0,($D498-SUM($F498:AM498)-SUM($F437:AM437))*SAP_Leadsheet!$E$91)</f>
        <v>0</v>
      </c>
      <c r="AO437" s="335">
        <f>IF(OR($C498&gt;AO$7,$C498+$E498-2&lt;AO$7),0,($D498-SUM($F498:AN498)-SUM($F437:AN437))*SAP_Leadsheet!$E$91)</f>
        <v>0</v>
      </c>
      <c r="AP437" s="335">
        <f>IF(OR($C498&gt;AP$7,$C498+$E498-2&lt;AP$7),0,($D498-SUM($F498:AO498)-SUM($F437:AO437))*SAP_Leadsheet!$E$91)</f>
        <v>0</v>
      </c>
      <c r="AQ437" s="335">
        <f>IF(OR($C498&gt;AQ$7,$C498+$E498-2&lt;AQ$7),0,($D498-SUM($F498:AP498)-SUM($F437:AP437))*SAP_Leadsheet!$E$91)</f>
        <v>0</v>
      </c>
      <c r="AR437" s="335">
        <f>IF(OR($C498&gt;AR$7,$C498+$E498-2&lt;AR$7),0,($D498-SUM($F498:AQ498)-SUM($F437:AQ437))*SAP_Leadsheet!$E$91)</f>
        <v>0</v>
      </c>
      <c r="AS437" s="335">
        <f>IF(OR($C498&gt;AS$7,$C498+$E498-2&lt;AS$7),0,($D498-SUM($F498:AR498)-SUM($F437:AR437))*SAP_Leadsheet!$E$91)</f>
        <v>0</v>
      </c>
      <c r="AT437" s="335">
        <f>IF(OR($C498&gt;AT$7,$C498+$E498-2&lt;AT$7),0,($D498-SUM($F498:AS498)-SUM($F437:AS437))*SAP_Leadsheet!$E$91)</f>
        <v>0</v>
      </c>
      <c r="AU437" s="335">
        <f>IF(OR($C498&gt;AU$7,$C498+$E498-2&lt;AU$7),0,($D498-SUM($F498:AT498)-SUM($F437:AT437))*SAP_Leadsheet!$E$91)</f>
        <v>0</v>
      </c>
      <c r="AV437" s="335">
        <f>IF(OR($C498&gt;AV$7,$C498+$E498-2&lt;AV$7),0,($D498-SUM($F498:AU498)-SUM($F437:AU437))*SAP_Leadsheet!$E$91)</f>
        <v>0</v>
      </c>
      <c r="AW437" s="335">
        <f>IF(OR($C498&gt;AW$7,$C498+$E498-2&lt;AW$7),0,($D498-SUM($F498:AV498)-SUM($F437:AV437))*SAP_Leadsheet!$E$91)</f>
        <v>0</v>
      </c>
      <c r="AX437" s="335">
        <f>IF(OR($C498&gt;AX$7,$C498+$E498-2&lt;AX$7),0,($D498-SUM($F498:AW498)-SUM($F437:AW437))*SAP_Leadsheet!$E$91)</f>
        <v>0</v>
      </c>
      <c r="AY437" s="335">
        <f>IF(OR($C498&gt;AY$7,$C498+$E498-2&lt;AY$7),0,($D498-SUM($F498:AX498)-SUM($F437:AX437))*SAP_Leadsheet!$E$91)</f>
        <v>0</v>
      </c>
      <c r="AZ437" s="335">
        <f>IF(OR($C498&gt;AZ$7,$C498+$E498-2&lt;AZ$7),0,($D498-SUM($F498:AY498)-SUM($F437:AY437))*SAP_Leadsheet!$E$91)</f>
        <v>0</v>
      </c>
      <c r="BA437" s="335">
        <f>IF(OR($C498&gt;BA$7,$C498+$E498-2&lt;BA$7),0,($D498-SUM($F498:AZ498)-SUM($F437:AZ437))*SAP_Leadsheet!$E$91)</f>
        <v>0</v>
      </c>
      <c r="BB437" s="335">
        <f>IF(OR($C498&gt;BB$7,$C498+$E498-2&lt;BB$7),0,($D498-SUM($F498:BA498)-SUM($F437:BA437))*SAP_Leadsheet!$E$91)</f>
        <v>0</v>
      </c>
      <c r="BC437" s="335">
        <f>IF(OR($C498&gt;BC$7,$C498+$E498-2&lt;BC$7),0,($D498-SUM($F498:BB498)-SUM($F437:BB437))*SAP_Leadsheet!$E$91)</f>
        <v>0</v>
      </c>
      <c r="BD437" s="335">
        <f>IF(OR($C498&gt;BD$7,$C498+$E498-2&lt;BD$7),0,($D498-SUM($F498:BC498)-SUM($F437:BC437))*SAP_Leadsheet!$E$91)</f>
        <v>0</v>
      </c>
      <c r="BE437" s="335">
        <f>IF(OR($C498&gt;BE$7,$C498+$E498-2&lt;BE$7),0,($D498-SUM($F498:BD498)-SUM($F437:BD437))*SAP_Leadsheet!$E$91)</f>
        <v>0</v>
      </c>
      <c r="BF437" s="335">
        <f>IF(OR($C498&gt;BF$7,$C498+$E498-2&lt;BF$7),0,($D498-SUM($F498:BE498)-SUM($F437:BE437))*SAP_Leadsheet!$E$91)</f>
        <v>0</v>
      </c>
      <c r="BG437" s="335">
        <f>IF(OR($C498&gt;BG$7,$C498+$E498-2&lt;BG$7),0,($D498-SUM($F498:BF498)-SUM($F437:BF437))*SAP_Leadsheet!$E$91)</f>
        <v>0</v>
      </c>
      <c r="BH437" s="335">
        <f>IF(OR($C498&gt;BH$7,$C498+$E498-2&lt;BH$7),0,($D498-SUM($F498:BG498)-SUM($F437:BG437))*SAP_Leadsheet!$E$91)</f>
        <v>0</v>
      </c>
      <c r="BI437" s="335">
        <f>IF(OR($C498&gt;BI$7,$C498+$E498-2&lt;BI$7),0,($D498-SUM($F498:BH498)-SUM($F437:BH437))*SAP_Leadsheet!$E$91)</f>
        <v>0</v>
      </c>
      <c r="BJ437" s="335">
        <f>IF(OR($C498&gt;BJ$7,$C498+$E498-2&lt;BJ$7),0,($D498-SUM($F498:BI498)-SUM($F437:BI437))*SAP_Leadsheet!$E$91)</f>
        <v>0</v>
      </c>
      <c r="BK437" s="335">
        <f>IF(OR($C498&gt;BK$7,$C498+$E498-2&lt;BK$7),0,($D498-SUM($F498:BJ498)-SUM($F437:BJ437))*SAP_Leadsheet!$E$91)</f>
        <v>0</v>
      </c>
      <c r="BL437" s="335">
        <f>IF(OR($C498&gt;BL$7,$C498+$E498-2&lt;BL$7),0,($D498-SUM($F498:BK498)-SUM($F437:BK437))*SAP_Leadsheet!$E$91)</f>
        <v>0</v>
      </c>
      <c r="BM437" s="335">
        <f>IF(OR($C498&gt;BM$7,$C498+$E498-2&lt;BM$7),0,($D498-SUM($F498:BL498)-SUM($F437:BL437))*SAP_Leadsheet!$E$91)</f>
        <v>0</v>
      </c>
      <c r="BN437" s="335">
        <f>IF(OR($C498&gt;BN$7,$C498+$E498-2&lt;BN$7),0,($D498-SUM($F498:BM498)-SUM($F437:BM437))*SAP_Leadsheet!$E$91)</f>
        <v>0</v>
      </c>
      <c r="BO437" s="253"/>
      <c r="BP437" s="253"/>
      <c r="BQ437" s="253"/>
      <c r="BR437" s="253"/>
      <c r="BS437" s="253"/>
      <c r="BT437" s="253"/>
      <c r="BU437" s="253"/>
      <c r="BV437" s="253"/>
      <c r="BW437" s="253"/>
      <c r="BX437" s="253"/>
      <c r="BY437" s="253"/>
      <c r="BZ437" s="253"/>
      <c r="CA437" s="253"/>
      <c r="CB437" s="253"/>
      <c r="CC437" s="253"/>
      <c r="CD437" s="253"/>
      <c r="CE437" s="253"/>
      <c r="CF437" s="253"/>
      <c r="CG437" s="253"/>
      <c r="CH437" s="253"/>
      <c r="CI437" s="253"/>
      <c r="CJ437" s="253"/>
      <c r="CK437" s="253"/>
      <c r="CL437" s="253"/>
    </row>
    <row r="438" spans="1:90" hidden="1" outlineLevel="1" x14ac:dyDescent="0.15">
      <c r="A438" s="112"/>
      <c r="B438" s="87"/>
      <c r="C438" s="8">
        <v>24</v>
      </c>
      <c r="D438" s="332"/>
      <c r="E438" s="333"/>
      <c r="F438" s="334"/>
      <c r="G438" s="335">
        <f>IF(OR($C499&gt;G$7,$C499+$E499-2&lt;G$7),0,($D499-SUM($F499:F499)-SUM($F438:F438))*SAP_Leadsheet!$E$91)</f>
        <v>0</v>
      </c>
      <c r="H438" s="335">
        <f>IF(OR($C499&gt;H$7,$C499+$E499-2&lt;H$7),0,($D499-SUM($F499:G499)-SUM($F438:G438))*SAP_Leadsheet!$E$91)</f>
        <v>0</v>
      </c>
      <c r="I438" s="335">
        <f>IF(OR($C499&gt;I$7,$C499+$E499-2&lt;I$7),0,($D499-SUM($F499:H499)-SUM($F438:H438))*SAP_Leadsheet!$E$91)</f>
        <v>0</v>
      </c>
      <c r="J438" s="335">
        <f>IF(OR($C499&gt;J$7,$C499+$E499-2&lt;J$7),0,($D499-SUM($F499:I499)-SUM($F438:I438))*SAP_Leadsheet!$E$91)</f>
        <v>0</v>
      </c>
      <c r="K438" s="335">
        <f>IF(OR($C499&gt;K$7,$C499+$E499-2&lt;K$7),0,($D499-SUM($F499:J499)-SUM($F438:J438))*SAP_Leadsheet!$E$91)</f>
        <v>0</v>
      </c>
      <c r="L438" s="335">
        <f>IF(OR($C499&gt;L$7,$C499+$E499-2&lt;L$7),0,($D499-SUM($F499:K499)-SUM($F438:K438))*SAP_Leadsheet!$E$91)</f>
        <v>0</v>
      </c>
      <c r="M438" s="335">
        <f>IF(OR($C499&gt;M$7,$C499+$E499-2&lt;M$7),0,($D499-SUM($F499:L499)-SUM($F438:L438))*SAP_Leadsheet!$E$91)</f>
        <v>0</v>
      </c>
      <c r="N438" s="335">
        <f>IF(OR($C499&gt;N$7,$C499+$E499-2&lt;N$7),0,($D499-SUM($F499:M499)-SUM($F438:M438))*SAP_Leadsheet!$E$91)</f>
        <v>0</v>
      </c>
      <c r="O438" s="335">
        <f>IF(OR($C499&gt;O$7,$C499+$E499-2&lt;O$7),0,($D499-SUM($F499:N499)-SUM($F438:N438))*SAP_Leadsheet!$E$91)</f>
        <v>0</v>
      </c>
      <c r="P438" s="335">
        <f>IF(OR($C499&gt;P$7,$C499+$E499-2&lt;P$7),0,($D499-SUM($F499:O499)-SUM($F438:O438))*SAP_Leadsheet!$E$91)</f>
        <v>0</v>
      </c>
      <c r="Q438" s="335">
        <f>IF(OR($C499&gt;Q$7,$C499+$E499-2&lt;Q$7),0,($D499-SUM($F499:P499)-SUM($F438:P438))*SAP_Leadsheet!$E$91)</f>
        <v>0</v>
      </c>
      <c r="R438" s="335">
        <f>IF(OR($C499&gt;R$7,$C499+$E499-2&lt;R$7),0,($D499-SUM($F499:Q499)-SUM($F438:Q438))*SAP_Leadsheet!$E$91)</f>
        <v>0</v>
      </c>
      <c r="S438" s="335">
        <f>IF(OR($C499&gt;S$7,$C499+$E499-2&lt;S$7),0,($D499-SUM($F499:R499)-SUM($F438:R438))*SAP_Leadsheet!$E$91)</f>
        <v>0</v>
      </c>
      <c r="T438" s="335">
        <f>IF(OR($C499&gt;T$7,$C499+$E499-2&lt;T$7),0,($D499-SUM($F499:S499)-SUM($F438:S438))*SAP_Leadsheet!$E$91)</f>
        <v>0</v>
      </c>
      <c r="U438" s="335">
        <f>IF(OR($C499&gt;U$7,$C499+$E499-2&lt;U$7),0,($D499-SUM($F499:T499)-SUM($F438:T438))*SAP_Leadsheet!$E$91)</f>
        <v>0</v>
      </c>
      <c r="V438" s="335">
        <f>IF(OR($C499&gt;V$7,$C499+$E499-2&lt;V$7),0,($D499-SUM($F499:U499)-SUM($F438:U438))*SAP_Leadsheet!$E$91)</f>
        <v>0</v>
      </c>
      <c r="W438" s="335">
        <f>IF(OR($C499&gt;W$7,$C499+$E499-2&lt;W$7),0,($D499-SUM($F499:V499)-SUM($F438:V438))*SAP_Leadsheet!$E$91)</f>
        <v>0</v>
      </c>
      <c r="X438" s="335">
        <f>IF(OR($C499&gt;X$7,$C499+$E499-2&lt;X$7),0,($D499-SUM($F499:W499)-SUM($F438:W438))*SAP_Leadsheet!$E$91)</f>
        <v>0</v>
      </c>
      <c r="Y438" s="335">
        <f>IF(OR($C499&gt;Y$7,$C499+$E499-2&lt;Y$7),0,($D499-SUM($F499:X499)-SUM($F438:X438))*SAP_Leadsheet!$E$91)</f>
        <v>0</v>
      </c>
      <c r="Z438" s="335">
        <f>IF(OR($C499&gt;Z$7,$C499+$E499-2&lt;Z$7),0,($D499-SUM($F499:Y499)-SUM($F438:Y438))*SAP_Leadsheet!$E$91)</f>
        <v>0</v>
      </c>
      <c r="AA438" s="335">
        <f>IF(OR($C499&gt;AA$7,$C499+$E499-2&lt;AA$7),0,($D499-SUM($F499:Z499)-SUM($F438:Z438))*SAP_Leadsheet!$E$91)</f>
        <v>0</v>
      </c>
      <c r="AB438" s="335">
        <f>IF(OR($C499&gt;AB$7,$C499+$E499-2&lt;AB$7),0,($D499-SUM($F499:AA499)-SUM($F438:AA438))*SAP_Leadsheet!$E$91)</f>
        <v>0</v>
      </c>
      <c r="AC438" s="335">
        <f>IF(OR($C499&gt;AC$7,$C499+$E499-2&lt;AC$7),0,($D499-SUM($F499:AB499)-SUM($F438:AB438))*SAP_Leadsheet!$E$91)</f>
        <v>0</v>
      </c>
      <c r="AD438" s="335">
        <f>IF(OR($C499&gt;AD$7,$C499+$E499-2&lt;AD$7),0,($D499-SUM($F499:AC499)-SUM($F438:AC438))*SAP_Leadsheet!$E$91)</f>
        <v>0</v>
      </c>
      <c r="AE438" s="335">
        <f>IF(OR($C499&gt;AE$7,$C499+$E499-2&lt;AE$7),0,($D499-SUM($F499:AD499)-SUM($F438:AD438))*SAP_Leadsheet!$E$91)</f>
        <v>0</v>
      </c>
      <c r="AF438" s="335">
        <f>IF(OR($C499&gt;AF$7,$C499+$E499-2&lt;AF$7),0,($D499-SUM($F499:AE499)-SUM($F438:AE438))*SAP_Leadsheet!$E$91)</f>
        <v>0</v>
      </c>
      <c r="AG438" s="335">
        <f>IF(OR($C499&gt;AG$7,$C499+$E499-2&lt;AG$7),0,($D499-SUM($F499:AF499)-SUM($F438:AF438))*SAP_Leadsheet!$E$91)</f>
        <v>0</v>
      </c>
      <c r="AH438" s="335">
        <f>IF(OR($C499&gt;AH$7,$C499+$E499-2&lt;AH$7),0,($D499-SUM($F499:AG499)-SUM($F438:AG438))*SAP_Leadsheet!$E$91)</f>
        <v>0</v>
      </c>
      <c r="AI438" s="335">
        <f>IF(OR($C499&gt;AI$7,$C499+$E499-2&lt;AI$7),0,($D499-SUM($F499:AH499)-SUM($F438:AH438))*SAP_Leadsheet!$E$91)</f>
        <v>0</v>
      </c>
      <c r="AJ438" s="335">
        <f>IF(OR($C499&gt;AJ$7,$C499+$E499-2&lt;AJ$7),0,($D499-SUM($F499:AI499)-SUM($F438:AI438))*SAP_Leadsheet!$E$91)</f>
        <v>0</v>
      </c>
      <c r="AK438" s="335">
        <f>IF(OR($C499&gt;AK$7,$C499+$E499-2&lt;AK$7),0,($D499-SUM($F499:AJ499)-SUM($F438:AJ438))*SAP_Leadsheet!$E$91)</f>
        <v>0</v>
      </c>
      <c r="AL438" s="335">
        <f>IF(OR($C499&gt;AL$7,$C499+$E499-2&lt;AL$7),0,($D499-SUM($F499:AK499)-SUM($F438:AK438))*SAP_Leadsheet!$E$91)</f>
        <v>0</v>
      </c>
      <c r="AM438" s="335">
        <f>IF(OR($C499&gt;AM$7,$C499+$E499-2&lt;AM$7),0,($D499-SUM($F499:AL499)-SUM($F438:AL438))*SAP_Leadsheet!$E$91)</f>
        <v>0</v>
      </c>
      <c r="AN438" s="335">
        <f>IF(OR($C499&gt;AN$7,$C499+$E499-2&lt;AN$7),0,($D499-SUM($F499:AM499)-SUM($F438:AM438))*SAP_Leadsheet!$E$91)</f>
        <v>0</v>
      </c>
      <c r="AO438" s="335">
        <f>IF(OR($C499&gt;AO$7,$C499+$E499-2&lt;AO$7),0,($D499-SUM($F499:AN499)-SUM($F438:AN438))*SAP_Leadsheet!$E$91)</f>
        <v>0</v>
      </c>
      <c r="AP438" s="335">
        <f>IF(OR($C499&gt;AP$7,$C499+$E499-2&lt;AP$7),0,($D499-SUM($F499:AO499)-SUM($F438:AO438))*SAP_Leadsheet!$E$91)</f>
        <v>0</v>
      </c>
      <c r="AQ438" s="335">
        <f>IF(OR($C499&gt;AQ$7,$C499+$E499-2&lt;AQ$7),0,($D499-SUM($F499:AP499)-SUM($F438:AP438))*SAP_Leadsheet!$E$91)</f>
        <v>0</v>
      </c>
      <c r="AR438" s="335">
        <f>IF(OR($C499&gt;AR$7,$C499+$E499-2&lt;AR$7),0,($D499-SUM($F499:AQ499)-SUM($F438:AQ438))*SAP_Leadsheet!$E$91)</f>
        <v>0</v>
      </c>
      <c r="AS438" s="335">
        <f>IF(OR($C499&gt;AS$7,$C499+$E499-2&lt;AS$7),0,($D499-SUM($F499:AR499)-SUM($F438:AR438))*SAP_Leadsheet!$E$91)</f>
        <v>0</v>
      </c>
      <c r="AT438" s="335">
        <f>IF(OR($C499&gt;AT$7,$C499+$E499-2&lt;AT$7),0,($D499-SUM($F499:AS499)-SUM($F438:AS438))*SAP_Leadsheet!$E$91)</f>
        <v>0</v>
      </c>
      <c r="AU438" s="335">
        <f>IF(OR($C499&gt;AU$7,$C499+$E499-2&lt;AU$7),0,($D499-SUM($F499:AT499)-SUM($F438:AT438))*SAP_Leadsheet!$E$91)</f>
        <v>0</v>
      </c>
      <c r="AV438" s="335">
        <f>IF(OR($C499&gt;AV$7,$C499+$E499-2&lt;AV$7),0,($D499-SUM($F499:AU499)-SUM($F438:AU438))*SAP_Leadsheet!$E$91)</f>
        <v>0</v>
      </c>
      <c r="AW438" s="335">
        <f>IF(OR($C499&gt;AW$7,$C499+$E499-2&lt;AW$7),0,($D499-SUM($F499:AV499)-SUM($F438:AV438))*SAP_Leadsheet!$E$91)</f>
        <v>0</v>
      </c>
      <c r="AX438" s="335">
        <f>IF(OR($C499&gt;AX$7,$C499+$E499-2&lt;AX$7),0,($D499-SUM($F499:AW499)-SUM($F438:AW438))*SAP_Leadsheet!$E$91)</f>
        <v>0</v>
      </c>
      <c r="AY438" s="335">
        <f>IF(OR($C499&gt;AY$7,$C499+$E499-2&lt;AY$7),0,($D499-SUM($F499:AX499)-SUM($F438:AX438))*SAP_Leadsheet!$E$91)</f>
        <v>0</v>
      </c>
      <c r="AZ438" s="335">
        <f>IF(OR($C499&gt;AZ$7,$C499+$E499-2&lt;AZ$7),0,($D499-SUM($F499:AY499)-SUM($F438:AY438))*SAP_Leadsheet!$E$91)</f>
        <v>0</v>
      </c>
      <c r="BA438" s="335">
        <f>IF(OR($C499&gt;BA$7,$C499+$E499-2&lt;BA$7),0,($D499-SUM($F499:AZ499)-SUM($F438:AZ438))*SAP_Leadsheet!$E$91)</f>
        <v>0</v>
      </c>
      <c r="BB438" s="335">
        <f>IF(OR($C499&gt;BB$7,$C499+$E499-2&lt;BB$7),0,($D499-SUM($F499:BA499)-SUM($F438:BA438))*SAP_Leadsheet!$E$91)</f>
        <v>0</v>
      </c>
      <c r="BC438" s="335">
        <f>IF(OR($C499&gt;BC$7,$C499+$E499-2&lt;BC$7),0,($D499-SUM($F499:BB499)-SUM($F438:BB438))*SAP_Leadsheet!$E$91)</f>
        <v>0</v>
      </c>
      <c r="BD438" s="335">
        <f>IF(OR($C499&gt;BD$7,$C499+$E499-2&lt;BD$7),0,($D499-SUM($F499:BC499)-SUM($F438:BC438))*SAP_Leadsheet!$E$91)</f>
        <v>0</v>
      </c>
      <c r="BE438" s="335">
        <f>IF(OR($C499&gt;BE$7,$C499+$E499-2&lt;BE$7),0,($D499-SUM($F499:BD499)-SUM($F438:BD438))*SAP_Leadsheet!$E$91)</f>
        <v>0</v>
      </c>
      <c r="BF438" s="335">
        <f>IF(OR($C499&gt;BF$7,$C499+$E499-2&lt;BF$7),0,($D499-SUM($F499:BE499)-SUM($F438:BE438))*SAP_Leadsheet!$E$91)</f>
        <v>0</v>
      </c>
      <c r="BG438" s="335">
        <f>IF(OR($C499&gt;BG$7,$C499+$E499-2&lt;BG$7),0,($D499-SUM($F499:BF499)-SUM($F438:BF438))*SAP_Leadsheet!$E$91)</f>
        <v>0</v>
      </c>
      <c r="BH438" s="335">
        <f>IF(OR($C499&gt;BH$7,$C499+$E499-2&lt;BH$7),0,($D499-SUM($F499:BG499)-SUM($F438:BG438))*SAP_Leadsheet!$E$91)</f>
        <v>0</v>
      </c>
      <c r="BI438" s="335">
        <f>IF(OR($C499&gt;BI$7,$C499+$E499-2&lt;BI$7),0,($D499-SUM($F499:BH499)-SUM($F438:BH438))*SAP_Leadsheet!$E$91)</f>
        <v>0</v>
      </c>
      <c r="BJ438" s="335">
        <f>IF(OR($C499&gt;BJ$7,$C499+$E499-2&lt;BJ$7),0,($D499-SUM($F499:BI499)-SUM($F438:BI438))*SAP_Leadsheet!$E$91)</f>
        <v>0</v>
      </c>
      <c r="BK438" s="335">
        <f>IF(OR($C499&gt;BK$7,$C499+$E499-2&lt;BK$7),0,($D499-SUM($F499:BJ499)-SUM($F438:BJ438))*SAP_Leadsheet!$E$91)</f>
        <v>0</v>
      </c>
      <c r="BL438" s="335">
        <f>IF(OR($C499&gt;BL$7,$C499+$E499-2&lt;BL$7),0,($D499-SUM($F499:BK499)-SUM($F438:BK438))*SAP_Leadsheet!$E$91)</f>
        <v>0</v>
      </c>
      <c r="BM438" s="335">
        <f>IF(OR($C499&gt;BM$7,$C499+$E499-2&lt;BM$7),0,($D499-SUM($F499:BL499)-SUM($F438:BL438))*SAP_Leadsheet!$E$91)</f>
        <v>0</v>
      </c>
      <c r="BN438" s="335">
        <f>IF(OR($C499&gt;BN$7,$C499+$E499-2&lt;BN$7),0,($D499-SUM($F499:BM499)-SUM($F438:BM438))*SAP_Leadsheet!$E$91)</f>
        <v>0</v>
      </c>
      <c r="BO438" s="253"/>
      <c r="BP438" s="253"/>
      <c r="BQ438" s="253"/>
      <c r="BR438" s="253"/>
      <c r="BS438" s="253"/>
      <c r="BT438" s="253"/>
      <c r="BU438" s="253"/>
      <c r="BV438" s="253"/>
      <c r="BW438" s="253"/>
      <c r="BX438" s="253"/>
      <c r="BY438" s="253"/>
      <c r="BZ438" s="253"/>
      <c r="CA438" s="253"/>
      <c r="CB438" s="253"/>
      <c r="CC438" s="253"/>
      <c r="CD438" s="253"/>
      <c r="CE438" s="253"/>
      <c r="CF438" s="253"/>
      <c r="CG438" s="253"/>
      <c r="CH438" s="253"/>
      <c r="CI438" s="253"/>
      <c r="CJ438" s="253"/>
      <c r="CK438" s="253"/>
      <c r="CL438" s="253"/>
    </row>
    <row r="439" spans="1:90" hidden="1" outlineLevel="1" x14ac:dyDescent="0.15">
      <c r="A439" s="112"/>
      <c r="B439" s="87"/>
      <c r="C439" s="8">
        <v>25</v>
      </c>
      <c r="D439" s="332"/>
      <c r="E439" s="333"/>
      <c r="F439" s="334"/>
      <c r="G439" s="335">
        <f>IF(OR($C500&gt;G$7,$C500+$E500-2&lt;G$7),0,($D500-SUM($F500:F500)-SUM($F439:F439))*SAP_Leadsheet!$E$91)</f>
        <v>0</v>
      </c>
      <c r="H439" s="335">
        <f>IF(OR($C500&gt;H$7,$C500+$E500-2&lt;H$7),0,($D500-SUM($F500:G500)-SUM($F439:G439))*SAP_Leadsheet!$E$91)</f>
        <v>0</v>
      </c>
      <c r="I439" s="335">
        <f>IF(OR($C500&gt;I$7,$C500+$E500-2&lt;I$7),0,($D500-SUM($F500:H500)-SUM($F439:H439))*SAP_Leadsheet!$E$91)</f>
        <v>0</v>
      </c>
      <c r="J439" s="335">
        <f>IF(OR($C500&gt;J$7,$C500+$E500-2&lt;J$7),0,($D500-SUM($F500:I500)-SUM($F439:I439))*SAP_Leadsheet!$E$91)</f>
        <v>0</v>
      </c>
      <c r="K439" s="335">
        <f>IF(OR($C500&gt;K$7,$C500+$E500-2&lt;K$7),0,($D500-SUM($F500:J500)-SUM($F439:J439))*SAP_Leadsheet!$E$91)</f>
        <v>0</v>
      </c>
      <c r="L439" s="335">
        <f>IF(OR($C500&gt;L$7,$C500+$E500-2&lt;L$7),0,($D500-SUM($F500:K500)-SUM($F439:K439))*SAP_Leadsheet!$E$91)</f>
        <v>0</v>
      </c>
      <c r="M439" s="335">
        <f>IF(OR($C500&gt;M$7,$C500+$E500-2&lt;M$7),0,($D500-SUM($F500:L500)-SUM($F439:L439))*SAP_Leadsheet!$E$91)</f>
        <v>0</v>
      </c>
      <c r="N439" s="335">
        <f>IF(OR($C500&gt;N$7,$C500+$E500-2&lt;N$7),0,($D500-SUM($F500:M500)-SUM($F439:M439))*SAP_Leadsheet!$E$91)</f>
        <v>0</v>
      </c>
      <c r="O439" s="335">
        <f>IF(OR($C500&gt;O$7,$C500+$E500-2&lt;O$7),0,($D500-SUM($F500:N500)-SUM($F439:N439))*SAP_Leadsheet!$E$91)</f>
        <v>0</v>
      </c>
      <c r="P439" s="335">
        <f>IF(OR($C500&gt;P$7,$C500+$E500-2&lt;P$7),0,($D500-SUM($F500:O500)-SUM($F439:O439))*SAP_Leadsheet!$E$91)</f>
        <v>0</v>
      </c>
      <c r="Q439" s="335">
        <f>IF(OR($C500&gt;Q$7,$C500+$E500-2&lt;Q$7),0,($D500-SUM($F500:P500)-SUM($F439:P439))*SAP_Leadsheet!$E$91)</f>
        <v>0</v>
      </c>
      <c r="R439" s="335">
        <f>IF(OR($C500&gt;R$7,$C500+$E500-2&lt;R$7),0,($D500-SUM($F500:Q500)-SUM($F439:Q439))*SAP_Leadsheet!$E$91)</f>
        <v>0</v>
      </c>
      <c r="S439" s="335">
        <f>IF(OR($C500&gt;S$7,$C500+$E500-2&lt;S$7),0,($D500-SUM($F500:R500)-SUM($F439:R439))*SAP_Leadsheet!$E$91)</f>
        <v>0</v>
      </c>
      <c r="T439" s="335">
        <f>IF(OR($C500&gt;T$7,$C500+$E500-2&lt;T$7),0,($D500-SUM($F500:S500)-SUM($F439:S439))*SAP_Leadsheet!$E$91)</f>
        <v>0</v>
      </c>
      <c r="U439" s="335">
        <f>IF(OR($C500&gt;U$7,$C500+$E500-2&lt;U$7),0,($D500-SUM($F500:T500)-SUM($F439:T439))*SAP_Leadsheet!$E$91)</f>
        <v>0</v>
      </c>
      <c r="V439" s="335">
        <f>IF(OR($C500&gt;V$7,$C500+$E500-2&lt;V$7),0,($D500-SUM($F500:U500)-SUM($F439:U439))*SAP_Leadsheet!$E$91)</f>
        <v>0</v>
      </c>
      <c r="W439" s="335">
        <f>IF(OR($C500&gt;W$7,$C500+$E500-2&lt;W$7),0,($D500-SUM($F500:V500)-SUM($F439:V439))*SAP_Leadsheet!$E$91)</f>
        <v>0</v>
      </c>
      <c r="X439" s="335">
        <f>IF(OR($C500&gt;X$7,$C500+$E500-2&lt;X$7),0,($D500-SUM($F500:W500)-SUM($F439:W439))*SAP_Leadsheet!$E$91)</f>
        <v>0</v>
      </c>
      <c r="Y439" s="335">
        <f>IF(OR($C500&gt;Y$7,$C500+$E500-2&lt;Y$7),0,($D500-SUM($F500:X500)-SUM($F439:X439))*SAP_Leadsheet!$E$91)</f>
        <v>0</v>
      </c>
      <c r="Z439" s="335">
        <f>IF(OR($C500&gt;Z$7,$C500+$E500-2&lt;Z$7),0,($D500-SUM($F500:Y500)-SUM($F439:Y439))*SAP_Leadsheet!$E$91)</f>
        <v>0</v>
      </c>
      <c r="AA439" s="335">
        <f>IF(OR($C500&gt;AA$7,$C500+$E500-2&lt;AA$7),0,($D500-SUM($F500:Z500)-SUM($F439:Z439))*SAP_Leadsheet!$E$91)</f>
        <v>0</v>
      </c>
      <c r="AB439" s="335">
        <f>IF(OR($C500&gt;AB$7,$C500+$E500-2&lt;AB$7),0,($D500-SUM($F500:AA500)-SUM($F439:AA439))*SAP_Leadsheet!$E$91)</f>
        <v>0</v>
      </c>
      <c r="AC439" s="335">
        <f>IF(OR($C500&gt;AC$7,$C500+$E500-2&lt;AC$7),0,($D500-SUM($F500:AB500)-SUM($F439:AB439))*SAP_Leadsheet!$E$91)</f>
        <v>0</v>
      </c>
      <c r="AD439" s="335">
        <f>IF(OR($C500&gt;AD$7,$C500+$E500-2&lt;AD$7),0,($D500-SUM($F500:AC500)-SUM($F439:AC439))*SAP_Leadsheet!$E$91)</f>
        <v>0</v>
      </c>
      <c r="AE439" s="335">
        <f>IF(OR($C500&gt;AE$7,$C500+$E500-2&lt;AE$7),0,($D500-SUM($F500:AD500)-SUM($F439:AD439))*SAP_Leadsheet!$E$91)</f>
        <v>0</v>
      </c>
      <c r="AF439" s="335">
        <f>IF(OR($C500&gt;AF$7,$C500+$E500-2&lt;AF$7),0,($D500-SUM($F500:AE500)-SUM($F439:AE439))*SAP_Leadsheet!$E$91)</f>
        <v>0</v>
      </c>
      <c r="AG439" s="335">
        <f>IF(OR($C500&gt;AG$7,$C500+$E500-2&lt;AG$7),0,($D500-SUM($F500:AF500)-SUM($F439:AF439))*SAP_Leadsheet!$E$91)</f>
        <v>0</v>
      </c>
      <c r="AH439" s="335">
        <f>IF(OR($C500&gt;AH$7,$C500+$E500-2&lt;AH$7),0,($D500-SUM($F500:AG500)-SUM($F439:AG439))*SAP_Leadsheet!$E$91)</f>
        <v>0</v>
      </c>
      <c r="AI439" s="335">
        <f>IF(OR($C500&gt;AI$7,$C500+$E500-2&lt;AI$7),0,($D500-SUM($F500:AH500)-SUM($F439:AH439))*SAP_Leadsheet!$E$91)</f>
        <v>0</v>
      </c>
      <c r="AJ439" s="335">
        <f>IF(OR($C500&gt;AJ$7,$C500+$E500-2&lt;AJ$7),0,($D500-SUM($F500:AI500)-SUM($F439:AI439))*SAP_Leadsheet!$E$91)</f>
        <v>0</v>
      </c>
      <c r="AK439" s="335">
        <f>IF(OR($C500&gt;AK$7,$C500+$E500-2&lt;AK$7),0,($D500-SUM($F500:AJ500)-SUM($F439:AJ439))*SAP_Leadsheet!$E$91)</f>
        <v>0</v>
      </c>
      <c r="AL439" s="335">
        <f>IF(OR($C500&gt;AL$7,$C500+$E500-2&lt;AL$7),0,($D500-SUM($F500:AK500)-SUM($F439:AK439))*SAP_Leadsheet!$E$91)</f>
        <v>0</v>
      </c>
      <c r="AM439" s="335">
        <f>IF(OR($C500&gt;AM$7,$C500+$E500-2&lt;AM$7),0,($D500-SUM($F500:AL500)-SUM($F439:AL439))*SAP_Leadsheet!$E$91)</f>
        <v>0</v>
      </c>
      <c r="AN439" s="335">
        <f>IF(OR($C500&gt;AN$7,$C500+$E500-2&lt;AN$7),0,($D500-SUM($F500:AM500)-SUM($F439:AM439))*SAP_Leadsheet!$E$91)</f>
        <v>0</v>
      </c>
      <c r="AO439" s="335">
        <f>IF(OR($C500&gt;AO$7,$C500+$E500-2&lt;AO$7),0,($D500-SUM($F500:AN500)-SUM($F439:AN439))*SAP_Leadsheet!$E$91)</f>
        <v>0</v>
      </c>
      <c r="AP439" s="335">
        <f>IF(OR($C500&gt;AP$7,$C500+$E500-2&lt;AP$7),0,($D500-SUM($F500:AO500)-SUM($F439:AO439))*SAP_Leadsheet!$E$91)</f>
        <v>0</v>
      </c>
      <c r="AQ439" s="335">
        <f>IF(OR($C500&gt;AQ$7,$C500+$E500-2&lt;AQ$7),0,($D500-SUM($F500:AP500)-SUM($F439:AP439))*SAP_Leadsheet!$E$91)</f>
        <v>0</v>
      </c>
      <c r="AR439" s="335">
        <f>IF(OR($C500&gt;AR$7,$C500+$E500-2&lt;AR$7),0,($D500-SUM($F500:AQ500)-SUM($F439:AQ439))*SAP_Leadsheet!$E$91)</f>
        <v>0</v>
      </c>
      <c r="AS439" s="335">
        <f>IF(OR($C500&gt;AS$7,$C500+$E500-2&lt;AS$7),0,($D500-SUM($F500:AR500)-SUM($F439:AR439))*SAP_Leadsheet!$E$91)</f>
        <v>0</v>
      </c>
      <c r="AT439" s="335">
        <f>IF(OR($C500&gt;AT$7,$C500+$E500-2&lt;AT$7),0,($D500-SUM($F500:AS500)-SUM($F439:AS439))*SAP_Leadsheet!$E$91)</f>
        <v>0</v>
      </c>
      <c r="AU439" s="335">
        <f>IF(OR($C500&gt;AU$7,$C500+$E500-2&lt;AU$7),0,($D500-SUM($F500:AT500)-SUM($F439:AT439))*SAP_Leadsheet!$E$91)</f>
        <v>0</v>
      </c>
      <c r="AV439" s="335">
        <f>IF(OR($C500&gt;AV$7,$C500+$E500-2&lt;AV$7),0,($D500-SUM($F500:AU500)-SUM($F439:AU439))*SAP_Leadsheet!$E$91)</f>
        <v>0</v>
      </c>
      <c r="AW439" s="335">
        <f>IF(OR($C500&gt;AW$7,$C500+$E500-2&lt;AW$7),0,($D500-SUM($F500:AV500)-SUM($F439:AV439))*SAP_Leadsheet!$E$91)</f>
        <v>0</v>
      </c>
      <c r="AX439" s="335">
        <f>IF(OR($C500&gt;AX$7,$C500+$E500-2&lt;AX$7),0,($D500-SUM($F500:AW500)-SUM($F439:AW439))*SAP_Leadsheet!$E$91)</f>
        <v>0</v>
      </c>
      <c r="AY439" s="335">
        <f>IF(OR($C500&gt;AY$7,$C500+$E500-2&lt;AY$7),0,($D500-SUM($F500:AX500)-SUM($F439:AX439))*SAP_Leadsheet!$E$91)</f>
        <v>0</v>
      </c>
      <c r="AZ439" s="335">
        <f>IF(OR($C500&gt;AZ$7,$C500+$E500-2&lt;AZ$7),0,($D500-SUM($F500:AY500)-SUM($F439:AY439))*SAP_Leadsheet!$E$91)</f>
        <v>0</v>
      </c>
      <c r="BA439" s="335">
        <f>IF(OR($C500&gt;BA$7,$C500+$E500-2&lt;BA$7),0,($D500-SUM($F500:AZ500)-SUM($F439:AZ439))*SAP_Leadsheet!$E$91)</f>
        <v>0</v>
      </c>
      <c r="BB439" s="335">
        <f>IF(OR($C500&gt;BB$7,$C500+$E500-2&lt;BB$7),0,($D500-SUM($F500:BA500)-SUM($F439:BA439))*SAP_Leadsheet!$E$91)</f>
        <v>0</v>
      </c>
      <c r="BC439" s="335">
        <f>IF(OR($C500&gt;BC$7,$C500+$E500-2&lt;BC$7),0,($D500-SUM($F500:BB500)-SUM($F439:BB439))*SAP_Leadsheet!$E$91)</f>
        <v>0</v>
      </c>
      <c r="BD439" s="335">
        <f>IF(OR($C500&gt;BD$7,$C500+$E500-2&lt;BD$7),0,($D500-SUM($F500:BC500)-SUM($F439:BC439))*SAP_Leadsheet!$E$91)</f>
        <v>0</v>
      </c>
      <c r="BE439" s="335">
        <f>IF(OR($C500&gt;BE$7,$C500+$E500-2&lt;BE$7),0,($D500-SUM($F500:BD500)-SUM($F439:BD439))*SAP_Leadsheet!$E$91)</f>
        <v>0</v>
      </c>
      <c r="BF439" s="335">
        <f>IF(OR($C500&gt;BF$7,$C500+$E500-2&lt;BF$7),0,($D500-SUM($F500:BE500)-SUM($F439:BE439))*SAP_Leadsheet!$E$91)</f>
        <v>0</v>
      </c>
      <c r="BG439" s="335">
        <f>IF(OR($C500&gt;BG$7,$C500+$E500-2&lt;BG$7),0,($D500-SUM($F500:BF500)-SUM($F439:BF439))*SAP_Leadsheet!$E$91)</f>
        <v>0</v>
      </c>
      <c r="BH439" s="335">
        <f>IF(OR($C500&gt;BH$7,$C500+$E500-2&lt;BH$7),0,($D500-SUM($F500:BG500)-SUM($F439:BG439))*SAP_Leadsheet!$E$91)</f>
        <v>0</v>
      </c>
      <c r="BI439" s="335">
        <f>IF(OR($C500&gt;BI$7,$C500+$E500-2&lt;BI$7),0,($D500-SUM($F500:BH500)-SUM($F439:BH439))*SAP_Leadsheet!$E$91)</f>
        <v>0</v>
      </c>
      <c r="BJ439" s="335">
        <f>IF(OR($C500&gt;BJ$7,$C500+$E500-2&lt;BJ$7),0,($D500-SUM($F500:BI500)-SUM($F439:BI439))*SAP_Leadsheet!$E$91)</f>
        <v>0</v>
      </c>
      <c r="BK439" s="335">
        <f>IF(OR($C500&gt;BK$7,$C500+$E500-2&lt;BK$7),0,($D500-SUM($F500:BJ500)-SUM($F439:BJ439))*SAP_Leadsheet!$E$91)</f>
        <v>0</v>
      </c>
      <c r="BL439" s="335">
        <f>IF(OR($C500&gt;BL$7,$C500+$E500-2&lt;BL$7),0,($D500-SUM($F500:BK500)-SUM($F439:BK439))*SAP_Leadsheet!$E$91)</f>
        <v>0</v>
      </c>
      <c r="BM439" s="335">
        <f>IF(OR($C500&gt;BM$7,$C500+$E500-2&lt;BM$7),0,($D500-SUM($F500:BL500)-SUM($F439:BL439))*SAP_Leadsheet!$E$91)</f>
        <v>0</v>
      </c>
      <c r="BN439" s="335">
        <f>IF(OR($C500&gt;BN$7,$C500+$E500-2&lt;BN$7),0,($D500-SUM($F500:BM500)-SUM($F439:BM439))*SAP_Leadsheet!$E$91)</f>
        <v>0</v>
      </c>
      <c r="BO439" s="253"/>
      <c r="BP439" s="253"/>
      <c r="BQ439" s="253"/>
      <c r="BR439" s="253"/>
      <c r="BS439" s="253"/>
      <c r="BT439" s="253"/>
      <c r="BU439" s="253"/>
      <c r="BV439" s="253"/>
      <c r="BW439" s="253"/>
      <c r="BX439" s="253"/>
      <c r="BY439" s="253"/>
      <c r="BZ439" s="253"/>
      <c r="CA439" s="253"/>
      <c r="CB439" s="253"/>
      <c r="CC439" s="253"/>
      <c r="CD439" s="253"/>
      <c r="CE439" s="253"/>
      <c r="CF439" s="253"/>
      <c r="CG439" s="253"/>
      <c r="CH439" s="253"/>
      <c r="CI439" s="253"/>
      <c r="CJ439" s="253"/>
      <c r="CK439" s="253"/>
      <c r="CL439" s="253"/>
    </row>
    <row r="440" spans="1:90" hidden="1" outlineLevel="1" x14ac:dyDescent="0.15">
      <c r="A440" s="112"/>
      <c r="B440" s="87"/>
      <c r="C440" s="8">
        <v>26</v>
      </c>
      <c r="D440" s="332"/>
      <c r="E440" s="333"/>
      <c r="F440" s="334"/>
      <c r="G440" s="335">
        <f>IF(OR($C501&gt;G$7,$C501+$E501-2&lt;G$7),0,($D501-SUM($F501:F501)-SUM($F440:F440))*SAP_Leadsheet!$E$91)</f>
        <v>0</v>
      </c>
      <c r="H440" s="335">
        <f>IF(OR($C501&gt;H$7,$C501+$E501-2&lt;H$7),0,($D501-SUM($F501:G501)-SUM($F440:G440))*SAP_Leadsheet!$E$91)</f>
        <v>0</v>
      </c>
      <c r="I440" s="335">
        <f>IF(OR($C501&gt;I$7,$C501+$E501-2&lt;I$7),0,($D501-SUM($F501:H501)-SUM($F440:H440))*SAP_Leadsheet!$E$91)</f>
        <v>0</v>
      </c>
      <c r="J440" s="335">
        <f>IF(OR($C501&gt;J$7,$C501+$E501-2&lt;J$7),0,($D501-SUM($F501:I501)-SUM($F440:I440))*SAP_Leadsheet!$E$91)</f>
        <v>0</v>
      </c>
      <c r="K440" s="335">
        <f>IF(OR($C501&gt;K$7,$C501+$E501-2&lt;K$7),0,($D501-SUM($F501:J501)-SUM($F440:J440))*SAP_Leadsheet!$E$91)</f>
        <v>0</v>
      </c>
      <c r="L440" s="335">
        <f>IF(OR($C501&gt;L$7,$C501+$E501-2&lt;L$7),0,($D501-SUM($F501:K501)-SUM($F440:K440))*SAP_Leadsheet!$E$91)</f>
        <v>0</v>
      </c>
      <c r="M440" s="335">
        <f>IF(OR($C501&gt;M$7,$C501+$E501-2&lt;M$7),0,($D501-SUM($F501:L501)-SUM($F440:L440))*SAP_Leadsheet!$E$91)</f>
        <v>0</v>
      </c>
      <c r="N440" s="335">
        <f>IF(OR($C501&gt;N$7,$C501+$E501-2&lt;N$7),0,($D501-SUM($F501:M501)-SUM($F440:M440))*SAP_Leadsheet!$E$91)</f>
        <v>0</v>
      </c>
      <c r="O440" s="335">
        <f>IF(OR($C501&gt;O$7,$C501+$E501-2&lt;O$7),0,($D501-SUM($F501:N501)-SUM($F440:N440))*SAP_Leadsheet!$E$91)</f>
        <v>0</v>
      </c>
      <c r="P440" s="335">
        <f>IF(OR($C501&gt;P$7,$C501+$E501-2&lt;P$7),0,($D501-SUM($F501:O501)-SUM($F440:O440))*SAP_Leadsheet!$E$91)</f>
        <v>0</v>
      </c>
      <c r="Q440" s="335">
        <f>IF(OR($C501&gt;Q$7,$C501+$E501-2&lt;Q$7),0,($D501-SUM($F501:P501)-SUM($F440:P440))*SAP_Leadsheet!$E$91)</f>
        <v>0</v>
      </c>
      <c r="R440" s="335">
        <f>IF(OR($C501&gt;R$7,$C501+$E501-2&lt;R$7),0,($D501-SUM($F501:Q501)-SUM($F440:Q440))*SAP_Leadsheet!$E$91)</f>
        <v>0</v>
      </c>
      <c r="S440" s="335">
        <f>IF(OR($C501&gt;S$7,$C501+$E501-2&lt;S$7),0,($D501-SUM($F501:R501)-SUM($F440:R440))*SAP_Leadsheet!$E$91)</f>
        <v>0</v>
      </c>
      <c r="T440" s="335">
        <f>IF(OR($C501&gt;T$7,$C501+$E501-2&lt;T$7),0,($D501-SUM($F501:S501)-SUM($F440:S440))*SAP_Leadsheet!$E$91)</f>
        <v>0</v>
      </c>
      <c r="U440" s="335">
        <f>IF(OR($C501&gt;U$7,$C501+$E501-2&lt;U$7),0,($D501-SUM($F501:T501)-SUM($F440:T440))*SAP_Leadsheet!$E$91)</f>
        <v>0</v>
      </c>
      <c r="V440" s="335">
        <f>IF(OR($C501&gt;V$7,$C501+$E501-2&lt;V$7),0,($D501-SUM($F501:U501)-SUM($F440:U440))*SAP_Leadsheet!$E$91)</f>
        <v>0</v>
      </c>
      <c r="W440" s="335">
        <f>IF(OR($C501&gt;W$7,$C501+$E501-2&lt;W$7),0,($D501-SUM($F501:V501)-SUM($F440:V440))*SAP_Leadsheet!$E$91)</f>
        <v>0</v>
      </c>
      <c r="X440" s="335">
        <f>IF(OR($C501&gt;X$7,$C501+$E501-2&lt;X$7),0,($D501-SUM($F501:W501)-SUM($F440:W440))*SAP_Leadsheet!$E$91)</f>
        <v>0</v>
      </c>
      <c r="Y440" s="335">
        <f>IF(OR($C501&gt;Y$7,$C501+$E501-2&lt;Y$7),0,($D501-SUM($F501:X501)-SUM($F440:X440))*SAP_Leadsheet!$E$91)</f>
        <v>0</v>
      </c>
      <c r="Z440" s="335">
        <f>IF(OR($C501&gt;Z$7,$C501+$E501-2&lt;Z$7),0,($D501-SUM($F501:Y501)-SUM($F440:Y440))*SAP_Leadsheet!$E$91)</f>
        <v>0</v>
      </c>
      <c r="AA440" s="335">
        <f>IF(OR($C501&gt;AA$7,$C501+$E501-2&lt;AA$7),0,($D501-SUM($F501:Z501)-SUM($F440:Z440))*SAP_Leadsheet!$E$91)</f>
        <v>0</v>
      </c>
      <c r="AB440" s="335">
        <f>IF(OR($C501&gt;AB$7,$C501+$E501-2&lt;AB$7),0,($D501-SUM($F501:AA501)-SUM($F440:AA440))*SAP_Leadsheet!$E$91)</f>
        <v>0</v>
      </c>
      <c r="AC440" s="335">
        <f>IF(OR($C501&gt;AC$7,$C501+$E501-2&lt;AC$7),0,($D501-SUM($F501:AB501)-SUM($F440:AB440))*SAP_Leadsheet!$E$91)</f>
        <v>0</v>
      </c>
      <c r="AD440" s="335">
        <f>IF(OR($C501&gt;AD$7,$C501+$E501-2&lt;AD$7),0,($D501-SUM($F501:AC501)-SUM($F440:AC440))*SAP_Leadsheet!$E$91)</f>
        <v>0</v>
      </c>
      <c r="AE440" s="335">
        <f>IF(OR($C501&gt;AE$7,$C501+$E501-2&lt;AE$7),0,($D501-SUM($F501:AD501)-SUM($F440:AD440))*SAP_Leadsheet!$E$91)</f>
        <v>0</v>
      </c>
      <c r="AF440" s="335">
        <f>IF(OR($C501&gt;AF$7,$C501+$E501-2&lt;AF$7),0,($D501-SUM($F501:AE501)-SUM($F440:AE440))*SAP_Leadsheet!$E$91)</f>
        <v>0</v>
      </c>
      <c r="AG440" s="335">
        <f>IF(OR($C501&gt;AG$7,$C501+$E501-2&lt;AG$7),0,($D501-SUM($F501:AF501)-SUM($F440:AF440))*SAP_Leadsheet!$E$91)</f>
        <v>0</v>
      </c>
      <c r="AH440" s="335">
        <f>IF(OR($C501&gt;AH$7,$C501+$E501-2&lt;AH$7),0,($D501-SUM($F501:AG501)-SUM($F440:AG440))*SAP_Leadsheet!$E$91)</f>
        <v>0</v>
      </c>
      <c r="AI440" s="335">
        <f>IF(OR($C501&gt;AI$7,$C501+$E501-2&lt;AI$7),0,($D501-SUM($F501:AH501)-SUM($F440:AH440))*SAP_Leadsheet!$E$91)</f>
        <v>0</v>
      </c>
      <c r="AJ440" s="335">
        <f>IF(OR($C501&gt;AJ$7,$C501+$E501-2&lt;AJ$7),0,($D501-SUM($F501:AI501)-SUM($F440:AI440))*SAP_Leadsheet!$E$91)</f>
        <v>0</v>
      </c>
      <c r="AK440" s="335">
        <f>IF(OR($C501&gt;AK$7,$C501+$E501-2&lt;AK$7),0,($D501-SUM($F501:AJ501)-SUM($F440:AJ440))*SAP_Leadsheet!$E$91)</f>
        <v>0</v>
      </c>
      <c r="AL440" s="335">
        <f>IF(OR($C501&gt;AL$7,$C501+$E501-2&lt;AL$7),0,($D501-SUM($F501:AK501)-SUM($F440:AK440))*SAP_Leadsheet!$E$91)</f>
        <v>0</v>
      </c>
      <c r="AM440" s="335">
        <f>IF(OR($C501&gt;AM$7,$C501+$E501-2&lt;AM$7),0,($D501-SUM($F501:AL501)-SUM($F440:AL440))*SAP_Leadsheet!$E$91)</f>
        <v>0</v>
      </c>
      <c r="AN440" s="335">
        <f>IF(OR($C501&gt;AN$7,$C501+$E501-2&lt;AN$7),0,($D501-SUM($F501:AM501)-SUM($F440:AM440))*SAP_Leadsheet!$E$91)</f>
        <v>0</v>
      </c>
      <c r="AO440" s="335">
        <f>IF(OR($C501&gt;AO$7,$C501+$E501-2&lt;AO$7),0,($D501-SUM($F501:AN501)-SUM($F440:AN440))*SAP_Leadsheet!$E$91)</f>
        <v>0</v>
      </c>
      <c r="AP440" s="335">
        <f>IF(OR($C501&gt;AP$7,$C501+$E501-2&lt;AP$7),0,($D501-SUM($F501:AO501)-SUM($F440:AO440))*SAP_Leadsheet!$E$91)</f>
        <v>0</v>
      </c>
      <c r="AQ440" s="335">
        <f>IF(OR($C501&gt;AQ$7,$C501+$E501-2&lt;AQ$7),0,($D501-SUM($F501:AP501)-SUM($F440:AP440))*SAP_Leadsheet!$E$91)</f>
        <v>0</v>
      </c>
      <c r="AR440" s="335">
        <f>IF(OR($C501&gt;AR$7,$C501+$E501-2&lt;AR$7),0,($D501-SUM($F501:AQ501)-SUM($F440:AQ440))*SAP_Leadsheet!$E$91)</f>
        <v>0</v>
      </c>
      <c r="AS440" s="335">
        <f>IF(OR($C501&gt;AS$7,$C501+$E501-2&lt;AS$7),0,($D501-SUM($F501:AR501)-SUM($F440:AR440))*SAP_Leadsheet!$E$91)</f>
        <v>0</v>
      </c>
      <c r="AT440" s="335">
        <f>IF(OR($C501&gt;AT$7,$C501+$E501-2&lt;AT$7),0,($D501-SUM($F501:AS501)-SUM($F440:AS440))*SAP_Leadsheet!$E$91)</f>
        <v>0</v>
      </c>
      <c r="AU440" s="335">
        <f>IF(OR($C501&gt;AU$7,$C501+$E501-2&lt;AU$7),0,($D501-SUM($F501:AT501)-SUM($F440:AT440))*SAP_Leadsheet!$E$91)</f>
        <v>0</v>
      </c>
      <c r="AV440" s="335">
        <f>IF(OR($C501&gt;AV$7,$C501+$E501-2&lt;AV$7),0,($D501-SUM($F501:AU501)-SUM($F440:AU440))*SAP_Leadsheet!$E$91)</f>
        <v>0</v>
      </c>
      <c r="AW440" s="335">
        <f>IF(OR($C501&gt;AW$7,$C501+$E501-2&lt;AW$7),0,($D501-SUM($F501:AV501)-SUM($F440:AV440))*SAP_Leadsheet!$E$91)</f>
        <v>0</v>
      </c>
      <c r="AX440" s="335">
        <f>IF(OR($C501&gt;AX$7,$C501+$E501-2&lt;AX$7),0,($D501-SUM($F501:AW501)-SUM($F440:AW440))*SAP_Leadsheet!$E$91)</f>
        <v>0</v>
      </c>
      <c r="AY440" s="335">
        <f>IF(OR($C501&gt;AY$7,$C501+$E501-2&lt;AY$7),0,($D501-SUM($F501:AX501)-SUM($F440:AX440))*SAP_Leadsheet!$E$91)</f>
        <v>0</v>
      </c>
      <c r="AZ440" s="335">
        <f>IF(OR($C501&gt;AZ$7,$C501+$E501-2&lt;AZ$7),0,($D501-SUM($F501:AY501)-SUM($F440:AY440))*SAP_Leadsheet!$E$91)</f>
        <v>0</v>
      </c>
      <c r="BA440" s="335">
        <f>IF(OR($C501&gt;BA$7,$C501+$E501-2&lt;BA$7),0,($D501-SUM($F501:AZ501)-SUM($F440:AZ440))*SAP_Leadsheet!$E$91)</f>
        <v>0</v>
      </c>
      <c r="BB440" s="335">
        <f>IF(OR($C501&gt;BB$7,$C501+$E501-2&lt;BB$7),0,($D501-SUM($F501:BA501)-SUM($F440:BA440))*SAP_Leadsheet!$E$91)</f>
        <v>0</v>
      </c>
      <c r="BC440" s="335">
        <f>IF(OR($C501&gt;BC$7,$C501+$E501-2&lt;BC$7),0,($D501-SUM($F501:BB501)-SUM($F440:BB440))*SAP_Leadsheet!$E$91)</f>
        <v>0</v>
      </c>
      <c r="BD440" s="335">
        <f>IF(OR($C501&gt;BD$7,$C501+$E501-2&lt;BD$7),0,($D501-SUM($F501:BC501)-SUM($F440:BC440))*SAP_Leadsheet!$E$91)</f>
        <v>0</v>
      </c>
      <c r="BE440" s="335">
        <f>IF(OR($C501&gt;BE$7,$C501+$E501-2&lt;BE$7),0,($D501-SUM($F501:BD501)-SUM($F440:BD440))*SAP_Leadsheet!$E$91)</f>
        <v>0</v>
      </c>
      <c r="BF440" s="335">
        <f>IF(OR($C501&gt;BF$7,$C501+$E501-2&lt;BF$7),0,($D501-SUM($F501:BE501)-SUM($F440:BE440))*SAP_Leadsheet!$E$91)</f>
        <v>0</v>
      </c>
      <c r="BG440" s="335">
        <f>IF(OR($C501&gt;BG$7,$C501+$E501-2&lt;BG$7),0,($D501-SUM($F501:BF501)-SUM($F440:BF440))*SAP_Leadsheet!$E$91)</f>
        <v>0</v>
      </c>
      <c r="BH440" s="335">
        <f>IF(OR($C501&gt;BH$7,$C501+$E501-2&lt;BH$7),0,($D501-SUM($F501:BG501)-SUM($F440:BG440))*SAP_Leadsheet!$E$91)</f>
        <v>0</v>
      </c>
      <c r="BI440" s="335">
        <f>IF(OR($C501&gt;BI$7,$C501+$E501-2&lt;BI$7),0,($D501-SUM($F501:BH501)-SUM($F440:BH440))*SAP_Leadsheet!$E$91)</f>
        <v>0</v>
      </c>
      <c r="BJ440" s="335">
        <f>IF(OR($C501&gt;BJ$7,$C501+$E501-2&lt;BJ$7),0,($D501-SUM($F501:BI501)-SUM($F440:BI440))*SAP_Leadsheet!$E$91)</f>
        <v>0</v>
      </c>
      <c r="BK440" s="335">
        <f>IF(OR($C501&gt;BK$7,$C501+$E501-2&lt;BK$7),0,($D501-SUM($F501:BJ501)-SUM($F440:BJ440))*SAP_Leadsheet!$E$91)</f>
        <v>0</v>
      </c>
      <c r="BL440" s="335">
        <f>IF(OR($C501&gt;BL$7,$C501+$E501-2&lt;BL$7),0,($D501-SUM($F501:BK501)-SUM($F440:BK440))*SAP_Leadsheet!$E$91)</f>
        <v>0</v>
      </c>
      <c r="BM440" s="335">
        <f>IF(OR($C501&gt;BM$7,$C501+$E501-2&lt;BM$7),0,($D501-SUM($F501:BL501)-SUM($F440:BL440))*SAP_Leadsheet!$E$91)</f>
        <v>0</v>
      </c>
      <c r="BN440" s="335">
        <f>IF(OR($C501&gt;BN$7,$C501+$E501-2&lt;BN$7),0,($D501-SUM($F501:BM501)-SUM($F440:BM440))*SAP_Leadsheet!$E$91)</f>
        <v>0</v>
      </c>
      <c r="BO440" s="253"/>
      <c r="BP440" s="253"/>
      <c r="BQ440" s="253"/>
      <c r="BR440" s="253"/>
      <c r="BS440" s="253"/>
      <c r="BT440" s="253"/>
      <c r="BU440" s="253"/>
      <c r="BV440" s="253"/>
      <c r="BW440" s="253"/>
      <c r="BX440" s="253"/>
      <c r="BY440" s="253"/>
      <c r="BZ440" s="253"/>
      <c r="CA440" s="253"/>
      <c r="CB440" s="253"/>
      <c r="CC440" s="253"/>
      <c r="CD440" s="253"/>
      <c r="CE440" s="253"/>
      <c r="CF440" s="253"/>
      <c r="CG440" s="253"/>
      <c r="CH440" s="253"/>
      <c r="CI440" s="253"/>
      <c r="CJ440" s="253"/>
      <c r="CK440" s="253"/>
      <c r="CL440" s="253"/>
    </row>
    <row r="441" spans="1:90" hidden="1" outlineLevel="1" x14ac:dyDescent="0.15">
      <c r="A441" s="112"/>
      <c r="B441" s="87"/>
      <c r="C441" s="8">
        <v>27</v>
      </c>
      <c r="D441" s="332"/>
      <c r="E441" s="333"/>
      <c r="F441" s="334"/>
      <c r="G441" s="335">
        <f>IF(OR($C502&gt;G$7,$C502+$E502-2&lt;G$7),0,($D502-SUM($F502:F502)-SUM($F441:F441))*SAP_Leadsheet!$E$91)</f>
        <v>0</v>
      </c>
      <c r="H441" s="335">
        <f>IF(OR($C502&gt;H$7,$C502+$E502-2&lt;H$7),0,($D502-SUM($F502:G502)-SUM($F441:G441))*SAP_Leadsheet!$E$91)</f>
        <v>0</v>
      </c>
      <c r="I441" s="335">
        <f>IF(OR($C502&gt;I$7,$C502+$E502-2&lt;I$7),0,($D502-SUM($F502:H502)-SUM($F441:H441))*SAP_Leadsheet!$E$91)</f>
        <v>0</v>
      </c>
      <c r="J441" s="335">
        <f>IF(OR($C502&gt;J$7,$C502+$E502-2&lt;J$7),0,($D502-SUM($F502:I502)-SUM($F441:I441))*SAP_Leadsheet!$E$91)</f>
        <v>0</v>
      </c>
      <c r="K441" s="335">
        <f>IF(OR($C502&gt;K$7,$C502+$E502-2&lt;K$7),0,($D502-SUM($F502:J502)-SUM($F441:J441))*SAP_Leadsheet!$E$91)</f>
        <v>0</v>
      </c>
      <c r="L441" s="335">
        <f>IF(OR($C502&gt;L$7,$C502+$E502-2&lt;L$7),0,($D502-SUM($F502:K502)-SUM($F441:K441))*SAP_Leadsheet!$E$91)</f>
        <v>0</v>
      </c>
      <c r="M441" s="335">
        <f>IF(OR($C502&gt;M$7,$C502+$E502-2&lt;M$7),0,($D502-SUM($F502:L502)-SUM($F441:L441))*SAP_Leadsheet!$E$91)</f>
        <v>0</v>
      </c>
      <c r="N441" s="335">
        <f>IF(OR($C502&gt;N$7,$C502+$E502-2&lt;N$7),0,($D502-SUM($F502:M502)-SUM($F441:M441))*SAP_Leadsheet!$E$91)</f>
        <v>0</v>
      </c>
      <c r="O441" s="335">
        <f>IF(OR($C502&gt;O$7,$C502+$E502-2&lt;O$7),0,($D502-SUM($F502:N502)-SUM($F441:N441))*SAP_Leadsheet!$E$91)</f>
        <v>0</v>
      </c>
      <c r="P441" s="335">
        <f>IF(OR($C502&gt;P$7,$C502+$E502-2&lt;P$7),0,($D502-SUM($F502:O502)-SUM($F441:O441))*SAP_Leadsheet!$E$91)</f>
        <v>0</v>
      </c>
      <c r="Q441" s="335">
        <f>IF(OR($C502&gt;Q$7,$C502+$E502-2&lt;Q$7),0,($D502-SUM($F502:P502)-SUM($F441:P441))*SAP_Leadsheet!$E$91)</f>
        <v>0</v>
      </c>
      <c r="R441" s="335">
        <f>IF(OR($C502&gt;R$7,$C502+$E502-2&lt;R$7),0,($D502-SUM($F502:Q502)-SUM($F441:Q441))*SAP_Leadsheet!$E$91)</f>
        <v>0</v>
      </c>
      <c r="S441" s="335">
        <f>IF(OR($C502&gt;S$7,$C502+$E502-2&lt;S$7),0,($D502-SUM($F502:R502)-SUM($F441:R441))*SAP_Leadsheet!$E$91)</f>
        <v>0</v>
      </c>
      <c r="T441" s="335">
        <f>IF(OR($C502&gt;T$7,$C502+$E502-2&lt;T$7),0,($D502-SUM($F502:S502)-SUM($F441:S441))*SAP_Leadsheet!$E$91)</f>
        <v>0</v>
      </c>
      <c r="U441" s="335">
        <f>IF(OR($C502&gt;U$7,$C502+$E502-2&lt;U$7),0,($D502-SUM($F502:T502)-SUM($F441:T441))*SAP_Leadsheet!$E$91)</f>
        <v>0</v>
      </c>
      <c r="V441" s="335">
        <f>IF(OR($C502&gt;V$7,$C502+$E502-2&lt;V$7),0,($D502-SUM($F502:U502)-SUM($F441:U441))*SAP_Leadsheet!$E$91)</f>
        <v>0</v>
      </c>
      <c r="W441" s="335">
        <f>IF(OR($C502&gt;W$7,$C502+$E502-2&lt;W$7),0,($D502-SUM($F502:V502)-SUM($F441:V441))*SAP_Leadsheet!$E$91)</f>
        <v>0</v>
      </c>
      <c r="X441" s="335">
        <f>IF(OR($C502&gt;X$7,$C502+$E502-2&lt;X$7),0,($D502-SUM($F502:W502)-SUM($F441:W441))*SAP_Leadsheet!$E$91)</f>
        <v>0</v>
      </c>
      <c r="Y441" s="335">
        <f>IF(OR($C502&gt;Y$7,$C502+$E502-2&lt;Y$7),0,($D502-SUM($F502:X502)-SUM($F441:X441))*SAP_Leadsheet!$E$91)</f>
        <v>0</v>
      </c>
      <c r="Z441" s="335">
        <f>IF(OR($C502&gt;Z$7,$C502+$E502-2&lt;Z$7),0,($D502-SUM($F502:Y502)-SUM($F441:Y441))*SAP_Leadsheet!$E$91)</f>
        <v>0</v>
      </c>
      <c r="AA441" s="335">
        <f>IF(OR($C502&gt;AA$7,$C502+$E502-2&lt;AA$7),0,($D502-SUM($F502:Z502)-SUM($F441:Z441))*SAP_Leadsheet!$E$91)</f>
        <v>0</v>
      </c>
      <c r="AB441" s="335">
        <f>IF(OR($C502&gt;AB$7,$C502+$E502-2&lt;AB$7),0,($D502-SUM($F502:AA502)-SUM($F441:AA441))*SAP_Leadsheet!$E$91)</f>
        <v>0</v>
      </c>
      <c r="AC441" s="335">
        <f>IF(OR($C502&gt;AC$7,$C502+$E502-2&lt;AC$7),0,($D502-SUM($F502:AB502)-SUM($F441:AB441))*SAP_Leadsheet!$E$91)</f>
        <v>0</v>
      </c>
      <c r="AD441" s="335">
        <f>IF(OR($C502&gt;AD$7,$C502+$E502-2&lt;AD$7),0,($D502-SUM($F502:AC502)-SUM($F441:AC441))*SAP_Leadsheet!$E$91)</f>
        <v>0</v>
      </c>
      <c r="AE441" s="335">
        <f>IF(OR($C502&gt;AE$7,$C502+$E502-2&lt;AE$7),0,($D502-SUM($F502:AD502)-SUM($F441:AD441))*SAP_Leadsheet!$E$91)</f>
        <v>0</v>
      </c>
      <c r="AF441" s="335">
        <f>IF(OR($C502&gt;AF$7,$C502+$E502-2&lt;AF$7),0,($D502-SUM($F502:AE502)-SUM($F441:AE441))*SAP_Leadsheet!$E$91)</f>
        <v>0</v>
      </c>
      <c r="AG441" s="335">
        <f>IF(OR($C502&gt;AG$7,$C502+$E502-2&lt;AG$7),0,($D502-SUM($F502:AF502)-SUM($F441:AF441))*SAP_Leadsheet!$E$91)</f>
        <v>0</v>
      </c>
      <c r="AH441" s="335">
        <f>IF(OR($C502&gt;AH$7,$C502+$E502-2&lt;AH$7),0,($D502-SUM($F502:AG502)-SUM($F441:AG441))*SAP_Leadsheet!$E$91)</f>
        <v>0</v>
      </c>
      <c r="AI441" s="335">
        <f>IF(OR($C502&gt;AI$7,$C502+$E502-2&lt;AI$7),0,($D502-SUM($F502:AH502)-SUM($F441:AH441))*SAP_Leadsheet!$E$91)</f>
        <v>0</v>
      </c>
      <c r="AJ441" s="335">
        <f>IF(OR($C502&gt;AJ$7,$C502+$E502-2&lt;AJ$7),0,($D502-SUM($F502:AI502)-SUM($F441:AI441))*SAP_Leadsheet!$E$91)</f>
        <v>0</v>
      </c>
      <c r="AK441" s="335">
        <f>IF(OR($C502&gt;AK$7,$C502+$E502-2&lt;AK$7),0,($D502-SUM($F502:AJ502)-SUM($F441:AJ441))*SAP_Leadsheet!$E$91)</f>
        <v>0</v>
      </c>
      <c r="AL441" s="335">
        <f>IF(OR($C502&gt;AL$7,$C502+$E502-2&lt;AL$7),0,($D502-SUM($F502:AK502)-SUM($F441:AK441))*SAP_Leadsheet!$E$91)</f>
        <v>0</v>
      </c>
      <c r="AM441" s="335">
        <f>IF(OR($C502&gt;AM$7,$C502+$E502-2&lt;AM$7),0,($D502-SUM($F502:AL502)-SUM($F441:AL441))*SAP_Leadsheet!$E$91)</f>
        <v>0</v>
      </c>
      <c r="AN441" s="335">
        <f>IF(OR($C502&gt;AN$7,$C502+$E502-2&lt;AN$7),0,($D502-SUM($F502:AM502)-SUM($F441:AM441))*SAP_Leadsheet!$E$91)</f>
        <v>0</v>
      </c>
      <c r="AO441" s="335">
        <f>IF(OR($C502&gt;AO$7,$C502+$E502-2&lt;AO$7),0,($D502-SUM($F502:AN502)-SUM($F441:AN441))*SAP_Leadsheet!$E$91)</f>
        <v>0</v>
      </c>
      <c r="AP441" s="335">
        <f>IF(OR($C502&gt;AP$7,$C502+$E502-2&lt;AP$7),0,($D502-SUM($F502:AO502)-SUM($F441:AO441))*SAP_Leadsheet!$E$91)</f>
        <v>0</v>
      </c>
      <c r="AQ441" s="335">
        <f>IF(OR($C502&gt;AQ$7,$C502+$E502-2&lt;AQ$7),0,($D502-SUM($F502:AP502)-SUM($F441:AP441))*SAP_Leadsheet!$E$91)</f>
        <v>0</v>
      </c>
      <c r="AR441" s="335">
        <f>IF(OR($C502&gt;AR$7,$C502+$E502-2&lt;AR$7),0,($D502-SUM($F502:AQ502)-SUM($F441:AQ441))*SAP_Leadsheet!$E$91)</f>
        <v>0</v>
      </c>
      <c r="AS441" s="335">
        <f>IF(OR($C502&gt;AS$7,$C502+$E502-2&lt;AS$7),0,($D502-SUM($F502:AR502)-SUM($F441:AR441))*SAP_Leadsheet!$E$91)</f>
        <v>0</v>
      </c>
      <c r="AT441" s="335">
        <f>IF(OR($C502&gt;AT$7,$C502+$E502-2&lt;AT$7),0,($D502-SUM($F502:AS502)-SUM($F441:AS441))*SAP_Leadsheet!$E$91)</f>
        <v>0</v>
      </c>
      <c r="AU441" s="335">
        <f>IF(OR($C502&gt;AU$7,$C502+$E502-2&lt;AU$7),0,($D502-SUM($F502:AT502)-SUM($F441:AT441))*SAP_Leadsheet!$E$91)</f>
        <v>0</v>
      </c>
      <c r="AV441" s="335">
        <f>IF(OR($C502&gt;AV$7,$C502+$E502-2&lt;AV$7),0,($D502-SUM($F502:AU502)-SUM($F441:AU441))*SAP_Leadsheet!$E$91)</f>
        <v>0</v>
      </c>
      <c r="AW441" s="335">
        <f>IF(OR($C502&gt;AW$7,$C502+$E502-2&lt;AW$7),0,($D502-SUM($F502:AV502)-SUM($F441:AV441))*SAP_Leadsheet!$E$91)</f>
        <v>0</v>
      </c>
      <c r="AX441" s="335">
        <f>IF(OR($C502&gt;AX$7,$C502+$E502-2&lt;AX$7),0,($D502-SUM($F502:AW502)-SUM($F441:AW441))*SAP_Leadsheet!$E$91)</f>
        <v>0</v>
      </c>
      <c r="AY441" s="335">
        <f>IF(OR($C502&gt;AY$7,$C502+$E502-2&lt;AY$7),0,($D502-SUM($F502:AX502)-SUM($F441:AX441))*SAP_Leadsheet!$E$91)</f>
        <v>0</v>
      </c>
      <c r="AZ441" s="335">
        <f>IF(OR($C502&gt;AZ$7,$C502+$E502-2&lt;AZ$7),0,($D502-SUM($F502:AY502)-SUM($F441:AY441))*SAP_Leadsheet!$E$91)</f>
        <v>0</v>
      </c>
      <c r="BA441" s="335">
        <f>IF(OR($C502&gt;BA$7,$C502+$E502-2&lt;BA$7),0,($D502-SUM($F502:AZ502)-SUM($F441:AZ441))*SAP_Leadsheet!$E$91)</f>
        <v>0</v>
      </c>
      <c r="BB441" s="335">
        <f>IF(OR($C502&gt;BB$7,$C502+$E502-2&lt;BB$7),0,($D502-SUM($F502:BA502)-SUM($F441:BA441))*SAP_Leadsheet!$E$91)</f>
        <v>0</v>
      </c>
      <c r="BC441" s="335">
        <f>IF(OR($C502&gt;BC$7,$C502+$E502-2&lt;BC$7),0,($D502-SUM($F502:BB502)-SUM($F441:BB441))*SAP_Leadsheet!$E$91)</f>
        <v>0</v>
      </c>
      <c r="BD441" s="335">
        <f>IF(OR($C502&gt;BD$7,$C502+$E502-2&lt;BD$7),0,($D502-SUM($F502:BC502)-SUM($F441:BC441))*SAP_Leadsheet!$E$91)</f>
        <v>0</v>
      </c>
      <c r="BE441" s="335">
        <f>IF(OR($C502&gt;BE$7,$C502+$E502-2&lt;BE$7),0,($D502-SUM($F502:BD502)-SUM($F441:BD441))*SAP_Leadsheet!$E$91)</f>
        <v>0</v>
      </c>
      <c r="BF441" s="335">
        <f>IF(OR($C502&gt;BF$7,$C502+$E502-2&lt;BF$7),0,($D502-SUM($F502:BE502)-SUM($F441:BE441))*SAP_Leadsheet!$E$91)</f>
        <v>0</v>
      </c>
      <c r="BG441" s="335">
        <f>IF(OR($C502&gt;BG$7,$C502+$E502-2&lt;BG$7),0,($D502-SUM($F502:BF502)-SUM($F441:BF441))*SAP_Leadsheet!$E$91)</f>
        <v>0</v>
      </c>
      <c r="BH441" s="335">
        <f>IF(OR($C502&gt;BH$7,$C502+$E502-2&lt;BH$7),0,($D502-SUM($F502:BG502)-SUM($F441:BG441))*SAP_Leadsheet!$E$91)</f>
        <v>0</v>
      </c>
      <c r="BI441" s="335">
        <f>IF(OR($C502&gt;BI$7,$C502+$E502-2&lt;BI$7),0,($D502-SUM($F502:BH502)-SUM($F441:BH441))*SAP_Leadsheet!$E$91)</f>
        <v>0</v>
      </c>
      <c r="BJ441" s="335">
        <f>IF(OR($C502&gt;BJ$7,$C502+$E502-2&lt;BJ$7),0,($D502-SUM($F502:BI502)-SUM($F441:BI441))*SAP_Leadsheet!$E$91)</f>
        <v>0</v>
      </c>
      <c r="BK441" s="335">
        <f>IF(OR($C502&gt;BK$7,$C502+$E502-2&lt;BK$7),0,($D502-SUM($F502:BJ502)-SUM($F441:BJ441))*SAP_Leadsheet!$E$91)</f>
        <v>0</v>
      </c>
      <c r="BL441" s="335">
        <f>IF(OR($C502&gt;BL$7,$C502+$E502-2&lt;BL$7),0,($D502-SUM($F502:BK502)-SUM($F441:BK441))*SAP_Leadsheet!$E$91)</f>
        <v>0</v>
      </c>
      <c r="BM441" s="335">
        <f>IF(OR($C502&gt;BM$7,$C502+$E502-2&lt;BM$7),0,($D502-SUM($F502:BL502)-SUM($F441:BL441))*SAP_Leadsheet!$E$91)</f>
        <v>0</v>
      </c>
      <c r="BN441" s="335">
        <f>IF(OR($C502&gt;BN$7,$C502+$E502-2&lt;BN$7),0,($D502-SUM($F502:BM502)-SUM($F441:BM441))*SAP_Leadsheet!$E$91)</f>
        <v>0</v>
      </c>
      <c r="BO441" s="253"/>
      <c r="BP441" s="253"/>
      <c r="BQ441" s="253"/>
      <c r="BR441" s="253"/>
      <c r="BS441" s="253"/>
      <c r="BT441" s="253"/>
      <c r="BU441" s="253"/>
      <c r="BV441" s="253"/>
      <c r="BW441" s="253"/>
      <c r="BX441" s="253"/>
      <c r="BY441" s="253"/>
      <c r="BZ441" s="253"/>
      <c r="CA441" s="253"/>
      <c r="CB441" s="253"/>
      <c r="CC441" s="253"/>
      <c r="CD441" s="253"/>
      <c r="CE441" s="253"/>
      <c r="CF441" s="253"/>
      <c r="CG441" s="253"/>
      <c r="CH441" s="253"/>
      <c r="CI441" s="253"/>
      <c r="CJ441" s="253"/>
      <c r="CK441" s="253"/>
      <c r="CL441" s="253"/>
    </row>
    <row r="442" spans="1:90" hidden="1" outlineLevel="1" x14ac:dyDescent="0.15">
      <c r="A442" s="112"/>
      <c r="B442" s="87"/>
      <c r="C442" s="8">
        <v>28</v>
      </c>
      <c r="D442" s="332"/>
      <c r="E442" s="333"/>
      <c r="F442" s="334"/>
      <c r="G442" s="335">
        <f>IF(OR($C503&gt;G$7,$C503+$E503-2&lt;G$7),0,($D503-SUM($F503:F503)-SUM($F442:F442))*SAP_Leadsheet!$E$91)</f>
        <v>0</v>
      </c>
      <c r="H442" s="335">
        <f>IF(OR($C503&gt;H$7,$C503+$E503-2&lt;H$7),0,($D503-SUM($F503:G503)-SUM($F442:G442))*SAP_Leadsheet!$E$91)</f>
        <v>0</v>
      </c>
      <c r="I442" s="335">
        <f>IF(OR($C503&gt;I$7,$C503+$E503-2&lt;I$7),0,($D503-SUM($F503:H503)-SUM($F442:H442))*SAP_Leadsheet!$E$91)</f>
        <v>0</v>
      </c>
      <c r="J442" s="335">
        <f>IF(OR($C503&gt;J$7,$C503+$E503-2&lt;J$7),0,($D503-SUM($F503:I503)-SUM($F442:I442))*SAP_Leadsheet!$E$91)</f>
        <v>0</v>
      </c>
      <c r="K442" s="335">
        <f>IF(OR($C503&gt;K$7,$C503+$E503-2&lt;K$7),0,($D503-SUM($F503:J503)-SUM($F442:J442))*SAP_Leadsheet!$E$91)</f>
        <v>0</v>
      </c>
      <c r="L442" s="335">
        <f>IF(OR($C503&gt;L$7,$C503+$E503-2&lt;L$7),0,($D503-SUM($F503:K503)-SUM($F442:K442))*SAP_Leadsheet!$E$91)</f>
        <v>0</v>
      </c>
      <c r="M442" s="335">
        <f>IF(OR($C503&gt;M$7,$C503+$E503-2&lt;M$7),0,($D503-SUM($F503:L503)-SUM($F442:L442))*SAP_Leadsheet!$E$91)</f>
        <v>0</v>
      </c>
      <c r="N442" s="335">
        <f>IF(OR($C503&gt;N$7,$C503+$E503-2&lt;N$7),0,($D503-SUM($F503:M503)-SUM($F442:M442))*SAP_Leadsheet!$E$91)</f>
        <v>0</v>
      </c>
      <c r="O442" s="335">
        <f>IF(OR($C503&gt;O$7,$C503+$E503-2&lt;O$7),0,($D503-SUM($F503:N503)-SUM($F442:N442))*SAP_Leadsheet!$E$91)</f>
        <v>0</v>
      </c>
      <c r="P442" s="335">
        <f>IF(OR($C503&gt;P$7,$C503+$E503-2&lt;P$7),0,($D503-SUM($F503:O503)-SUM($F442:O442))*SAP_Leadsheet!$E$91)</f>
        <v>0</v>
      </c>
      <c r="Q442" s="335">
        <f>IF(OR($C503&gt;Q$7,$C503+$E503-2&lt;Q$7),0,($D503-SUM($F503:P503)-SUM($F442:P442))*SAP_Leadsheet!$E$91)</f>
        <v>0</v>
      </c>
      <c r="R442" s="335">
        <f>IF(OR($C503&gt;R$7,$C503+$E503-2&lt;R$7),0,($D503-SUM($F503:Q503)-SUM($F442:Q442))*SAP_Leadsheet!$E$91)</f>
        <v>0</v>
      </c>
      <c r="S442" s="335">
        <f>IF(OR($C503&gt;S$7,$C503+$E503-2&lt;S$7),0,($D503-SUM($F503:R503)-SUM($F442:R442))*SAP_Leadsheet!$E$91)</f>
        <v>0</v>
      </c>
      <c r="T442" s="335">
        <f>IF(OR($C503&gt;T$7,$C503+$E503-2&lt;T$7),0,($D503-SUM($F503:S503)-SUM($F442:S442))*SAP_Leadsheet!$E$91)</f>
        <v>0</v>
      </c>
      <c r="U442" s="335">
        <f>IF(OR($C503&gt;U$7,$C503+$E503-2&lt;U$7),0,($D503-SUM($F503:T503)-SUM($F442:T442))*SAP_Leadsheet!$E$91)</f>
        <v>0</v>
      </c>
      <c r="V442" s="335">
        <f>IF(OR($C503&gt;V$7,$C503+$E503-2&lt;V$7),0,($D503-SUM($F503:U503)-SUM($F442:U442))*SAP_Leadsheet!$E$91)</f>
        <v>0</v>
      </c>
      <c r="W442" s="335">
        <f>IF(OR($C503&gt;W$7,$C503+$E503-2&lt;W$7),0,($D503-SUM($F503:V503)-SUM($F442:V442))*SAP_Leadsheet!$E$91)</f>
        <v>0</v>
      </c>
      <c r="X442" s="335">
        <f>IF(OR($C503&gt;X$7,$C503+$E503-2&lt;X$7),0,($D503-SUM($F503:W503)-SUM($F442:W442))*SAP_Leadsheet!$E$91)</f>
        <v>0</v>
      </c>
      <c r="Y442" s="335">
        <f>IF(OR($C503&gt;Y$7,$C503+$E503-2&lt;Y$7),0,($D503-SUM($F503:X503)-SUM($F442:X442))*SAP_Leadsheet!$E$91)</f>
        <v>0</v>
      </c>
      <c r="Z442" s="335">
        <f>IF(OR($C503&gt;Z$7,$C503+$E503-2&lt;Z$7),0,($D503-SUM($F503:Y503)-SUM($F442:Y442))*SAP_Leadsheet!$E$91)</f>
        <v>0</v>
      </c>
      <c r="AA442" s="335">
        <f>IF(OR($C503&gt;AA$7,$C503+$E503-2&lt;AA$7),0,($D503-SUM($F503:Z503)-SUM($F442:Z442))*SAP_Leadsheet!$E$91)</f>
        <v>0</v>
      </c>
      <c r="AB442" s="335">
        <f>IF(OR($C503&gt;AB$7,$C503+$E503-2&lt;AB$7),0,($D503-SUM($F503:AA503)-SUM($F442:AA442))*SAP_Leadsheet!$E$91)</f>
        <v>0</v>
      </c>
      <c r="AC442" s="335">
        <f>IF(OR($C503&gt;AC$7,$C503+$E503-2&lt;AC$7),0,($D503-SUM($F503:AB503)-SUM($F442:AB442))*SAP_Leadsheet!$E$91)</f>
        <v>0</v>
      </c>
      <c r="AD442" s="335">
        <f>IF(OR($C503&gt;AD$7,$C503+$E503-2&lt;AD$7),0,($D503-SUM($F503:AC503)-SUM($F442:AC442))*SAP_Leadsheet!$E$91)</f>
        <v>0</v>
      </c>
      <c r="AE442" s="335">
        <f>IF(OR($C503&gt;AE$7,$C503+$E503-2&lt;AE$7),0,($D503-SUM($F503:AD503)-SUM($F442:AD442))*SAP_Leadsheet!$E$91)</f>
        <v>0</v>
      </c>
      <c r="AF442" s="335">
        <f>IF(OR($C503&gt;AF$7,$C503+$E503-2&lt;AF$7),0,($D503-SUM($F503:AE503)-SUM($F442:AE442))*SAP_Leadsheet!$E$91)</f>
        <v>0</v>
      </c>
      <c r="AG442" s="335">
        <f>IF(OR($C503&gt;AG$7,$C503+$E503-2&lt;AG$7),0,($D503-SUM($F503:AF503)-SUM($F442:AF442))*SAP_Leadsheet!$E$91)</f>
        <v>0</v>
      </c>
      <c r="AH442" s="335">
        <f>IF(OR($C503&gt;AH$7,$C503+$E503-2&lt;AH$7),0,($D503-SUM($F503:AG503)-SUM($F442:AG442))*SAP_Leadsheet!$E$91)</f>
        <v>0</v>
      </c>
      <c r="AI442" s="335">
        <f>IF(OR($C503&gt;AI$7,$C503+$E503-2&lt;AI$7),0,($D503-SUM($F503:AH503)-SUM($F442:AH442))*SAP_Leadsheet!$E$91)</f>
        <v>0</v>
      </c>
      <c r="AJ442" s="335">
        <f>IF(OR($C503&gt;AJ$7,$C503+$E503-2&lt;AJ$7),0,($D503-SUM($F503:AI503)-SUM($F442:AI442))*SAP_Leadsheet!$E$91)</f>
        <v>0</v>
      </c>
      <c r="AK442" s="335">
        <f>IF(OR($C503&gt;AK$7,$C503+$E503-2&lt;AK$7),0,($D503-SUM($F503:AJ503)-SUM($F442:AJ442))*SAP_Leadsheet!$E$91)</f>
        <v>0</v>
      </c>
      <c r="AL442" s="335">
        <f>IF(OR($C503&gt;AL$7,$C503+$E503-2&lt;AL$7),0,($D503-SUM($F503:AK503)-SUM($F442:AK442))*SAP_Leadsheet!$E$91)</f>
        <v>0</v>
      </c>
      <c r="AM442" s="335">
        <f>IF(OR($C503&gt;AM$7,$C503+$E503-2&lt;AM$7),0,($D503-SUM($F503:AL503)-SUM($F442:AL442))*SAP_Leadsheet!$E$91)</f>
        <v>0</v>
      </c>
      <c r="AN442" s="335">
        <f>IF(OR($C503&gt;AN$7,$C503+$E503-2&lt;AN$7),0,($D503-SUM($F503:AM503)-SUM($F442:AM442))*SAP_Leadsheet!$E$91)</f>
        <v>0</v>
      </c>
      <c r="AO442" s="335">
        <f>IF(OR($C503&gt;AO$7,$C503+$E503-2&lt;AO$7),0,($D503-SUM($F503:AN503)-SUM($F442:AN442))*SAP_Leadsheet!$E$91)</f>
        <v>0</v>
      </c>
      <c r="AP442" s="335">
        <f>IF(OR($C503&gt;AP$7,$C503+$E503-2&lt;AP$7),0,($D503-SUM($F503:AO503)-SUM($F442:AO442))*SAP_Leadsheet!$E$91)</f>
        <v>0</v>
      </c>
      <c r="AQ442" s="335">
        <f>IF(OR($C503&gt;AQ$7,$C503+$E503-2&lt;AQ$7),0,($D503-SUM($F503:AP503)-SUM($F442:AP442))*SAP_Leadsheet!$E$91)</f>
        <v>0</v>
      </c>
      <c r="AR442" s="335">
        <f>IF(OR($C503&gt;AR$7,$C503+$E503-2&lt;AR$7),0,($D503-SUM($F503:AQ503)-SUM($F442:AQ442))*SAP_Leadsheet!$E$91)</f>
        <v>0</v>
      </c>
      <c r="AS442" s="335">
        <f>IF(OR($C503&gt;AS$7,$C503+$E503-2&lt;AS$7),0,($D503-SUM($F503:AR503)-SUM($F442:AR442))*SAP_Leadsheet!$E$91)</f>
        <v>0</v>
      </c>
      <c r="AT442" s="335">
        <f>IF(OR($C503&gt;AT$7,$C503+$E503-2&lt;AT$7),0,($D503-SUM($F503:AS503)-SUM($F442:AS442))*SAP_Leadsheet!$E$91)</f>
        <v>0</v>
      </c>
      <c r="AU442" s="335">
        <f>IF(OR($C503&gt;AU$7,$C503+$E503-2&lt;AU$7),0,($D503-SUM($F503:AT503)-SUM($F442:AT442))*SAP_Leadsheet!$E$91)</f>
        <v>0</v>
      </c>
      <c r="AV442" s="335">
        <f>IF(OR($C503&gt;AV$7,$C503+$E503-2&lt;AV$7),0,($D503-SUM($F503:AU503)-SUM($F442:AU442))*SAP_Leadsheet!$E$91)</f>
        <v>0</v>
      </c>
      <c r="AW442" s="335">
        <f>IF(OR($C503&gt;AW$7,$C503+$E503-2&lt;AW$7),0,($D503-SUM($F503:AV503)-SUM($F442:AV442))*SAP_Leadsheet!$E$91)</f>
        <v>0</v>
      </c>
      <c r="AX442" s="335">
        <f>IF(OR($C503&gt;AX$7,$C503+$E503-2&lt;AX$7),0,($D503-SUM($F503:AW503)-SUM($F442:AW442))*SAP_Leadsheet!$E$91)</f>
        <v>0</v>
      </c>
      <c r="AY442" s="335">
        <f>IF(OR($C503&gt;AY$7,$C503+$E503-2&lt;AY$7),0,($D503-SUM($F503:AX503)-SUM($F442:AX442))*SAP_Leadsheet!$E$91)</f>
        <v>0</v>
      </c>
      <c r="AZ442" s="335">
        <f>IF(OR($C503&gt;AZ$7,$C503+$E503-2&lt;AZ$7),0,($D503-SUM($F503:AY503)-SUM($F442:AY442))*SAP_Leadsheet!$E$91)</f>
        <v>0</v>
      </c>
      <c r="BA442" s="335">
        <f>IF(OR($C503&gt;BA$7,$C503+$E503-2&lt;BA$7),0,($D503-SUM($F503:AZ503)-SUM($F442:AZ442))*SAP_Leadsheet!$E$91)</f>
        <v>0</v>
      </c>
      <c r="BB442" s="335">
        <f>IF(OR($C503&gt;BB$7,$C503+$E503-2&lt;BB$7),0,($D503-SUM($F503:BA503)-SUM($F442:BA442))*SAP_Leadsheet!$E$91)</f>
        <v>0</v>
      </c>
      <c r="BC442" s="335">
        <f>IF(OR($C503&gt;BC$7,$C503+$E503-2&lt;BC$7),0,($D503-SUM($F503:BB503)-SUM($F442:BB442))*SAP_Leadsheet!$E$91)</f>
        <v>0</v>
      </c>
      <c r="BD442" s="335">
        <f>IF(OR($C503&gt;BD$7,$C503+$E503-2&lt;BD$7),0,($D503-SUM($F503:BC503)-SUM($F442:BC442))*SAP_Leadsheet!$E$91)</f>
        <v>0</v>
      </c>
      <c r="BE442" s="335">
        <f>IF(OR($C503&gt;BE$7,$C503+$E503-2&lt;BE$7),0,($D503-SUM($F503:BD503)-SUM($F442:BD442))*SAP_Leadsheet!$E$91)</f>
        <v>0</v>
      </c>
      <c r="BF442" s="335">
        <f>IF(OR($C503&gt;BF$7,$C503+$E503-2&lt;BF$7),0,($D503-SUM($F503:BE503)-SUM($F442:BE442))*SAP_Leadsheet!$E$91)</f>
        <v>0</v>
      </c>
      <c r="BG442" s="335">
        <f>IF(OR($C503&gt;BG$7,$C503+$E503-2&lt;BG$7),0,($D503-SUM($F503:BF503)-SUM($F442:BF442))*SAP_Leadsheet!$E$91)</f>
        <v>0</v>
      </c>
      <c r="BH442" s="335">
        <f>IF(OR($C503&gt;BH$7,$C503+$E503-2&lt;BH$7),0,($D503-SUM($F503:BG503)-SUM($F442:BG442))*SAP_Leadsheet!$E$91)</f>
        <v>0</v>
      </c>
      <c r="BI442" s="335">
        <f>IF(OR($C503&gt;BI$7,$C503+$E503-2&lt;BI$7),0,($D503-SUM($F503:BH503)-SUM($F442:BH442))*SAP_Leadsheet!$E$91)</f>
        <v>0</v>
      </c>
      <c r="BJ442" s="335">
        <f>IF(OR($C503&gt;BJ$7,$C503+$E503-2&lt;BJ$7),0,($D503-SUM($F503:BI503)-SUM($F442:BI442))*SAP_Leadsheet!$E$91)</f>
        <v>0</v>
      </c>
      <c r="BK442" s="335">
        <f>IF(OR($C503&gt;BK$7,$C503+$E503-2&lt;BK$7),0,($D503-SUM($F503:BJ503)-SUM($F442:BJ442))*SAP_Leadsheet!$E$91)</f>
        <v>0</v>
      </c>
      <c r="BL442" s="335">
        <f>IF(OR($C503&gt;BL$7,$C503+$E503-2&lt;BL$7),0,($D503-SUM($F503:BK503)-SUM($F442:BK442))*SAP_Leadsheet!$E$91)</f>
        <v>0</v>
      </c>
      <c r="BM442" s="335">
        <f>IF(OR($C503&gt;BM$7,$C503+$E503-2&lt;BM$7),0,($D503-SUM($F503:BL503)-SUM($F442:BL442))*SAP_Leadsheet!$E$91)</f>
        <v>0</v>
      </c>
      <c r="BN442" s="335">
        <f>IF(OR($C503&gt;BN$7,$C503+$E503-2&lt;BN$7),0,($D503-SUM($F503:BM503)-SUM($F442:BM442))*SAP_Leadsheet!$E$91)</f>
        <v>0</v>
      </c>
      <c r="BO442" s="253"/>
      <c r="BP442" s="253"/>
      <c r="BQ442" s="253"/>
      <c r="BR442" s="253"/>
      <c r="BS442" s="253"/>
      <c r="BT442" s="253"/>
      <c r="BU442" s="253"/>
      <c r="BV442" s="253"/>
      <c r="BW442" s="253"/>
      <c r="BX442" s="253"/>
      <c r="BY442" s="253"/>
      <c r="BZ442" s="253"/>
      <c r="CA442" s="253"/>
      <c r="CB442" s="253"/>
      <c r="CC442" s="253"/>
      <c r="CD442" s="253"/>
      <c r="CE442" s="253"/>
      <c r="CF442" s="253"/>
      <c r="CG442" s="253"/>
      <c r="CH442" s="253"/>
      <c r="CI442" s="253"/>
      <c r="CJ442" s="253"/>
      <c r="CK442" s="253"/>
      <c r="CL442" s="253"/>
    </row>
    <row r="443" spans="1:90" hidden="1" outlineLevel="1" x14ac:dyDescent="0.15">
      <c r="A443" s="112"/>
      <c r="B443" s="87"/>
      <c r="C443" s="8">
        <v>29</v>
      </c>
      <c r="D443" s="332"/>
      <c r="E443" s="333"/>
      <c r="F443" s="334"/>
      <c r="G443" s="335">
        <f>IF(OR($C504&gt;G$7,$C504+$E504-2&lt;G$7),0,($D504-SUM($F504:F504)-SUM($F443:F443))*SAP_Leadsheet!$E$91)</f>
        <v>0</v>
      </c>
      <c r="H443" s="335">
        <f>IF(OR($C504&gt;H$7,$C504+$E504-2&lt;H$7),0,($D504-SUM($F504:G504)-SUM($F443:G443))*SAP_Leadsheet!$E$91)</f>
        <v>0</v>
      </c>
      <c r="I443" s="335">
        <f>IF(OR($C504&gt;I$7,$C504+$E504-2&lt;I$7),0,($D504-SUM($F504:H504)-SUM($F443:H443))*SAP_Leadsheet!$E$91)</f>
        <v>0</v>
      </c>
      <c r="J443" s="335">
        <f>IF(OR($C504&gt;J$7,$C504+$E504-2&lt;J$7),0,($D504-SUM($F504:I504)-SUM($F443:I443))*SAP_Leadsheet!$E$91)</f>
        <v>0</v>
      </c>
      <c r="K443" s="335">
        <f>IF(OR($C504&gt;K$7,$C504+$E504-2&lt;K$7),0,($D504-SUM($F504:J504)-SUM($F443:J443))*SAP_Leadsheet!$E$91)</f>
        <v>0</v>
      </c>
      <c r="L443" s="335">
        <f>IF(OR($C504&gt;L$7,$C504+$E504-2&lt;L$7),0,($D504-SUM($F504:K504)-SUM($F443:K443))*SAP_Leadsheet!$E$91)</f>
        <v>0</v>
      </c>
      <c r="M443" s="335">
        <f>IF(OR($C504&gt;M$7,$C504+$E504-2&lt;M$7),0,($D504-SUM($F504:L504)-SUM($F443:L443))*SAP_Leadsheet!$E$91)</f>
        <v>0</v>
      </c>
      <c r="N443" s="335">
        <f>IF(OR($C504&gt;N$7,$C504+$E504-2&lt;N$7),0,($D504-SUM($F504:M504)-SUM($F443:M443))*SAP_Leadsheet!$E$91)</f>
        <v>0</v>
      </c>
      <c r="O443" s="335">
        <f>IF(OR($C504&gt;O$7,$C504+$E504-2&lt;O$7),0,($D504-SUM($F504:N504)-SUM($F443:N443))*SAP_Leadsheet!$E$91)</f>
        <v>0</v>
      </c>
      <c r="P443" s="335">
        <f>IF(OR($C504&gt;P$7,$C504+$E504-2&lt;P$7),0,($D504-SUM($F504:O504)-SUM($F443:O443))*SAP_Leadsheet!$E$91)</f>
        <v>0</v>
      </c>
      <c r="Q443" s="335">
        <f>IF(OR($C504&gt;Q$7,$C504+$E504-2&lt;Q$7),0,($D504-SUM($F504:P504)-SUM($F443:P443))*SAP_Leadsheet!$E$91)</f>
        <v>0</v>
      </c>
      <c r="R443" s="335">
        <f>IF(OR($C504&gt;R$7,$C504+$E504-2&lt;R$7),0,($D504-SUM($F504:Q504)-SUM($F443:Q443))*SAP_Leadsheet!$E$91)</f>
        <v>0</v>
      </c>
      <c r="S443" s="335">
        <f>IF(OR($C504&gt;S$7,$C504+$E504-2&lt;S$7),0,($D504-SUM($F504:R504)-SUM($F443:R443))*SAP_Leadsheet!$E$91)</f>
        <v>0</v>
      </c>
      <c r="T443" s="335">
        <f>IF(OR($C504&gt;T$7,$C504+$E504-2&lt;T$7),0,($D504-SUM($F504:S504)-SUM($F443:S443))*SAP_Leadsheet!$E$91)</f>
        <v>0</v>
      </c>
      <c r="U443" s="335">
        <f>IF(OR($C504&gt;U$7,$C504+$E504-2&lt;U$7),0,($D504-SUM($F504:T504)-SUM($F443:T443))*SAP_Leadsheet!$E$91)</f>
        <v>0</v>
      </c>
      <c r="V443" s="335">
        <f>IF(OR($C504&gt;V$7,$C504+$E504-2&lt;V$7),0,($D504-SUM($F504:U504)-SUM($F443:U443))*SAP_Leadsheet!$E$91)</f>
        <v>0</v>
      </c>
      <c r="W443" s="335">
        <f>IF(OR($C504&gt;W$7,$C504+$E504-2&lt;W$7),0,($D504-SUM($F504:V504)-SUM($F443:V443))*SAP_Leadsheet!$E$91)</f>
        <v>0</v>
      </c>
      <c r="X443" s="335">
        <f>IF(OR($C504&gt;X$7,$C504+$E504-2&lt;X$7),0,($D504-SUM($F504:W504)-SUM($F443:W443))*SAP_Leadsheet!$E$91)</f>
        <v>0</v>
      </c>
      <c r="Y443" s="335">
        <f>IF(OR($C504&gt;Y$7,$C504+$E504-2&lt;Y$7),0,($D504-SUM($F504:X504)-SUM($F443:X443))*SAP_Leadsheet!$E$91)</f>
        <v>0</v>
      </c>
      <c r="Z443" s="335">
        <f>IF(OR($C504&gt;Z$7,$C504+$E504-2&lt;Z$7),0,($D504-SUM($F504:Y504)-SUM($F443:Y443))*SAP_Leadsheet!$E$91)</f>
        <v>0</v>
      </c>
      <c r="AA443" s="335">
        <f>IF(OR($C504&gt;AA$7,$C504+$E504-2&lt;AA$7),0,($D504-SUM($F504:Z504)-SUM($F443:Z443))*SAP_Leadsheet!$E$91)</f>
        <v>0</v>
      </c>
      <c r="AB443" s="335">
        <f>IF(OR($C504&gt;AB$7,$C504+$E504-2&lt;AB$7),0,($D504-SUM($F504:AA504)-SUM($F443:AA443))*SAP_Leadsheet!$E$91)</f>
        <v>0</v>
      </c>
      <c r="AC443" s="335">
        <f>IF(OR($C504&gt;AC$7,$C504+$E504-2&lt;AC$7),0,($D504-SUM($F504:AB504)-SUM($F443:AB443))*SAP_Leadsheet!$E$91)</f>
        <v>0</v>
      </c>
      <c r="AD443" s="335">
        <f>IF(OR($C504&gt;AD$7,$C504+$E504-2&lt;AD$7),0,($D504-SUM($F504:AC504)-SUM($F443:AC443))*SAP_Leadsheet!$E$91)</f>
        <v>0</v>
      </c>
      <c r="AE443" s="335">
        <f>IF(OR($C504&gt;AE$7,$C504+$E504-2&lt;AE$7),0,($D504-SUM($F504:AD504)-SUM($F443:AD443))*SAP_Leadsheet!$E$91)</f>
        <v>0</v>
      </c>
      <c r="AF443" s="335">
        <f>IF(OR($C504&gt;AF$7,$C504+$E504-2&lt;AF$7),0,($D504-SUM($F504:AE504)-SUM($F443:AE443))*SAP_Leadsheet!$E$91)</f>
        <v>0</v>
      </c>
      <c r="AG443" s="335">
        <f>IF(OR($C504&gt;AG$7,$C504+$E504-2&lt;AG$7),0,($D504-SUM($F504:AF504)-SUM($F443:AF443))*SAP_Leadsheet!$E$91)</f>
        <v>0</v>
      </c>
      <c r="AH443" s="335">
        <f>IF(OR($C504&gt;AH$7,$C504+$E504-2&lt;AH$7),0,($D504-SUM($F504:AG504)-SUM($F443:AG443))*SAP_Leadsheet!$E$91)</f>
        <v>0</v>
      </c>
      <c r="AI443" s="335">
        <f>IF(OR($C504&gt;AI$7,$C504+$E504-2&lt;AI$7),0,($D504-SUM($F504:AH504)-SUM($F443:AH443))*SAP_Leadsheet!$E$91)</f>
        <v>0</v>
      </c>
      <c r="AJ443" s="335">
        <f>IF(OR($C504&gt;AJ$7,$C504+$E504-2&lt;AJ$7),0,($D504-SUM($F504:AI504)-SUM($F443:AI443))*SAP_Leadsheet!$E$91)</f>
        <v>0</v>
      </c>
      <c r="AK443" s="335">
        <f>IF(OR($C504&gt;AK$7,$C504+$E504-2&lt;AK$7),0,($D504-SUM($F504:AJ504)-SUM($F443:AJ443))*SAP_Leadsheet!$E$91)</f>
        <v>0</v>
      </c>
      <c r="AL443" s="335">
        <f>IF(OR($C504&gt;AL$7,$C504+$E504-2&lt;AL$7),0,($D504-SUM($F504:AK504)-SUM($F443:AK443))*SAP_Leadsheet!$E$91)</f>
        <v>0</v>
      </c>
      <c r="AM443" s="335">
        <f>IF(OR($C504&gt;AM$7,$C504+$E504-2&lt;AM$7),0,($D504-SUM($F504:AL504)-SUM($F443:AL443))*SAP_Leadsheet!$E$91)</f>
        <v>0</v>
      </c>
      <c r="AN443" s="335">
        <f>IF(OR($C504&gt;AN$7,$C504+$E504-2&lt;AN$7),0,($D504-SUM($F504:AM504)-SUM($F443:AM443))*SAP_Leadsheet!$E$91)</f>
        <v>0</v>
      </c>
      <c r="AO443" s="335">
        <f>IF(OR($C504&gt;AO$7,$C504+$E504-2&lt;AO$7),0,($D504-SUM($F504:AN504)-SUM($F443:AN443))*SAP_Leadsheet!$E$91)</f>
        <v>0</v>
      </c>
      <c r="AP443" s="335">
        <f>IF(OR($C504&gt;AP$7,$C504+$E504-2&lt;AP$7),0,($D504-SUM($F504:AO504)-SUM($F443:AO443))*SAP_Leadsheet!$E$91)</f>
        <v>0</v>
      </c>
      <c r="AQ443" s="335">
        <f>IF(OR($C504&gt;AQ$7,$C504+$E504-2&lt;AQ$7),0,($D504-SUM($F504:AP504)-SUM($F443:AP443))*SAP_Leadsheet!$E$91)</f>
        <v>0</v>
      </c>
      <c r="AR443" s="335">
        <f>IF(OR($C504&gt;AR$7,$C504+$E504-2&lt;AR$7),0,($D504-SUM($F504:AQ504)-SUM($F443:AQ443))*SAP_Leadsheet!$E$91)</f>
        <v>0</v>
      </c>
      <c r="AS443" s="335">
        <f>IF(OR($C504&gt;AS$7,$C504+$E504-2&lt;AS$7),0,($D504-SUM($F504:AR504)-SUM($F443:AR443))*SAP_Leadsheet!$E$91)</f>
        <v>0</v>
      </c>
      <c r="AT443" s="335">
        <f>IF(OR($C504&gt;AT$7,$C504+$E504-2&lt;AT$7),0,($D504-SUM($F504:AS504)-SUM($F443:AS443))*SAP_Leadsheet!$E$91)</f>
        <v>0</v>
      </c>
      <c r="AU443" s="335">
        <f>IF(OR($C504&gt;AU$7,$C504+$E504-2&lt;AU$7),0,($D504-SUM($F504:AT504)-SUM($F443:AT443))*SAP_Leadsheet!$E$91)</f>
        <v>0</v>
      </c>
      <c r="AV443" s="335">
        <f>IF(OR($C504&gt;AV$7,$C504+$E504-2&lt;AV$7),0,($D504-SUM($F504:AU504)-SUM($F443:AU443))*SAP_Leadsheet!$E$91)</f>
        <v>0</v>
      </c>
      <c r="AW443" s="335">
        <f>IF(OR($C504&gt;AW$7,$C504+$E504-2&lt;AW$7),0,($D504-SUM($F504:AV504)-SUM($F443:AV443))*SAP_Leadsheet!$E$91)</f>
        <v>0</v>
      </c>
      <c r="AX443" s="335">
        <f>IF(OR($C504&gt;AX$7,$C504+$E504-2&lt;AX$7),0,($D504-SUM($F504:AW504)-SUM($F443:AW443))*SAP_Leadsheet!$E$91)</f>
        <v>0</v>
      </c>
      <c r="AY443" s="335">
        <f>IF(OR($C504&gt;AY$7,$C504+$E504-2&lt;AY$7),0,($D504-SUM($F504:AX504)-SUM($F443:AX443))*SAP_Leadsheet!$E$91)</f>
        <v>0</v>
      </c>
      <c r="AZ443" s="335">
        <f>IF(OR($C504&gt;AZ$7,$C504+$E504-2&lt;AZ$7),0,($D504-SUM($F504:AY504)-SUM($F443:AY443))*SAP_Leadsheet!$E$91)</f>
        <v>0</v>
      </c>
      <c r="BA443" s="335">
        <f>IF(OR($C504&gt;BA$7,$C504+$E504-2&lt;BA$7),0,($D504-SUM($F504:AZ504)-SUM($F443:AZ443))*SAP_Leadsheet!$E$91)</f>
        <v>0</v>
      </c>
      <c r="BB443" s="335">
        <f>IF(OR($C504&gt;BB$7,$C504+$E504-2&lt;BB$7),0,($D504-SUM($F504:BA504)-SUM($F443:BA443))*SAP_Leadsheet!$E$91)</f>
        <v>0</v>
      </c>
      <c r="BC443" s="335">
        <f>IF(OR($C504&gt;BC$7,$C504+$E504-2&lt;BC$7),0,($D504-SUM($F504:BB504)-SUM($F443:BB443))*SAP_Leadsheet!$E$91)</f>
        <v>0</v>
      </c>
      <c r="BD443" s="335">
        <f>IF(OR($C504&gt;BD$7,$C504+$E504-2&lt;BD$7),0,($D504-SUM($F504:BC504)-SUM($F443:BC443))*SAP_Leadsheet!$E$91)</f>
        <v>0</v>
      </c>
      <c r="BE443" s="335">
        <f>IF(OR($C504&gt;BE$7,$C504+$E504-2&lt;BE$7),0,($D504-SUM($F504:BD504)-SUM($F443:BD443))*SAP_Leadsheet!$E$91)</f>
        <v>0</v>
      </c>
      <c r="BF443" s="335">
        <f>IF(OR($C504&gt;BF$7,$C504+$E504-2&lt;BF$7),0,($D504-SUM($F504:BE504)-SUM($F443:BE443))*SAP_Leadsheet!$E$91)</f>
        <v>0</v>
      </c>
      <c r="BG443" s="335">
        <f>IF(OR($C504&gt;BG$7,$C504+$E504-2&lt;BG$7),0,($D504-SUM($F504:BF504)-SUM($F443:BF443))*SAP_Leadsheet!$E$91)</f>
        <v>0</v>
      </c>
      <c r="BH443" s="335">
        <f>IF(OR($C504&gt;BH$7,$C504+$E504-2&lt;BH$7),0,($D504-SUM($F504:BG504)-SUM($F443:BG443))*SAP_Leadsheet!$E$91)</f>
        <v>0</v>
      </c>
      <c r="BI443" s="335">
        <f>IF(OR($C504&gt;BI$7,$C504+$E504-2&lt;BI$7),0,($D504-SUM($F504:BH504)-SUM($F443:BH443))*SAP_Leadsheet!$E$91)</f>
        <v>0</v>
      </c>
      <c r="BJ443" s="335">
        <f>IF(OR($C504&gt;BJ$7,$C504+$E504-2&lt;BJ$7),0,($D504-SUM($F504:BI504)-SUM($F443:BI443))*SAP_Leadsheet!$E$91)</f>
        <v>0</v>
      </c>
      <c r="BK443" s="335">
        <f>IF(OR($C504&gt;BK$7,$C504+$E504-2&lt;BK$7),0,($D504-SUM($F504:BJ504)-SUM($F443:BJ443))*SAP_Leadsheet!$E$91)</f>
        <v>0</v>
      </c>
      <c r="BL443" s="335">
        <f>IF(OR($C504&gt;BL$7,$C504+$E504-2&lt;BL$7),0,($D504-SUM($F504:BK504)-SUM($F443:BK443))*SAP_Leadsheet!$E$91)</f>
        <v>0</v>
      </c>
      <c r="BM443" s="335">
        <f>IF(OR($C504&gt;BM$7,$C504+$E504-2&lt;BM$7),0,($D504-SUM($F504:BL504)-SUM($F443:BL443))*SAP_Leadsheet!$E$91)</f>
        <v>0</v>
      </c>
      <c r="BN443" s="335">
        <f>IF(OR($C504&gt;BN$7,$C504+$E504-2&lt;BN$7),0,($D504-SUM($F504:BM504)-SUM($F443:BM443))*SAP_Leadsheet!$E$91)</f>
        <v>0</v>
      </c>
      <c r="BO443" s="253"/>
      <c r="BP443" s="253"/>
      <c r="BQ443" s="253"/>
      <c r="BR443" s="253"/>
      <c r="BS443" s="253"/>
      <c r="BT443" s="253"/>
      <c r="BU443" s="253"/>
      <c r="BV443" s="253"/>
      <c r="BW443" s="253"/>
      <c r="BX443" s="253"/>
      <c r="BY443" s="253"/>
      <c r="BZ443" s="253"/>
      <c r="CA443" s="253"/>
      <c r="CB443" s="253"/>
      <c r="CC443" s="253"/>
      <c r="CD443" s="253"/>
      <c r="CE443" s="253"/>
      <c r="CF443" s="253"/>
      <c r="CG443" s="253"/>
      <c r="CH443" s="253"/>
      <c r="CI443" s="253"/>
      <c r="CJ443" s="253"/>
      <c r="CK443" s="253"/>
      <c r="CL443" s="253"/>
    </row>
    <row r="444" spans="1:90" hidden="1" outlineLevel="1" x14ac:dyDescent="0.15">
      <c r="A444" s="112"/>
      <c r="B444" s="87"/>
      <c r="C444" s="8">
        <v>30</v>
      </c>
      <c r="D444" s="332"/>
      <c r="E444" s="333"/>
      <c r="F444" s="334"/>
      <c r="G444" s="335">
        <f>IF(OR($C505&gt;G$7,$C505+$E505-2&lt;G$7),0,($D505-SUM($F505:F505)-SUM($F444:F444))*SAP_Leadsheet!$E$91)</f>
        <v>0</v>
      </c>
      <c r="H444" s="335">
        <f>IF(OR($C505&gt;H$7,$C505+$E505-2&lt;H$7),0,($D505-SUM($F505:G505)-SUM($F444:G444))*SAP_Leadsheet!$E$91)</f>
        <v>0</v>
      </c>
      <c r="I444" s="335">
        <f>IF(OR($C505&gt;I$7,$C505+$E505-2&lt;I$7),0,($D505-SUM($F505:H505)-SUM($F444:H444))*SAP_Leadsheet!$E$91)</f>
        <v>0</v>
      </c>
      <c r="J444" s="335">
        <f>IF(OR($C505&gt;J$7,$C505+$E505-2&lt;J$7),0,($D505-SUM($F505:I505)-SUM($F444:I444))*SAP_Leadsheet!$E$91)</f>
        <v>0</v>
      </c>
      <c r="K444" s="335">
        <f>IF(OR($C505&gt;K$7,$C505+$E505-2&lt;K$7),0,($D505-SUM($F505:J505)-SUM($F444:J444))*SAP_Leadsheet!$E$91)</f>
        <v>0</v>
      </c>
      <c r="L444" s="335">
        <f>IF(OR($C505&gt;L$7,$C505+$E505-2&lt;L$7),0,($D505-SUM($F505:K505)-SUM($F444:K444))*SAP_Leadsheet!$E$91)</f>
        <v>0</v>
      </c>
      <c r="M444" s="335">
        <f>IF(OR($C505&gt;M$7,$C505+$E505-2&lt;M$7),0,($D505-SUM($F505:L505)-SUM($F444:L444))*SAP_Leadsheet!$E$91)</f>
        <v>0</v>
      </c>
      <c r="N444" s="335">
        <f>IF(OR($C505&gt;N$7,$C505+$E505-2&lt;N$7),0,($D505-SUM($F505:M505)-SUM($F444:M444))*SAP_Leadsheet!$E$91)</f>
        <v>0</v>
      </c>
      <c r="O444" s="335">
        <f>IF(OR($C505&gt;O$7,$C505+$E505-2&lt;O$7),0,($D505-SUM($F505:N505)-SUM($F444:N444))*SAP_Leadsheet!$E$91)</f>
        <v>0</v>
      </c>
      <c r="P444" s="335">
        <f>IF(OR($C505&gt;P$7,$C505+$E505-2&lt;P$7),0,($D505-SUM($F505:O505)-SUM($F444:O444))*SAP_Leadsheet!$E$91)</f>
        <v>0</v>
      </c>
      <c r="Q444" s="335">
        <f>IF(OR($C505&gt;Q$7,$C505+$E505-2&lt;Q$7),0,($D505-SUM($F505:P505)-SUM($F444:P444))*SAP_Leadsheet!$E$91)</f>
        <v>0</v>
      </c>
      <c r="R444" s="335">
        <f>IF(OR($C505&gt;R$7,$C505+$E505-2&lt;R$7),0,($D505-SUM($F505:Q505)-SUM($F444:Q444))*SAP_Leadsheet!$E$91)</f>
        <v>0</v>
      </c>
      <c r="S444" s="335">
        <f>IF(OR($C505&gt;S$7,$C505+$E505-2&lt;S$7),0,($D505-SUM($F505:R505)-SUM($F444:R444))*SAP_Leadsheet!$E$91)</f>
        <v>0</v>
      </c>
      <c r="T444" s="335">
        <f>IF(OR($C505&gt;T$7,$C505+$E505-2&lt;T$7),0,($D505-SUM($F505:S505)-SUM($F444:S444))*SAP_Leadsheet!$E$91)</f>
        <v>0</v>
      </c>
      <c r="U444" s="335">
        <f>IF(OR($C505&gt;U$7,$C505+$E505-2&lt;U$7),0,($D505-SUM($F505:T505)-SUM($F444:T444))*SAP_Leadsheet!$E$91)</f>
        <v>0</v>
      </c>
      <c r="V444" s="335">
        <f>IF(OR($C505&gt;V$7,$C505+$E505-2&lt;V$7),0,($D505-SUM($F505:U505)-SUM($F444:U444))*SAP_Leadsheet!$E$91)</f>
        <v>0</v>
      </c>
      <c r="W444" s="335">
        <f>IF(OR($C505&gt;W$7,$C505+$E505-2&lt;W$7),0,($D505-SUM($F505:V505)-SUM($F444:V444))*SAP_Leadsheet!$E$91)</f>
        <v>0</v>
      </c>
      <c r="X444" s="335">
        <f>IF(OR($C505&gt;X$7,$C505+$E505-2&lt;X$7),0,($D505-SUM($F505:W505)-SUM($F444:W444))*SAP_Leadsheet!$E$91)</f>
        <v>0</v>
      </c>
      <c r="Y444" s="335">
        <f>IF(OR($C505&gt;Y$7,$C505+$E505-2&lt;Y$7),0,($D505-SUM($F505:X505)-SUM($F444:X444))*SAP_Leadsheet!$E$91)</f>
        <v>0</v>
      </c>
      <c r="Z444" s="335">
        <f>IF(OR($C505&gt;Z$7,$C505+$E505-2&lt;Z$7),0,($D505-SUM($F505:Y505)-SUM($F444:Y444))*SAP_Leadsheet!$E$91)</f>
        <v>0</v>
      </c>
      <c r="AA444" s="335">
        <f>IF(OR($C505&gt;AA$7,$C505+$E505-2&lt;AA$7),0,($D505-SUM($F505:Z505)-SUM($F444:Z444))*SAP_Leadsheet!$E$91)</f>
        <v>0</v>
      </c>
      <c r="AB444" s="335">
        <f>IF(OR($C505&gt;AB$7,$C505+$E505-2&lt;AB$7),0,($D505-SUM($F505:AA505)-SUM($F444:AA444))*SAP_Leadsheet!$E$91)</f>
        <v>0</v>
      </c>
      <c r="AC444" s="335">
        <f>IF(OR($C505&gt;AC$7,$C505+$E505-2&lt;AC$7),0,($D505-SUM($F505:AB505)-SUM($F444:AB444))*SAP_Leadsheet!$E$91)</f>
        <v>0</v>
      </c>
      <c r="AD444" s="335">
        <f>IF(OR($C505&gt;AD$7,$C505+$E505-2&lt;AD$7),0,($D505-SUM($F505:AC505)-SUM($F444:AC444))*SAP_Leadsheet!$E$91)</f>
        <v>0</v>
      </c>
      <c r="AE444" s="335">
        <f>IF(OR($C505&gt;AE$7,$C505+$E505-2&lt;AE$7),0,($D505-SUM($F505:AD505)-SUM($F444:AD444))*SAP_Leadsheet!$E$91)</f>
        <v>0</v>
      </c>
      <c r="AF444" s="335">
        <f>IF(OR($C505&gt;AF$7,$C505+$E505-2&lt;AF$7),0,($D505-SUM($F505:AE505)-SUM($F444:AE444))*SAP_Leadsheet!$E$91)</f>
        <v>0</v>
      </c>
      <c r="AG444" s="335">
        <f>IF(OR($C505&gt;AG$7,$C505+$E505-2&lt;AG$7),0,($D505-SUM($F505:AF505)-SUM($F444:AF444))*SAP_Leadsheet!$E$91)</f>
        <v>0</v>
      </c>
      <c r="AH444" s="335">
        <f>IF(OR($C505&gt;AH$7,$C505+$E505-2&lt;AH$7),0,($D505-SUM($F505:AG505)-SUM($F444:AG444))*SAP_Leadsheet!$E$91)</f>
        <v>0</v>
      </c>
      <c r="AI444" s="335">
        <f>IF(OR($C505&gt;AI$7,$C505+$E505-2&lt;AI$7),0,($D505-SUM($F505:AH505)-SUM($F444:AH444))*SAP_Leadsheet!$E$91)</f>
        <v>0</v>
      </c>
      <c r="AJ444" s="335">
        <f>IF(OR($C505&gt;AJ$7,$C505+$E505-2&lt;AJ$7),0,($D505-SUM($F505:AI505)-SUM($F444:AI444))*SAP_Leadsheet!$E$91)</f>
        <v>0</v>
      </c>
      <c r="AK444" s="335">
        <f>IF(OR($C505&gt;AK$7,$C505+$E505-2&lt;AK$7),0,($D505-SUM($F505:AJ505)-SUM($F444:AJ444))*SAP_Leadsheet!$E$91)</f>
        <v>0</v>
      </c>
      <c r="AL444" s="335">
        <f>IF(OR($C505&gt;AL$7,$C505+$E505-2&lt;AL$7),0,($D505-SUM($F505:AK505)-SUM($F444:AK444))*SAP_Leadsheet!$E$91)</f>
        <v>0</v>
      </c>
      <c r="AM444" s="335">
        <f>IF(OR($C505&gt;AM$7,$C505+$E505-2&lt;AM$7),0,($D505-SUM($F505:AL505)-SUM($F444:AL444))*SAP_Leadsheet!$E$91)</f>
        <v>0</v>
      </c>
      <c r="AN444" s="335">
        <f>IF(OR($C505&gt;AN$7,$C505+$E505-2&lt;AN$7),0,($D505-SUM($F505:AM505)-SUM($F444:AM444))*SAP_Leadsheet!$E$91)</f>
        <v>0</v>
      </c>
      <c r="AO444" s="335">
        <f>IF(OR($C505&gt;AO$7,$C505+$E505-2&lt;AO$7),0,($D505-SUM($F505:AN505)-SUM($F444:AN444))*SAP_Leadsheet!$E$91)</f>
        <v>0</v>
      </c>
      <c r="AP444" s="335">
        <f>IF(OR($C505&gt;AP$7,$C505+$E505-2&lt;AP$7),0,($D505-SUM($F505:AO505)-SUM($F444:AO444))*SAP_Leadsheet!$E$91)</f>
        <v>0</v>
      </c>
      <c r="AQ444" s="335">
        <f>IF(OR($C505&gt;AQ$7,$C505+$E505-2&lt;AQ$7),0,($D505-SUM($F505:AP505)-SUM($F444:AP444))*SAP_Leadsheet!$E$91)</f>
        <v>0</v>
      </c>
      <c r="AR444" s="335">
        <f>IF(OR($C505&gt;AR$7,$C505+$E505-2&lt;AR$7),0,($D505-SUM($F505:AQ505)-SUM($F444:AQ444))*SAP_Leadsheet!$E$91)</f>
        <v>0</v>
      </c>
      <c r="AS444" s="335">
        <f>IF(OR($C505&gt;AS$7,$C505+$E505-2&lt;AS$7),0,($D505-SUM($F505:AR505)-SUM($F444:AR444))*SAP_Leadsheet!$E$91)</f>
        <v>0</v>
      </c>
      <c r="AT444" s="335">
        <f>IF(OR($C505&gt;AT$7,$C505+$E505-2&lt;AT$7),0,($D505-SUM($F505:AS505)-SUM($F444:AS444))*SAP_Leadsheet!$E$91)</f>
        <v>0</v>
      </c>
      <c r="AU444" s="335">
        <f>IF(OR($C505&gt;AU$7,$C505+$E505-2&lt;AU$7),0,($D505-SUM($F505:AT505)-SUM($F444:AT444))*SAP_Leadsheet!$E$91)</f>
        <v>0</v>
      </c>
      <c r="AV444" s="335">
        <f>IF(OR($C505&gt;AV$7,$C505+$E505-2&lt;AV$7),0,($D505-SUM($F505:AU505)-SUM($F444:AU444))*SAP_Leadsheet!$E$91)</f>
        <v>0</v>
      </c>
      <c r="AW444" s="335">
        <f>IF(OR($C505&gt;AW$7,$C505+$E505-2&lt;AW$7),0,($D505-SUM($F505:AV505)-SUM($F444:AV444))*SAP_Leadsheet!$E$91)</f>
        <v>0</v>
      </c>
      <c r="AX444" s="335">
        <f>IF(OR($C505&gt;AX$7,$C505+$E505-2&lt;AX$7),0,($D505-SUM($F505:AW505)-SUM($F444:AW444))*SAP_Leadsheet!$E$91)</f>
        <v>0</v>
      </c>
      <c r="AY444" s="335">
        <f>IF(OR($C505&gt;AY$7,$C505+$E505-2&lt;AY$7),0,($D505-SUM($F505:AX505)-SUM($F444:AX444))*SAP_Leadsheet!$E$91)</f>
        <v>0</v>
      </c>
      <c r="AZ444" s="335">
        <f>IF(OR($C505&gt;AZ$7,$C505+$E505-2&lt;AZ$7),0,($D505-SUM($F505:AY505)-SUM($F444:AY444))*SAP_Leadsheet!$E$91)</f>
        <v>0</v>
      </c>
      <c r="BA444" s="335">
        <f>IF(OR($C505&gt;BA$7,$C505+$E505-2&lt;BA$7),0,($D505-SUM($F505:AZ505)-SUM($F444:AZ444))*SAP_Leadsheet!$E$91)</f>
        <v>0</v>
      </c>
      <c r="BB444" s="335">
        <f>IF(OR($C505&gt;BB$7,$C505+$E505-2&lt;BB$7),0,($D505-SUM($F505:BA505)-SUM($F444:BA444))*SAP_Leadsheet!$E$91)</f>
        <v>0</v>
      </c>
      <c r="BC444" s="335">
        <f>IF(OR($C505&gt;BC$7,$C505+$E505-2&lt;BC$7),0,($D505-SUM($F505:BB505)-SUM($F444:BB444))*SAP_Leadsheet!$E$91)</f>
        <v>0</v>
      </c>
      <c r="BD444" s="335">
        <f>IF(OR($C505&gt;BD$7,$C505+$E505-2&lt;BD$7),0,($D505-SUM($F505:BC505)-SUM($F444:BC444))*SAP_Leadsheet!$E$91)</f>
        <v>0</v>
      </c>
      <c r="BE444" s="335">
        <f>IF(OR($C505&gt;BE$7,$C505+$E505-2&lt;BE$7),0,($D505-SUM($F505:BD505)-SUM($F444:BD444))*SAP_Leadsheet!$E$91)</f>
        <v>0</v>
      </c>
      <c r="BF444" s="335">
        <f>IF(OR($C505&gt;BF$7,$C505+$E505-2&lt;BF$7),0,($D505-SUM($F505:BE505)-SUM($F444:BE444))*SAP_Leadsheet!$E$91)</f>
        <v>0</v>
      </c>
      <c r="BG444" s="335">
        <f>IF(OR($C505&gt;BG$7,$C505+$E505-2&lt;BG$7),0,($D505-SUM($F505:BF505)-SUM($F444:BF444))*SAP_Leadsheet!$E$91)</f>
        <v>0</v>
      </c>
      <c r="BH444" s="335">
        <f>IF(OR($C505&gt;BH$7,$C505+$E505-2&lt;BH$7),0,($D505-SUM($F505:BG505)-SUM($F444:BG444))*SAP_Leadsheet!$E$91)</f>
        <v>0</v>
      </c>
      <c r="BI444" s="335">
        <f>IF(OR($C505&gt;BI$7,$C505+$E505-2&lt;BI$7),0,($D505-SUM($F505:BH505)-SUM($F444:BH444))*SAP_Leadsheet!$E$91)</f>
        <v>0</v>
      </c>
      <c r="BJ444" s="335">
        <f>IF(OR($C505&gt;BJ$7,$C505+$E505-2&lt;BJ$7),0,($D505-SUM($F505:BI505)-SUM($F444:BI444))*SAP_Leadsheet!$E$91)</f>
        <v>0</v>
      </c>
      <c r="BK444" s="335">
        <f>IF(OR($C505&gt;BK$7,$C505+$E505-2&lt;BK$7),0,($D505-SUM($F505:BJ505)-SUM($F444:BJ444))*SAP_Leadsheet!$E$91)</f>
        <v>0</v>
      </c>
      <c r="BL444" s="335">
        <f>IF(OR($C505&gt;BL$7,$C505+$E505-2&lt;BL$7),0,($D505-SUM($F505:BK505)-SUM($F444:BK444))*SAP_Leadsheet!$E$91)</f>
        <v>0</v>
      </c>
      <c r="BM444" s="335">
        <f>IF(OR($C505&gt;BM$7,$C505+$E505-2&lt;BM$7),0,($D505-SUM($F505:BL505)-SUM($F444:BL444))*SAP_Leadsheet!$E$91)</f>
        <v>0</v>
      </c>
      <c r="BN444" s="335">
        <f>IF(OR($C505&gt;BN$7,$C505+$E505-2&lt;BN$7),0,($D505-SUM($F505:BM505)-SUM($F444:BM444))*SAP_Leadsheet!$E$91)</f>
        <v>0</v>
      </c>
      <c r="BO444" s="253"/>
      <c r="BP444" s="253"/>
      <c r="BQ444" s="253"/>
      <c r="BR444" s="253"/>
      <c r="BS444" s="253"/>
      <c r="BT444" s="253"/>
      <c r="BU444" s="253"/>
      <c r="BV444" s="253"/>
      <c r="BW444" s="253"/>
      <c r="BX444" s="253"/>
      <c r="BY444" s="253"/>
      <c r="BZ444" s="253"/>
      <c r="CA444" s="253"/>
      <c r="CB444" s="253"/>
      <c r="CC444" s="253"/>
      <c r="CD444" s="253"/>
      <c r="CE444" s="253"/>
      <c r="CF444" s="253"/>
      <c r="CG444" s="253"/>
      <c r="CH444" s="253"/>
      <c r="CI444" s="253"/>
      <c r="CJ444" s="253"/>
      <c r="CK444" s="253"/>
      <c r="CL444" s="253"/>
    </row>
    <row r="445" spans="1:90" hidden="1" outlineLevel="1" x14ac:dyDescent="0.15">
      <c r="A445" s="112"/>
      <c r="B445" s="87"/>
      <c r="C445" s="8">
        <v>31</v>
      </c>
      <c r="D445" s="332"/>
      <c r="E445" s="333"/>
      <c r="F445" s="334"/>
      <c r="G445" s="335">
        <f>IF(OR($C506&gt;G$7,$C506+$E506-2&lt;G$7),0,($D506-SUM($F506:F506)-SUM($F445:F445))*SAP_Leadsheet!$E$91)</f>
        <v>0</v>
      </c>
      <c r="H445" s="335">
        <f>IF(OR($C506&gt;H$7,$C506+$E506-2&lt;H$7),0,($D506-SUM($F506:G506)-SUM($F445:G445))*SAP_Leadsheet!$E$91)</f>
        <v>0</v>
      </c>
      <c r="I445" s="335">
        <f>IF(OR($C506&gt;I$7,$C506+$E506-2&lt;I$7),0,($D506-SUM($F506:H506)-SUM($F445:H445))*SAP_Leadsheet!$E$91)</f>
        <v>0</v>
      </c>
      <c r="J445" s="335">
        <f>IF(OR($C506&gt;J$7,$C506+$E506-2&lt;J$7),0,($D506-SUM($F506:I506)-SUM($F445:I445))*SAP_Leadsheet!$E$91)</f>
        <v>0</v>
      </c>
      <c r="K445" s="335">
        <f>IF(OR($C506&gt;K$7,$C506+$E506-2&lt;K$7),0,($D506-SUM($F506:J506)-SUM($F445:J445))*SAP_Leadsheet!$E$91)</f>
        <v>0</v>
      </c>
      <c r="L445" s="335">
        <f>IF(OR($C506&gt;L$7,$C506+$E506-2&lt;L$7),0,($D506-SUM($F506:K506)-SUM($F445:K445))*SAP_Leadsheet!$E$91)</f>
        <v>0</v>
      </c>
      <c r="M445" s="335">
        <f>IF(OR($C506&gt;M$7,$C506+$E506-2&lt;M$7),0,($D506-SUM($F506:L506)-SUM($F445:L445))*SAP_Leadsheet!$E$91)</f>
        <v>0</v>
      </c>
      <c r="N445" s="335">
        <f>IF(OR($C506&gt;N$7,$C506+$E506-2&lt;N$7),0,($D506-SUM($F506:M506)-SUM($F445:M445))*SAP_Leadsheet!$E$91)</f>
        <v>0</v>
      </c>
      <c r="O445" s="335">
        <f>IF(OR($C506&gt;O$7,$C506+$E506-2&lt;O$7),0,($D506-SUM($F506:N506)-SUM($F445:N445))*SAP_Leadsheet!$E$91)</f>
        <v>0</v>
      </c>
      <c r="P445" s="335">
        <f>IF(OR($C506&gt;P$7,$C506+$E506-2&lt;P$7),0,($D506-SUM($F506:O506)-SUM($F445:O445))*SAP_Leadsheet!$E$91)</f>
        <v>0</v>
      </c>
      <c r="Q445" s="335">
        <f>IF(OR($C506&gt;Q$7,$C506+$E506-2&lt;Q$7),0,($D506-SUM($F506:P506)-SUM($F445:P445))*SAP_Leadsheet!$E$91)</f>
        <v>0</v>
      </c>
      <c r="R445" s="335">
        <f>IF(OR($C506&gt;R$7,$C506+$E506-2&lt;R$7),0,($D506-SUM($F506:Q506)-SUM($F445:Q445))*SAP_Leadsheet!$E$91)</f>
        <v>0</v>
      </c>
      <c r="S445" s="335">
        <f>IF(OR($C506&gt;S$7,$C506+$E506-2&lt;S$7),0,($D506-SUM($F506:R506)-SUM($F445:R445))*SAP_Leadsheet!$E$91)</f>
        <v>0</v>
      </c>
      <c r="T445" s="335">
        <f>IF(OR($C506&gt;T$7,$C506+$E506-2&lt;T$7),0,($D506-SUM($F506:S506)-SUM($F445:S445))*SAP_Leadsheet!$E$91)</f>
        <v>0</v>
      </c>
      <c r="U445" s="335">
        <f>IF(OR($C506&gt;U$7,$C506+$E506-2&lt;U$7),0,($D506-SUM($F506:T506)-SUM($F445:T445))*SAP_Leadsheet!$E$91)</f>
        <v>0</v>
      </c>
      <c r="V445" s="335">
        <f>IF(OR($C506&gt;V$7,$C506+$E506-2&lt;V$7),0,($D506-SUM($F506:U506)-SUM($F445:U445))*SAP_Leadsheet!$E$91)</f>
        <v>0</v>
      </c>
      <c r="W445" s="335">
        <f>IF(OR($C506&gt;W$7,$C506+$E506-2&lt;W$7),0,($D506-SUM($F506:V506)-SUM($F445:V445))*SAP_Leadsheet!$E$91)</f>
        <v>0</v>
      </c>
      <c r="X445" s="335">
        <f>IF(OR($C506&gt;X$7,$C506+$E506-2&lt;X$7),0,($D506-SUM($F506:W506)-SUM($F445:W445))*SAP_Leadsheet!$E$91)</f>
        <v>0</v>
      </c>
      <c r="Y445" s="335">
        <f>IF(OR($C506&gt;Y$7,$C506+$E506-2&lt;Y$7),0,($D506-SUM($F506:X506)-SUM($F445:X445))*SAP_Leadsheet!$E$91)</f>
        <v>0</v>
      </c>
      <c r="Z445" s="335">
        <f>IF(OR($C506&gt;Z$7,$C506+$E506-2&lt;Z$7),0,($D506-SUM($F506:Y506)-SUM($F445:Y445))*SAP_Leadsheet!$E$91)</f>
        <v>0</v>
      </c>
      <c r="AA445" s="335">
        <f>IF(OR($C506&gt;AA$7,$C506+$E506-2&lt;AA$7),0,($D506-SUM($F506:Z506)-SUM($F445:Z445))*SAP_Leadsheet!$E$91)</f>
        <v>0</v>
      </c>
      <c r="AB445" s="335">
        <f>IF(OR($C506&gt;AB$7,$C506+$E506-2&lt;AB$7),0,($D506-SUM($F506:AA506)-SUM($F445:AA445))*SAP_Leadsheet!$E$91)</f>
        <v>0</v>
      </c>
      <c r="AC445" s="335">
        <f>IF(OR($C506&gt;AC$7,$C506+$E506-2&lt;AC$7),0,($D506-SUM($F506:AB506)-SUM($F445:AB445))*SAP_Leadsheet!$E$91)</f>
        <v>0</v>
      </c>
      <c r="AD445" s="335">
        <f>IF(OR($C506&gt;AD$7,$C506+$E506-2&lt;AD$7),0,($D506-SUM($F506:AC506)-SUM($F445:AC445))*SAP_Leadsheet!$E$91)</f>
        <v>0</v>
      </c>
      <c r="AE445" s="335">
        <f>IF(OR($C506&gt;AE$7,$C506+$E506-2&lt;AE$7),0,($D506-SUM($F506:AD506)-SUM($F445:AD445))*SAP_Leadsheet!$E$91)</f>
        <v>0</v>
      </c>
      <c r="AF445" s="335">
        <f>IF(OR($C506&gt;AF$7,$C506+$E506-2&lt;AF$7),0,($D506-SUM($F506:AE506)-SUM($F445:AE445))*SAP_Leadsheet!$E$91)</f>
        <v>0</v>
      </c>
      <c r="AG445" s="335">
        <f>IF(OR($C506&gt;AG$7,$C506+$E506-2&lt;AG$7),0,($D506-SUM($F506:AF506)-SUM($F445:AF445))*SAP_Leadsheet!$E$91)</f>
        <v>0</v>
      </c>
      <c r="AH445" s="335">
        <f>IF(OR($C506&gt;AH$7,$C506+$E506-2&lt;AH$7),0,($D506-SUM($F506:AG506)-SUM($F445:AG445))*SAP_Leadsheet!$E$91)</f>
        <v>0</v>
      </c>
      <c r="AI445" s="335">
        <f>IF(OR($C506&gt;AI$7,$C506+$E506-2&lt;AI$7),0,($D506-SUM($F506:AH506)-SUM($F445:AH445))*SAP_Leadsheet!$E$91)</f>
        <v>0</v>
      </c>
      <c r="AJ445" s="335">
        <f>IF(OR($C506&gt;AJ$7,$C506+$E506-2&lt;AJ$7),0,($D506-SUM($F506:AI506)-SUM($F445:AI445))*SAP_Leadsheet!$E$91)</f>
        <v>0</v>
      </c>
      <c r="AK445" s="335">
        <f>IF(OR($C506&gt;AK$7,$C506+$E506-2&lt;AK$7),0,($D506-SUM($F506:AJ506)-SUM($F445:AJ445))*SAP_Leadsheet!$E$91)</f>
        <v>0</v>
      </c>
      <c r="AL445" s="335">
        <f>IF(OR($C506&gt;AL$7,$C506+$E506-2&lt;AL$7),0,($D506-SUM($F506:AK506)-SUM($F445:AK445))*SAP_Leadsheet!$E$91)</f>
        <v>0</v>
      </c>
      <c r="AM445" s="335">
        <f>IF(OR($C506&gt;AM$7,$C506+$E506-2&lt;AM$7),0,($D506-SUM($F506:AL506)-SUM($F445:AL445))*SAP_Leadsheet!$E$91)</f>
        <v>0</v>
      </c>
      <c r="AN445" s="335">
        <f>IF(OR($C506&gt;AN$7,$C506+$E506-2&lt;AN$7),0,($D506-SUM($F506:AM506)-SUM($F445:AM445))*SAP_Leadsheet!$E$91)</f>
        <v>0</v>
      </c>
      <c r="AO445" s="335">
        <f>IF(OR($C506&gt;AO$7,$C506+$E506-2&lt;AO$7),0,($D506-SUM($F506:AN506)-SUM($F445:AN445))*SAP_Leadsheet!$E$91)</f>
        <v>0</v>
      </c>
      <c r="AP445" s="335">
        <f>IF(OR($C506&gt;AP$7,$C506+$E506-2&lt;AP$7),0,($D506-SUM($F506:AO506)-SUM($F445:AO445))*SAP_Leadsheet!$E$91)</f>
        <v>0</v>
      </c>
      <c r="AQ445" s="335">
        <f>IF(OR($C506&gt;AQ$7,$C506+$E506-2&lt;AQ$7),0,($D506-SUM($F506:AP506)-SUM($F445:AP445))*SAP_Leadsheet!$E$91)</f>
        <v>0</v>
      </c>
      <c r="AR445" s="335">
        <f>IF(OR($C506&gt;AR$7,$C506+$E506-2&lt;AR$7),0,($D506-SUM($F506:AQ506)-SUM($F445:AQ445))*SAP_Leadsheet!$E$91)</f>
        <v>0</v>
      </c>
      <c r="AS445" s="335">
        <f>IF(OR($C506&gt;AS$7,$C506+$E506-2&lt;AS$7),0,($D506-SUM($F506:AR506)-SUM($F445:AR445))*SAP_Leadsheet!$E$91)</f>
        <v>0</v>
      </c>
      <c r="AT445" s="335">
        <f>IF(OR($C506&gt;AT$7,$C506+$E506-2&lt;AT$7),0,($D506-SUM($F506:AS506)-SUM($F445:AS445))*SAP_Leadsheet!$E$91)</f>
        <v>0</v>
      </c>
      <c r="AU445" s="335">
        <f>IF(OR($C506&gt;AU$7,$C506+$E506-2&lt;AU$7),0,($D506-SUM($F506:AT506)-SUM($F445:AT445))*SAP_Leadsheet!$E$91)</f>
        <v>0</v>
      </c>
      <c r="AV445" s="335">
        <f>IF(OR($C506&gt;AV$7,$C506+$E506-2&lt;AV$7),0,($D506-SUM($F506:AU506)-SUM($F445:AU445))*SAP_Leadsheet!$E$91)</f>
        <v>0</v>
      </c>
      <c r="AW445" s="335">
        <f>IF(OR($C506&gt;AW$7,$C506+$E506-2&lt;AW$7),0,($D506-SUM($F506:AV506)-SUM($F445:AV445))*SAP_Leadsheet!$E$91)</f>
        <v>0</v>
      </c>
      <c r="AX445" s="335">
        <f>IF(OR($C506&gt;AX$7,$C506+$E506-2&lt;AX$7),0,($D506-SUM($F506:AW506)-SUM($F445:AW445))*SAP_Leadsheet!$E$91)</f>
        <v>0</v>
      </c>
      <c r="AY445" s="335">
        <f>IF(OR($C506&gt;AY$7,$C506+$E506-2&lt;AY$7),0,($D506-SUM($F506:AX506)-SUM($F445:AX445))*SAP_Leadsheet!$E$91)</f>
        <v>0</v>
      </c>
      <c r="AZ445" s="335">
        <f>IF(OR($C506&gt;AZ$7,$C506+$E506-2&lt;AZ$7),0,($D506-SUM($F506:AY506)-SUM($F445:AY445))*SAP_Leadsheet!$E$91)</f>
        <v>0</v>
      </c>
      <c r="BA445" s="335">
        <f>IF(OR($C506&gt;BA$7,$C506+$E506-2&lt;BA$7),0,($D506-SUM($F506:AZ506)-SUM($F445:AZ445))*SAP_Leadsheet!$E$91)</f>
        <v>0</v>
      </c>
      <c r="BB445" s="335">
        <f>IF(OR($C506&gt;BB$7,$C506+$E506-2&lt;BB$7),0,($D506-SUM($F506:BA506)-SUM($F445:BA445))*SAP_Leadsheet!$E$91)</f>
        <v>0</v>
      </c>
      <c r="BC445" s="335">
        <f>IF(OR($C506&gt;BC$7,$C506+$E506-2&lt;BC$7),0,($D506-SUM($F506:BB506)-SUM($F445:BB445))*SAP_Leadsheet!$E$91)</f>
        <v>0</v>
      </c>
      <c r="BD445" s="335">
        <f>IF(OR($C506&gt;BD$7,$C506+$E506-2&lt;BD$7),0,($D506-SUM($F506:BC506)-SUM($F445:BC445))*SAP_Leadsheet!$E$91)</f>
        <v>0</v>
      </c>
      <c r="BE445" s="335">
        <f>IF(OR($C506&gt;BE$7,$C506+$E506-2&lt;BE$7),0,($D506-SUM($F506:BD506)-SUM($F445:BD445))*SAP_Leadsheet!$E$91)</f>
        <v>0</v>
      </c>
      <c r="BF445" s="335">
        <f>IF(OR($C506&gt;BF$7,$C506+$E506-2&lt;BF$7),0,($D506-SUM($F506:BE506)-SUM($F445:BE445))*SAP_Leadsheet!$E$91)</f>
        <v>0</v>
      </c>
      <c r="BG445" s="335">
        <f>IF(OR($C506&gt;BG$7,$C506+$E506-2&lt;BG$7),0,($D506-SUM($F506:BF506)-SUM($F445:BF445))*SAP_Leadsheet!$E$91)</f>
        <v>0</v>
      </c>
      <c r="BH445" s="335">
        <f>IF(OR($C506&gt;BH$7,$C506+$E506-2&lt;BH$7),0,($D506-SUM($F506:BG506)-SUM($F445:BG445))*SAP_Leadsheet!$E$91)</f>
        <v>0</v>
      </c>
      <c r="BI445" s="335">
        <f>IF(OR($C506&gt;BI$7,$C506+$E506-2&lt;BI$7),0,($D506-SUM($F506:BH506)-SUM($F445:BH445))*SAP_Leadsheet!$E$91)</f>
        <v>0</v>
      </c>
      <c r="BJ445" s="335">
        <f>IF(OR($C506&gt;BJ$7,$C506+$E506-2&lt;BJ$7),0,($D506-SUM($F506:BI506)-SUM($F445:BI445))*SAP_Leadsheet!$E$91)</f>
        <v>0</v>
      </c>
      <c r="BK445" s="335">
        <f>IF(OR($C506&gt;BK$7,$C506+$E506-2&lt;BK$7),0,($D506-SUM($F506:BJ506)-SUM($F445:BJ445))*SAP_Leadsheet!$E$91)</f>
        <v>0</v>
      </c>
      <c r="BL445" s="335">
        <f>IF(OR($C506&gt;BL$7,$C506+$E506-2&lt;BL$7),0,($D506-SUM($F506:BK506)-SUM($F445:BK445))*SAP_Leadsheet!$E$91)</f>
        <v>0</v>
      </c>
      <c r="BM445" s="335">
        <f>IF(OR($C506&gt;BM$7,$C506+$E506-2&lt;BM$7),0,($D506-SUM($F506:BL506)-SUM($F445:BL445))*SAP_Leadsheet!$E$91)</f>
        <v>0</v>
      </c>
      <c r="BN445" s="335">
        <f>IF(OR($C506&gt;BN$7,$C506+$E506-2&lt;BN$7),0,($D506-SUM($F506:BM506)-SUM($F445:BM445))*SAP_Leadsheet!$E$91)</f>
        <v>0</v>
      </c>
      <c r="BO445" s="253"/>
      <c r="BP445" s="253"/>
      <c r="BQ445" s="253"/>
      <c r="BR445" s="253"/>
      <c r="BS445" s="253"/>
      <c r="BT445" s="253"/>
      <c r="BU445" s="253"/>
      <c r="BV445" s="253"/>
      <c r="BW445" s="253"/>
      <c r="BX445" s="253"/>
      <c r="BY445" s="253"/>
      <c r="BZ445" s="253"/>
      <c r="CA445" s="253"/>
      <c r="CB445" s="253"/>
      <c r="CC445" s="253"/>
      <c r="CD445" s="253"/>
      <c r="CE445" s="253"/>
      <c r="CF445" s="253"/>
      <c r="CG445" s="253"/>
      <c r="CH445" s="253"/>
      <c r="CI445" s="253"/>
      <c r="CJ445" s="253"/>
      <c r="CK445" s="253"/>
      <c r="CL445" s="253"/>
    </row>
    <row r="446" spans="1:90" hidden="1" outlineLevel="1" x14ac:dyDescent="0.15">
      <c r="A446" s="112"/>
      <c r="B446" s="87"/>
      <c r="C446" s="8">
        <v>32</v>
      </c>
      <c r="D446" s="332"/>
      <c r="E446" s="333"/>
      <c r="F446" s="334"/>
      <c r="G446" s="335">
        <f>IF(OR($C507&gt;G$7,$C507+$E507-2&lt;G$7),0,($D507-SUM($F507:F507)-SUM($F446:F446))*SAP_Leadsheet!$E$91)</f>
        <v>0</v>
      </c>
      <c r="H446" s="335">
        <f>IF(OR($C507&gt;H$7,$C507+$E507-2&lt;H$7),0,($D507-SUM($F507:G507)-SUM($F446:G446))*SAP_Leadsheet!$E$91)</f>
        <v>0</v>
      </c>
      <c r="I446" s="335">
        <f>IF(OR($C507&gt;I$7,$C507+$E507-2&lt;I$7),0,($D507-SUM($F507:H507)-SUM($F446:H446))*SAP_Leadsheet!$E$91)</f>
        <v>0</v>
      </c>
      <c r="J446" s="335">
        <f>IF(OR($C507&gt;J$7,$C507+$E507-2&lt;J$7),0,($D507-SUM($F507:I507)-SUM($F446:I446))*SAP_Leadsheet!$E$91)</f>
        <v>0</v>
      </c>
      <c r="K446" s="335">
        <f>IF(OR($C507&gt;K$7,$C507+$E507-2&lt;K$7),0,($D507-SUM($F507:J507)-SUM($F446:J446))*SAP_Leadsheet!$E$91)</f>
        <v>0</v>
      </c>
      <c r="L446" s="335">
        <f>IF(OR($C507&gt;L$7,$C507+$E507-2&lt;L$7),0,($D507-SUM($F507:K507)-SUM($F446:K446))*SAP_Leadsheet!$E$91)</f>
        <v>0</v>
      </c>
      <c r="M446" s="335">
        <f>IF(OR($C507&gt;M$7,$C507+$E507-2&lt;M$7),0,($D507-SUM($F507:L507)-SUM($F446:L446))*SAP_Leadsheet!$E$91)</f>
        <v>0</v>
      </c>
      <c r="N446" s="335">
        <f>IF(OR($C507&gt;N$7,$C507+$E507-2&lt;N$7),0,($D507-SUM($F507:M507)-SUM($F446:M446))*SAP_Leadsheet!$E$91)</f>
        <v>0</v>
      </c>
      <c r="O446" s="335">
        <f>IF(OR($C507&gt;O$7,$C507+$E507-2&lt;O$7),0,($D507-SUM($F507:N507)-SUM($F446:N446))*SAP_Leadsheet!$E$91)</f>
        <v>0</v>
      </c>
      <c r="P446" s="335">
        <f>IF(OR($C507&gt;P$7,$C507+$E507-2&lt;P$7),0,($D507-SUM($F507:O507)-SUM($F446:O446))*SAP_Leadsheet!$E$91)</f>
        <v>0</v>
      </c>
      <c r="Q446" s="335">
        <f>IF(OR($C507&gt;Q$7,$C507+$E507-2&lt;Q$7),0,($D507-SUM($F507:P507)-SUM($F446:P446))*SAP_Leadsheet!$E$91)</f>
        <v>0</v>
      </c>
      <c r="R446" s="335">
        <f>IF(OR($C507&gt;R$7,$C507+$E507-2&lt;R$7),0,($D507-SUM($F507:Q507)-SUM($F446:Q446))*SAP_Leadsheet!$E$91)</f>
        <v>0</v>
      </c>
      <c r="S446" s="335">
        <f>IF(OR($C507&gt;S$7,$C507+$E507-2&lt;S$7),0,($D507-SUM($F507:R507)-SUM($F446:R446))*SAP_Leadsheet!$E$91)</f>
        <v>0</v>
      </c>
      <c r="T446" s="335">
        <f>IF(OR($C507&gt;T$7,$C507+$E507-2&lt;T$7),0,($D507-SUM($F507:S507)-SUM($F446:S446))*SAP_Leadsheet!$E$91)</f>
        <v>0</v>
      </c>
      <c r="U446" s="335">
        <f>IF(OR($C507&gt;U$7,$C507+$E507-2&lt;U$7),0,($D507-SUM($F507:T507)-SUM($F446:T446))*SAP_Leadsheet!$E$91)</f>
        <v>0</v>
      </c>
      <c r="V446" s="335">
        <f>IF(OR($C507&gt;V$7,$C507+$E507-2&lt;V$7),0,($D507-SUM($F507:U507)-SUM($F446:U446))*SAP_Leadsheet!$E$91)</f>
        <v>0</v>
      </c>
      <c r="W446" s="335">
        <f>IF(OR($C507&gt;W$7,$C507+$E507-2&lt;W$7),0,($D507-SUM($F507:V507)-SUM($F446:V446))*SAP_Leadsheet!$E$91)</f>
        <v>0</v>
      </c>
      <c r="X446" s="335">
        <f>IF(OR($C507&gt;X$7,$C507+$E507-2&lt;X$7),0,($D507-SUM($F507:W507)-SUM($F446:W446))*SAP_Leadsheet!$E$91)</f>
        <v>0</v>
      </c>
      <c r="Y446" s="335">
        <f>IF(OR($C507&gt;Y$7,$C507+$E507-2&lt;Y$7),0,($D507-SUM($F507:X507)-SUM($F446:X446))*SAP_Leadsheet!$E$91)</f>
        <v>0</v>
      </c>
      <c r="Z446" s="335">
        <f>IF(OR($C507&gt;Z$7,$C507+$E507-2&lt;Z$7),0,($D507-SUM($F507:Y507)-SUM($F446:Y446))*SAP_Leadsheet!$E$91)</f>
        <v>0</v>
      </c>
      <c r="AA446" s="335">
        <f>IF(OR($C507&gt;AA$7,$C507+$E507-2&lt;AA$7),0,($D507-SUM($F507:Z507)-SUM($F446:Z446))*SAP_Leadsheet!$E$91)</f>
        <v>0</v>
      </c>
      <c r="AB446" s="335">
        <f>IF(OR($C507&gt;AB$7,$C507+$E507-2&lt;AB$7),0,($D507-SUM($F507:AA507)-SUM($F446:AA446))*SAP_Leadsheet!$E$91)</f>
        <v>0</v>
      </c>
      <c r="AC446" s="335">
        <f>IF(OR($C507&gt;AC$7,$C507+$E507-2&lt;AC$7),0,($D507-SUM($F507:AB507)-SUM($F446:AB446))*SAP_Leadsheet!$E$91)</f>
        <v>0</v>
      </c>
      <c r="AD446" s="335">
        <f>IF(OR($C507&gt;AD$7,$C507+$E507-2&lt;AD$7),0,($D507-SUM($F507:AC507)-SUM($F446:AC446))*SAP_Leadsheet!$E$91)</f>
        <v>0</v>
      </c>
      <c r="AE446" s="335">
        <f>IF(OR($C507&gt;AE$7,$C507+$E507-2&lt;AE$7),0,($D507-SUM($F507:AD507)-SUM($F446:AD446))*SAP_Leadsheet!$E$91)</f>
        <v>0</v>
      </c>
      <c r="AF446" s="335">
        <f>IF(OR($C507&gt;AF$7,$C507+$E507-2&lt;AF$7),0,($D507-SUM($F507:AE507)-SUM($F446:AE446))*SAP_Leadsheet!$E$91)</f>
        <v>0</v>
      </c>
      <c r="AG446" s="335">
        <f>IF(OR($C507&gt;AG$7,$C507+$E507-2&lt;AG$7),0,($D507-SUM($F507:AF507)-SUM($F446:AF446))*SAP_Leadsheet!$E$91)</f>
        <v>0</v>
      </c>
      <c r="AH446" s="335">
        <f>IF(OR($C507&gt;AH$7,$C507+$E507-2&lt;AH$7),0,($D507-SUM($F507:AG507)-SUM($F446:AG446))*SAP_Leadsheet!$E$91)</f>
        <v>0</v>
      </c>
      <c r="AI446" s="335">
        <f>IF(OR($C507&gt;AI$7,$C507+$E507-2&lt;AI$7),0,($D507-SUM($F507:AH507)-SUM($F446:AH446))*SAP_Leadsheet!$E$91)</f>
        <v>0</v>
      </c>
      <c r="AJ446" s="335">
        <f>IF(OR($C507&gt;AJ$7,$C507+$E507-2&lt;AJ$7),0,($D507-SUM($F507:AI507)-SUM($F446:AI446))*SAP_Leadsheet!$E$91)</f>
        <v>0</v>
      </c>
      <c r="AK446" s="335">
        <f>IF(OR($C507&gt;AK$7,$C507+$E507-2&lt;AK$7),0,($D507-SUM($F507:AJ507)-SUM($F446:AJ446))*SAP_Leadsheet!$E$91)</f>
        <v>0</v>
      </c>
      <c r="AL446" s="335">
        <f>IF(OR($C507&gt;AL$7,$C507+$E507-2&lt;AL$7),0,($D507-SUM($F507:AK507)-SUM($F446:AK446))*SAP_Leadsheet!$E$91)</f>
        <v>0</v>
      </c>
      <c r="AM446" s="335">
        <f>IF(OR($C507&gt;AM$7,$C507+$E507-2&lt;AM$7),0,($D507-SUM($F507:AL507)-SUM($F446:AL446))*SAP_Leadsheet!$E$91)</f>
        <v>0</v>
      </c>
      <c r="AN446" s="335">
        <f>IF(OR($C507&gt;AN$7,$C507+$E507-2&lt;AN$7),0,($D507-SUM($F507:AM507)-SUM($F446:AM446))*SAP_Leadsheet!$E$91)</f>
        <v>0</v>
      </c>
      <c r="AO446" s="335">
        <f>IF(OR($C507&gt;AO$7,$C507+$E507-2&lt;AO$7),0,($D507-SUM($F507:AN507)-SUM($F446:AN446))*SAP_Leadsheet!$E$91)</f>
        <v>0</v>
      </c>
      <c r="AP446" s="335">
        <f>IF(OR($C507&gt;AP$7,$C507+$E507-2&lt;AP$7),0,($D507-SUM($F507:AO507)-SUM($F446:AO446))*SAP_Leadsheet!$E$91)</f>
        <v>0</v>
      </c>
      <c r="AQ446" s="335">
        <f>IF(OR($C507&gt;AQ$7,$C507+$E507-2&lt;AQ$7),0,($D507-SUM($F507:AP507)-SUM($F446:AP446))*SAP_Leadsheet!$E$91)</f>
        <v>0</v>
      </c>
      <c r="AR446" s="335">
        <f>IF(OR($C507&gt;AR$7,$C507+$E507-2&lt;AR$7),0,($D507-SUM($F507:AQ507)-SUM($F446:AQ446))*SAP_Leadsheet!$E$91)</f>
        <v>0</v>
      </c>
      <c r="AS446" s="335">
        <f>IF(OR($C507&gt;AS$7,$C507+$E507-2&lt;AS$7),0,($D507-SUM($F507:AR507)-SUM($F446:AR446))*SAP_Leadsheet!$E$91)</f>
        <v>0</v>
      </c>
      <c r="AT446" s="335">
        <f>IF(OR($C507&gt;AT$7,$C507+$E507-2&lt;AT$7),0,($D507-SUM($F507:AS507)-SUM($F446:AS446))*SAP_Leadsheet!$E$91)</f>
        <v>0</v>
      </c>
      <c r="AU446" s="335">
        <f>IF(OR($C507&gt;AU$7,$C507+$E507-2&lt;AU$7),0,($D507-SUM($F507:AT507)-SUM($F446:AT446))*SAP_Leadsheet!$E$91)</f>
        <v>0</v>
      </c>
      <c r="AV446" s="335">
        <f>IF(OR($C507&gt;AV$7,$C507+$E507-2&lt;AV$7),0,($D507-SUM($F507:AU507)-SUM($F446:AU446))*SAP_Leadsheet!$E$91)</f>
        <v>0</v>
      </c>
      <c r="AW446" s="335">
        <f>IF(OR($C507&gt;AW$7,$C507+$E507-2&lt;AW$7),0,($D507-SUM($F507:AV507)-SUM($F446:AV446))*SAP_Leadsheet!$E$91)</f>
        <v>0</v>
      </c>
      <c r="AX446" s="335">
        <f>IF(OR($C507&gt;AX$7,$C507+$E507-2&lt;AX$7),0,($D507-SUM($F507:AW507)-SUM($F446:AW446))*SAP_Leadsheet!$E$91)</f>
        <v>0</v>
      </c>
      <c r="AY446" s="335">
        <f>IF(OR($C507&gt;AY$7,$C507+$E507-2&lt;AY$7),0,($D507-SUM($F507:AX507)-SUM($F446:AX446))*SAP_Leadsheet!$E$91)</f>
        <v>0</v>
      </c>
      <c r="AZ446" s="335">
        <f>IF(OR($C507&gt;AZ$7,$C507+$E507-2&lt;AZ$7),0,($D507-SUM($F507:AY507)-SUM($F446:AY446))*SAP_Leadsheet!$E$91)</f>
        <v>0</v>
      </c>
      <c r="BA446" s="335">
        <f>IF(OR($C507&gt;BA$7,$C507+$E507-2&lt;BA$7),0,($D507-SUM($F507:AZ507)-SUM($F446:AZ446))*SAP_Leadsheet!$E$91)</f>
        <v>0</v>
      </c>
      <c r="BB446" s="335">
        <f>IF(OR($C507&gt;BB$7,$C507+$E507-2&lt;BB$7),0,($D507-SUM($F507:BA507)-SUM($F446:BA446))*SAP_Leadsheet!$E$91)</f>
        <v>0</v>
      </c>
      <c r="BC446" s="335">
        <f>IF(OR($C507&gt;BC$7,$C507+$E507-2&lt;BC$7),0,($D507-SUM($F507:BB507)-SUM($F446:BB446))*SAP_Leadsheet!$E$91)</f>
        <v>0</v>
      </c>
      <c r="BD446" s="335">
        <f>IF(OR($C507&gt;BD$7,$C507+$E507-2&lt;BD$7),0,($D507-SUM($F507:BC507)-SUM($F446:BC446))*SAP_Leadsheet!$E$91)</f>
        <v>0</v>
      </c>
      <c r="BE446" s="335">
        <f>IF(OR($C507&gt;BE$7,$C507+$E507-2&lt;BE$7),0,($D507-SUM($F507:BD507)-SUM($F446:BD446))*SAP_Leadsheet!$E$91)</f>
        <v>0</v>
      </c>
      <c r="BF446" s="335">
        <f>IF(OR($C507&gt;BF$7,$C507+$E507-2&lt;BF$7),0,($D507-SUM($F507:BE507)-SUM($F446:BE446))*SAP_Leadsheet!$E$91)</f>
        <v>0</v>
      </c>
      <c r="BG446" s="335">
        <f>IF(OR($C507&gt;BG$7,$C507+$E507-2&lt;BG$7),0,($D507-SUM($F507:BF507)-SUM($F446:BF446))*SAP_Leadsheet!$E$91)</f>
        <v>0</v>
      </c>
      <c r="BH446" s="335">
        <f>IF(OR($C507&gt;BH$7,$C507+$E507-2&lt;BH$7),0,($D507-SUM($F507:BG507)-SUM($F446:BG446))*SAP_Leadsheet!$E$91)</f>
        <v>0</v>
      </c>
      <c r="BI446" s="335">
        <f>IF(OR($C507&gt;BI$7,$C507+$E507-2&lt;BI$7),0,($D507-SUM($F507:BH507)-SUM($F446:BH446))*SAP_Leadsheet!$E$91)</f>
        <v>0</v>
      </c>
      <c r="BJ446" s="335">
        <f>IF(OR($C507&gt;BJ$7,$C507+$E507-2&lt;BJ$7),0,($D507-SUM($F507:BI507)-SUM($F446:BI446))*SAP_Leadsheet!$E$91)</f>
        <v>0</v>
      </c>
      <c r="BK446" s="335">
        <f>IF(OR($C507&gt;BK$7,$C507+$E507-2&lt;BK$7),0,($D507-SUM($F507:BJ507)-SUM($F446:BJ446))*SAP_Leadsheet!$E$91)</f>
        <v>0</v>
      </c>
      <c r="BL446" s="335">
        <f>IF(OR($C507&gt;BL$7,$C507+$E507-2&lt;BL$7),0,($D507-SUM($F507:BK507)-SUM($F446:BK446))*SAP_Leadsheet!$E$91)</f>
        <v>0</v>
      </c>
      <c r="BM446" s="335">
        <f>IF(OR($C507&gt;BM$7,$C507+$E507-2&lt;BM$7),0,($D507-SUM($F507:BL507)-SUM($F446:BL446))*SAP_Leadsheet!$E$91)</f>
        <v>0</v>
      </c>
      <c r="BN446" s="335">
        <f>IF(OR($C507&gt;BN$7,$C507+$E507-2&lt;BN$7),0,($D507-SUM($F507:BM507)-SUM($F446:BM446))*SAP_Leadsheet!$E$91)</f>
        <v>0</v>
      </c>
      <c r="BO446" s="253"/>
      <c r="BP446" s="253"/>
      <c r="BQ446" s="253"/>
      <c r="BR446" s="253"/>
      <c r="BS446" s="253"/>
      <c r="BT446" s="253"/>
      <c r="BU446" s="253"/>
      <c r="BV446" s="253"/>
      <c r="BW446" s="253"/>
      <c r="BX446" s="253"/>
      <c r="BY446" s="253"/>
      <c r="BZ446" s="253"/>
      <c r="CA446" s="253"/>
      <c r="CB446" s="253"/>
      <c r="CC446" s="253"/>
      <c r="CD446" s="253"/>
      <c r="CE446" s="253"/>
      <c r="CF446" s="253"/>
      <c r="CG446" s="253"/>
      <c r="CH446" s="253"/>
      <c r="CI446" s="253"/>
      <c r="CJ446" s="253"/>
      <c r="CK446" s="253"/>
      <c r="CL446" s="253"/>
    </row>
    <row r="447" spans="1:90" hidden="1" outlineLevel="1" x14ac:dyDescent="0.15">
      <c r="A447" s="112"/>
      <c r="B447" s="87"/>
      <c r="C447" s="8">
        <v>33</v>
      </c>
      <c r="D447" s="332"/>
      <c r="E447" s="333"/>
      <c r="F447" s="334"/>
      <c r="G447" s="335">
        <f>IF(OR($C508&gt;G$7,$C508+$E508-2&lt;G$7),0,($D508-SUM($F508:F508)-SUM($F447:F447))*SAP_Leadsheet!$E$91)</f>
        <v>0</v>
      </c>
      <c r="H447" s="335">
        <f>IF(OR($C508&gt;H$7,$C508+$E508-2&lt;H$7),0,($D508-SUM($F508:G508)-SUM($F447:G447))*SAP_Leadsheet!$E$91)</f>
        <v>0</v>
      </c>
      <c r="I447" s="335">
        <f>IF(OR($C508&gt;I$7,$C508+$E508-2&lt;I$7),0,($D508-SUM($F508:H508)-SUM($F447:H447))*SAP_Leadsheet!$E$91)</f>
        <v>0</v>
      </c>
      <c r="J447" s="335">
        <f>IF(OR($C508&gt;J$7,$C508+$E508-2&lt;J$7),0,($D508-SUM($F508:I508)-SUM($F447:I447))*SAP_Leadsheet!$E$91)</f>
        <v>0</v>
      </c>
      <c r="K447" s="335">
        <f>IF(OR($C508&gt;K$7,$C508+$E508-2&lt;K$7),0,($D508-SUM($F508:J508)-SUM($F447:J447))*SAP_Leadsheet!$E$91)</f>
        <v>0</v>
      </c>
      <c r="L447" s="335">
        <f>IF(OR($C508&gt;L$7,$C508+$E508-2&lt;L$7),0,($D508-SUM($F508:K508)-SUM($F447:K447))*SAP_Leadsheet!$E$91)</f>
        <v>0</v>
      </c>
      <c r="M447" s="335">
        <f>IF(OR($C508&gt;M$7,$C508+$E508-2&lt;M$7),0,($D508-SUM($F508:L508)-SUM($F447:L447))*SAP_Leadsheet!$E$91)</f>
        <v>0</v>
      </c>
      <c r="N447" s="335">
        <f>IF(OR($C508&gt;N$7,$C508+$E508-2&lt;N$7),0,($D508-SUM($F508:M508)-SUM($F447:M447))*SAP_Leadsheet!$E$91)</f>
        <v>0</v>
      </c>
      <c r="O447" s="335">
        <f>IF(OR($C508&gt;O$7,$C508+$E508-2&lt;O$7),0,($D508-SUM($F508:N508)-SUM($F447:N447))*SAP_Leadsheet!$E$91)</f>
        <v>0</v>
      </c>
      <c r="P447" s="335">
        <f>IF(OR($C508&gt;P$7,$C508+$E508-2&lt;P$7),0,($D508-SUM($F508:O508)-SUM($F447:O447))*SAP_Leadsheet!$E$91)</f>
        <v>0</v>
      </c>
      <c r="Q447" s="335">
        <f>IF(OR($C508&gt;Q$7,$C508+$E508-2&lt;Q$7),0,($D508-SUM($F508:P508)-SUM($F447:P447))*SAP_Leadsheet!$E$91)</f>
        <v>0</v>
      </c>
      <c r="R447" s="335">
        <f>IF(OR($C508&gt;R$7,$C508+$E508-2&lt;R$7),0,($D508-SUM($F508:Q508)-SUM($F447:Q447))*SAP_Leadsheet!$E$91)</f>
        <v>0</v>
      </c>
      <c r="S447" s="335">
        <f>IF(OR($C508&gt;S$7,$C508+$E508-2&lt;S$7),0,($D508-SUM($F508:R508)-SUM($F447:R447))*SAP_Leadsheet!$E$91)</f>
        <v>0</v>
      </c>
      <c r="T447" s="335">
        <f>IF(OR($C508&gt;T$7,$C508+$E508-2&lt;T$7),0,($D508-SUM($F508:S508)-SUM($F447:S447))*SAP_Leadsheet!$E$91)</f>
        <v>0</v>
      </c>
      <c r="U447" s="335">
        <f>IF(OR($C508&gt;U$7,$C508+$E508-2&lt;U$7),0,($D508-SUM($F508:T508)-SUM($F447:T447))*SAP_Leadsheet!$E$91)</f>
        <v>0</v>
      </c>
      <c r="V447" s="335">
        <f>IF(OR($C508&gt;V$7,$C508+$E508-2&lt;V$7),0,($D508-SUM($F508:U508)-SUM($F447:U447))*SAP_Leadsheet!$E$91)</f>
        <v>0</v>
      </c>
      <c r="W447" s="335">
        <f>IF(OR($C508&gt;W$7,$C508+$E508-2&lt;W$7),0,($D508-SUM($F508:V508)-SUM($F447:V447))*SAP_Leadsheet!$E$91)</f>
        <v>0</v>
      </c>
      <c r="X447" s="335">
        <f>IF(OR($C508&gt;X$7,$C508+$E508-2&lt;X$7),0,($D508-SUM($F508:W508)-SUM($F447:W447))*SAP_Leadsheet!$E$91)</f>
        <v>0</v>
      </c>
      <c r="Y447" s="335">
        <f>IF(OR($C508&gt;Y$7,$C508+$E508-2&lt;Y$7),0,($D508-SUM($F508:X508)-SUM($F447:X447))*SAP_Leadsheet!$E$91)</f>
        <v>0</v>
      </c>
      <c r="Z447" s="335">
        <f>IF(OR($C508&gt;Z$7,$C508+$E508-2&lt;Z$7),0,($D508-SUM($F508:Y508)-SUM($F447:Y447))*SAP_Leadsheet!$E$91)</f>
        <v>0</v>
      </c>
      <c r="AA447" s="335">
        <f>IF(OR($C508&gt;AA$7,$C508+$E508-2&lt;AA$7),0,($D508-SUM($F508:Z508)-SUM($F447:Z447))*SAP_Leadsheet!$E$91)</f>
        <v>0</v>
      </c>
      <c r="AB447" s="335">
        <f>IF(OR($C508&gt;AB$7,$C508+$E508-2&lt;AB$7),0,($D508-SUM($F508:AA508)-SUM($F447:AA447))*SAP_Leadsheet!$E$91)</f>
        <v>0</v>
      </c>
      <c r="AC447" s="335">
        <f>IF(OR($C508&gt;AC$7,$C508+$E508-2&lt;AC$7),0,($D508-SUM($F508:AB508)-SUM($F447:AB447))*SAP_Leadsheet!$E$91)</f>
        <v>0</v>
      </c>
      <c r="AD447" s="335">
        <f>IF(OR($C508&gt;AD$7,$C508+$E508-2&lt;AD$7),0,($D508-SUM($F508:AC508)-SUM($F447:AC447))*SAP_Leadsheet!$E$91)</f>
        <v>0</v>
      </c>
      <c r="AE447" s="335">
        <f>IF(OR($C508&gt;AE$7,$C508+$E508-2&lt;AE$7),0,($D508-SUM($F508:AD508)-SUM($F447:AD447))*SAP_Leadsheet!$E$91)</f>
        <v>0</v>
      </c>
      <c r="AF447" s="335">
        <f>IF(OR($C508&gt;AF$7,$C508+$E508-2&lt;AF$7),0,($D508-SUM($F508:AE508)-SUM($F447:AE447))*SAP_Leadsheet!$E$91)</f>
        <v>0</v>
      </c>
      <c r="AG447" s="335">
        <f>IF(OR($C508&gt;AG$7,$C508+$E508-2&lt;AG$7),0,($D508-SUM($F508:AF508)-SUM($F447:AF447))*SAP_Leadsheet!$E$91)</f>
        <v>0</v>
      </c>
      <c r="AH447" s="335">
        <f>IF(OR($C508&gt;AH$7,$C508+$E508-2&lt;AH$7),0,($D508-SUM($F508:AG508)-SUM($F447:AG447))*SAP_Leadsheet!$E$91)</f>
        <v>0</v>
      </c>
      <c r="AI447" s="335">
        <f>IF(OR($C508&gt;AI$7,$C508+$E508-2&lt;AI$7),0,($D508-SUM($F508:AH508)-SUM($F447:AH447))*SAP_Leadsheet!$E$91)</f>
        <v>0</v>
      </c>
      <c r="AJ447" s="335">
        <f>IF(OR($C508&gt;AJ$7,$C508+$E508-2&lt;AJ$7),0,($D508-SUM($F508:AI508)-SUM($F447:AI447))*SAP_Leadsheet!$E$91)</f>
        <v>0</v>
      </c>
      <c r="AK447" s="335">
        <f>IF(OR($C508&gt;AK$7,$C508+$E508-2&lt;AK$7),0,($D508-SUM($F508:AJ508)-SUM($F447:AJ447))*SAP_Leadsheet!$E$91)</f>
        <v>0</v>
      </c>
      <c r="AL447" s="335">
        <f>IF(OR($C508&gt;AL$7,$C508+$E508-2&lt;AL$7),0,($D508-SUM($F508:AK508)-SUM($F447:AK447))*SAP_Leadsheet!$E$91)</f>
        <v>0</v>
      </c>
      <c r="AM447" s="335">
        <f>IF(OR($C508&gt;AM$7,$C508+$E508-2&lt;AM$7),0,($D508-SUM($F508:AL508)-SUM($F447:AL447))*SAP_Leadsheet!$E$91)</f>
        <v>0</v>
      </c>
      <c r="AN447" s="335">
        <f>IF(OR($C508&gt;AN$7,$C508+$E508-2&lt;AN$7),0,($D508-SUM($F508:AM508)-SUM($F447:AM447))*SAP_Leadsheet!$E$91)</f>
        <v>0</v>
      </c>
      <c r="AO447" s="335">
        <f>IF(OR($C508&gt;AO$7,$C508+$E508-2&lt;AO$7),0,($D508-SUM($F508:AN508)-SUM($F447:AN447))*SAP_Leadsheet!$E$91)</f>
        <v>0</v>
      </c>
      <c r="AP447" s="335">
        <f>IF(OR($C508&gt;AP$7,$C508+$E508-2&lt;AP$7),0,($D508-SUM($F508:AO508)-SUM($F447:AO447))*SAP_Leadsheet!$E$91)</f>
        <v>0</v>
      </c>
      <c r="AQ447" s="335">
        <f>IF(OR($C508&gt;AQ$7,$C508+$E508-2&lt;AQ$7),0,($D508-SUM($F508:AP508)-SUM($F447:AP447))*SAP_Leadsheet!$E$91)</f>
        <v>0</v>
      </c>
      <c r="AR447" s="335">
        <f>IF(OR($C508&gt;AR$7,$C508+$E508-2&lt;AR$7),0,($D508-SUM($F508:AQ508)-SUM($F447:AQ447))*SAP_Leadsheet!$E$91)</f>
        <v>0</v>
      </c>
      <c r="AS447" s="335">
        <f>IF(OR($C508&gt;AS$7,$C508+$E508-2&lt;AS$7),0,($D508-SUM($F508:AR508)-SUM($F447:AR447))*SAP_Leadsheet!$E$91)</f>
        <v>0</v>
      </c>
      <c r="AT447" s="335">
        <f>IF(OR($C508&gt;AT$7,$C508+$E508-2&lt;AT$7),0,($D508-SUM($F508:AS508)-SUM($F447:AS447))*SAP_Leadsheet!$E$91)</f>
        <v>0</v>
      </c>
      <c r="AU447" s="335">
        <f>IF(OR($C508&gt;AU$7,$C508+$E508-2&lt;AU$7),0,($D508-SUM($F508:AT508)-SUM($F447:AT447))*SAP_Leadsheet!$E$91)</f>
        <v>0</v>
      </c>
      <c r="AV447" s="335">
        <f>IF(OR($C508&gt;AV$7,$C508+$E508-2&lt;AV$7),0,($D508-SUM($F508:AU508)-SUM($F447:AU447))*SAP_Leadsheet!$E$91)</f>
        <v>0</v>
      </c>
      <c r="AW447" s="335">
        <f>IF(OR($C508&gt;AW$7,$C508+$E508-2&lt;AW$7),0,($D508-SUM($F508:AV508)-SUM($F447:AV447))*SAP_Leadsheet!$E$91)</f>
        <v>0</v>
      </c>
      <c r="AX447" s="335">
        <f>IF(OR($C508&gt;AX$7,$C508+$E508-2&lt;AX$7),0,($D508-SUM($F508:AW508)-SUM($F447:AW447))*SAP_Leadsheet!$E$91)</f>
        <v>0</v>
      </c>
      <c r="AY447" s="335">
        <f>IF(OR($C508&gt;AY$7,$C508+$E508-2&lt;AY$7),0,($D508-SUM($F508:AX508)-SUM($F447:AX447))*SAP_Leadsheet!$E$91)</f>
        <v>0</v>
      </c>
      <c r="AZ447" s="335">
        <f>IF(OR($C508&gt;AZ$7,$C508+$E508-2&lt;AZ$7),0,($D508-SUM($F508:AY508)-SUM($F447:AY447))*SAP_Leadsheet!$E$91)</f>
        <v>0</v>
      </c>
      <c r="BA447" s="335">
        <f>IF(OR($C508&gt;BA$7,$C508+$E508-2&lt;BA$7),0,($D508-SUM($F508:AZ508)-SUM($F447:AZ447))*SAP_Leadsheet!$E$91)</f>
        <v>0</v>
      </c>
      <c r="BB447" s="335">
        <f>IF(OR($C508&gt;BB$7,$C508+$E508-2&lt;BB$7),0,($D508-SUM($F508:BA508)-SUM($F447:BA447))*SAP_Leadsheet!$E$91)</f>
        <v>0</v>
      </c>
      <c r="BC447" s="335">
        <f>IF(OR($C508&gt;BC$7,$C508+$E508-2&lt;BC$7),0,($D508-SUM($F508:BB508)-SUM($F447:BB447))*SAP_Leadsheet!$E$91)</f>
        <v>0</v>
      </c>
      <c r="BD447" s="335">
        <f>IF(OR($C508&gt;BD$7,$C508+$E508-2&lt;BD$7),0,($D508-SUM($F508:BC508)-SUM($F447:BC447))*SAP_Leadsheet!$E$91)</f>
        <v>0</v>
      </c>
      <c r="BE447" s="335">
        <f>IF(OR($C508&gt;BE$7,$C508+$E508-2&lt;BE$7),0,($D508-SUM($F508:BD508)-SUM($F447:BD447))*SAP_Leadsheet!$E$91)</f>
        <v>0</v>
      </c>
      <c r="BF447" s="335">
        <f>IF(OR($C508&gt;BF$7,$C508+$E508-2&lt;BF$7),0,($D508-SUM($F508:BE508)-SUM($F447:BE447))*SAP_Leadsheet!$E$91)</f>
        <v>0</v>
      </c>
      <c r="BG447" s="335">
        <f>IF(OR($C508&gt;BG$7,$C508+$E508-2&lt;BG$7),0,($D508-SUM($F508:BF508)-SUM($F447:BF447))*SAP_Leadsheet!$E$91)</f>
        <v>0</v>
      </c>
      <c r="BH447" s="335">
        <f>IF(OR($C508&gt;BH$7,$C508+$E508-2&lt;BH$7),0,($D508-SUM($F508:BG508)-SUM($F447:BG447))*SAP_Leadsheet!$E$91)</f>
        <v>0</v>
      </c>
      <c r="BI447" s="335">
        <f>IF(OR($C508&gt;BI$7,$C508+$E508-2&lt;BI$7),0,($D508-SUM($F508:BH508)-SUM($F447:BH447))*SAP_Leadsheet!$E$91)</f>
        <v>0</v>
      </c>
      <c r="BJ447" s="335">
        <f>IF(OR($C508&gt;BJ$7,$C508+$E508-2&lt;BJ$7),0,($D508-SUM($F508:BI508)-SUM($F447:BI447))*SAP_Leadsheet!$E$91)</f>
        <v>0</v>
      </c>
      <c r="BK447" s="335">
        <f>IF(OR($C508&gt;BK$7,$C508+$E508-2&lt;BK$7),0,($D508-SUM($F508:BJ508)-SUM($F447:BJ447))*SAP_Leadsheet!$E$91)</f>
        <v>0</v>
      </c>
      <c r="BL447" s="335">
        <f>IF(OR($C508&gt;BL$7,$C508+$E508-2&lt;BL$7),0,($D508-SUM($F508:BK508)-SUM($F447:BK447))*SAP_Leadsheet!$E$91)</f>
        <v>0</v>
      </c>
      <c r="BM447" s="335">
        <f>IF(OR($C508&gt;BM$7,$C508+$E508-2&lt;BM$7),0,($D508-SUM($F508:BL508)-SUM($F447:BL447))*SAP_Leadsheet!$E$91)</f>
        <v>0</v>
      </c>
      <c r="BN447" s="335">
        <f>IF(OR($C508&gt;BN$7,$C508+$E508-2&lt;BN$7),0,($D508-SUM($F508:BM508)-SUM($F447:BM447))*SAP_Leadsheet!$E$91)</f>
        <v>0</v>
      </c>
      <c r="BO447" s="253"/>
      <c r="BP447" s="253"/>
      <c r="BQ447" s="253"/>
      <c r="BR447" s="253"/>
      <c r="BS447" s="253"/>
      <c r="BT447" s="253"/>
      <c r="BU447" s="253"/>
      <c r="BV447" s="253"/>
      <c r="BW447" s="253"/>
      <c r="BX447" s="253"/>
      <c r="BY447" s="253"/>
      <c r="BZ447" s="253"/>
      <c r="CA447" s="253"/>
      <c r="CB447" s="253"/>
      <c r="CC447" s="253"/>
      <c r="CD447" s="253"/>
      <c r="CE447" s="253"/>
      <c r="CF447" s="253"/>
      <c r="CG447" s="253"/>
      <c r="CH447" s="253"/>
      <c r="CI447" s="253"/>
      <c r="CJ447" s="253"/>
      <c r="CK447" s="253"/>
      <c r="CL447" s="253"/>
    </row>
    <row r="448" spans="1:90" hidden="1" outlineLevel="1" x14ac:dyDescent="0.15">
      <c r="A448" s="112"/>
      <c r="B448" s="87"/>
      <c r="C448" s="8">
        <v>34</v>
      </c>
      <c r="D448" s="332"/>
      <c r="E448" s="333"/>
      <c r="F448" s="334"/>
      <c r="G448" s="335">
        <f>IF(OR($C509&gt;G$7,$C509+$E509-2&lt;G$7),0,($D509-SUM($F509:F509)-SUM($F448:F448))*SAP_Leadsheet!$E$91)</f>
        <v>0</v>
      </c>
      <c r="H448" s="335">
        <f>IF(OR($C509&gt;H$7,$C509+$E509-2&lt;H$7),0,($D509-SUM($F509:G509)-SUM($F448:G448))*SAP_Leadsheet!$E$91)</f>
        <v>0</v>
      </c>
      <c r="I448" s="335">
        <f>IF(OR($C509&gt;I$7,$C509+$E509-2&lt;I$7),0,($D509-SUM($F509:H509)-SUM($F448:H448))*SAP_Leadsheet!$E$91)</f>
        <v>0</v>
      </c>
      <c r="J448" s="335">
        <f>IF(OR($C509&gt;J$7,$C509+$E509-2&lt;J$7),0,($D509-SUM($F509:I509)-SUM($F448:I448))*SAP_Leadsheet!$E$91)</f>
        <v>0</v>
      </c>
      <c r="K448" s="335">
        <f>IF(OR($C509&gt;K$7,$C509+$E509-2&lt;K$7),0,($D509-SUM($F509:J509)-SUM($F448:J448))*SAP_Leadsheet!$E$91)</f>
        <v>0</v>
      </c>
      <c r="L448" s="335">
        <f>IF(OR($C509&gt;L$7,$C509+$E509-2&lt;L$7),0,($D509-SUM($F509:K509)-SUM($F448:K448))*SAP_Leadsheet!$E$91)</f>
        <v>0</v>
      </c>
      <c r="M448" s="335">
        <f>IF(OR($C509&gt;M$7,$C509+$E509-2&lt;M$7),0,($D509-SUM($F509:L509)-SUM($F448:L448))*SAP_Leadsheet!$E$91)</f>
        <v>0</v>
      </c>
      <c r="N448" s="335">
        <f>IF(OR($C509&gt;N$7,$C509+$E509-2&lt;N$7),0,($D509-SUM($F509:M509)-SUM($F448:M448))*SAP_Leadsheet!$E$91)</f>
        <v>0</v>
      </c>
      <c r="O448" s="335">
        <f>IF(OR($C509&gt;O$7,$C509+$E509-2&lt;O$7),0,($D509-SUM($F509:N509)-SUM($F448:N448))*SAP_Leadsheet!$E$91)</f>
        <v>0</v>
      </c>
      <c r="P448" s="335">
        <f>IF(OR($C509&gt;P$7,$C509+$E509-2&lt;P$7),0,($D509-SUM($F509:O509)-SUM($F448:O448))*SAP_Leadsheet!$E$91)</f>
        <v>0</v>
      </c>
      <c r="Q448" s="335">
        <f>IF(OR($C509&gt;Q$7,$C509+$E509-2&lt;Q$7),0,($D509-SUM($F509:P509)-SUM($F448:P448))*SAP_Leadsheet!$E$91)</f>
        <v>0</v>
      </c>
      <c r="R448" s="335">
        <f>IF(OR($C509&gt;R$7,$C509+$E509-2&lt;R$7),0,($D509-SUM($F509:Q509)-SUM($F448:Q448))*SAP_Leadsheet!$E$91)</f>
        <v>0</v>
      </c>
      <c r="S448" s="335">
        <f>IF(OR($C509&gt;S$7,$C509+$E509-2&lt;S$7),0,($D509-SUM($F509:R509)-SUM($F448:R448))*SAP_Leadsheet!$E$91)</f>
        <v>0</v>
      </c>
      <c r="T448" s="335">
        <f>IF(OR($C509&gt;T$7,$C509+$E509-2&lt;T$7),0,($D509-SUM($F509:S509)-SUM($F448:S448))*SAP_Leadsheet!$E$91)</f>
        <v>0</v>
      </c>
      <c r="U448" s="335">
        <f>IF(OR($C509&gt;U$7,$C509+$E509-2&lt;U$7),0,($D509-SUM($F509:T509)-SUM($F448:T448))*SAP_Leadsheet!$E$91)</f>
        <v>0</v>
      </c>
      <c r="V448" s="335">
        <f>IF(OR($C509&gt;V$7,$C509+$E509-2&lt;V$7),0,($D509-SUM($F509:U509)-SUM($F448:U448))*SAP_Leadsheet!$E$91)</f>
        <v>0</v>
      </c>
      <c r="W448" s="335">
        <f>IF(OR($C509&gt;W$7,$C509+$E509-2&lt;W$7),0,($D509-SUM($F509:V509)-SUM($F448:V448))*SAP_Leadsheet!$E$91)</f>
        <v>0</v>
      </c>
      <c r="X448" s="335">
        <f>IF(OR($C509&gt;X$7,$C509+$E509-2&lt;X$7),0,($D509-SUM($F509:W509)-SUM($F448:W448))*SAP_Leadsheet!$E$91)</f>
        <v>0</v>
      </c>
      <c r="Y448" s="335">
        <f>IF(OR($C509&gt;Y$7,$C509+$E509-2&lt;Y$7),0,($D509-SUM($F509:X509)-SUM($F448:X448))*SAP_Leadsheet!$E$91)</f>
        <v>0</v>
      </c>
      <c r="Z448" s="335">
        <f>IF(OR($C509&gt;Z$7,$C509+$E509-2&lt;Z$7),0,($D509-SUM($F509:Y509)-SUM($F448:Y448))*SAP_Leadsheet!$E$91)</f>
        <v>0</v>
      </c>
      <c r="AA448" s="335">
        <f>IF(OR($C509&gt;AA$7,$C509+$E509-2&lt;AA$7),0,($D509-SUM($F509:Z509)-SUM($F448:Z448))*SAP_Leadsheet!$E$91)</f>
        <v>0</v>
      </c>
      <c r="AB448" s="335">
        <f>IF(OR($C509&gt;AB$7,$C509+$E509-2&lt;AB$7),0,($D509-SUM($F509:AA509)-SUM($F448:AA448))*SAP_Leadsheet!$E$91)</f>
        <v>0</v>
      </c>
      <c r="AC448" s="335">
        <f>IF(OR($C509&gt;AC$7,$C509+$E509-2&lt;AC$7),0,($D509-SUM($F509:AB509)-SUM($F448:AB448))*SAP_Leadsheet!$E$91)</f>
        <v>0</v>
      </c>
      <c r="AD448" s="335">
        <f>IF(OR($C509&gt;AD$7,$C509+$E509-2&lt;AD$7),0,($D509-SUM($F509:AC509)-SUM($F448:AC448))*SAP_Leadsheet!$E$91)</f>
        <v>0</v>
      </c>
      <c r="AE448" s="335">
        <f>IF(OR($C509&gt;AE$7,$C509+$E509-2&lt;AE$7),0,($D509-SUM($F509:AD509)-SUM($F448:AD448))*SAP_Leadsheet!$E$91)</f>
        <v>0</v>
      </c>
      <c r="AF448" s="335">
        <f>IF(OR($C509&gt;AF$7,$C509+$E509-2&lt;AF$7),0,($D509-SUM($F509:AE509)-SUM($F448:AE448))*SAP_Leadsheet!$E$91)</f>
        <v>0</v>
      </c>
      <c r="AG448" s="335">
        <f>IF(OR($C509&gt;AG$7,$C509+$E509-2&lt;AG$7),0,($D509-SUM($F509:AF509)-SUM($F448:AF448))*SAP_Leadsheet!$E$91)</f>
        <v>0</v>
      </c>
      <c r="AH448" s="335">
        <f>IF(OR($C509&gt;AH$7,$C509+$E509-2&lt;AH$7),0,($D509-SUM($F509:AG509)-SUM($F448:AG448))*SAP_Leadsheet!$E$91)</f>
        <v>0</v>
      </c>
      <c r="AI448" s="335">
        <f>IF(OR($C509&gt;AI$7,$C509+$E509-2&lt;AI$7),0,($D509-SUM($F509:AH509)-SUM($F448:AH448))*SAP_Leadsheet!$E$91)</f>
        <v>0</v>
      </c>
      <c r="AJ448" s="335">
        <f>IF(OR($C509&gt;AJ$7,$C509+$E509-2&lt;AJ$7),0,($D509-SUM($F509:AI509)-SUM($F448:AI448))*SAP_Leadsheet!$E$91)</f>
        <v>0</v>
      </c>
      <c r="AK448" s="335">
        <f>IF(OR($C509&gt;AK$7,$C509+$E509-2&lt;AK$7),0,($D509-SUM($F509:AJ509)-SUM($F448:AJ448))*SAP_Leadsheet!$E$91)</f>
        <v>0</v>
      </c>
      <c r="AL448" s="335">
        <f>IF(OR($C509&gt;AL$7,$C509+$E509-2&lt;AL$7),0,($D509-SUM($F509:AK509)-SUM($F448:AK448))*SAP_Leadsheet!$E$91)</f>
        <v>0</v>
      </c>
      <c r="AM448" s="335">
        <f>IF(OR($C509&gt;AM$7,$C509+$E509-2&lt;AM$7),0,($D509-SUM($F509:AL509)-SUM($F448:AL448))*SAP_Leadsheet!$E$91)</f>
        <v>0</v>
      </c>
      <c r="AN448" s="335">
        <f>IF(OR($C509&gt;AN$7,$C509+$E509-2&lt;AN$7),0,($D509-SUM($F509:AM509)-SUM($F448:AM448))*SAP_Leadsheet!$E$91)</f>
        <v>0</v>
      </c>
      <c r="AO448" s="335">
        <f>IF(OR($C509&gt;AO$7,$C509+$E509-2&lt;AO$7),0,($D509-SUM($F509:AN509)-SUM($F448:AN448))*SAP_Leadsheet!$E$91)</f>
        <v>0</v>
      </c>
      <c r="AP448" s="335">
        <f>IF(OR($C509&gt;AP$7,$C509+$E509-2&lt;AP$7),0,($D509-SUM($F509:AO509)-SUM($F448:AO448))*SAP_Leadsheet!$E$91)</f>
        <v>0</v>
      </c>
      <c r="AQ448" s="335">
        <f>IF(OR($C509&gt;AQ$7,$C509+$E509-2&lt;AQ$7),0,($D509-SUM($F509:AP509)-SUM($F448:AP448))*SAP_Leadsheet!$E$91)</f>
        <v>0</v>
      </c>
      <c r="AR448" s="335">
        <f>IF(OR($C509&gt;AR$7,$C509+$E509-2&lt;AR$7),0,($D509-SUM($F509:AQ509)-SUM($F448:AQ448))*SAP_Leadsheet!$E$91)</f>
        <v>0</v>
      </c>
      <c r="AS448" s="335">
        <f>IF(OR($C509&gt;AS$7,$C509+$E509-2&lt;AS$7),0,($D509-SUM($F509:AR509)-SUM($F448:AR448))*SAP_Leadsheet!$E$91)</f>
        <v>0</v>
      </c>
      <c r="AT448" s="335">
        <f>IF(OR($C509&gt;AT$7,$C509+$E509-2&lt;AT$7),0,($D509-SUM($F509:AS509)-SUM($F448:AS448))*SAP_Leadsheet!$E$91)</f>
        <v>0</v>
      </c>
      <c r="AU448" s="335">
        <f>IF(OR($C509&gt;AU$7,$C509+$E509-2&lt;AU$7),0,($D509-SUM($F509:AT509)-SUM($F448:AT448))*SAP_Leadsheet!$E$91)</f>
        <v>0</v>
      </c>
      <c r="AV448" s="335">
        <f>IF(OR($C509&gt;AV$7,$C509+$E509-2&lt;AV$7),0,($D509-SUM($F509:AU509)-SUM($F448:AU448))*SAP_Leadsheet!$E$91)</f>
        <v>0</v>
      </c>
      <c r="AW448" s="335">
        <f>IF(OR($C509&gt;AW$7,$C509+$E509-2&lt;AW$7),0,($D509-SUM($F509:AV509)-SUM($F448:AV448))*SAP_Leadsheet!$E$91)</f>
        <v>0</v>
      </c>
      <c r="AX448" s="335">
        <f>IF(OR($C509&gt;AX$7,$C509+$E509-2&lt;AX$7),0,($D509-SUM($F509:AW509)-SUM($F448:AW448))*SAP_Leadsheet!$E$91)</f>
        <v>0</v>
      </c>
      <c r="AY448" s="335">
        <f>IF(OR($C509&gt;AY$7,$C509+$E509-2&lt;AY$7),0,($D509-SUM($F509:AX509)-SUM($F448:AX448))*SAP_Leadsheet!$E$91)</f>
        <v>0</v>
      </c>
      <c r="AZ448" s="335">
        <f>IF(OR($C509&gt;AZ$7,$C509+$E509-2&lt;AZ$7),0,($D509-SUM($F509:AY509)-SUM($F448:AY448))*SAP_Leadsheet!$E$91)</f>
        <v>0</v>
      </c>
      <c r="BA448" s="335">
        <f>IF(OR($C509&gt;BA$7,$C509+$E509-2&lt;BA$7),0,($D509-SUM($F509:AZ509)-SUM($F448:AZ448))*SAP_Leadsheet!$E$91)</f>
        <v>0</v>
      </c>
      <c r="BB448" s="335">
        <f>IF(OR($C509&gt;BB$7,$C509+$E509-2&lt;BB$7),0,($D509-SUM($F509:BA509)-SUM($F448:BA448))*SAP_Leadsheet!$E$91)</f>
        <v>0</v>
      </c>
      <c r="BC448" s="335">
        <f>IF(OR($C509&gt;BC$7,$C509+$E509-2&lt;BC$7),0,($D509-SUM($F509:BB509)-SUM($F448:BB448))*SAP_Leadsheet!$E$91)</f>
        <v>0</v>
      </c>
      <c r="BD448" s="335">
        <f>IF(OR($C509&gt;BD$7,$C509+$E509-2&lt;BD$7),0,($D509-SUM($F509:BC509)-SUM($F448:BC448))*SAP_Leadsheet!$E$91)</f>
        <v>0</v>
      </c>
      <c r="BE448" s="335">
        <f>IF(OR($C509&gt;BE$7,$C509+$E509-2&lt;BE$7),0,($D509-SUM($F509:BD509)-SUM($F448:BD448))*SAP_Leadsheet!$E$91)</f>
        <v>0</v>
      </c>
      <c r="BF448" s="335">
        <f>IF(OR($C509&gt;BF$7,$C509+$E509-2&lt;BF$7),0,($D509-SUM($F509:BE509)-SUM($F448:BE448))*SAP_Leadsheet!$E$91)</f>
        <v>0</v>
      </c>
      <c r="BG448" s="335">
        <f>IF(OR($C509&gt;BG$7,$C509+$E509-2&lt;BG$7),0,($D509-SUM($F509:BF509)-SUM($F448:BF448))*SAP_Leadsheet!$E$91)</f>
        <v>0</v>
      </c>
      <c r="BH448" s="335">
        <f>IF(OR($C509&gt;BH$7,$C509+$E509-2&lt;BH$7),0,($D509-SUM($F509:BG509)-SUM($F448:BG448))*SAP_Leadsheet!$E$91)</f>
        <v>0</v>
      </c>
      <c r="BI448" s="335">
        <f>IF(OR($C509&gt;BI$7,$C509+$E509-2&lt;BI$7),0,($D509-SUM($F509:BH509)-SUM($F448:BH448))*SAP_Leadsheet!$E$91)</f>
        <v>0</v>
      </c>
      <c r="BJ448" s="335">
        <f>IF(OR($C509&gt;BJ$7,$C509+$E509-2&lt;BJ$7),0,($D509-SUM($F509:BI509)-SUM($F448:BI448))*SAP_Leadsheet!$E$91)</f>
        <v>0</v>
      </c>
      <c r="BK448" s="335">
        <f>IF(OR($C509&gt;BK$7,$C509+$E509-2&lt;BK$7),0,($D509-SUM($F509:BJ509)-SUM($F448:BJ448))*SAP_Leadsheet!$E$91)</f>
        <v>0</v>
      </c>
      <c r="BL448" s="335">
        <f>IF(OR($C509&gt;BL$7,$C509+$E509-2&lt;BL$7),0,($D509-SUM($F509:BK509)-SUM($F448:BK448))*SAP_Leadsheet!$E$91)</f>
        <v>0</v>
      </c>
      <c r="BM448" s="335">
        <f>IF(OR($C509&gt;BM$7,$C509+$E509-2&lt;BM$7),0,($D509-SUM($F509:BL509)-SUM($F448:BL448))*SAP_Leadsheet!$E$91)</f>
        <v>0</v>
      </c>
      <c r="BN448" s="335">
        <f>IF(OR($C509&gt;BN$7,$C509+$E509-2&lt;BN$7),0,($D509-SUM($F509:BM509)-SUM($F448:BM448))*SAP_Leadsheet!$E$91)</f>
        <v>0</v>
      </c>
      <c r="BO448" s="253"/>
      <c r="BP448" s="253"/>
      <c r="BQ448" s="253"/>
      <c r="BR448" s="253"/>
      <c r="BS448" s="253"/>
      <c r="BT448" s="253"/>
      <c r="BU448" s="253"/>
      <c r="BV448" s="253"/>
      <c r="BW448" s="253"/>
      <c r="BX448" s="253"/>
      <c r="BY448" s="253"/>
      <c r="BZ448" s="253"/>
      <c r="CA448" s="253"/>
      <c r="CB448" s="253"/>
      <c r="CC448" s="253"/>
      <c r="CD448" s="253"/>
      <c r="CE448" s="253"/>
      <c r="CF448" s="253"/>
      <c r="CG448" s="253"/>
      <c r="CH448" s="253"/>
      <c r="CI448" s="253"/>
      <c r="CJ448" s="253"/>
      <c r="CK448" s="253"/>
      <c r="CL448" s="253"/>
    </row>
    <row r="449" spans="1:90" hidden="1" outlineLevel="1" x14ac:dyDescent="0.15">
      <c r="A449" s="112"/>
      <c r="B449" s="87"/>
      <c r="C449" s="8">
        <v>35</v>
      </c>
      <c r="D449" s="332"/>
      <c r="E449" s="333"/>
      <c r="F449" s="334"/>
      <c r="G449" s="335">
        <f>IF(OR($C510&gt;G$7,$C510+$E510-2&lt;G$7),0,($D510-SUM($F510:F510)-SUM($F449:F449))*SAP_Leadsheet!$E$91)</f>
        <v>0</v>
      </c>
      <c r="H449" s="335">
        <f>IF(OR($C510&gt;H$7,$C510+$E510-2&lt;H$7),0,($D510-SUM($F510:G510)-SUM($F449:G449))*SAP_Leadsheet!$E$91)</f>
        <v>0</v>
      </c>
      <c r="I449" s="335">
        <f>IF(OR($C510&gt;I$7,$C510+$E510-2&lt;I$7),0,($D510-SUM($F510:H510)-SUM($F449:H449))*SAP_Leadsheet!$E$91)</f>
        <v>0</v>
      </c>
      <c r="J449" s="335">
        <f>IF(OR($C510&gt;J$7,$C510+$E510-2&lt;J$7),0,($D510-SUM($F510:I510)-SUM($F449:I449))*SAP_Leadsheet!$E$91)</f>
        <v>0</v>
      </c>
      <c r="K449" s="335">
        <f>IF(OR($C510&gt;K$7,$C510+$E510-2&lt;K$7),0,($D510-SUM($F510:J510)-SUM($F449:J449))*SAP_Leadsheet!$E$91)</f>
        <v>0</v>
      </c>
      <c r="L449" s="335">
        <f>IF(OR($C510&gt;L$7,$C510+$E510-2&lt;L$7),0,($D510-SUM($F510:K510)-SUM($F449:K449))*SAP_Leadsheet!$E$91)</f>
        <v>0</v>
      </c>
      <c r="M449" s="335">
        <f>IF(OR($C510&gt;M$7,$C510+$E510-2&lt;M$7),0,($D510-SUM($F510:L510)-SUM($F449:L449))*SAP_Leadsheet!$E$91)</f>
        <v>0</v>
      </c>
      <c r="N449" s="335">
        <f>IF(OR($C510&gt;N$7,$C510+$E510-2&lt;N$7),0,($D510-SUM($F510:M510)-SUM($F449:M449))*SAP_Leadsheet!$E$91)</f>
        <v>0</v>
      </c>
      <c r="O449" s="335">
        <f>IF(OR($C510&gt;O$7,$C510+$E510-2&lt;O$7),0,($D510-SUM($F510:N510)-SUM($F449:N449))*SAP_Leadsheet!$E$91)</f>
        <v>0</v>
      </c>
      <c r="P449" s="335">
        <f>IF(OR($C510&gt;P$7,$C510+$E510-2&lt;P$7),0,($D510-SUM($F510:O510)-SUM($F449:O449))*SAP_Leadsheet!$E$91)</f>
        <v>0</v>
      </c>
      <c r="Q449" s="335">
        <f>IF(OR($C510&gt;Q$7,$C510+$E510-2&lt;Q$7),0,($D510-SUM($F510:P510)-SUM($F449:P449))*SAP_Leadsheet!$E$91)</f>
        <v>0</v>
      </c>
      <c r="R449" s="335">
        <f>IF(OR($C510&gt;R$7,$C510+$E510-2&lt;R$7),0,($D510-SUM($F510:Q510)-SUM($F449:Q449))*SAP_Leadsheet!$E$91)</f>
        <v>0</v>
      </c>
      <c r="S449" s="335">
        <f>IF(OR($C510&gt;S$7,$C510+$E510-2&lt;S$7),0,($D510-SUM($F510:R510)-SUM($F449:R449))*SAP_Leadsheet!$E$91)</f>
        <v>0</v>
      </c>
      <c r="T449" s="335">
        <f>IF(OR($C510&gt;T$7,$C510+$E510-2&lt;T$7),0,($D510-SUM($F510:S510)-SUM($F449:S449))*SAP_Leadsheet!$E$91)</f>
        <v>0</v>
      </c>
      <c r="U449" s="335">
        <f>IF(OR($C510&gt;U$7,$C510+$E510-2&lt;U$7),0,($D510-SUM($F510:T510)-SUM($F449:T449))*SAP_Leadsheet!$E$91)</f>
        <v>0</v>
      </c>
      <c r="V449" s="335">
        <f>IF(OR($C510&gt;V$7,$C510+$E510-2&lt;V$7),0,($D510-SUM($F510:U510)-SUM($F449:U449))*SAP_Leadsheet!$E$91)</f>
        <v>0</v>
      </c>
      <c r="W449" s="335">
        <f>IF(OR($C510&gt;W$7,$C510+$E510-2&lt;W$7),0,($D510-SUM($F510:V510)-SUM($F449:V449))*SAP_Leadsheet!$E$91)</f>
        <v>0</v>
      </c>
      <c r="X449" s="335">
        <f>IF(OR($C510&gt;X$7,$C510+$E510-2&lt;X$7),0,($D510-SUM($F510:W510)-SUM($F449:W449))*SAP_Leadsheet!$E$91)</f>
        <v>0</v>
      </c>
      <c r="Y449" s="335">
        <f>IF(OR($C510&gt;Y$7,$C510+$E510-2&lt;Y$7),0,($D510-SUM($F510:X510)-SUM($F449:X449))*SAP_Leadsheet!$E$91)</f>
        <v>0</v>
      </c>
      <c r="Z449" s="335">
        <f>IF(OR($C510&gt;Z$7,$C510+$E510-2&lt;Z$7),0,($D510-SUM($F510:Y510)-SUM($F449:Y449))*SAP_Leadsheet!$E$91)</f>
        <v>0</v>
      </c>
      <c r="AA449" s="335">
        <f>IF(OR($C510&gt;AA$7,$C510+$E510-2&lt;AA$7),0,($D510-SUM($F510:Z510)-SUM($F449:Z449))*SAP_Leadsheet!$E$91)</f>
        <v>0</v>
      </c>
      <c r="AB449" s="335">
        <f>IF(OR($C510&gt;AB$7,$C510+$E510-2&lt;AB$7),0,($D510-SUM($F510:AA510)-SUM($F449:AA449))*SAP_Leadsheet!$E$91)</f>
        <v>0</v>
      </c>
      <c r="AC449" s="335">
        <f>IF(OR($C510&gt;AC$7,$C510+$E510-2&lt;AC$7),0,($D510-SUM($F510:AB510)-SUM($F449:AB449))*SAP_Leadsheet!$E$91)</f>
        <v>0</v>
      </c>
      <c r="AD449" s="335">
        <f>IF(OR($C510&gt;AD$7,$C510+$E510-2&lt;AD$7),0,($D510-SUM($F510:AC510)-SUM($F449:AC449))*SAP_Leadsheet!$E$91)</f>
        <v>0</v>
      </c>
      <c r="AE449" s="335">
        <f>IF(OR($C510&gt;AE$7,$C510+$E510-2&lt;AE$7),0,($D510-SUM($F510:AD510)-SUM($F449:AD449))*SAP_Leadsheet!$E$91)</f>
        <v>0</v>
      </c>
      <c r="AF449" s="335">
        <f>IF(OR($C510&gt;AF$7,$C510+$E510-2&lt;AF$7),0,($D510-SUM($F510:AE510)-SUM($F449:AE449))*SAP_Leadsheet!$E$91)</f>
        <v>0</v>
      </c>
      <c r="AG449" s="335">
        <f>IF(OR($C510&gt;AG$7,$C510+$E510-2&lt;AG$7),0,($D510-SUM($F510:AF510)-SUM($F449:AF449))*SAP_Leadsheet!$E$91)</f>
        <v>0</v>
      </c>
      <c r="AH449" s="335">
        <f>IF(OR($C510&gt;AH$7,$C510+$E510-2&lt;AH$7),0,($D510-SUM($F510:AG510)-SUM($F449:AG449))*SAP_Leadsheet!$E$91)</f>
        <v>0</v>
      </c>
      <c r="AI449" s="335">
        <f>IF(OR($C510&gt;AI$7,$C510+$E510-2&lt;AI$7),0,($D510-SUM($F510:AH510)-SUM($F449:AH449))*SAP_Leadsheet!$E$91)</f>
        <v>0</v>
      </c>
      <c r="AJ449" s="335">
        <f>IF(OR($C510&gt;AJ$7,$C510+$E510-2&lt;AJ$7),0,($D510-SUM($F510:AI510)-SUM($F449:AI449))*SAP_Leadsheet!$E$91)</f>
        <v>0</v>
      </c>
      <c r="AK449" s="335">
        <f>IF(OR($C510&gt;AK$7,$C510+$E510-2&lt;AK$7),0,($D510-SUM($F510:AJ510)-SUM($F449:AJ449))*SAP_Leadsheet!$E$91)</f>
        <v>0</v>
      </c>
      <c r="AL449" s="335">
        <f>IF(OR($C510&gt;AL$7,$C510+$E510-2&lt;AL$7),0,($D510-SUM($F510:AK510)-SUM($F449:AK449))*SAP_Leadsheet!$E$91)</f>
        <v>0</v>
      </c>
      <c r="AM449" s="335">
        <f>IF(OR($C510&gt;AM$7,$C510+$E510-2&lt;AM$7),0,($D510-SUM($F510:AL510)-SUM($F449:AL449))*SAP_Leadsheet!$E$91)</f>
        <v>0</v>
      </c>
      <c r="AN449" s="335">
        <f>IF(OR($C510&gt;AN$7,$C510+$E510-2&lt;AN$7),0,($D510-SUM($F510:AM510)-SUM($F449:AM449))*SAP_Leadsheet!$E$91)</f>
        <v>0</v>
      </c>
      <c r="AO449" s="335">
        <f>IF(OR($C510&gt;AO$7,$C510+$E510-2&lt;AO$7),0,($D510-SUM($F510:AN510)-SUM($F449:AN449))*SAP_Leadsheet!$E$91)</f>
        <v>0</v>
      </c>
      <c r="AP449" s="335">
        <f>IF(OR($C510&gt;AP$7,$C510+$E510-2&lt;AP$7),0,($D510-SUM($F510:AO510)-SUM($F449:AO449))*SAP_Leadsheet!$E$91)</f>
        <v>0</v>
      </c>
      <c r="AQ449" s="335">
        <f>IF(OR($C510&gt;AQ$7,$C510+$E510-2&lt;AQ$7),0,($D510-SUM($F510:AP510)-SUM($F449:AP449))*SAP_Leadsheet!$E$91)</f>
        <v>0</v>
      </c>
      <c r="AR449" s="335">
        <f>IF(OR($C510&gt;AR$7,$C510+$E510-2&lt;AR$7),0,($D510-SUM($F510:AQ510)-SUM($F449:AQ449))*SAP_Leadsheet!$E$91)</f>
        <v>0</v>
      </c>
      <c r="AS449" s="335">
        <f>IF(OR($C510&gt;AS$7,$C510+$E510-2&lt;AS$7),0,($D510-SUM($F510:AR510)-SUM($F449:AR449))*SAP_Leadsheet!$E$91)</f>
        <v>0</v>
      </c>
      <c r="AT449" s="335">
        <f>IF(OR($C510&gt;AT$7,$C510+$E510-2&lt;AT$7),0,($D510-SUM($F510:AS510)-SUM($F449:AS449))*SAP_Leadsheet!$E$91)</f>
        <v>0</v>
      </c>
      <c r="AU449" s="335">
        <f>IF(OR($C510&gt;AU$7,$C510+$E510-2&lt;AU$7),0,($D510-SUM($F510:AT510)-SUM($F449:AT449))*SAP_Leadsheet!$E$91)</f>
        <v>0</v>
      </c>
      <c r="AV449" s="335">
        <f>IF(OR($C510&gt;AV$7,$C510+$E510-2&lt;AV$7),0,($D510-SUM($F510:AU510)-SUM($F449:AU449))*SAP_Leadsheet!$E$91)</f>
        <v>0</v>
      </c>
      <c r="AW449" s="335">
        <f>IF(OR($C510&gt;AW$7,$C510+$E510-2&lt;AW$7),0,($D510-SUM($F510:AV510)-SUM($F449:AV449))*SAP_Leadsheet!$E$91)</f>
        <v>0</v>
      </c>
      <c r="AX449" s="335">
        <f>IF(OR($C510&gt;AX$7,$C510+$E510-2&lt;AX$7),0,($D510-SUM($F510:AW510)-SUM($F449:AW449))*SAP_Leadsheet!$E$91)</f>
        <v>0</v>
      </c>
      <c r="AY449" s="335">
        <f>IF(OR($C510&gt;AY$7,$C510+$E510-2&lt;AY$7),0,($D510-SUM($F510:AX510)-SUM($F449:AX449))*SAP_Leadsheet!$E$91)</f>
        <v>0</v>
      </c>
      <c r="AZ449" s="335">
        <f>IF(OR($C510&gt;AZ$7,$C510+$E510-2&lt;AZ$7),0,($D510-SUM($F510:AY510)-SUM($F449:AY449))*SAP_Leadsheet!$E$91)</f>
        <v>0</v>
      </c>
      <c r="BA449" s="335">
        <f>IF(OR($C510&gt;BA$7,$C510+$E510-2&lt;BA$7),0,($D510-SUM($F510:AZ510)-SUM($F449:AZ449))*SAP_Leadsheet!$E$91)</f>
        <v>0</v>
      </c>
      <c r="BB449" s="335">
        <f>IF(OR($C510&gt;BB$7,$C510+$E510-2&lt;BB$7),0,($D510-SUM($F510:BA510)-SUM($F449:BA449))*SAP_Leadsheet!$E$91)</f>
        <v>0</v>
      </c>
      <c r="BC449" s="335">
        <f>IF(OR($C510&gt;BC$7,$C510+$E510-2&lt;BC$7),0,($D510-SUM($F510:BB510)-SUM($F449:BB449))*SAP_Leadsheet!$E$91)</f>
        <v>0</v>
      </c>
      <c r="BD449" s="335">
        <f>IF(OR($C510&gt;BD$7,$C510+$E510-2&lt;BD$7),0,($D510-SUM($F510:BC510)-SUM($F449:BC449))*SAP_Leadsheet!$E$91)</f>
        <v>0</v>
      </c>
      <c r="BE449" s="335">
        <f>IF(OR($C510&gt;BE$7,$C510+$E510-2&lt;BE$7),0,($D510-SUM($F510:BD510)-SUM($F449:BD449))*SAP_Leadsheet!$E$91)</f>
        <v>0</v>
      </c>
      <c r="BF449" s="335">
        <f>IF(OR($C510&gt;BF$7,$C510+$E510-2&lt;BF$7),0,($D510-SUM($F510:BE510)-SUM($F449:BE449))*SAP_Leadsheet!$E$91)</f>
        <v>0</v>
      </c>
      <c r="BG449" s="335">
        <f>IF(OR($C510&gt;BG$7,$C510+$E510-2&lt;BG$7),0,($D510-SUM($F510:BF510)-SUM($F449:BF449))*SAP_Leadsheet!$E$91)</f>
        <v>0</v>
      </c>
      <c r="BH449" s="335">
        <f>IF(OR($C510&gt;BH$7,$C510+$E510-2&lt;BH$7),0,($D510-SUM($F510:BG510)-SUM($F449:BG449))*SAP_Leadsheet!$E$91)</f>
        <v>0</v>
      </c>
      <c r="BI449" s="335">
        <f>IF(OR($C510&gt;BI$7,$C510+$E510-2&lt;BI$7),0,($D510-SUM($F510:BH510)-SUM($F449:BH449))*SAP_Leadsheet!$E$91)</f>
        <v>0</v>
      </c>
      <c r="BJ449" s="335">
        <f>IF(OR($C510&gt;BJ$7,$C510+$E510-2&lt;BJ$7),0,($D510-SUM($F510:BI510)-SUM($F449:BI449))*SAP_Leadsheet!$E$91)</f>
        <v>0</v>
      </c>
      <c r="BK449" s="335">
        <f>IF(OR($C510&gt;BK$7,$C510+$E510-2&lt;BK$7),0,($D510-SUM($F510:BJ510)-SUM($F449:BJ449))*SAP_Leadsheet!$E$91)</f>
        <v>0</v>
      </c>
      <c r="BL449" s="335">
        <f>IF(OR($C510&gt;BL$7,$C510+$E510-2&lt;BL$7),0,($D510-SUM($F510:BK510)-SUM($F449:BK449))*SAP_Leadsheet!$E$91)</f>
        <v>0</v>
      </c>
      <c r="BM449" s="335">
        <f>IF(OR($C510&gt;BM$7,$C510+$E510-2&lt;BM$7),0,($D510-SUM($F510:BL510)-SUM($F449:BL449))*SAP_Leadsheet!$E$91)</f>
        <v>0</v>
      </c>
      <c r="BN449" s="335">
        <f>IF(OR($C510&gt;BN$7,$C510+$E510-2&lt;BN$7),0,($D510-SUM($F510:BM510)-SUM($F449:BM449))*SAP_Leadsheet!$E$91)</f>
        <v>0</v>
      </c>
      <c r="BO449" s="253"/>
      <c r="BP449" s="253"/>
      <c r="BQ449" s="253"/>
      <c r="BR449" s="253"/>
      <c r="BS449" s="253"/>
      <c r="BT449" s="253"/>
      <c r="BU449" s="253"/>
      <c r="BV449" s="253"/>
      <c r="BW449" s="253"/>
      <c r="BX449" s="253"/>
      <c r="BY449" s="253"/>
      <c r="BZ449" s="253"/>
      <c r="CA449" s="253"/>
      <c r="CB449" s="253"/>
      <c r="CC449" s="253"/>
      <c r="CD449" s="253"/>
      <c r="CE449" s="253"/>
      <c r="CF449" s="253"/>
      <c r="CG449" s="253"/>
      <c r="CH449" s="253"/>
      <c r="CI449" s="253"/>
      <c r="CJ449" s="253"/>
      <c r="CK449" s="253"/>
      <c r="CL449" s="253"/>
    </row>
    <row r="450" spans="1:90" hidden="1" outlineLevel="1" x14ac:dyDescent="0.15">
      <c r="A450" s="112"/>
      <c r="B450" s="87"/>
      <c r="C450" s="8">
        <v>36</v>
      </c>
      <c r="D450" s="332"/>
      <c r="E450" s="333"/>
      <c r="F450" s="334"/>
      <c r="G450" s="335">
        <f>IF(OR($C511&gt;G$7,$C511+$E511-2&lt;G$7),0,($D511-SUM($F511:F511)-SUM($F450:F450))*SAP_Leadsheet!$E$91)</f>
        <v>0</v>
      </c>
      <c r="H450" s="335">
        <f>IF(OR($C511&gt;H$7,$C511+$E511-2&lt;H$7),0,($D511-SUM($F511:G511)-SUM($F450:G450))*SAP_Leadsheet!$E$91)</f>
        <v>0</v>
      </c>
      <c r="I450" s="335">
        <f>IF(OR($C511&gt;I$7,$C511+$E511-2&lt;I$7),0,($D511-SUM($F511:H511)-SUM($F450:H450))*SAP_Leadsheet!$E$91)</f>
        <v>0</v>
      </c>
      <c r="J450" s="335">
        <f>IF(OR($C511&gt;J$7,$C511+$E511-2&lt;J$7),0,($D511-SUM($F511:I511)-SUM($F450:I450))*SAP_Leadsheet!$E$91)</f>
        <v>0</v>
      </c>
      <c r="K450" s="335">
        <f>IF(OR($C511&gt;K$7,$C511+$E511-2&lt;K$7),0,($D511-SUM($F511:J511)-SUM($F450:J450))*SAP_Leadsheet!$E$91)</f>
        <v>0</v>
      </c>
      <c r="L450" s="335">
        <f>IF(OR($C511&gt;L$7,$C511+$E511-2&lt;L$7),0,($D511-SUM($F511:K511)-SUM($F450:K450))*SAP_Leadsheet!$E$91)</f>
        <v>0</v>
      </c>
      <c r="M450" s="335">
        <f>IF(OR($C511&gt;M$7,$C511+$E511-2&lt;M$7),0,($D511-SUM($F511:L511)-SUM($F450:L450))*SAP_Leadsheet!$E$91)</f>
        <v>0</v>
      </c>
      <c r="N450" s="335">
        <f>IF(OR($C511&gt;N$7,$C511+$E511-2&lt;N$7),0,($D511-SUM($F511:M511)-SUM($F450:M450))*SAP_Leadsheet!$E$91)</f>
        <v>0</v>
      </c>
      <c r="O450" s="335">
        <f>IF(OR($C511&gt;O$7,$C511+$E511-2&lt;O$7),0,($D511-SUM($F511:N511)-SUM($F450:N450))*SAP_Leadsheet!$E$91)</f>
        <v>0</v>
      </c>
      <c r="P450" s="335">
        <f>IF(OR($C511&gt;P$7,$C511+$E511-2&lt;P$7),0,($D511-SUM($F511:O511)-SUM($F450:O450))*SAP_Leadsheet!$E$91)</f>
        <v>0</v>
      </c>
      <c r="Q450" s="335">
        <f>IF(OR($C511&gt;Q$7,$C511+$E511-2&lt;Q$7),0,($D511-SUM($F511:P511)-SUM($F450:P450))*SAP_Leadsheet!$E$91)</f>
        <v>0</v>
      </c>
      <c r="R450" s="335">
        <f>IF(OR($C511&gt;R$7,$C511+$E511-2&lt;R$7),0,($D511-SUM($F511:Q511)-SUM($F450:Q450))*SAP_Leadsheet!$E$91)</f>
        <v>0</v>
      </c>
      <c r="S450" s="335">
        <f>IF(OR($C511&gt;S$7,$C511+$E511-2&lt;S$7),0,($D511-SUM($F511:R511)-SUM($F450:R450))*SAP_Leadsheet!$E$91)</f>
        <v>0</v>
      </c>
      <c r="T450" s="335">
        <f>IF(OR($C511&gt;T$7,$C511+$E511-2&lt;T$7),0,($D511-SUM($F511:S511)-SUM($F450:S450))*SAP_Leadsheet!$E$91)</f>
        <v>0</v>
      </c>
      <c r="U450" s="335">
        <f>IF(OR($C511&gt;U$7,$C511+$E511-2&lt;U$7),0,($D511-SUM($F511:T511)-SUM($F450:T450))*SAP_Leadsheet!$E$91)</f>
        <v>0</v>
      </c>
      <c r="V450" s="335">
        <f>IF(OR($C511&gt;V$7,$C511+$E511-2&lt;V$7),0,($D511-SUM($F511:U511)-SUM($F450:U450))*SAP_Leadsheet!$E$91)</f>
        <v>0</v>
      </c>
      <c r="W450" s="335">
        <f>IF(OR($C511&gt;W$7,$C511+$E511-2&lt;W$7),0,($D511-SUM($F511:V511)-SUM($F450:V450))*SAP_Leadsheet!$E$91)</f>
        <v>0</v>
      </c>
      <c r="X450" s="335">
        <f>IF(OR($C511&gt;X$7,$C511+$E511-2&lt;X$7),0,($D511-SUM($F511:W511)-SUM($F450:W450))*SAP_Leadsheet!$E$91)</f>
        <v>0</v>
      </c>
      <c r="Y450" s="335">
        <f>IF(OR($C511&gt;Y$7,$C511+$E511-2&lt;Y$7),0,($D511-SUM($F511:X511)-SUM($F450:X450))*SAP_Leadsheet!$E$91)</f>
        <v>0</v>
      </c>
      <c r="Z450" s="335">
        <f>IF(OR($C511&gt;Z$7,$C511+$E511-2&lt;Z$7),0,($D511-SUM($F511:Y511)-SUM($F450:Y450))*SAP_Leadsheet!$E$91)</f>
        <v>0</v>
      </c>
      <c r="AA450" s="335">
        <f>IF(OR($C511&gt;AA$7,$C511+$E511-2&lt;AA$7),0,($D511-SUM($F511:Z511)-SUM($F450:Z450))*SAP_Leadsheet!$E$91)</f>
        <v>0</v>
      </c>
      <c r="AB450" s="335">
        <f>IF(OR($C511&gt;AB$7,$C511+$E511-2&lt;AB$7),0,($D511-SUM($F511:AA511)-SUM($F450:AA450))*SAP_Leadsheet!$E$91)</f>
        <v>0</v>
      </c>
      <c r="AC450" s="335">
        <f>IF(OR($C511&gt;AC$7,$C511+$E511-2&lt;AC$7),0,($D511-SUM($F511:AB511)-SUM($F450:AB450))*SAP_Leadsheet!$E$91)</f>
        <v>0</v>
      </c>
      <c r="AD450" s="335">
        <f>IF(OR($C511&gt;AD$7,$C511+$E511-2&lt;AD$7),0,($D511-SUM($F511:AC511)-SUM($F450:AC450))*SAP_Leadsheet!$E$91)</f>
        <v>0</v>
      </c>
      <c r="AE450" s="335">
        <f>IF(OR($C511&gt;AE$7,$C511+$E511-2&lt;AE$7),0,($D511-SUM($F511:AD511)-SUM($F450:AD450))*SAP_Leadsheet!$E$91)</f>
        <v>0</v>
      </c>
      <c r="AF450" s="335">
        <f>IF(OR($C511&gt;AF$7,$C511+$E511-2&lt;AF$7),0,($D511-SUM($F511:AE511)-SUM($F450:AE450))*SAP_Leadsheet!$E$91)</f>
        <v>0</v>
      </c>
      <c r="AG450" s="335">
        <f>IF(OR($C511&gt;AG$7,$C511+$E511-2&lt;AG$7),0,($D511-SUM($F511:AF511)-SUM($F450:AF450))*SAP_Leadsheet!$E$91)</f>
        <v>0</v>
      </c>
      <c r="AH450" s="335">
        <f>IF(OR($C511&gt;AH$7,$C511+$E511-2&lt;AH$7),0,($D511-SUM($F511:AG511)-SUM($F450:AG450))*SAP_Leadsheet!$E$91)</f>
        <v>0</v>
      </c>
      <c r="AI450" s="335">
        <f>IF(OR($C511&gt;AI$7,$C511+$E511-2&lt;AI$7),0,($D511-SUM($F511:AH511)-SUM($F450:AH450))*SAP_Leadsheet!$E$91)</f>
        <v>0</v>
      </c>
      <c r="AJ450" s="335">
        <f>IF(OR($C511&gt;AJ$7,$C511+$E511-2&lt;AJ$7),0,($D511-SUM($F511:AI511)-SUM($F450:AI450))*SAP_Leadsheet!$E$91)</f>
        <v>0</v>
      </c>
      <c r="AK450" s="335">
        <f>IF(OR($C511&gt;AK$7,$C511+$E511-2&lt;AK$7),0,($D511-SUM($F511:AJ511)-SUM($F450:AJ450))*SAP_Leadsheet!$E$91)</f>
        <v>0</v>
      </c>
      <c r="AL450" s="335">
        <f>IF(OR($C511&gt;AL$7,$C511+$E511-2&lt;AL$7),0,($D511-SUM($F511:AK511)-SUM($F450:AK450))*SAP_Leadsheet!$E$91)</f>
        <v>0</v>
      </c>
      <c r="AM450" s="335">
        <f>IF(OR($C511&gt;AM$7,$C511+$E511-2&lt;AM$7),0,($D511-SUM($F511:AL511)-SUM($F450:AL450))*SAP_Leadsheet!$E$91)</f>
        <v>0</v>
      </c>
      <c r="AN450" s="335">
        <f>IF(OR($C511&gt;AN$7,$C511+$E511-2&lt;AN$7),0,($D511-SUM($F511:AM511)-SUM($F450:AM450))*SAP_Leadsheet!$E$91)</f>
        <v>0</v>
      </c>
      <c r="AO450" s="335">
        <f>IF(OR($C511&gt;AO$7,$C511+$E511-2&lt;AO$7),0,($D511-SUM($F511:AN511)-SUM($F450:AN450))*SAP_Leadsheet!$E$91)</f>
        <v>0</v>
      </c>
      <c r="AP450" s="335">
        <f>IF(OR($C511&gt;AP$7,$C511+$E511-2&lt;AP$7),0,($D511-SUM($F511:AO511)-SUM($F450:AO450))*SAP_Leadsheet!$E$91)</f>
        <v>0</v>
      </c>
      <c r="AQ450" s="335">
        <f>IF(OR($C511&gt;AQ$7,$C511+$E511-2&lt;AQ$7),0,($D511-SUM($F511:AP511)-SUM($F450:AP450))*SAP_Leadsheet!$E$91)</f>
        <v>0</v>
      </c>
      <c r="AR450" s="335">
        <f>IF(OR($C511&gt;AR$7,$C511+$E511-2&lt;AR$7),0,($D511-SUM($F511:AQ511)-SUM($F450:AQ450))*SAP_Leadsheet!$E$91)</f>
        <v>0</v>
      </c>
      <c r="AS450" s="335">
        <f>IF(OR($C511&gt;AS$7,$C511+$E511-2&lt;AS$7),0,($D511-SUM($F511:AR511)-SUM($F450:AR450))*SAP_Leadsheet!$E$91)</f>
        <v>0</v>
      </c>
      <c r="AT450" s="335">
        <f>IF(OR($C511&gt;AT$7,$C511+$E511-2&lt;AT$7),0,($D511-SUM($F511:AS511)-SUM($F450:AS450))*SAP_Leadsheet!$E$91)</f>
        <v>0</v>
      </c>
      <c r="AU450" s="335">
        <f>IF(OR($C511&gt;AU$7,$C511+$E511-2&lt;AU$7),0,($D511-SUM($F511:AT511)-SUM($F450:AT450))*SAP_Leadsheet!$E$91)</f>
        <v>0</v>
      </c>
      <c r="AV450" s="335">
        <f>IF(OR($C511&gt;AV$7,$C511+$E511-2&lt;AV$7),0,($D511-SUM($F511:AU511)-SUM($F450:AU450))*SAP_Leadsheet!$E$91)</f>
        <v>0</v>
      </c>
      <c r="AW450" s="335">
        <f>IF(OR($C511&gt;AW$7,$C511+$E511-2&lt;AW$7),0,($D511-SUM($F511:AV511)-SUM($F450:AV450))*SAP_Leadsheet!$E$91)</f>
        <v>0</v>
      </c>
      <c r="AX450" s="335">
        <f>IF(OR($C511&gt;AX$7,$C511+$E511-2&lt;AX$7),0,($D511-SUM($F511:AW511)-SUM($F450:AW450))*SAP_Leadsheet!$E$91)</f>
        <v>0</v>
      </c>
      <c r="AY450" s="335">
        <f>IF(OR($C511&gt;AY$7,$C511+$E511-2&lt;AY$7),0,($D511-SUM($F511:AX511)-SUM($F450:AX450))*SAP_Leadsheet!$E$91)</f>
        <v>0</v>
      </c>
      <c r="AZ450" s="335">
        <f>IF(OR($C511&gt;AZ$7,$C511+$E511-2&lt;AZ$7),0,($D511-SUM($F511:AY511)-SUM($F450:AY450))*SAP_Leadsheet!$E$91)</f>
        <v>0</v>
      </c>
      <c r="BA450" s="335">
        <f>IF(OR($C511&gt;BA$7,$C511+$E511-2&lt;BA$7),0,($D511-SUM($F511:AZ511)-SUM($F450:AZ450))*SAP_Leadsheet!$E$91)</f>
        <v>0</v>
      </c>
      <c r="BB450" s="335">
        <f>IF(OR($C511&gt;BB$7,$C511+$E511-2&lt;BB$7),0,($D511-SUM($F511:BA511)-SUM($F450:BA450))*SAP_Leadsheet!$E$91)</f>
        <v>0</v>
      </c>
      <c r="BC450" s="335">
        <f>IF(OR($C511&gt;BC$7,$C511+$E511-2&lt;BC$7),0,($D511-SUM($F511:BB511)-SUM($F450:BB450))*SAP_Leadsheet!$E$91)</f>
        <v>0</v>
      </c>
      <c r="BD450" s="335">
        <f>IF(OR($C511&gt;BD$7,$C511+$E511-2&lt;BD$7),0,($D511-SUM($F511:BC511)-SUM($F450:BC450))*SAP_Leadsheet!$E$91)</f>
        <v>0</v>
      </c>
      <c r="BE450" s="335">
        <f>IF(OR($C511&gt;BE$7,$C511+$E511-2&lt;BE$7),0,($D511-SUM($F511:BD511)-SUM($F450:BD450))*SAP_Leadsheet!$E$91)</f>
        <v>0</v>
      </c>
      <c r="BF450" s="335">
        <f>IF(OR($C511&gt;BF$7,$C511+$E511-2&lt;BF$7),0,($D511-SUM($F511:BE511)-SUM($F450:BE450))*SAP_Leadsheet!$E$91)</f>
        <v>0</v>
      </c>
      <c r="BG450" s="335">
        <f>IF(OR($C511&gt;BG$7,$C511+$E511-2&lt;BG$7),0,($D511-SUM($F511:BF511)-SUM($F450:BF450))*SAP_Leadsheet!$E$91)</f>
        <v>0</v>
      </c>
      <c r="BH450" s="335">
        <f>IF(OR($C511&gt;BH$7,$C511+$E511-2&lt;BH$7),0,($D511-SUM($F511:BG511)-SUM($F450:BG450))*SAP_Leadsheet!$E$91)</f>
        <v>0</v>
      </c>
      <c r="BI450" s="335">
        <f>IF(OR($C511&gt;BI$7,$C511+$E511-2&lt;BI$7),0,($D511-SUM($F511:BH511)-SUM($F450:BH450))*SAP_Leadsheet!$E$91)</f>
        <v>0</v>
      </c>
      <c r="BJ450" s="335">
        <f>IF(OR($C511&gt;BJ$7,$C511+$E511-2&lt;BJ$7),0,($D511-SUM($F511:BI511)-SUM($F450:BI450))*SAP_Leadsheet!$E$91)</f>
        <v>0</v>
      </c>
      <c r="BK450" s="335">
        <f>IF(OR($C511&gt;BK$7,$C511+$E511-2&lt;BK$7),0,($D511-SUM($F511:BJ511)-SUM($F450:BJ450))*SAP_Leadsheet!$E$91)</f>
        <v>0</v>
      </c>
      <c r="BL450" s="335">
        <f>IF(OR($C511&gt;BL$7,$C511+$E511-2&lt;BL$7),0,($D511-SUM($F511:BK511)-SUM($F450:BK450))*SAP_Leadsheet!$E$91)</f>
        <v>0</v>
      </c>
      <c r="BM450" s="335">
        <f>IF(OR($C511&gt;BM$7,$C511+$E511-2&lt;BM$7),0,($D511-SUM($F511:BL511)-SUM($F450:BL450))*SAP_Leadsheet!$E$91)</f>
        <v>0</v>
      </c>
      <c r="BN450" s="335">
        <f>IF(OR($C511&gt;BN$7,$C511+$E511-2&lt;BN$7),0,($D511-SUM($F511:BM511)-SUM($F450:BM450))*SAP_Leadsheet!$E$91)</f>
        <v>0</v>
      </c>
      <c r="BO450" s="253"/>
      <c r="BP450" s="253"/>
      <c r="BQ450" s="253"/>
      <c r="BR450" s="253"/>
      <c r="BS450" s="253"/>
      <c r="BT450" s="253"/>
      <c r="BU450" s="253"/>
      <c r="BV450" s="253"/>
      <c r="BW450" s="253"/>
      <c r="BX450" s="253"/>
      <c r="BY450" s="253"/>
      <c r="BZ450" s="253"/>
      <c r="CA450" s="253"/>
      <c r="CB450" s="253"/>
      <c r="CC450" s="253"/>
      <c r="CD450" s="253"/>
      <c r="CE450" s="253"/>
      <c r="CF450" s="253"/>
      <c r="CG450" s="253"/>
      <c r="CH450" s="253"/>
      <c r="CI450" s="253"/>
      <c r="CJ450" s="253"/>
      <c r="CK450" s="253"/>
      <c r="CL450" s="253"/>
    </row>
    <row r="451" spans="1:90" hidden="1" outlineLevel="1" x14ac:dyDescent="0.15">
      <c r="A451" s="112"/>
      <c r="B451" s="87"/>
      <c r="C451" s="8">
        <v>37</v>
      </c>
      <c r="D451" s="332"/>
      <c r="E451" s="333"/>
      <c r="F451" s="334"/>
      <c r="G451" s="335">
        <f>IF(OR($C512&gt;G$7,$C512+$E512-2&lt;G$7),0,($D512-SUM($F512:F512)-SUM($F451:F451))*SAP_Leadsheet!$E$91)</f>
        <v>0</v>
      </c>
      <c r="H451" s="335">
        <f>IF(OR($C512&gt;H$7,$C512+$E512-2&lt;H$7),0,($D512-SUM($F512:G512)-SUM($F451:G451))*SAP_Leadsheet!$E$91)</f>
        <v>0</v>
      </c>
      <c r="I451" s="335">
        <f>IF(OR($C512&gt;I$7,$C512+$E512-2&lt;I$7),0,($D512-SUM($F512:H512)-SUM($F451:H451))*SAP_Leadsheet!$E$91)</f>
        <v>0</v>
      </c>
      <c r="J451" s="335">
        <f>IF(OR($C512&gt;J$7,$C512+$E512-2&lt;J$7),0,($D512-SUM($F512:I512)-SUM($F451:I451))*SAP_Leadsheet!$E$91)</f>
        <v>0</v>
      </c>
      <c r="K451" s="335">
        <f>IF(OR($C512&gt;K$7,$C512+$E512-2&lt;K$7),0,($D512-SUM($F512:J512)-SUM($F451:J451))*SAP_Leadsheet!$E$91)</f>
        <v>0</v>
      </c>
      <c r="L451" s="335">
        <f>IF(OR($C512&gt;L$7,$C512+$E512-2&lt;L$7),0,($D512-SUM($F512:K512)-SUM($F451:K451))*SAP_Leadsheet!$E$91)</f>
        <v>0</v>
      </c>
      <c r="M451" s="335">
        <f>IF(OR($C512&gt;M$7,$C512+$E512-2&lt;M$7),0,($D512-SUM($F512:L512)-SUM($F451:L451))*SAP_Leadsheet!$E$91)</f>
        <v>0</v>
      </c>
      <c r="N451" s="335">
        <f>IF(OR($C512&gt;N$7,$C512+$E512-2&lt;N$7),0,($D512-SUM($F512:M512)-SUM($F451:M451))*SAP_Leadsheet!$E$91)</f>
        <v>0</v>
      </c>
      <c r="O451" s="335">
        <f>IF(OR($C512&gt;O$7,$C512+$E512-2&lt;O$7),0,($D512-SUM($F512:N512)-SUM($F451:N451))*SAP_Leadsheet!$E$91)</f>
        <v>0</v>
      </c>
      <c r="P451" s="335">
        <f>IF(OR($C512&gt;P$7,$C512+$E512-2&lt;P$7),0,($D512-SUM($F512:O512)-SUM($F451:O451))*SAP_Leadsheet!$E$91)</f>
        <v>0</v>
      </c>
      <c r="Q451" s="335">
        <f>IF(OR($C512&gt;Q$7,$C512+$E512-2&lt;Q$7),0,($D512-SUM($F512:P512)-SUM($F451:P451))*SAP_Leadsheet!$E$91)</f>
        <v>0</v>
      </c>
      <c r="R451" s="335">
        <f>IF(OR($C512&gt;R$7,$C512+$E512-2&lt;R$7),0,($D512-SUM($F512:Q512)-SUM($F451:Q451))*SAP_Leadsheet!$E$91)</f>
        <v>0</v>
      </c>
      <c r="S451" s="335">
        <f>IF(OR($C512&gt;S$7,$C512+$E512-2&lt;S$7),0,($D512-SUM($F512:R512)-SUM($F451:R451))*SAP_Leadsheet!$E$91)</f>
        <v>0</v>
      </c>
      <c r="T451" s="335">
        <f>IF(OR($C512&gt;T$7,$C512+$E512-2&lt;T$7),0,($D512-SUM($F512:S512)-SUM($F451:S451))*SAP_Leadsheet!$E$91)</f>
        <v>0</v>
      </c>
      <c r="U451" s="335">
        <f>IF(OR($C512&gt;U$7,$C512+$E512-2&lt;U$7),0,($D512-SUM($F512:T512)-SUM($F451:T451))*SAP_Leadsheet!$E$91)</f>
        <v>0</v>
      </c>
      <c r="V451" s="335">
        <f>IF(OR($C512&gt;V$7,$C512+$E512-2&lt;V$7),0,($D512-SUM($F512:U512)-SUM($F451:U451))*SAP_Leadsheet!$E$91)</f>
        <v>0</v>
      </c>
      <c r="W451" s="335">
        <f>IF(OR($C512&gt;W$7,$C512+$E512-2&lt;W$7),0,($D512-SUM($F512:V512)-SUM($F451:V451))*SAP_Leadsheet!$E$91)</f>
        <v>0</v>
      </c>
      <c r="X451" s="335">
        <f>IF(OR($C512&gt;X$7,$C512+$E512-2&lt;X$7),0,($D512-SUM($F512:W512)-SUM($F451:W451))*SAP_Leadsheet!$E$91)</f>
        <v>0</v>
      </c>
      <c r="Y451" s="335">
        <f>IF(OR($C512&gt;Y$7,$C512+$E512-2&lt;Y$7),0,($D512-SUM($F512:X512)-SUM($F451:X451))*SAP_Leadsheet!$E$91)</f>
        <v>0</v>
      </c>
      <c r="Z451" s="335">
        <f>IF(OR($C512&gt;Z$7,$C512+$E512-2&lt;Z$7),0,($D512-SUM($F512:Y512)-SUM($F451:Y451))*SAP_Leadsheet!$E$91)</f>
        <v>0</v>
      </c>
      <c r="AA451" s="335">
        <f>IF(OR($C512&gt;AA$7,$C512+$E512-2&lt;AA$7),0,($D512-SUM($F512:Z512)-SUM($F451:Z451))*SAP_Leadsheet!$E$91)</f>
        <v>0</v>
      </c>
      <c r="AB451" s="335">
        <f>IF(OR($C512&gt;AB$7,$C512+$E512-2&lt;AB$7),0,($D512-SUM($F512:AA512)-SUM($F451:AA451))*SAP_Leadsheet!$E$91)</f>
        <v>0</v>
      </c>
      <c r="AC451" s="335">
        <f>IF(OR($C512&gt;AC$7,$C512+$E512-2&lt;AC$7),0,($D512-SUM($F512:AB512)-SUM($F451:AB451))*SAP_Leadsheet!$E$91)</f>
        <v>0</v>
      </c>
      <c r="AD451" s="335">
        <f>IF(OR($C512&gt;AD$7,$C512+$E512-2&lt;AD$7),0,($D512-SUM($F512:AC512)-SUM($F451:AC451))*SAP_Leadsheet!$E$91)</f>
        <v>0</v>
      </c>
      <c r="AE451" s="335">
        <f>IF(OR($C512&gt;AE$7,$C512+$E512-2&lt;AE$7),0,($D512-SUM($F512:AD512)-SUM($F451:AD451))*SAP_Leadsheet!$E$91)</f>
        <v>0</v>
      </c>
      <c r="AF451" s="335">
        <f>IF(OR($C512&gt;AF$7,$C512+$E512-2&lt;AF$7),0,($D512-SUM($F512:AE512)-SUM($F451:AE451))*SAP_Leadsheet!$E$91)</f>
        <v>0</v>
      </c>
      <c r="AG451" s="335">
        <f>IF(OR($C512&gt;AG$7,$C512+$E512-2&lt;AG$7),0,($D512-SUM($F512:AF512)-SUM($F451:AF451))*SAP_Leadsheet!$E$91)</f>
        <v>0</v>
      </c>
      <c r="AH451" s="335">
        <f>IF(OR($C512&gt;AH$7,$C512+$E512-2&lt;AH$7),0,($D512-SUM($F512:AG512)-SUM($F451:AG451))*SAP_Leadsheet!$E$91)</f>
        <v>0</v>
      </c>
      <c r="AI451" s="335">
        <f>IF(OR($C512&gt;AI$7,$C512+$E512-2&lt;AI$7),0,($D512-SUM($F512:AH512)-SUM($F451:AH451))*SAP_Leadsheet!$E$91)</f>
        <v>0</v>
      </c>
      <c r="AJ451" s="335">
        <f>IF(OR($C512&gt;AJ$7,$C512+$E512-2&lt;AJ$7),0,($D512-SUM($F512:AI512)-SUM($F451:AI451))*SAP_Leadsheet!$E$91)</f>
        <v>0</v>
      </c>
      <c r="AK451" s="335">
        <f>IF(OR($C512&gt;AK$7,$C512+$E512-2&lt;AK$7),0,($D512-SUM($F512:AJ512)-SUM($F451:AJ451))*SAP_Leadsheet!$E$91)</f>
        <v>0</v>
      </c>
      <c r="AL451" s="335">
        <f>IF(OR($C512&gt;AL$7,$C512+$E512-2&lt;AL$7),0,($D512-SUM($F512:AK512)-SUM($F451:AK451))*SAP_Leadsheet!$E$91)</f>
        <v>0</v>
      </c>
      <c r="AM451" s="335">
        <f>IF(OR($C512&gt;AM$7,$C512+$E512-2&lt;AM$7),0,($D512-SUM($F512:AL512)-SUM($F451:AL451))*SAP_Leadsheet!$E$91)</f>
        <v>0</v>
      </c>
      <c r="AN451" s="335">
        <f>IF(OR($C512&gt;AN$7,$C512+$E512-2&lt;AN$7),0,($D512-SUM($F512:AM512)-SUM($F451:AM451))*SAP_Leadsheet!$E$91)</f>
        <v>0</v>
      </c>
      <c r="AO451" s="335">
        <f>IF(OR($C512&gt;AO$7,$C512+$E512-2&lt;AO$7),0,($D512-SUM($F512:AN512)-SUM($F451:AN451))*SAP_Leadsheet!$E$91)</f>
        <v>0</v>
      </c>
      <c r="AP451" s="335">
        <f>IF(OR($C512&gt;AP$7,$C512+$E512-2&lt;AP$7),0,($D512-SUM($F512:AO512)-SUM($F451:AO451))*SAP_Leadsheet!$E$91)</f>
        <v>0</v>
      </c>
      <c r="AQ451" s="335">
        <f>IF(OR($C512&gt;AQ$7,$C512+$E512-2&lt;AQ$7),0,($D512-SUM($F512:AP512)-SUM($F451:AP451))*SAP_Leadsheet!$E$91)</f>
        <v>0</v>
      </c>
      <c r="AR451" s="335">
        <f>IF(OR($C512&gt;AR$7,$C512+$E512-2&lt;AR$7),0,($D512-SUM($F512:AQ512)-SUM($F451:AQ451))*SAP_Leadsheet!$E$91)</f>
        <v>0</v>
      </c>
      <c r="AS451" s="335">
        <f>IF(OR($C512&gt;AS$7,$C512+$E512-2&lt;AS$7),0,($D512-SUM($F512:AR512)-SUM($F451:AR451))*SAP_Leadsheet!$E$91)</f>
        <v>0</v>
      </c>
      <c r="AT451" s="335">
        <f>IF(OR($C512&gt;AT$7,$C512+$E512-2&lt;AT$7),0,($D512-SUM($F512:AS512)-SUM($F451:AS451))*SAP_Leadsheet!$E$91)</f>
        <v>0</v>
      </c>
      <c r="AU451" s="335">
        <f>IF(OR($C512&gt;AU$7,$C512+$E512-2&lt;AU$7),0,($D512-SUM($F512:AT512)-SUM($F451:AT451))*SAP_Leadsheet!$E$91)</f>
        <v>0</v>
      </c>
      <c r="AV451" s="335">
        <f>IF(OR($C512&gt;AV$7,$C512+$E512-2&lt;AV$7),0,($D512-SUM($F512:AU512)-SUM($F451:AU451))*SAP_Leadsheet!$E$91)</f>
        <v>0</v>
      </c>
      <c r="AW451" s="335">
        <f>IF(OR($C512&gt;AW$7,$C512+$E512-2&lt;AW$7),0,($D512-SUM($F512:AV512)-SUM($F451:AV451))*SAP_Leadsheet!$E$91)</f>
        <v>0</v>
      </c>
      <c r="AX451" s="335">
        <f>IF(OR($C512&gt;AX$7,$C512+$E512-2&lt;AX$7),0,($D512-SUM($F512:AW512)-SUM($F451:AW451))*SAP_Leadsheet!$E$91)</f>
        <v>0</v>
      </c>
      <c r="AY451" s="335">
        <f>IF(OR($C512&gt;AY$7,$C512+$E512-2&lt;AY$7),0,($D512-SUM($F512:AX512)-SUM($F451:AX451))*SAP_Leadsheet!$E$91)</f>
        <v>0</v>
      </c>
      <c r="AZ451" s="335">
        <f>IF(OR($C512&gt;AZ$7,$C512+$E512-2&lt;AZ$7),0,($D512-SUM($F512:AY512)-SUM($F451:AY451))*SAP_Leadsheet!$E$91)</f>
        <v>0</v>
      </c>
      <c r="BA451" s="335">
        <f>IF(OR($C512&gt;BA$7,$C512+$E512-2&lt;BA$7),0,($D512-SUM($F512:AZ512)-SUM($F451:AZ451))*SAP_Leadsheet!$E$91)</f>
        <v>0</v>
      </c>
      <c r="BB451" s="335">
        <f>IF(OR($C512&gt;BB$7,$C512+$E512-2&lt;BB$7),0,($D512-SUM($F512:BA512)-SUM($F451:BA451))*SAP_Leadsheet!$E$91)</f>
        <v>0</v>
      </c>
      <c r="BC451" s="335">
        <f>IF(OR($C512&gt;BC$7,$C512+$E512-2&lt;BC$7),0,($D512-SUM($F512:BB512)-SUM($F451:BB451))*SAP_Leadsheet!$E$91)</f>
        <v>0</v>
      </c>
      <c r="BD451" s="335">
        <f>IF(OR($C512&gt;BD$7,$C512+$E512-2&lt;BD$7),0,($D512-SUM($F512:BC512)-SUM($F451:BC451))*SAP_Leadsheet!$E$91)</f>
        <v>0</v>
      </c>
      <c r="BE451" s="335">
        <f>IF(OR($C512&gt;BE$7,$C512+$E512-2&lt;BE$7),0,($D512-SUM($F512:BD512)-SUM($F451:BD451))*SAP_Leadsheet!$E$91)</f>
        <v>0</v>
      </c>
      <c r="BF451" s="335">
        <f>IF(OR($C512&gt;BF$7,$C512+$E512-2&lt;BF$7),0,($D512-SUM($F512:BE512)-SUM($F451:BE451))*SAP_Leadsheet!$E$91)</f>
        <v>0</v>
      </c>
      <c r="BG451" s="335">
        <f>IF(OR($C512&gt;BG$7,$C512+$E512-2&lt;BG$7),0,($D512-SUM($F512:BF512)-SUM($F451:BF451))*SAP_Leadsheet!$E$91)</f>
        <v>0</v>
      </c>
      <c r="BH451" s="335">
        <f>IF(OR($C512&gt;BH$7,$C512+$E512-2&lt;BH$7),0,($D512-SUM($F512:BG512)-SUM($F451:BG451))*SAP_Leadsheet!$E$91)</f>
        <v>0</v>
      </c>
      <c r="BI451" s="335">
        <f>IF(OR($C512&gt;BI$7,$C512+$E512-2&lt;BI$7),0,($D512-SUM($F512:BH512)-SUM($F451:BH451))*SAP_Leadsheet!$E$91)</f>
        <v>0</v>
      </c>
      <c r="BJ451" s="335">
        <f>IF(OR($C512&gt;BJ$7,$C512+$E512-2&lt;BJ$7),0,($D512-SUM($F512:BI512)-SUM($F451:BI451))*SAP_Leadsheet!$E$91)</f>
        <v>0</v>
      </c>
      <c r="BK451" s="335">
        <f>IF(OR($C512&gt;BK$7,$C512+$E512-2&lt;BK$7),0,($D512-SUM($F512:BJ512)-SUM($F451:BJ451))*SAP_Leadsheet!$E$91)</f>
        <v>0</v>
      </c>
      <c r="BL451" s="335">
        <f>IF(OR($C512&gt;BL$7,$C512+$E512-2&lt;BL$7),0,($D512-SUM($F512:BK512)-SUM($F451:BK451))*SAP_Leadsheet!$E$91)</f>
        <v>0</v>
      </c>
      <c r="BM451" s="335">
        <f>IF(OR($C512&gt;BM$7,$C512+$E512-2&lt;BM$7),0,($D512-SUM($F512:BL512)-SUM($F451:BL451))*SAP_Leadsheet!$E$91)</f>
        <v>0</v>
      </c>
      <c r="BN451" s="335">
        <f>IF(OR($C512&gt;BN$7,$C512+$E512-2&lt;BN$7),0,($D512-SUM($F512:BM512)-SUM($F451:BM451))*SAP_Leadsheet!$E$91)</f>
        <v>0</v>
      </c>
      <c r="BO451" s="253"/>
      <c r="BP451" s="253"/>
      <c r="BQ451" s="253"/>
      <c r="BR451" s="253"/>
      <c r="BS451" s="253"/>
      <c r="BT451" s="253"/>
      <c r="BU451" s="253"/>
      <c r="BV451" s="253"/>
      <c r="BW451" s="253"/>
      <c r="BX451" s="253"/>
      <c r="BY451" s="253"/>
      <c r="BZ451" s="253"/>
      <c r="CA451" s="253"/>
      <c r="CB451" s="253"/>
      <c r="CC451" s="253"/>
      <c r="CD451" s="253"/>
      <c r="CE451" s="253"/>
      <c r="CF451" s="253"/>
      <c r="CG451" s="253"/>
      <c r="CH451" s="253"/>
      <c r="CI451" s="253"/>
      <c r="CJ451" s="253"/>
      <c r="CK451" s="253"/>
      <c r="CL451" s="253"/>
    </row>
    <row r="452" spans="1:90" hidden="1" outlineLevel="1" x14ac:dyDescent="0.15">
      <c r="A452" s="112"/>
      <c r="B452" s="87"/>
      <c r="C452" s="8">
        <v>38</v>
      </c>
      <c r="D452" s="332"/>
      <c r="E452" s="333"/>
      <c r="F452" s="334"/>
      <c r="G452" s="335">
        <f>IF(OR($C513&gt;G$7,$C513+$E513-2&lt;G$7),0,($D513-SUM($F513:F513)-SUM($F452:F452))*SAP_Leadsheet!$E$91)</f>
        <v>0</v>
      </c>
      <c r="H452" s="335">
        <f>IF(OR($C513&gt;H$7,$C513+$E513-2&lt;H$7),0,($D513-SUM($F513:G513)-SUM($F452:G452))*SAP_Leadsheet!$E$91)</f>
        <v>0</v>
      </c>
      <c r="I452" s="335">
        <f>IF(OR($C513&gt;I$7,$C513+$E513-2&lt;I$7),0,($D513-SUM($F513:H513)-SUM($F452:H452))*SAP_Leadsheet!$E$91)</f>
        <v>0</v>
      </c>
      <c r="J452" s="335">
        <f>IF(OR($C513&gt;J$7,$C513+$E513-2&lt;J$7),0,($D513-SUM($F513:I513)-SUM($F452:I452))*SAP_Leadsheet!$E$91)</f>
        <v>0</v>
      </c>
      <c r="K452" s="335">
        <f>IF(OR($C513&gt;K$7,$C513+$E513-2&lt;K$7),0,($D513-SUM($F513:J513)-SUM($F452:J452))*SAP_Leadsheet!$E$91)</f>
        <v>0</v>
      </c>
      <c r="L452" s="335">
        <f>IF(OR($C513&gt;L$7,$C513+$E513-2&lt;L$7),0,($D513-SUM($F513:K513)-SUM($F452:K452))*SAP_Leadsheet!$E$91)</f>
        <v>0</v>
      </c>
      <c r="M452" s="335">
        <f>IF(OR($C513&gt;M$7,$C513+$E513-2&lt;M$7),0,($D513-SUM($F513:L513)-SUM($F452:L452))*SAP_Leadsheet!$E$91)</f>
        <v>0</v>
      </c>
      <c r="N452" s="335">
        <f>IF(OR($C513&gt;N$7,$C513+$E513-2&lt;N$7),0,($D513-SUM($F513:M513)-SUM($F452:M452))*SAP_Leadsheet!$E$91)</f>
        <v>0</v>
      </c>
      <c r="O452" s="335">
        <f>IF(OR($C513&gt;O$7,$C513+$E513-2&lt;O$7),0,($D513-SUM($F513:N513)-SUM($F452:N452))*SAP_Leadsheet!$E$91)</f>
        <v>0</v>
      </c>
      <c r="P452" s="335">
        <f>IF(OR($C513&gt;P$7,$C513+$E513-2&lt;P$7),0,($D513-SUM($F513:O513)-SUM($F452:O452))*SAP_Leadsheet!$E$91)</f>
        <v>0</v>
      </c>
      <c r="Q452" s="335">
        <f>IF(OR($C513&gt;Q$7,$C513+$E513-2&lt;Q$7),0,($D513-SUM($F513:P513)-SUM($F452:P452))*SAP_Leadsheet!$E$91)</f>
        <v>0</v>
      </c>
      <c r="R452" s="335">
        <f>IF(OR($C513&gt;R$7,$C513+$E513-2&lt;R$7),0,($D513-SUM($F513:Q513)-SUM($F452:Q452))*SAP_Leadsheet!$E$91)</f>
        <v>0</v>
      </c>
      <c r="S452" s="335">
        <f>IF(OR($C513&gt;S$7,$C513+$E513-2&lt;S$7),0,($D513-SUM($F513:R513)-SUM($F452:R452))*SAP_Leadsheet!$E$91)</f>
        <v>0</v>
      </c>
      <c r="T452" s="335">
        <f>IF(OR($C513&gt;T$7,$C513+$E513-2&lt;T$7),0,($D513-SUM($F513:S513)-SUM($F452:S452))*SAP_Leadsheet!$E$91)</f>
        <v>0</v>
      </c>
      <c r="U452" s="335">
        <f>IF(OR($C513&gt;U$7,$C513+$E513-2&lt;U$7),0,($D513-SUM($F513:T513)-SUM($F452:T452))*SAP_Leadsheet!$E$91)</f>
        <v>0</v>
      </c>
      <c r="V452" s="335">
        <f>IF(OR($C513&gt;V$7,$C513+$E513-2&lt;V$7),0,($D513-SUM($F513:U513)-SUM($F452:U452))*SAP_Leadsheet!$E$91)</f>
        <v>0</v>
      </c>
      <c r="W452" s="335">
        <f>IF(OR($C513&gt;W$7,$C513+$E513-2&lt;W$7),0,($D513-SUM($F513:V513)-SUM($F452:V452))*SAP_Leadsheet!$E$91)</f>
        <v>0</v>
      </c>
      <c r="X452" s="335">
        <f>IF(OR($C513&gt;X$7,$C513+$E513-2&lt;X$7),0,($D513-SUM($F513:W513)-SUM($F452:W452))*SAP_Leadsheet!$E$91)</f>
        <v>0</v>
      </c>
      <c r="Y452" s="335">
        <f>IF(OR($C513&gt;Y$7,$C513+$E513-2&lt;Y$7),0,($D513-SUM($F513:X513)-SUM($F452:X452))*SAP_Leadsheet!$E$91)</f>
        <v>0</v>
      </c>
      <c r="Z452" s="335">
        <f>IF(OR($C513&gt;Z$7,$C513+$E513-2&lt;Z$7),0,($D513-SUM($F513:Y513)-SUM($F452:Y452))*SAP_Leadsheet!$E$91)</f>
        <v>0</v>
      </c>
      <c r="AA452" s="335">
        <f>IF(OR($C513&gt;AA$7,$C513+$E513-2&lt;AA$7),0,($D513-SUM($F513:Z513)-SUM($F452:Z452))*SAP_Leadsheet!$E$91)</f>
        <v>0</v>
      </c>
      <c r="AB452" s="335">
        <f>IF(OR($C513&gt;AB$7,$C513+$E513-2&lt;AB$7),0,($D513-SUM($F513:AA513)-SUM($F452:AA452))*SAP_Leadsheet!$E$91)</f>
        <v>0</v>
      </c>
      <c r="AC452" s="335">
        <f>IF(OR($C513&gt;AC$7,$C513+$E513-2&lt;AC$7),0,($D513-SUM($F513:AB513)-SUM($F452:AB452))*SAP_Leadsheet!$E$91)</f>
        <v>0</v>
      </c>
      <c r="AD452" s="335">
        <f>IF(OR($C513&gt;AD$7,$C513+$E513-2&lt;AD$7),0,($D513-SUM($F513:AC513)-SUM($F452:AC452))*SAP_Leadsheet!$E$91)</f>
        <v>0</v>
      </c>
      <c r="AE452" s="335">
        <f>IF(OR($C513&gt;AE$7,$C513+$E513-2&lt;AE$7),0,($D513-SUM($F513:AD513)-SUM($F452:AD452))*SAP_Leadsheet!$E$91)</f>
        <v>0</v>
      </c>
      <c r="AF452" s="335">
        <f>IF(OR($C513&gt;AF$7,$C513+$E513-2&lt;AF$7),0,($D513-SUM($F513:AE513)-SUM($F452:AE452))*SAP_Leadsheet!$E$91)</f>
        <v>0</v>
      </c>
      <c r="AG452" s="335">
        <f>IF(OR($C513&gt;AG$7,$C513+$E513-2&lt;AG$7),0,($D513-SUM($F513:AF513)-SUM($F452:AF452))*SAP_Leadsheet!$E$91)</f>
        <v>0</v>
      </c>
      <c r="AH452" s="335">
        <f>IF(OR($C513&gt;AH$7,$C513+$E513-2&lt;AH$7),0,($D513-SUM($F513:AG513)-SUM($F452:AG452))*SAP_Leadsheet!$E$91)</f>
        <v>0</v>
      </c>
      <c r="AI452" s="335">
        <f>IF(OR($C513&gt;AI$7,$C513+$E513-2&lt;AI$7),0,($D513-SUM($F513:AH513)-SUM($F452:AH452))*SAP_Leadsheet!$E$91)</f>
        <v>0</v>
      </c>
      <c r="AJ452" s="335">
        <f>IF(OR($C513&gt;AJ$7,$C513+$E513-2&lt;AJ$7),0,($D513-SUM($F513:AI513)-SUM($F452:AI452))*SAP_Leadsheet!$E$91)</f>
        <v>0</v>
      </c>
      <c r="AK452" s="335">
        <f>IF(OR($C513&gt;AK$7,$C513+$E513-2&lt;AK$7),0,($D513-SUM($F513:AJ513)-SUM($F452:AJ452))*SAP_Leadsheet!$E$91)</f>
        <v>0</v>
      </c>
      <c r="AL452" s="335">
        <f>IF(OR($C513&gt;AL$7,$C513+$E513-2&lt;AL$7),0,($D513-SUM($F513:AK513)-SUM($F452:AK452))*SAP_Leadsheet!$E$91)</f>
        <v>0</v>
      </c>
      <c r="AM452" s="335">
        <f>IF(OR($C513&gt;AM$7,$C513+$E513-2&lt;AM$7),0,($D513-SUM($F513:AL513)-SUM($F452:AL452))*SAP_Leadsheet!$E$91)</f>
        <v>0</v>
      </c>
      <c r="AN452" s="335">
        <f>IF(OR($C513&gt;AN$7,$C513+$E513-2&lt;AN$7),0,($D513-SUM($F513:AM513)-SUM($F452:AM452))*SAP_Leadsheet!$E$91)</f>
        <v>0</v>
      </c>
      <c r="AO452" s="335">
        <f>IF(OR($C513&gt;AO$7,$C513+$E513-2&lt;AO$7),0,($D513-SUM($F513:AN513)-SUM($F452:AN452))*SAP_Leadsheet!$E$91)</f>
        <v>0</v>
      </c>
      <c r="AP452" s="335">
        <f>IF(OR($C513&gt;AP$7,$C513+$E513-2&lt;AP$7),0,($D513-SUM($F513:AO513)-SUM($F452:AO452))*SAP_Leadsheet!$E$91)</f>
        <v>0</v>
      </c>
      <c r="AQ452" s="335">
        <f>IF(OR($C513&gt;AQ$7,$C513+$E513-2&lt;AQ$7),0,($D513-SUM($F513:AP513)-SUM($F452:AP452))*SAP_Leadsheet!$E$91)</f>
        <v>0</v>
      </c>
      <c r="AR452" s="335">
        <f>IF(OR($C513&gt;AR$7,$C513+$E513-2&lt;AR$7),0,($D513-SUM($F513:AQ513)-SUM($F452:AQ452))*SAP_Leadsheet!$E$91)</f>
        <v>0</v>
      </c>
      <c r="AS452" s="335">
        <f>IF(OR($C513&gt;AS$7,$C513+$E513-2&lt;AS$7),0,($D513-SUM($F513:AR513)-SUM($F452:AR452))*SAP_Leadsheet!$E$91)</f>
        <v>0</v>
      </c>
      <c r="AT452" s="335">
        <f>IF(OR($C513&gt;AT$7,$C513+$E513-2&lt;AT$7),0,($D513-SUM($F513:AS513)-SUM($F452:AS452))*SAP_Leadsheet!$E$91)</f>
        <v>0</v>
      </c>
      <c r="AU452" s="335">
        <f>IF(OR($C513&gt;AU$7,$C513+$E513-2&lt;AU$7),0,($D513-SUM($F513:AT513)-SUM($F452:AT452))*SAP_Leadsheet!$E$91)</f>
        <v>0</v>
      </c>
      <c r="AV452" s="335">
        <f>IF(OR($C513&gt;AV$7,$C513+$E513-2&lt;AV$7),0,($D513-SUM($F513:AU513)-SUM($F452:AU452))*SAP_Leadsheet!$E$91)</f>
        <v>0</v>
      </c>
      <c r="AW452" s="335">
        <f>IF(OR($C513&gt;AW$7,$C513+$E513-2&lt;AW$7),0,($D513-SUM($F513:AV513)-SUM($F452:AV452))*SAP_Leadsheet!$E$91)</f>
        <v>0</v>
      </c>
      <c r="AX452" s="335">
        <f>IF(OR($C513&gt;AX$7,$C513+$E513-2&lt;AX$7),0,($D513-SUM($F513:AW513)-SUM($F452:AW452))*SAP_Leadsheet!$E$91)</f>
        <v>0</v>
      </c>
      <c r="AY452" s="335">
        <f>IF(OR($C513&gt;AY$7,$C513+$E513-2&lt;AY$7),0,($D513-SUM($F513:AX513)-SUM($F452:AX452))*SAP_Leadsheet!$E$91)</f>
        <v>0</v>
      </c>
      <c r="AZ452" s="335">
        <f>IF(OR($C513&gt;AZ$7,$C513+$E513-2&lt;AZ$7),0,($D513-SUM($F513:AY513)-SUM($F452:AY452))*SAP_Leadsheet!$E$91)</f>
        <v>0</v>
      </c>
      <c r="BA452" s="335">
        <f>IF(OR($C513&gt;BA$7,$C513+$E513-2&lt;BA$7),0,($D513-SUM($F513:AZ513)-SUM($F452:AZ452))*SAP_Leadsheet!$E$91)</f>
        <v>0</v>
      </c>
      <c r="BB452" s="335">
        <f>IF(OR($C513&gt;BB$7,$C513+$E513-2&lt;BB$7),0,($D513-SUM($F513:BA513)-SUM($F452:BA452))*SAP_Leadsheet!$E$91)</f>
        <v>0</v>
      </c>
      <c r="BC452" s="335">
        <f>IF(OR($C513&gt;BC$7,$C513+$E513-2&lt;BC$7),0,($D513-SUM($F513:BB513)-SUM($F452:BB452))*SAP_Leadsheet!$E$91)</f>
        <v>0</v>
      </c>
      <c r="BD452" s="335">
        <f>IF(OR($C513&gt;BD$7,$C513+$E513-2&lt;BD$7),0,($D513-SUM($F513:BC513)-SUM($F452:BC452))*SAP_Leadsheet!$E$91)</f>
        <v>0</v>
      </c>
      <c r="BE452" s="335">
        <f>IF(OR($C513&gt;BE$7,$C513+$E513-2&lt;BE$7),0,($D513-SUM($F513:BD513)-SUM($F452:BD452))*SAP_Leadsheet!$E$91)</f>
        <v>0</v>
      </c>
      <c r="BF452" s="335">
        <f>IF(OR($C513&gt;BF$7,$C513+$E513-2&lt;BF$7),0,($D513-SUM($F513:BE513)-SUM($F452:BE452))*SAP_Leadsheet!$E$91)</f>
        <v>0</v>
      </c>
      <c r="BG452" s="335">
        <f>IF(OR($C513&gt;BG$7,$C513+$E513-2&lt;BG$7),0,($D513-SUM($F513:BF513)-SUM($F452:BF452))*SAP_Leadsheet!$E$91)</f>
        <v>0</v>
      </c>
      <c r="BH452" s="335">
        <f>IF(OR($C513&gt;BH$7,$C513+$E513-2&lt;BH$7),0,($D513-SUM($F513:BG513)-SUM($F452:BG452))*SAP_Leadsheet!$E$91)</f>
        <v>0</v>
      </c>
      <c r="BI452" s="335">
        <f>IF(OR($C513&gt;BI$7,$C513+$E513-2&lt;BI$7),0,($D513-SUM($F513:BH513)-SUM($F452:BH452))*SAP_Leadsheet!$E$91)</f>
        <v>0</v>
      </c>
      <c r="BJ452" s="335">
        <f>IF(OR($C513&gt;BJ$7,$C513+$E513-2&lt;BJ$7),0,($D513-SUM($F513:BI513)-SUM($F452:BI452))*SAP_Leadsheet!$E$91)</f>
        <v>0</v>
      </c>
      <c r="BK452" s="335">
        <f>IF(OR($C513&gt;BK$7,$C513+$E513-2&lt;BK$7),0,($D513-SUM($F513:BJ513)-SUM($F452:BJ452))*SAP_Leadsheet!$E$91)</f>
        <v>0</v>
      </c>
      <c r="BL452" s="335">
        <f>IF(OR($C513&gt;BL$7,$C513+$E513-2&lt;BL$7),0,($D513-SUM($F513:BK513)-SUM($F452:BK452))*SAP_Leadsheet!$E$91)</f>
        <v>0</v>
      </c>
      <c r="BM452" s="335">
        <f>IF(OR($C513&gt;BM$7,$C513+$E513-2&lt;BM$7),0,($D513-SUM($F513:BL513)-SUM($F452:BL452))*SAP_Leadsheet!$E$91)</f>
        <v>0</v>
      </c>
      <c r="BN452" s="335">
        <f>IF(OR($C513&gt;BN$7,$C513+$E513-2&lt;BN$7),0,($D513-SUM($F513:BM513)-SUM($F452:BM452))*SAP_Leadsheet!$E$91)</f>
        <v>0</v>
      </c>
      <c r="BO452" s="253"/>
      <c r="BP452" s="253"/>
      <c r="BQ452" s="253"/>
      <c r="BR452" s="253"/>
      <c r="BS452" s="253"/>
      <c r="BT452" s="253"/>
      <c r="BU452" s="253"/>
      <c r="BV452" s="253"/>
      <c r="BW452" s="253"/>
      <c r="BX452" s="253"/>
      <c r="BY452" s="253"/>
      <c r="BZ452" s="253"/>
      <c r="CA452" s="253"/>
      <c r="CB452" s="253"/>
      <c r="CC452" s="253"/>
      <c r="CD452" s="253"/>
      <c r="CE452" s="253"/>
      <c r="CF452" s="253"/>
      <c r="CG452" s="253"/>
      <c r="CH452" s="253"/>
      <c r="CI452" s="253"/>
      <c r="CJ452" s="253"/>
      <c r="CK452" s="253"/>
      <c r="CL452" s="253"/>
    </row>
    <row r="453" spans="1:90" hidden="1" outlineLevel="1" x14ac:dyDescent="0.15">
      <c r="A453" s="112"/>
      <c r="B453" s="87"/>
      <c r="C453" s="8">
        <v>39</v>
      </c>
      <c r="D453" s="332"/>
      <c r="E453" s="333"/>
      <c r="F453" s="334"/>
      <c r="G453" s="335">
        <f>IF(OR($C514&gt;G$7,$C514+$E514-2&lt;G$7),0,($D514-SUM($F514:F514)-SUM($F453:F453))*SAP_Leadsheet!$E$91)</f>
        <v>0</v>
      </c>
      <c r="H453" s="335">
        <f>IF(OR($C514&gt;H$7,$C514+$E514-2&lt;H$7),0,($D514-SUM($F514:G514)-SUM($F453:G453))*SAP_Leadsheet!$E$91)</f>
        <v>0</v>
      </c>
      <c r="I453" s="335">
        <f>IF(OR($C514&gt;I$7,$C514+$E514-2&lt;I$7),0,($D514-SUM($F514:H514)-SUM($F453:H453))*SAP_Leadsheet!$E$91)</f>
        <v>0</v>
      </c>
      <c r="J453" s="335">
        <f>IF(OR($C514&gt;J$7,$C514+$E514-2&lt;J$7),0,($D514-SUM($F514:I514)-SUM($F453:I453))*SAP_Leadsheet!$E$91)</f>
        <v>0</v>
      </c>
      <c r="K453" s="335">
        <f>IF(OR($C514&gt;K$7,$C514+$E514-2&lt;K$7),0,($D514-SUM($F514:J514)-SUM($F453:J453))*SAP_Leadsheet!$E$91)</f>
        <v>0</v>
      </c>
      <c r="L453" s="335">
        <f>IF(OR($C514&gt;L$7,$C514+$E514-2&lt;L$7),0,($D514-SUM($F514:K514)-SUM($F453:K453))*SAP_Leadsheet!$E$91)</f>
        <v>0</v>
      </c>
      <c r="M453" s="335">
        <f>IF(OR($C514&gt;M$7,$C514+$E514-2&lt;M$7),0,($D514-SUM($F514:L514)-SUM($F453:L453))*SAP_Leadsheet!$E$91)</f>
        <v>0</v>
      </c>
      <c r="N453" s="335">
        <f>IF(OR($C514&gt;N$7,$C514+$E514-2&lt;N$7),0,($D514-SUM($F514:M514)-SUM($F453:M453))*SAP_Leadsheet!$E$91)</f>
        <v>0</v>
      </c>
      <c r="O453" s="335">
        <f>IF(OR($C514&gt;O$7,$C514+$E514-2&lt;O$7),0,($D514-SUM($F514:N514)-SUM($F453:N453))*SAP_Leadsheet!$E$91)</f>
        <v>0</v>
      </c>
      <c r="P453" s="335">
        <f>IF(OR($C514&gt;P$7,$C514+$E514-2&lt;P$7),0,($D514-SUM($F514:O514)-SUM($F453:O453))*SAP_Leadsheet!$E$91)</f>
        <v>0</v>
      </c>
      <c r="Q453" s="335">
        <f>IF(OR($C514&gt;Q$7,$C514+$E514-2&lt;Q$7),0,($D514-SUM($F514:P514)-SUM($F453:P453))*SAP_Leadsheet!$E$91)</f>
        <v>0</v>
      </c>
      <c r="R453" s="335">
        <f>IF(OR($C514&gt;R$7,$C514+$E514-2&lt;R$7),0,($D514-SUM($F514:Q514)-SUM($F453:Q453))*SAP_Leadsheet!$E$91)</f>
        <v>0</v>
      </c>
      <c r="S453" s="335">
        <f>IF(OR($C514&gt;S$7,$C514+$E514-2&lt;S$7),0,($D514-SUM($F514:R514)-SUM($F453:R453))*SAP_Leadsheet!$E$91)</f>
        <v>0</v>
      </c>
      <c r="T453" s="335">
        <f>IF(OR($C514&gt;T$7,$C514+$E514-2&lt;T$7),0,($D514-SUM($F514:S514)-SUM($F453:S453))*SAP_Leadsheet!$E$91)</f>
        <v>0</v>
      </c>
      <c r="U453" s="335">
        <f>IF(OR($C514&gt;U$7,$C514+$E514-2&lt;U$7),0,($D514-SUM($F514:T514)-SUM($F453:T453))*SAP_Leadsheet!$E$91)</f>
        <v>0</v>
      </c>
      <c r="V453" s="335">
        <f>IF(OR($C514&gt;V$7,$C514+$E514-2&lt;V$7),0,($D514-SUM($F514:U514)-SUM($F453:U453))*SAP_Leadsheet!$E$91)</f>
        <v>0</v>
      </c>
      <c r="W453" s="335">
        <f>IF(OR($C514&gt;W$7,$C514+$E514-2&lt;W$7),0,($D514-SUM($F514:V514)-SUM($F453:V453))*SAP_Leadsheet!$E$91)</f>
        <v>0</v>
      </c>
      <c r="X453" s="335">
        <f>IF(OR($C514&gt;X$7,$C514+$E514-2&lt;X$7),0,($D514-SUM($F514:W514)-SUM($F453:W453))*SAP_Leadsheet!$E$91)</f>
        <v>0</v>
      </c>
      <c r="Y453" s="335">
        <f>IF(OR($C514&gt;Y$7,$C514+$E514-2&lt;Y$7),0,($D514-SUM($F514:X514)-SUM($F453:X453))*SAP_Leadsheet!$E$91)</f>
        <v>0</v>
      </c>
      <c r="Z453" s="335">
        <f>IF(OR($C514&gt;Z$7,$C514+$E514-2&lt;Z$7),0,($D514-SUM($F514:Y514)-SUM($F453:Y453))*SAP_Leadsheet!$E$91)</f>
        <v>0</v>
      </c>
      <c r="AA453" s="335">
        <f>IF(OR($C514&gt;AA$7,$C514+$E514-2&lt;AA$7),0,($D514-SUM($F514:Z514)-SUM($F453:Z453))*SAP_Leadsheet!$E$91)</f>
        <v>0</v>
      </c>
      <c r="AB453" s="335">
        <f>IF(OR($C514&gt;AB$7,$C514+$E514-2&lt;AB$7),0,($D514-SUM($F514:AA514)-SUM($F453:AA453))*SAP_Leadsheet!$E$91)</f>
        <v>0</v>
      </c>
      <c r="AC453" s="335">
        <f>IF(OR($C514&gt;AC$7,$C514+$E514-2&lt;AC$7),0,($D514-SUM($F514:AB514)-SUM($F453:AB453))*SAP_Leadsheet!$E$91)</f>
        <v>0</v>
      </c>
      <c r="AD453" s="335">
        <f>IF(OR($C514&gt;AD$7,$C514+$E514-2&lt;AD$7),0,($D514-SUM($F514:AC514)-SUM($F453:AC453))*SAP_Leadsheet!$E$91)</f>
        <v>0</v>
      </c>
      <c r="AE453" s="335">
        <f>IF(OR($C514&gt;AE$7,$C514+$E514-2&lt;AE$7),0,($D514-SUM($F514:AD514)-SUM($F453:AD453))*SAP_Leadsheet!$E$91)</f>
        <v>0</v>
      </c>
      <c r="AF453" s="335">
        <f>IF(OR($C514&gt;AF$7,$C514+$E514-2&lt;AF$7),0,($D514-SUM($F514:AE514)-SUM($F453:AE453))*SAP_Leadsheet!$E$91)</f>
        <v>0</v>
      </c>
      <c r="AG453" s="335">
        <f>IF(OR($C514&gt;AG$7,$C514+$E514-2&lt;AG$7),0,($D514-SUM($F514:AF514)-SUM($F453:AF453))*SAP_Leadsheet!$E$91)</f>
        <v>0</v>
      </c>
      <c r="AH453" s="335">
        <f>IF(OR($C514&gt;AH$7,$C514+$E514-2&lt;AH$7),0,($D514-SUM($F514:AG514)-SUM($F453:AG453))*SAP_Leadsheet!$E$91)</f>
        <v>0</v>
      </c>
      <c r="AI453" s="335">
        <f>IF(OR($C514&gt;AI$7,$C514+$E514-2&lt;AI$7),0,($D514-SUM($F514:AH514)-SUM($F453:AH453))*SAP_Leadsheet!$E$91)</f>
        <v>0</v>
      </c>
      <c r="AJ453" s="335">
        <f>IF(OR($C514&gt;AJ$7,$C514+$E514-2&lt;AJ$7),0,($D514-SUM($F514:AI514)-SUM($F453:AI453))*SAP_Leadsheet!$E$91)</f>
        <v>0</v>
      </c>
      <c r="AK453" s="335">
        <f>IF(OR($C514&gt;AK$7,$C514+$E514-2&lt;AK$7),0,($D514-SUM($F514:AJ514)-SUM($F453:AJ453))*SAP_Leadsheet!$E$91)</f>
        <v>0</v>
      </c>
      <c r="AL453" s="335">
        <f>IF(OR($C514&gt;AL$7,$C514+$E514-2&lt;AL$7),0,($D514-SUM($F514:AK514)-SUM($F453:AK453))*SAP_Leadsheet!$E$91)</f>
        <v>0</v>
      </c>
      <c r="AM453" s="335">
        <f>IF(OR($C514&gt;AM$7,$C514+$E514-2&lt;AM$7),0,($D514-SUM($F514:AL514)-SUM($F453:AL453))*SAP_Leadsheet!$E$91)</f>
        <v>0</v>
      </c>
      <c r="AN453" s="335">
        <f>IF(OR($C514&gt;AN$7,$C514+$E514-2&lt;AN$7),0,($D514-SUM($F514:AM514)-SUM($F453:AM453))*SAP_Leadsheet!$E$91)</f>
        <v>0</v>
      </c>
      <c r="AO453" s="335">
        <f>IF(OR($C514&gt;AO$7,$C514+$E514-2&lt;AO$7),0,($D514-SUM($F514:AN514)-SUM($F453:AN453))*SAP_Leadsheet!$E$91)</f>
        <v>0</v>
      </c>
      <c r="AP453" s="335">
        <f>IF(OR($C514&gt;AP$7,$C514+$E514-2&lt;AP$7),0,($D514-SUM($F514:AO514)-SUM($F453:AO453))*SAP_Leadsheet!$E$91)</f>
        <v>0</v>
      </c>
      <c r="AQ453" s="335">
        <f>IF(OR($C514&gt;AQ$7,$C514+$E514-2&lt;AQ$7),0,($D514-SUM($F514:AP514)-SUM($F453:AP453))*SAP_Leadsheet!$E$91)</f>
        <v>0</v>
      </c>
      <c r="AR453" s="335">
        <f>IF(OR($C514&gt;AR$7,$C514+$E514-2&lt;AR$7),0,($D514-SUM($F514:AQ514)-SUM($F453:AQ453))*SAP_Leadsheet!$E$91)</f>
        <v>0</v>
      </c>
      <c r="AS453" s="335">
        <f>IF(OR($C514&gt;AS$7,$C514+$E514-2&lt;AS$7),0,($D514-SUM($F514:AR514)-SUM($F453:AR453))*SAP_Leadsheet!$E$91)</f>
        <v>0</v>
      </c>
      <c r="AT453" s="335">
        <f>IF(OR($C514&gt;AT$7,$C514+$E514-2&lt;AT$7),0,($D514-SUM($F514:AS514)-SUM($F453:AS453))*SAP_Leadsheet!$E$91)</f>
        <v>0</v>
      </c>
      <c r="AU453" s="335">
        <f>IF(OR($C514&gt;AU$7,$C514+$E514-2&lt;AU$7),0,($D514-SUM($F514:AT514)-SUM($F453:AT453))*SAP_Leadsheet!$E$91)</f>
        <v>0</v>
      </c>
      <c r="AV453" s="335">
        <f>IF(OR($C514&gt;AV$7,$C514+$E514-2&lt;AV$7),0,($D514-SUM($F514:AU514)-SUM($F453:AU453))*SAP_Leadsheet!$E$91)</f>
        <v>0</v>
      </c>
      <c r="AW453" s="335">
        <f>IF(OR($C514&gt;AW$7,$C514+$E514-2&lt;AW$7),0,($D514-SUM($F514:AV514)-SUM($F453:AV453))*SAP_Leadsheet!$E$91)</f>
        <v>0</v>
      </c>
      <c r="AX453" s="335">
        <f>IF(OR($C514&gt;AX$7,$C514+$E514-2&lt;AX$7),0,($D514-SUM($F514:AW514)-SUM($F453:AW453))*SAP_Leadsheet!$E$91)</f>
        <v>0</v>
      </c>
      <c r="AY453" s="335">
        <f>IF(OR($C514&gt;AY$7,$C514+$E514-2&lt;AY$7),0,($D514-SUM($F514:AX514)-SUM($F453:AX453))*SAP_Leadsheet!$E$91)</f>
        <v>0</v>
      </c>
      <c r="AZ453" s="335">
        <f>IF(OR($C514&gt;AZ$7,$C514+$E514-2&lt;AZ$7),0,($D514-SUM($F514:AY514)-SUM($F453:AY453))*SAP_Leadsheet!$E$91)</f>
        <v>0</v>
      </c>
      <c r="BA453" s="335">
        <f>IF(OR($C514&gt;BA$7,$C514+$E514-2&lt;BA$7),0,($D514-SUM($F514:AZ514)-SUM($F453:AZ453))*SAP_Leadsheet!$E$91)</f>
        <v>0</v>
      </c>
      <c r="BB453" s="335">
        <f>IF(OR($C514&gt;BB$7,$C514+$E514-2&lt;BB$7),0,($D514-SUM($F514:BA514)-SUM($F453:BA453))*SAP_Leadsheet!$E$91)</f>
        <v>0</v>
      </c>
      <c r="BC453" s="335">
        <f>IF(OR($C514&gt;BC$7,$C514+$E514-2&lt;BC$7),0,($D514-SUM($F514:BB514)-SUM($F453:BB453))*SAP_Leadsheet!$E$91)</f>
        <v>0</v>
      </c>
      <c r="BD453" s="335">
        <f>IF(OR($C514&gt;BD$7,$C514+$E514-2&lt;BD$7),0,($D514-SUM($F514:BC514)-SUM($F453:BC453))*SAP_Leadsheet!$E$91)</f>
        <v>0</v>
      </c>
      <c r="BE453" s="335">
        <f>IF(OR($C514&gt;BE$7,$C514+$E514-2&lt;BE$7),0,($D514-SUM($F514:BD514)-SUM($F453:BD453))*SAP_Leadsheet!$E$91)</f>
        <v>0</v>
      </c>
      <c r="BF453" s="335">
        <f>IF(OR($C514&gt;BF$7,$C514+$E514-2&lt;BF$7),0,($D514-SUM($F514:BE514)-SUM($F453:BE453))*SAP_Leadsheet!$E$91)</f>
        <v>0</v>
      </c>
      <c r="BG453" s="335">
        <f>IF(OR($C514&gt;BG$7,$C514+$E514-2&lt;BG$7),0,($D514-SUM($F514:BF514)-SUM($F453:BF453))*SAP_Leadsheet!$E$91)</f>
        <v>0</v>
      </c>
      <c r="BH453" s="335">
        <f>IF(OR($C514&gt;BH$7,$C514+$E514-2&lt;BH$7),0,($D514-SUM($F514:BG514)-SUM($F453:BG453))*SAP_Leadsheet!$E$91)</f>
        <v>0</v>
      </c>
      <c r="BI453" s="335">
        <f>IF(OR($C514&gt;BI$7,$C514+$E514-2&lt;BI$7),0,($D514-SUM($F514:BH514)-SUM($F453:BH453))*SAP_Leadsheet!$E$91)</f>
        <v>0</v>
      </c>
      <c r="BJ453" s="335">
        <f>IF(OR($C514&gt;BJ$7,$C514+$E514-2&lt;BJ$7),0,($D514-SUM($F514:BI514)-SUM($F453:BI453))*SAP_Leadsheet!$E$91)</f>
        <v>0</v>
      </c>
      <c r="BK453" s="335">
        <f>IF(OR($C514&gt;BK$7,$C514+$E514-2&lt;BK$7),0,($D514-SUM($F514:BJ514)-SUM($F453:BJ453))*SAP_Leadsheet!$E$91)</f>
        <v>0</v>
      </c>
      <c r="BL453" s="335">
        <f>IF(OR($C514&gt;BL$7,$C514+$E514-2&lt;BL$7),0,($D514-SUM($F514:BK514)-SUM($F453:BK453))*SAP_Leadsheet!$E$91)</f>
        <v>0</v>
      </c>
      <c r="BM453" s="335">
        <f>IF(OR($C514&gt;BM$7,$C514+$E514-2&lt;BM$7),0,($D514-SUM($F514:BL514)-SUM($F453:BL453))*SAP_Leadsheet!$E$91)</f>
        <v>0</v>
      </c>
      <c r="BN453" s="335">
        <f>IF(OR($C514&gt;BN$7,$C514+$E514-2&lt;BN$7),0,($D514-SUM($F514:BM514)-SUM($F453:BM453))*SAP_Leadsheet!$E$91)</f>
        <v>0</v>
      </c>
      <c r="BO453" s="253"/>
      <c r="BP453" s="253"/>
      <c r="BQ453" s="253"/>
      <c r="BR453" s="253"/>
      <c r="BS453" s="253"/>
      <c r="BT453" s="253"/>
      <c r="BU453" s="253"/>
      <c r="BV453" s="253"/>
      <c r="BW453" s="253"/>
      <c r="BX453" s="253"/>
      <c r="BY453" s="253"/>
      <c r="BZ453" s="253"/>
      <c r="CA453" s="253"/>
      <c r="CB453" s="253"/>
      <c r="CC453" s="253"/>
      <c r="CD453" s="253"/>
      <c r="CE453" s="253"/>
      <c r="CF453" s="253"/>
      <c r="CG453" s="253"/>
      <c r="CH453" s="253"/>
      <c r="CI453" s="253"/>
      <c r="CJ453" s="253"/>
      <c r="CK453" s="253"/>
      <c r="CL453" s="253"/>
    </row>
    <row r="454" spans="1:90" hidden="1" outlineLevel="1" x14ac:dyDescent="0.15">
      <c r="A454" s="112"/>
      <c r="B454" s="87"/>
      <c r="C454" s="8">
        <v>40</v>
      </c>
      <c r="D454" s="332"/>
      <c r="E454" s="333"/>
      <c r="F454" s="334"/>
      <c r="G454" s="335">
        <f>IF(OR($C515&gt;G$7,$C515+$E515-2&lt;G$7),0,($D515-SUM($F515:F515)-SUM($F454:F454))*SAP_Leadsheet!$E$91)</f>
        <v>0</v>
      </c>
      <c r="H454" s="335">
        <f>IF(OR($C515&gt;H$7,$C515+$E515-2&lt;H$7),0,($D515-SUM($F515:G515)-SUM($F454:G454))*SAP_Leadsheet!$E$91)</f>
        <v>0</v>
      </c>
      <c r="I454" s="335">
        <f>IF(OR($C515&gt;I$7,$C515+$E515-2&lt;I$7),0,($D515-SUM($F515:H515)-SUM($F454:H454))*SAP_Leadsheet!$E$91)</f>
        <v>0</v>
      </c>
      <c r="J454" s="335">
        <f>IF(OR($C515&gt;J$7,$C515+$E515-2&lt;J$7),0,($D515-SUM($F515:I515)-SUM($F454:I454))*SAP_Leadsheet!$E$91)</f>
        <v>0</v>
      </c>
      <c r="K454" s="335">
        <f>IF(OR($C515&gt;K$7,$C515+$E515-2&lt;K$7),0,($D515-SUM($F515:J515)-SUM($F454:J454))*SAP_Leadsheet!$E$91)</f>
        <v>0</v>
      </c>
      <c r="L454" s="335">
        <f>IF(OR($C515&gt;L$7,$C515+$E515-2&lt;L$7),0,($D515-SUM($F515:K515)-SUM($F454:K454))*SAP_Leadsheet!$E$91)</f>
        <v>0</v>
      </c>
      <c r="M454" s="335">
        <f>IF(OR($C515&gt;M$7,$C515+$E515-2&lt;M$7),0,($D515-SUM($F515:L515)-SUM($F454:L454))*SAP_Leadsheet!$E$91)</f>
        <v>0</v>
      </c>
      <c r="N454" s="335">
        <f>IF(OR($C515&gt;N$7,$C515+$E515-2&lt;N$7),0,($D515-SUM($F515:M515)-SUM($F454:M454))*SAP_Leadsheet!$E$91)</f>
        <v>0</v>
      </c>
      <c r="O454" s="335">
        <f>IF(OR($C515&gt;O$7,$C515+$E515-2&lt;O$7),0,($D515-SUM($F515:N515)-SUM($F454:N454))*SAP_Leadsheet!$E$91)</f>
        <v>0</v>
      </c>
      <c r="P454" s="335">
        <f>IF(OR($C515&gt;P$7,$C515+$E515-2&lt;P$7),0,($D515-SUM($F515:O515)-SUM($F454:O454))*SAP_Leadsheet!$E$91)</f>
        <v>0</v>
      </c>
      <c r="Q454" s="335">
        <f>IF(OR($C515&gt;Q$7,$C515+$E515-2&lt;Q$7),0,($D515-SUM($F515:P515)-SUM($F454:P454))*SAP_Leadsheet!$E$91)</f>
        <v>0</v>
      </c>
      <c r="R454" s="335">
        <f>IF(OR($C515&gt;R$7,$C515+$E515-2&lt;R$7),0,($D515-SUM($F515:Q515)-SUM($F454:Q454))*SAP_Leadsheet!$E$91)</f>
        <v>0</v>
      </c>
      <c r="S454" s="335">
        <f>IF(OR($C515&gt;S$7,$C515+$E515-2&lt;S$7),0,($D515-SUM($F515:R515)-SUM($F454:R454))*SAP_Leadsheet!$E$91)</f>
        <v>0</v>
      </c>
      <c r="T454" s="335">
        <f>IF(OR($C515&gt;T$7,$C515+$E515-2&lt;T$7),0,($D515-SUM($F515:S515)-SUM($F454:S454))*SAP_Leadsheet!$E$91)</f>
        <v>0</v>
      </c>
      <c r="U454" s="335">
        <f>IF(OR($C515&gt;U$7,$C515+$E515-2&lt;U$7),0,($D515-SUM($F515:T515)-SUM($F454:T454))*SAP_Leadsheet!$E$91)</f>
        <v>0</v>
      </c>
      <c r="V454" s="335">
        <f>IF(OR($C515&gt;V$7,$C515+$E515-2&lt;V$7),0,($D515-SUM($F515:U515)-SUM($F454:U454))*SAP_Leadsheet!$E$91)</f>
        <v>0</v>
      </c>
      <c r="W454" s="335">
        <f>IF(OR($C515&gt;W$7,$C515+$E515-2&lt;W$7),0,($D515-SUM($F515:V515)-SUM($F454:V454))*SAP_Leadsheet!$E$91)</f>
        <v>0</v>
      </c>
      <c r="X454" s="335">
        <f>IF(OR($C515&gt;X$7,$C515+$E515-2&lt;X$7),0,($D515-SUM($F515:W515)-SUM($F454:W454))*SAP_Leadsheet!$E$91)</f>
        <v>0</v>
      </c>
      <c r="Y454" s="335">
        <f>IF(OR($C515&gt;Y$7,$C515+$E515-2&lt;Y$7),0,($D515-SUM($F515:X515)-SUM($F454:X454))*SAP_Leadsheet!$E$91)</f>
        <v>0</v>
      </c>
      <c r="Z454" s="335">
        <f>IF(OR($C515&gt;Z$7,$C515+$E515-2&lt;Z$7),0,($D515-SUM($F515:Y515)-SUM($F454:Y454))*SAP_Leadsheet!$E$91)</f>
        <v>0</v>
      </c>
      <c r="AA454" s="335">
        <f>IF(OR($C515&gt;AA$7,$C515+$E515-2&lt;AA$7),0,($D515-SUM($F515:Z515)-SUM($F454:Z454))*SAP_Leadsheet!$E$91)</f>
        <v>0</v>
      </c>
      <c r="AB454" s="335">
        <f>IF(OR($C515&gt;AB$7,$C515+$E515-2&lt;AB$7),0,($D515-SUM($F515:AA515)-SUM($F454:AA454))*SAP_Leadsheet!$E$91)</f>
        <v>0</v>
      </c>
      <c r="AC454" s="335">
        <f>IF(OR($C515&gt;AC$7,$C515+$E515-2&lt;AC$7),0,($D515-SUM($F515:AB515)-SUM($F454:AB454))*SAP_Leadsheet!$E$91)</f>
        <v>0</v>
      </c>
      <c r="AD454" s="335">
        <f>IF(OR($C515&gt;AD$7,$C515+$E515-2&lt;AD$7),0,($D515-SUM($F515:AC515)-SUM($F454:AC454))*SAP_Leadsheet!$E$91)</f>
        <v>0</v>
      </c>
      <c r="AE454" s="335">
        <f>IF(OR($C515&gt;AE$7,$C515+$E515-2&lt;AE$7),0,($D515-SUM($F515:AD515)-SUM($F454:AD454))*SAP_Leadsheet!$E$91)</f>
        <v>0</v>
      </c>
      <c r="AF454" s="335">
        <f>IF(OR($C515&gt;AF$7,$C515+$E515-2&lt;AF$7),0,($D515-SUM($F515:AE515)-SUM($F454:AE454))*SAP_Leadsheet!$E$91)</f>
        <v>0</v>
      </c>
      <c r="AG454" s="335">
        <f>IF(OR($C515&gt;AG$7,$C515+$E515-2&lt;AG$7),0,($D515-SUM($F515:AF515)-SUM($F454:AF454))*SAP_Leadsheet!$E$91)</f>
        <v>0</v>
      </c>
      <c r="AH454" s="335">
        <f>IF(OR($C515&gt;AH$7,$C515+$E515-2&lt;AH$7),0,($D515-SUM($F515:AG515)-SUM($F454:AG454))*SAP_Leadsheet!$E$91)</f>
        <v>0</v>
      </c>
      <c r="AI454" s="335">
        <f>IF(OR($C515&gt;AI$7,$C515+$E515-2&lt;AI$7),0,($D515-SUM($F515:AH515)-SUM($F454:AH454))*SAP_Leadsheet!$E$91)</f>
        <v>0</v>
      </c>
      <c r="AJ454" s="335">
        <f>IF(OR($C515&gt;AJ$7,$C515+$E515-2&lt;AJ$7),0,($D515-SUM($F515:AI515)-SUM($F454:AI454))*SAP_Leadsheet!$E$91)</f>
        <v>0</v>
      </c>
      <c r="AK454" s="335">
        <f>IF(OR($C515&gt;AK$7,$C515+$E515-2&lt;AK$7),0,($D515-SUM($F515:AJ515)-SUM($F454:AJ454))*SAP_Leadsheet!$E$91)</f>
        <v>0</v>
      </c>
      <c r="AL454" s="335">
        <f>IF(OR($C515&gt;AL$7,$C515+$E515-2&lt;AL$7),0,($D515-SUM($F515:AK515)-SUM($F454:AK454))*SAP_Leadsheet!$E$91)</f>
        <v>0</v>
      </c>
      <c r="AM454" s="335">
        <f>IF(OR($C515&gt;AM$7,$C515+$E515-2&lt;AM$7),0,($D515-SUM($F515:AL515)-SUM($F454:AL454))*SAP_Leadsheet!$E$91)</f>
        <v>0</v>
      </c>
      <c r="AN454" s="335">
        <f>IF(OR($C515&gt;AN$7,$C515+$E515-2&lt;AN$7),0,($D515-SUM($F515:AM515)-SUM($F454:AM454))*SAP_Leadsheet!$E$91)</f>
        <v>0</v>
      </c>
      <c r="AO454" s="335">
        <f>IF(OR($C515&gt;AO$7,$C515+$E515-2&lt;AO$7),0,($D515-SUM($F515:AN515)-SUM($F454:AN454))*SAP_Leadsheet!$E$91)</f>
        <v>0</v>
      </c>
      <c r="AP454" s="335">
        <f>IF(OR($C515&gt;AP$7,$C515+$E515-2&lt;AP$7),0,($D515-SUM($F515:AO515)-SUM($F454:AO454))*SAP_Leadsheet!$E$91)</f>
        <v>0</v>
      </c>
      <c r="AQ454" s="335">
        <f>IF(OR($C515&gt;AQ$7,$C515+$E515-2&lt;AQ$7),0,($D515-SUM($F515:AP515)-SUM($F454:AP454))*SAP_Leadsheet!$E$91)</f>
        <v>0</v>
      </c>
      <c r="AR454" s="335">
        <f>IF(OR($C515&gt;AR$7,$C515+$E515-2&lt;AR$7),0,($D515-SUM($F515:AQ515)-SUM($F454:AQ454))*SAP_Leadsheet!$E$91)</f>
        <v>0</v>
      </c>
      <c r="AS454" s="335">
        <f>IF(OR($C515&gt;AS$7,$C515+$E515-2&lt;AS$7),0,($D515-SUM($F515:AR515)-SUM($F454:AR454))*SAP_Leadsheet!$E$91)</f>
        <v>0</v>
      </c>
      <c r="AT454" s="335">
        <f>IF(OR($C515&gt;AT$7,$C515+$E515-2&lt;AT$7),0,($D515-SUM($F515:AS515)-SUM($F454:AS454))*SAP_Leadsheet!$E$91)</f>
        <v>0</v>
      </c>
      <c r="AU454" s="335">
        <f>IF(OR($C515&gt;AU$7,$C515+$E515-2&lt;AU$7),0,($D515-SUM($F515:AT515)-SUM($F454:AT454))*SAP_Leadsheet!$E$91)</f>
        <v>0</v>
      </c>
      <c r="AV454" s="335">
        <f>IF(OR($C515&gt;AV$7,$C515+$E515-2&lt;AV$7),0,($D515-SUM($F515:AU515)-SUM($F454:AU454))*SAP_Leadsheet!$E$91)</f>
        <v>0</v>
      </c>
      <c r="AW454" s="335">
        <f>IF(OR($C515&gt;AW$7,$C515+$E515-2&lt;AW$7),0,($D515-SUM($F515:AV515)-SUM($F454:AV454))*SAP_Leadsheet!$E$91)</f>
        <v>0</v>
      </c>
      <c r="AX454" s="335">
        <f>IF(OR($C515&gt;AX$7,$C515+$E515-2&lt;AX$7),0,($D515-SUM($F515:AW515)-SUM($F454:AW454))*SAP_Leadsheet!$E$91)</f>
        <v>0</v>
      </c>
      <c r="AY454" s="335">
        <f>IF(OR($C515&gt;AY$7,$C515+$E515-2&lt;AY$7),0,($D515-SUM($F515:AX515)-SUM($F454:AX454))*SAP_Leadsheet!$E$91)</f>
        <v>0</v>
      </c>
      <c r="AZ454" s="335">
        <f>IF(OR($C515&gt;AZ$7,$C515+$E515-2&lt;AZ$7),0,($D515-SUM($F515:AY515)-SUM($F454:AY454))*SAP_Leadsheet!$E$91)</f>
        <v>0</v>
      </c>
      <c r="BA454" s="335">
        <f>IF(OR($C515&gt;BA$7,$C515+$E515-2&lt;BA$7),0,($D515-SUM($F515:AZ515)-SUM($F454:AZ454))*SAP_Leadsheet!$E$91)</f>
        <v>0</v>
      </c>
      <c r="BB454" s="335">
        <f>IF(OR($C515&gt;BB$7,$C515+$E515-2&lt;BB$7),0,($D515-SUM($F515:BA515)-SUM($F454:BA454))*SAP_Leadsheet!$E$91)</f>
        <v>0</v>
      </c>
      <c r="BC454" s="335">
        <f>IF(OR($C515&gt;BC$7,$C515+$E515-2&lt;BC$7),0,($D515-SUM($F515:BB515)-SUM($F454:BB454))*SAP_Leadsheet!$E$91)</f>
        <v>0</v>
      </c>
      <c r="BD454" s="335">
        <f>IF(OR($C515&gt;BD$7,$C515+$E515-2&lt;BD$7),0,($D515-SUM($F515:BC515)-SUM($F454:BC454))*SAP_Leadsheet!$E$91)</f>
        <v>0</v>
      </c>
      <c r="BE454" s="335">
        <f>IF(OR($C515&gt;BE$7,$C515+$E515-2&lt;BE$7),0,($D515-SUM($F515:BD515)-SUM($F454:BD454))*SAP_Leadsheet!$E$91)</f>
        <v>0</v>
      </c>
      <c r="BF454" s="335">
        <f>IF(OR($C515&gt;BF$7,$C515+$E515-2&lt;BF$7),0,($D515-SUM($F515:BE515)-SUM($F454:BE454))*SAP_Leadsheet!$E$91)</f>
        <v>0</v>
      </c>
      <c r="BG454" s="335">
        <f>IF(OR($C515&gt;BG$7,$C515+$E515-2&lt;BG$7),0,($D515-SUM($F515:BF515)-SUM($F454:BF454))*SAP_Leadsheet!$E$91)</f>
        <v>0</v>
      </c>
      <c r="BH454" s="335">
        <f>IF(OR($C515&gt;BH$7,$C515+$E515-2&lt;BH$7),0,($D515-SUM($F515:BG515)-SUM($F454:BG454))*SAP_Leadsheet!$E$91)</f>
        <v>0</v>
      </c>
      <c r="BI454" s="335">
        <f>IF(OR($C515&gt;BI$7,$C515+$E515-2&lt;BI$7),0,($D515-SUM($F515:BH515)-SUM($F454:BH454))*SAP_Leadsheet!$E$91)</f>
        <v>0</v>
      </c>
      <c r="BJ454" s="335">
        <f>IF(OR($C515&gt;BJ$7,$C515+$E515-2&lt;BJ$7),0,($D515-SUM($F515:BI515)-SUM($F454:BI454))*SAP_Leadsheet!$E$91)</f>
        <v>0</v>
      </c>
      <c r="BK454" s="335">
        <f>IF(OR($C515&gt;BK$7,$C515+$E515-2&lt;BK$7),0,($D515-SUM($F515:BJ515)-SUM($F454:BJ454))*SAP_Leadsheet!$E$91)</f>
        <v>0</v>
      </c>
      <c r="BL454" s="335">
        <f>IF(OR($C515&gt;BL$7,$C515+$E515-2&lt;BL$7),0,($D515-SUM($F515:BK515)-SUM($F454:BK454))*SAP_Leadsheet!$E$91)</f>
        <v>0</v>
      </c>
      <c r="BM454" s="335">
        <f>IF(OR($C515&gt;BM$7,$C515+$E515-2&lt;BM$7),0,($D515-SUM($F515:BL515)-SUM($F454:BL454))*SAP_Leadsheet!$E$91)</f>
        <v>0</v>
      </c>
      <c r="BN454" s="335">
        <f>IF(OR($C515&gt;BN$7,$C515+$E515-2&lt;BN$7),0,($D515-SUM($F515:BM515)-SUM($F454:BM454))*SAP_Leadsheet!$E$91)</f>
        <v>0</v>
      </c>
      <c r="BO454" s="253"/>
      <c r="BP454" s="253"/>
      <c r="BQ454" s="253"/>
      <c r="BR454" s="253"/>
      <c r="BS454" s="253"/>
      <c r="BT454" s="253"/>
      <c r="BU454" s="253"/>
      <c r="BV454" s="253"/>
      <c r="BW454" s="253"/>
      <c r="BX454" s="253"/>
      <c r="BY454" s="253"/>
      <c r="BZ454" s="253"/>
      <c r="CA454" s="253"/>
      <c r="CB454" s="253"/>
      <c r="CC454" s="253"/>
      <c r="CD454" s="253"/>
      <c r="CE454" s="253"/>
      <c r="CF454" s="253"/>
      <c r="CG454" s="253"/>
      <c r="CH454" s="253"/>
      <c r="CI454" s="253"/>
      <c r="CJ454" s="253"/>
      <c r="CK454" s="253"/>
      <c r="CL454" s="253"/>
    </row>
    <row r="455" spans="1:90" hidden="1" outlineLevel="1" x14ac:dyDescent="0.15">
      <c r="A455" s="112"/>
      <c r="B455" s="87"/>
      <c r="C455" s="8">
        <v>41</v>
      </c>
      <c r="D455" s="332"/>
      <c r="E455" s="333"/>
      <c r="F455" s="334"/>
      <c r="G455" s="335">
        <f>IF(OR($C516&gt;G$7,$C516+$E516-2&lt;G$7),0,($D516-SUM($F516:F516)-SUM($F455:F455))*SAP_Leadsheet!$E$91)</f>
        <v>0</v>
      </c>
      <c r="H455" s="335">
        <f>IF(OR($C516&gt;H$7,$C516+$E516-2&lt;H$7),0,($D516-SUM($F516:G516)-SUM($F455:G455))*SAP_Leadsheet!$E$91)</f>
        <v>0</v>
      </c>
      <c r="I455" s="335">
        <f>IF(OR($C516&gt;I$7,$C516+$E516-2&lt;I$7),0,($D516-SUM($F516:H516)-SUM($F455:H455))*SAP_Leadsheet!$E$91)</f>
        <v>0</v>
      </c>
      <c r="J455" s="335">
        <f>IF(OR($C516&gt;J$7,$C516+$E516-2&lt;J$7),0,($D516-SUM($F516:I516)-SUM($F455:I455))*SAP_Leadsheet!$E$91)</f>
        <v>0</v>
      </c>
      <c r="K455" s="335">
        <f>IF(OR($C516&gt;K$7,$C516+$E516-2&lt;K$7),0,($D516-SUM($F516:J516)-SUM($F455:J455))*SAP_Leadsheet!$E$91)</f>
        <v>0</v>
      </c>
      <c r="L455" s="335">
        <f>IF(OR($C516&gt;L$7,$C516+$E516-2&lt;L$7),0,($D516-SUM($F516:K516)-SUM($F455:K455))*SAP_Leadsheet!$E$91)</f>
        <v>0</v>
      </c>
      <c r="M455" s="335">
        <f>IF(OR($C516&gt;M$7,$C516+$E516-2&lt;M$7),0,($D516-SUM($F516:L516)-SUM($F455:L455))*SAP_Leadsheet!$E$91)</f>
        <v>0</v>
      </c>
      <c r="N455" s="335">
        <f>IF(OR($C516&gt;N$7,$C516+$E516-2&lt;N$7),0,($D516-SUM($F516:M516)-SUM($F455:M455))*SAP_Leadsheet!$E$91)</f>
        <v>0</v>
      </c>
      <c r="O455" s="335">
        <f>IF(OR($C516&gt;O$7,$C516+$E516-2&lt;O$7),0,($D516-SUM($F516:N516)-SUM($F455:N455))*SAP_Leadsheet!$E$91)</f>
        <v>0</v>
      </c>
      <c r="P455" s="335">
        <f>IF(OR($C516&gt;P$7,$C516+$E516-2&lt;P$7),0,($D516-SUM($F516:O516)-SUM($F455:O455))*SAP_Leadsheet!$E$91)</f>
        <v>0</v>
      </c>
      <c r="Q455" s="335">
        <f>IF(OR($C516&gt;Q$7,$C516+$E516-2&lt;Q$7),0,($D516-SUM($F516:P516)-SUM($F455:P455))*SAP_Leadsheet!$E$91)</f>
        <v>0</v>
      </c>
      <c r="R455" s="335">
        <f>IF(OR($C516&gt;R$7,$C516+$E516-2&lt;R$7),0,($D516-SUM($F516:Q516)-SUM($F455:Q455))*SAP_Leadsheet!$E$91)</f>
        <v>0</v>
      </c>
      <c r="S455" s="335">
        <f>IF(OR($C516&gt;S$7,$C516+$E516-2&lt;S$7),0,($D516-SUM($F516:R516)-SUM($F455:R455))*SAP_Leadsheet!$E$91)</f>
        <v>0</v>
      </c>
      <c r="T455" s="335">
        <f>IF(OR($C516&gt;T$7,$C516+$E516-2&lt;T$7),0,($D516-SUM($F516:S516)-SUM($F455:S455))*SAP_Leadsheet!$E$91)</f>
        <v>0</v>
      </c>
      <c r="U455" s="335">
        <f>IF(OR($C516&gt;U$7,$C516+$E516-2&lt;U$7),0,($D516-SUM($F516:T516)-SUM($F455:T455))*SAP_Leadsheet!$E$91)</f>
        <v>0</v>
      </c>
      <c r="V455" s="335">
        <f>IF(OR($C516&gt;V$7,$C516+$E516-2&lt;V$7),0,($D516-SUM($F516:U516)-SUM($F455:U455))*SAP_Leadsheet!$E$91)</f>
        <v>0</v>
      </c>
      <c r="W455" s="335">
        <f>IF(OR($C516&gt;W$7,$C516+$E516-2&lt;W$7),0,($D516-SUM($F516:V516)-SUM($F455:V455))*SAP_Leadsheet!$E$91)</f>
        <v>0</v>
      </c>
      <c r="X455" s="335">
        <f>IF(OR($C516&gt;X$7,$C516+$E516-2&lt;X$7),0,($D516-SUM($F516:W516)-SUM($F455:W455))*SAP_Leadsheet!$E$91)</f>
        <v>0</v>
      </c>
      <c r="Y455" s="335">
        <f>IF(OR($C516&gt;Y$7,$C516+$E516-2&lt;Y$7),0,($D516-SUM($F516:X516)-SUM($F455:X455))*SAP_Leadsheet!$E$91)</f>
        <v>0</v>
      </c>
      <c r="Z455" s="335">
        <f>IF(OR($C516&gt;Z$7,$C516+$E516-2&lt;Z$7),0,($D516-SUM($F516:Y516)-SUM($F455:Y455))*SAP_Leadsheet!$E$91)</f>
        <v>0</v>
      </c>
      <c r="AA455" s="335">
        <f>IF(OR($C516&gt;AA$7,$C516+$E516-2&lt;AA$7),0,($D516-SUM($F516:Z516)-SUM($F455:Z455))*SAP_Leadsheet!$E$91)</f>
        <v>0</v>
      </c>
      <c r="AB455" s="335">
        <f>IF(OR($C516&gt;AB$7,$C516+$E516-2&lt;AB$7),0,($D516-SUM($F516:AA516)-SUM($F455:AA455))*SAP_Leadsheet!$E$91)</f>
        <v>0</v>
      </c>
      <c r="AC455" s="335">
        <f>IF(OR($C516&gt;AC$7,$C516+$E516-2&lt;AC$7),0,($D516-SUM($F516:AB516)-SUM($F455:AB455))*SAP_Leadsheet!$E$91)</f>
        <v>0</v>
      </c>
      <c r="AD455" s="335">
        <f>IF(OR($C516&gt;AD$7,$C516+$E516-2&lt;AD$7),0,($D516-SUM($F516:AC516)-SUM($F455:AC455))*SAP_Leadsheet!$E$91)</f>
        <v>0</v>
      </c>
      <c r="AE455" s="335">
        <f>IF(OR($C516&gt;AE$7,$C516+$E516-2&lt;AE$7),0,($D516-SUM($F516:AD516)-SUM($F455:AD455))*SAP_Leadsheet!$E$91)</f>
        <v>0</v>
      </c>
      <c r="AF455" s="335">
        <f>IF(OR($C516&gt;AF$7,$C516+$E516-2&lt;AF$7),0,($D516-SUM($F516:AE516)-SUM($F455:AE455))*SAP_Leadsheet!$E$91)</f>
        <v>0</v>
      </c>
      <c r="AG455" s="335">
        <f>IF(OR($C516&gt;AG$7,$C516+$E516-2&lt;AG$7),0,($D516-SUM($F516:AF516)-SUM($F455:AF455))*SAP_Leadsheet!$E$91)</f>
        <v>0</v>
      </c>
      <c r="AH455" s="335">
        <f>IF(OR($C516&gt;AH$7,$C516+$E516-2&lt;AH$7),0,($D516-SUM($F516:AG516)-SUM($F455:AG455))*SAP_Leadsheet!$E$91)</f>
        <v>0</v>
      </c>
      <c r="AI455" s="335">
        <f>IF(OR($C516&gt;AI$7,$C516+$E516-2&lt;AI$7),0,($D516-SUM($F516:AH516)-SUM($F455:AH455))*SAP_Leadsheet!$E$91)</f>
        <v>0</v>
      </c>
      <c r="AJ455" s="335">
        <f>IF(OR($C516&gt;AJ$7,$C516+$E516-2&lt;AJ$7),0,($D516-SUM($F516:AI516)-SUM($F455:AI455))*SAP_Leadsheet!$E$91)</f>
        <v>0</v>
      </c>
      <c r="AK455" s="335">
        <f>IF(OR($C516&gt;AK$7,$C516+$E516-2&lt;AK$7),0,($D516-SUM($F516:AJ516)-SUM($F455:AJ455))*SAP_Leadsheet!$E$91)</f>
        <v>0</v>
      </c>
      <c r="AL455" s="335">
        <f>IF(OR($C516&gt;AL$7,$C516+$E516-2&lt;AL$7),0,($D516-SUM($F516:AK516)-SUM($F455:AK455))*SAP_Leadsheet!$E$91)</f>
        <v>0</v>
      </c>
      <c r="AM455" s="335">
        <f>IF(OR($C516&gt;AM$7,$C516+$E516-2&lt;AM$7),0,($D516-SUM($F516:AL516)-SUM($F455:AL455))*SAP_Leadsheet!$E$91)</f>
        <v>0</v>
      </c>
      <c r="AN455" s="335">
        <f>IF(OR($C516&gt;AN$7,$C516+$E516-2&lt;AN$7),0,($D516-SUM($F516:AM516)-SUM($F455:AM455))*SAP_Leadsheet!$E$91)</f>
        <v>0</v>
      </c>
      <c r="AO455" s="335">
        <f>IF(OR($C516&gt;AO$7,$C516+$E516-2&lt;AO$7),0,($D516-SUM($F516:AN516)-SUM($F455:AN455))*SAP_Leadsheet!$E$91)</f>
        <v>0</v>
      </c>
      <c r="AP455" s="335">
        <f>IF(OR($C516&gt;AP$7,$C516+$E516-2&lt;AP$7),0,($D516-SUM($F516:AO516)-SUM($F455:AO455))*SAP_Leadsheet!$E$91)</f>
        <v>0</v>
      </c>
      <c r="AQ455" s="335">
        <f>IF(OR($C516&gt;AQ$7,$C516+$E516-2&lt;AQ$7),0,($D516-SUM($F516:AP516)-SUM($F455:AP455))*SAP_Leadsheet!$E$91)</f>
        <v>0</v>
      </c>
      <c r="AR455" s="335">
        <f>IF(OR($C516&gt;AR$7,$C516+$E516-2&lt;AR$7),0,($D516-SUM($F516:AQ516)-SUM($F455:AQ455))*SAP_Leadsheet!$E$91)</f>
        <v>0</v>
      </c>
      <c r="AS455" s="335">
        <f>IF(OR($C516&gt;AS$7,$C516+$E516-2&lt;AS$7),0,($D516-SUM($F516:AR516)-SUM($F455:AR455))*SAP_Leadsheet!$E$91)</f>
        <v>0</v>
      </c>
      <c r="AT455" s="335">
        <f>IF(OR($C516&gt;AT$7,$C516+$E516-2&lt;AT$7),0,($D516-SUM($F516:AS516)-SUM($F455:AS455))*SAP_Leadsheet!$E$91)</f>
        <v>0</v>
      </c>
      <c r="AU455" s="335">
        <f>IF(OR($C516&gt;AU$7,$C516+$E516-2&lt;AU$7),0,($D516-SUM($F516:AT516)-SUM($F455:AT455))*SAP_Leadsheet!$E$91)</f>
        <v>0</v>
      </c>
      <c r="AV455" s="335">
        <f>IF(OR($C516&gt;AV$7,$C516+$E516-2&lt;AV$7),0,($D516-SUM($F516:AU516)-SUM($F455:AU455))*SAP_Leadsheet!$E$91)</f>
        <v>0</v>
      </c>
      <c r="AW455" s="335">
        <f>IF(OR($C516&gt;AW$7,$C516+$E516-2&lt;AW$7),0,($D516-SUM($F516:AV516)-SUM($F455:AV455))*SAP_Leadsheet!$E$91)</f>
        <v>0</v>
      </c>
      <c r="AX455" s="335">
        <f>IF(OR($C516&gt;AX$7,$C516+$E516-2&lt;AX$7),0,($D516-SUM($F516:AW516)-SUM($F455:AW455))*SAP_Leadsheet!$E$91)</f>
        <v>0</v>
      </c>
      <c r="AY455" s="335">
        <f>IF(OR($C516&gt;AY$7,$C516+$E516-2&lt;AY$7),0,($D516-SUM($F516:AX516)-SUM($F455:AX455))*SAP_Leadsheet!$E$91)</f>
        <v>0</v>
      </c>
      <c r="AZ455" s="335">
        <f>IF(OR($C516&gt;AZ$7,$C516+$E516-2&lt;AZ$7),0,($D516-SUM($F516:AY516)-SUM($F455:AY455))*SAP_Leadsheet!$E$91)</f>
        <v>0</v>
      </c>
      <c r="BA455" s="335">
        <f>IF(OR($C516&gt;BA$7,$C516+$E516-2&lt;BA$7),0,($D516-SUM($F516:AZ516)-SUM($F455:AZ455))*SAP_Leadsheet!$E$91)</f>
        <v>0</v>
      </c>
      <c r="BB455" s="335">
        <f>IF(OR($C516&gt;BB$7,$C516+$E516-2&lt;BB$7),0,($D516-SUM($F516:BA516)-SUM($F455:BA455))*SAP_Leadsheet!$E$91)</f>
        <v>0</v>
      </c>
      <c r="BC455" s="335">
        <f>IF(OR($C516&gt;BC$7,$C516+$E516-2&lt;BC$7),0,($D516-SUM($F516:BB516)-SUM($F455:BB455))*SAP_Leadsheet!$E$91)</f>
        <v>0</v>
      </c>
      <c r="BD455" s="335">
        <f>IF(OR($C516&gt;BD$7,$C516+$E516-2&lt;BD$7),0,($D516-SUM($F516:BC516)-SUM($F455:BC455))*SAP_Leadsheet!$E$91)</f>
        <v>0</v>
      </c>
      <c r="BE455" s="335">
        <f>IF(OR($C516&gt;BE$7,$C516+$E516-2&lt;BE$7),0,($D516-SUM($F516:BD516)-SUM($F455:BD455))*SAP_Leadsheet!$E$91)</f>
        <v>0</v>
      </c>
      <c r="BF455" s="335">
        <f>IF(OR($C516&gt;BF$7,$C516+$E516-2&lt;BF$7),0,($D516-SUM($F516:BE516)-SUM($F455:BE455))*SAP_Leadsheet!$E$91)</f>
        <v>0</v>
      </c>
      <c r="BG455" s="335">
        <f>IF(OR($C516&gt;BG$7,$C516+$E516-2&lt;BG$7),0,($D516-SUM($F516:BF516)-SUM($F455:BF455))*SAP_Leadsheet!$E$91)</f>
        <v>0</v>
      </c>
      <c r="BH455" s="335">
        <f>IF(OR($C516&gt;BH$7,$C516+$E516-2&lt;BH$7),0,($D516-SUM($F516:BG516)-SUM($F455:BG455))*SAP_Leadsheet!$E$91)</f>
        <v>0</v>
      </c>
      <c r="BI455" s="335">
        <f>IF(OR($C516&gt;BI$7,$C516+$E516-2&lt;BI$7),0,($D516-SUM($F516:BH516)-SUM($F455:BH455))*SAP_Leadsheet!$E$91)</f>
        <v>0</v>
      </c>
      <c r="BJ455" s="335">
        <f>IF(OR($C516&gt;BJ$7,$C516+$E516-2&lt;BJ$7),0,($D516-SUM($F516:BI516)-SUM($F455:BI455))*SAP_Leadsheet!$E$91)</f>
        <v>0</v>
      </c>
      <c r="BK455" s="335">
        <f>IF(OR($C516&gt;BK$7,$C516+$E516-2&lt;BK$7),0,($D516-SUM($F516:BJ516)-SUM($F455:BJ455))*SAP_Leadsheet!$E$91)</f>
        <v>0</v>
      </c>
      <c r="BL455" s="335">
        <f>IF(OR($C516&gt;BL$7,$C516+$E516-2&lt;BL$7),0,($D516-SUM($F516:BK516)-SUM($F455:BK455))*SAP_Leadsheet!$E$91)</f>
        <v>0</v>
      </c>
      <c r="BM455" s="335">
        <f>IF(OR($C516&gt;BM$7,$C516+$E516-2&lt;BM$7),0,($D516-SUM($F516:BL516)-SUM($F455:BL455))*SAP_Leadsheet!$E$91)</f>
        <v>0</v>
      </c>
      <c r="BN455" s="335">
        <f>IF(OR($C516&gt;BN$7,$C516+$E516-2&lt;BN$7),0,($D516-SUM($F516:BM516)-SUM($F455:BM455))*SAP_Leadsheet!$E$91)</f>
        <v>0</v>
      </c>
      <c r="BO455" s="253"/>
      <c r="BP455" s="253"/>
      <c r="BQ455" s="253"/>
      <c r="BR455" s="253"/>
      <c r="BS455" s="253"/>
      <c r="BT455" s="253"/>
      <c r="BU455" s="253"/>
      <c r="BV455" s="253"/>
      <c r="BW455" s="253"/>
      <c r="BX455" s="253"/>
      <c r="BY455" s="253"/>
      <c r="BZ455" s="253"/>
      <c r="CA455" s="253"/>
      <c r="CB455" s="253"/>
      <c r="CC455" s="253"/>
      <c r="CD455" s="253"/>
      <c r="CE455" s="253"/>
      <c r="CF455" s="253"/>
      <c r="CG455" s="253"/>
      <c r="CH455" s="253"/>
      <c r="CI455" s="253"/>
      <c r="CJ455" s="253"/>
      <c r="CK455" s="253"/>
      <c r="CL455" s="253"/>
    </row>
    <row r="456" spans="1:90" hidden="1" outlineLevel="1" x14ac:dyDescent="0.15">
      <c r="A456" s="112"/>
      <c r="B456" s="87"/>
      <c r="C456" s="8">
        <v>42</v>
      </c>
      <c r="D456" s="332"/>
      <c r="E456" s="333"/>
      <c r="F456" s="334"/>
      <c r="G456" s="335">
        <f>IF(OR($C517&gt;G$7,$C517+$E517-2&lt;G$7),0,($D517-SUM($F517:F517)-SUM($F456:F456))*SAP_Leadsheet!$E$91)</f>
        <v>0</v>
      </c>
      <c r="H456" s="335">
        <f>IF(OR($C517&gt;H$7,$C517+$E517-2&lt;H$7),0,($D517-SUM($F517:G517)-SUM($F456:G456))*SAP_Leadsheet!$E$91)</f>
        <v>0</v>
      </c>
      <c r="I456" s="335">
        <f>IF(OR($C517&gt;I$7,$C517+$E517-2&lt;I$7),0,($D517-SUM($F517:H517)-SUM($F456:H456))*SAP_Leadsheet!$E$91)</f>
        <v>0</v>
      </c>
      <c r="J456" s="335">
        <f>IF(OR($C517&gt;J$7,$C517+$E517-2&lt;J$7),0,($D517-SUM($F517:I517)-SUM($F456:I456))*SAP_Leadsheet!$E$91)</f>
        <v>0</v>
      </c>
      <c r="K456" s="335">
        <f>IF(OR($C517&gt;K$7,$C517+$E517-2&lt;K$7),0,($D517-SUM($F517:J517)-SUM($F456:J456))*SAP_Leadsheet!$E$91)</f>
        <v>0</v>
      </c>
      <c r="L456" s="335">
        <f>IF(OR($C517&gt;L$7,$C517+$E517-2&lt;L$7),0,($D517-SUM($F517:K517)-SUM($F456:K456))*SAP_Leadsheet!$E$91)</f>
        <v>0</v>
      </c>
      <c r="M456" s="335">
        <f>IF(OR($C517&gt;M$7,$C517+$E517-2&lt;M$7),0,($D517-SUM($F517:L517)-SUM($F456:L456))*SAP_Leadsheet!$E$91)</f>
        <v>0</v>
      </c>
      <c r="N456" s="335">
        <f>IF(OR($C517&gt;N$7,$C517+$E517-2&lt;N$7),0,($D517-SUM($F517:M517)-SUM($F456:M456))*SAP_Leadsheet!$E$91)</f>
        <v>0</v>
      </c>
      <c r="O456" s="335">
        <f>IF(OR($C517&gt;O$7,$C517+$E517-2&lt;O$7),0,($D517-SUM($F517:N517)-SUM($F456:N456))*SAP_Leadsheet!$E$91)</f>
        <v>0</v>
      </c>
      <c r="P456" s="335">
        <f>IF(OR($C517&gt;P$7,$C517+$E517-2&lt;P$7),0,($D517-SUM($F517:O517)-SUM($F456:O456))*SAP_Leadsheet!$E$91)</f>
        <v>0</v>
      </c>
      <c r="Q456" s="335">
        <f>IF(OR($C517&gt;Q$7,$C517+$E517-2&lt;Q$7),0,($D517-SUM($F517:P517)-SUM($F456:P456))*SAP_Leadsheet!$E$91)</f>
        <v>0</v>
      </c>
      <c r="R456" s="335">
        <f>IF(OR($C517&gt;R$7,$C517+$E517-2&lt;R$7),0,($D517-SUM($F517:Q517)-SUM($F456:Q456))*SAP_Leadsheet!$E$91)</f>
        <v>0</v>
      </c>
      <c r="S456" s="335">
        <f>IF(OR($C517&gt;S$7,$C517+$E517-2&lt;S$7),0,($D517-SUM($F517:R517)-SUM($F456:R456))*SAP_Leadsheet!$E$91)</f>
        <v>0</v>
      </c>
      <c r="T456" s="335">
        <f>IF(OR($C517&gt;T$7,$C517+$E517-2&lt;T$7),0,($D517-SUM($F517:S517)-SUM($F456:S456))*SAP_Leadsheet!$E$91)</f>
        <v>0</v>
      </c>
      <c r="U456" s="335">
        <f>IF(OR($C517&gt;U$7,$C517+$E517-2&lt;U$7),0,($D517-SUM($F517:T517)-SUM($F456:T456))*SAP_Leadsheet!$E$91)</f>
        <v>0</v>
      </c>
      <c r="V456" s="335">
        <f>IF(OR($C517&gt;V$7,$C517+$E517-2&lt;V$7),0,($D517-SUM($F517:U517)-SUM($F456:U456))*SAP_Leadsheet!$E$91)</f>
        <v>0</v>
      </c>
      <c r="W456" s="335">
        <f>IF(OR($C517&gt;W$7,$C517+$E517-2&lt;W$7),0,($D517-SUM($F517:V517)-SUM($F456:V456))*SAP_Leadsheet!$E$91)</f>
        <v>0</v>
      </c>
      <c r="X456" s="335">
        <f>IF(OR($C517&gt;X$7,$C517+$E517-2&lt;X$7),0,($D517-SUM($F517:W517)-SUM($F456:W456))*SAP_Leadsheet!$E$91)</f>
        <v>0</v>
      </c>
      <c r="Y456" s="335">
        <f>IF(OR($C517&gt;Y$7,$C517+$E517-2&lt;Y$7),0,($D517-SUM($F517:X517)-SUM($F456:X456))*SAP_Leadsheet!$E$91)</f>
        <v>0</v>
      </c>
      <c r="Z456" s="335">
        <f>IF(OR($C517&gt;Z$7,$C517+$E517-2&lt;Z$7),0,($D517-SUM($F517:Y517)-SUM($F456:Y456))*SAP_Leadsheet!$E$91)</f>
        <v>0</v>
      </c>
      <c r="AA456" s="335">
        <f>IF(OR($C517&gt;AA$7,$C517+$E517-2&lt;AA$7),0,($D517-SUM($F517:Z517)-SUM($F456:Z456))*SAP_Leadsheet!$E$91)</f>
        <v>0</v>
      </c>
      <c r="AB456" s="335">
        <f>IF(OR($C517&gt;AB$7,$C517+$E517-2&lt;AB$7),0,($D517-SUM($F517:AA517)-SUM($F456:AA456))*SAP_Leadsheet!$E$91)</f>
        <v>0</v>
      </c>
      <c r="AC456" s="335">
        <f>IF(OR($C517&gt;AC$7,$C517+$E517-2&lt;AC$7),0,($D517-SUM($F517:AB517)-SUM($F456:AB456))*SAP_Leadsheet!$E$91)</f>
        <v>0</v>
      </c>
      <c r="AD456" s="335">
        <f>IF(OR($C517&gt;AD$7,$C517+$E517-2&lt;AD$7),0,($D517-SUM($F517:AC517)-SUM($F456:AC456))*SAP_Leadsheet!$E$91)</f>
        <v>0</v>
      </c>
      <c r="AE456" s="335">
        <f>IF(OR($C517&gt;AE$7,$C517+$E517-2&lt;AE$7),0,($D517-SUM($F517:AD517)-SUM($F456:AD456))*SAP_Leadsheet!$E$91)</f>
        <v>0</v>
      </c>
      <c r="AF456" s="335">
        <f>IF(OR($C517&gt;AF$7,$C517+$E517-2&lt;AF$7),0,($D517-SUM($F517:AE517)-SUM($F456:AE456))*SAP_Leadsheet!$E$91)</f>
        <v>0</v>
      </c>
      <c r="AG456" s="335">
        <f>IF(OR($C517&gt;AG$7,$C517+$E517-2&lt;AG$7),0,($D517-SUM($F517:AF517)-SUM($F456:AF456))*SAP_Leadsheet!$E$91)</f>
        <v>0</v>
      </c>
      <c r="AH456" s="335">
        <f>IF(OR($C517&gt;AH$7,$C517+$E517-2&lt;AH$7),0,($D517-SUM($F517:AG517)-SUM($F456:AG456))*SAP_Leadsheet!$E$91)</f>
        <v>0</v>
      </c>
      <c r="AI456" s="335">
        <f>IF(OR($C517&gt;AI$7,$C517+$E517-2&lt;AI$7),0,($D517-SUM($F517:AH517)-SUM($F456:AH456))*SAP_Leadsheet!$E$91)</f>
        <v>0</v>
      </c>
      <c r="AJ456" s="335">
        <f>IF(OR($C517&gt;AJ$7,$C517+$E517-2&lt;AJ$7),0,($D517-SUM($F517:AI517)-SUM($F456:AI456))*SAP_Leadsheet!$E$91)</f>
        <v>0</v>
      </c>
      <c r="AK456" s="335">
        <f>IF(OR($C517&gt;AK$7,$C517+$E517-2&lt;AK$7),0,($D517-SUM($F517:AJ517)-SUM($F456:AJ456))*SAP_Leadsheet!$E$91)</f>
        <v>0</v>
      </c>
      <c r="AL456" s="335">
        <f>IF(OR($C517&gt;AL$7,$C517+$E517-2&lt;AL$7),0,($D517-SUM($F517:AK517)-SUM($F456:AK456))*SAP_Leadsheet!$E$91)</f>
        <v>0</v>
      </c>
      <c r="AM456" s="335">
        <f>IF(OR($C517&gt;AM$7,$C517+$E517-2&lt;AM$7),0,($D517-SUM($F517:AL517)-SUM($F456:AL456))*SAP_Leadsheet!$E$91)</f>
        <v>0</v>
      </c>
      <c r="AN456" s="335">
        <f>IF(OR($C517&gt;AN$7,$C517+$E517-2&lt;AN$7),0,($D517-SUM($F517:AM517)-SUM($F456:AM456))*SAP_Leadsheet!$E$91)</f>
        <v>0</v>
      </c>
      <c r="AO456" s="335">
        <f>IF(OR($C517&gt;AO$7,$C517+$E517-2&lt;AO$7),0,($D517-SUM($F517:AN517)-SUM($F456:AN456))*SAP_Leadsheet!$E$91)</f>
        <v>0</v>
      </c>
      <c r="AP456" s="335">
        <f>IF(OR($C517&gt;AP$7,$C517+$E517-2&lt;AP$7),0,($D517-SUM($F517:AO517)-SUM($F456:AO456))*SAP_Leadsheet!$E$91)</f>
        <v>0</v>
      </c>
      <c r="AQ456" s="335">
        <f>IF(OR($C517&gt;AQ$7,$C517+$E517-2&lt;AQ$7),0,($D517-SUM($F517:AP517)-SUM($F456:AP456))*SAP_Leadsheet!$E$91)</f>
        <v>0</v>
      </c>
      <c r="AR456" s="335">
        <f>IF(OR($C517&gt;AR$7,$C517+$E517-2&lt;AR$7),0,($D517-SUM($F517:AQ517)-SUM($F456:AQ456))*SAP_Leadsheet!$E$91)</f>
        <v>0</v>
      </c>
      <c r="AS456" s="335">
        <f>IF(OR($C517&gt;AS$7,$C517+$E517-2&lt;AS$7),0,($D517-SUM($F517:AR517)-SUM($F456:AR456))*SAP_Leadsheet!$E$91)</f>
        <v>0</v>
      </c>
      <c r="AT456" s="335">
        <f>IF(OR($C517&gt;AT$7,$C517+$E517-2&lt;AT$7),0,($D517-SUM($F517:AS517)-SUM($F456:AS456))*SAP_Leadsheet!$E$91)</f>
        <v>0</v>
      </c>
      <c r="AU456" s="335">
        <f>IF(OR($C517&gt;AU$7,$C517+$E517-2&lt;AU$7),0,($D517-SUM($F517:AT517)-SUM($F456:AT456))*SAP_Leadsheet!$E$91)</f>
        <v>0</v>
      </c>
      <c r="AV456" s="335">
        <f>IF(OR($C517&gt;AV$7,$C517+$E517-2&lt;AV$7),0,($D517-SUM($F517:AU517)-SUM($F456:AU456))*SAP_Leadsheet!$E$91)</f>
        <v>0</v>
      </c>
      <c r="AW456" s="335">
        <f>IF(OR($C517&gt;AW$7,$C517+$E517-2&lt;AW$7),0,($D517-SUM($F517:AV517)-SUM($F456:AV456))*SAP_Leadsheet!$E$91)</f>
        <v>0</v>
      </c>
      <c r="AX456" s="335">
        <f>IF(OR($C517&gt;AX$7,$C517+$E517-2&lt;AX$7),0,($D517-SUM($F517:AW517)-SUM($F456:AW456))*SAP_Leadsheet!$E$91)</f>
        <v>0</v>
      </c>
      <c r="AY456" s="335">
        <f>IF(OR($C517&gt;AY$7,$C517+$E517-2&lt;AY$7),0,($D517-SUM($F517:AX517)-SUM($F456:AX456))*SAP_Leadsheet!$E$91)</f>
        <v>0</v>
      </c>
      <c r="AZ456" s="335">
        <f>IF(OR($C517&gt;AZ$7,$C517+$E517-2&lt;AZ$7),0,($D517-SUM($F517:AY517)-SUM($F456:AY456))*SAP_Leadsheet!$E$91)</f>
        <v>0</v>
      </c>
      <c r="BA456" s="335">
        <f>IF(OR($C517&gt;BA$7,$C517+$E517-2&lt;BA$7),0,($D517-SUM($F517:AZ517)-SUM($F456:AZ456))*SAP_Leadsheet!$E$91)</f>
        <v>0</v>
      </c>
      <c r="BB456" s="335">
        <f>IF(OR($C517&gt;BB$7,$C517+$E517-2&lt;BB$7),0,($D517-SUM($F517:BA517)-SUM($F456:BA456))*SAP_Leadsheet!$E$91)</f>
        <v>0</v>
      </c>
      <c r="BC456" s="335">
        <f>IF(OR($C517&gt;BC$7,$C517+$E517-2&lt;BC$7),0,($D517-SUM($F517:BB517)-SUM($F456:BB456))*SAP_Leadsheet!$E$91)</f>
        <v>0</v>
      </c>
      <c r="BD456" s="335">
        <f>IF(OR($C517&gt;BD$7,$C517+$E517-2&lt;BD$7),0,($D517-SUM($F517:BC517)-SUM($F456:BC456))*SAP_Leadsheet!$E$91)</f>
        <v>0</v>
      </c>
      <c r="BE456" s="335">
        <f>IF(OR($C517&gt;BE$7,$C517+$E517-2&lt;BE$7),0,($D517-SUM($F517:BD517)-SUM($F456:BD456))*SAP_Leadsheet!$E$91)</f>
        <v>0</v>
      </c>
      <c r="BF456" s="335">
        <f>IF(OR($C517&gt;BF$7,$C517+$E517-2&lt;BF$7),0,($D517-SUM($F517:BE517)-SUM($F456:BE456))*SAP_Leadsheet!$E$91)</f>
        <v>0</v>
      </c>
      <c r="BG456" s="335">
        <f>IF(OR($C517&gt;BG$7,$C517+$E517-2&lt;BG$7),0,($D517-SUM($F517:BF517)-SUM($F456:BF456))*SAP_Leadsheet!$E$91)</f>
        <v>0</v>
      </c>
      <c r="BH456" s="335">
        <f>IF(OR($C517&gt;BH$7,$C517+$E517-2&lt;BH$7),0,($D517-SUM($F517:BG517)-SUM($F456:BG456))*SAP_Leadsheet!$E$91)</f>
        <v>0</v>
      </c>
      <c r="BI456" s="335">
        <f>IF(OR($C517&gt;BI$7,$C517+$E517-2&lt;BI$7),0,($D517-SUM($F517:BH517)-SUM($F456:BH456))*SAP_Leadsheet!$E$91)</f>
        <v>0</v>
      </c>
      <c r="BJ456" s="335">
        <f>IF(OR($C517&gt;BJ$7,$C517+$E517-2&lt;BJ$7),0,($D517-SUM($F517:BI517)-SUM($F456:BI456))*SAP_Leadsheet!$E$91)</f>
        <v>0</v>
      </c>
      <c r="BK456" s="335">
        <f>IF(OR($C517&gt;BK$7,$C517+$E517-2&lt;BK$7),0,($D517-SUM($F517:BJ517)-SUM($F456:BJ456))*SAP_Leadsheet!$E$91)</f>
        <v>0</v>
      </c>
      <c r="BL456" s="335">
        <f>IF(OR($C517&gt;BL$7,$C517+$E517-2&lt;BL$7),0,($D517-SUM($F517:BK517)-SUM($F456:BK456))*SAP_Leadsheet!$E$91)</f>
        <v>0</v>
      </c>
      <c r="BM456" s="335">
        <f>IF(OR($C517&gt;BM$7,$C517+$E517-2&lt;BM$7),0,($D517-SUM($F517:BL517)-SUM($F456:BL456))*SAP_Leadsheet!$E$91)</f>
        <v>0</v>
      </c>
      <c r="BN456" s="335">
        <f>IF(OR($C517&gt;BN$7,$C517+$E517-2&lt;BN$7),0,($D517-SUM($F517:BM517)-SUM($F456:BM456))*SAP_Leadsheet!$E$91)</f>
        <v>0</v>
      </c>
      <c r="BO456" s="253"/>
      <c r="BP456" s="253"/>
      <c r="BQ456" s="253"/>
      <c r="BR456" s="253"/>
      <c r="BS456" s="253"/>
      <c r="BT456" s="253"/>
      <c r="BU456" s="253"/>
      <c r="BV456" s="253"/>
      <c r="BW456" s="253"/>
      <c r="BX456" s="253"/>
      <c r="BY456" s="253"/>
      <c r="BZ456" s="253"/>
      <c r="CA456" s="253"/>
      <c r="CB456" s="253"/>
      <c r="CC456" s="253"/>
      <c r="CD456" s="253"/>
      <c r="CE456" s="253"/>
      <c r="CF456" s="253"/>
      <c r="CG456" s="253"/>
      <c r="CH456" s="253"/>
      <c r="CI456" s="253"/>
      <c r="CJ456" s="253"/>
      <c r="CK456" s="253"/>
      <c r="CL456" s="253"/>
    </row>
    <row r="457" spans="1:90" hidden="1" outlineLevel="1" x14ac:dyDescent="0.15">
      <c r="A457" s="112"/>
      <c r="B457" s="87"/>
      <c r="C457" s="8">
        <v>43</v>
      </c>
      <c r="D457" s="332"/>
      <c r="E457" s="333"/>
      <c r="F457" s="334"/>
      <c r="G457" s="335">
        <f>IF(OR($C518&gt;G$7,$C518+$E518-2&lt;G$7),0,($D518-SUM($F518:F518)-SUM($F457:F457))*SAP_Leadsheet!$E$91)</f>
        <v>0</v>
      </c>
      <c r="H457" s="335">
        <f>IF(OR($C518&gt;H$7,$C518+$E518-2&lt;H$7),0,($D518-SUM($F518:G518)-SUM($F457:G457))*SAP_Leadsheet!$E$91)</f>
        <v>0</v>
      </c>
      <c r="I457" s="335">
        <f>IF(OR($C518&gt;I$7,$C518+$E518-2&lt;I$7),0,($D518-SUM($F518:H518)-SUM($F457:H457))*SAP_Leadsheet!$E$91)</f>
        <v>0</v>
      </c>
      <c r="J457" s="335">
        <f>IF(OR($C518&gt;J$7,$C518+$E518-2&lt;J$7),0,($D518-SUM($F518:I518)-SUM($F457:I457))*SAP_Leadsheet!$E$91)</f>
        <v>0</v>
      </c>
      <c r="K457" s="335">
        <f>IF(OR($C518&gt;K$7,$C518+$E518-2&lt;K$7),0,($D518-SUM($F518:J518)-SUM($F457:J457))*SAP_Leadsheet!$E$91)</f>
        <v>0</v>
      </c>
      <c r="L457" s="335">
        <f>IF(OR($C518&gt;L$7,$C518+$E518-2&lt;L$7),0,($D518-SUM($F518:K518)-SUM($F457:K457))*SAP_Leadsheet!$E$91)</f>
        <v>0</v>
      </c>
      <c r="M457" s="335">
        <f>IF(OR($C518&gt;M$7,$C518+$E518-2&lt;M$7),0,($D518-SUM($F518:L518)-SUM($F457:L457))*SAP_Leadsheet!$E$91)</f>
        <v>0</v>
      </c>
      <c r="N457" s="335">
        <f>IF(OR($C518&gt;N$7,$C518+$E518-2&lt;N$7),0,($D518-SUM($F518:M518)-SUM($F457:M457))*SAP_Leadsheet!$E$91)</f>
        <v>0</v>
      </c>
      <c r="O457" s="335">
        <f>IF(OR($C518&gt;O$7,$C518+$E518-2&lt;O$7),0,($D518-SUM($F518:N518)-SUM($F457:N457))*SAP_Leadsheet!$E$91)</f>
        <v>0</v>
      </c>
      <c r="P457" s="335">
        <f>IF(OR($C518&gt;P$7,$C518+$E518-2&lt;P$7),0,($D518-SUM($F518:O518)-SUM($F457:O457))*SAP_Leadsheet!$E$91)</f>
        <v>0</v>
      </c>
      <c r="Q457" s="335">
        <f>IF(OR($C518&gt;Q$7,$C518+$E518-2&lt;Q$7),0,($D518-SUM($F518:P518)-SUM($F457:P457))*SAP_Leadsheet!$E$91)</f>
        <v>0</v>
      </c>
      <c r="R457" s="335">
        <f>IF(OR($C518&gt;R$7,$C518+$E518-2&lt;R$7),0,($D518-SUM($F518:Q518)-SUM($F457:Q457))*SAP_Leadsheet!$E$91)</f>
        <v>0</v>
      </c>
      <c r="S457" s="335">
        <f>IF(OR($C518&gt;S$7,$C518+$E518-2&lt;S$7),0,($D518-SUM($F518:R518)-SUM($F457:R457))*SAP_Leadsheet!$E$91)</f>
        <v>0</v>
      </c>
      <c r="T457" s="335">
        <f>IF(OR($C518&gt;T$7,$C518+$E518-2&lt;T$7),0,($D518-SUM($F518:S518)-SUM($F457:S457))*SAP_Leadsheet!$E$91)</f>
        <v>0</v>
      </c>
      <c r="U457" s="335">
        <f>IF(OR($C518&gt;U$7,$C518+$E518-2&lt;U$7),0,($D518-SUM($F518:T518)-SUM($F457:T457))*SAP_Leadsheet!$E$91)</f>
        <v>0</v>
      </c>
      <c r="V457" s="335">
        <f>IF(OR($C518&gt;V$7,$C518+$E518-2&lt;V$7),0,($D518-SUM($F518:U518)-SUM($F457:U457))*SAP_Leadsheet!$E$91)</f>
        <v>0</v>
      </c>
      <c r="W457" s="335">
        <f>IF(OR($C518&gt;W$7,$C518+$E518-2&lt;W$7),0,($D518-SUM($F518:V518)-SUM($F457:V457))*SAP_Leadsheet!$E$91)</f>
        <v>0</v>
      </c>
      <c r="X457" s="335">
        <f>IF(OR($C518&gt;X$7,$C518+$E518-2&lt;X$7),0,($D518-SUM($F518:W518)-SUM($F457:W457))*SAP_Leadsheet!$E$91)</f>
        <v>0</v>
      </c>
      <c r="Y457" s="335">
        <f>IF(OR($C518&gt;Y$7,$C518+$E518-2&lt;Y$7),0,($D518-SUM($F518:X518)-SUM($F457:X457))*SAP_Leadsheet!$E$91)</f>
        <v>0</v>
      </c>
      <c r="Z457" s="335">
        <f>IF(OR($C518&gt;Z$7,$C518+$E518-2&lt;Z$7),0,($D518-SUM($F518:Y518)-SUM($F457:Y457))*SAP_Leadsheet!$E$91)</f>
        <v>0</v>
      </c>
      <c r="AA457" s="335">
        <f>IF(OR($C518&gt;AA$7,$C518+$E518-2&lt;AA$7),0,($D518-SUM($F518:Z518)-SUM($F457:Z457))*SAP_Leadsheet!$E$91)</f>
        <v>0</v>
      </c>
      <c r="AB457" s="335">
        <f>IF(OR($C518&gt;AB$7,$C518+$E518-2&lt;AB$7),0,($D518-SUM($F518:AA518)-SUM($F457:AA457))*SAP_Leadsheet!$E$91)</f>
        <v>0</v>
      </c>
      <c r="AC457" s="335">
        <f>IF(OR($C518&gt;AC$7,$C518+$E518-2&lt;AC$7),0,($D518-SUM($F518:AB518)-SUM($F457:AB457))*SAP_Leadsheet!$E$91)</f>
        <v>0</v>
      </c>
      <c r="AD457" s="335">
        <f>IF(OR($C518&gt;AD$7,$C518+$E518-2&lt;AD$7),0,($D518-SUM($F518:AC518)-SUM($F457:AC457))*SAP_Leadsheet!$E$91)</f>
        <v>0</v>
      </c>
      <c r="AE457" s="335">
        <f>IF(OR($C518&gt;AE$7,$C518+$E518-2&lt;AE$7),0,($D518-SUM($F518:AD518)-SUM($F457:AD457))*SAP_Leadsheet!$E$91)</f>
        <v>0</v>
      </c>
      <c r="AF457" s="335">
        <f>IF(OR($C518&gt;AF$7,$C518+$E518-2&lt;AF$7),0,($D518-SUM($F518:AE518)-SUM($F457:AE457))*SAP_Leadsheet!$E$91)</f>
        <v>0</v>
      </c>
      <c r="AG457" s="335">
        <f>IF(OR($C518&gt;AG$7,$C518+$E518-2&lt;AG$7),0,($D518-SUM($F518:AF518)-SUM($F457:AF457))*SAP_Leadsheet!$E$91)</f>
        <v>0</v>
      </c>
      <c r="AH457" s="335">
        <f>IF(OR($C518&gt;AH$7,$C518+$E518-2&lt;AH$7),0,($D518-SUM($F518:AG518)-SUM($F457:AG457))*SAP_Leadsheet!$E$91)</f>
        <v>0</v>
      </c>
      <c r="AI457" s="335">
        <f>IF(OR($C518&gt;AI$7,$C518+$E518-2&lt;AI$7),0,($D518-SUM($F518:AH518)-SUM($F457:AH457))*SAP_Leadsheet!$E$91)</f>
        <v>0</v>
      </c>
      <c r="AJ457" s="335">
        <f>IF(OR($C518&gt;AJ$7,$C518+$E518-2&lt;AJ$7),0,($D518-SUM($F518:AI518)-SUM($F457:AI457))*SAP_Leadsheet!$E$91)</f>
        <v>0</v>
      </c>
      <c r="AK457" s="335">
        <f>IF(OR($C518&gt;AK$7,$C518+$E518-2&lt;AK$7),0,($D518-SUM($F518:AJ518)-SUM($F457:AJ457))*SAP_Leadsheet!$E$91)</f>
        <v>0</v>
      </c>
      <c r="AL457" s="335">
        <f>IF(OR($C518&gt;AL$7,$C518+$E518-2&lt;AL$7),0,($D518-SUM($F518:AK518)-SUM($F457:AK457))*SAP_Leadsheet!$E$91)</f>
        <v>0</v>
      </c>
      <c r="AM457" s="335">
        <f>IF(OR($C518&gt;AM$7,$C518+$E518-2&lt;AM$7),0,($D518-SUM($F518:AL518)-SUM($F457:AL457))*SAP_Leadsheet!$E$91)</f>
        <v>0</v>
      </c>
      <c r="AN457" s="335">
        <f>IF(OR($C518&gt;AN$7,$C518+$E518-2&lt;AN$7),0,($D518-SUM($F518:AM518)-SUM($F457:AM457))*SAP_Leadsheet!$E$91)</f>
        <v>0</v>
      </c>
      <c r="AO457" s="335">
        <f>IF(OR($C518&gt;AO$7,$C518+$E518-2&lt;AO$7),0,($D518-SUM($F518:AN518)-SUM($F457:AN457))*SAP_Leadsheet!$E$91)</f>
        <v>0</v>
      </c>
      <c r="AP457" s="335">
        <f>IF(OR($C518&gt;AP$7,$C518+$E518-2&lt;AP$7),0,($D518-SUM($F518:AO518)-SUM($F457:AO457))*SAP_Leadsheet!$E$91)</f>
        <v>0</v>
      </c>
      <c r="AQ457" s="335">
        <f>IF(OR($C518&gt;AQ$7,$C518+$E518-2&lt;AQ$7),0,($D518-SUM($F518:AP518)-SUM($F457:AP457))*SAP_Leadsheet!$E$91)</f>
        <v>0</v>
      </c>
      <c r="AR457" s="335">
        <f>IF(OR($C518&gt;AR$7,$C518+$E518-2&lt;AR$7),0,($D518-SUM($F518:AQ518)-SUM($F457:AQ457))*SAP_Leadsheet!$E$91)</f>
        <v>0</v>
      </c>
      <c r="AS457" s="335">
        <f>IF(OR($C518&gt;AS$7,$C518+$E518-2&lt;AS$7),0,($D518-SUM($F518:AR518)-SUM($F457:AR457))*SAP_Leadsheet!$E$91)</f>
        <v>0</v>
      </c>
      <c r="AT457" s="335">
        <f>IF(OR($C518&gt;AT$7,$C518+$E518-2&lt;AT$7),0,($D518-SUM($F518:AS518)-SUM($F457:AS457))*SAP_Leadsheet!$E$91)</f>
        <v>0</v>
      </c>
      <c r="AU457" s="335">
        <f>IF(OR($C518&gt;AU$7,$C518+$E518-2&lt;AU$7),0,($D518-SUM($F518:AT518)-SUM($F457:AT457))*SAP_Leadsheet!$E$91)</f>
        <v>0</v>
      </c>
      <c r="AV457" s="335">
        <f>IF(OR($C518&gt;AV$7,$C518+$E518-2&lt;AV$7),0,($D518-SUM($F518:AU518)-SUM($F457:AU457))*SAP_Leadsheet!$E$91)</f>
        <v>0</v>
      </c>
      <c r="AW457" s="335">
        <f>IF(OR($C518&gt;AW$7,$C518+$E518-2&lt;AW$7),0,($D518-SUM($F518:AV518)-SUM($F457:AV457))*SAP_Leadsheet!$E$91)</f>
        <v>0</v>
      </c>
      <c r="AX457" s="335">
        <f>IF(OR($C518&gt;AX$7,$C518+$E518-2&lt;AX$7),0,($D518-SUM($F518:AW518)-SUM($F457:AW457))*SAP_Leadsheet!$E$91)</f>
        <v>0</v>
      </c>
      <c r="AY457" s="335">
        <f>IF(OR($C518&gt;AY$7,$C518+$E518-2&lt;AY$7),0,($D518-SUM($F518:AX518)-SUM($F457:AX457))*SAP_Leadsheet!$E$91)</f>
        <v>0</v>
      </c>
      <c r="AZ457" s="335">
        <f>IF(OR($C518&gt;AZ$7,$C518+$E518-2&lt;AZ$7),0,($D518-SUM($F518:AY518)-SUM($F457:AY457))*SAP_Leadsheet!$E$91)</f>
        <v>0</v>
      </c>
      <c r="BA457" s="335">
        <f>IF(OR($C518&gt;BA$7,$C518+$E518-2&lt;BA$7),0,($D518-SUM($F518:AZ518)-SUM($F457:AZ457))*SAP_Leadsheet!$E$91)</f>
        <v>0</v>
      </c>
      <c r="BB457" s="335">
        <f>IF(OR($C518&gt;BB$7,$C518+$E518-2&lt;BB$7),0,($D518-SUM($F518:BA518)-SUM($F457:BA457))*SAP_Leadsheet!$E$91)</f>
        <v>0</v>
      </c>
      <c r="BC457" s="335">
        <f>IF(OR($C518&gt;BC$7,$C518+$E518-2&lt;BC$7),0,($D518-SUM($F518:BB518)-SUM($F457:BB457))*SAP_Leadsheet!$E$91)</f>
        <v>0</v>
      </c>
      <c r="BD457" s="335">
        <f>IF(OR($C518&gt;BD$7,$C518+$E518-2&lt;BD$7),0,($D518-SUM($F518:BC518)-SUM($F457:BC457))*SAP_Leadsheet!$E$91)</f>
        <v>0</v>
      </c>
      <c r="BE457" s="335">
        <f>IF(OR($C518&gt;BE$7,$C518+$E518-2&lt;BE$7),0,($D518-SUM($F518:BD518)-SUM($F457:BD457))*SAP_Leadsheet!$E$91)</f>
        <v>0</v>
      </c>
      <c r="BF457" s="335">
        <f>IF(OR($C518&gt;BF$7,$C518+$E518-2&lt;BF$7),0,($D518-SUM($F518:BE518)-SUM($F457:BE457))*SAP_Leadsheet!$E$91)</f>
        <v>0</v>
      </c>
      <c r="BG457" s="335">
        <f>IF(OR($C518&gt;BG$7,$C518+$E518-2&lt;BG$7),0,($D518-SUM($F518:BF518)-SUM($F457:BF457))*SAP_Leadsheet!$E$91)</f>
        <v>0</v>
      </c>
      <c r="BH457" s="335">
        <f>IF(OR($C518&gt;BH$7,$C518+$E518-2&lt;BH$7),0,($D518-SUM($F518:BG518)-SUM($F457:BG457))*SAP_Leadsheet!$E$91)</f>
        <v>0</v>
      </c>
      <c r="BI457" s="335">
        <f>IF(OR($C518&gt;BI$7,$C518+$E518-2&lt;BI$7),0,($D518-SUM($F518:BH518)-SUM($F457:BH457))*SAP_Leadsheet!$E$91)</f>
        <v>0</v>
      </c>
      <c r="BJ457" s="335">
        <f>IF(OR($C518&gt;BJ$7,$C518+$E518-2&lt;BJ$7),0,($D518-SUM($F518:BI518)-SUM($F457:BI457))*SAP_Leadsheet!$E$91)</f>
        <v>0</v>
      </c>
      <c r="BK457" s="335">
        <f>IF(OR($C518&gt;BK$7,$C518+$E518-2&lt;BK$7),0,($D518-SUM($F518:BJ518)-SUM($F457:BJ457))*SAP_Leadsheet!$E$91)</f>
        <v>0</v>
      </c>
      <c r="BL457" s="335">
        <f>IF(OR($C518&gt;BL$7,$C518+$E518-2&lt;BL$7),0,($D518-SUM($F518:BK518)-SUM($F457:BK457))*SAP_Leadsheet!$E$91)</f>
        <v>0</v>
      </c>
      <c r="BM457" s="335">
        <f>IF(OR($C518&gt;BM$7,$C518+$E518-2&lt;BM$7),0,($D518-SUM($F518:BL518)-SUM($F457:BL457))*SAP_Leadsheet!$E$91)</f>
        <v>0</v>
      </c>
      <c r="BN457" s="335">
        <f>IF(OR($C518&gt;BN$7,$C518+$E518-2&lt;BN$7),0,($D518-SUM($F518:BM518)-SUM($F457:BM457))*SAP_Leadsheet!$E$91)</f>
        <v>0</v>
      </c>
      <c r="BO457" s="253"/>
      <c r="BP457" s="253"/>
      <c r="BQ457" s="253"/>
      <c r="BR457" s="253"/>
      <c r="BS457" s="253"/>
      <c r="BT457" s="253"/>
      <c r="BU457" s="253"/>
      <c r="BV457" s="253"/>
      <c r="BW457" s="253"/>
      <c r="BX457" s="253"/>
      <c r="BY457" s="253"/>
      <c r="BZ457" s="253"/>
      <c r="CA457" s="253"/>
      <c r="CB457" s="253"/>
      <c r="CC457" s="253"/>
      <c r="CD457" s="253"/>
      <c r="CE457" s="253"/>
      <c r="CF457" s="253"/>
      <c r="CG457" s="253"/>
      <c r="CH457" s="253"/>
      <c r="CI457" s="253"/>
      <c r="CJ457" s="253"/>
      <c r="CK457" s="253"/>
      <c r="CL457" s="253"/>
    </row>
    <row r="458" spans="1:90" hidden="1" outlineLevel="1" x14ac:dyDescent="0.15">
      <c r="A458" s="112"/>
      <c r="B458" s="87"/>
      <c r="C458" s="8">
        <v>44</v>
      </c>
      <c r="D458" s="332"/>
      <c r="E458" s="333"/>
      <c r="F458" s="334"/>
      <c r="G458" s="335">
        <f>IF(OR($C519&gt;G$7,$C519+$E519-2&lt;G$7),0,($D519-SUM($F519:F519)-SUM($F458:F458))*SAP_Leadsheet!$E$91)</f>
        <v>0</v>
      </c>
      <c r="H458" s="335">
        <f>IF(OR($C519&gt;H$7,$C519+$E519-2&lt;H$7),0,($D519-SUM($F519:G519)-SUM($F458:G458))*SAP_Leadsheet!$E$91)</f>
        <v>0</v>
      </c>
      <c r="I458" s="335">
        <f>IF(OR($C519&gt;I$7,$C519+$E519-2&lt;I$7),0,($D519-SUM($F519:H519)-SUM($F458:H458))*SAP_Leadsheet!$E$91)</f>
        <v>0</v>
      </c>
      <c r="J458" s="335">
        <f>IF(OR($C519&gt;J$7,$C519+$E519-2&lt;J$7),0,($D519-SUM($F519:I519)-SUM($F458:I458))*SAP_Leadsheet!$E$91)</f>
        <v>0</v>
      </c>
      <c r="K458" s="335">
        <f>IF(OR($C519&gt;K$7,$C519+$E519-2&lt;K$7),0,($D519-SUM($F519:J519)-SUM($F458:J458))*SAP_Leadsheet!$E$91)</f>
        <v>0</v>
      </c>
      <c r="L458" s="335">
        <f>IF(OR($C519&gt;L$7,$C519+$E519-2&lt;L$7),0,($D519-SUM($F519:K519)-SUM($F458:K458))*SAP_Leadsheet!$E$91)</f>
        <v>0</v>
      </c>
      <c r="M458" s="335">
        <f>IF(OR($C519&gt;M$7,$C519+$E519-2&lt;M$7),0,($D519-SUM($F519:L519)-SUM($F458:L458))*SAP_Leadsheet!$E$91)</f>
        <v>0</v>
      </c>
      <c r="N458" s="335">
        <f>IF(OR($C519&gt;N$7,$C519+$E519-2&lt;N$7),0,($D519-SUM($F519:M519)-SUM($F458:M458))*SAP_Leadsheet!$E$91)</f>
        <v>0</v>
      </c>
      <c r="O458" s="335">
        <f>IF(OR($C519&gt;O$7,$C519+$E519-2&lt;O$7),0,($D519-SUM($F519:N519)-SUM($F458:N458))*SAP_Leadsheet!$E$91)</f>
        <v>0</v>
      </c>
      <c r="P458" s="335">
        <f>IF(OR($C519&gt;P$7,$C519+$E519-2&lt;P$7),0,($D519-SUM($F519:O519)-SUM($F458:O458))*SAP_Leadsheet!$E$91)</f>
        <v>0</v>
      </c>
      <c r="Q458" s="335">
        <f>IF(OR($C519&gt;Q$7,$C519+$E519-2&lt;Q$7),0,($D519-SUM($F519:P519)-SUM($F458:P458))*SAP_Leadsheet!$E$91)</f>
        <v>0</v>
      </c>
      <c r="R458" s="335">
        <f>IF(OR($C519&gt;R$7,$C519+$E519-2&lt;R$7),0,($D519-SUM($F519:Q519)-SUM($F458:Q458))*SAP_Leadsheet!$E$91)</f>
        <v>0</v>
      </c>
      <c r="S458" s="335">
        <f>IF(OR($C519&gt;S$7,$C519+$E519-2&lt;S$7),0,($D519-SUM($F519:R519)-SUM($F458:R458))*SAP_Leadsheet!$E$91)</f>
        <v>0</v>
      </c>
      <c r="T458" s="335">
        <f>IF(OR($C519&gt;T$7,$C519+$E519-2&lt;T$7),0,($D519-SUM($F519:S519)-SUM($F458:S458))*SAP_Leadsheet!$E$91)</f>
        <v>0</v>
      </c>
      <c r="U458" s="335">
        <f>IF(OR($C519&gt;U$7,$C519+$E519-2&lt;U$7),0,($D519-SUM($F519:T519)-SUM($F458:T458))*SAP_Leadsheet!$E$91)</f>
        <v>0</v>
      </c>
      <c r="V458" s="335">
        <f>IF(OR($C519&gt;V$7,$C519+$E519-2&lt;V$7),0,($D519-SUM($F519:U519)-SUM($F458:U458))*SAP_Leadsheet!$E$91)</f>
        <v>0</v>
      </c>
      <c r="W458" s="335">
        <f>IF(OR($C519&gt;W$7,$C519+$E519-2&lt;W$7),0,($D519-SUM($F519:V519)-SUM($F458:V458))*SAP_Leadsheet!$E$91)</f>
        <v>0</v>
      </c>
      <c r="X458" s="335">
        <f>IF(OR($C519&gt;X$7,$C519+$E519-2&lt;X$7),0,($D519-SUM($F519:W519)-SUM($F458:W458))*SAP_Leadsheet!$E$91)</f>
        <v>0</v>
      </c>
      <c r="Y458" s="335">
        <f>IF(OR($C519&gt;Y$7,$C519+$E519-2&lt;Y$7),0,($D519-SUM($F519:X519)-SUM($F458:X458))*SAP_Leadsheet!$E$91)</f>
        <v>0</v>
      </c>
      <c r="Z458" s="335">
        <f>IF(OR($C519&gt;Z$7,$C519+$E519-2&lt;Z$7),0,($D519-SUM($F519:Y519)-SUM($F458:Y458))*SAP_Leadsheet!$E$91)</f>
        <v>0</v>
      </c>
      <c r="AA458" s="335">
        <f>IF(OR($C519&gt;AA$7,$C519+$E519-2&lt;AA$7),0,($D519-SUM($F519:Z519)-SUM($F458:Z458))*SAP_Leadsheet!$E$91)</f>
        <v>0</v>
      </c>
      <c r="AB458" s="335">
        <f>IF(OR($C519&gt;AB$7,$C519+$E519-2&lt;AB$7),0,($D519-SUM($F519:AA519)-SUM($F458:AA458))*SAP_Leadsheet!$E$91)</f>
        <v>0</v>
      </c>
      <c r="AC458" s="335">
        <f>IF(OR($C519&gt;AC$7,$C519+$E519-2&lt;AC$7),0,($D519-SUM($F519:AB519)-SUM($F458:AB458))*SAP_Leadsheet!$E$91)</f>
        <v>0</v>
      </c>
      <c r="AD458" s="335">
        <f>IF(OR($C519&gt;AD$7,$C519+$E519-2&lt;AD$7),0,($D519-SUM($F519:AC519)-SUM($F458:AC458))*SAP_Leadsheet!$E$91)</f>
        <v>0</v>
      </c>
      <c r="AE458" s="335">
        <f>IF(OR($C519&gt;AE$7,$C519+$E519-2&lt;AE$7),0,($D519-SUM($F519:AD519)-SUM($F458:AD458))*SAP_Leadsheet!$E$91)</f>
        <v>0</v>
      </c>
      <c r="AF458" s="335">
        <f>IF(OR($C519&gt;AF$7,$C519+$E519-2&lt;AF$7),0,($D519-SUM($F519:AE519)-SUM($F458:AE458))*SAP_Leadsheet!$E$91)</f>
        <v>0</v>
      </c>
      <c r="AG458" s="335">
        <f>IF(OR($C519&gt;AG$7,$C519+$E519-2&lt;AG$7),0,($D519-SUM($F519:AF519)-SUM($F458:AF458))*SAP_Leadsheet!$E$91)</f>
        <v>0</v>
      </c>
      <c r="AH458" s="335">
        <f>IF(OR($C519&gt;AH$7,$C519+$E519-2&lt;AH$7),0,($D519-SUM($F519:AG519)-SUM($F458:AG458))*SAP_Leadsheet!$E$91)</f>
        <v>0</v>
      </c>
      <c r="AI458" s="335">
        <f>IF(OR($C519&gt;AI$7,$C519+$E519-2&lt;AI$7),0,($D519-SUM($F519:AH519)-SUM($F458:AH458))*SAP_Leadsheet!$E$91)</f>
        <v>0</v>
      </c>
      <c r="AJ458" s="335">
        <f>IF(OR($C519&gt;AJ$7,$C519+$E519-2&lt;AJ$7),0,($D519-SUM($F519:AI519)-SUM($F458:AI458))*SAP_Leadsheet!$E$91)</f>
        <v>0</v>
      </c>
      <c r="AK458" s="335">
        <f>IF(OR($C519&gt;AK$7,$C519+$E519-2&lt;AK$7),0,($D519-SUM($F519:AJ519)-SUM($F458:AJ458))*SAP_Leadsheet!$E$91)</f>
        <v>0</v>
      </c>
      <c r="AL458" s="335">
        <f>IF(OR($C519&gt;AL$7,$C519+$E519-2&lt;AL$7),0,($D519-SUM($F519:AK519)-SUM($F458:AK458))*SAP_Leadsheet!$E$91)</f>
        <v>0</v>
      </c>
      <c r="AM458" s="335">
        <f>IF(OR($C519&gt;AM$7,$C519+$E519-2&lt;AM$7),0,($D519-SUM($F519:AL519)-SUM($F458:AL458))*SAP_Leadsheet!$E$91)</f>
        <v>0</v>
      </c>
      <c r="AN458" s="335">
        <f>IF(OR($C519&gt;AN$7,$C519+$E519-2&lt;AN$7),0,($D519-SUM($F519:AM519)-SUM($F458:AM458))*SAP_Leadsheet!$E$91)</f>
        <v>0</v>
      </c>
      <c r="AO458" s="335">
        <f>IF(OR($C519&gt;AO$7,$C519+$E519-2&lt;AO$7),0,($D519-SUM($F519:AN519)-SUM($F458:AN458))*SAP_Leadsheet!$E$91)</f>
        <v>0</v>
      </c>
      <c r="AP458" s="335">
        <f>IF(OR($C519&gt;AP$7,$C519+$E519-2&lt;AP$7),0,($D519-SUM($F519:AO519)-SUM($F458:AO458))*SAP_Leadsheet!$E$91)</f>
        <v>0</v>
      </c>
      <c r="AQ458" s="335">
        <f>IF(OR($C519&gt;AQ$7,$C519+$E519-2&lt;AQ$7),0,($D519-SUM($F519:AP519)-SUM($F458:AP458))*SAP_Leadsheet!$E$91)</f>
        <v>0</v>
      </c>
      <c r="AR458" s="335">
        <f>IF(OR($C519&gt;AR$7,$C519+$E519-2&lt;AR$7),0,($D519-SUM($F519:AQ519)-SUM($F458:AQ458))*SAP_Leadsheet!$E$91)</f>
        <v>0</v>
      </c>
      <c r="AS458" s="335">
        <f>IF(OR($C519&gt;AS$7,$C519+$E519-2&lt;AS$7),0,($D519-SUM($F519:AR519)-SUM($F458:AR458))*SAP_Leadsheet!$E$91)</f>
        <v>0</v>
      </c>
      <c r="AT458" s="335">
        <f>IF(OR($C519&gt;AT$7,$C519+$E519-2&lt;AT$7),0,($D519-SUM($F519:AS519)-SUM($F458:AS458))*SAP_Leadsheet!$E$91)</f>
        <v>0</v>
      </c>
      <c r="AU458" s="335">
        <f>IF(OR($C519&gt;AU$7,$C519+$E519-2&lt;AU$7),0,($D519-SUM($F519:AT519)-SUM($F458:AT458))*SAP_Leadsheet!$E$91)</f>
        <v>0</v>
      </c>
      <c r="AV458" s="335">
        <f>IF(OR($C519&gt;AV$7,$C519+$E519-2&lt;AV$7),0,($D519-SUM($F519:AU519)-SUM($F458:AU458))*SAP_Leadsheet!$E$91)</f>
        <v>0</v>
      </c>
      <c r="AW458" s="335">
        <f>IF(OR($C519&gt;AW$7,$C519+$E519-2&lt;AW$7),0,($D519-SUM($F519:AV519)-SUM($F458:AV458))*SAP_Leadsheet!$E$91)</f>
        <v>0</v>
      </c>
      <c r="AX458" s="335">
        <f>IF(OR($C519&gt;AX$7,$C519+$E519-2&lt;AX$7),0,($D519-SUM($F519:AW519)-SUM($F458:AW458))*SAP_Leadsheet!$E$91)</f>
        <v>0</v>
      </c>
      <c r="AY458" s="335">
        <f>IF(OR($C519&gt;AY$7,$C519+$E519-2&lt;AY$7),0,($D519-SUM($F519:AX519)-SUM($F458:AX458))*SAP_Leadsheet!$E$91)</f>
        <v>0</v>
      </c>
      <c r="AZ458" s="335">
        <f>IF(OR($C519&gt;AZ$7,$C519+$E519-2&lt;AZ$7),0,($D519-SUM($F519:AY519)-SUM($F458:AY458))*SAP_Leadsheet!$E$91)</f>
        <v>0</v>
      </c>
      <c r="BA458" s="335">
        <f>IF(OR($C519&gt;BA$7,$C519+$E519-2&lt;BA$7),0,($D519-SUM($F519:AZ519)-SUM($F458:AZ458))*SAP_Leadsheet!$E$91)</f>
        <v>0</v>
      </c>
      <c r="BB458" s="335">
        <f>IF(OR($C519&gt;BB$7,$C519+$E519-2&lt;BB$7),0,($D519-SUM($F519:BA519)-SUM($F458:BA458))*SAP_Leadsheet!$E$91)</f>
        <v>0</v>
      </c>
      <c r="BC458" s="335">
        <f>IF(OR($C519&gt;BC$7,$C519+$E519-2&lt;BC$7),0,($D519-SUM($F519:BB519)-SUM($F458:BB458))*SAP_Leadsheet!$E$91)</f>
        <v>0</v>
      </c>
      <c r="BD458" s="335">
        <f>IF(OR($C519&gt;BD$7,$C519+$E519-2&lt;BD$7),0,($D519-SUM($F519:BC519)-SUM($F458:BC458))*SAP_Leadsheet!$E$91)</f>
        <v>0</v>
      </c>
      <c r="BE458" s="335">
        <f>IF(OR($C519&gt;BE$7,$C519+$E519-2&lt;BE$7),0,($D519-SUM($F519:BD519)-SUM($F458:BD458))*SAP_Leadsheet!$E$91)</f>
        <v>0</v>
      </c>
      <c r="BF458" s="335">
        <f>IF(OR($C519&gt;BF$7,$C519+$E519-2&lt;BF$7),0,($D519-SUM($F519:BE519)-SUM($F458:BE458))*SAP_Leadsheet!$E$91)</f>
        <v>0</v>
      </c>
      <c r="BG458" s="335">
        <f>IF(OR($C519&gt;BG$7,$C519+$E519-2&lt;BG$7),0,($D519-SUM($F519:BF519)-SUM($F458:BF458))*SAP_Leadsheet!$E$91)</f>
        <v>0</v>
      </c>
      <c r="BH458" s="335">
        <f>IF(OR($C519&gt;BH$7,$C519+$E519-2&lt;BH$7),0,($D519-SUM($F519:BG519)-SUM($F458:BG458))*SAP_Leadsheet!$E$91)</f>
        <v>0</v>
      </c>
      <c r="BI458" s="335">
        <f>IF(OR($C519&gt;BI$7,$C519+$E519-2&lt;BI$7),0,($D519-SUM($F519:BH519)-SUM($F458:BH458))*SAP_Leadsheet!$E$91)</f>
        <v>0</v>
      </c>
      <c r="BJ458" s="335">
        <f>IF(OR($C519&gt;BJ$7,$C519+$E519-2&lt;BJ$7),0,($D519-SUM($F519:BI519)-SUM($F458:BI458))*SAP_Leadsheet!$E$91)</f>
        <v>0</v>
      </c>
      <c r="BK458" s="335">
        <f>IF(OR($C519&gt;BK$7,$C519+$E519-2&lt;BK$7),0,($D519-SUM($F519:BJ519)-SUM($F458:BJ458))*SAP_Leadsheet!$E$91)</f>
        <v>0</v>
      </c>
      <c r="BL458" s="335">
        <f>IF(OR($C519&gt;BL$7,$C519+$E519-2&lt;BL$7),0,($D519-SUM($F519:BK519)-SUM($F458:BK458))*SAP_Leadsheet!$E$91)</f>
        <v>0</v>
      </c>
      <c r="BM458" s="335">
        <f>IF(OR($C519&gt;BM$7,$C519+$E519-2&lt;BM$7),0,($D519-SUM($F519:BL519)-SUM($F458:BL458))*SAP_Leadsheet!$E$91)</f>
        <v>0</v>
      </c>
      <c r="BN458" s="335">
        <f>IF(OR($C519&gt;BN$7,$C519+$E519-2&lt;BN$7),0,($D519-SUM($F519:BM519)-SUM($F458:BM458))*SAP_Leadsheet!$E$91)</f>
        <v>0</v>
      </c>
      <c r="BO458" s="253"/>
      <c r="BP458" s="253"/>
      <c r="BQ458" s="253"/>
      <c r="BR458" s="253"/>
      <c r="BS458" s="253"/>
      <c r="BT458" s="253"/>
      <c r="BU458" s="253"/>
      <c r="BV458" s="253"/>
      <c r="BW458" s="253"/>
      <c r="BX458" s="253"/>
      <c r="BY458" s="253"/>
      <c r="BZ458" s="253"/>
      <c r="CA458" s="253"/>
      <c r="CB458" s="253"/>
      <c r="CC458" s="253"/>
      <c r="CD458" s="253"/>
      <c r="CE458" s="253"/>
      <c r="CF458" s="253"/>
      <c r="CG458" s="253"/>
      <c r="CH458" s="253"/>
      <c r="CI458" s="253"/>
      <c r="CJ458" s="253"/>
      <c r="CK458" s="253"/>
      <c r="CL458" s="253"/>
    </row>
    <row r="459" spans="1:90" hidden="1" outlineLevel="1" x14ac:dyDescent="0.15">
      <c r="A459" s="112"/>
      <c r="B459" s="87"/>
      <c r="C459" s="8">
        <v>45</v>
      </c>
      <c r="D459" s="332"/>
      <c r="E459" s="333"/>
      <c r="F459" s="334"/>
      <c r="G459" s="335">
        <f>IF(OR($C520&gt;G$7,$C520+$E520-2&lt;G$7),0,($D520-SUM($F520:F520)-SUM($F459:F459))*SAP_Leadsheet!$E$91)</f>
        <v>0</v>
      </c>
      <c r="H459" s="335">
        <f>IF(OR($C520&gt;H$7,$C520+$E520-2&lt;H$7),0,($D520-SUM($F520:G520)-SUM($F459:G459))*SAP_Leadsheet!$E$91)</f>
        <v>0</v>
      </c>
      <c r="I459" s="335">
        <f>IF(OR($C520&gt;I$7,$C520+$E520-2&lt;I$7),0,($D520-SUM($F520:H520)-SUM($F459:H459))*SAP_Leadsheet!$E$91)</f>
        <v>0</v>
      </c>
      <c r="J459" s="335">
        <f>IF(OR($C520&gt;J$7,$C520+$E520-2&lt;J$7),0,($D520-SUM($F520:I520)-SUM($F459:I459))*SAP_Leadsheet!$E$91)</f>
        <v>0</v>
      </c>
      <c r="K459" s="335">
        <f>IF(OR($C520&gt;K$7,$C520+$E520-2&lt;K$7),0,($D520-SUM($F520:J520)-SUM($F459:J459))*SAP_Leadsheet!$E$91)</f>
        <v>0</v>
      </c>
      <c r="L459" s="335">
        <f>IF(OR($C520&gt;L$7,$C520+$E520-2&lt;L$7),0,($D520-SUM($F520:K520)-SUM($F459:K459))*SAP_Leadsheet!$E$91)</f>
        <v>0</v>
      </c>
      <c r="M459" s="335">
        <f>IF(OR($C520&gt;M$7,$C520+$E520-2&lt;M$7),0,($D520-SUM($F520:L520)-SUM($F459:L459))*SAP_Leadsheet!$E$91)</f>
        <v>0</v>
      </c>
      <c r="N459" s="335">
        <f>IF(OR($C520&gt;N$7,$C520+$E520-2&lt;N$7),0,($D520-SUM($F520:M520)-SUM($F459:M459))*SAP_Leadsheet!$E$91)</f>
        <v>0</v>
      </c>
      <c r="O459" s="335">
        <f>IF(OR($C520&gt;O$7,$C520+$E520-2&lt;O$7),0,($D520-SUM($F520:N520)-SUM($F459:N459))*SAP_Leadsheet!$E$91)</f>
        <v>0</v>
      </c>
      <c r="P459" s="335">
        <f>IF(OR($C520&gt;P$7,$C520+$E520-2&lt;P$7),0,($D520-SUM($F520:O520)-SUM($F459:O459))*SAP_Leadsheet!$E$91)</f>
        <v>0</v>
      </c>
      <c r="Q459" s="335">
        <f>IF(OR($C520&gt;Q$7,$C520+$E520-2&lt;Q$7),0,($D520-SUM($F520:P520)-SUM($F459:P459))*SAP_Leadsheet!$E$91)</f>
        <v>0</v>
      </c>
      <c r="R459" s="335">
        <f>IF(OR($C520&gt;R$7,$C520+$E520-2&lt;R$7),0,($D520-SUM($F520:Q520)-SUM($F459:Q459))*SAP_Leadsheet!$E$91)</f>
        <v>0</v>
      </c>
      <c r="S459" s="335">
        <f>IF(OR($C520&gt;S$7,$C520+$E520-2&lt;S$7),0,($D520-SUM($F520:R520)-SUM($F459:R459))*SAP_Leadsheet!$E$91)</f>
        <v>0</v>
      </c>
      <c r="T459" s="335">
        <f>IF(OR($C520&gt;T$7,$C520+$E520-2&lt;T$7),0,($D520-SUM($F520:S520)-SUM($F459:S459))*SAP_Leadsheet!$E$91)</f>
        <v>0</v>
      </c>
      <c r="U459" s="335">
        <f>IF(OR($C520&gt;U$7,$C520+$E520-2&lt;U$7),0,($D520-SUM($F520:T520)-SUM($F459:T459))*SAP_Leadsheet!$E$91)</f>
        <v>0</v>
      </c>
      <c r="V459" s="335">
        <f>IF(OR($C520&gt;V$7,$C520+$E520-2&lt;V$7),0,($D520-SUM($F520:U520)-SUM($F459:U459))*SAP_Leadsheet!$E$91)</f>
        <v>0</v>
      </c>
      <c r="W459" s="335">
        <f>IF(OR($C520&gt;W$7,$C520+$E520-2&lt;W$7),0,($D520-SUM($F520:V520)-SUM($F459:V459))*SAP_Leadsheet!$E$91)</f>
        <v>0</v>
      </c>
      <c r="X459" s="335">
        <f>IF(OR($C520&gt;X$7,$C520+$E520-2&lt;X$7),0,($D520-SUM($F520:W520)-SUM($F459:W459))*SAP_Leadsheet!$E$91)</f>
        <v>0</v>
      </c>
      <c r="Y459" s="335">
        <f>IF(OR($C520&gt;Y$7,$C520+$E520-2&lt;Y$7),0,($D520-SUM($F520:X520)-SUM($F459:X459))*SAP_Leadsheet!$E$91)</f>
        <v>0</v>
      </c>
      <c r="Z459" s="335">
        <f>IF(OR($C520&gt;Z$7,$C520+$E520-2&lt;Z$7),0,($D520-SUM($F520:Y520)-SUM($F459:Y459))*SAP_Leadsheet!$E$91)</f>
        <v>0</v>
      </c>
      <c r="AA459" s="335">
        <f>IF(OR($C520&gt;AA$7,$C520+$E520-2&lt;AA$7),0,($D520-SUM($F520:Z520)-SUM($F459:Z459))*SAP_Leadsheet!$E$91)</f>
        <v>0</v>
      </c>
      <c r="AB459" s="335">
        <f>IF(OR($C520&gt;AB$7,$C520+$E520-2&lt;AB$7),0,($D520-SUM($F520:AA520)-SUM($F459:AA459))*SAP_Leadsheet!$E$91)</f>
        <v>0</v>
      </c>
      <c r="AC459" s="335">
        <f>IF(OR($C520&gt;AC$7,$C520+$E520-2&lt;AC$7),0,($D520-SUM($F520:AB520)-SUM($F459:AB459))*SAP_Leadsheet!$E$91)</f>
        <v>0</v>
      </c>
      <c r="AD459" s="335">
        <f>IF(OR($C520&gt;AD$7,$C520+$E520-2&lt;AD$7),0,($D520-SUM($F520:AC520)-SUM($F459:AC459))*SAP_Leadsheet!$E$91)</f>
        <v>0</v>
      </c>
      <c r="AE459" s="335">
        <f>IF(OR($C520&gt;AE$7,$C520+$E520-2&lt;AE$7),0,($D520-SUM($F520:AD520)-SUM($F459:AD459))*SAP_Leadsheet!$E$91)</f>
        <v>0</v>
      </c>
      <c r="AF459" s="335">
        <f>IF(OR($C520&gt;AF$7,$C520+$E520-2&lt;AF$7),0,($D520-SUM($F520:AE520)-SUM($F459:AE459))*SAP_Leadsheet!$E$91)</f>
        <v>0</v>
      </c>
      <c r="AG459" s="335">
        <f>IF(OR($C520&gt;AG$7,$C520+$E520-2&lt;AG$7),0,($D520-SUM($F520:AF520)-SUM($F459:AF459))*SAP_Leadsheet!$E$91)</f>
        <v>0</v>
      </c>
      <c r="AH459" s="335">
        <f>IF(OR($C520&gt;AH$7,$C520+$E520-2&lt;AH$7),0,($D520-SUM($F520:AG520)-SUM($F459:AG459))*SAP_Leadsheet!$E$91)</f>
        <v>0</v>
      </c>
      <c r="AI459" s="335">
        <f>IF(OR($C520&gt;AI$7,$C520+$E520-2&lt;AI$7),0,($D520-SUM($F520:AH520)-SUM($F459:AH459))*SAP_Leadsheet!$E$91)</f>
        <v>0</v>
      </c>
      <c r="AJ459" s="335">
        <f>IF(OR($C520&gt;AJ$7,$C520+$E520-2&lt;AJ$7),0,($D520-SUM($F520:AI520)-SUM($F459:AI459))*SAP_Leadsheet!$E$91)</f>
        <v>0</v>
      </c>
      <c r="AK459" s="335">
        <f>IF(OR($C520&gt;AK$7,$C520+$E520-2&lt;AK$7),0,($D520-SUM($F520:AJ520)-SUM($F459:AJ459))*SAP_Leadsheet!$E$91)</f>
        <v>0</v>
      </c>
      <c r="AL459" s="335">
        <f>IF(OR($C520&gt;AL$7,$C520+$E520-2&lt;AL$7),0,($D520-SUM($F520:AK520)-SUM($F459:AK459))*SAP_Leadsheet!$E$91)</f>
        <v>0</v>
      </c>
      <c r="AM459" s="335">
        <f>IF(OR($C520&gt;AM$7,$C520+$E520-2&lt;AM$7),0,($D520-SUM($F520:AL520)-SUM($F459:AL459))*SAP_Leadsheet!$E$91)</f>
        <v>0</v>
      </c>
      <c r="AN459" s="335">
        <f>IF(OR($C520&gt;AN$7,$C520+$E520-2&lt;AN$7),0,($D520-SUM($F520:AM520)-SUM($F459:AM459))*SAP_Leadsheet!$E$91)</f>
        <v>0</v>
      </c>
      <c r="AO459" s="335">
        <f>IF(OR($C520&gt;AO$7,$C520+$E520-2&lt;AO$7),0,($D520-SUM($F520:AN520)-SUM($F459:AN459))*SAP_Leadsheet!$E$91)</f>
        <v>0</v>
      </c>
      <c r="AP459" s="335">
        <f>IF(OR($C520&gt;AP$7,$C520+$E520-2&lt;AP$7),0,($D520-SUM($F520:AO520)-SUM($F459:AO459))*SAP_Leadsheet!$E$91)</f>
        <v>0</v>
      </c>
      <c r="AQ459" s="335">
        <f>IF(OR($C520&gt;AQ$7,$C520+$E520-2&lt;AQ$7),0,($D520-SUM($F520:AP520)-SUM($F459:AP459))*SAP_Leadsheet!$E$91)</f>
        <v>0</v>
      </c>
      <c r="AR459" s="335">
        <f>IF(OR($C520&gt;AR$7,$C520+$E520-2&lt;AR$7),0,($D520-SUM($F520:AQ520)-SUM($F459:AQ459))*SAP_Leadsheet!$E$91)</f>
        <v>0</v>
      </c>
      <c r="AS459" s="335">
        <f>IF(OR($C520&gt;AS$7,$C520+$E520-2&lt;AS$7),0,($D520-SUM($F520:AR520)-SUM($F459:AR459))*SAP_Leadsheet!$E$91)</f>
        <v>0</v>
      </c>
      <c r="AT459" s="335">
        <f>IF(OR($C520&gt;AT$7,$C520+$E520-2&lt;AT$7),0,($D520-SUM($F520:AS520)-SUM($F459:AS459))*SAP_Leadsheet!$E$91)</f>
        <v>0</v>
      </c>
      <c r="AU459" s="335">
        <f>IF(OR($C520&gt;AU$7,$C520+$E520-2&lt;AU$7),0,($D520-SUM($F520:AT520)-SUM($F459:AT459))*SAP_Leadsheet!$E$91)</f>
        <v>0</v>
      </c>
      <c r="AV459" s="335">
        <f>IF(OR($C520&gt;AV$7,$C520+$E520-2&lt;AV$7),0,($D520-SUM($F520:AU520)-SUM($F459:AU459))*SAP_Leadsheet!$E$91)</f>
        <v>0</v>
      </c>
      <c r="AW459" s="335">
        <f>IF(OR($C520&gt;AW$7,$C520+$E520-2&lt;AW$7),0,($D520-SUM($F520:AV520)-SUM($F459:AV459))*SAP_Leadsheet!$E$91)</f>
        <v>0</v>
      </c>
      <c r="AX459" s="335">
        <f>IF(OR($C520&gt;AX$7,$C520+$E520-2&lt;AX$7),0,($D520-SUM($F520:AW520)-SUM($F459:AW459))*SAP_Leadsheet!$E$91)</f>
        <v>0</v>
      </c>
      <c r="AY459" s="335">
        <f>IF(OR($C520&gt;AY$7,$C520+$E520-2&lt;AY$7),0,($D520-SUM($F520:AX520)-SUM($F459:AX459))*SAP_Leadsheet!$E$91)</f>
        <v>0</v>
      </c>
      <c r="AZ459" s="335">
        <f>IF(OR($C520&gt;AZ$7,$C520+$E520-2&lt;AZ$7),0,($D520-SUM($F520:AY520)-SUM($F459:AY459))*SAP_Leadsheet!$E$91)</f>
        <v>0</v>
      </c>
      <c r="BA459" s="335">
        <f>IF(OR($C520&gt;BA$7,$C520+$E520-2&lt;BA$7),0,($D520-SUM($F520:AZ520)-SUM($F459:AZ459))*SAP_Leadsheet!$E$91)</f>
        <v>0</v>
      </c>
      <c r="BB459" s="335">
        <f>IF(OR($C520&gt;BB$7,$C520+$E520-2&lt;BB$7),0,($D520-SUM($F520:BA520)-SUM($F459:BA459))*SAP_Leadsheet!$E$91)</f>
        <v>0</v>
      </c>
      <c r="BC459" s="335">
        <f>IF(OR($C520&gt;BC$7,$C520+$E520-2&lt;BC$7),0,($D520-SUM($F520:BB520)-SUM($F459:BB459))*SAP_Leadsheet!$E$91)</f>
        <v>0</v>
      </c>
      <c r="BD459" s="335">
        <f>IF(OR($C520&gt;BD$7,$C520+$E520-2&lt;BD$7),0,($D520-SUM($F520:BC520)-SUM($F459:BC459))*SAP_Leadsheet!$E$91)</f>
        <v>0</v>
      </c>
      <c r="BE459" s="335">
        <f>IF(OR($C520&gt;BE$7,$C520+$E520-2&lt;BE$7),0,($D520-SUM($F520:BD520)-SUM($F459:BD459))*SAP_Leadsheet!$E$91)</f>
        <v>0</v>
      </c>
      <c r="BF459" s="335">
        <f>IF(OR($C520&gt;BF$7,$C520+$E520-2&lt;BF$7),0,($D520-SUM($F520:BE520)-SUM($F459:BE459))*SAP_Leadsheet!$E$91)</f>
        <v>0</v>
      </c>
      <c r="BG459" s="335">
        <f>IF(OR($C520&gt;BG$7,$C520+$E520-2&lt;BG$7),0,($D520-SUM($F520:BF520)-SUM($F459:BF459))*SAP_Leadsheet!$E$91)</f>
        <v>0</v>
      </c>
      <c r="BH459" s="335">
        <f>IF(OR($C520&gt;BH$7,$C520+$E520-2&lt;BH$7),0,($D520-SUM($F520:BG520)-SUM($F459:BG459))*SAP_Leadsheet!$E$91)</f>
        <v>0</v>
      </c>
      <c r="BI459" s="335">
        <f>IF(OR($C520&gt;BI$7,$C520+$E520-2&lt;BI$7),0,($D520-SUM($F520:BH520)-SUM($F459:BH459))*SAP_Leadsheet!$E$91)</f>
        <v>0</v>
      </c>
      <c r="BJ459" s="335">
        <f>IF(OR($C520&gt;BJ$7,$C520+$E520-2&lt;BJ$7),0,($D520-SUM($F520:BI520)-SUM($F459:BI459))*SAP_Leadsheet!$E$91)</f>
        <v>0</v>
      </c>
      <c r="BK459" s="335">
        <f>IF(OR($C520&gt;BK$7,$C520+$E520-2&lt;BK$7),0,($D520-SUM($F520:BJ520)-SUM($F459:BJ459))*SAP_Leadsheet!$E$91)</f>
        <v>0</v>
      </c>
      <c r="BL459" s="335">
        <f>IF(OR($C520&gt;BL$7,$C520+$E520-2&lt;BL$7),0,($D520-SUM($F520:BK520)-SUM($F459:BK459))*SAP_Leadsheet!$E$91)</f>
        <v>0</v>
      </c>
      <c r="BM459" s="335">
        <f>IF(OR($C520&gt;BM$7,$C520+$E520-2&lt;BM$7),0,($D520-SUM($F520:BL520)-SUM($F459:BL459))*SAP_Leadsheet!$E$91)</f>
        <v>0</v>
      </c>
      <c r="BN459" s="335">
        <f>IF(OR($C520&gt;BN$7,$C520+$E520-2&lt;BN$7),0,($D520-SUM($F520:BM520)-SUM($F459:BM459))*SAP_Leadsheet!$E$91)</f>
        <v>0</v>
      </c>
      <c r="BO459" s="253"/>
      <c r="BP459" s="253"/>
      <c r="BQ459" s="253"/>
      <c r="BR459" s="253"/>
      <c r="BS459" s="253"/>
      <c r="BT459" s="253"/>
      <c r="BU459" s="253"/>
      <c r="BV459" s="253"/>
      <c r="BW459" s="253"/>
      <c r="BX459" s="253"/>
      <c r="BY459" s="253"/>
      <c r="BZ459" s="253"/>
      <c r="CA459" s="253"/>
      <c r="CB459" s="253"/>
      <c r="CC459" s="253"/>
      <c r="CD459" s="253"/>
      <c r="CE459" s="253"/>
      <c r="CF459" s="253"/>
      <c r="CG459" s="253"/>
      <c r="CH459" s="253"/>
      <c r="CI459" s="253"/>
      <c r="CJ459" s="253"/>
      <c r="CK459" s="253"/>
      <c r="CL459" s="253"/>
    </row>
    <row r="460" spans="1:90" hidden="1" outlineLevel="1" x14ac:dyDescent="0.15">
      <c r="A460" s="112"/>
      <c r="B460" s="87"/>
      <c r="C460" s="8">
        <v>46</v>
      </c>
      <c r="D460" s="332"/>
      <c r="E460" s="333"/>
      <c r="F460" s="334"/>
      <c r="G460" s="335">
        <f>IF(OR($C521&gt;G$7,$C521+$E521-2&lt;G$7),0,($D521-SUM($F521:F521)-SUM($F460:F460))*SAP_Leadsheet!$E$91)</f>
        <v>0</v>
      </c>
      <c r="H460" s="335">
        <f>IF(OR($C521&gt;H$7,$C521+$E521-2&lt;H$7),0,($D521-SUM($F521:G521)-SUM($F460:G460))*SAP_Leadsheet!$E$91)</f>
        <v>0</v>
      </c>
      <c r="I460" s="335">
        <f>IF(OR($C521&gt;I$7,$C521+$E521-2&lt;I$7),0,($D521-SUM($F521:H521)-SUM($F460:H460))*SAP_Leadsheet!$E$91)</f>
        <v>0</v>
      </c>
      <c r="J460" s="335">
        <f>IF(OR($C521&gt;J$7,$C521+$E521-2&lt;J$7),0,($D521-SUM($F521:I521)-SUM($F460:I460))*SAP_Leadsheet!$E$91)</f>
        <v>0</v>
      </c>
      <c r="K460" s="335">
        <f>IF(OR($C521&gt;K$7,$C521+$E521-2&lt;K$7),0,($D521-SUM($F521:J521)-SUM($F460:J460))*SAP_Leadsheet!$E$91)</f>
        <v>0</v>
      </c>
      <c r="L460" s="335">
        <f>IF(OR($C521&gt;L$7,$C521+$E521-2&lt;L$7),0,($D521-SUM($F521:K521)-SUM($F460:K460))*SAP_Leadsheet!$E$91)</f>
        <v>0</v>
      </c>
      <c r="M460" s="335">
        <f>IF(OR($C521&gt;M$7,$C521+$E521-2&lt;M$7),0,($D521-SUM($F521:L521)-SUM($F460:L460))*SAP_Leadsheet!$E$91)</f>
        <v>0</v>
      </c>
      <c r="N460" s="335">
        <f>IF(OR($C521&gt;N$7,$C521+$E521-2&lt;N$7),0,($D521-SUM($F521:M521)-SUM($F460:M460))*SAP_Leadsheet!$E$91)</f>
        <v>0</v>
      </c>
      <c r="O460" s="335">
        <f>IF(OR($C521&gt;O$7,$C521+$E521-2&lt;O$7),0,($D521-SUM($F521:N521)-SUM($F460:N460))*SAP_Leadsheet!$E$91)</f>
        <v>0</v>
      </c>
      <c r="P460" s="335">
        <f>IF(OR($C521&gt;P$7,$C521+$E521-2&lt;P$7),0,($D521-SUM($F521:O521)-SUM($F460:O460))*SAP_Leadsheet!$E$91)</f>
        <v>0</v>
      </c>
      <c r="Q460" s="335">
        <f>IF(OR($C521&gt;Q$7,$C521+$E521-2&lt;Q$7),0,($D521-SUM($F521:P521)-SUM($F460:P460))*SAP_Leadsheet!$E$91)</f>
        <v>0</v>
      </c>
      <c r="R460" s="335">
        <f>IF(OR($C521&gt;R$7,$C521+$E521-2&lt;R$7),0,($D521-SUM($F521:Q521)-SUM($F460:Q460))*SAP_Leadsheet!$E$91)</f>
        <v>0</v>
      </c>
      <c r="S460" s="335">
        <f>IF(OR($C521&gt;S$7,$C521+$E521-2&lt;S$7),0,($D521-SUM($F521:R521)-SUM($F460:R460))*SAP_Leadsheet!$E$91)</f>
        <v>0</v>
      </c>
      <c r="T460" s="335">
        <f>IF(OR($C521&gt;T$7,$C521+$E521-2&lt;T$7),0,($D521-SUM($F521:S521)-SUM($F460:S460))*SAP_Leadsheet!$E$91)</f>
        <v>0</v>
      </c>
      <c r="U460" s="335">
        <f>IF(OR($C521&gt;U$7,$C521+$E521-2&lt;U$7),0,($D521-SUM($F521:T521)-SUM($F460:T460))*SAP_Leadsheet!$E$91)</f>
        <v>0</v>
      </c>
      <c r="V460" s="335">
        <f>IF(OR($C521&gt;V$7,$C521+$E521-2&lt;V$7),0,($D521-SUM($F521:U521)-SUM($F460:U460))*SAP_Leadsheet!$E$91)</f>
        <v>0</v>
      </c>
      <c r="W460" s="335">
        <f>IF(OR($C521&gt;W$7,$C521+$E521-2&lt;W$7),0,($D521-SUM($F521:V521)-SUM($F460:V460))*SAP_Leadsheet!$E$91)</f>
        <v>0</v>
      </c>
      <c r="X460" s="335">
        <f>IF(OR($C521&gt;X$7,$C521+$E521-2&lt;X$7),0,($D521-SUM($F521:W521)-SUM($F460:W460))*SAP_Leadsheet!$E$91)</f>
        <v>0</v>
      </c>
      <c r="Y460" s="335">
        <f>IF(OR($C521&gt;Y$7,$C521+$E521-2&lt;Y$7),0,($D521-SUM($F521:X521)-SUM($F460:X460))*SAP_Leadsheet!$E$91)</f>
        <v>0</v>
      </c>
      <c r="Z460" s="335">
        <f>IF(OR($C521&gt;Z$7,$C521+$E521-2&lt;Z$7),0,($D521-SUM($F521:Y521)-SUM($F460:Y460))*SAP_Leadsheet!$E$91)</f>
        <v>0</v>
      </c>
      <c r="AA460" s="335">
        <f>IF(OR($C521&gt;AA$7,$C521+$E521-2&lt;AA$7),0,($D521-SUM($F521:Z521)-SUM($F460:Z460))*SAP_Leadsheet!$E$91)</f>
        <v>0</v>
      </c>
      <c r="AB460" s="335">
        <f>IF(OR($C521&gt;AB$7,$C521+$E521-2&lt;AB$7),0,($D521-SUM($F521:AA521)-SUM($F460:AA460))*SAP_Leadsheet!$E$91)</f>
        <v>0</v>
      </c>
      <c r="AC460" s="335">
        <f>IF(OR($C521&gt;AC$7,$C521+$E521-2&lt;AC$7),0,($D521-SUM($F521:AB521)-SUM($F460:AB460))*SAP_Leadsheet!$E$91)</f>
        <v>0</v>
      </c>
      <c r="AD460" s="335">
        <f>IF(OR($C521&gt;AD$7,$C521+$E521-2&lt;AD$7),0,($D521-SUM($F521:AC521)-SUM($F460:AC460))*SAP_Leadsheet!$E$91)</f>
        <v>0</v>
      </c>
      <c r="AE460" s="335">
        <f>IF(OR($C521&gt;AE$7,$C521+$E521-2&lt;AE$7),0,($D521-SUM($F521:AD521)-SUM($F460:AD460))*SAP_Leadsheet!$E$91)</f>
        <v>0</v>
      </c>
      <c r="AF460" s="335">
        <f>IF(OR($C521&gt;AF$7,$C521+$E521-2&lt;AF$7),0,($D521-SUM($F521:AE521)-SUM($F460:AE460))*SAP_Leadsheet!$E$91)</f>
        <v>0</v>
      </c>
      <c r="AG460" s="335">
        <f>IF(OR($C521&gt;AG$7,$C521+$E521-2&lt;AG$7),0,($D521-SUM($F521:AF521)-SUM($F460:AF460))*SAP_Leadsheet!$E$91)</f>
        <v>0</v>
      </c>
      <c r="AH460" s="335">
        <f>IF(OR($C521&gt;AH$7,$C521+$E521-2&lt;AH$7),0,($D521-SUM($F521:AG521)-SUM($F460:AG460))*SAP_Leadsheet!$E$91)</f>
        <v>0</v>
      </c>
      <c r="AI460" s="335">
        <f>IF(OR($C521&gt;AI$7,$C521+$E521-2&lt;AI$7),0,($D521-SUM($F521:AH521)-SUM($F460:AH460))*SAP_Leadsheet!$E$91)</f>
        <v>0</v>
      </c>
      <c r="AJ460" s="335">
        <f>IF(OR($C521&gt;AJ$7,$C521+$E521-2&lt;AJ$7),0,($D521-SUM($F521:AI521)-SUM($F460:AI460))*SAP_Leadsheet!$E$91)</f>
        <v>0</v>
      </c>
      <c r="AK460" s="335">
        <f>IF(OR($C521&gt;AK$7,$C521+$E521-2&lt;AK$7),0,($D521-SUM($F521:AJ521)-SUM($F460:AJ460))*SAP_Leadsheet!$E$91)</f>
        <v>0</v>
      </c>
      <c r="AL460" s="335">
        <f>IF(OR($C521&gt;AL$7,$C521+$E521-2&lt;AL$7),0,($D521-SUM($F521:AK521)-SUM($F460:AK460))*SAP_Leadsheet!$E$91)</f>
        <v>0</v>
      </c>
      <c r="AM460" s="335">
        <f>IF(OR($C521&gt;AM$7,$C521+$E521-2&lt;AM$7),0,($D521-SUM($F521:AL521)-SUM($F460:AL460))*SAP_Leadsheet!$E$91)</f>
        <v>0</v>
      </c>
      <c r="AN460" s="335">
        <f>IF(OR($C521&gt;AN$7,$C521+$E521-2&lt;AN$7),0,($D521-SUM($F521:AM521)-SUM($F460:AM460))*SAP_Leadsheet!$E$91)</f>
        <v>0</v>
      </c>
      <c r="AO460" s="335">
        <f>IF(OR($C521&gt;AO$7,$C521+$E521-2&lt;AO$7),0,($D521-SUM($F521:AN521)-SUM($F460:AN460))*SAP_Leadsheet!$E$91)</f>
        <v>0</v>
      </c>
      <c r="AP460" s="335">
        <f>IF(OR($C521&gt;AP$7,$C521+$E521-2&lt;AP$7),0,($D521-SUM($F521:AO521)-SUM($F460:AO460))*SAP_Leadsheet!$E$91)</f>
        <v>0</v>
      </c>
      <c r="AQ460" s="335">
        <f>IF(OR($C521&gt;AQ$7,$C521+$E521-2&lt;AQ$7),0,($D521-SUM($F521:AP521)-SUM($F460:AP460))*SAP_Leadsheet!$E$91)</f>
        <v>0</v>
      </c>
      <c r="AR460" s="335">
        <f>IF(OR($C521&gt;AR$7,$C521+$E521-2&lt;AR$7),0,($D521-SUM($F521:AQ521)-SUM($F460:AQ460))*SAP_Leadsheet!$E$91)</f>
        <v>0</v>
      </c>
      <c r="AS460" s="335">
        <f>IF(OR($C521&gt;AS$7,$C521+$E521-2&lt;AS$7),0,($D521-SUM($F521:AR521)-SUM($F460:AR460))*SAP_Leadsheet!$E$91)</f>
        <v>0</v>
      </c>
      <c r="AT460" s="335">
        <f>IF(OR($C521&gt;AT$7,$C521+$E521-2&lt;AT$7),0,($D521-SUM($F521:AS521)-SUM($F460:AS460))*SAP_Leadsheet!$E$91)</f>
        <v>0</v>
      </c>
      <c r="AU460" s="335">
        <f>IF(OR($C521&gt;AU$7,$C521+$E521-2&lt;AU$7),0,($D521-SUM($F521:AT521)-SUM($F460:AT460))*SAP_Leadsheet!$E$91)</f>
        <v>0</v>
      </c>
      <c r="AV460" s="335">
        <f>IF(OR($C521&gt;AV$7,$C521+$E521-2&lt;AV$7),0,($D521-SUM($F521:AU521)-SUM($F460:AU460))*SAP_Leadsheet!$E$91)</f>
        <v>0</v>
      </c>
      <c r="AW460" s="335">
        <f>IF(OR($C521&gt;AW$7,$C521+$E521-2&lt;AW$7),0,($D521-SUM($F521:AV521)-SUM($F460:AV460))*SAP_Leadsheet!$E$91)</f>
        <v>0</v>
      </c>
      <c r="AX460" s="335">
        <f>IF(OR($C521&gt;AX$7,$C521+$E521-2&lt;AX$7),0,($D521-SUM($F521:AW521)-SUM($F460:AW460))*SAP_Leadsheet!$E$91)</f>
        <v>0</v>
      </c>
      <c r="AY460" s="335">
        <f>IF(OR($C521&gt;AY$7,$C521+$E521-2&lt;AY$7),0,($D521-SUM($F521:AX521)-SUM($F460:AX460))*SAP_Leadsheet!$E$91)</f>
        <v>0</v>
      </c>
      <c r="AZ460" s="335">
        <f>IF(OR($C521&gt;AZ$7,$C521+$E521-2&lt;AZ$7),0,($D521-SUM($F521:AY521)-SUM($F460:AY460))*SAP_Leadsheet!$E$91)</f>
        <v>0</v>
      </c>
      <c r="BA460" s="335">
        <f>IF(OR($C521&gt;BA$7,$C521+$E521-2&lt;BA$7),0,($D521-SUM($F521:AZ521)-SUM($F460:AZ460))*SAP_Leadsheet!$E$91)</f>
        <v>0</v>
      </c>
      <c r="BB460" s="335">
        <f>IF(OR($C521&gt;BB$7,$C521+$E521-2&lt;BB$7),0,($D521-SUM($F521:BA521)-SUM($F460:BA460))*SAP_Leadsheet!$E$91)</f>
        <v>0</v>
      </c>
      <c r="BC460" s="335">
        <f>IF(OR($C521&gt;BC$7,$C521+$E521-2&lt;BC$7),0,($D521-SUM($F521:BB521)-SUM($F460:BB460))*SAP_Leadsheet!$E$91)</f>
        <v>0</v>
      </c>
      <c r="BD460" s="335">
        <f>IF(OR($C521&gt;BD$7,$C521+$E521-2&lt;BD$7),0,($D521-SUM($F521:BC521)-SUM($F460:BC460))*SAP_Leadsheet!$E$91)</f>
        <v>0</v>
      </c>
      <c r="BE460" s="335">
        <f>IF(OR($C521&gt;BE$7,$C521+$E521-2&lt;BE$7),0,($D521-SUM($F521:BD521)-SUM($F460:BD460))*SAP_Leadsheet!$E$91)</f>
        <v>0</v>
      </c>
      <c r="BF460" s="335">
        <f>IF(OR($C521&gt;BF$7,$C521+$E521-2&lt;BF$7),0,($D521-SUM($F521:BE521)-SUM($F460:BE460))*SAP_Leadsheet!$E$91)</f>
        <v>0</v>
      </c>
      <c r="BG460" s="335">
        <f>IF(OR($C521&gt;BG$7,$C521+$E521-2&lt;BG$7),0,($D521-SUM($F521:BF521)-SUM($F460:BF460))*SAP_Leadsheet!$E$91)</f>
        <v>0</v>
      </c>
      <c r="BH460" s="335">
        <f>IF(OR($C521&gt;BH$7,$C521+$E521-2&lt;BH$7),0,($D521-SUM($F521:BG521)-SUM($F460:BG460))*SAP_Leadsheet!$E$91)</f>
        <v>0</v>
      </c>
      <c r="BI460" s="335">
        <f>IF(OR($C521&gt;BI$7,$C521+$E521-2&lt;BI$7),0,($D521-SUM($F521:BH521)-SUM($F460:BH460))*SAP_Leadsheet!$E$91)</f>
        <v>0</v>
      </c>
      <c r="BJ460" s="335">
        <f>IF(OR($C521&gt;BJ$7,$C521+$E521-2&lt;BJ$7),0,($D521-SUM($F521:BI521)-SUM($F460:BI460))*SAP_Leadsheet!$E$91)</f>
        <v>0</v>
      </c>
      <c r="BK460" s="335">
        <f>IF(OR($C521&gt;BK$7,$C521+$E521-2&lt;BK$7),0,($D521-SUM($F521:BJ521)-SUM($F460:BJ460))*SAP_Leadsheet!$E$91)</f>
        <v>0</v>
      </c>
      <c r="BL460" s="335">
        <f>IF(OR($C521&gt;BL$7,$C521+$E521-2&lt;BL$7),0,($D521-SUM($F521:BK521)-SUM($F460:BK460))*SAP_Leadsheet!$E$91)</f>
        <v>0</v>
      </c>
      <c r="BM460" s="335">
        <f>IF(OR($C521&gt;BM$7,$C521+$E521-2&lt;BM$7),0,($D521-SUM($F521:BL521)-SUM($F460:BL460))*SAP_Leadsheet!$E$91)</f>
        <v>0</v>
      </c>
      <c r="BN460" s="335">
        <f>IF(OR($C521&gt;BN$7,$C521+$E521-2&lt;BN$7),0,($D521-SUM($F521:BM521)-SUM($F460:BM460))*SAP_Leadsheet!$E$91)</f>
        <v>0</v>
      </c>
      <c r="BO460" s="253"/>
      <c r="BP460" s="253"/>
      <c r="BQ460" s="253"/>
      <c r="BR460" s="253"/>
      <c r="BS460" s="253"/>
      <c r="BT460" s="253"/>
      <c r="BU460" s="253"/>
      <c r="BV460" s="253"/>
      <c r="BW460" s="253"/>
      <c r="BX460" s="253"/>
      <c r="BY460" s="253"/>
      <c r="BZ460" s="253"/>
      <c r="CA460" s="253"/>
      <c r="CB460" s="253"/>
      <c r="CC460" s="253"/>
      <c r="CD460" s="253"/>
      <c r="CE460" s="253"/>
      <c r="CF460" s="253"/>
      <c r="CG460" s="253"/>
      <c r="CH460" s="253"/>
      <c r="CI460" s="253"/>
      <c r="CJ460" s="253"/>
      <c r="CK460" s="253"/>
      <c r="CL460" s="253"/>
    </row>
    <row r="461" spans="1:90" hidden="1" outlineLevel="1" x14ac:dyDescent="0.15">
      <c r="A461" s="112"/>
      <c r="B461" s="87"/>
      <c r="C461" s="8">
        <v>47</v>
      </c>
      <c r="D461" s="332"/>
      <c r="E461" s="333"/>
      <c r="F461" s="334"/>
      <c r="G461" s="335">
        <f>IF(OR($C522&gt;G$7,$C522+$E522-2&lt;G$7),0,($D522-SUM($F522:F522)-SUM($F461:F461))*SAP_Leadsheet!$E$91)</f>
        <v>0</v>
      </c>
      <c r="H461" s="335">
        <f>IF(OR($C522&gt;H$7,$C522+$E522-2&lt;H$7),0,($D522-SUM($F522:G522)-SUM($F461:G461))*SAP_Leadsheet!$E$91)</f>
        <v>0</v>
      </c>
      <c r="I461" s="335">
        <f>IF(OR($C522&gt;I$7,$C522+$E522-2&lt;I$7),0,($D522-SUM($F522:H522)-SUM($F461:H461))*SAP_Leadsheet!$E$91)</f>
        <v>0</v>
      </c>
      <c r="J461" s="335">
        <f>IF(OR($C522&gt;J$7,$C522+$E522-2&lt;J$7),0,($D522-SUM($F522:I522)-SUM($F461:I461))*SAP_Leadsheet!$E$91)</f>
        <v>0</v>
      </c>
      <c r="K461" s="335">
        <f>IF(OR($C522&gt;K$7,$C522+$E522-2&lt;K$7),0,($D522-SUM($F522:J522)-SUM($F461:J461))*SAP_Leadsheet!$E$91)</f>
        <v>0</v>
      </c>
      <c r="L461" s="335">
        <f>IF(OR($C522&gt;L$7,$C522+$E522-2&lt;L$7),0,($D522-SUM($F522:K522)-SUM($F461:K461))*SAP_Leadsheet!$E$91)</f>
        <v>0</v>
      </c>
      <c r="M461" s="335">
        <f>IF(OR($C522&gt;M$7,$C522+$E522-2&lt;M$7),0,($D522-SUM($F522:L522)-SUM($F461:L461))*SAP_Leadsheet!$E$91)</f>
        <v>0</v>
      </c>
      <c r="N461" s="335">
        <f>IF(OR($C522&gt;N$7,$C522+$E522-2&lt;N$7),0,($D522-SUM($F522:M522)-SUM($F461:M461))*SAP_Leadsheet!$E$91)</f>
        <v>0</v>
      </c>
      <c r="O461" s="335">
        <f>IF(OR($C522&gt;O$7,$C522+$E522-2&lt;O$7),0,($D522-SUM($F522:N522)-SUM($F461:N461))*SAP_Leadsheet!$E$91)</f>
        <v>0</v>
      </c>
      <c r="P461" s="335">
        <f>IF(OR($C522&gt;P$7,$C522+$E522-2&lt;P$7),0,($D522-SUM($F522:O522)-SUM($F461:O461))*SAP_Leadsheet!$E$91)</f>
        <v>0</v>
      </c>
      <c r="Q461" s="335">
        <f>IF(OR($C522&gt;Q$7,$C522+$E522-2&lt;Q$7),0,($D522-SUM($F522:P522)-SUM($F461:P461))*SAP_Leadsheet!$E$91)</f>
        <v>0</v>
      </c>
      <c r="R461" s="335">
        <f>IF(OR($C522&gt;R$7,$C522+$E522-2&lt;R$7),0,($D522-SUM($F522:Q522)-SUM($F461:Q461))*SAP_Leadsheet!$E$91)</f>
        <v>0</v>
      </c>
      <c r="S461" s="335">
        <f>IF(OR($C522&gt;S$7,$C522+$E522-2&lt;S$7),0,($D522-SUM($F522:R522)-SUM($F461:R461))*SAP_Leadsheet!$E$91)</f>
        <v>0</v>
      </c>
      <c r="T461" s="335">
        <f>IF(OR($C522&gt;T$7,$C522+$E522-2&lt;T$7),0,($D522-SUM($F522:S522)-SUM($F461:S461))*SAP_Leadsheet!$E$91)</f>
        <v>0</v>
      </c>
      <c r="U461" s="335">
        <f>IF(OR($C522&gt;U$7,$C522+$E522-2&lt;U$7),0,($D522-SUM($F522:T522)-SUM($F461:T461))*SAP_Leadsheet!$E$91)</f>
        <v>0</v>
      </c>
      <c r="V461" s="335">
        <f>IF(OR($C522&gt;V$7,$C522+$E522-2&lt;V$7),0,($D522-SUM($F522:U522)-SUM($F461:U461))*SAP_Leadsheet!$E$91)</f>
        <v>0</v>
      </c>
      <c r="W461" s="335">
        <f>IF(OR($C522&gt;W$7,$C522+$E522-2&lt;W$7),0,($D522-SUM($F522:V522)-SUM($F461:V461))*SAP_Leadsheet!$E$91)</f>
        <v>0</v>
      </c>
      <c r="X461" s="335">
        <f>IF(OR($C522&gt;X$7,$C522+$E522-2&lt;X$7),0,($D522-SUM($F522:W522)-SUM($F461:W461))*SAP_Leadsheet!$E$91)</f>
        <v>0</v>
      </c>
      <c r="Y461" s="335">
        <f>IF(OR($C522&gt;Y$7,$C522+$E522-2&lt;Y$7),0,($D522-SUM($F522:X522)-SUM($F461:X461))*SAP_Leadsheet!$E$91)</f>
        <v>0</v>
      </c>
      <c r="Z461" s="335">
        <f>IF(OR($C522&gt;Z$7,$C522+$E522-2&lt;Z$7),0,($D522-SUM($F522:Y522)-SUM($F461:Y461))*SAP_Leadsheet!$E$91)</f>
        <v>0</v>
      </c>
      <c r="AA461" s="335">
        <f>IF(OR($C522&gt;AA$7,$C522+$E522-2&lt;AA$7),0,($D522-SUM($F522:Z522)-SUM($F461:Z461))*SAP_Leadsheet!$E$91)</f>
        <v>0</v>
      </c>
      <c r="AB461" s="335">
        <f>IF(OR($C522&gt;AB$7,$C522+$E522-2&lt;AB$7),0,($D522-SUM($F522:AA522)-SUM($F461:AA461))*SAP_Leadsheet!$E$91)</f>
        <v>0</v>
      </c>
      <c r="AC461" s="335">
        <f>IF(OR($C522&gt;AC$7,$C522+$E522-2&lt;AC$7),0,($D522-SUM($F522:AB522)-SUM($F461:AB461))*SAP_Leadsheet!$E$91)</f>
        <v>0</v>
      </c>
      <c r="AD461" s="335">
        <f>IF(OR($C522&gt;AD$7,$C522+$E522-2&lt;AD$7),0,($D522-SUM($F522:AC522)-SUM($F461:AC461))*SAP_Leadsheet!$E$91)</f>
        <v>0</v>
      </c>
      <c r="AE461" s="335">
        <f>IF(OR($C522&gt;AE$7,$C522+$E522-2&lt;AE$7),0,($D522-SUM($F522:AD522)-SUM($F461:AD461))*SAP_Leadsheet!$E$91)</f>
        <v>0</v>
      </c>
      <c r="AF461" s="335">
        <f>IF(OR($C522&gt;AF$7,$C522+$E522-2&lt;AF$7),0,($D522-SUM($F522:AE522)-SUM($F461:AE461))*SAP_Leadsheet!$E$91)</f>
        <v>0</v>
      </c>
      <c r="AG461" s="335">
        <f>IF(OR($C522&gt;AG$7,$C522+$E522-2&lt;AG$7),0,($D522-SUM($F522:AF522)-SUM($F461:AF461))*SAP_Leadsheet!$E$91)</f>
        <v>0</v>
      </c>
      <c r="AH461" s="335">
        <f>IF(OR($C522&gt;AH$7,$C522+$E522-2&lt;AH$7),0,($D522-SUM($F522:AG522)-SUM($F461:AG461))*SAP_Leadsheet!$E$91)</f>
        <v>0</v>
      </c>
      <c r="AI461" s="335">
        <f>IF(OR($C522&gt;AI$7,$C522+$E522-2&lt;AI$7),0,($D522-SUM($F522:AH522)-SUM($F461:AH461))*SAP_Leadsheet!$E$91)</f>
        <v>0</v>
      </c>
      <c r="AJ461" s="335">
        <f>IF(OR($C522&gt;AJ$7,$C522+$E522-2&lt;AJ$7),0,($D522-SUM($F522:AI522)-SUM($F461:AI461))*SAP_Leadsheet!$E$91)</f>
        <v>0</v>
      </c>
      <c r="AK461" s="335">
        <f>IF(OR($C522&gt;AK$7,$C522+$E522-2&lt;AK$7),0,($D522-SUM($F522:AJ522)-SUM($F461:AJ461))*SAP_Leadsheet!$E$91)</f>
        <v>0</v>
      </c>
      <c r="AL461" s="335">
        <f>IF(OR($C522&gt;AL$7,$C522+$E522-2&lt;AL$7),0,($D522-SUM($F522:AK522)-SUM($F461:AK461))*SAP_Leadsheet!$E$91)</f>
        <v>0</v>
      </c>
      <c r="AM461" s="335">
        <f>IF(OR($C522&gt;AM$7,$C522+$E522-2&lt;AM$7),0,($D522-SUM($F522:AL522)-SUM($F461:AL461))*SAP_Leadsheet!$E$91)</f>
        <v>0</v>
      </c>
      <c r="AN461" s="335">
        <f>IF(OR($C522&gt;AN$7,$C522+$E522-2&lt;AN$7),0,($D522-SUM($F522:AM522)-SUM($F461:AM461))*SAP_Leadsheet!$E$91)</f>
        <v>0</v>
      </c>
      <c r="AO461" s="335">
        <f>IF(OR($C522&gt;AO$7,$C522+$E522-2&lt;AO$7),0,($D522-SUM($F522:AN522)-SUM($F461:AN461))*SAP_Leadsheet!$E$91)</f>
        <v>0</v>
      </c>
      <c r="AP461" s="335">
        <f>IF(OR($C522&gt;AP$7,$C522+$E522-2&lt;AP$7),0,($D522-SUM($F522:AO522)-SUM($F461:AO461))*SAP_Leadsheet!$E$91)</f>
        <v>0</v>
      </c>
      <c r="AQ461" s="335">
        <f>IF(OR($C522&gt;AQ$7,$C522+$E522-2&lt;AQ$7),0,($D522-SUM($F522:AP522)-SUM($F461:AP461))*SAP_Leadsheet!$E$91)</f>
        <v>0</v>
      </c>
      <c r="AR461" s="335">
        <f>IF(OR($C522&gt;AR$7,$C522+$E522-2&lt;AR$7),0,($D522-SUM($F522:AQ522)-SUM($F461:AQ461))*SAP_Leadsheet!$E$91)</f>
        <v>0</v>
      </c>
      <c r="AS461" s="335">
        <f>IF(OR($C522&gt;AS$7,$C522+$E522-2&lt;AS$7),0,($D522-SUM($F522:AR522)-SUM($F461:AR461))*SAP_Leadsheet!$E$91)</f>
        <v>0</v>
      </c>
      <c r="AT461" s="335">
        <f>IF(OR($C522&gt;AT$7,$C522+$E522-2&lt;AT$7),0,($D522-SUM($F522:AS522)-SUM($F461:AS461))*SAP_Leadsheet!$E$91)</f>
        <v>0</v>
      </c>
      <c r="AU461" s="335">
        <f>IF(OR($C522&gt;AU$7,$C522+$E522-2&lt;AU$7),0,($D522-SUM($F522:AT522)-SUM($F461:AT461))*SAP_Leadsheet!$E$91)</f>
        <v>0</v>
      </c>
      <c r="AV461" s="335">
        <f>IF(OR($C522&gt;AV$7,$C522+$E522-2&lt;AV$7),0,($D522-SUM($F522:AU522)-SUM($F461:AU461))*SAP_Leadsheet!$E$91)</f>
        <v>0</v>
      </c>
      <c r="AW461" s="335">
        <f>IF(OR($C522&gt;AW$7,$C522+$E522-2&lt;AW$7),0,($D522-SUM($F522:AV522)-SUM($F461:AV461))*SAP_Leadsheet!$E$91)</f>
        <v>0</v>
      </c>
      <c r="AX461" s="335">
        <f>IF(OR($C522&gt;AX$7,$C522+$E522-2&lt;AX$7),0,($D522-SUM($F522:AW522)-SUM($F461:AW461))*SAP_Leadsheet!$E$91)</f>
        <v>0</v>
      </c>
      <c r="AY461" s="335">
        <f>IF(OR($C522&gt;AY$7,$C522+$E522-2&lt;AY$7),0,($D522-SUM($F522:AX522)-SUM($F461:AX461))*SAP_Leadsheet!$E$91)</f>
        <v>0</v>
      </c>
      <c r="AZ461" s="335">
        <f>IF(OR($C522&gt;AZ$7,$C522+$E522-2&lt;AZ$7),0,($D522-SUM($F522:AY522)-SUM($F461:AY461))*SAP_Leadsheet!$E$91)</f>
        <v>0</v>
      </c>
      <c r="BA461" s="335">
        <f>IF(OR($C522&gt;BA$7,$C522+$E522-2&lt;BA$7),0,($D522-SUM($F522:AZ522)-SUM($F461:AZ461))*SAP_Leadsheet!$E$91)</f>
        <v>0</v>
      </c>
      <c r="BB461" s="335">
        <f>IF(OR($C522&gt;BB$7,$C522+$E522-2&lt;BB$7),0,($D522-SUM($F522:BA522)-SUM($F461:BA461))*SAP_Leadsheet!$E$91)</f>
        <v>0</v>
      </c>
      <c r="BC461" s="335">
        <f>IF(OR($C522&gt;BC$7,$C522+$E522-2&lt;BC$7),0,($D522-SUM($F522:BB522)-SUM($F461:BB461))*SAP_Leadsheet!$E$91)</f>
        <v>0</v>
      </c>
      <c r="BD461" s="335">
        <f>IF(OR($C522&gt;BD$7,$C522+$E522-2&lt;BD$7),0,($D522-SUM($F522:BC522)-SUM($F461:BC461))*SAP_Leadsheet!$E$91)</f>
        <v>0</v>
      </c>
      <c r="BE461" s="335">
        <f>IF(OR($C522&gt;BE$7,$C522+$E522-2&lt;BE$7),0,($D522-SUM($F522:BD522)-SUM($F461:BD461))*SAP_Leadsheet!$E$91)</f>
        <v>0</v>
      </c>
      <c r="BF461" s="335">
        <f>IF(OR($C522&gt;BF$7,$C522+$E522-2&lt;BF$7),0,($D522-SUM($F522:BE522)-SUM($F461:BE461))*SAP_Leadsheet!$E$91)</f>
        <v>0</v>
      </c>
      <c r="BG461" s="335">
        <f>IF(OR($C522&gt;BG$7,$C522+$E522-2&lt;BG$7),0,($D522-SUM($F522:BF522)-SUM($F461:BF461))*SAP_Leadsheet!$E$91)</f>
        <v>0</v>
      </c>
      <c r="BH461" s="335">
        <f>IF(OR($C522&gt;BH$7,$C522+$E522-2&lt;BH$7),0,($D522-SUM($F522:BG522)-SUM($F461:BG461))*SAP_Leadsheet!$E$91)</f>
        <v>0</v>
      </c>
      <c r="BI461" s="335">
        <f>IF(OR($C522&gt;BI$7,$C522+$E522-2&lt;BI$7),0,($D522-SUM($F522:BH522)-SUM($F461:BH461))*SAP_Leadsheet!$E$91)</f>
        <v>0</v>
      </c>
      <c r="BJ461" s="335">
        <f>IF(OR($C522&gt;BJ$7,$C522+$E522-2&lt;BJ$7),0,($D522-SUM($F522:BI522)-SUM($F461:BI461))*SAP_Leadsheet!$E$91)</f>
        <v>0</v>
      </c>
      <c r="BK461" s="335">
        <f>IF(OR($C522&gt;BK$7,$C522+$E522-2&lt;BK$7),0,($D522-SUM($F522:BJ522)-SUM($F461:BJ461))*SAP_Leadsheet!$E$91)</f>
        <v>0</v>
      </c>
      <c r="BL461" s="335">
        <f>IF(OR($C522&gt;BL$7,$C522+$E522-2&lt;BL$7),0,($D522-SUM($F522:BK522)-SUM($F461:BK461))*SAP_Leadsheet!$E$91)</f>
        <v>0</v>
      </c>
      <c r="BM461" s="335">
        <f>IF(OR($C522&gt;BM$7,$C522+$E522-2&lt;BM$7),0,($D522-SUM($F522:BL522)-SUM($F461:BL461))*SAP_Leadsheet!$E$91)</f>
        <v>0</v>
      </c>
      <c r="BN461" s="335">
        <f>IF(OR($C522&gt;BN$7,$C522+$E522-2&lt;BN$7),0,($D522-SUM($F522:BM522)-SUM($F461:BM461))*SAP_Leadsheet!$E$91)</f>
        <v>0</v>
      </c>
      <c r="BO461" s="253"/>
      <c r="BP461" s="253"/>
      <c r="BQ461" s="253"/>
      <c r="BR461" s="253"/>
      <c r="BS461" s="253"/>
      <c r="BT461" s="253"/>
      <c r="BU461" s="253"/>
      <c r="BV461" s="253"/>
      <c r="BW461" s="253"/>
      <c r="BX461" s="253"/>
      <c r="BY461" s="253"/>
      <c r="BZ461" s="253"/>
      <c r="CA461" s="253"/>
      <c r="CB461" s="253"/>
      <c r="CC461" s="253"/>
      <c r="CD461" s="253"/>
      <c r="CE461" s="253"/>
      <c r="CF461" s="253"/>
      <c r="CG461" s="253"/>
      <c r="CH461" s="253"/>
      <c r="CI461" s="253"/>
      <c r="CJ461" s="253"/>
      <c r="CK461" s="253"/>
      <c r="CL461" s="253"/>
    </row>
    <row r="462" spans="1:90" hidden="1" outlineLevel="1" x14ac:dyDescent="0.15">
      <c r="A462" s="112"/>
      <c r="B462" s="87"/>
      <c r="C462" s="8">
        <v>48</v>
      </c>
      <c r="D462" s="332"/>
      <c r="E462" s="333"/>
      <c r="F462" s="334"/>
      <c r="G462" s="335">
        <f>IF(OR($C523&gt;G$7,$C523+$E523-2&lt;G$7),0,($D523-SUM($F523:F523)-SUM($F462:F462))*SAP_Leadsheet!$E$91)</f>
        <v>0</v>
      </c>
      <c r="H462" s="335">
        <f>IF(OR($C523&gt;H$7,$C523+$E523-2&lt;H$7),0,($D523-SUM($F523:G523)-SUM($F462:G462))*SAP_Leadsheet!$E$91)</f>
        <v>0</v>
      </c>
      <c r="I462" s="335">
        <f>IF(OR($C523&gt;I$7,$C523+$E523-2&lt;I$7),0,($D523-SUM($F523:H523)-SUM($F462:H462))*SAP_Leadsheet!$E$91)</f>
        <v>0</v>
      </c>
      <c r="J462" s="335">
        <f>IF(OR($C523&gt;J$7,$C523+$E523-2&lt;J$7),0,($D523-SUM($F523:I523)-SUM($F462:I462))*SAP_Leadsheet!$E$91)</f>
        <v>0</v>
      </c>
      <c r="K462" s="335">
        <f>IF(OR($C523&gt;K$7,$C523+$E523-2&lt;K$7),0,($D523-SUM($F523:J523)-SUM($F462:J462))*SAP_Leadsheet!$E$91)</f>
        <v>0</v>
      </c>
      <c r="L462" s="335">
        <f>IF(OR($C523&gt;L$7,$C523+$E523-2&lt;L$7),0,($D523-SUM($F523:K523)-SUM($F462:K462))*SAP_Leadsheet!$E$91)</f>
        <v>0</v>
      </c>
      <c r="M462" s="335">
        <f>IF(OR($C523&gt;M$7,$C523+$E523-2&lt;M$7),0,($D523-SUM($F523:L523)-SUM($F462:L462))*SAP_Leadsheet!$E$91)</f>
        <v>0</v>
      </c>
      <c r="N462" s="335">
        <f>IF(OR($C523&gt;N$7,$C523+$E523-2&lt;N$7),0,($D523-SUM($F523:M523)-SUM($F462:M462))*SAP_Leadsheet!$E$91)</f>
        <v>0</v>
      </c>
      <c r="O462" s="335">
        <f>IF(OR($C523&gt;O$7,$C523+$E523-2&lt;O$7),0,($D523-SUM($F523:N523)-SUM($F462:N462))*SAP_Leadsheet!$E$91)</f>
        <v>0</v>
      </c>
      <c r="P462" s="335">
        <f>IF(OR($C523&gt;P$7,$C523+$E523-2&lt;P$7),0,($D523-SUM($F523:O523)-SUM($F462:O462))*SAP_Leadsheet!$E$91)</f>
        <v>0</v>
      </c>
      <c r="Q462" s="335">
        <f>IF(OR($C523&gt;Q$7,$C523+$E523-2&lt;Q$7),0,($D523-SUM($F523:P523)-SUM($F462:P462))*SAP_Leadsheet!$E$91)</f>
        <v>0</v>
      </c>
      <c r="R462" s="335">
        <f>IF(OR($C523&gt;R$7,$C523+$E523-2&lt;R$7),0,($D523-SUM($F523:Q523)-SUM($F462:Q462))*SAP_Leadsheet!$E$91)</f>
        <v>0</v>
      </c>
      <c r="S462" s="335">
        <f>IF(OR($C523&gt;S$7,$C523+$E523-2&lt;S$7),0,($D523-SUM($F523:R523)-SUM($F462:R462))*SAP_Leadsheet!$E$91)</f>
        <v>0</v>
      </c>
      <c r="T462" s="335">
        <f>IF(OR($C523&gt;T$7,$C523+$E523-2&lt;T$7),0,($D523-SUM($F523:S523)-SUM($F462:S462))*SAP_Leadsheet!$E$91)</f>
        <v>0</v>
      </c>
      <c r="U462" s="335">
        <f>IF(OR($C523&gt;U$7,$C523+$E523-2&lt;U$7),0,($D523-SUM($F523:T523)-SUM($F462:T462))*SAP_Leadsheet!$E$91)</f>
        <v>0</v>
      </c>
      <c r="V462" s="335">
        <f>IF(OR($C523&gt;V$7,$C523+$E523-2&lt;V$7),0,($D523-SUM($F523:U523)-SUM($F462:U462))*SAP_Leadsheet!$E$91)</f>
        <v>0</v>
      </c>
      <c r="W462" s="335">
        <f>IF(OR($C523&gt;W$7,$C523+$E523-2&lt;W$7),0,($D523-SUM($F523:V523)-SUM($F462:V462))*SAP_Leadsheet!$E$91)</f>
        <v>0</v>
      </c>
      <c r="X462" s="335">
        <f>IF(OR($C523&gt;X$7,$C523+$E523-2&lt;X$7),0,($D523-SUM($F523:W523)-SUM($F462:W462))*SAP_Leadsheet!$E$91)</f>
        <v>0</v>
      </c>
      <c r="Y462" s="335">
        <f>IF(OR($C523&gt;Y$7,$C523+$E523-2&lt;Y$7),0,($D523-SUM($F523:X523)-SUM($F462:X462))*SAP_Leadsheet!$E$91)</f>
        <v>0</v>
      </c>
      <c r="Z462" s="335">
        <f>IF(OR($C523&gt;Z$7,$C523+$E523-2&lt;Z$7),0,($D523-SUM($F523:Y523)-SUM($F462:Y462))*SAP_Leadsheet!$E$91)</f>
        <v>0</v>
      </c>
      <c r="AA462" s="335">
        <f>IF(OR($C523&gt;AA$7,$C523+$E523-2&lt;AA$7),0,($D523-SUM($F523:Z523)-SUM($F462:Z462))*SAP_Leadsheet!$E$91)</f>
        <v>0</v>
      </c>
      <c r="AB462" s="335">
        <f>IF(OR($C523&gt;AB$7,$C523+$E523-2&lt;AB$7),0,($D523-SUM($F523:AA523)-SUM($F462:AA462))*SAP_Leadsheet!$E$91)</f>
        <v>0</v>
      </c>
      <c r="AC462" s="335">
        <f>IF(OR($C523&gt;AC$7,$C523+$E523-2&lt;AC$7),0,($D523-SUM($F523:AB523)-SUM($F462:AB462))*SAP_Leadsheet!$E$91)</f>
        <v>0</v>
      </c>
      <c r="AD462" s="335">
        <f>IF(OR($C523&gt;AD$7,$C523+$E523-2&lt;AD$7),0,($D523-SUM($F523:AC523)-SUM($F462:AC462))*SAP_Leadsheet!$E$91)</f>
        <v>0</v>
      </c>
      <c r="AE462" s="335">
        <f>IF(OR($C523&gt;AE$7,$C523+$E523-2&lt;AE$7),0,($D523-SUM($F523:AD523)-SUM($F462:AD462))*SAP_Leadsheet!$E$91)</f>
        <v>0</v>
      </c>
      <c r="AF462" s="335">
        <f>IF(OR($C523&gt;AF$7,$C523+$E523-2&lt;AF$7),0,($D523-SUM($F523:AE523)-SUM($F462:AE462))*SAP_Leadsheet!$E$91)</f>
        <v>0</v>
      </c>
      <c r="AG462" s="335">
        <f>IF(OR($C523&gt;AG$7,$C523+$E523-2&lt;AG$7),0,($D523-SUM($F523:AF523)-SUM($F462:AF462))*SAP_Leadsheet!$E$91)</f>
        <v>0</v>
      </c>
      <c r="AH462" s="335">
        <f>IF(OR($C523&gt;AH$7,$C523+$E523-2&lt;AH$7),0,($D523-SUM($F523:AG523)-SUM($F462:AG462))*SAP_Leadsheet!$E$91)</f>
        <v>0</v>
      </c>
      <c r="AI462" s="335">
        <f>IF(OR($C523&gt;AI$7,$C523+$E523-2&lt;AI$7),0,($D523-SUM($F523:AH523)-SUM($F462:AH462))*SAP_Leadsheet!$E$91)</f>
        <v>0</v>
      </c>
      <c r="AJ462" s="335">
        <f>IF(OR($C523&gt;AJ$7,$C523+$E523-2&lt;AJ$7),0,($D523-SUM($F523:AI523)-SUM($F462:AI462))*SAP_Leadsheet!$E$91)</f>
        <v>0</v>
      </c>
      <c r="AK462" s="335">
        <f>IF(OR($C523&gt;AK$7,$C523+$E523-2&lt;AK$7),0,($D523-SUM($F523:AJ523)-SUM($F462:AJ462))*SAP_Leadsheet!$E$91)</f>
        <v>0</v>
      </c>
      <c r="AL462" s="335">
        <f>IF(OR($C523&gt;AL$7,$C523+$E523-2&lt;AL$7),0,($D523-SUM($F523:AK523)-SUM($F462:AK462))*SAP_Leadsheet!$E$91)</f>
        <v>0</v>
      </c>
      <c r="AM462" s="335">
        <f>IF(OR($C523&gt;AM$7,$C523+$E523-2&lt;AM$7),0,($D523-SUM($F523:AL523)-SUM($F462:AL462))*SAP_Leadsheet!$E$91)</f>
        <v>0</v>
      </c>
      <c r="AN462" s="335">
        <f>IF(OR($C523&gt;AN$7,$C523+$E523-2&lt;AN$7),0,($D523-SUM($F523:AM523)-SUM($F462:AM462))*SAP_Leadsheet!$E$91)</f>
        <v>0</v>
      </c>
      <c r="AO462" s="335">
        <f>IF(OR($C523&gt;AO$7,$C523+$E523-2&lt;AO$7),0,($D523-SUM($F523:AN523)-SUM($F462:AN462))*SAP_Leadsheet!$E$91)</f>
        <v>0</v>
      </c>
      <c r="AP462" s="335">
        <f>IF(OR($C523&gt;AP$7,$C523+$E523-2&lt;AP$7),0,($D523-SUM($F523:AO523)-SUM($F462:AO462))*SAP_Leadsheet!$E$91)</f>
        <v>0</v>
      </c>
      <c r="AQ462" s="335">
        <f>IF(OR($C523&gt;AQ$7,$C523+$E523-2&lt;AQ$7),0,($D523-SUM($F523:AP523)-SUM($F462:AP462))*SAP_Leadsheet!$E$91)</f>
        <v>0</v>
      </c>
      <c r="AR462" s="335">
        <f>IF(OR($C523&gt;AR$7,$C523+$E523-2&lt;AR$7),0,($D523-SUM($F523:AQ523)-SUM($F462:AQ462))*SAP_Leadsheet!$E$91)</f>
        <v>0</v>
      </c>
      <c r="AS462" s="335">
        <f>IF(OR($C523&gt;AS$7,$C523+$E523-2&lt;AS$7),0,($D523-SUM($F523:AR523)-SUM($F462:AR462))*SAP_Leadsheet!$E$91)</f>
        <v>0</v>
      </c>
      <c r="AT462" s="335">
        <f>IF(OR($C523&gt;AT$7,$C523+$E523-2&lt;AT$7),0,($D523-SUM($F523:AS523)-SUM($F462:AS462))*SAP_Leadsheet!$E$91)</f>
        <v>0</v>
      </c>
      <c r="AU462" s="335">
        <f>IF(OR($C523&gt;AU$7,$C523+$E523-2&lt;AU$7),0,($D523-SUM($F523:AT523)-SUM($F462:AT462))*SAP_Leadsheet!$E$91)</f>
        <v>0</v>
      </c>
      <c r="AV462" s="335">
        <f>IF(OR($C523&gt;AV$7,$C523+$E523-2&lt;AV$7),0,($D523-SUM($F523:AU523)-SUM($F462:AU462))*SAP_Leadsheet!$E$91)</f>
        <v>0</v>
      </c>
      <c r="AW462" s="335">
        <f>IF(OR($C523&gt;AW$7,$C523+$E523-2&lt;AW$7),0,($D523-SUM($F523:AV523)-SUM($F462:AV462))*SAP_Leadsheet!$E$91)</f>
        <v>0</v>
      </c>
      <c r="AX462" s="335">
        <f>IF(OR($C523&gt;AX$7,$C523+$E523-2&lt;AX$7),0,($D523-SUM($F523:AW523)-SUM($F462:AW462))*SAP_Leadsheet!$E$91)</f>
        <v>0</v>
      </c>
      <c r="AY462" s="335">
        <f>IF(OR($C523&gt;AY$7,$C523+$E523-2&lt;AY$7),0,($D523-SUM($F523:AX523)-SUM($F462:AX462))*SAP_Leadsheet!$E$91)</f>
        <v>0</v>
      </c>
      <c r="AZ462" s="335">
        <f>IF(OR($C523&gt;AZ$7,$C523+$E523-2&lt;AZ$7),0,($D523-SUM($F523:AY523)-SUM($F462:AY462))*SAP_Leadsheet!$E$91)</f>
        <v>0</v>
      </c>
      <c r="BA462" s="335">
        <f>IF(OR($C523&gt;BA$7,$C523+$E523-2&lt;BA$7),0,($D523-SUM($F523:AZ523)-SUM($F462:AZ462))*SAP_Leadsheet!$E$91)</f>
        <v>0</v>
      </c>
      <c r="BB462" s="335">
        <f>IF(OR($C523&gt;BB$7,$C523+$E523-2&lt;BB$7),0,($D523-SUM($F523:BA523)-SUM($F462:BA462))*SAP_Leadsheet!$E$91)</f>
        <v>0</v>
      </c>
      <c r="BC462" s="335">
        <f>IF(OR($C523&gt;BC$7,$C523+$E523-2&lt;BC$7),0,($D523-SUM($F523:BB523)-SUM($F462:BB462))*SAP_Leadsheet!$E$91)</f>
        <v>0</v>
      </c>
      <c r="BD462" s="335">
        <f>IF(OR($C523&gt;BD$7,$C523+$E523-2&lt;BD$7),0,($D523-SUM($F523:BC523)-SUM($F462:BC462))*SAP_Leadsheet!$E$91)</f>
        <v>0</v>
      </c>
      <c r="BE462" s="335">
        <f>IF(OR($C523&gt;BE$7,$C523+$E523-2&lt;BE$7),0,($D523-SUM($F523:BD523)-SUM($F462:BD462))*SAP_Leadsheet!$E$91)</f>
        <v>0</v>
      </c>
      <c r="BF462" s="335">
        <f>IF(OR($C523&gt;BF$7,$C523+$E523-2&lt;BF$7),0,($D523-SUM($F523:BE523)-SUM($F462:BE462))*SAP_Leadsheet!$E$91)</f>
        <v>0</v>
      </c>
      <c r="BG462" s="335">
        <f>IF(OR($C523&gt;BG$7,$C523+$E523-2&lt;BG$7),0,($D523-SUM($F523:BF523)-SUM($F462:BF462))*SAP_Leadsheet!$E$91)</f>
        <v>0</v>
      </c>
      <c r="BH462" s="335">
        <f>IF(OR($C523&gt;BH$7,$C523+$E523-2&lt;BH$7),0,($D523-SUM($F523:BG523)-SUM($F462:BG462))*SAP_Leadsheet!$E$91)</f>
        <v>0</v>
      </c>
      <c r="BI462" s="335">
        <f>IF(OR($C523&gt;BI$7,$C523+$E523-2&lt;BI$7),0,($D523-SUM($F523:BH523)-SUM($F462:BH462))*SAP_Leadsheet!$E$91)</f>
        <v>0</v>
      </c>
      <c r="BJ462" s="335">
        <f>IF(OR($C523&gt;BJ$7,$C523+$E523-2&lt;BJ$7),0,($D523-SUM($F523:BI523)-SUM($F462:BI462))*SAP_Leadsheet!$E$91)</f>
        <v>0</v>
      </c>
      <c r="BK462" s="335">
        <f>IF(OR($C523&gt;BK$7,$C523+$E523-2&lt;BK$7),0,($D523-SUM($F523:BJ523)-SUM($F462:BJ462))*SAP_Leadsheet!$E$91)</f>
        <v>0</v>
      </c>
      <c r="BL462" s="335">
        <f>IF(OR($C523&gt;BL$7,$C523+$E523-2&lt;BL$7),0,($D523-SUM($F523:BK523)-SUM($F462:BK462))*SAP_Leadsheet!$E$91)</f>
        <v>0</v>
      </c>
      <c r="BM462" s="335">
        <f>IF(OR($C523&gt;BM$7,$C523+$E523-2&lt;BM$7),0,($D523-SUM($F523:BL523)-SUM($F462:BL462))*SAP_Leadsheet!$E$91)</f>
        <v>0</v>
      </c>
      <c r="BN462" s="335">
        <f>IF(OR($C523&gt;BN$7,$C523+$E523-2&lt;BN$7),0,($D523-SUM($F523:BM523)-SUM($F462:BM462))*SAP_Leadsheet!$E$91)</f>
        <v>0</v>
      </c>
      <c r="BO462" s="253"/>
      <c r="BP462" s="253"/>
      <c r="BQ462" s="253"/>
      <c r="BR462" s="253"/>
      <c r="BS462" s="253"/>
      <c r="BT462" s="253"/>
      <c r="BU462" s="253"/>
      <c r="BV462" s="253"/>
      <c r="BW462" s="253"/>
      <c r="BX462" s="253"/>
      <c r="BY462" s="253"/>
      <c r="BZ462" s="253"/>
      <c r="CA462" s="253"/>
      <c r="CB462" s="253"/>
      <c r="CC462" s="253"/>
      <c r="CD462" s="253"/>
      <c r="CE462" s="253"/>
      <c r="CF462" s="253"/>
      <c r="CG462" s="253"/>
      <c r="CH462" s="253"/>
      <c r="CI462" s="253"/>
      <c r="CJ462" s="253"/>
      <c r="CK462" s="253"/>
      <c r="CL462" s="253"/>
    </row>
    <row r="463" spans="1:90" hidden="1" outlineLevel="1" x14ac:dyDescent="0.15">
      <c r="A463" s="112"/>
      <c r="B463" s="87"/>
      <c r="C463" s="8">
        <v>49</v>
      </c>
      <c r="D463" s="332"/>
      <c r="E463" s="333"/>
      <c r="F463" s="334"/>
      <c r="G463" s="335">
        <f>IF(OR($C524&gt;G$7,$C524+$E524-2&lt;G$7),0,($D524-SUM($F524:F524)-SUM($F463:F463))*SAP_Leadsheet!$E$91)</f>
        <v>0</v>
      </c>
      <c r="H463" s="335">
        <f>IF(OR($C524&gt;H$7,$C524+$E524-2&lt;H$7),0,($D524-SUM($F524:G524)-SUM($F463:G463))*SAP_Leadsheet!$E$91)</f>
        <v>0</v>
      </c>
      <c r="I463" s="335">
        <f>IF(OR($C524&gt;I$7,$C524+$E524-2&lt;I$7),0,($D524-SUM($F524:H524)-SUM($F463:H463))*SAP_Leadsheet!$E$91)</f>
        <v>0</v>
      </c>
      <c r="J463" s="335">
        <f>IF(OR($C524&gt;J$7,$C524+$E524-2&lt;J$7),0,($D524-SUM($F524:I524)-SUM($F463:I463))*SAP_Leadsheet!$E$91)</f>
        <v>0</v>
      </c>
      <c r="K463" s="335">
        <f>IF(OR($C524&gt;K$7,$C524+$E524-2&lt;K$7),0,($D524-SUM($F524:J524)-SUM($F463:J463))*SAP_Leadsheet!$E$91)</f>
        <v>0</v>
      </c>
      <c r="L463" s="335">
        <f>IF(OR($C524&gt;L$7,$C524+$E524-2&lt;L$7),0,($D524-SUM($F524:K524)-SUM($F463:K463))*SAP_Leadsheet!$E$91)</f>
        <v>0</v>
      </c>
      <c r="M463" s="335">
        <f>IF(OR($C524&gt;M$7,$C524+$E524-2&lt;M$7),0,($D524-SUM($F524:L524)-SUM($F463:L463))*SAP_Leadsheet!$E$91)</f>
        <v>0</v>
      </c>
      <c r="N463" s="335">
        <f>IF(OR($C524&gt;N$7,$C524+$E524-2&lt;N$7),0,($D524-SUM($F524:M524)-SUM($F463:M463))*SAP_Leadsheet!$E$91)</f>
        <v>0</v>
      </c>
      <c r="O463" s="335">
        <f>IF(OR($C524&gt;O$7,$C524+$E524-2&lt;O$7),0,($D524-SUM($F524:N524)-SUM($F463:N463))*SAP_Leadsheet!$E$91)</f>
        <v>0</v>
      </c>
      <c r="P463" s="335">
        <f>IF(OR($C524&gt;P$7,$C524+$E524-2&lt;P$7),0,($D524-SUM($F524:O524)-SUM($F463:O463))*SAP_Leadsheet!$E$91)</f>
        <v>0</v>
      </c>
      <c r="Q463" s="335">
        <f>IF(OR($C524&gt;Q$7,$C524+$E524-2&lt;Q$7),0,($D524-SUM($F524:P524)-SUM($F463:P463))*SAP_Leadsheet!$E$91)</f>
        <v>0</v>
      </c>
      <c r="R463" s="335">
        <f>IF(OR($C524&gt;R$7,$C524+$E524-2&lt;R$7),0,($D524-SUM($F524:Q524)-SUM($F463:Q463))*SAP_Leadsheet!$E$91)</f>
        <v>0</v>
      </c>
      <c r="S463" s="335">
        <f>IF(OR($C524&gt;S$7,$C524+$E524-2&lt;S$7),0,($D524-SUM($F524:R524)-SUM($F463:R463))*SAP_Leadsheet!$E$91)</f>
        <v>0</v>
      </c>
      <c r="T463" s="335">
        <f>IF(OR($C524&gt;T$7,$C524+$E524-2&lt;T$7),0,($D524-SUM($F524:S524)-SUM($F463:S463))*SAP_Leadsheet!$E$91)</f>
        <v>0</v>
      </c>
      <c r="U463" s="335">
        <f>IF(OR($C524&gt;U$7,$C524+$E524-2&lt;U$7),0,($D524-SUM($F524:T524)-SUM($F463:T463))*SAP_Leadsheet!$E$91)</f>
        <v>0</v>
      </c>
      <c r="V463" s="335">
        <f>IF(OR($C524&gt;V$7,$C524+$E524-2&lt;V$7),0,($D524-SUM($F524:U524)-SUM($F463:U463))*SAP_Leadsheet!$E$91)</f>
        <v>0</v>
      </c>
      <c r="W463" s="335">
        <f>IF(OR($C524&gt;W$7,$C524+$E524-2&lt;W$7),0,($D524-SUM($F524:V524)-SUM($F463:V463))*SAP_Leadsheet!$E$91)</f>
        <v>0</v>
      </c>
      <c r="X463" s="335">
        <f>IF(OR($C524&gt;X$7,$C524+$E524-2&lt;X$7),0,($D524-SUM($F524:W524)-SUM($F463:W463))*SAP_Leadsheet!$E$91)</f>
        <v>0</v>
      </c>
      <c r="Y463" s="335">
        <f>IF(OR($C524&gt;Y$7,$C524+$E524-2&lt;Y$7),0,($D524-SUM($F524:X524)-SUM($F463:X463))*SAP_Leadsheet!$E$91)</f>
        <v>0</v>
      </c>
      <c r="Z463" s="335">
        <f>IF(OR($C524&gt;Z$7,$C524+$E524-2&lt;Z$7),0,($D524-SUM($F524:Y524)-SUM($F463:Y463))*SAP_Leadsheet!$E$91)</f>
        <v>0</v>
      </c>
      <c r="AA463" s="335">
        <f>IF(OR($C524&gt;AA$7,$C524+$E524-2&lt;AA$7),0,($D524-SUM($F524:Z524)-SUM($F463:Z463))*SAP_Leadsheet!$E$91)</f>
        <v>0</v>
      </c>
      <c r="AB463" s="335">
        <f>IF(OR($C524&gt;AB$7,$C524+$E524-2&lt;AB$7),0,($D524-SUM($F524:AA524)-SUM($F463:AA463))*SAP_Leadsheet!$E$91)</f>
        <v>0</v>
      </c>
      <c r="AC463" s="335">
        <f>IF(OR($C524&gt;AC$7,$C524+$E524-2&lt;AC$7),0,($D524-SUM($F524:AB524)-SUM($F463:AB463))*SAP_Leadsheet!$E$91)</f>
        <v>0</v>
      </c>
      <c r="AD463" s="335">
        <f>IF(OR($C524&gt;AD$7,$C524+$E524-2&lt;AD$7),0,($D524-SUM($F524:AC524)-SUM($F463:AC463))*SAP_Leadsheet!$E$91)</f>
        <v>0</v>
      </c>
      <c r="AE463" s="335">
        <f>IF(OR($C524&gt;AE$7,$C524+$E524-2&lt;AE$7),0,($D524-SUM($F524:AD524)-SUM($F463:AD463))*SAP_Leadsheet!$E$91)</f>
        <v>0</v>
      </c>
      <c r="AF463" s="335">
        <f>IF(OR($C524&gt;AF$7,$C524+$E524-2&lt;AF$7),0,($D524-SUM($F524:AE524)-SUM($F463:AE463))*SAP_Leadsheet!$E$91)</f>
        <v>0</v>
      </c>
      <c r="AG463" s="335">
        <f>IF(OR($C524&gt;AG$7,$C524+$E524-2&lt;AG$7),0,($D524-SUM($F524:AF524)-SUM($F463:AF463))*SAP_Leadsheet!$E$91)</f>
        <v>0</v>
      </c>
      <c r="AH463" s="335">
        <f>IF(OR($C524&gt;AH$7,$C524+$E524-2&lt;AH$7),0,($D524-SUM($F524:AG524)-SUM($F463:AG463))*SAP_Leadsheet!$E$91)</f>
        <v>0</v>
      </c>
      <c r="AI463" s="335">
        <f>IF(OR($C524&gt;AI$7,$C524+$E524-2&lt;AI$7),0,($D524-SUM($F524:AH524)-SUM($F463:AH463))*SAP_Leadsheet!$E$91)</f>
        <v>0</v>
      </c>
      <c r="AJ463" s="335">
        <f>IF(OR($C524&gt;AJ$7,$C524+$E524-2&lt;AJ$7),0,($D524-SUM($F524:AI524)-SUM($F463:AI463))*SAP_Leadsheet!$E$91)</f>
        <v>0</v>
      </c>
      <c r="AK463" s="335">
        <f>IF(OR($C524&gt;AK$7,$C524+$E524-2&lt;AK$7),0,($D524-SUM($F524:AJ524)-SUM($F463:AJ463))*SAP_Leadsheet!$E$91)</f>
        <v>0</v>
      </c>
      <c r="AL463" s="335">
        <f>IF(OR($C524&gt;AL$7,$C524+$E524-2&lt;AL$7),0,($D524-SUM($F524:AK524)-SUM($F463:AK463))*SAP_Leadsheet!$E$91)</f>
        <v>0</v>
      </c>
      <c r="AM463" s="335">
        <f>IF(OR($C524&gt;AM$7,$C524+$E524-2&lt;AM$7),0,($D524-SUM($F524:AL524)-SUM($F463:AL463))*SAP_Leadsheet!$E$91)</f>
        <v>0</v>
      </c>
      <c r="AN463" s="335">
        <f>IF(OR($C524&gt;AN$7,$C524+$E524-2&lt;AN$7),0,($D524-SUM($F524:AM524)-SUM($F463:AM463))*SAP_Leadsheet!$E$91)</f>
        <v>0</v>
      </c>
      <c r="AO463" s="335">
        <f>IF(OR($C524&gt;AO$7,$C524+$E524-2&lt;AO$7),0,($D524-SUM($F524:AN524)-SUM($F463:AN463))*SAP_Leadsheet!$E$91)</f>
        <v>0</v>
      </c>
      <c r="AP463" s="335">
        <f>IF(OR($C524&gt;AP$7,$C524+$E524-2&lt;AP$7),0,($D524-SUM($F524:AO524)-SUM($F463:AO463))*SAP_Leadsheet!$E$91)</f>
        <v>0</v>
      </c>
      <c r="AQ463" s="335">
        <f>IF(OR($C524&gt;AQ$7,$C524+$E524-2&lt;AQ$7),0,($D524-SUM($F524:AP524)-SUM($F463:AP463))*SAP_Leadsheet!$E$91)</f>
        <v>0</v>
      </c>
      <c r="AR463" s="335">
        <f>IF(OR($C524&gt;AR$7,$C524+$E524-2&lt;AR$7),0,($D524-SUM($F524:AQ524)-SUM($F463:AQ463))*SAP_Leadsheet!$E$91)</f>
        <v>0</v>
      </c>
      <c r="AS463" s="335">
        <f>IF(OR($C524&gt;AS$7,$C524+$E524-2&lt;AS$7),0,($D524-SUM($F524:AR524)-SUM($F463:AR463))*SAP_Leadsheet!$E$91)</f>
        <v>0</v>
      </c>
      <c r="AT463" s="335">
        <f>IF(OR($C524&gt;AT$7,$C524+$E524-2&lt;AT$7),0,($D524-SUM($F524:AS524)-SUM($F463:AS463))*SAP_Leadsheet!$E$91)</f>
        <v>0</v>
      </c>
      <c r="AU463" s="335">
        <f>IF(OR($C524&gt;AU$7,$C524+$E524-2&lt;AU$7),0,($D524-SUM($F524:AT524)-SUM($F463:AT463))*SAP_Leadsheet!$E$91)</f>
        <v>0</v>
      </c>
      <c r="AV463" s="335">
        <f>IF(OR($C524&gt;AV$7,$C524+$E524-2&lt;AV$7),0,($D524-SUM($F524:AU524)-SUM($F463:AU463))*SAP_Leadsheet!$E$91)</f>
        <v>0</v>
      </c>
      <c r="AW463" s="335">
        <f>IF(OR($C524&gt;AW$7,$C524+$E524-2&lt;AW$7),0,($D524-SUM($F524:AV524)-SUM($F463:AV463))*SAP_Leadsheet!$E$91)</f>
        <v>0</v>
      </c>
      <c r="AX463" s="335">
        <f>IF(OR($C524&gt;AX$7,$C524+$E524-2&lt;AX$7),0,($D524-SUM($F524:AW524)-SUM($F463:AW463))*SAP_Leadsheet!$E$91)</f>
        <v>0</v>
      </c>
      <c r="AY463" s="335">
        <f>IF(OR($C524&gt;AY$7,$C524+$E524-2&lt;AY$7),0,($D524-SUM($F524:AX524)-SUM($F463:AX463))*SAP_Leadsheet!$E$91)</f>
        <v>0</v>
      </c>
      <c r="AZ463" s="335">
        <f>IF(OR($C524&gt;AZ$7,$C524+$E524-2&lt;AZ$7),0,($D524-SUM($F524:AY524)-SUM($F463:AY463))*SAP_Leadsheet!$E$91)</f>
        <v>0</v>
      </c>
      <c r="BA463" s="335">
        <f>IF(OR($C524&gt;BA$7,$C524+$E524-2&lt;BA$7),0,($D524-SUM($F524:AZ524)-SUM($F463:AZ463))*SAP_Leadsheet!$E$91)</f>
        <v>0</v>
      </c>
      <c r="BB463" s="335">
        <f>IF(OR($C524&gt;BB$7,$C524+$E524-2&lt;BB$7),0,($D524-SUM($F524:BA524)-SUM($F463:BA463))*SAP_Leadsheet!$E$91)</f>
        <v>0</v>
      </c>
      <c r="BC463" s="335">
        <f>IF(OR($C524&gt;BC$7,$C524+$E524-2&lt;BC$7),0,($D524-SUM($F524:BB524)-SUM($F463:BB463))*SAP_Leadsheet!$E$91)</f>
        <v>0</v>
      </c>
      <c r="BD463" s="335">
        <f>IF(OR($C524&gt;BD$7,$C524+$E524-2&lt;BD$7),0,($D524-SUM($F524:BC524)-SUM($F463:BC463))*SAP_Leadsheet!$E$91)</f>
        <v>0</v>
      </c>
      <c r="BE463" s="335">
        <f>IF(OR($C524&gt;BE$7,$C524+$E524-2&lt;BE$7),0,($D524-SUM($F524:BD524)-SUM($F463:BD463))*SAP_Leadsheet!$E$91)</f>
        <v>0</v>
      </c>
      <c r="BF463" s="335">
        <f>IF(OR($C524&gt;BF$7,$C524+$E524-2&lt;BF$7),0,($D524-SUM($F524:BE524)-SUM($F463:BE463))*SAP_Leadsheet!$E$91)</f>
        <v>0</v>
      </c>
      <c r="BG463" s="335">
        <f>IF(OR($C524&gt;BG$7,$C524+$E524-2&lt;BG$7),0,($D524-SUM($F524:BF524)-SUM($F463:BF463))*SAP_Leadsheet!$E$91)</f>
        <v>0</v>
      </c>
      <c r="BH463" s="335">
        <f>IF(OR($C524&gt;BH$7,$C524+$E524-2&lt;BH$7),0,($D524-SUM($F524:BG524)-SUM($F463:BG463))*SAP_Leadsheet!$E$91)</f>
        <v>0</v>
      </c>
      <c r="BI463" s="335">
        <f>IF(OR($C524&gt;BI$7,$C524+$E524-2&lt;BI$7),0,($D524-SUM($F524:BH524)-SUM($F463:BH463))*SAP_Leadsheet!$E$91)</f>
        <v>0</v>
      </c>
      <c r="BJ463" s="335">
        <f>IF(OR($C524&gt;BJ$7,$C524+$E524-2&lt;BJ$7),0,($D524-SUM($F524:BI524)-SUM($F463:BI463))*SAP_Leadsheet!$E$91)</f>
        <v>0</v>
      </c>
      <c r="BK463" s="335">
        <f>IF(OR($C524&gt;BK$7,$C524+$E524-2&lt;BK$7),0,($D524-SUM($F524:BJ524)-SUM($F463:BJ463))*SAP_Leadsheet!$E$91)</f>
        <v>0</v>
      </c>
      <c r="BL463" s="335">
        <f>IF(OR($C524&gt;BL$7,$C524+$E524-2&lt;BL$7),0,($D524-SUM($F524:BK524)-SUM($F463:BK463))*SAP_Leadsheet!$E$91)</f>
        <v>0</v>
      </c>
      <c r="BM463" s="335">
        <f>IF(OR($C524&gt;BM$7,$C524+$E524-2&lt;BM$7),0,($D524-SUM($F524:BL524)-SUM($F463:BL463))*SAP_Leadsheet!$E$91)</f>
        <v>0</v>
      </c>
      <c r="BN463" s="335">
        <f>IF(OR($C524&gt;BN$7,$C524+$E524-2&lt;BN$7),0,($D524-SUM($F524:BM524)-SUM($F463:BM463))*SAP_Leadsheet!$E$91)</f>
        <v>0</v>
      </c>
      <c r="BO463" s="253"/>
      <c r="BP463" s="253"/>
      <c r="BQ463" s="253"/>
      <c r="BR463" s="253"/>
      <c r="BS463" s="253"/>
      <c r="BT463" s="253"/>
      <c r="BU463" s="253"/>
      <c r="BV463" s="253"/>
      <c r="BW463" s="253"/>
      <c r="BX463" s="253"/>
      <c r="BY463" s="253"/>
      <c r="BZ463" s="253"/>
      <c r="CA463" s="253"/>
      <c r="CB463" s="253"/>
      <c r="CC463" s="253"/>
      <c r="CD463" s="253"/>
      <c r="CE463" s="253"/>
      <c r="CF463" s="253"/>
      <c r="CG463" s="253"/>
      <c r="CH463" s="253"/>
      <c r="CI463" s="253"/>
      <c r="CJ463" s="253"/>
      <c r="CK463" s="253"/>
      <c r="CL463" s="253"/>
    </row>
    <row r="464" spans="1:90" hidden="1" outlineLevel="1" x14ac:dyDescent="0.15">
      <c r="A464" s="112"/>
      <c r="B464" s="87"/>
      <c r="C464" s="8">
        <v>50</v>
      </c>
      <c r="D464" s="332"/>
      <c r="E464" s="333"/>
      <c r="F464" s="334"/>
      <c r="G464" s="335">
        <f>IF(OR($C525&gt;G$7,$C525+$E525-2&lt;G$7),0,($D525-SUM($F525:F525)-SUM($F464:F464))*SAP_Leadsheet!$E$91)</f>
        <v>0</v>
      </c>
      <c r="H464" s="335">
        <f>IF(OR($C525&gt;H$7,$C525+$E525-2&lt;H$7),0,($D525-SUM($F525:G525)-SUM($F464:G464))*SAP_Leadsheet!$E$91)</f>
        <v>0</v>
      </c>
      <c r="I464" s="335">
        <f>IF(OR($C525&gt;I$7,$C525+$E525-2&lt;I$7),0,($D525-SUM($F525:H525)-SUM($F464:H464))*SAP_Leadsheet!$E$91)</f>
        <v>0</v>
      </c>
      <c r="J464" s="335">
        <f>IF(OR($C525&gt;J$7,$C525+$E525-2&lt;J$7),0,($D525-SUM($F525:I525)-SUM($F464:I464))*SAP_Leadsheet!$E$91)</f>
        <v>0</v>
      </c>
      <c r="K464" s="335">
        <f>IF(OR($C525&gt;K$7,$C525+$E525-2&lt;K$7),0,($D525-SUM($F525:J525)-SUM($F464:J464))*SAP_Leadsheet!$E$91)</f>
        <v>0</v>
      </c>
      <c r="L464" s="335">
        <f>IF(OR($C525&gt;L$7,$C525+$E525-2&lt;L$7),0,($D525-SUM($F525:K525)-SUM($F464:K464))*SAP_Leadsheet!$E$91)</f>
        <v>0</v>
      </c>
      <c r="M464" s="335">
        <f>IF(OR($C525&gt;M$7,$C525+$E525-2&lt;M$7),0,($D525-SUM($F525:L525)-SUM($F464:L464))*SAP_Leadsheet!$E$91)</f>
        <v>0</v>
      </c>
      <c r="N464" s="335">
        <f>IF(OR($C525&gt;N$7,$C525+$E525-2&lt;N$7),0,($D525-SUM($F525:M525)-SUM($F464:M464))*SAP_Leadsheet!$E$91)</f>
        <v>0</v>
      </c>
      <c r="O464" s="335">
        <f>IF(OR($C525&gt;O$7,$C525+$E525-2&lt;O$7),0,($D525-SUM($F525:N525)-SUM($F464:N464))*SAP_Leadsheet!$E$91)</f>
        <v>0</v>
      </c>
      <c r="P464" s="335">
        <f>IF(OR($C525&gt;P$7,$C525+$E525-2&lt;P$7),0,($D525-SUM($F525:O525)-SUM($F464:O464))*SAP_Leadsheet!$E$91)</f>
        <v>0</v>
      </c>
      <c r="Q464" s="335">
        <f>IF(OR($C525&gt;Q$7,$C525+$E525-2&lt;Q$7),0,($D525-SUM($F525:P525)-SUM($F464:P464))*SAP_Leadsheet!$E$91)</f>
        <v>0</v>
      </c>
      <c r="R464" s="335">
        <f>IF(OR($C525&gt;R$7,$C525+$E525-2&lt;R$7),0,($D525-SUM($F525:Q525)-SUM($F464:Q464))*SAP_Leadsheet!$E$91)</f>
        <v>0</v>
      </c>
      <c r="S464" s="335">
        <f>IF(OR($C525&gt;S$7,$C525+$E525-2&lt;S$7),0,($D525-SUM($F525:R525)-SUM($F464:R464))*SAP_Leadsheet!$E$91)</f>
        <v>0</v>
      </c>
      <c r="T464" s="335">
        <f>IF(OR($C525&gt;T$7,$C525+$E525-2&lt;T$7),0,($D525-SUM($F525:S525)-SUM($F464:S464))*SAP_Leadsheet!$E$91)</f>
        <v>0</v>
      </c>
      <c r="U464" s="335">
        <f>IF(OR($C525&gt;U$7,$C525+$E525-2&lt;U$7),0,($D525-SUM($F525:T525)-SUM($F464:T464))*SAP_Leadsheet!$E$91)</f>
        <v>0</v>
      </c>
      <c r="V464" s="335">
        <f>IF(OR($C525&gt;V$7,$C525+$E525-2&lt;V$7),0,($D525-SUM($F525:U525)-SUM($F464:U464))*SAP_Leadsheet!$E$91)</f>
        <v>0</v>
      </c>
      <c r="W464" s="335">
        <f>IF(OR($C525&gt;W$7,$C525+$E525-2&lt;W$7),0,($D525-SUM($F525:V525)-SUM($F464:V464))*SAP_Leadsheet!$E$91)</f>
        <v>0</v>
      </c>
      <c r="X464" s="335">
        <f>IF(OR($C525&gt;X$7,$C525+$E525-2&lt;X$7),0,($D525-SUM($F525:W525)-SUM($F464:W464))*SAP_Leadsheet!$E$91)</f>
        <v>0</v>
      </c>
      <c r="Y464" s="335">
        <f>IF(OR($C525&gt;Y$7,$C525+$E525-2&lt;Y$7),0,($D525-SUM($F525:X525)-SUM($F464:X464))*SAP_Leadsheet!$E$91)</f>
        <v>0</v>
      </c>
      <c r="Z464" s="335">
        <f>IF(OR($C525&gt;Z$7,$C525+$E525-2&lt;Z$7),0,($D525-SUM($F525:Y525)-SUM($F464:Y464))*SAP_Leadsheet!$E$91)</f>
        <v>0</v>
      </c>
      <c r="AA464" s="335">
        <f>IF(OR($C525&gt;AA$7,$C525+$E525-2&lt;AA$7),0,($D525-SUM($F525:Z525)-SUM($F464:Z464))*SAP_Leadsheet!$E$91)</f>
        <v>0</v>
      </c>
      <c r="AB464" s="335">
        <f>IF(OR($C525&gt;AB$7,$C525+$E525-2&lt;AB$7),0,($D525-SUM($F525:AA525)-SUM($F464:AA464))*SAP_Leadsheet!$E$91)</f>
        <v>0</v>
      </c>
      <c r="AC464" s="335">
        <f>IF(OR($C525&gt;AC$7,$C525+$E525-2&lt;AC$7),0,($D525-SUM($F525:AB525)-SUM($F464:AB464))*SAP_Leadsheet!$E$91)</f>
        <v>0</v>
      </c>
      <c r="AD464" s="335">
        <f>IF(OR($C525&gt;AD$7,$C525+$E525-2&lt;AD$7),0,($D525-SUM($F525:AC525)-SUM($F464:AC464))*SAP_Leadsheet!$E$91)</f>
        <v>0</v>
      </c>
      <c r="AE464" s="335">
        <f>IF(OR($C525&gt;AE$7,$C525+$E525-2&lt;AE$7),0,($D525-SUM($F525:AD525)-SUM($F464:AD464))*SAP_Leadsheet!$E$91)</f>
        <v>0</v>
      </c>
      <c r="AF464" s="335">
        <f>IF(OR($C525&gt;AF$7,$C525+$E525-2&lt;AF$7),0,($D525-SUM($F525:AE525)-SUM($F464:AE464))*SAP_Leadsheet!$E$91)</f>
        <v>0</v>
      </c>
      <c r="AG464" s="335">
        <f>IF(OR($C525&gt;AG$7,$C525+$E525-2&lt;AG$7),0,($D525-SUM($F525:AF525)-SUM($F464:AF464))*SAP_Leadsheet!$E$91)</f>
        <v>0</v>
      </c>
      <c r="AH464" s="335">
        <f>IF(OR($C525&gt;AH$7,$C525+$E525-2&lt;AH$7),0,($D525-SUM($F525:AG525)-SUM($F464:AG464))*SAP_Leadsheet!$E$91)</f>
        <v>0</v>
      </c>
      <c r="AI464" s="335">
        <f>IF(OR($C525&gt;AI$7,$C525+$E525-2&lt;AI$7),0,($D525-SUM($F525:AH525)-SUM($F464:AH464))*SAP_Leadsheet!$E$91)</f>
        <v>0</v>
      </c>
      <c r="AJ464" s="335">
        <f>IF(OR($C525&gt;AJ$7,$C525+$E525-2&lt;AJ$7),0,($D525-SUM($F525:AI525)-SUM($F464:AI464))*SAP_Leadsheet!$E$91)</f>
        <v>0</v>
      </c>
      <c r="AK464" s="335">
        <f>IF(OR($C525&gt;AK$7,$C525+$E525-2&lt;AK$7),0,($D525-SUM($F525:AJ525)-SUM($F464:AJ464))*SAP_Leadsheet!$E$91)</f>
        <v>0</v>
      </c>
      <c r="AL464" s="335">
        <f>IF(OR($C525&gt;AL$7,$C525+$E525-2&lt;AL$7),0,($D525-SUM($F525:AK525)-SUM($F464:AK464))*SAP_Leadsheet!$E$91)</f>
        <v>0</v>
      </c>
      <c r="AM464" s="335">
        <f>IF(OR($C525&gt;AM$7,$C525+$E525-2&lt;AM$7),0,($D525-SUM($F525:AL525)-SUM($F464:AL464))*SAP_Leadsheet!$E$91)</f>
        <v>0</v>
      </c>
      <c r="AN464" s="335">
        <f>IF(OR($C525&gt;AN$7,$C525+$E525-2&lt;AN$7),0,($D525-SUM($F525:AM525)-SUM($F464:AM464))*SAP_Leadsheet!$E$91)</f>
        <v>0</v>
      </c>
      <c r="AO464" s="335">
        <f>IF(OR($C525&gt;AO$7,$C525+$E525-2&lt;AO$7),0,($D525-SUM($F525:AN525)-SUM($F464:AN464))*SAP_Leadsheet!$E$91)</f>
        <v>0</v>
      </c>
      <c r="AP464" s="335">
        <f>IF(OR($C525&gt;AP$7,$C525+$E525-2&lt;AP$7),0,($D525-SUM($F525:AO525)-SUM($F464:AO464))*SAP_Leadsheet!$E$91)</f>
        <v>0</v>
      </c>
      <c r="AQ464" s="335">
        <f>IF(OR($C525&gt;AQ$7,$C525+$E525-2&lt;AQ$7),0,($D525-SUM($F525:AP525)-SUM($F464:AP464))*SAP_Leadsheet!$E$91)</f>
        <v>0</v>
      </c>
      <c r="AR464" s="335">
        <f>IF(OR($C525&gt;AR$7,$C525+$E525-2&lt;AR$7),0,($D525-SUM($F525:AQ525)-SUM($F464:AQ464))*SAP_Leadsheet!$E$91)</f>
        <v>0</v>
      </c>
      <c r="AS464" s="335">
        <f>IF(OR($C525&gt;AS$7,$C525+$E525-2&lt;AS$7),0,($D525-SUM($F525:AR525)-SUM($F464:AR464))*SAP_Leadsheet!$E$91)</f>
        <v>0</v>
      </c>
      <c r="AT464" s="335">
        <f>IF(OR($C525&gt;AT$7,$C525+$E525-2&lt;AT$7),0,($D525-SUM($F525:AS525)-SUM($F464:AS464))*SAP_Leadsheet!$E$91)</f>
        <v>0</v>
      </c>
      <c r="AU464" s="335">
        <f>IF(OR($C525&gt;AU$7,$C525+$E525-2&lt;AU$7),0,($D525-SUM($F525:AT525)-SUM($F464:AT464))*SAP_Leadsheet!$E$91)</f>
        <v>0</v>
      </c>
      <c r="AV464" s="335">
        <f>IF(OR($C525&gt;AV$7,$C525+$E525-2&lt;AV$7),0,($D525-SUM($F525:AU525)-SUM($F464:AU464))*SAP_Leadsheet!$E$91)</f>
        <v>0</v>
      </c>
      <c r="AW464" s="335">
        <f>IF(OR($C525&gt;AW$7,$C525+$E525-2&lt;AW$7),0,($D525-SUM($F525:AV525)-SUM($F464:AV464))*SAP_Leadsheet!$E$91)</f>
        <v>0</v>
      </c>
      <c r="AX464" s="335">
        <f>IF(OR($C525&gt;AX$7,$C525+$E525-2&lt;AX$7),0,($D525-SUM($F525:AW525)-SUM($F464:AW464))*SAP_Leadsheet!$E$91)</f>
        <v>0</v>
      </c>
      <c r="AY464" s="335">
        <f>IF(OR($C525&gt;AY$7,$C525+$E525-2&lt;AY$7),0,($D525-SUM($F525:AX525)-SUM($F464:AX464))*SAP_Leadsheet!$E$91)</f>
        <v>0</v>
      </c>
      <c r="AZ464" s="335">
        <f>IF(OR($C525&gt;AZ$7,$C525+$E525-2&lt;AZ$7),0,($D525-SUM($F525:AY525)-SUM($F464:AY464))*SAP_Leadsheet!$E$91)</f>
        <v>0</v>
      </c>
      <c r="BA464" s="335">
        <f>IF(OR($C525&gt;BA$7,$C525+$E525-2&lt;BA$7),0,($D525-SUM($F525:AZ525)-SUM($F464:AZ464))*SAP_Leadsheet!$E$91)</f>
        <v>0</v>
      </c>
      <c r="BB464" s="335">
        <f>IF(OR($C525&gt;BB$7,$C525+$E525-2&lt;BB$7),0,($D525-SUM($F525:BA525)-SUM($F464:BA464))*SAP_Leadsheet!$E$91)</f>
        <v>0</v>
      </c>
      <c r="BC464" s="335">
        <f>IF(OR($C525&gt;BC$7,$C525+$E525-2&lt;BC$7),0,($D525-SUM($F525:BB525)-SUM($F464:BB464))*SAP_Leadsheet!$E$91)</f>
        <v>0</v>
      </c>
      <c r="BD464" s="335">
        <f>IF(OR($C525&gt;BD$7,$C525+$E525-2&lt;BD$7),0,($D525-SUM($F525:BC525)-SUM($F464:BC464))*SAP_Leadsheet!$E$91)</f>
        <v>0</v>
      </c>
      <c r="BE464" s="335">
        <f>IF(OR($C525&gt;BE$7,$C525+$E525-2&lt;BE$7),0,($D525-SUM($F525:BD525)-SUM($F464:BD464))*SAP_Leadsheet!$E$91)</f>
        <v>0</v>
      </c>
      <c r="BF464" s="335">
        <f>IF(OR($C525&gt;BF$7,$C525+$E525-2&lt;BF$7),0,($D525-SUM($F525:BE525)-SUM($F464:BE464))*SAP_Leadsheet!$E$91)</f>
        <v>0</v>
      </c>
      <c r="BG464" s="335">
        <f>IF(OR($C525&gt;BG$7,$C525+$E525-2&lt;BG$7),0,($D525-SUM($F525:BF525)-SUM($F464:BF464))*SAP_Leadsheet!$E$91)</f>
        <v>0</v>
      </c>
      <c r="BH464" s="335">
        <f>IF(OR($C525&gt;BH$7,$C525+$E525-2&lt;BH$7),0,($D525-SUM($F525:BG525)-SUM($F464:BG464))*SAP_Leadsheet!$E$91)</f>
        <v>0</v>
      </c>
      <c r="BI464" s="335">
        <f>IF(OR($C525&gt;BI$7,$C525+$E525-2&lt;BI$7),0,($D525-SUM($F525:BH525)-SUM($F464:BH464))*SAP_Leadsheet!$E$91)</f>
        <v>0</v>
      </c>
      <c r="BJ464" s="335">
        <f>IF(OR($C525&gt;BJ$7,$C525+$E525-2&lt;BJ$7),0,($D525-SUM($F525:BI525)-SUM($F464:BI464))*SAP_Leadsheet!$E$91)</f>
        <v>0</v>
      </c>
      <c r="BK464" s="335">
        <f>IF(OR($C525&gt;BK$7,$C525+$E525-2&lt;BK$7),0,($D525-SUM($F525:BJ525)-SUM($F464:BJ464))*SAP_Leadsheet!$E$91)</f>
        <v>0</v>
      </c>
      <c r="BL464" s="335">
        <f>IF(OR($C525&gt;BL$7,$C525+$E525-2&lt;BL$7),0,($D525-SUM($F525:BK525)-SUM($F464:BK464))*SAP_Leadsheet!$E$91)</f>
        <v>0</v>
      </c>
      <c r="BM464" s="335">
        <f>IF(OR($C525&gt;BM$7,$C525+$E525-2&lt;BM$7),0,($D525-SUM($F525:BL525)-SUM($F464:BL464))*SAP_Leadsheet!$E$91)</f>
        <v>0</v>
      </c>
      <c r="BN464" s="335">
        <f>IF(OR($C525&gt;BN$7,$C525+$E525-2&lt;BN$7),0,($D525-SUM($F525:BM525)-SUM($F464:BM464))*SAP_Leadsheet!$E$91)</f>
        <v>0</v>
      </c>
      <c r="BO464" s="253"/>
      <c r="BP464" s="253"/>
      <c r="BQ464" s="253"/>
      <c r="BR464" s="253"/>
      <c r="BS464" s="253"/>
      <c r="BT464" s="253"/>
      <c r="BU464" s="253"/>
      <c r="BV464" s="253"/>
      <c r="BW464" s="253"/>
      <c r="BX464" s="253"/>
      <c r="BY464" s="253"/>
      <c r="BZ464" s="253"/>
      <c r="CA464" s="253"/>
      <c r="CB464" s="253"/>
      <c r="CC464" s="253"/>
      <c r="CD464" s="253"/>
      <c r="CE464" s="253"/>
      <c r="CF464" s="253"/>
      <c r="CG464" s="253"/>
      <c r="CH464" s="253"/>
      <c r="CI464" s="253"/>
      <c r="CJ464" s="253"/>
      <c r="CK464" s="253"/>
      <c r="CL464" s="253"/>
    </row>
    <row r="465" spans="1:90" hidden="1" outlineLevel="1" x14ac:dyDescent="0.15">
      <c r="A465" s="112"/>
      <c r="B465" s="87"/>
      <c r="C465" s="8">
        <v>51</v>
      </c>
      <c r="D465" s="332"/>
      <c r="E465" s="333"/>
      <c r="F465" s="334"/>
      <c r="G465" s="335">
        <f>IF(OR($C526&gt;G$7,$C526+$E526-2&lt;G$7),0,($D526-SUM($F526:F526)-SUM($F465:F465))*SAP_Leadsheet!$E$91)</f>
        <v>0</v>
      </c>
      <c r="H465" s="335">
        <f>IF(OR($C526&gt;H$7,$C526+$E526-2&lt;H$7),0,($D526-SUM($F526:G526)-SUM($F465:G465))*SAP_Leadsheet!$E$91)</f>
        <v>0</v>
      </c>
      <c r="I465" s="335">
        <f>IF(OR($C526&gt;I$7,$C526+$E526-2&lt;I$7),0,($D526-SUM($F526:H526)-SUM($F465:H465))*SAP_Leadsheet!$E$91)</f>
        <v>0</v>
      </c>
      <c r="J465" s="335">
        <f>IF(OR($C526&gt;J$7,$C526+$E526-2&lt;J$7),0,($D526-SUM($F526:I526)-SUM($F465:I465))*SAP_Leadsheet!$E$91)</f>
        <v>0</v>
      </c>
      <c r="K465" s="335">
        <f>IF(OR($C526&gt;K$7,$C526+$E526-2&lt;K$7),0,($D526-SUM($F526:J526)-SUM($F465:J465))*SAP_Leadsheet!$E$91)</f>
        <v>0</v>
      </c>
      <c r="L465" s="335">
        <f>IF(OR($C526&gt;L$7,$C526+$E526-2&lt;L$7),0,($D526-SUM($F526:K526)-SUM($F465:K465))*SAP_Leadsheet!$E$91)</f>
        <v>0</v>
      </c>
      <c r="M465" s="335">
        <f>IF(OR($C526&gt;M$7,$C526+$E526-2&lt;M$7),0,($D526-SUM($F526:L526)-SUM($F465:L465))*SAP_Leadsheet!$E$91)</f>
        <v>0</v>
      </c>
      <c r="N465" s="335">
        <f>IF(OR($C526&gt;N$7,$C526+$E526-2&lt;N$7),0,($D526-SUM($F526:M526)-SUM($F465:M465))*SAP_Leadsheet!$E$91)</f>
        <v>0</v>
      </c>
      <c r="O465" s="335">
        <f>IF(OR($C526&gt;O$7,$C526+$E526-2&lt;O$7),0,($D526-SUM($F526:N526)-SUM($F465:N465))*SAP_Leadsheet!$E$91)</f>
        <v>0</v>
      </c>
      <c r="P465" s="335">
        <f>IF(OR($C526&gt;P$7,$C526+$E526-2&lt;P$7),0,($D526-SUM($F526:O526)-SUM($F465:O465))*SAP_Leadsheet!$E$91)</f>
        <v>0</v>
      </c>
      <c r="Q465" s="335">
        <f>IF(OR($C526&gt;Q$7,$C526+$E526-2&lt;Q$7),0,($D526-SUM($F526:P526)-SUM($F465:P465))*SAP_Leadsheet!$E$91)</f>
        <v>0</v>
      </c>
      <c r="R465" s="335">
        <f>IF(OR($C526&gt;R$7,$C526+$E526-2&lt;R$7),0,($D526-SUM($F526:Q526)-SUM($F465:Q465))*SAP_Leadsheet!$E$91)</f>
        <v>0</v>
      </c>
      <c r="S465" s="335">
        <f>IF(OR($C526&gt;S$7,$C526+$E526-2&lt;S$7),0,($D526-SUM($F526:R526)-SUM($F465:R465))*SAP_Leadsheet!$E$91)</f>
        <v>0</v>
      </c>
      <c r="T465" s="335">
        <f>IF(OR($C526&gt;T$7,$C526+$E526-2&lt;T$7),0,($D526-SUM($F526:S526)-SUM($F465:S465))*SAP_Leadsheet!$E$91)</f>
        <v>0</v>
      </c>
      <c r="U465" s="335">
        <f>IF(OR($C526&gt;U$7,$C526+$E526-2&lt;U$7),0,($D526-SUM($F526:T526)-SUM($F465:T465))*SAP_Leadsheet!$E$91)</f>
        <v>0</v>
      </c>
      <c r="V465" s="335">
        <f>IF(OR($C526&gt;V$7,$C526+$E526-2&lt;V$7),0,($D526-SUM($F526:U526)-SUM($F465:U465))*SAP_Leadsheet!$E$91)</f>
        <v>0</v>
      </c>
      <c r="W465" s="335">
        <f>IF(OR($C526&gt;W$7,$C526+$E526-2&lt;W$7),0,($D526-SUM($F526:V526)-SUM($F465:V465))*SAP_Leadsheet!$E$91)</f>
        <v>0</v>
      </c>
      <c r="X465" s="335">
        <f>IF(OR($C526&gt;X$7,$C526+$E526-2&lt;X$7),0,($D526-SUM($F526:W526)-SUM($F465:W465))*SAP_Leadsheet!$E$91)</f>
        <v>0</v>
      </c>
      <c r="Y465" s="335">
        <f>IF(OR($C526&gt;Y$7,$C526+$E526-2&lt;Y$7),0,($D526-SUM($F526:X526)-SUM($F465:X465))*SAP_Leadsheet!$E$91)</f>
        <v>0</v>
      </c>
      <c r="Z465" s="335">
        <f>IF(OR($C526&gt;Z$7,$C526+$E526-2&lt;Z$7),0,($D526-SUM($F526:Y526)-SUM($F465:Y465))*SAP_Leadsheet!$E$91)</f>
        <v>0</v>
      </c>
      <c r="AA465" s="335">
        <f>IF(OR($C526&gt;AA$7,$C526+$E526-2&lt;AA$7),0,($D526-SUM($F526:Z526)-SUM($F465:Z465))*SAP_Leadsheet!$E$91)</f>
        <v>0</v>
      </c>
      <c r="AB465" s="335">
        <f>IF(OR($C526&gt;AB$7,$C526+$E526-2&lt;AB$7),0,($D526-SUM($F526:AA526)-SUM($F465:AA465))*SAP_Leadsheet!$E$91)</f>
        <v>0</v>
      </c>
      <c r="AC465" s="335">
        <f>IF(OR($C526&gt;AC$7,$C526+$E526-2&lt;AC$7),0,($D526-SUM($F526:AB526)-SUM($F465:AB465))*SAP_Leadsheet!$E$91)</f>
        <v>0</v>
      </c>
      <c r="AD465" s="335">
        <f>IF(OR($C526&gt;AD$7,$C526+$E526-2&lt;AD$7),0,($D526-SUM($F526:AC526)-SUM($F465:AC465))*SAP_Leadsheet!$E$91)</f>
        <v>0</v>
      </c>
      <c r="AE465" s="335">
        <f>IF(OR($C526&gt;AE$7,$C526+$E526-2&lt;AE$7),0,($D526-SUM($F526:AD526)-SUM($F465:AD465))*SAP_Leadsheet!$E$91)</f>
        <v>0</v>
      </c>
      <c r="AF465" s="335">
        <f>IF(OR($C526&gt;AF$7,$C526+$E526-2&lt;AF$7),0,($D526-SUM($F526:AE526)-SUM($F465:AE465))*SAP_Leadsheet!$E$91)</f>
        <v>0</v>
      </c>
      <c r="AG465" s="335">
        <f>IF(OR($C526&gt;AG$7,$C526+$E526-2&lt;AG$7),0,($D526-SUM($F526:AF526)-SUM($F465:AF465))*SAP_Leadsheet!$E$91)</f>
        <v>0</v>
      </c>
      <c r="AH465" s="335">
        <f>IF(OR($C526&gt;AH$7,$C526+$E526-2&lt;AH$7),0,($D526-SUM($F526:AG526)-SUM($F465:AG465))*SAP_Leadsheet!$E$91)</f>
        <v>0</v>
      </c>
      <c r="AI465" s="335">
        <f>IF(OR($C526&gt;AI$7,$C526+$E526-2&lt;AI$7),0,($D526-SUM($F526:AH526)-SUM($F465:AH465))*SAP_Leadsheet!$E$91)</f>
        <v>0</v>
      </c>
      <c r="AJ465" s="335">
        <f>IF(OR($C526&gt;AJ$7,$C526+$E526-2&lt;AJ$7),0,($D526-SUM($F526:AI526)-SUM($F465:AI465))*SAP_Leadsheet!$E$91)</f>
        <v>0</v>
      </c>
      <c r="AK465" s="335">
        <f>IF(OR($C526&gt;AK$7,$C526+$E526-2&lt;AK$7),0,($D526-SUM($F526:AJ526)-SUM($F465:AJ465))*SAP_Leadsheet!$E$91)</f>
        <v>0</v>
      </c>
      <c r="AL465" s="335">
        <f>IF(OR($C526&gt;AL$7,$C526+$E526-2&lt;AL$7),0,($D526-SUM($F526:AK526)-SUM($F465:AK465))*SAP_Leadsheet!$E$91)</f>
        <v>0</v>
      </c>
      <c r="AM465" s="335">
        <f>IF(OR($C526&gt;AM$7,$C526+$E526-2&lt;AM$7),0,($D526-SUM($F526:AL526)-SUM($F465:AL465))*SAP_Leadsheet!$E$91)</f>
        <v>0</v>
      </c>
      <c r="AN465" s="335">
        <f>IF(OR($C526&gt;AN$7,$C526+$E526-2&lt;AN$7),0,($D526-SUM($F526:AM526)-SUM($F465:AM465))*SAP_Leadsheet!$E$91)</f>
        <v>0</v>
      </c>
      <c r="AO465" s="335">
        <f>IF(OR($C526&gt;AO$7,$C526+$E526-2&lt;AO$7),0,($D526-SUM($F526:AN526)-SUM($F465:AN465))*SAP_Leadsheet!$E$91)</f>
        <v>0</v>
      </c>
      <c r="AP465" s="335">
        <f>IF(OR($C526&gt;AP$7,$C526+$E526-2&lt;AP$7),0,($D526-SUM($F526:AO526)-SUM($F465:AO465))*SAP_Leadsheet!$E$91)</f>
        <v>0</v>
      </c>
      <c r="AQ465" s="335">
        <f>IF(OR($C526&gt;AQ$7,$C526+$E526-2&lt;AQ$7),0,($D526-SUM($F526:AP526)-SUM($F465:AP465))*SAP_Leadsheet!$E$91)</f>
        <v>0</v>
      </c>
      <c r="AR465" s="335">
        <f>IF(OR($C526&gt;AR$7,$C526+$E526-2&lt;AR$7),0,($D526-SUM($F526:AQ526)-SUM($F465:AQ465))*SAP_Leadsheet!$E$91)</f>
        <v>0</v>
      </c>
      <c r="AS465" s="335">
        <f>IF(OR($C526&gt;AS$7,$C526+$E526-2&lt;AS$7),0,($D526-SUM($F526:AR526)-SUM($F465:AR465))*SAP_Leadsheet!$E$91)</f>
        <v>0</v>
      </c>
      <c r="AT465" s="335">
        <f>IF(OR($C526&gt;AT$7,$C526+$E526-2&lt;AT$7),0,($D526-SUM($F526:AS526)-SUM($F465:AS465))*SAP_Leadsheet!$E$91)</f>
        <v>0</v>
      </c>
      <c r="AU465" s="335">
        <f>IF(OR($C526&gt;AU$7,$C526+$E526-2&lt;AU$7),0,($D526-SUM($F526:AT526)-SUM($F465:AT465))*SAP_Leadsheet!$E$91)</f>
        <v>0</v>
      </c>
      <c r="AV465" s="335">
        <f>IF(OR($C526&gt;AV$7,$C526+$E526-2&lt;AV$7),0,($D526-SUM($F526:AU526)-SUM($F465:AU465))*SAP_Leadsheet!$E$91)</f>
        <v>0</v>
      </c>
      <c r="AW465" s="335">
        <f>IF(OR($C526&gt;AW$7,$C526+$E526-2&lt;AW$7),0,($D526-SUM($F526:AV526)-SUM($F465:AV465))*SAP_Leadsheet!$E$91)</f>
        <v>0</v>
      </c>
      <c r="AX465" s="335">
        <f>IF(OR($C526&gt;AX$7,$C526+$E526-2&lt;AX$7),0,($D526-SUM($F526:AW526)-SUM($F465:AW465))*SAP_Leadsheet!$E$91)</f>
        <v>0</v>
      </c>
      <c r="AY465" s="335">
        <f>IF(OR($C526&gt;AY$7,$C526+$E526-2&lt;AY$7),0,($D526-SUM($F526:AX526)-SUM($F465:AX465))*SAP_Leadsheet!$E$91)</f>
        <v>0</v>
      </c>
      <c r="AZ465" s="335">
        <f>IF(OR($C526&gt;AZ$7,$C526+$E526-2&lt;AZ$7),0,($D526-SUM($F526:AY526)-SUM($F465:AY465))*SAP_Leadsheet!$E$91)</f>
        <v>0</v>
      </c>
      <c r="BA465" s="335">
        <f>IF(OR($C526&gt;BA$7,$C526+$E526-2&lt;BA$7),0,($D526-SUM($F526:AZ526)-SUM($F465:AZ465))*SAP_Leadsheet!$E$91)</f>
        <v>0</v>
      </c>
      <c r="BB465" s="335">
        <f>IF(OR($C526&gt;BB$7,$C526+$E526-2&lt;BB$7),0,($D526-SUM($F526:BA526)-SUM($F465:BA465))*SAP_Leadsheet!$E$91)</f>
        <v>0</v>
      </c>
      <c r="BC465" s="335">
        <f>IF(OR($C526&gt;BC$7,$C526+$E526-2&lt;BC$7),0,($D526-SUM($F526:BB526)-SUM($F465:BB465))*SAP_Leadsheet!$E$91)</f>
        <v>0</v>
      </c>
      <c r="BD465" s="335">
        <f>IF(OR($C526&gt;BD$7,$C526+$E526-2&lt;BD$7),0,($D526-SUM($F526:BC526)-SUM($F465:BC465))*SAP_Leadsheet!$E$91)</f>
        <v>0</v>
      </c>
      <c r="BE465" s="335">
        <f>IF(OR($C526&gt;BE$7,$C526+$E526-2&lt;BE$7),0,($D526-SUM($F526:BD526)-SUM($F465:BD465))*SAP_Leadsheet!$E$91)</f>
        <v>0</v>
      </c>
      <c r="BF465" s="335">
        <f>IF(OR($C526&gt;BF$7,$C526+$E526-2&lt;BF$7),0,($D526-SUM($F526:BE526)-SUM($F465:BE465))*SAP_Leadsheet!$E$91)</f>
        <v>0</v>
      </c>
      <c r="BG465" s="335">
        <f>IF(OR($C526&gt;BG$7,$C526+$E526-2&lt;BG$7),0,($D526-SUM($F526:BF526)-SUM($F465:BF465))*SAP_Leadsheet!$E$91)</f>
        <v>0</v>
      </c>
      <c r="BH465" s="335">
        <f>IF(OR($C526&gt;BH$7,$C526+$E526-2&lt;BH$7),0,($D526-SUM($F526:BG526)-SUM($F465:BG465))*SAP_Leadsheet!$E$91)</f>
        <v>0</v>
      </c>
      <c r="BI465" s="335">
        <f>IF(OR($C526&gt;BI$7,$C526+$E526-2&lt;BI$7),0,($D526-SUM($F526:BH526)-SUM($F465:BH465))*SAP_Leadsheet!$E$91)</f>
        <v>0</v>
      </c>
      <c r="BJ465" s="335">
        <f>IF(OR($C526&gt;BJ$7,$C526+$E526-2&lt;BJ$7),0,($D526-SUM($F526:BI526)-SUM($F465:BI465))*SAP_Leadsheet!$E$91)</f>
        <v>0</v>
      </c>
      <c r="BK465" s="335">
        <f>IF(OR($C526&gt;BK$7,$C526+$E526-2&lt;BK$7),0,($D526-SUM($F526:BJ526)-SUM($F465:BJ465))*SAP_Leadsheet!$E$91)</f>
        <v>0</v>
      </c>
      <c r="BL465" s="335">
        <f>IF(OR($C526&gt;BL$7,$C526+$E526-2&lt;BL$7),0,($D526-SUM($F526:BK526)-SUM($F465:BK465))*SAP_Leadsheet!$E$91)</f>
        <v>0</v>
      </c>
      <c r="BM465" s="335">
        <f>IF(OR($C526&gt;BM$7,$C526+$E526-2&lt;BM$7),0,($D526-SUM($F526:BL526)-SUM($F465:BL465))*SAP_Leadsheet!$E$91)</f>
        <v>0</v>
      </c>
      <c r="BN465" s="335">
        <f>IF(OR($C526&gt;BN$7,$C526+$E526-2&lt;BN$7),0,($D526-SUM($F526:BM526)-SUM($F465:BM465))*SAP_Leadsheet!$E$91)</f>
        <v>0</v>
      </c>
      <c r="BO465" s="253"/>
      <c r="BP465" s="253"/>
      <c r="BQ465" s="253"/>
      <c r="BR465" s="253"/>
      <c r="BS465" s="253"/>
      <c r="BT465" s="253"/>
      <c r="BU465" s="253"/>
      <c r="BV465" s="253"/>
      <c r="BW465" s="253"/>
      <c r="BX465" s="253"/>
      <c r="BY465" s="253"/>
      <c r="BZ465" s="253"/>
      <c r="CA465" s="253"/>
      <c r="CB465" s="253"/>
      <c r="CC465" s="253"/>
      <c r="CD465" s="253"/>
      <c r="CE465" s="253"/>
      <c r="CF465" s="253"/>
      <c r="CG465" s="253"/>
      <c r="CH465" s="253"/>
      <c r="CI465" s="253"/>
      <c r="CJ465" s="253"/>
      <c r="CK465" s="253"/>
      <c r="CL465" s="253"/>
    </row>
    <row r="466" spans="1:90" hidden="1" outlineLevel="1" x14ac:dyDescent="0.15">
      <c r="A466" s="112"/>
      <c r="B466" s="87"/>
      <c r="C466" s="8">
        <v>52</v>
      </c>
      <c r="D466" s="332"/>
      <c r="E466" s="333"/>
      <c r="F466" s="334"/>
      <c r="G466" s="335">
        <f>IF(OR($C527&gt;G$7,$C527+$E527-2&lt;G$7),0,($D527-SUM($F527:F527)-SUM($F466:F466))*SAP_Leadsheet!$E$91)</f>
        <v>0</v>
      </c>
      <c r="H466" s="335">
        <f>IF(OR($C527&gt;H$7,$C527+$E527-2&lt;H$7),0,($D527-SUM($F527:G527)-SUM($F466:G466))*SAP_Leadsheet!$E$91)</f>
        <v>0</v>
      </c>
      <c r="I466" s="335">
        <f>IF(OR($C527&gt;I$7,$C527+$E527-2&lt;I$7),0,($D527-SUM($F527:H527)-SUM($F466:H466))*SAP_Leadsheet!$E$91)</f>
        <v>0</v>
      </c>
      <c r="J466" s="335">
        <f>IF(OR($C527&gt;J$7,$C527+$E527-2&lt;J$7),0,($D527-SUM($F527:I527)-SUM($F466:I466))*SAP_Leadsheet!$E$91)</f>
        <v>0</v>
      </c>
      <c r="K466" s="335">
        <f>IF(OR($C527&gt;K$7,$C527+$E527-2&lt;K$7),0,($D527-SUM($F527:J527)-SUM($F466:J466))*SAP_Leadsheet!$E$91)</f>
        <v>0</v>
      </c>
      <c r="L466" s="335">
        <f>IF(OR($C527&gt;L$7,$C527+$E527-2&lt;L$7),0,($D527-SUM($F527:K527)-SUM($F466:K466))*SAP_Leadsheet!$E$91)</f>
        <v>0</v>
      </c>
      <c r="M466" s="335">
        <f>IF(OR($C527&gt;M$7,$C527+$E527-2&lt;M$7),0,($D527-SUM($F527:L527)-SUM($F466:L466))*SAP_Leadsheet!$E$91)</f>
        <v>0</v>
      </c>
      <c r="N466" s="335">
        <f>IF(OR($C527&gt;N$7,$C527+$E527-2&lt;N$7),0,($D527-SUM($F527:M527)-SUM($F466:M466))*SAP_Leadsheet!$E$91)</f>
        <v>0</v>
      </c>
      <c r="O466" s="335">
        <f>IF(OR($C527&gt;O$7,$C527+$E527-2&lt;O$7),0,($D527-SUM($F527:N527)-SUM($F466:N466))*SAP_Leadsheet!$E$91)</f>
        <v>0</v>
      </c>
      <c r="P466" s="335">
        <f>IF(OR($C527&gt;P$7,$C527+$E527-2&lt;P$7),0,($D527-SUM($F527:O527)-SUM($F466:O466))*SAP_Leadsheet!$E$91)</f>
        <v>0</v>
      </c>
      <c r="Q466" s="335">
        <f>IF(OR($C527&gt;Q$7,$C527+$E527-2&lt;Q$7),0,($D527-SUM($F527:P527)-SUM($F466:P466))*SAP_Leadsheet!$E$91)</f>
        <v>0</v>
      </c>
      <c r="R466" s="335">
        <f>IF(OR($C527&gt;R$7,$C527+$E527-2&lt;R$7),0,($D527-SUM($F527:Q527)-SUM($F466:Q466))*SAP_Leadsheet!$E$91)</f>
        <v>0</v>
      </c>
      <c r="S466" s="335">
        <f>IF(OR($C527&gt;S$7,$C527+$E527-2&lt;S$7),0,($D527-SUM($F527:R527)-SUM($F466:R466))*SAP_Leadsheet!$E$91)</f>
        <v>0</v>
      </c>
      <c r="T466" s="335">
        <f>IF(OR($C527&gt;T$7,$C527+$E527-2&lt;T$7),0,($D527-SUM($F527:S527)-SUM($F466:S466))*SAP_Leadsheet!$E$91)</f>
        <v>0</v>
      </c>
      <c r="U466" s="335">
        <f>IF(OR($C527&gt;U$7,$C527+$E527-2&lt;U$7),0,($D527-SUM($F527:T527)-SUM($F466:T466))*SAP_Leadsheet!$E$91)</f>
        <v>0</v>
      </c>
      <c r="V466" s="335">
        <f>IF(OR($C527&gt;V$7,$C527+$E527-2&lt;V$7),0,($D527-SUM($F527:U527)-SUM($F466:U466))*SAP_Leadsheet!$E$91)</f>
        <v>0</v>
      </c>
      <c r="W466" s="335">
        <f>IF(OR($C527&gt;W$7,$C527+$E527-2&lt;W$7),0,($D527-SUM($F527:V527)-SUM($F466:V466))*SAP_Leadsheet!$E$91)</f>
        <v>0</v>
      </c>
      <c r="X466" s="335">
        <f>IF(OR($C527&gt;X$7,$C527+$E527-2&lt;X$7),0,($D527-SUM($F527:W527)-SUM($F466:W466))*SAP_Leadsheet!$E$91)</f>
        <v>0</v>
      </c>
      <c r="Y466" s="335">
        <f>IF(OR($C527&gt;Y$7,$C527+$E527-2&lt;Y$7),0,($D527-SUM($F527:X527)-SUM($F466:X466))*SAP_Leadsheet!$E$91)</f>
        <v>0</v>
      </c>
      <c r="Z466" s="335">
        <f>IF(OR($C527&gt;Z$7,$C527+$E527-2&lt;Z$7),0,($D527-SUM($F527:Y527)-SUM($F466:Y466))*SAP_Leadsheet!$E$91)</f>
        <v>0</v>
      </c>
      <c r="AA466" s="335">
        <f>IF(OR($C527&gt;AA$7,$C527+$E527-2&lt;AA$7),0,($D527-SUM($F527:Z527)-SUM($F466:Z466))*SAP_Leadsheet!$E$91)</f>
        <v>0</v>
      </c>
      <c r="AB466" s="335">
        <f>IF(OR($C527&gt;AB$7,$C527+$E527-2&lt;AB$7),0,($D527-SUM($F527:AA527)-SUM($F466:AA466))*SAP_Leadsheet!$E$91)</f>
        <v>0</v>
      </c>
      <c r="AC466" s="335">
        <f>IF(OR($C527&gt;AC$7,$C527+$E527-2&lt;AC$7),0,($D527-SUM($F527:AB527)-SUM($F466:AB466))*SAP_Leadsheet!$E$91)</f>
        <v>0</v>
      </c>
      <c r="AD466" s="335">
        <f>IF(OR($C527&gt;AD$7,$C527+$E527-2&lt;AD$7),0,($D527-SUM($F527:AC527)-SUM($F466:AC466))*SAP_Leadsheet!$E$91)</f>
        <v>0</v>
      </c>
      <c r="AE466" s="335">
        <f>IF(OR($C527&gt;AE$7,$C527+$E527-2&lt;AE$7),0,($D527-SUM($F527:AD527)-SUM($F466:AD466))*SAP_Leadsheet!$E$91)</f>
        <v>0</v>
      </c>
      <c r="AF466" s="335">
        <f>IF(OR($C527&gt;AF$7,$C527+$E527-2&lt;AF$7),0,($D527-SUM($F527:AE527)-SUM($F466:AE466))*SAP_Leadsheet!$E$91)</f>
        <v>0</v>
      </c>
      <c r="AG466" s="335">
        <f>IF(OR($C527&gt;AG$7,$C527+$E527-2&lt;AG$7),0,($D527-SUM($F527:AF527)-SUM($F466:AF466))*SAP_Leadsheet!$E$91)</f>
        <v>0</v>
      </c>
      <c r="AH466" s="335">
        <f>IF(OR($C527&gt;AH$7,$C527+$E527-2&lt;AH$7),0,($D527-SUM($F527:AG527)-SUM($F466:AG466))*SAP_Leadsheet!$E$91)</f>
        <v>0</v>
      </c>
      <c r="AI466" s="335">
        <f>IF(OR($C527&gt;AI$7,$C527+$E527-2&lt;AI$7),0,($D527-SUM($F527:AH527)-SUM($F466:AH466))*SAP_Leadsheet!$E$91)</f>
        <v>0</v>
      </c>
      <c r="AJ466" s="335">
        <f>IF(OR($C527&gt;AJ$7,$C527+$E527-2&lt;AJ$7),0,($D527-SUM($F527:AI527)-SUM($F466:AI466))*SAP_Leadsheet!$E$91)</f>
        <v>0</v>
      </c>
      <c r="AK466" s="335">
        <f>IF(OR($C527&gt;AK$7,$C527+$E527-2&lt;AK$7),0,($D527-SUM($F527:AJ527)-SUM($F466:AJ466))*SAP_Leadsheet!$E$91)</f>
        <v>0</v>
      </c>
      <c r="AL466" s="335">
        <f>IF(OR($C527&gt;AL$7,$C527+$E527-2&lt;AL$7),0,($D527-SUM($F527:AK527)-SUM($F466:AK466))*SAP_Leadsheet!$E$91)</f>
        <v>0</v>
      </c>
      <c r="AM466" s="335">
        <f>IF(OR($C527&gt;AM$7,$C527+$E527-2&lt;AM$7),0,($D527-SUM($F527:AL527)-SUM($F466:AL466))*SAP_Leadsheet!$E$91)</f>
        <v>0</v>
      </c>
      <c r="AN466" s="335">
        <f>IF(OR($C527&gt;AN$7,$C527+$E527-2&lt;AN$7),0,($D527-SUM($F527:AM527)-SUM($F466:AM466))*SAP_Leadsheet!$E$91)</f>
        <v>0</v>
      </c>
      <c r="AO466" s="335">
        <f>IF(OR($C527&gt;AO$7,$C527+$E527-2&lt;AO$7),0,($D527-SUM($F527:AN527)-SUM($F466:AN466))*SAP_Leadsheet!$E$91)</f>
        <v>0</v>
      </c>
      <c r="AP466" s="335">
        <f>IF(OR($C527&gt;AP$7,$C527+$E527-2&lt;AP$7),0,($D527-SUM($F527:AO527)-SUM($F466:AO466))*SAP_Leadsheet!$E$91)</f>
        <v>0</v>
      </c>
      <c r="AQ466" s="335">
        <f>IF(OR($C527&gt;AQ$7,$C527+$E527-2&lt;AQ$7),0,($D527-SUM($F527:AP527)-SUM($F466:AP466))*SAP_Leadsheet!$E$91)</f>
        <v>0</v>
      </c>
      <c r="AR466" s="335">
        <f>IF(OR($C527&gt;AR$7,$C527+$E527-2&lt;AR$7),0,($D527-SUM($F527:AQ527)-SUM($F466:AQ466))*SAP_Leadsheet!$E$91)</f>
        <v>0</v>
      </c>
      <c r="AS466" s="335">
        <f>IF(OR($C527&gt;AS$7,$C527+$E527-2&lt;AS$7),0,($D527-SUM($F527:AR527)-SUM($F466:AR466))*SAP_Leadsheet!$E$91)</f>
        <v>0</v>
      </c>
      <c r="AT466" s="335">
        <f>IF(OR($C527&gt;AT$7,$C527+$E527-2&lt;AT$7),0,($D527-SUM($F527:AS527)-SUM($F466:AS466))*SAP_Leadsheet!$E$91)</f>
        <v>0</v>
      </c>
      <c r="AU466" s="335">
        <f>IF(OR($C527&gt;AU$7,$C527+$E527-2&lt;AU$7),0,($D527-SUM($F527:AT527)-SUM($F466:AT466))*SAP_Leadsheet!$E$91)</f>
        <v>0</v>
      </c>
      <c r="AV466" s="335">
        <f>IF(OR($C527&gt;AV$7,$C527+$E527-2&lt;AV$7),0,($D527-SUM($F527:AU527)-SUM($F466:AU466))*SAP_Leadsheet!$E$91)</f>
        <v>0</v>
      </c>
      <c r="AW466" s="335">
        <f>IF(OR($C527&gt;AW$7,$C527+$E527-2&lt;AW$7),0,($D527-SUM($F527:AV527)-SUM($F466:AV466))*SAP_Leadsheet!$E$91)</f>
        <v>0</v>
      </c>
      <c r="AX466" s="335">
        <f>IF(OR($C527&gt;AX$7,$C527+$E527-2&lt;AX$7),0,($D527-SUM($F527:AW527)-SUM($F466:AW466))*SAP_Leadsheet!$E$91)</f>
        <v>0</v>
      </c>
      <c r="AY466" s="335">
        <f>IF(OR($C527&gt;AY$7,$C527+$E527-2&lt;AY$7),0,($D527-SUM($F527:AX527)-SUM($F466:AX466))*SAP_Leadsheet!$E$91)</f>
        <v>0</v>
      </c>
      <c r="AZ466" s="335">
        <f>IF(OR($C527&gt;AZ$7,$C527+$E527-2&lt;AZ$7),0,($D527-SUM($F527:AY527)-SUM($F466:AY466))*SAP_Leadsheet!$E$91)</f>
        <v>0</v>
      </c>
      <c r="BA466" s="335">
        <f>IF(OR($C527&gt;BA$7,$C527+$E527-2&lt;BA$7),0,($D527-SUM($F527:AZ527)-SUM($F466:AZ466))*SAP_Leadsheet!$E$91)</f>
        <v>0</v>
      </c>
      <c r="BB466" s="335">
        <f>IF(OR($C527&gt;BB$7,$C527+$E527-2&lt;BB$7),0,($D527-SUM($F527:BA527)-SUM($F466:BA466))*SAP_Leadsheet!$E$91)</f>
        <v>0</v>
      </c>
      <c r="BC466" s="335">
        <f>IF(OR($C527&gt;BC$7,$C527+$E527-2&lt;BC$7),0,($D527-SUM($F527:BB527)-SUM($F466:BB466))*SAP_Leadsheet!$E$91)</f>
        <v>0</v>
      </c>
      <c r="BD466" s="335">
        <f>IF(OR($C527&gt;BD$7,$C527+$E527-2&lt;BD$7),0,($D527-SUM($F527:BC527)-SUM($F466:BC466))*SAP_Leadsheet!$E$91)</f>
        <v>0</v>
      </c>
      <c r="BE466" s="335">
        <f>IF(OR($C527&gt;BE$7,$C527+$E527-2&lt;BE$7),0,($D527-SUM($F527:BD527)-SUM($F466:BD466))*SAP_Leadsheet!$E$91)</f>
        <v>0</v>
      </c>
      <c r="BF466" s="335">
        <f>IF(OR($C527&gt;BF$7,$C527+$E527-2&lt;BF$7),0,($D527-SUM($F527:BE527)-SUM($F466:BE466))*SAP_Leadsheet!$E$91)</f>
        <v>0</v>
      </c>
      <c r="BG466" s="335">
        <f>IF(OR($C527&gt;BG$7,$C527+$E527-2&lt;BG$7),0,($D527-SUM($F527:BF527)-SUM($F466:BF466))*SAP_Leadsheet!$E$91)</f>
        <v>0</v>
      </c>
      <c r="BH466" s="335">
        <f>IF(OR($C527&gt;BH$7,$C527+$E527-2&lt;BH$7),0,($D527-SUM($F527:BG527)-SUM($F466:BG466))*SAP_Leadsheet!$E$91)</f>
        <v>0</v>
      </c>
      <c r="BI466" s="335">
        <f>IF(OR($C527&gt;BI$7,$C527+$E527-2&lt;BI$7),0,($D527-SUM($F527:BH527)-SUM($F466:BH466))*SAP_Leadsheet!$E$91)</f>
        <v>0</v>
      </c>
      <c r="BJ466" s="335">
        <f>IF(OR($C527&gt;BJ$7,$C527+$E527-2&lt;BJ$7),0,($D527-SUM($F527:BI527)-SUM($F466:BI466))*SAP_Leadsheet!$E$91)</f>
        <v>0</v>
      </c>
      <c r="BK466" s="335">
        <f>IF(OR($C527&gt;BK$7,$C527+$E527-2&lt;BK$7),0,($D527-SUM($F527:BJ527)-SUM($F466:BJ466))*SAP_Leadsheet!$E$91)</f>
        <v>0</v>
      </c>
      <c r="BL466" s="335">
        <f>IF(OR($C527&gt;BL$7,$C527+$E527-2&lt;BL$7),0,($D527-SUM($F527:BK527)-SUM($F466:BK466))*SAP_Leadsheet!$E$91)</f>
        <v>0</v>
      </c>
      <c r="BM466" s="335">
        <f>IF(OR($C527&gt;BM$7,$C527+$E527-2&lt;BM$7),0,($D527-SUM($F527:BL527)-SUM($F466:BL466))*SAP_Leadsheet!$E$91)</f>
        <v>0</v>
      </c>
      <c r="BN466" s="335">
        <f>IF(OR($C527&gt;BN$7,$C527+$E527-2&lt;BN$7),0,($D527-SUM($F527:BM527)-SUM($F466:BM466))*SAP_Leadsheet!$E$91)</f>
        <v>0</v>
      </c>
      <c r="BO466" s="253"/>
      <c r="BP466" s="253"/>
      <c r="BQ466" s="253"/>
      <c r="BR466" s="253"/>
      <c r="BS466" s="253"/>
      <c r="BT466" s="253"/>
      <c r="BU466" s="253"/>
      <c r="BV466" s="253"/>
      <c r="BW466" s="253"/>
      <c r="BX466" s="253"/>
      <c r="BY466" s="253"/>
      <c r="BZ466" s="253"/>
      <c r="CA466" s="253"/>
      <c r="CB466" s="253"/>
      <c r="CC466" s="253"/>
      <c r="CD466" s="253"/>
      <c r="CE466" s="253"/>
      <c r="CF466" s="253"/>
      <c r="CG466" s="253"/>
      <c r="CH466" s="253"/>
      <c r="CI466" s="253"/>
      <c r="CJ466" s="253"/>
      <c r="CK466" s="253"/>
      <c r="CL466" s="253"/>
    </row>
    <row r="467" spans="1:90" hidden="1" outlineLevel="1" x14ac:dyDescent="0.15">
      <c r="A467" s="112"/>
      <c r="B467" s="87"/>
      <c r="C467" s="8">
        <v>53</v>
      </c>
      <c r="D467" s="332"/>
      <c r="E467" s="333"/>
      <c r="F467" s="334"/>
      <c r="G467" s="335">
        <f>IF(OR($C528&gt;G$7,$C528+$E528-2&lt;G$7),0,($D528-SUM($F528:F528)-SUM($F467:F467))*SAP_Leadsheet!$E$91)</f>
        <v>0</v>
      </c>
      <c r="H467" s="335">
        <f>IF(OR($C528&gt;H$7,$C528+$E528-2&lt;H$7),0,($D528-SUM($F528:G528)-SUM($F467:G467))*SAP_Leadsheet!$E$91)</f>
        <v>0</v>
      </c>
      <c r="I467" s="335">
        <f>IF(OR($C528&gt;I$7,$C528+$E528-2&lt;I$7),0,($D528-SUM($F528:H528)-SUM($F467:H467))*SAP_Leadsheet!$E$91)</f>
        <v>0</v>
      </c>
      <c r="J467" s="335">
        <f>IF(OR($C528&gt;J$7,$C528+$E528-2&lt;J$7),0,($D528-SUM($F528:I528)-SUM($F467:I467))*SAP_Leadsheet!$E$91)</f>
        <v>0</v>
      </c>
      <c r="K467" s="335">
        <f>IF(OR($C528&gt;K$7,$C528+$E528-2&lt;K$7),0,($D528-SUM($F528:J528)-SUM($F467:J467))*SAP_Leadsheet!$E$91)</f>
        <v>0</v>
      </c>
      <c r="L467" s="335">
        <f>IF(OR($C528&gt;L$7,$C528+$E528-2&lt;L$7),0,($D528-SUM($F528:K528)-SUM($F467:K467))*SAP_Leadsheet!$E$91)</f>
        <v>0</v>
      </c>
      <c r="M467" s="335">
        <f>IF(OR($C528&gt;M$7,$C528+$E528-2&lt;M$7),0,($D528-SUM($F528:L528)-SUM($F467:L467))*SAP_Leadsheet!$E$91)</f>
        <v>0</v>
      </c>
      <c r="N467" s="335">
        <f>IF(OR($C528&gt;N$7,$C528+$E528-2&lt;N$7),0,($D528-SUM($F528:M528)-SUM($F467:M467))*SAP_Leadsheet!$E$91)</f>
        <v>0</v>
      </c>
      <c r="O467" s="335">
        <f>IF(OR($C528&gt;O$7,$C528+$E528-2&lt;O$7),0,($D528-SUM($F528:N528)-SUM($F467:N467))*SAP_Leadsheet!$E$91)</f>
        <v>0</v>
      </c>
      <c r="P467" s="335">
        <f>IF(OR($C528&gt;P$7,$C528+$E528-2&lt;P$7),0,($D528-SUM($F528:O528)-SUM($F467:O467))*SAP_Leadsheet!$E$91)</f>
        <v>0</v>
      </c>
      <c r="Q467" s="335">
        <f>IF(OR($C528&gt;Q$7,$C528+$E528-2&lt;Q$7),0,($D528-SUM($F528:P528)-SUM($F467:P467))*SAP_Leadsheet!$E$91)</f>
        <v>0</v>
      </c>
      <c r="R467" s="335">
        <f>IF(OR($C528&gt;R$7,$C528+$E528-2&lt;R$7),0,($D528-SUM($F528:Q528)-SUM($F467:Q467))*SAP_Leadsheet!$E$91)</f>
        <v>0</v>
      </c>
      <c r="S467" s="335">
        <f>IF(OR($C528&gt;S$7,$C528+$E528-2&lt;S$7),0,($D528-SUM($F528:R528)-SUM($F467:R467))*SAP_Leadsheet!$E$91)</f>
        <v>0</v>
      </c>
      <c r="T467" s="335">
        <f>IF(OR($C528&gt;T$7,$C528+$E528-2&lt;T$7),0,($D528-SUM($F528:S528)-SUM($F467:S467))*SAP_Leadsheet!$E$91)</f>
        <v>0</v>
      </c>
      <c r="U467" s="335">
        <f>IF(OR($C528&gt;U$7,$C528+$E528-2&lt;U$7),0,($D528-SUM($F528:T528)-SUM($F467:T467))*SAP_Leadsheet!$E$91)</f>
        <v>0</v>
      </c>
      <c r="V467" s="335">
        <f>IF(OR($C528&gt;V$7,$C528+$E528-2&lt;V$7),0,($D528-SUM($F528:U528)-SUM($F467:U467))*SAP_Leadsheet!$E$91)</f>
        <v>0</v>
      </c>
      <c r="W467" s="335">
        <f>IF(OR($C528&gt;W$7,$C528+$E528-2&lt;W$7),0,($D528-SUM($F528:V528)-SUM($F467:V467))*SAP_Leadsheet!$E$91)</f>
        <v>0</v>
      </c>
      <c r="X467" s="335">
        <f>IF(OR($C528&gt;X$7,$C528+$E528-2&lt;X$7),0,($D528-SUM($F528:W528)-SUM($F467:W467))*SAP_Leadsheet!$E$91)</f>
        <v>0</v>
      </c>
      <c r="Y467" s="335">
        <f>IF(OR($C528&gt;Y$7,$C528+$E528-2&lt;Y$7),0,($D528-SUM($F528:X528)-SUM($F467:X467))*SAP_Leadsheet!$E$91)</f>
        <v>0</v>
      </c>
      <c r="Z467" s="335">
        <f>IF(OR($C528&gt;Z$7,$C528+$E528-2&lt;Z$7),0,($D528-SUM($F528:Y528)-SUM($F467:Y467))*SAP_Leadsheet!$E$91)</f>
        <v>0</v>
      </c>
      <c r="AA467" s="335">
        <f>IF(OR($C528&gt;AA$7,$C528+$E528-2&lt;AA$7),0,($D528-SUM($F528:Z528)-SUM($F467:Z467))*SAP_Leadsheet!$E$91)</f>
        <v>0</v>
      </c>
      <c r="AB467" s="335">
        <f>IF(OR($C528&gt;AB$7,$C528+$E528-2&lt;AB$7),0,($D528-SUM($F528:AA528)-SUM($F467:AA467))*SAP_Leadsheet!$E$91)</f>
        <v>0</v>
      </c>
      <c r="AC467" s="335">
        <f>IF(OR($C528&gt;AC$7,$C528+$E528-2&lt;AC$7),0,($D528-SUM($F528:AB528)-SUM($F467:AB467))*SAP_Leadsheet!$E$91)</f>
        <v>0</v>
      </c>
      <c r="AD467" s="335">
        <f>IF(OR($C528&gt;AD$7,$C528+$E528-2&lt;AD$7),0,($D528-SUM($F528:AC528)-SUM($F467:AC467))*SAP_Leadsheet!$E$91)</f>
        <v>0</v>
      </c>
      <c r="AE467" s="335">
        <f>IF(OR($C528&gt;AE$7,$C528+$E528-2&lt;AE$7),0,($D528-SUM($F528:AD528)-SUM($F467:AD467))*SAP_Leadsheet!$E$91)</f>
        <v>0</v>
      </c>
      <c r="AF467" s="335">
        <f>IF(OR($C528&gt;AF$7,$C528+$E528-2&lt;AF$7),0,($D528-SUM($F528:AE528)-SUM($F467:AE467))*SAP_Leadsheet!$E$91)</f>
        <v>0</v>
      </c>
      <c r="AG467" s="335">
        <f>IF(OR($C528&gt;AG$7,$C528+$E528-2&lt;AG$7),0,($D528-SUM($F528:AF528)-SUM($F467:AF467))*SAP_Leadsheet!$E$91)</f>
        <v>0</v>
      </c>
      <c r="AH467" s="335">
        <f>IF(OR($C528&gt;AH$7,$C528+$E528-2&lt;AH$7),0,($D528-SUM($F528:AG528)-SUM($F467:AG467))*SAP_Leadsheet!$E$91)</f>
        <v>0</v>
      </c>
      <c r="AI467" s="335">
        <f>IF(OR($C528&gt;AI$7,$C528+$E528-2&lt;AI$7),0,($D528-SUM($F528:AH528)-SUM($F467:AH467))*SAP_Leadsheet!$E$91)</f>
        <v>0</v>
      </c>
      <c r="AJ467" s="335">
        <f>IF(OR($C528&gt;AJ$7,$C528+$E528-2&lt;AJ$7),0,($D528-SUM($F528:AI528)-SUM($F467:AI467))*SAP_Leadsheet!$E$91)</f>
        <v>0</v>
      </c>
      <c r="AK467" s="335">
        <f>IF(OR($C528&gt;AK$7,$C528+$E528-2&lt;AK$7),0,($D528-SUM($F528:AJ528)-SUM($F467:AJ467))*SAP_Leadsheet!$E$91)</f>
        <v>0</v>
      </c>
      <c r="AL467" s="335">
        <f>IF(OR($C528&gt;AL$7,$C528+$E528-2&lt;AL$7),0,($D528-SUM($F528:AK528)-SUM($F467:AK467))*SAP_Leadsheet!$E$91)</f>
        <v>0</v>
      </c>
      <c r="AM467" s="335">
        <f>IF(OR($C528&gt;AM$7,$C528+$E528-2&lt;AM$7),0,($D528-SUM($F528:AL528)-SUM($F467:AL467))*SAP_Leadsheet!$E$91)</f>
        <v>0</v>
      </c>
      <c r="AN467" s="335">
        <f>IF(OR($C528&gt;AN$7,$C528+$E528-2&lt;AN$7),0,($D528-SUM($F528:AM528)-SUM($F467:AM467))*SAP_Leadsheet!$E$91)</f>
        <v>0</v>
      </c>
      <c r="AO467" s="335">
        <f>IF(OR($C528&gt;AO$7,$C528+$E528-2&lt;AO$7),0,($D528-SUM($F528:AN528)-SUM($F467:AN467))*SAP_Leadsheet!$E$91)</f>
        <v>0</v>
      </c>
      <c r="AP467" s="335">
        <f>IF(OR($C528&gt;AP$7,$C528+$E528-2&lt;AP$7),0,($D528-SUM($F528:AO528)-SUM($F467:AO467))*SAP_Leadsheet!$E$91)</f>
        <v>0</v>
      </c>
      <c r="AQ467" s="335">
        <f>IF(OR($C528&gt;AQ$7,$C528+$E528-2&lt;AQ$7),0,($D528-SUM($F528:AP528)-SUM($F467:AP467))*SAP_Leadsheet!$E$91)</f>
        <v>0</v>
      </c>
      <c r="AR467" s="335">
        <f>IF(OR($C528&gt;AR$7,$C528+$E528-2&lt;AR$7),0,($D528-SUM($F528:AQ528)-SUM($F467:AQ467))*SAP_Leadsheet!$E$91)</f>
        <v>0</v>
      </c>
      <c r="AS467" s="335">
        <f>IF(OR($C528&gt;AS$7,$C528+$E528-2&lt;AS$7),0,($D528-SUM($F528:AR528)-SUM($F467:AR467))*SAP_Leadsheet!$E$91)</f>
        <v>0</v>
      </c>
      <c r="AT467" s="335">
        <f>IF(OR($C528&gt;AT$7,$C528+$E528-2&lt;AT$7),0,($D528-SUM($F528:AS528)-SUM($F467:AS467))*SAP_Leadsheet!$E$91)</f>
        <v>0</v>
      </c>
      <c r="AU467" s="335">
        <f>IF(OR($C528&gt;AU$7,$C528+$E528-2&lt;AU$7),0,($D528-SUM($F528:AT528)-SUM($F467:AT467))*SAP_Leadsheet!$E$91)</f>
        <v>0</v>
      </c>
      <c r="AV467" s="335">
        <f>IF(OR($C528&gt;AV$7,$C528+$E528-2&lt;AV$7),0,($D528-SUM($F528:AU528)-SUM($F467:AU467))*SAP_Leadsheet!$E$91)</f>
        <v>0</v>
      </c>
      <c r="AW467" s="335">
        <f>IF(OR($C528&gt;AW$7,$C528+$E528-2&lt;AW$7),0,($D528-SUM($F528:AV528)-SUM($F467:AV467))*SAP_Leadsheet!$E$91)</f>
        <v>0</v>
      </c>
      <c r="AX467" s="335">
        <f>IF(OR($C528&gt;AX$7,$C528+$E528-2&lt;AX$7),0,($D528-SUM($F528:AW528)-SUM($F467:AW467))*SAP_Leadsheet!$E$91)</f>
        <v>0</v>
      </c>
      <c r="AY467" s="335">
        <f>IF(OR($C528&gt;AY$7,$C528+$E528-2&lt;AY$7),0,($D528-SUM($F528:AX528)-SUM($F467:AX467))*SAP_Leadsheet!$E$91)</f>
        <v>0</v>
      </c>
      <c r="AZ467" s="335">
        <f>IF(OR($C528&gt;AZ$7,$C528+$E528-2&lt;AZ$7),0,($D528-SUM($F528:AY528)-SUM($F467:AY467))*SAP_Leadsheet!$E$91)</f>
        <v>0</v>
      </c>
      <c r="BA467" s="335">
        <f>IF(OR($C528&gt;BA$7,$C528+$E528-2&lt;BA$7),0,($D528-SUM($F528:AZ528)-SUM($F467:AZ467))*SAP_Leadsheet!$E$91)</f>
        <v>0</v>
      </c>
      <c r="BB467" s="335">
        <f>IF(OR($C528&gt;BB$7,$C528+$E528-2&lt;BB$7),0,($D528-SUM($F528:BA528)-SUM($F467:BA467))*SAP_Leadsheet!$E$91)</f>
        <v>0</v>
      </c>
      <c r="BC467" s="335">
        <f>IF(OR($C528&gt;BC$7,$C528+$E528-2&lt;BC$7),0,($D528-SUM($F528:BB528)-SUM($F467:BB467))*SAP_Leadsheet!$E$91)</f>
        <v>0</v>
      </c>
      <c r="BD467" s="335">
        <f>IF(OR($C528&gt;BD$7,$C528+$E528-2&lt;BD$7),0,($D528-SUM($F528:BC528)-SUM($F467:BC467))*SAP_Leadsheet!$E$91)</f>
        <v>0</v>
      </c>
      <c r="BE467" s="335">
        <f>IF(OR($C528&gt;BE$7,$C528+$E528-2&lt;BE$7),0,($D528-SUM($F528:BD528)-SUM($F467:BD467))*SAP_Leadsheet!$E$91)</f>
        <v>0</v>
      </c>
      <c r="BF467" s="335">
        <f>IF(OR($C528&gt;BF$7,$C528+$E528-2&lt;BF$7),0,($D528-SUM($F528:BE528)-SUM($F467:BE467))*SAP_Leadsheet!$E$91)</f>
        <v>0</v>
      </c>
      <c r="BG467" s="335">
        <f>IF(OR($C528&gt;BG$7,$C528+$E528-2&lt;BG$7),0,($D528-SUM($F528:BF528)-SUM($F467:BF467))*SAP_Leadsheet!$E$91)</f>
        <v>0</v>
      </c>
      <c r="BH467" s="335">
        <f>IF(OR($C528&gt;BH$7,$C528+$E528-2&lt;BH$7),0,($D528-SUM($F528:BG528)-SUM($F467:BG467))*SAP_Leadsheet!$E$91)</f>
        <v>0</v>
      </c>
      <c r="BI467" s="335">
        <f>IF(OR($C528&gt;BI$7,$C528+$E528-2&lt;BI$7),0,($D528-SUM($F528:BH528)-SUM($F467:BH467))*SAP_Leadsheet!$E$91)</f>
        <v>0</v>
      </c>
      <c r="BJ467" s="335">
        <f>IF(OR($C528&gt;BJ$7,$C528+$E528-2&lt;BJ$7),0,($D528-SUM($F528:BI528)-SUM($F467:BI467))*SAP_Leadsheet!$E$91)</f>
        <v>0</v>
      </c>
      <c r="BK467" s="335">
        <f>IF(OR($C528&gt;BK$7,$C528+$E528-2&lt;BK$7),0,($D528-SUM($F528:BJ528)-SUM($F467:BJ467))*SAP_Leadsheet!$E$91)</f>
        <v>0</v>
      </c>
      <c r="BL467" s="335">
        <f>IF(OR($C528&gt;BL$7,$C528+$E528-2&lt;BL$7),0,($D528-SUM($F528:BK528)-SUM($F467:BK467))*SAP_Leadsheet!$E$91)</f>
        <v>0</v>
      </c>
      <c r="BM467" s="335">
        <f>IF(OR($C528&gt;BM$7,$C528+$E528-2&lt;BM$7),0,($D528-SUM($F528:BL528)-SUM($F467:BL467))*SAP_Leadsheet!$E$91)</f>
        <v>0</v>
      </c>
      <c r="BN467" s="335">
        <f>IF(OR($C528&gt;BN$7,$C528+$E528-2&lt;BN$7),0,($D528-SUM($F528:BM528)-SUM($F467:BM467))*SAP_Leadsheet!$E$91)</f>
        <v>0</v>
      </c>
      <c r="BO467" s="253"/>
      <c r="BP467" s="253"/>
      <c r="BQ467" s="253"/>
      <c r="BR467" s="253"/>
      <c r="BS467" s="253"/>
      <c r="BT467" s="253"/>
      <c r="BU467" s="253"/>
      <c r="BV467" s="253"/>
      <c r="BW467" s="253"/>
      <c r="BX467" s="253"/>
      <c r="BY467" s="253"/>
      <c r="BZ467" s="253"/>
      <c r="CA467" s="253"/>
      <c r="CB467" s="253"/>
      <c r="CC467" s="253"/>
      <c r="CD467" s="253"/>
      <c r="CE467" s="253"/>
      <c r="CF467" s="253"/>
      <c r="CG467" s="253"/>
      <c r="CH467" s="253"/>
      <c r="CI467" s="253"/>
      <c r="CJ467" s="253"/>
      <c r="CK467" s="253"/>
      <c r="CL467" s="253"/>
    </row>
    <row r="468" spans="1:90" hidden="1" outlineLevel="1" x14ac:dyDescent="0.15">
      <c r="A468" s="112"/>
      <c r="B468" s="87"/>
      <c r="C468" s="8">
        <v>54</v>
      </c>
      <c r="D468" s="332"/>
      <c r="E468" s="333"/>
      <c r="F468" s="334"/>
      <c r="G468" s="335">
        <f>IF(OR($C529&gt;G$7,$C529+$E529-2&lt;G$7),0,($D529-SUM($F529:F529)-SUM($F468:F468))*SAP_Leadsheet!$E$91)</f>
        <v>0</v>
      </c>
      <c r="H468" s="335">
        <f>IF(OR($C529&gt;H$7,$C529+$E529-2&lt;H$7),0,($D529-SUM($F529:G529)-SUM($F468:G468))*SAP_Leadsheet!$E$91)</f>
        <v>0</v>
      </c>
      <c r="I468" s="335">
        <f>IF(OR($C529&gt;I$7,$C529+$E529-2&lt;I$7),0,($D529-SUM($F529:H529)-SUM($F468:H468))*SAP_Leadsheet!$E$91)</f>
        <v>0</v>
      </c>
      <c r="J468" s="335">
        <f>IF(OR($C529&gt;J$7,$C529+$E529-2&lt;J$7),0,($D529-SUM($F529:I529)-SUM($F468:I468))*SAP_Leadsheet!$E$91)</f>
        <v>0</v>
      </c>
      <c r="K468" s="335">
        <f>IF(OR($C529&gt;K$7,$C529+$E529-2&lt;K$7),0,($D529-SUM($F529:J529)-SUM($F468:J468))*SAP_Leadsheet!$E$91)</f>
        <v>0</v>
      </c>
      <c r="L468" s="335">
        <f>IF(OR($C529&gt;L$7,$C529+$E529-2&lt;L$7),0,($D529-SUM($F529:K529)-SUM($F468:K468))*SAP_Leadsheet!$E$91)</f>
        <v>0</v>
      </c>
      <c r="M468" s="335">
        <f>IF(OR($C529&gt;M$7,$C529+$E529-2&lt;M$7),0,($D529-SUM($F529:L529)-SUM($F468:L468))*SAP_Leadsheet!$E$91)</f>
        <v>0</v>
      </c>
      <c r="N468" s="335">
        <f>IF(OR($C529&gt;N$7,$C529+$E529-2&lt;N$7),0,($D529-SUM($F529:M529)-SUM($F468:M468))*SAP_Leadsheet!$E$91)</f>
        <v>0</v>
      </c>
      <c r="O468" s="335">
        <f>IF(OR($C529&gt;O$7,$C529+$E529-2&lt;O$7),0,($D529-SUM($F529:N529)-SUM($F468:N468))*SAP_Leadsheet!$E$91)</f>
        <v>0</v>
      </c>
      <c r="P468" s="335">
        <f>IF(OR($C529&gt;P$7,$C529+$E529-2&lt;P$7),0,($D529-SUM($F529:O529)-SUM($F468:O468))*SAP_Leadsheet!$E$91)</f>
        <v>0</v>
      </c>
      <c r="Q468" s="335">
        <f>IF(OR($C529&gt;Q$7,$C529+$E529-2&lt;Q$7),0,($D529-SUM($F529:P529)-SUM($F468:P468))*SAP_Leadsheet!$E$91)</f>
        <v>0</v>
      </c>
      <c r="R468" s="335">
        <f>IF(OR($C529&gt;R$7,$C529+$E529-2&lt;R$7),0,($D529-SUM($F529:Q529)-SUM($F468:Q468))*SAP_Leadsheet!$E$91)</f>
        <v>0</v>
      </c>
      <c r="S468" s="335">
        <f>IF(OR($C529&gt;S$7,$C529+$E529-2&lt;S$7),0,($D529-SUM($F529:R529)-SUM($F468:R468))*SAP_Leadsheet!$E$91)</f>
        <v>0</v>
      </c>
      <c r="T468" s="335">
        <f>IF(OR($C529&gt;T$7,$C529+$E529-2&lt;T$7),0,($D529-SUM($F529:S529)-SUM($F468:S468))*SAP_Leadsheet!$E$91)</f>
        <v>0</v>
      </c>
      <c r="U468" s="335">
        <f>IF(OR($C529&gt;U$7,$C529+$E529-2&lt;U$7),0,($D529-SUM($F529:T529)-SUM($F468:T468))*SAP_Leadsheet!$E$91)</f>
        <v>0</v>
      </c>
      <c r="V468" s="335">
        <f>IF(OR($C529&gt;V$7,$C529+$E529-2&lt;V$7),0,($D529-SUM($F529:U529)-SUM($F468:U468))*SAP_Leadsheet!$E$91)</f>
        <v>0</v>
      </c>
      <c r="W468" s="335">
        <f>IF(OR($C529&gt;W$7,$C529+$E529-2&lt;W$7),0,($D529-SUM($F529:V529)-SUM($F468:V468))*SAP_Leadsheet!$E$91)</f>
        <v>0</v>
      </c>
      <c r="X468" s="335">
        <f>IF(OR($C529&gt;X$7,$C529+$E529-2&lt;X$7),0,($D529-SUM($F529:W529)-SUM($F468:W468))*SAP_Leadsheet!$E$91)</f>
        <v>0</v>
      </c>
      <c r="Y468" s="335">
        <f>IF(OR($C529&gt;Y$7,$C529+$E529-2&lt;Y$7),0,($D529-SUM($F529:X529)-SUM($F468:X468))*SAP_Leadsheet!$E$91)</f>
        <v>0</v>
      </c>
      <c r="Z468" s="335">
        <f>IF(OR($C529&gt;Z$7,$C529+$E529-2&lt;Z$7),0,($D529-SUM($F529:Y529)-SUM($F468:Y468))*SAP_Leadsheet!$E$91)</f>
        <v>0</v>
      </c>
      <c r="AA468" s="335">
        <f>IF(OR($C529&gt;AA$7,$C529+$E529-2&lt;AA$7),0,($D529-SUM($F529:Z529)-SUM($F468:Z468))*SAP_Leadsheet!$E$91)</f>
        <v>0</v>
      </c>
      <c r="AB468" s="335">
        <f>IF(OR($C529&gt;AB$7,$C529+$E529-2&lt;AB$7),0,($D529-SUM($F529:AA529)-SUM($F468:AA468))*SAP_Leadsheet!$E$91)</f>
        <v>0</v>
      </c>
      <c r="AC468" s="335">
        <f>IF(OR($C529&gt;AC$7,$C529+$E529-2&lt;AC$7),0,($D529-SUM($F529:AB529)-SUM($F468:AB468))*SAP_Leadsheet!$E$91)</f>
        <v>0</v>
      </c>
      <c r="AD468" s="335">
        <f>IF(OR($C529&gt;AD$7,$C529+$E529-2&lt;AD$7),0,($D529-SUM($F529:AC529)-SUM($F468:AC468))*SAP_Leadsheet!$E$91)</f>
        <v>0</v>
      </c>
      <c r="AE468" s="335">
        <f>IF(OR($C529&gt;AE$7,$C529+$E529-2&lt;AE$7),0,($D529-SUM($F529:AD529)-SUM($F468:AD468))*SAP_Leadsheet!$E$91)</f>
        <v>0</v>
      </c>
      <c r="AF468" s="335">
        <f>IF(OR($C529&gt;AF$7,$C529+$E529-2&lt;AF$7),0,($D529-SUM($F529:AE529)-SUM($F468:AE468))*SAP_Leadsheet!$E$91)</f>
        <v>0</v>
      </c>
      <c r="AG468" s="335">
        <f>IF(OR($C529&gt;AG$7,$C529+$E529-2&lt;AG$7),0,($D529-SUM($F529:AF529)-SUM($F468:AF468))*SAP_Leadsheet!$E$91)</f>
        <v>0</v>
      </c>
      <c r="AH468" s="335">
        <f>IF(OR($C529&gt;AH$7,$C529+$E529-2&lt;AH$7),0,($D529-SUM($F529:AG529)-SUM($F468:AG468))*SAP_Leadsheet!$E$91)</f>
        <v>0</v>
      </c>
      <c r="AI468" s="335">
        <f>IF(OR($C529&gt;AI$7,$C529+$E529-2&lt;AI$7),0,($D529-SUM($F529:AH529)-SUM($F468:AH468))*SAP_Leadsheet!$E$91)</f>
        <v>0</v>
      </c>
      <c r="AJ468" s="335">
        <f>IF(OR($C529&gt;AJ$7,$C529+$E529-2&lt;AJ$7),0,($D529-SUM($F529:AI529)-SUM($F468:AI468))*SAP_Leadsheet!$E$91)</f>
        <v>0</v>
      </c>
      <c r="AK468" s="335">
        <f>IF(OR($C529&gt;AK$7,$C529+$E529-2&lt;AK$7),0,($D529-SUM($F529:AJ529)-SUM($F468:AJ468))*SAP_Leadsheet!$E$91)</f>
        <v>0</v>
      </c>
      <c r="AL468" s="335">
        <f>IF(OR($C529&gt;AL$7,$C529+$E529-2&lt;AL$7),0,($D529-SUM($F529:AK529)-SUM($F468:AK468))*SAP_Leadsheet!$E$91)</f>
        <v>0</v>
      </c>
      <c r="AM468" s="335">
        <f>IF(OR($C529&gt;AM$7,$C529+$E529-2&lt;AM$7),0,($D529-SUM($F529:AL529)-SUM($F468:AL468))*SAP_Leadsheet!$E$91)</f>
        <v>0</v>
      </c>
      <c r="AN468" s="335">
        <f>IF(OR($C529&gt;AN$7,$C529+$E529-2&lt;AN$7),0,($D529-SUM($F529:AM529)-SUM($F468:AM468))*SAP_Leadsheet!$E$91)</f>
        <v>0</v>
      </c>
      <c r="AO468" s="335">
        <f>IF(OR($C529&gt;AO$7,$C529+$E529-2&lt;AO$7),0,($D529-SUM($F529:AN529)-SUM($F468:AN468))*SAP_Leadsheet!$E$91)</f>
        <v>0</v>
      </c>
      <c r="AP468" s="335">
        <f>IF(OR($C529&gt;AP$7,$C529+$E529-2&lt;AP$7),0,($D529-SUM($F529:AO529)-SUM($F468:AO468))*SAP_Leadsheet!$E$91)</f>
        <v>0</v>
      </c>
      <c r="AQ468" s="335">
        <f>IF(OR($C529&gt;AQ$7,$C529+$E529-2&lt;AQ$7),0,($D529-SUM($F529:AP529)-SUM($F468:AP468))*SAP_Leadsheet!$E$91)</f>
        <v>0</v>
      </c>
      <c r="AR468" s="335">
        <f>IF(OR($C529&gt;AR$7,$C529+$E529-2&lt;AR$7),0,($D529-SUM($F529:AQ529)-SUM($F468:AQ468))*SAP_Leadsheet!$E$91)</f>
        <v>0</v>
      </c>
      <c r="AS468" s="335">
        <f>IF(OR($C529&gt;AS$7,$C529+$E529-2&lt;AS$7),0,($D529-SUM($F529:AR529)-SUM($F468:AR468))*SAP_Leadsheet!$E$91)</f>
        <v>0</v>
      </c>
      <c r="AT468" s="335">
        <f>IF(OR($C529&gt;AT$7,$C529+$E529-2&lt;AT$7),0,($D529-SUM($F529:AS529)-SUM($F468:AS468))*SAP_Leadsheet!$E$91)</f>
        <v>0</v>
      </c>
      <c r="AU468" s="335">
        <f>IF(OR($C529&gt;AU$7,$C529+$E529-2&lt;AU$7),0,($D529-SUM($F529:AT529)-SUM($F468:AT468))*SAP_Leadsheet!$E$91)</f>
        <v>0</v>
      </c>
      <c r="AV468" s="335">
        <f>IF(OR($C529&gt;AV$7,$C529+$E529-2&lt;AV$7),0,($D529-SUM($F529:AU529)-SUM($F468:AU468))*SAP_Leadsheet!$E$91)</f>
        <v>0</v>
      </c>
      <c r="AW468" s="335">
        <f>IF(OR($C529&gt;AW$7,$C529+$E529-2&lt;AW$7),0,($D529-SUM($F529:AV529)-SUM($F468:AV468))*SAP_Leadsheet!$E$91)</f>
        <v>0</v>
      </c>
      <c r="AX468" s="335">
        <f>IF(OR($C529&gt;AX$7,$C529+$E529-2&lt;AX$7),0,($D529-SUM($F529:AW529)-SUM($F468:AW468))*SAP_Leadsheet!$E$91)</f>
        <v>0</v>
      </c>
      <c r="AY468" s="335">
        <f>IF(OR($C529&gt;AY$7,$C529+$E529-2&lt;AY$7),0,($D529-SUM($F529:AX529)-SUM($F468:AX468))*SAP_Leadsheet!$E$91)</f>
        <v>0</v>
      </c>
      <c r="AZ468" s="335">
        <f>IF(OR($C529&gt;AZ$7,$C529+$E529-2&lt;AZ$7),0,($D529-SUM($F529:AY529)-SUM($F468:AY468))*SAP_Leadsheet!$E$91)</f>
        <v>0</v>
      </c>
      <c r="BA468" s="335">
        <f>IF(OR($C529&gt;BA$7,$C529+$E529-2&lt;BA$7),0,($D529-SUM($F529:AZ529)-SUM($F468:AZ468))*SAP_Leadsheet!$E$91)</f>
        <v>0</v>
      </c>
      <c r="BB468" s="335">
        <f>IF(OR($C529&gt;BB$7,$C529+$E529-2&lt;BB$7),0,($D529-SUM($F529:BA529)-SUM($F468:BA468))*SAP_Leadsheet!$E$91)</f>
        <v>0</v>
      </c>
      <c r="BC468" s="335">
        <f>IF(OR($C529&gt;BC$7,$C529+$E529-2&lt;BC$7),0,($D529-SUM($F529:BB529)-SUM($F468:BB468))*SAP_Leadsheet!$E$91)</f>
        <v>0</v>
      </c>
      <c r="BD468" s="335">
        <f>IF(OR($C529&gt;BD$7,$C529+$E529-2&lt;BD$7),0,($D529-SUM($F529:BC529)-SUM($F468:BC468))*SAP_Leadsheet!$E$91)</f>
        <v>0</v>
      </c>
      <c r="BE468" s="335">
        <f>IF(OR($C529&gt;BE$7,$C529+$E529-2&lt;BE$7),0,($D529-SUM($F529:BD529)-SUM($F468:BD468))*SAP_Leadsheet!$E$91)</f>
        <v>0</v>
      </c>
      <c r="BF468" s="335">
        <f>IF(OR($C529&gt;BF$7,$C529+$E529-2&lt;BF$7),0,($D529-SUM($F529:BE529)-SUM($F468:BE468))*SAP_Leadsheet!$E$91)</f>
        <v>0</v>
      </c>
      <c r="BG468" s="335">
        <f>IF(OR($C529&gt;BG$7,$C529+$E529-2&lt;BG$7),0,($D529-SUM($F529:BF529)-SUM($F468:BF468))*SAP_Leadsheet!$E$91)</f>
        <v>0</v>
      </c>
      <c r="BH468" s="335">
        <f>IF(OR($C529&gt;BH$7,$C529+$E529-2&lt;BH$7),0,($D529-SUM($F529:BG529)-SUM($F468:BG468))*SAP_Leadsheet!$E$91)</f>
        <v>0</v>
      </c>
      <c r="BI468" s="335">
        <f>IF(OR($C529&gt;BI$7,$C529+$E529-2&lt;BI$7),0,($D529-SUM($F529:BH529)-SUM($F468:BH468))*SAP_Leadsheet!$E$91)</f>
        <v>0</v>
      </c>
      <c r="BJ468" s="335">
        <f>IF(OR($C529&gt;BJ$7,$C529+$E529-2&lt;BJ$7),0,($D529-SUM($F529:BI529)-SUM($F468:BI468))*SAP_Leadsheet!$E$91)</f>
        <v>0</v>
      </c>
      <c r="BK468" s="335">
        <f>IF(OR($C529&gt;BK$7,$C529+$E529-2&lt;BK$7),0,($D529-SUM($F529:BJ529)-SUM($F468:BJ468))*SAP_Leadsheet!$E$91)</f>
        <v>0</v>
      </c>
      <c r="BL468" s="335">
        <f>IF(OR($C529&gt;BL$7,$C529+$E529-2&lt;BL$7),0,($D529-SUM($F529:BK529)-SUM($F468:BK468))*SAP_Leadsheet!$E$91)</f>
        <v>0</v>
      </c>
      <c r="BM468" s="335">
        <f>IF(OR($C529&gt;BM$7,$C529+$E529-2&lt;BM$7),0,($D529-SUM($F529:BL529)-SUM($F468:BL468))*SAP_Leadsheet!$E$91)</f>
        <v>0</v>
      </c>
      <c r="BN468" s="335">
        <f>IF(OR($C529&gt;BN$7,$C529+$E529-2&lt;BN$7),0,($D529-SUM($F529:BM529)-SUM($F468:BM468))*SAP_Leadsheet!$E$91)</f>
        <v>0</v>
      </c>
      <c r="BO468" s="253"/>
      <c r="BP468" s="253"/>
      <c r="BQ468" s="253"/>
      <c r="BR468" s="253"/>
      <c r="BS468" s="253"/>
      <c r="BT468" s="253"/>
      <c r="BU468" s="253"/>
      <c r="BV468" s="253"/>
      <c r="BW468" s="253"/>
      <c r="BX468" s="253"/>
      <c r="BY468" s="253"/>
      <c r="BZ468" s="253"/>
      <c r="CA468" s="253"/>
      <c r="CB468" s="253"/>
      <c r="CC468" s="253"/>
      <c r="CD468" s="253"/>
      <c r="CE468" s="253"/>
      <c r="CF468" s="253"/>
      <c r="CG468" s="253"/>
      <c r="CH468" s="253"/>
      <c r="CI468" s="253"/>
      <c r="CJ468" s="253"/>
      <c r="CK468" s="253"/>
      <c r="CL468" s="253"/>
    </row>
    <row r="469" spans="1:90" hidden="1" outlineLevel="1" x14ac:dyDescent="0.15">
      <c r="A469" s="112"/>
      <c r="B469" s="87"/>
      <c r="C469" s="8">
        <v>55</v>
      </c>
      <c r="D469" s="332"/>
      <c r="E469" s="333"/>
      <c r="F469" s="334"/>
      <c r="G469" s="335">
        <f>IF(OR($C530&gt;G$7,$C530+$E530-2&lt;G$7),0,($D530-SUM($F530:F530)-SUM($F469:F469))*SAP_Leadsheet!$E$91)</f>
        <v>0</v>
      </c>
      <c r="H469" s="335">
        <f>IF(OR($C530&gt;H$7,$C530+$E530-2&lt;H$7),0,($D530-SUM($F530:G530)-SUM($F469:G469))*SAP_Leadsheet!$E$91)</f>
        <v>0</v>
      </c>
      <c r="I469" s="335">
        <f>IF(OR($C530&gt;I$7,$C530+$E530-2&lt;I$7),0,($D530-SUM($F530:H530)-SUM($F469:H469))*SAP_Leadsheet!$E$91)</f>
        <v>0</v>
      </c>
      <c r="J469" s="335">
        <f>IF(OR($C530&gt;J$7,$C530+$E530-2&lt;J$7),0,($D530-SUM($F530:I530)-SUM($F469:I469))*SAP_Leadsheet!$E$91)</f>
        <v>0</v>
      </c>
      <c r="K469" s="335">
        <f>IF(OR($C530&gt;K$7,$C530+$E530-2&lt;K$7),0,($D530-SUM($F530:J530)-SUM($F469:J469))*SAP_Leadsheet!$E$91)</f>
        <v>0</v>
      </c>
      <c r="L469" s="335">
        <f>IF(OR($C530&gt;L$7,$C530+$E530-2&lt;L$7),0,($D530-SUM($F530:K530)-SUM($F469:K469))*SAP_Leadsheet!$E$91)</f>
        <v>0</v>
      </c>
      <c r="M469" s="335">
        <f>IF(OR($C530&gt;M$7,$C530+$E530-2&lt;M$7),0,($D530-SUM($F530:L530)-SUM($F469:L469))*SAP_Leadsheet!$E$91)</f>
        <v>0</v>
      </c>
      <c r="N469" s="335">
        <f>IF(OR($C530&gt;N$7,$C530+$E530-2&lt;N$7),0,($D530-SUM($F530:M530)-SUM($F469:M469))*SAP_Leadsheet!$E$91)</f>
        <v>0</v>
      </c>
      <c r="O469" s="335">
        <f>IF(OR($C530&gt;O$7,$C530+$E530-2&lt;O$7),0,($D530-SUM($F530:N530)-SUM($F469:N469))*SAP_Leadsheet!$E$91)</f>
        <v>0</v>
      </c>
      <c r="P469" s="335">
        <f>IF(OR($C530&gt;P$7,$C530+$E530-2&lt;P$7),0,($D530-SUM($F530:O530)-SUM($F469:O469))*SAP_Leadsheet!$E$91)</f>
        <v>0</v>
      </c>
      <c r="Q469" s="335">
        <f>IF(OR($C530&gt;Q$7,$C530+$E530-2&lt;Q$7),0,($D530-SUM($F530:P530)-SUM($F469:P469))*SAP_Leadsheet!$E$91)</f>
        <v>0</v>
      </c>
      <c r="R469" s="335">
        <f>IF(OR($C530&gt;R$7,$C530+$E530-2&lt;R$7),0,($D530-SUM($F530:Q530)-SUM($F469:Q469))*SAP_Leadsheet!$E$91)</f>
        <v>0</v>
      </c>
      <c r="S469" s="335">
        <f>IF(OR($C530&gt;S$7,$C530+$E530-2&lt;S$7),0,($D530-SUM($F530:R530)-SUM($F469:R469))*SAP_Leadsheet!$E$91)</f>
        <v>0</v>
      </c>
      <c r="T469" s="335">
        <f>IF(OR($C530&gt;T$7,$C530+$E530-2&lt;T$7),0,($D530-SUM($F530:S530)-SUM($F469:S469))*SAP_Leadsheet!$E$91)</f>
        <v>0</v>
      </c>
      <c r="U469" s="335">
        <f>IF(OR($C530&gt;U$7,$C530+$E530-2&lt;U$7),0,($D530-SUM($F530:T530)-SUM($F469:T469))*SAP_Leadsheet!$E$91)</f>
        <v>0</v>
      </c>
      <c r="V469" s="335">
        <f>IF(OR($C530&gt;V$7,$C530+$E530-2&lt;V$7),0,($D530-SUM($F530:U530)-SUM($F469:U469))*SAP_Leadsheet!$E$91)</f>
        <v>0</v>
      </c>
      <c r="W469" s="335">
        <f>IF(OR($C530&gt;W$7,$C530+$E530-2&lt;W$7),0,($D530-SUM($F530:V530)-SUM($F469:V469))*SAP_Leadsheet!$E$91)</f>
        <v>0</v>
      </c>
      <c r="X469" s="335">
        <f>IF(OR($C530&gt;X$7,$C530+$E530-2&lt;X$7),0,($D530-SUM($F530:W530)-SUM($F469:W469))*SAP_Leadsheet!$E$91)</f>
        <v>0</v>
      </c>
      <c r="Y469" s="335">
        <f>IF(OR($C530&gt;Y$7,$C530+$E530-2&lt;Y$7),0,($D530-SUM($F530:X530)-SUM($F469:X469))*SAP_Leadsheet!$E$91)</f>
        <v>0</v>
      </c>
      <c r="Z469" s="335">
        <f>IF(OR($C530&gt;Z$7,$C530+$E530-2&lt;Z$7),0,($D530-SUM($F530:Y530)-SUM($F469:Y469))*SAP_Leadsheet!$E$91)</f>
        <v>0</v>
      </c>
      <c r="AA469" s="335">
        <f>IF(OR($C530&gt;AA$7,$C530+$E530-2&lt;AA$7),0,($D530-SUM($F530:Z530)-SUM($F469:Z469))*SAP_Leadsheet!$E$91)</f>
        <v>0</v>
      </c>
      <c r="AB469" s="335">
        <f>IF(OR($C530&gt;AB$7,$C530+$E530-2&lt;AB$7),0,($D530-SUM($F530:AA530)-SUM($F469:AA469))*SAP_Leadsheet!$E$91)</f>
        <v>0</v>
      </c>
      <c r="AC469" s="335">
        <f>IF(OR($C530&gt;AC$7,$C530+$E530-2&lt;AC$7),0,($D530-SUM($F530:AB530)-SUM($F469:AB469))*SAP_Leadsheet!$E$91)</f>
        <v>0</v>
      </c>
      <c r="AD469" s="335">
        <f>IF(OR($C530&gt;AD$7,$C530+$E530-2&lt;AD$7),0,($D530-SUM($F530:AC530)-SUM($F469:AC469))*SAP_Leadsheet!$E$91)</f>
        <v>0</v>
      </c>
      <c r="AE469" s="335">
        <f>IF(OR($C530&gt;AE$7,$C530+$E530-2&lt;AE$7),0,($D530-SUM($F530:AD530)-SUM($F469:AD469))*SAP_Leadsheet!$E$91)</f>
        <v>0</v>
      </c>
      <c r="AF469" s="335">
        <f>IF(OR($C530&gt;AF$7,$C530+$E530-2&lt;AF$7),0,($D530-SUM($F530:AE530)-SUM($F469:AE469))*SAP_Leadsheet!$E$91)</f>
        <v>0</v>
      </c>
      <c r="AG469" s="335">
        <f>IF(OR($C530&gt;AG$7,$C530+$E530-2&lt;AG$7),0,($D530-SUM($F530:AF530)-SUM($F469:AF469))*SAP_Leadsheet!$E$91)</f>
        <v>0</v>
      </c>
      <c r="AH469" s="335">
        <f>IF(OR($C530&gt;AH$7,$C530+$E530-2&lt;AH$7),0,($D530-SUM($F530:AG530)-SUM($F469:AG469))*SAP_Leadsheet!$E$91)</f>
        <v>0</v>
      </c>
      <c r="AI469" s="335">
        <f>IF(OR($C530&gt;AI$7,$C530+$E530-2&lt;AI$7),0,($D530-SUM($F530:AH530)-SUM($F469:AH469))*SAP_Leadsheet!$E$91)</f>
        <v>0</v>
      </c>
      <c r="AJ469" s="335">
        <f>IF(OR($C530&gt;AJ$7,$C530+$E530-2&lt;AJ$7),0,($D530-SUM($F530:AI530)-SUM($F469:AI469))*SAP_Leadsheet!$E$91)</f>
        <v>0</v>
      </c>
      <c r="AK469" s="335">
        <f>IF(OR($C530&gt;AK$7,$C530+$E530-2&lt;AK$7),0,($D530-SUM($F530:AJ530)-SUM($F469:AJ469))*SAP_Leadsheet!$E$91)</f>
        <v>0</v>
      </c>
      <c r="AL469" s="335">
        <f>IF(OR($C530&gt;AL$7,$C530+$E530-2&lt;AL$7),0,($D530-SUM($F530:AK530)-SUM($F469:AK469))*SAP_Leadsheet!$E$91)</f>
        <v>0</v>
      </c>
      <c r="AM469" s="335">
        <f>IF(OR($C530&gt;AM$7,$C530+$E530-2&lt;AM$7),0,($D530-SUM($F530:AL530)-SUM($F469:AL469))*SAP_Leadsheet!$E$91)</f>
        <v>0</v>
      </c>
      <c r="AN469" s="335">
        <f>IF(OR($C530&gt;AN$7,$C530+$E530-2&lt;AN$7),0,($D530-SUM($F530:AM530)-SUM($F469:AM469))*SAP_Leadsheet!$E$91)</f>
        <v>0</v>
      </c>
      <c r="AO469" s="335">
        <f>IF(OR($C530&gt;AO$7,$C530+$E530-2&lt;AO$7),0,($D530-SUM($F530:AN530)-SUM($F469:AN469))*SAP_Leadsheet!$E$91)</f>
        <v>0</v>
      </c>
      <c r="AP469" s="335">
        <f>IF(OR($C530&gt;AP$7,$C530+$E530-2&lt;AP$7),0,($D530-SUM($F530:AO530)-SUM($F469:AO469))*SAP_Leadsheet!$E$91)</f>
        <v>0</v>
      </c>
      <c r="AQ469" s="335">
        <f>IF(OR($C530&gt;AQ$7,$C530+$E530-2&lt;AQ$7),0,($D530-SUM($F530:AP530)-SUM($F469:AP469))*SAP_Leadsheet!$E$91)</f>
        <v>0</v>
      </c>
      <c r="AR469" s="335">
        <f>IF(OR($C530&gt;AR$7,$C530+$E530-2&lt;AR$7),0,($D530-SUM($F530:AQ530)-SUM($F469:AQ469))*SAP_Leadsheet!$E$91)</f>
        <v>0</v>
      </c>
      <c r="AS469" s="335">
        <f>IF(OR($C530&gt;AS$7,$C530+$E530-2&lt;AS$7),0,($D530-SUM($F530:AR530)-SUM($F469:AR469))*SAP_Leadsheet!$E$91)</f>
        <v>0</v>
      </c>
      <c r="AT469" s="335">
        <f>IF(OR($C530&gt;AT$7,$C530+$E530-2&lt;AT$7),0,($D530-SUM($F530:AS530)-SUM($F469:AS469))*SAP_Leadsheet!$E$91)</f>
        <v>0</v>
      </c>
      <c r="AU469" s="335">
        <f>IF(OR($C530&gt;AU$7,$C530+$E530-2&lt;AU$7),0,($D530-SUM($F530:AT530)-SUM($F469:AT469))*SAP_Leadsheet!$E$91)</f>
        <v>0</v>
      </c>
      <c r="AV469" s="335">
        <f>IF(OR($C530&gt;AV$7,$C530+$E530-2&lt;AV$7),0,($D530-SUM($F530:AU530)-SUM($F469:AU469))*SAP_Leadsheet!$E$91)</f>
        <v>0</v>
      </c>
      <c r="AW469" s="335">
        <f>IF(OR($C530&gt;AW$7,$C530+$E530-2&lt;AW$7),0,($D530-SUM($F530:AV530)-SUM($F469:AV469))*SAP_Leadsheet!$E$91)</f>
        <v>0</v>
      </c>
      <c r="AX469" s="335">
        <f>IF(OR($C530&gt;AX$7,$C530+$E530-2&lt;AX$7),0,($D530-SUM($F530:AW530)-SUM($F469:AW469))*SAP_Leadsheet!$E$91)</f>
        <v>0</v>
      </c>
      <c r="AY469" s="335">
        <f>IF(OR($C530&gt;AY$7,$C530+$E530-2&lt;AY$7),0,($D530-SUM($F530:AX530)-SUM($F469:AX469))*SAP_Leadsheet!$E$91)</f>
        <v>0</v>
      </c>
      <c r="AZ469" s="335">
        <f>IF(OR($C530&gt;AZ$7,$C530+$E530-2&lt;AZ$7),0,($D530-SUM($F530:AY530)-SUM($F469:AY469))*SAP_Leadsheet!$E$91)</f>
        <v>0</v>
      </c>
      <c r="BA469" s="335">
        <f>IF(OR($C530&gt;BA$7,$C530+$E530-2&lt;BA$7),0,($D530-SUM($F530:AZ530)-SUM($F469:AZ469))*SAP_Leadsheet!$E$91)</f>
        <v>0</v>
      </c>
      <c r="BB469" s="335">
        <f>IF(OR($C530&gt;BB$7,$C530+$E530-2&lt;BB$7),0,($D530-SUM($F530:BA530)-SUM($F469:BA469))*SAP_Leadsheet!$E$91)</f>
        <v>0</v>
      </c>
      <c r="BC469" s="335">
        <f>IF(OR($C530&gt;BC$7,$C530+$E530-2&lt;BC$7),0,($D530-SUM($F530:BB530)-SUM($F469:BB469))*SAP_Leadsheet!$E$91)</f>
        <v>0</v>
      </c>
      <c r="BD469" s="335">
        <f>IF(OR($C530&gt;BD$7,$C530+$E530-2&lt;BD$7),0,($D530-SUM($F530:BC530)-SUM($F469:BC469))*SAP_Leadsheet!$E$91)</f>
        <v>0</v>
      </c>
      <c r="BE469" s="335">
        <f>IF(OR($C530&gt;BE$7,$C530+$E530-2&lt;BE$7),0,($D530-SUM($F530:BD530)-SUM($F469:BD469))*SAP_Leadsheet!$E$91)</f>
        <v>0</v>
      </c>
      <c r="BF469" s="335">
        <f>IF(OR($C530&gt;BF$7,$C530+$E530-2&lt;BF$7),0,($D530-SUM($F530:BE530)-SUM($F469:BE469))*SAP_Leadsheet!$E$91)</f>
        <v>0</v>
      </c>
      <c r="BG469" s="335">
        <f>IF(OR($C530&gt;BG$7,$C530+$E530-2&lt;BG$7),0,($D530-SUM($F530:BF530)-SUM($F469:BF469))*SAP_Leadsheet!$E$91)</f>
        <v>0</v>
      </c>
      <c r="BH469" s="335">
        <f>IF(OR($C530&gt;BH$7,$C530+$E530-2&lt;BH$7),0,($D530-SUM($F530:BG530)-SUM($F469:BG469))*SAP_Leadsheet!$E$91)</f>
        <v>0</v>
      </c>
      <c r="BI469" s="335">
        <f>IF(OR($C530&gt;BI$7,$C530+$E530-2&lt;BI$7),0,($D530-SUM($F530:BH530)-SUM($F469:BH469))*SAP_Leadsheet!$E$91)</f>
        <v>0</v>
      </c>
      <c r="BJ469" s="335">
        <f>IF(OR($C530&gt;BJ$7,$C530+$E530-2&lt;BJ$7),0,($D530-SUM($F530:BI530)-SUM($F469:BI469))*SAP_Leadsheet!$E$91)</f>
        <v>0</v>
      </c>
      <c r="BK469" s="335">
        <f>IF(OR($C530&gt;BK$7,$C530+$E530-2&lt;BK$7),0,($D530-SUM($F530:BJ530)-SUM($F469:BJ469))*SAP_Leadsheet!$E$91)</f>
        <v>0</v>
      </c>
      <c r="BL469" s="335">
        <f>IF(OR($C530&gt;BL$7,$C530+$E530-2&lt;BL$7),0,($D530-SUM($F530:BK530)-SUM($F469:BK469))*SAP_Leadsheet!$E$91)</f>
        <v>0</v>
      </c>
      <c r="BM469" s="335">
        <f>IF(OR($C530&gt;BM$7,$C530+$E530-2&lt;BM$7),0,($D530-SUM($F530:BL530)-SUM($F469:BL469))*SAP_Leadsheet!$E$91)</f>
        <v>0</v>
      </c>
      <c r="BN469" s="335">
        <f>IF(OR($C530&gt;BN$7,$C530+$E530-2&lt;BN$7),0,($D530-SUM($F530:BM530)-SUM($F469:BM469))*SAP_Leadsheet!$E$91)</f>
        <v>0</v>
      </c>
      <c r="BO469" s="253"/>
      <c r="BP469" s="253"/>
      <c r="BQ469" s="253"/>
      <c r="BR469" s="253"/>
      <c r="BS469" s="253"/>
      <c r="BT469" s="253"/>
      <c r="BU469" s="253"/>
      <c r="BV469" s="253"/>
      <c r="BW469" s="253"/>
      <c r="BX469" s="253"/>
      <c r="BY469" s="253"/>
      <c r="BZ469" s="253"/>
      <c r="CA469" s="253"/>
      <c r="CB469" s="253"/>
      <c r="CC469" s="253"/>
      <c r="CD469" s="253"/>
      <c r="CE469" s="253"/>
      <c r="CF469" s="253"/>
      <c r="CG469" s="253"/>
      <c r="CH469" s="253"/>
      <c r="CI469" s="253"/>
      <c r="CJ469" s="253"/>
      <c r="CK469" s="253"/>
      <c r="CL469" s="253"/>
    </row>
    <row r="470" spans="1:90" hidden="1" outlineLevel="1" x14ac:dyDescent="0.15">
      <c r="A470" s="112"/>
      <c r="B470" s="87"/>
      <c r="C470" s="8">
        <v>56</v>
      </c>
      <c r="D470" s="332"/>
      <c r="E470" s="333"/>
      <c r="F470" s="334"/>
      <c r="G470" s="335">
        <f>IF(OR($C531&gt;G$7,$C531+$E531-2&lt;G$7),0,($D531-SUM($F531:F531)-SUM($F470:F470))*SAP_Leadsheet!$E$91)</f>
        <v>0</v>
      </c>
      <c r="H470" s="335">
        <f>IF(OR($C531&gt;H$7,$C531+$E531-2&lt;H$7),0,($D531-SUM($F531:G531)-SUM($F470:G470))*SAP_Leadsheet!$E$91)</f>
        <v>0</v>
      </c>
      <c r="I470" s="335">
        <f>IF(OR($C531&gt;I$7,$C531+$E531-2&lt;I$7),0,($D531-SUM($F531:H531)-SUM($F470:H470))*SAP_Leadsheet!$E$91)</f>
        <v>0</v>
      </c>
      <c r="J470" s="335">
        <f>IF(OR($C531&gt;J$7,$C531+$E531-2&lt;J$7),0,($D531-SUM($F531:I531)-SUM($F470:I470))*SAP_Leadsheet!$E$91)</f>
        <v>0</v>
      </c>
      <c r="K470" s="335">
        <f>IF(OR($C531&gt;K$7,$C531+$E531-2&lt;K$7),0,($D531-SUM($F531:J531)-SUM($F470:J470))*SAP_Leadsheet!$E$91)</f>
        <v>0</v>
      </c>
      <c r="L470" s="335">
        <f>IF(OR($C531&gt;L$7,$C531+$E531-2&lt;L$7),0,($D531-SUM($F531:K531)-SUM($F470:K470))*SAP_Leadsheet!$E$91)</f>
        <v>0</v>
      </c>
      <c r="M470" s="335">
        <f>IF(OR($C531&gt;M$7,$C531+$E531-2&lt;M$7),0,($D531-SUM($F531:L531)-SUM($F470:L470))*SAP_Leadsheet!$E$91)</f>
        <v>0</v>
      </c>
      <c r="N470" s="335">
        <f>IF(OR($C531&gt;N$7,$C531+$E531-2&lt;N$7),0,($D531-SUM($F531:M531)-SUM($F470:M470))*SAP_Leadsheet!$E$91)</f>
        <v>0</v>
      </c>
      <c r="O470" s="335">
        <f>IF(OR($C531&gt;O$7,$C531+$E531-2&lt;O$7),0,($D531-SUM($F531:N531)-SUM($F470:N470))*SAP_Leadsheet!$E$91)</f>
        <v>0</v>
      </c>
      <c r="P470" s="335">
        <f>IF(OR($C531&gt;P$7,$C531+$E531-2&lt;P$7),0,($D531-SUM($F531:O531)-SUM($F470:O470))*SAP_Leadsheet!$E$91)</f>
        <v>0</v>
      </c>
      <c r="Q470" s="335">
        <f>IF(OR($C531&gt;Q$7,$C531+$E531-2&lt;Q$7),0,($D531-SUM($F531:P531)-SUM($F470:P470))*SAP_Leadsheet!$E$91)</f>
        <v>0</v>
      </c>
      <c r="R470" s="335">
        <f>IF(OR($C531&gt;R$7,$C531+$E531-2&lt;R$7),0,($D531-SUM($F531:Q531)-SUM($F470:Q470))*SAP_Leadsheet!$E$91)</f>
        <v>0</v>
      </c>
      <c r="S470" s="335">
        <f>IF(OR($C531&gt;S$7,$C531+$E531-2&lt;S$7),0,($D531-SUM($F531:R531)-SUM($F470:R470))*SAP_Leadsheet!$E$91)</f>
        <v>0</v>
      </c>
      <c r="T470" s="335">
        <f>IF(OR($C531&gt;T$7,$C531+$E531-2&lt;T$7),0,($D531-SUM($F531:S531)-SUM($F470:S470))*SAP_Leadsheet!$E$91)</f>
        <v>0</v>
      </c>
      <c r="U470" s="335">
        <f>IF(OR($C531&gt;U$7,$C531+$E531-2&lt;U$7),0,($D531-SUM($F531:T531)-SUM($F470:T470))*SAP_Leadsheet!$E$91)</f>
        <v>0</v>
      </c>
      <c r="V470" s="335">
        <f>IF(OR($C531&gt;V$7,$C531+$E531-2&lt;V$7),0,($D531-SUM($F531:U531)-SUM($F470:U470))*SAP_Leadsheet!$E$91)</f>
        <v>0</v>
      </c>
      <c r="W470" s="335">
        <f>IF(OR($C531&gt;W$7,$C531+$E531-2&lt;W$7),0,($D531-SUM($F531:V531)-SUM($F470:V470))*SAP_Leadsheet!$E$91)</f>
        <v>0</v>
      </c>
      <c r="X470" s="335">
        <f>IF(OR($C531&gt;X$7,$C531+$E531-2&lt;X$7),0,($D531-SUM($F531:W531)-SUM($F470:W470))*SAP_Leadsheet!$E$91)</f>
        <v>0</v>
      </c>
      <c r="Y470" s="335">
        <f>IF(OR($C531&gt;Y$7,$C531+$E531-2&lt;Y$7),0,($D531-SUM($F531:X531)-SUM($F470:X470))*SAP_Leadsheet!$E$91)</f>
        <v>0</v>
      </c>
      <c r="Z470" s="335">
        <f>IF(OR($C531&gt;Z$7,$C531+$E531-2&lt;Z$7),0,($D531-SUM($F531:Y531)-SUM($F470:Y470))*SAP_Leadsheet!$E$91)</f>
        <v>0</v>
      </c>
      <c r="AA470" s="335">
        <f>IF(OR($C531&gt;AA$7,$C531+$E531-2&lt;AA$7),0,($D531-SUM($F531:Z531)-SUM($F470:Z470))*SAP_Leadsheet!$E$91)</f>
        <v>0</v>
      </c>
      <c r="AB470" s="335">
        <f>IF(OR($C531&gt;AB$7,$C531+$E531-2&lt;AB$7),0,($D531-SUM($F531:AA531)-SUM($F470:AA470))*SAP_Leadsheet!$E$91)</f>
        <v>0</v>
      </c>
      <c r="AC470" s="335">
        <f>IF(OR($C531&gt;AC$7,$C531+$E531-2&lt;AC$7),0,($D531-SUM($F531:AB531)-SUM($F470:AB470))*SAP_Leadsheet!$E$91)</f>
        <v>0</v>
      </c>
      <c r="AD470" s="335">
        <f>IF(OR($C531&gt;AD$7,$C531+$E531-2&lt;AD$7),0,($D531-SUM($F531:AC531)-SUM($F470:AC470))*SAP_Leadsheet!$E$91)</f>
        <v>0</v>
      </c>
      <c r="AE470" s="335">
        <f>IF(OR($C531&gt;AE$7,$C531+$E531-2&lt;AE$7),0,($D531-SUM($F531:AD531)-SUM($F470:AD470))*SAP_Leadsheet!$E$91)</f>
        <v>0</v>
      </c>
      <c r="AF470" s="335">
        <f>IF(OR($C531&gt;AF$7,$C531+$E531-2&lt;AF$7),0,($D531-SUM($F531:AE531)-SUM($F470:AE470))*SAP_Leadsheet!$E$91)</f>
        <v>0</v>
      </c>
      <c r="AG470" s="335">
        <f>IF(OR($C531&gt;AG$7,$C531+$E531-2&lt;AG$7),0,($D531-SUM($F531:AF531)-SUM($F470:AF470))*SAP_Leadsheet!$E$91)</f>
        <v>0</v>
      </c>
      <c r="AH470" s="335">
        <f>IF(OR($C531&gt;AH$7,$C531+$E531-2&lt;AH$7),0,($D531-SUM($F531:AG531)-SUM($F470:AG470))*SAP_Leadsheet!$E$91)</f>
        <v>0</v>
      </c>
      <c r="AI470" s="335">
        <f>IF(OR($C531&gt;AI$7,$C531+$E531-2&lt;AI$7),0,($D531-SUM($F531:AH531)-SUM($F470:AH470))*SAP_Leadsheet!$E$91)</f>
        <v>0</v>
      </c>
      <c r="AJ470" s="335">
        <f>IF(OR($C531&gt;AJ$7,$C531+$E531-2&lt;AJ$7),0,($D531-SUM($F531:AI531)-SUM($F470:AI470))*SAP_Leadsheet!$E$91)</f>
        <v>0</v>
      </c>
      <c r="AK470" s="335">
        <f>IF(OR($C531&gt;AK$7,$C531+$E531-2&lt;AK$7),0,($D531-SUM($F531:AJ531)-SUM($F470:AJ470))*SAP_Leadsheet!$E$91)</f>
        <v>0</v>
      </c>
      <c r="AL470" s="335">
        <f>IF(OR($C531&gt;AL$7,$C531+$E531-2&lt;AL$7),0,($D531-SUM($F531:AK531)-SUM($F470:AK470))*SAP_Leadsheet!$E$91)</f>
        <v>0</v>
      </c>
      <c r="AM470" s="335">
        <f>IF(OR($C531&gt;AM$7,$C531+$E531-2&lt;AM$7),0,($D531-SUM($F531:AL531)-SUM($F470:AL470))*SAP_Leadsheet!$E$91)</f>
        <v>0</v>
      </c>
      <c r="AN470" s="335">
        <f>IF(OR($C531&gt;AN$7,$C531+$E531-2&lt;AN$7),0,($D531-SUM($F531:AM531)-SUM($F470:AM470))*SAP_Leadsheet!$E$91)</f>
        <v>0</v>
      </c>
      <c r="AO470" s="335">
        <f>IF(OR($C531&gt;AO$7,$C531+$E531-2&lt;AO$7),0,($D531-SUM($F531:AN531)-SUM($F470:AN470))*SAP_Leadsheet!$E$91)</f>
        <v>0</v>
      </c>
      <c r="AP470" s="335">
        <f>IF(OR($C531&gt;AP$7,$C531+$E531-2&lt;AP$7),0,($D531-SUM($F531:AO531)-SUM($F470:AO470))*SAP_Leadsheet!$E$91)</f>
        <v>0</v>
      </c>
      <c r="AQ470" s="335">
        <f>IF(OR($C531&gt;AQ$7,$C531+$E531-2&lt;AQ$7),0,($D531-SUM($F531:AP531)-SUM($F470:AP470))*SAP_Leadsheet!$E$91)</f>
        <v>0</v>
      </c>
      <c r="AR470" s="335">
        <f>IF(OR($C531&gt;AR$7,$C531+$E531-2&lt;AR$7),0,($D531-SUM($F531:AQ531)-SUM($F470:AQ470))*SAP_Leadsheet!$E$91)</f>
        <v>0</v>
      </c>
      <c r="AS470" s="335">
        <f>IF(OR($C531&gt;AS$7,$C531+$E531-2&lt;AS$7),0,($D531-SUM($F531:AR531)-SUM($F470:AR470))*SAP_Leadsheet!$E$91)</f>
        <v>0</v>
      </c>
      <c r="AT470" s="335">
        <f>IF(OR($C531&gt;AT$7,$C531+$E531-2&lt;AT$7),0,($D531-SUM($F531:AS531)-SUM($F470:AS470))*SAP_Leadsheet!$E$91)</f>
        <v>0</v>
      </c>
      <c r="AU470" s="335">
        <f>IF(OR($C531&gt;AU$7,$C531+$E531-2&lt;AU$7),0,($D531-SUM($F531:AT531)-SUM($F470:AT470))*SAP_Leadsheet!$E$91)</f>
        <v>0</v>
      </c>
      <c r="AV470" s="335">
        <f>IF(OR($C531&gt;AV$7,$C531+$E531-2&lt;AV$7),0,($D531-SUM($F531:AU531)-SUM($F470:AU470))*SAP_Leadsheet!$E$91)</f>
        <v>0</v>
      </c>
      <c r="AW470" s="335">
        <f>IF(OR($C531&gt;AW$7,$C531+$E531-2&lt;AW$7),0,($D531-SUM($F531:AV531)-SUM($F470:AV470))*SAP_Leadsheet!$E$91)</f>
        <v>0</v>
      </c>
      <c r="AX470" s="335">
        <f>IF(OR($C531&gt;AX$7,$C531+$E531-2&lt;AX$7),0,($D531-SUM($F531:AW531)-SUM($F470:AW470))*SAP_Leadsheet!$E$91)</f>
        <v>0</v>
      </c>
      <c r="AY470" s="335">
        <f>IF(OR($C531&gt;AY$7,$C531+$E531-2&lt;AY$7),0,($D531-SUM($F531:AX531)-SUM($F470:AX470))*SAP_Leadsheet!$E$91)</f>
        <v>0</v>
      </c>
      <c r="AZ470" s="335">
        <f>IF(OR($C531&gt;AZ$7,$C531+$E531-2&lt;AZ$7),0,($D531-SUM($F531:AY531)-SUM($F470:AY470))*SAP_Leadsheet!$E$91)</f>
        <v>0</v>
      </c>
      <c r="BA470" s="335">
        <f>IF(OR($C531&gt;BA$7,$C531+$E531-2&lt;BA$7),0,($D531-SUM($F531:AZ531)-SUM($F470:AZ470))*SAP_Leadsheet!$E$91)</f>
        <v>0</v>
      </c>
      <c r="BB470" s="335">
        <f>IF(OR($C531&gt;BB$7,$C531+$E531-2&lt;BB$7),0,($D531-SUM($F531:BA531)-SUM($F470:BA470))*SAP_Leadsheet!$E$91)</f>
        <v>0</v>
      </c>
      <c r="BC470" s="335">
        <f>IF(OR($C531&gt;BC$7,$C531+$E531-2&lt;BC$7),0,($D531-SUM($F531:BB531)-SUM($F470:BB470))*SAP_Leadsheet!$E$91)</f>
        <v>0</v>
      </c>
      <c r="BD470" s="335">
        <f>IF(OR($C531&gt;BD$7,$C531+$E531-2&lt;BD$7),0,($D531-SUM($F531:BC531)-SUM($F470:BC470))*SAP_Leadsheet!$E$91)</f>
        <v>0</v>
      </c>
      <c r="BE470" s="335">
        <f>IF(OR($C531&gt;BE$7,$C531+$E531-2&lt;BE$7),0,($D531-SUM($F531:BD531)-SUM($F470:BD470))*SAP_Leadsheet!$E$91)</f>
        <v>0</v>
      </c>
      <c r="BF470" s="335">
        <f>IF(OR($C531&gt;BF$7,$C531+$E531-2&lt;BF$7),0,($D531-SUM($F531:BE531)-SUM($F470:BE470))*SAP_Leadsheet!$E$91)</f>
        <v>0</v>
      </c>
      <c r="BG470" s="335">
        <f>IF(OR($C531&gt;BG$7,$C531+$E531-2&lt;BG$7),0,($D531-SUM($F531:BF531)-SUM($F470:BF470))*SAP_Leadsheet!$E$91)</f>
        <v>0</v>
      </c>
      <c r="BH470" s="335">
        <f>IF(OR($C531&gt;BH$7,$C531+$E531-2&lt;BH$7),0,($D531-SUM($F531:BG531)-SUM($F470:BG470))*SAP_Leadsheet!$E$91)</f>
        <v>0</v>
      </c>
      <c r="BI470" s="335">
        <f>IF(OR($C531&gt;BI$7,$C531+$E531-2&lt;BI$7),0,($D531-SUM($F531:BH531)-SUM($F470:BH470))*SAP_Leadsheet!$E$91)</f>
        <v>0</v>
      </c>
      <c r="BJ470" s="335">
        <f>IF(OR($C531&gt;BJ$7,$C531+$E531-2&lt;BJ$7),0,($D531-SUM($F531:BI531)-SUM($F470:BI470))*SAP_Leadsheet!$E$91)</f>
        <v>0</v>
      </c>
      <c r="BK470" s="335">
        <f>IF(OR($C531&gt;BK$7,$C531+$E531-2&lt;BK$7),0,($D531-SUM($F531:BJ531)-SUM($F470:BJ470))*SAP_Leadsheet!$E$91)</f>
        <v>0</v>
      </c>
      <c r="BL470" s="335">
        <f>IF(OR($C531&gt;BL$7,$C531+$E531-2&lt;BL$7),0,($D531-SUM($F531:BK531)-SUM($F470:BK470))*SAP_Leadsheet!$E$91)</f>
        <v>0</v>
      </c>
      <c r="BM470" s="335">
        <f>IF(OR($C531&gt;BM$7,$C531+$E531-2&lt;BM$7),0,($D531-SUM($F531:BL531)-SUM($F470:BL470))*SAP_Leadsheet!$E$91)</f>
        <v>0</v>
      </c>
      <c r="BN470" s="335">
        <f>IF(OR($C531&gt;BN$7,$C531+$E531-2&lt;BN$7),0,($D531-SUM($F531:BM531)-SUM($F470:BM470))*SAP_Leadsheet!$E$91)</f>
        <v>0</v>
      </c>
      <c r="BO470" s="253"/>
      <c r="BP470" s="253"/>
      <c r="BQ470" s="253"/>
      <c r="BR470" s="253"/>
      <c r="BS470" s="253"/>
      <c r="BT470" s="253"/>
      <c r="BU470" s="253"/>
      <c r="BV470" s="253"/>
      <c r="BW470" s="253"/>
      <c r="BX470" s="253"/>
      <c r="BY470" s="253"/>
      <c r="BZ470" s="253"/>
      <c r="CA470" s="253"/>
      <c r="CB470" s="253"/>
      <c r="CC470" s="253"/>
      <c r="CD470" s="253"/>
      <c r="CE470" s="253"/>
      <c r="CF470" s="253"/>
      <c r="CG470" s="253"/>
      <c r="CH470" s="253"/>
      <c r="CI470" s="253"/>
      <c r="CJ470" s="253"/>
      <c r="CK470" s="253"/>
      <c r="CL470" s="253"/>
    </row>
    <row r="471" spans="1:90" hidden="1" outlineLevel="1" x14ac:dyDescent="0.15">
      <c r="A471" s="112"/>
      <c r="B471" s="87"/>
      <c r="C471" s="8">
        <v>57</v>
      </c>
      <c r="D471" s="332"/>
      <c r="E471" s="333"/>
      <c r="F471" s="334"/>
      <c r="G471" s="335">
        <f>IF(OR($C532&gt;G$7,$C532+$E532-2&lt;G$7),0,($D532-SUM($F532:F532)-SUM($F471:F471))*SAP_Leadsheet!$E$91)</f>
        <v>0</v>
      </c>
      <c r="H471" s="335">
        <f>IF(OR($C532&gt;H$7,$C532+$E532-2&lt;H$7),0,($D532-SUM($F532:G532)-SUM($F471:G471))*SAP_Leadsheet!$E$91)</f>
        <v>0</v>
      </c>
      <c r="I471" s="335">
        <f>IF(OR($C532&gt;I$7,$C532+$E532-2&lt;I$7),0,($D532-SUM($F532:H532)-SUM($F471:H471))*SAP_Leadsheet!$E$91)</f>
        <v>0</v>
      </c>
      <c r="J471" s="335">
        <f>IF(OR($C532&gt;J$7,$C532+$E532-2&lt;J$7),0,($D532-SUM($F532:I532)-SUM($F471:I471))*SAP_Leadsheet!$E$91)</f>
        <v>0</v>
      </c>
      <c r="K471" s="335">
        <f>IF(OR($C532&gt;K$7,$C532+$E532-2&lt;K$7),0,($D532-SUM($F532:J532)-SUM($F471:J471))*SAP_Leadsheet!$E$91)</f>
        <v>0</v>
      </c>
      <c r="L471" s="335">
        <f>IF(OR($C532&gt;L$7,$C532+$E532-2&lt;L$7),0,($D532-SUM($F532:K532)-SUM($F471:K471))*SAP_Leadsheet!$E$91)</f>
        <v>0</v>
      </c>
      <c r="M471" s="335">
        <f>IF(OR($C532&gt;M$7,$C532+$E532-2&lt;M$7),0,($D532-SUM($F532:L532)-SUM($F471:L471))*SAP_Leadsheet!$E$91)</f>
        <v>0</v>
      </c>
      <c r="N471" s="335">
        <f>IF(OR($C532&gt;N$7,$C532+$E532-2&lt;N$7),0,($D532-SUM($F532:M532)-SUM($F471:M471))*SAP_Leadsheet!$E$91)</f>
        <v>0</v>
      </c>
      <c r="O471" s="335">
        <f>IF(OR($C532&gt;O$7,$C532+$E532-2&lt;O$7),0,($D532-SUM($F532:N532)-SUM($F471:N471))*SAP_Leadsheet!$E$91)</f>
        <v>0</v>
      </c>
      <c r="P471" s="335">
        <f>IF(OR($C532&gt;P$7,$C532+$E532-2&lt;P$7),0,($D532-SUM($F532:O532)-SUM($F471:O471))*SAP_Leadsheet!$E$91)</f>
        <v>0</v>
      </c>
      <c r="Q471" s="335">
        <f>IF(OR($C532&gt;Q$7,$C532+$E532-2&lt;Q$7),0,($D532-SUM($F532:P532)-SUM($F471:P471))*SAP_Leadsheet!$E$91)</f>
        <v>0</v>
      </c>
      <c r="R471" s="335">
        <f>IF(OR($C532&gt;R$7,$C532+$E532-2&lt;R$7),0,($D532-SUM($F532:Q532)-SUM($F471:Q471))*SAP_Leadsheet!$E$91)</f>
        <v>0</v>
      </c>
      <c r="S471" s="335">
        <f>IF(OR($C532&gt;S$7,$C532+$E532-2&lt;S$7),0,($D532-SUM($F532:R532)-SUM($F471:R471))*SAP_Leadsheet!$E$91)</f>
        <v>0</v>
      </c>
      <c r="T471" s="335">
        <f>IF(OR($C532&gt;T$7,$C532+$E532-2&lt;T$7),0,($D532-SUM($F532:S532)-SUM($F471:S471))*SAP_Leadsheet!$E$91)</f>
        <v>0</v>
      </c>
      <c r="U471" s="335">
        <f>IF(OR($C532&gt;U$7,$C532+$E532-2&lt;U$7),0,($D532-SUM($F532:T532)-SUM($F471:T471))*SAP_Leadsheet!$E$91)</f>
        <v>0</v>
      </c>
      <c r="V471" s="335">
        <f>IF(OR($C532&gt;V$7,$C532+$E532-2&lt;V$7),0,($D532-SUM($F532:U532)-SUM($F471:U471))*SAP_Leadsheet!$E$91)</f>
        <v>0</v>
      </c>
      <c r="W471" s="335">
        <f>IF(OR($C532&gt;W$7,$C532+$E532-2&lt;W$7),0,($D532-SUM($F532:V532)-SUM($F471:V471))*SAP_Leadsheet!$E$91)</f>
        <v>0</v>
      </c>
      <c r="X471" s="335">
        <f>IF(OR($C532&gt;X$7,$C532+$E532-2&lt;X$7),0,($D532-SUM($F532:W532)-SUM($F471:W471))*SAP_Leadsheet!$E$91)</f>
        <v>0</v>
      </c>
      <c r="Y471" s="335">
        <f>IF(OR($C532&gt;Y$7,$C532+$E532-2&lt;Y$7),0,($D532-SUM($F532:X532)-SUM($F471:X471))*SAP_Leadsheet!$E$91)</f>
        <v>0</v>
      </c>
      <c r="Z471" s="335">
        <f>IF(OR($C532&gt;Z$7,$C532+$E532-2&lt;Z$7),0,($D532-SUM($F532:Y532)-SUM($F471:Y471))*SAP_Leadsheet!$E$91)</f>
        <v>0</v>
      </c>
      <c r="AA471" s="335">
        <f>IF(OR($C532&gt;AA$7,$C532+$E532-2&lt;AA$7),0,($D532-SUM($F532:Z532)-SUM($F471:Z471))*SAP_Leadsheet!$E$91)</f>
        <v>0</v>
      </c>
      <c r="AB471" s="335">
        <f>IF(OR($C532&gt;AB$7,$C532+$E532-2&lt;AB$7),0,($D532-SUM($F532:AA532)-SUM($F471:AA471))*SAP_Leadsheet!$E$91)</f>
        <v>0</v>
      </c>
      <c r="AC471" s="335">
        <f>IF(OR($C532&gt;AC$7,$C532+$E532-2&lt;AC$7),0,($D532-SUM($F532:AB532)-SUM($F471:AB471))*SAP_Leadsheet!$E$91)</f>
        <v>0</v>
      </c>
      <c r="AD471" s="335">
        <f>IF(OR($C532&gt;AD$7,$C532+$E532-2&lt;AD$7),0,($D532-SUM($F532:AC532)-SUM($F471:AC471))*SAP_Leadsheet!$E$91)</f>
        <v>0</v>
      </c>
      <c r="AE471" s="335">
        <f>IF(OR($C532&gt;AE$7,$C532+$E532-2&lt;AE$7),0,($D532-SUM($F532:AD532)-SUM($F471:AD471))*SAP_Leadsheet!$E$91)</f>
        <v>0</v>
      </c>
      <c r="AF471" s="335">
        <f>IF(OR($C532&gt;AF$7,$C532+$E532-2&lt;AF$7),0,($D532-SUM($F532:AE532)-SUM($F471:AE471))*SAP_Leadsheet!$E$91)</f>
        <v>0</v>
      </c>
      <c r="AG471" s="335">
        <f>IF(OR($C532&gt;AG$7,$C532+$E532-2&lt;AG$7),0,($D532-SUM($F532:AF532)-SUM($F471:AF471))*SAP_Leadsheet!$E$91)</f>
        <v>0</v>
      </c>
      <c r="AH471" s="335">
        <f>IF(OR($C532&gt;AH$7,$C532+$E532-2&lt;AH$7),0,($D532-SUM($F532:AG532)-SUM($F471:AG471))*SAP_Leadsheet!$E$91)</f>
        <v>0</v>
      </c>
      <c r="AI471" s="335">
        <f>IF(OR($C532&gt;AI$7,$C532+$E532-2&lt;AI$7),0,($D532-SUM($F532:AH532)-SUM($F471:AH471))*SAP_Leadsheet!$E$91)</f>
        <v>0</v>
      </c>
      <c r="AJ471" s="335">
        <f>IF(OR($C532&gt;AJ$7,$C532+$E532-2&lt;AJ$7),0,($D532-SUM($F532:AI532)-SUM($F471:AI471))*SAP_Leadsheet!$E$91)</f>
        <v>0</v>
      </c>
      <c r="AK471" s="335">
        <f>IF(OR($C532&gt;AK$7,$C532+$E532-2&lt;AK$7),0,($D532-SUM($F532:AJ532)-SUM($F471:AJ471))*SAP_Leadsheet!$E$91)</f>
        <v>0</v>
      </c>
      <c r="AL471" s="335">
        <f>IF(OR($C532&gt;AL$7,$C532+$E532-2&lt;AL$7),0,($D532-SUM($F532:AK532)-SUM($F471:AK471))*SAP_Leadsheet!$E$91)</f>
        <v>0</v>
      </c>
      <c r="AM471" s="335">
        <f>IF(OR($C532&gt;AM$7,$C532+$E532-2&lt;AM$7),0,($D532-SUM($F532:AL532)-SUM($F471:AL471))*SAP_Leadsheet!$E$91)</f>
        <v>0</v>
      </c>
      <c r="AN471" s="335">
        <f>IF(OR($C532&gt;AN$7,$C532+$E532-2&lt;AN$7),0,($D532-SUM($F532:AM532)-SUM($F471:AM471))*SAP_Leadsheet!$E$91)</f>
        <v>0</v>
      </c>
      <c r="AO471" s="335">
        <f>IF(OR($C532&gt;AO$7,$C532+$E532-2&lt;AO$7),0,($D532-SUM($F532:AN532)-SUM($F471:AN471))*SAP_Leadsheet!$E$91)</f>
        <v>0</v>
      </c>
      <c r="AP471" s="335">
        <f>IF(OR($C532&gt;AP$7,$C532+$E532-2&lt;AP$7),0,($D532-SUM($F532:AO532)-SUM($F471:AO471))*SAP_Leadsheet!$E$91)</f>
        <v>0</v>
      </c>
      <c r="AQ471" s="335">
        <f>IF(OR($C532&gt;AQ$7,$C532+$E532-2&lt;AQ$7),0,($D532-SUM($F532:AP532)-SUM($F471:AP471))*SAP_Leadsheet!$E$91)</f>
        <v>0</v>
      </c>
      <c r="AR471" s="335">
        <f>IF(OR($C532&gt;AR$7,$C532+$E532-2&lt;AR$7),0,($D532-SUM($F532:AQ532)-SUM($F471:AQ471))*SAP_Leadsheet!$E$91)</f>
        <v>0</v>
      </c>
      <c r="AS471" s="335">
        <f>IF(OR($C532&gt;AS$7,$C532+$E532-2&lt;AS$7),0,($D532-SUM($F532:AR532)-SUM($F471:AR471))*SAP_Leadsheet!$E$91)</f>
        <v>0</v>
      </c>
      <c r="AT471" s="335">
        <f>IF(OR($C532&gt;AT$7,$C532+$E532-2&lt;AT$7),0,($D532-SUM($F532:AS532)-SUM($F471:AS471))*SAP_Leadsheet!$E$91)</f>
        <v>0</v>
      </c>
      <c r="AU471" s="335">
        <f>IF(OR($C532&gt;AU$7,$C532+$E532-2&lt;AU$7),0,($D532-SUM($F532:AT532)-SUM($F471:AT471))*SAP_Leadsheet!$E$91)</f>
        <v>0</v>
      </c>
      <c r="AV471" s="335">
        <f>IF(OR($C532&gt;AV$7,$C532+$E532-2&lt;AV$7),0,($D532-SUM($F532:AU532)-SUM($F471:AU471))*SAP_Leadsheet!$E$91)</f>
        <v>0</v>
      </c>
      <c r="AW471" s="335">
        <f>IF(OR($C532&gt;AW$7,$C532+$E532-2&lt;AW$7),0,($D532-SUM($F532:AV532)-SUM($F471:AV471))*SAP_Leadsheet!$E$91)</f>
        <v>0</v>
      </c>
      <c r="AX471" s="335">
        <f>IF(OR($C532&gt;AX$7,$C532+$E532-2&lt;AX$7),0,($D532-SUM($F532:AW532)-SUM($F471:AW471))*SAP_Leadsheet!$E$91)</f>
        <v>0</v>
      </c>
      <c r="AY471" s="335">
        <f>IF(OR($C532&gt;AY$7,$C532+$E532-2&lt;AY$7),0,($D532-SUM($F532:AX532)-SUM($F471:AX471))*SAP_Leadsheet!$E$91)</f>
        <v>0</v>
      </c>
      <c r="AZ471" s="335">
        <f>IF(OR($C532&gt;AZ$7,$C532+$E532-2&lt;AZ$7),0,($D532-SUM($F532:AY532)-SUM($F471:AY471))*SAP_Leadsheet!$E$91)</f>
        <v>0</v>
      </c>
      <c r="BA471" s="335">
        <f>IF(OR($C532&gt;BA$7,$C532+$E532-2&lt;BA$7),0,($D532-SUM($F532:AZ532)-SUM($F471:AZ471))*SAP_Leadsheet!$E$91)</f>
        <v>0</v>
      </c>
      <c r="BB471" s="335">
        <f>IF(OR($C532&gt;BB$7,$C532+$E532-2&lt;BB$7),0,($D532-SUM($F532:BA532)-SUM($F471:BA471))*SAP_Leadsheet!$E$91)</f>
        <v>0</v>
      </c>
      <c r="BC471" s="335">
        <f>IF(OR($C532&gt;BC$7,$C532+$E532-2&lt;BC$7),0,($D532-SUM($F532:BB532)-SUM($F471:BB471))*SAP_Leadsheet!$E$91)</f>
        <v>0</v>
      </c>
      <c r="BD471" s="335">
        <f>IF(OR($C532&gt;BD$7,$C532+$E532-2&lt;BD$7),0,($D532-SUM($F532:BC532)-SUM($F471:BC471))*SAP_Leadsheet!$E$91)</f>
        <v>0</v>
      </c>
      <c r="BE471" s="335">
        <f>IF(OR($C532&gt;BE$7,$C532+$E532-2&lt;BE$7),0,($D532-SUM($F532:BD532)-SUM($F471:BD471))*SAP_Leadsheet!$E$91)</f>
        <v>0</v>
      </c>
      <c r="BF471" s="335">
        <f>IF(OR($C532&gt;BF$7,$C532+$E532-2&lt;BF$7),0,($D532-SUM($F532:BE532)-SUM($F471:BE471))*SAP_Leadsheet!$E$91)</f>
        <v>0</v>
      </c>
      <c r="BG471" s="335">
        <f>IF(OR($C532&gt;BG$7,$C532+$E532-2&lt;BG$7),0,($D532-SUM($F532:BF532)-SUM($F471:BF471))*SAP_Leadsheet!$E$91)</f>
        <v>0</v>
      </c>
      <c r="BH471" s="335">
        <f>IF(OR($C532&gt;BH$7,$C532+$E532-2&lt;BH$7),0,($D532-SUM($F532:BG532)-SUM($F471:BG471))*SAP_Leadsheet!$E$91)</f>
        <v>0</v>
      </c>
      <c r="BI471" s="335">
        <f>IF(OR($C532&gt;BI$7,$C532+$E532-2&lt;BI$7),0,($D532-SUM($F532:BH532)-SUM($F471:BH471))*SAP_Leadsheet!$E$91)</f>
        <v>0</v>
      </c>
      <c r="BJ471" s="335">
        <f>IF(OR($C532&gt;BJ$7,$C532+$E532-2&lt;BJ$7),0,($D532-SUM($F532:BI532)-SUM($F471:BI471))*SAP_Leadsheet!$E$91)</f>
        <v>0</v>
      </c>
      <c r="BK471" s="335">
        <f>IF(OR($C532&gt;BK$7,$C532+$E532-2&lt;BK$7),0,($D532-SUM($F532:BJ532)-SUM($F471:BJ471))*SAP_Leadsheet!$E$91)</f>
        <v>0</v>
      </c>
      <c r="BL471" s="335">
        <f>IF(OR($C532&gt;BL$7,$C532+$E532-2&lt;BL$7),0,($D532-SUM($F532:BK532)-SUM($F471:BK471))*SAP_Leadsheet!$E$91)</f>
        <v>0</v>
      </c>
      <c r="BM471" s="335">
        <f>IF(OR($C532&gt;BM$7,$C532+$E532-2&lt;BM$7),0,($D532-SUM($F532:BL532)-SUM($F471:BL471))*SAP_Leadsheet!$E$91)</f>
        <v>0</v>
      </c>
      <c r="BN471" s="335">
        <f>IF(OR($C532&gt;BN$7,$C532+$E532-2&lt;BN$7),0,($D532-SUM($F532:BM532)-SUM($F471:BM471))*SAP_Leadsheet!$E$91)</f>
        <v>0</v>
      </c>
      <c r="BO471" s="253"/>
      <c r="BP471" s="253"/>
      <c r="BQ471" s="253"/>
      <c r="BR471" s="253"/>
      <c r="BS471" s="253"/>
      <c r="BT471" s="253"/>
      <c r="BU471" s="253"/>
      <c r="BV471" s="253"/>
      <c r="BW471" s="253"/>
      <c r="BX471" s="253"/>
      <c r="BY471" s="253"/>
      <c r="BZ471" s="253"/>
      <c r="CA471" s="253"/>
      <c r="CB471" s="253"/>
      <c r="CC471" s="253"/>
      <c r="CD471" s="253"/>
      <c r="CE471" s="253"/>
      <c r="CF471" s="253"/>
      <c r="CG471" s="253"/>
      <c r="CH471" s="253"/>
      <c r="CI471" s="253"/>
      <c r="CJ471" s="253"/>
      <c r="CK471" s="253"/>
      <c r="CL471" s="253"/>
    </row>
    <row r="472" spans="1:90" hidden="1" outlineLevel="1" x14ac:dyDescent="0.15">
      <c r="A472" s="112"/>
      <c r="B472" s="87"/>
      <c r="C472" s="8">
        <v>58</v>
      </c>
      <c r="D472" s="332"/>
      <c r="E472" s="333"/>
      <c r="F472" s="334"/>
      <c r="G472" s="335">
        <f>IF(OR($C533&gt;G$7,$C533+$E533-2&lt;G$7),0,($D533-SUM($F533:F533)-SUM($F472:F472))*SAP_Leadsheet!$E$91)</f>
        <v>0</v>
      </c>
      <c r="H472" s="335">
        <f>IF(OR($C533&gt;H$7,$C533+$E533-2&lt;H$7),0,($D533-SUM($F533:G533)-SUM($F472:G472))*SAP_Leadsheet!$E$91)</f>
        <v>0</v>
      </c>
      <c r="I472" s="335">
        <f>IF(OR($C533&gt;I$7,$C533+$E533-2&lt;I$7),0,($D533-SUM($F533:H533)-SUM($F472:H472))*SAP_Leadsheet!$E$91)</f>
        <v>0</v>
      </c>
      <c r="J472" s="335">
        <f>IF(OR($C533&gt;J$7,$C533+$E533-2&lt;J$7),0,($D533-SUM($F533:I533)-SUM($F472:I472))*SAP_Leadsheet!$E$91)</f>
        <v>0</v>
      </c>
      <c r="K472" s="335">
        <f>IF(OR($C533&gt;K$7,$C533+$E533-2&lt;K$7),0,($D533-SUM($F533:J533)-SUM($F472:J472))*SAP_Leadsheet!$E$91)</f>
        <v>0</v>
      </c>
      <c r="L472" s="335">
        <f>IF(OR($C533&gt;L$7,$C533+$E533-2&lt;L$7),0,($D533-SUM($F533:K533)-SUM($F472:K472))*SAP_Leadsheet!$E$91)</f>
        <v>0</v>
      </c>
      <c r="M472" s="335">
        <f>IF(OR($C533&gt;M$7,$C533+$E533-2&lt;M$7),0,($D533-SUM($F533:L533)-SUM($F472:L472))*SAP_Leadsheet!$E$91)</f>
        <v>0</v>
      </c>
      <c r="N472" s="335">
        <f>IF(OR($C533&gt;N$7,$C533+$E533-2&lt;N$7),0,($D533-SUM($F533:M533)-SUM($F472:M472))*SAP_Leadsheet!$E$91)</f>
        <v>0</v>
      </c>
      <c r="O472" s="335">
        <f>IF(OR($C533&gt;O$7,$C533+$E533-2&lt;O$7),0,($D533-SUM($F533:N533)-SUM($F472:N472))*SAP_Leadsheet!$E$91)</f>
        <v>0</v>
      </c>
      <c r="P472" s="335">
        <f>IF(OR($C533&gt;P$7,$C533+$E533-2&lt;P$7),0,($D533-SUM($F533:O533)-SUM($F472:O472))*SAP_Leadsheet!$E$91)</f>
        <v>0</v>
      </c>
      <c r="Q472" s="335">
        <f>IF(OR($C533&gt;Q$7,$C533+$E533-2&lt;Q$7),0,($D533-SUM($F533:P533)-SUM($F472:P472))*SAP_Leadsheet!$E$91)</f>
        <v>0</v>
      </c>
      <c r="R472" s="335">
        <f>IF(OR($C533&gt;R$7,$C533+$E533-2&lt;R$7),0,($D533-SUM($F533:Q533)-SUM($F472:Q472))*SAP_Leadsheet!$E$91)</f>
        <v>0</v>
      </c>
      <c r="S472" s="335">
        <f>IF(OR($C533&gt;S$7,$C533+$E533-2&lt;S$7),0,($D533-SUM($F533:R533)-SUM($F472:R472))*SAP_Leadsheet!$E$91)</f>
        <v>0</v>
      </c>
      <c r="T472" s="335">
        <f>IF(OR($C533&gt;T$7,$C533+$E533-2&lt;T$7),0,($D533-SUM($F533:S533)-SUM($F472:S472))*SAP_Leadsheet!$E$91)</f>
        <v>0</v>
      </c>
      <c r="U472" s="335">
        <f>IF(OR($C533&gt;U$7,$C533+$E533-2&lt;U$7),0,($D533-SUM($F533:T533)-SUM($F472:T472))*SAP_Leadsheet!$E$91)</f>
        <v>0</v>
      </c>
      <c r="V472" s="335">
        <f>IF(OR($C533&gt;V$7,$C533+$E533-2&lt;V$7),0,($D533-SUM($F533:U533)-SUM($F472:U472))*SAP_Leadsheet!$E$91)</f>
        <v>0</v>
      </c>
      <c r="W472" s="335">
        <f>IF(OR($C533&gt;W$7,$C533+$E533-2&lt;W$7),0,($D533-SUM($F533:V533)-SUM($F472:V472))*SAP_Leadsheet!$E$91)</f>
        <v>0</v>
      </c>
      <c r="X472" s="335">
        <f>IF(OR($C533&gt;X$7,$C533+$E533-2&lt;X$7),0,($D533-SUM($F533:W533)-SUM($F472:W472))*SAP_Leadsheet!$E$91)</f>
        <v>0</v>
      </c>
      <c r="Y472" s="335">
        <f>IF(OR($C533&gt;Y$7,$C533+$E533-2&lt;Y$7),0,($D533-SUM($F533:X533)-SUM($F472:X472))*SAP_Leadsheet!$E$91)</f>
        <v>0</v>
      </c>
      <c r="Z472" s="335">
        <f>IF(OR($C533&gt;Z$7,$C533+$E533-2&lt;Z$7),0,($D533-SUM($F533:Y533)-SUM($F472:Y472))*SAP_Leadsheet!$E$91)</f>
        <v>0</v>
      </c>
      <c r="AA472" s="335">
        <f>IF(OR($C533&gt;AA$7,$C533+$E533-2&lt;AA$7),0,($D533-SUM($F533:Z533)-SUM($F472:Z472))*SAP_Leadsheet!$E$91)</f>
        <v>0</v>
      </c>
      <c r="AB472" s="335">
        <f>IF(OR($C533&gt;AB$7,$C533+$E533-2&lt;AB$7),0,($D533-SUM($F533:AA533)-SUM($F472:AA472))*SAP_Leadsheet!$E$91)</f>
        <v>0</v>
      </c>
      <c r="AC472" s="335">
        <f>IF(OR($C533&gt;AC$7,$C533+$E533-2&lt;AC$7),0,($D533-SUM($F533:AB533)-SUM($F472:AB472))*SAP_Leadsheet!$E$91)</f>
        <v>0</v>
      </c>
      <c r="AD472" s="335">
        <f>IF(OR($C533&gt;AD$7,$C533+$E533-2&lt;AD$7),0,($D533-SUM($F533:AC533)-SUM($F472:AC472))*SAP_Leadsheet!$E$91)</f>
        <v>0</v>
      </c>
      <c r="AE472" s="335">
        <f>IF(OR($C533&gt;AE$7,$C533+$E533-2&lt;AE$7),0,($D533-SUM($F533:AD533)-SUM($F472:AD472))*SAP_Leadsheet!$E$91)</f>
        <v>0</v>
      </c>
      <c r="AF472" s="335">
        <f>IF(OR($C533&gt;AF$7,$C533+$E533-2&lt;AF$7),0,($D533-SUM($F533:AE533)-SUM($F472:AE472))*SAP_Leadsheet!$E$91)</f>
        <v>0</v>
      </c>
      <c r="AG472" s="335">
        <f>IF(OR($C533&gt;AG$7,$C533+$E533-2&lt;AG$7),0,($D533-SUM($F533:AF533)-SUM($F472:AF472))*SAP_Leadsheet!$E$91)</f>
        <v>0</v>
      </c>
      <c r="AH472" s="335">
        <f>IF(OR($C533&gt;AH$7,$C533+$E533-2&lt;AH$7),0,($D533-SUM($F533:AG533)-SUM($F472:AG472))*SAP_Leadsheet!$E$91)</f>
        <v>0</v>
      </c>
      <c r="AI472" s="335">
        <f>IF(OR($C533&gt;AI$7,$C533+$E533-2&lt;AI$7),0,($D533-SUM($F533:AH533)-SUM($F472:AH472))*SAP_Leadsheet!$E$91)</f>
        <v>0</v>
      </c>
      <c r="AJ472" s="335">
        <f>IF(OR($C533&gt;AJ$7,$C533+$E533-2&lt;AJ$7),0,($D533-SUM($F533:AI533)-SUM($F472:AI472))*SAP_Leadsheet!$E$91)</f>
        <v>0</v>
      </c>
      <c r="AK472" s="335">
        <f>IF(OR($C533&gt;AK$7,$C533+$E533-2&lt;AK$7),0,($D533-SUM($F533:AJ533)-SUM($F472:AJ472))*SAP_Leadsheet!$E$91)</f>
        <v>0</v>
      </c>
      <c r="AL472" s="335">
        <f>IF(OR($C533&gt;AL$7,$C533+$E533-2&lt;AL$7),0,($D533-SUM($F533:AK533)-SUM($F472:AK472))*SAP_Leadsheet!$E$91)</f>
        <v>0</v>
      </c>
      <c r="AM472" s="335">
        <f>IF(OR($C533&gt;AM$7,$C533+$E533-2&lt;AM$7),0,($D533-SUM($F533:AL533)-SUM($F472:AL472))*SAP_Leadsheet!$E$91)</f>
        <v>0</v>
      </c>
      <c r="AN472" s="335">
        <f>IF(OR($C533&gt;AN$7,$C533+$E533-2&lt;AN$7),0,($D533-SUM($F533:AM533)-SUM($F472:AM472))*SAP_Leadsheet!$E$91)</f>
        <v>0</v>
      </c>
      <c r="AO472" s="335">
        <f>IF(OR($C533&gt;AO$7,$C533+$E533-2&lt;AO$7),0,($D533-SUM($F533:AN533)-SUM($F472:AN472))*SAP_Leadsheet!$E$91)</f>
        <v>0</v>
      </c>
      <c r="AP472" s="335">
        <f>IF(OR($C533&gt;AP$7,$C533+$E533-2&lt;AP$7),0,($D533-SUM($F533:AO533)-SUM($F472:AO472))*SAP_Leadsheet!$E$91)</f>
        <v>0</v>
      </c>
      <c r="AQ472" s="335">
        <f>IF(OR($C533&gt;AQ$7,$C533+$E533-2&lt;AQ$7),0,($D533-SUM($F533:AP533)-SUM($F472:AP472))*SAP_Leadsheet!$E$91)</f>
        <v>0</v>
      </c>
      <c r="AR472" s="335">
        <f>IF(OR($C533&gt;AR$7,$C533+$E533-2&lt;AR$7),0,($D533-SUM($F533:AQ533)-SUM($F472:AQ472))*SAP_Leadsheet!$E$91)</f>
        <v>0</v>
      </c>
      <c r="AS472" s="335">
        <f>IF(OR($C533&gt;AS$7,$C533+$E533-2&lt;AS$7),0,($D533-SUM($F533:AR533)-SUM($F472:AR472))*SAP_Leadsheet!$E$91)</f>
        <v>0</v>
      </c>
      <c r="AT472" s="335">
        <f>IF(OR($C533&gt;AT$7,$C533+$E533-2&lt;AT$7),0,($D533-SUM($F533:AS533)-SUM($F472:AS472))*SAP_Leadsheet!$E$91)</f>
        <v>0</v>
      </c>
      <c r="AU472" s="335">
        <f>IF(OR($C533&gt;AU$7,$C533+$E533-2&lt;AU$7),0,($D533-SUM($F533:AT533)-SUM($F472:AT472))*SAP_Leadsheet!$E$91)</f>
        <v>0</v>
      </c>
      <c r="AV472" s="335">
        <f>IF(OR($C533&gt;AV$7,$C533+$E533-2&lt;AV$7),0,($D533-SUM($F533:AU533)-SUM($F472:AU472))*SAP_Leadsheet!$E$91)</f>
        <v>0</v>
      </c>
      <c r="AW472" s="335">
        <f>IF(OR($C533&gt;AW$7,$C533+$E533-2&lt;AW$7),0,($D533-SUM($F533:AV533)-SUM($F472:AV472))*SAP_Leadsheet!$E$91)</f>
        <v>0</v>
      </c>
      <c r="AX472" s="335">
        <f>IF(OR($C533&gt;AX$7,$C533+$E533-2&lt;AX$7),0,($D533-SUM($F533:AW533)-SUM($F472:AW472))*SAP_Leadsheet!$E$91)</f>
        <v>0</v>
      </c>
      <c r="AY472" s="335">
        <f>IF(OR($C533&gt;AY$7,$C533+$E533-2&lt;AY$7),0,($D533-SUM($F533:AX533)-SUM($F472:AX472))*SAP_Leadsheet!$E$91)</f>
        <v>0</v>
      </c>
      <c r="AZ472" s="335">
        <f>IF(OR($C533&gt;AZ$7,$C533+$E533-2&lt;AZ$7),0,($D533-SUM($F533:AY533)-SUM($F472:AY472))*SAP_Leadsheet!$E$91)</f>
        <v>0</v>
      </c>
      <c r="BA472" s="335">
        <f>IF(OR($C533&gt;BA$7,$C533+$E533-2&lt;BA$7),0,($D533-SUM($F533:AZ533)-SUM($F472:AZ472))*SAP_Leadsheet!$E$91)</f>
        <v>0</v>
      </c>
      <c r="BB472" s="335">
        <f>IF(OR($C533&gt;BB$7,$C533+$E533-2&lt;BB$7),0,($D533-SUM($F533:BA533)-SUM($F472:BA472))*SAP_Leadsheet!$E$91)</f>
        <v>0</v>
      </c>
      <c r="BC472" s="335">
        <f>IF(OR($C533&gt;BC$7,$C533+$E533-2&lt;BC$7),0,($D533-SUM($F533:BB533)-SUM($F472:BB472))*SAP_Leadsheet!$E$91)</f>
        <v>0</v>
      </c>
      <c r="BD472" s="335">
        <f>IF(OR($C533&gt;BD$7,$C533+$E533-2&lt;BD$7),0,($D533-SUM($F533:BC533)-SUM($F472:BC472))*SAP_Leadsheet!$E$91)</f>
        <v>0</v>
      </c>
      <c r="BE472" s="335">
        <f>IF(OR($C533&gt;BE$7,$C533+$E533-2&lt;BE$7),0,($D533-SUM($F533:BD533)-SUM($F472:BD472))*SAP_Leadsheet!$E$91)</f>
        <v>0</v>
      </c>
      <c r="BF472" s="335">
        <f>IF(OR($C533&gt;BF$7,$C533+$E533-2&lt;BF$7),0,($D533-SUM($F533:BE533)-SUM($F472:BE472))*SAP_Leadsheet!$E$91)</f>
        <v>0</v>
      </c>
      <c r="BG472" s="335">
        <f>IF(OR($C533&gt;BG$7,$C533+$E533-2&lt;BG$7),0,($D533-SUM($F533:BF533)-SUM($F472:BF472))*SAP_Leadsheet!$E$91)</f>
        <v>0</v>
      </c>
      <c r="BH472" s="335">
        <f>IF(OR($C533&gt;BH$7,$C533+$E533-2&lt;BH$7),0,($D533-SUM($F533:BG533)-SUM($F472:BG472))*SAP_Leadsheet!$E$91)</f>
        <v>0</v>
      </c>
      <c r="BI472" s="335">
        <f>IF(OR($C533&gt;BI$7,$C533+$E533-2&lt;BI$7),0,($D533-SUM($F533:BH533)-SUM($F472:BH472))*SAP_Leadsheet!$E$91)</f>
        <v>0</v>
      </c>
      <c r="BJ472" s="335">
        <f>IF(OR($C533&gt;BJ$7,$C533+$E533-2&lt;BJ$7),0,($D533-SUM($F533:BI533)-SUM($F472:BI472))*SAP_Leadsheet!$E$91)</f>
        <v>0</v>
      </c>
      <c r="BK472" s="335">
        <f>IF(OR($C533&gt;BK$7,$C533+$E533-2&lt;BK$7),0,($D533-SUM($F533:BJ533)-SUM($F472:BJ472))*SAP_Leadsheet!$E$91)</f>
        <v>0</v>
      </c>
      <c r="BL472" s="335">
        <f>IF(OR($C533&gt;BL$7,$C533+$E533-2&lt;BL$7),0,($D533-SUM($F533:BK533)-SUM($F472:BK472))*SAP_Leadsheet!$E$91)</f>
        <v>0</v>
      </c>
      <c r="BM472" s="335">
        <f>IF(OR($C533&gt;BM$7,$C533+$E533-2&lt;BM$7),0,($D533-SUM($F533:BL533)-SUM($F472:BL472))*SAP_Leadsheet!$E$91)</f>
        <v>0</v>
      </c>
      <c r="BN472" s="335">
        <f>IF(OR($C533&gt;BN$7,$C533+$E533-2&lt;BN$7),0,($D533-SUM($F533:BM533)-SUM($F472:BM472))*SAP_Leadsheet!$E$91)</f>
        <v>0</v>
      </c>
      <c r="BO472" s="253"/>
      <c r="BP472" s="253"/>
      <c r="BQ472" s="253"/>
      <c r="BR472" s="253"/>
      <c r="BS472" s="253"/>
      <c r="BT472" s="253"/>
      <c r="BU472" s="253"/>
      <c r="BV472" s="253"/>
      <c r="BW472" s="253"/>
      <c r="BX472" s="253"/>
      <c r="BY472" s="253"/>
      <c r="BZ472" s="253"/>
      <c r="CA472" s="253"/>
      <c r="CB472" s="253"/>
      <c r="CC472" s="253"/>
      <c r="CD472" s="253"/>
      <c r="CE472" s="253"/>
      <c r="CF472" s="253"/>
      <c r="CG472" s="253"/>
      <c r="CH472" s="253"/>
      <c r="CI472" s="253"/>
      <c r="CJ472" s="253"/>
      <c r="CK472" s="253"/>
      <c r="CL472" s="253"/>
    </row>
    <row r="473" spans="1:90" hidden="1" outlineLevel="1" x14ac:dyDescent="0.15">
      <c r="A473" s="112"/>
      <c r="B473" s="87"/>
      <c r="C473" s="8">
        <v>59</v>
      </c>
      <c r="D473" s="332"/>
      <c r="E473" s="333"/>
      <c r="F473" s="334"/>
      <c r="G473" s="335">
        <f>IF(OR($C534&gt;G$7,$C534+$E534-2&lt;G$7),0,($D534-SUM($F534:F534)-SUM($F473:F473))*SAP_Leadsheet!$E$91)</f>
        <v>0</v>
      </c>
      <c r="H473" s="335">
        <f>IF(OR($C534&gt;H$7,$C534+$E534-2&lt;H$7),0,($D534-SUM($F534:G534)-SUM($F473:G473))*SAP_Leadsheet!$E$91)</f>
        <v>0</v>
      </c>
      <c r="I473" s="335">
        <f>IF(OR($C534&gt;I$7,$C534+$E534-2&lt;I$7),0,($D534-SUM($F534:H534)-SUM($F473:H473))*SAP_Leadsheet!$E$91)</f>
        <v>0</v>
      </c>
      <c r="J473" s="335">
        <f>IF(OR($C534&gt;J$7,$C534+$E534-2&lt;J$7),0,($D534-SUM($F534:I534)-SUM($F473:I473))*SAP_Leadsheet!$E$91)</f>
        <v>0</v>
      </c>
      <c r="K473" s="335">
        <f>IF(OR($C534&gt;K$7,$C534+$E534-2&lt;K$7),0,($D534-SUM($F534:J534)-SUM($F473:J473))*SAP_Leadsheet!$E$91)</f>
        <v>0</v>
      </c>
      <c r="L473" s="335">
        <f>IF(OR($C534&gt;L$7,$C534+$E534-2&lt;L$7),0,($D534-SUM($F534:K534)-SUM($F473:K473))*SAP_Leadsheet!$E$91)</f>
        <v>0</v>
      </c>
      <c r="M473" s="335">
        <f>IF(OR($C534&gt;M$7,$C534+$E534-2&lt;M$7),0,($D534-SUM($F534:L534)-SUM($F473:L473))*SAP_Leadsheet!$E$91)</f>
        <v>0</v>
      </c>
      <c r="N473" s="335">
        <f>IF(OR($C534&gt;N$7,$C534+$E534-2&lt;N$7),0,($D534-SUM($F534:M534)-SUM($F473:M473))*SAP_Leadsheet!$E$91)</f>
        <v>0</v>
      </c>
      <c r="O473" s="335">
        <f>IF(OR($C534&gt;O$7,$C534+$E534-2&lt;O$7),0,($D534-SUM($F534:N534)-SUM($F473:N473))*SAP_Leadsheet!$E$91)</f>
        <v>0</v>
      </c>
      <c r="P473" s="335">
        <f>IF(OR($C534&gt;P$7,$C534+$E534-2&lt;P$7),0,($D534-SUM($F534:O534)-SUM($F473:O473))*SAP_Leadsheet!$E$91)</f>
        <v>0</v>
      </c>
      <c r="Q473" s="335">
        <f>IF(OR($C534&gt;Q$7,$C534+$E534-2&lt;Q$7),0,($D534-SUM($F534:P534)-SUM($F473:P473))*SAP_Leadsheet!$E$91)</f>
        <v>0</v>
      </c>
      <c r="R473" s="335">
        <f>IF(OR($C534&gt;R$7,$C534+$E534-2&lt;R$7),0,($D534-SUM($F534:Q534)-SUM($F473:Q473))*SAP_Leadsheet!$E$91)</f>
        <v>0</v>
      </c>
      <c r="S473" s="335">
        <f>IF(OR($C534&gt;S$7,$C534+$E534-2&lt;S$7),0,($D534-SUM($F534:R534)-SUM($F473:R473))*SAP_Leadsheet!$E$91)</f>
        <v>0</v>
      </c>
      <c r="T473" s="335">
        <f>IF(OR($C534&gt;T$7,$C534+$E534-2&lt;T$7),0,($D534-SUM($F534:S534)-SUM($F473:S473))*SAP_Leadsheet!$E$91)</f>
        <v>0</v>
      </c>
      <c r="U473" s="335">
        <f>IF(OR($C534&gt;U$7,$C534+$E534-2&lt;U$7),0,($D534-SUM($F534:T534)-SUM($F473:T473))*SAP_Leadsheet!$E$91)</f>
        <v>0</v>
      </c>
      <c r="V473" s="335">
        <f>IF(OR($C534&gt;V$7,$C534+$E534-2&lt;V$7),0,($D534-SUM($F534:U534)-SUM($F473:U473))*SAP_Leadsheet!$E$91)</f>
        <v>0</v>
      </c>
      <c r="W473" s="335">
        <f>IF(OR($C534&gt;W$7,$C534+$E534-2&lt;W$7),0,($D534-SUM($F534:V534)-SUM($F473:V473))*SAP_Leadsheet!$E$91)</f>
        <v>0</v>
      </c>
      <c r="X473" s="335">
        <f>IF(OR($C534&gt;X$7,$C534+$E534-2&lt;X$7),0,($D534-SUM($F534:W534)-SUM($F473:W473))*SAP_Leadsheet!$E$91)</f>
        <v>0</v>
      </c>
      <c r="Y473" s="335">
        <f>IF(OR($C534&gt;Y$7,$C534+$E534-2&lt;Y$7),0,($D534-SUM($F534:X534)-SUM($F473:X473))*SAP_Leadsheet!$E$91)</f>
        <v>0</v>
      </c>
      <c r="Z473" s="335">
        <f>IF(OR($C534&gt;Z$7,$C534+$E534-2&lt;Z$7),0,($D534-SUM($F534:Y534)-SUM($F473:Y473))*SAP_Leadsheet!$E$91)</f>
        <v>0</v>
      </c>
      <c r="AA473" s="335">
        <f>IF(OR($C534&gt;AA$7,$C534+$E534-2&lt;AA$7),0,($D534-SUM($F534:Z534)-SUM($F473:Z473))*SAP_Leadsheet!$E$91)</f>
        <v>0</v>
      </c>
      <c r="AB473" s="335">
        <f>IF(OR($C534&gt;AB$7,$C534+$E534-2&lt;AB$7),0,($D534-SUM($F534:AA534)-SUM($F473:AA473))*SAP_Leadsheet!$E$91)</f>
        <v>0</v>
      </c>
      <c r="AC473" s="335">
        <f>IF(OR($C534&gt;AC$7,$C534+$E534-2&lt;AC$7),0,($D534-SUM($F534:AB534)-SUM($F473:AB473))*SAP_Leadsheet!$E$91)</f>
        <v>0</v>
      </c>
      <c r="AD473" s="335">
        <f>IF(OR($C534&gt;AD$7,$C534+$E534-2&lt;AD$7),0,($D534-SUM($F534:AC534)-SUM($F473:AC473))*SAP_Leadsheet!$E$91)</f>
        <v>0</v>
      </c>
      <c r="AE473" s="335">
        <f>IF(OR($C534&gt;AE$7,$C534+$E534-2&lt;AE$7),0,($D534-SUM($F534:AD534)-SUM($F473:AD473))*SAP_Leadsheet!$E$91)</f>
        <v>0</v>
      </c>
      <c r="AF473" s="335">
        <f>IF(OR($C534&gt;AF$7,$C534+$E534-2&lt;AF$7),0,($D534-SUM($F534:AE534)-SUM($F473:AE473))*SAP_Leadsheet!$E$91)</f>
        <v>0</v>
      </c>
      <c r="AG473" s="335">
        <f>IF(OR($C534&gt;AG$7,$C534+$E534-2&lt;AG$7),0,($D534-SUM($F534:AF534)-SUM($F473:AF473))*SAP_Leadsheet!$E$91)</f>
        <v>0</v>
      </c>
      <c r="AH473" s="335">
        <f>IF(OR($C534&gt;AH$7,$C534+$E534-2&lt;AH$7),0,($D534-SUM($F534:AG534)-SUM($F473:AG473))*SAP_Leadsheet!$E$91)</f>
        <v>0</v>
      </c>
      <c r="AI473" s="335">
        <f>IF(OR($C534&gt;AI$7,$C534+$E534-2&lt;AI$7),0,($D534-SUM($F534:AH534)-SUM($F473:AH473))*SAP_Leadsheet!$E$91)</f>
        <v>0</v>
      </c>
      <c r="AJ473" s="335">
        <f>IF(OR($C534&gt;AJ$7,$C534+$E534-2&lt;AJ$7),0,($D534-SUM($F534:AI534)-SUM($F473:AI473))*SAP_Leadsheet!$E$91)</f>
        <v>0</v>
      </c>
      <c r="AK473" s="335">
        <f>IF(OR($C534&gt;AK$7,$C534+$E534-2&lt;AK$7),0,($D534-SUM($F534:AJ534)-SUM($F473:AJ473))*SAP_Leadsheet!$E$91)</f>
        <v>0</v>
      </c>
      <c r="AL473" s="335">
        <f>IF(OR($C534&gt;AL$7,$C534+$E534-2&lt;AL$7),0,($D534-SUM($F534:AK534)-SUM($F473:AK473))*SAP_Leadsheet!$E$91)</f>
        <v>0</v>
      </c>
      <c r="AM473" s="335">
        <f>IF(OR($C534&gt;AM$7,$C534+$E534-2&lt;AM$7),0,($D534-SUM($F534:AL534)-SUM($F473:AL473))*SAP_Leadsheet!$E$91)</f>
        <v>0</v>
      </c>
      <c r="AN473" s="335">
        <f>IF(OR($C534&gt;AN$7,$C534+$E534-2&lt;AN$7),0,($D534-SUM($F534:AM534)-SUM($F473:AM473))*SAP_Leadsheet!$E$91)</f>
        <v>0</v>
      </c>
      <c r="AO473" s="335">
        <f>IF(OR($C534&gt;AO$7,$C534+$E534-2&lt;AO$7),0,($D534-SUM($F534:AN534)-SUM($F473:AN473))*SAP_Leadsheet!$E$91)</f>
        <v>0</v>
      </c>
      <c r="AP473" s="335">
        <f>IF(OR($C534&gt;AP$7,$C534+$E534-2&lt;AP$7),0,($D534-SUM($F534:AO534)-SUM($F473:AO473))*SAP_Leadsheet!$E$91)</f>
        <v>0</v>
      </c>
      <c r="AQ473" s="335">
        <f>IF(OR($C534&gt;AQ$7,$C534+$E534-2&lt;AQ$7),0,($D534-SUM($F534:AP534)-SUM($F473:AP473))*SAP_Leadsheet!$E$91)</f>
        <v>0</v>
      </c>
      <c r="AR473" s="335">
        <f>IF(OR($C534&gt;AR$7,$C534+$E534-2&lt;AR$7),0,($D534-SUM($F534:AQ534)-SUM($F473:AQ473))*SAP_Leadsheet!$E$91)</f>
        <v>0</v>
      </c>
      <c r="AS473" s="335">
        <f>IF(OR($C534&gt;AS$7,$C534+$E534-2&lt;AS$7),0,($D534-SUM($F534:AR534)-SUM($F473:AR473))*SAP_Leadsheet!$E$91)</f>
        <v>0</v>
      </c>
      <c r="AT473" s="335">
        <f>IF(OR($C534&gt;AT$7,$C534+$E534-2&lt;AT$7),0,($D534-SUM($F534:AS534)-SUM($F473:AS473))*SAP_Leadsheet!$E$91)</f>
        <v>0</v>
      </c>
      <c r="AU473" s="335">
        <f>IF(OR($C534&gt;AU$7,$C534+$E534-2&lt;AU$7),0,($D534-SUM($F534:AT534)-SUM($F473:AT473))*SAP_Leadsheet!$E$91)</f>
        <v>0</v>
      </c>
      <c r="AV473" s="335">
        <f>IF(OR($C534&gt;AV$7,$C534+$E534-2&lt;AV$7),0,($D534-SUM($F534:AU534)-SUM($F473:AU473))*SAP_Leadsheet!$E$91)</f>
        <v>0</v>
      </c>
      <c r="AW473" s="335">
        <f>IF(OR($C534&gt;AW$7,$C534+$E534-2&lt;AW$7),0,($D534-SUM($F534:AV534)-SUM($F473:AV473))*SAP_Leadsheet!$E$91)</f>
        <v>0</v>
      </c>
      <c r="AX473" s="335">
        <f>IF(OR($C534&gt;AX$7,$C534+$E534-2&lt;AX$7),0,($D534-SUM($F534:AW534)-SUM($F473:AW473))*SAP_Leadsheet!$E$91)</f>
        <v>0</v>
      </c>
      <c r="AY473" s="335">
        <f>IF(OR($C534&gt;AY$7,$C534+$E534-2&lt;AY$7),0,($D534-SUM($F534:AX534)-SUM($F473:AX473))*SAP_Leadsheet!$E$91)</f>
        <v>0</v>
      </c>
      <c r="AZ473" s="335">
        <f>IF(OR($C534&gt;AZ$7,$C534+$E534-2&lt;AZ$7),0,($D534-SUM($F534:AY534)-SUM($F473:AY473))*SAP_Leadsheet!$E$91)</f>
        <v>0</v>
      </c>
      <c r="BA473" s="335">
        <f>IF(OR($C534&gt;BA$7,$C534+$E534-2&lt;BA$7),0,($D534-SUM($F534:AZ534)-SUM($F473:AZ473))*SAP_Leadsheet!$E$91)</f>
        <v>0</v>
      </c>
      <c r="BB473" s="335">
        <f>IF(OR($C534&gt;BB$7,$C534+$E534-2&lt;BB$7),0,($D534-SUM($F534:BA534)-SUM($F473:BA473))*SAP_Leadsheet!$E$91)</f>
        <v>0</v>
      </c>
      <c r="BC473" s="335">
        <f>IF(OR($C534&gt;BC$7,$C534+$E534-2&lt;BC$7),0,($D534-SUM($F534:BB534)-SUM($F473:BB473))*SAP_Leadsheet!$E$91)</f>
        <v>0</v>
      </c>
      <c r="BD473" s="335">
        <f>IF(OR($C534&gt;BD$7,$C534+$E534-2&lt;BD$7),0,($D534-SUM($F534:BC534)-SUM($F473:BC473))*SAP_Leadsheet!$E$91)</f>
        <v>0</v>
      </c>
      <c r="BE473" s="335">
        <f>IF(OR($C534&gt;BE$7,$C534+$E534-2&lt;BE$7),0,($D534-SUM($F534:BD534)-SUM($F473:BD473))*SAP_Leadsheet!$E$91)</f>
        <v>0</v>
      </c>
      <c r="BF473" s="335">
        <f>IF(OR($C534&gt;BF$7,$C534+$E534-2&lt;BF$7),0,($D534-SUM($F534:BE534)-SUM($F473:BE473))*SAP_Leadsheet!$E$91)</f>
        <v>0</v>
      </c>
      <c r="BG473" s="335">
        <f>IF(OR($C534&gt;BG$7,$C534+$E534-2&lt;BG$7),0,($D534-SUM($F534:BF534)-SUM($F473:BF473))*SAP_Leadsheet!$E$91)</f>
        <v>0</v>
      </c>
      <c r="BH473" s="335">
        <f>IF(OR($C534&gt;BH$7,$C534+$E534-2&lt;BH$7),0,($D534-SUM($F534:BG534)-SUM($F473:BG473))*SAP_Leadsheet!$E$91)</f>
        <v>0</v>
      </c>
      <c r="BI473" s="335">
        <f>IF(OR($C534&gt;BI$7,$C534+$E534-2&lt;BI$7),0,($D534-SUM($F534:BH534)-SUM($F473:BH473))*SAP_Leadsheet!$E$91)</f>
        <v>0</v>
      </c>
      <c r="BJ473" s="335">
        <f>IF(OR($C534&gt;BJ$7,$C534+$E534-2&lt;BJ$7),0,($D534-SUM($F534:BI534)-SUM($F473:BI473))*SAP_Leadsheet!$E$91)</f>
        <v>0</v>
      </c>
      <c r="BK473" s="335">
        <f>IF(OR($C534&gt;BK$7,$C534+$E534-2&lt;BK$7),0,($D534-SUM($F534:BJ534)-SUM($F473:BJ473))*SAP_Leadsheet!$E$91)</f>
        <v>0</v>
      </c>
      <c r="BL473" s="335">
        <f>IF(OR($C534&gt;BL$7,$C534+$E534-2&lt;BL$7),0,($D534-SUM($F534:BK534)-SUM($F473:BK473))*SAP_Leadsheet!$E$91)</f>
        <v>0</v>
      </c>
      <c r="BM473" s="335">
        <f>IF(OR($C534&gt;BM$7,$C534+$E534-2&lt;BM$7),0,($D534-SUM($F534:BL534)-SUM($F473:BL473))*SAP_Leadsheet!$E$91)</f>
        <v>0</v>
      </c>
      <c r="BN473" s="335">
        <f>IF(OR($C534&gt;BN$7,$C534+$E534-2&lt;BN$7),0,($D534-SUM($F534:BM534)-SUM($F473:BM473))*SAP_Leadsheet!$E$91)</f>
        <v>0</v>
      </c>
      <c r="BO473" s="253"/>
      <c r="BP473" s="253"/>
      <c r="BQ473" s="253"/>
      <c r="BR473" s="253"/>
      <c r="BS473" s="253"/>
      <c r="BT473" s="253"/>
      <c r="BU473" s="253"/>
      <c r="BV473" s="253"/>
      <c r="BW473" s="253"/>
      <c r="BX473" s="253"/>
      <c r="BY473" s="253"/>
      <c r="BZ473" s="253"/>
      <c r="CA473" s="253"/>
      <c r="CB473" s="253"/>
      <c r="CC473" s="253"/>
      <c r="CD473" s="253"/>
      <c r="CE473" s="253"/>
      <c r="CF473" s="253"/>
      <c r="CG473" s="253"/>
      <c r="CH473" s="253"/>
      <c r="CI473" s="253"/>
      <c r="CJ473" s="253"/>
      <c r="CK473" s="253"/>
      <c r="CL473" s="253"/>
    </row>
    <row r="474" spans="1:90" hidden="1" outlineLevel="1" x14ac:dyDescent="0.15">
      <c r="A474" s="112"/>
      <c r="B474" s="87"/>
      <c r="C474" s="8">
        <v>60</v>
      </c>
      <c r="D474" s="332"/>
      <c r="E474" s="333"/>
      <c r="F474" s="334"/>
      <c r="G474" s="335">
        <f>IF(OR($C535&gt;G$7,$C535+$E535-2&lt;G$7),0,($D535-SUM($F535:F535)-SUM($F474:F474))*SAP_Leadsheet!$E$91)</f>
        <v>0</v>
      </c>
      <c r="H474" s="335">
        <f>IF(OR($C535&gt;H$7,$C535+$E535-2&lt;H$7),0,($D535-SUM($F535:G535)-SUM($F474:G474))*SAP_Leadsheet!$E$91)</f>
        <v>0</v>
      </c>
      <c r="I474" s="335">
        <f>IF(OR($C535&gt;I$7,$C535+$E535-2&lt;I$7),0,($D535-SUM($F535:H535)-SUM($F474:H474))*SAP_Leadsheet!$E$91)</f>
        <v>0</v>
      </c>
      <c r="J474" s="335">
        <f>IF(OR($C535&gt;J$7,$C535+$E535-2&lt;J$7),0,($D535-SUM($F535:I535)-SUM($F474:I474))*SAP_Leadsheet!$E$91)</f>
        <v>0</v>
      </c>
      <c r="K474" s="335">
        <f>IF(OR($C535&gt;K$7,$C535+$E535-2&lt;K$7),0,($D535-SUM($F535:J535)-SUM($F474:J474))*SAP_Leadsheet!$E$91)</f>
        <v>0</v>
      </c>
      <c r="L474" s="335">
        <f>IF(OR($C535&gt;L$7,$C535+$E535-2&lt;L$7),0,($D535-SUM($F535:K535)-SUM($F474:K474))*SAP_Leadsheet!$E$91)</f>
        <v>0</v>
      </c>
      <c r="M474" s="335">
        <f>IF(OR($C535&gt;M$7,$C535+$E535-2&lt;M$7),0,($D535-SUM($F535:L535)-SUM($F474:L474))*SAP_Leadsheet!$E$91)</f>
        <v>0</v>
      </c>
      <c r="N474" s="335">
        <f>IF(OR($C535&gt;N$7,$C535+$E535-2&lt;N$7),0,($D535-SUM($F535:M535)-SUM($F474:M474))*SAP_Leadsheet!$E$91)</f>
        <v>0</v>
      </c>
      <c r="O474" s="335">
        <f>IF(OR($C535&gt;O$7,$C535+$E535-2&lt;O$7),0,($D535-SUM($F535:N535)-SUM($F474:N474))*SAP_Leadsheet!$E$91)</f>
        <v>0</v>
      </c>
      <c r="P474" s="335">
        <f>IF(OR($C535&gt;P$7,$C535+$E535-2&lt;P$7),0,($D535-SUM($F535:O535)-SUM($F474:O474))*SAP_Leadsheet!$E$91)</f>
        <v>0</v>
      </c>
      <c r="Q474" s="335">
        <f>IF(OR($C535&gt;Q$7,$C535+$E535-2&lt;Q$7),0,($D535-SUM($F535:P535)-SUM($F474:P474))*SAP_Leadsheet!$E$91)</f>
        <v>0</v>
      </c>
      <c r="R474" s="335">
        <f>IF(OR($C535&gt;R$7,$C535+$E535-2&lt;R$7),0,($D535-SUM($F535:Q535)-SUM($F474:Q474))*SAP_Leadsheet!$E$91)</f>
        <v>0</v>
      </c>
      <c r="S474" s="335">
        <f>IF(OR($C535&gt;S$7,$C535+$E535-2&lt;S$7),0,($D535-SUM($F535:R535)-SUM($F474:R474))*SAP_Leadsheet!$E$91)</f>
        <v>0</v>
      </c>
      <c r="T474" s="335">
        <f>IF(OR($C535&gt;T$7,$C535+$E535-2&lt;T$7),0,($D535-SUM($F535:S535)-SUM($F474:S474))*SAP_Leadsheet!$E$91)</f>
        <v>0</v>
      </c>
      <c r="U474" s="335">
        <f>IF(OR($C535&gt;U$7,$C535+$E535-2&lt;U$7),0,($D535-SUM($F535:T535)-SUM($F474:T474))*SAP_Leadsheet!$E$91)</f>
        <v>0</v>
      </c>
      <c r="V474" s="335">
        <f>IF(OR($C535&gt;V$7,$C535+$E535-2&lt;V$7),0,($D535-SUM($F535:U535)-SUM($F474:U474))*SAP_Leadsheet!$E$91)</f>
        <v>0</v>
      </c>
      <c r="W474" s="335">
        <f>IF(OR($C535&gt;W$7,$C535+$E535-2&lt;W$7),0,($D535-SUM($F535:V535)-SUM($F474:V474))*SAP_Leadsheet!$E$91)</f>
        <v>0</v>
      </c>
      <c r="X474" s="335">
        <f>IF(OR($C535&gt;X$7,$C535+$E535-2&lt;X$7),0,($D535-SUM($F535:W535)-SUM($F474:W474))*SAP_Leadsheet!$E$91)</f>
        <v>0</v>
      </c>
      <c r="Y474" s="335">
        <f>IF(OR($C535&gt;Y$7,$C535+$E535-2&lt;Y$7),0,($D535-SUM($F535:X535)-SUM($F474:X474))*SAP_Leadsheet!$E$91)</f>
        <v>0</v>
      </c>
      <c r="Z474" s="335">
        <f>IF(OR($C535&gt;Z$7,$C535+$E535-2&lt;Z$7),0,($D535-SUM($F535:Y535)-SUM($F474:Y474))*SAP_Leadsheet!$E$91)</f>
        <v>0</v>
      </c>
      <c r="AA474" s="335">
        <f>IF(OR($C535&gt;AA$7,$C535+$E535-2&lt;AA$7),0,($D535-SUM($F535:Z535)-SUM($F474:Z474))*SAP_Leadsheet!$E$91)</f>
        <v>0</v>
      </c>
      <c r="AB474" s="335">
        <f>IF(OR($C535&gt;AB$7,$C535+$E535-2&lt;AB$7),0,($D535-SUM($F535:AA535)-SUM($F474:AA474))*SAP_Leadsheet!$E$91)</f>
        <v>0</v>
      </c>
      <c r="AC474" s="335">
        <f>IF(OR($C535&gt;AC$7,$C535+$E535-2&lt;AC$7),0,($D535-SUM($F535:AB535)-SUM($F474:AB474))*SAP_Leadsheet!$E$91)</f>
        <v>0</v>
      </c>
      <c r="AD474" s="335">
        <f>IF(OR($C535&gt;AD$7,$C535+$E535-2&lt;AD$7),0,($D535-SUM($F535:AC535)-SUM($F474:AC474))*SAP_Leadsheet!$E$91)</f>
        <v>0</v>
      </c>
      <c r="AE474" s="335">
        <f>IF(OR($C535&gt;AE$7,$C535+$E535-2&lt;AE$7),0,($D535-SUM($F535:AD535)-SUM($F474:AD474))*SAP_Leadsheet!$E$91)</f>
        <v>0</v>
      </c>
      <c r="AF474" s="335">
        <f>IF(OR($C535&gt;AF$7,$C535+$E535-2&lt;AF$7),0,($D535-SUM($F535:AE535)-SUM($F474:AE474))*SAP_Leadsheet!$E$91)</f>
        <v>0</v>
      </c>
      <c r="AG474" s="335">
        <f>IF(OR($C535&gt;AG$7,$C535+$E535-2&lt;AG$7),0,($D535-SUM($F535:AF535)-SUM($F474:AF474))*SAP_Leadsheet!$E$91)</f>
        <v>0</v>
      </c>
      <c r="AH474" s="335">
        <f>IF(OR($C535&gt;AH$7,$C535+$E535-2&lt;AH$7),0,($D535-SUM($F535:AG535)-SUM($F474:AG474))*SAP_Leadsheet!$E$91)</f>
        <v>0</v>
      </c>
      <c r="AI474" s="335">
        <f>IF(OR($C535&gt;AI$7,$C535+$E535-2&lt;AI$7),0,($D535-SUM($F535:AH535)-SUM($F474:AH474))*SAP_Leadsheet!$E$91)</f>
        <v>0</v>
      </c>
      <c r="AJ474" s="335">
        <f>IF(OR($C535&gt;AJ$7,$C535+$E535-2&lt;AJ$7),0,($D535-SUM($F535:AI535)-SUM($F474:AI474))*SAP_Leadsheet!$E$91)</f>
        <v>0</v>
      </c>
      <c r="AK474" s="335">
        <f>IF(OR($C535&gt;AK$7,$C535+$E535-2&lt;AK$7),0,($D535-SUM($F535:AJ535)-SUM($F474:AJ474))*SAP_Leadsheet!$E$91)</f>
        <v>0</v>
      </c>
      <c r="AL474" s="335">
        <f>IF(OR($C535&gt;AL$7,$C535+$E535-2&lt;AL$7),0,($D535-SUM($F535:AK535)-SUM($F474:AK474))*SAP_Leadsheet!$E$91)</f>
        <v>0</v>
      </c>
      <c r="AM474" s="335">
        <f>IF(OR($C535&gt;AM$7,$C535+$E535-2&lt;AM$7),0,($D535-SUM($F535:AL535)-SUM($F474:AL474))*SAP_Leadsheet!$E$91)</f>
        <v>0</v>
      </c>
      <c r="AN474" s="335">
        <f>IF(OR($C535&gt;AN$7,$C535+$E535-2&lt;AN$7),0,($D535-SUM($F535:AM535)-SUM($F474:AM474))*SAP_Leadsheet!$E$91)</f>
        <v>0</v>
      </c>
      <c r="AO474" s="335">
        <f>IF(OR($C535&gt;AO$7,$C535+$E535-2&lt;AO$7),0,($D535-SUM($F535:AN535)-SUM($F474:AN474))*SAP_Leadsheet!$E$91)</f>
        <v>0</v>
      </c>
      <c r="AP474" s="335">
        <f>IF(OR($C535&gt;AP$7,$C535+$E535-2&lt;AP$7),0,($D535-SUM($F535:AO535)-SUM($F474:AO474))*SAP_Leadsheet!$E$91)</f>
        <v>0</v>
      </c>
      <c r="AQ474" s="335">
        <f>IF(OR($C535&gt;AQ$7,$C535+$E535-2&lt;AQ$7),0,($D535-SUM($F535:AP535)-SUM($F474:AP474))*SAP_Leadsheet!$E$91)</f>
        <v>0</v>
      </c>
      <c r="AR474" s="335">
        <f>IF(OR($C535&gt;AR$7,$C535+$E535-2&lt;AR$7),0,($D535-SUM($F535:AQ535)-SUM($F474:AQ474))*SAP_Leadsheet!$E$91)</f>
        <v>0</v>
      </c>
      <c r="AS474" s="335">
        <f>IF(OR($C535&gt;AS$7,$C535+$E535-2&lt;AS$7),0,($D535-SUM($F535:AR535)-SUM($F474:AR474))*SAP_Leadsheet!$E$91)</f>
        <v>0</v>
      </c>
      <c r="AT474" s="335">
        <f>IF(OR($C535&gt;AT$7,$C535+$E535-2&lt;AT$7),0,($D535-SUM($F535:AS535)-SUM($F474:AS474))*SAP_Leadsheet!$E$91)</f>
        <v>0</v>
      </c>
      <c r="AU474" s="335">
        <f>IF(OR($C535&gt;AU$7,$C535+$E535-2&lt;AU$7),0,($D535-SUM($F535:AT535)-SUM($F474:AT474))*SAP_Leadsheet!$E$91)</f>
        <v>0</v>
      </c>
      <c r="AV474" s="335">
        <f>IF(OR($C535&gt;AV$7,$C535+$E535-2&lt;AV$7),0,($D535-SUM($F535:AU535)-SUM($F474:AU474))*SAP_Leadsheet!$E$91)</f>
        <v>0</v>
      </c>
      <c r="AW474" s="335">
        <f>IF(OR($C535&gt;AW$7,$C535+$E535-2&lt;AW$7),0,($D535-SUM($F535:AV535)-SUM($F474:AV474))*SAP_Leadsheet!$E$91)</f>
        <v>0</v>
      </c>
      <c r="AX474" s="335">
        <f>IF(OR($C535&gt;AX$7,$C535+$E535-2&lt;AX$7),0,($D535-SUM($F535:AW535)-SUM($F474:AW474))*SAP_Leadsheet!$E$91)</f>
        <v>0</v>
      </c>
      <c r="AY474" s="335">
        <f>IF(OR($C535&gt;AY$7,$C535+$E535-2&lt;AY$7),0,($D535-SUM($F535:AX535)-SUM($F474:AX474))*SAP_Leadsheet!$E$91)</f>
        <v>0</v>
      </c>
      <c r="AZ474" s="335">
        <f>IF(OR($C535&gt;AZ$7,$C535+$E535-2&lt;AZ$7),0,($D535-SUM($F535:AY535)-SUM($F474:AY474))*SAP_Leadsheet!$E$91)</f>
        <v>0</v>
      </c>
      <c r="BA474" s="335">
        <f>IF(OR($C535&gt;BA$7,$C535+$E535-2&lt;BA$7),0,($D535-SUM($F535:AZ535)-SUM($F474:AZ474))*SAP_Leadsheet!$E$91)</f>
        <v>0</v>
      </c>
      <c r="BB474" s="335">
        <f>IF(OR($C535&gt;BB$7,$C535+$E535-2&lt;BB$7),0,($D535-SUM($F535:BA535)-SUM($F474:BA474))*SAP_Leadsheet!$E$91)</f>
        <v>0</v>
      </c>
      <c r="BC474" s="335">
        <f>IF(OR($C535&gt;BC$7,$C535+$E535-2&lt;BC$7),0,($D535-SUM($F535:BB535)-SUM($F474:BB474))*SAP_Leadsheet!$E$91)</f>
        <v>0</v>
      </c>
      <c r="BD474" s="335">
        <f>IF(OR($C535&gt;BD$7,$C535+$E535-2&lt;BD$7),0,($D535-SUM($F535:BC535)-SUM($F474:BC474))*SAP_Leadsheet!$E$91)</f>
        <v>0</v>
      </c>
      <c r="BE474" s="335">
        <f>IF(OR($C535&gt;BE$7,$C535+$E535-2&lt;BE$7),0,($D535-SUM($F535:BD535)-SUM($F474:BD474))*SAP_Leadsheet!$E$91)</f>
        <v>0</v>
      </c>
      <c r="BF474" s="335">
        <f>IF(OR($C535&gt;BF$7,$C535+$E535-2&lt;BF$7),0,($D535-SUM($F535:BE535)-SUM($F474:BE474))*SAP_Leadsheet!$E$91)</f>
        <v>0</v>
      </c>
      <c r="BG474" s="335">
        <f>IF(OR($C535&gt;BG$7,$C535+$E535-2&lt;BG$7),0,($D535-SUM($F535:BF535)-SUM($F474:BF474))*SAP_Leadsheet!$E$91)</f>
        <v>0</v>
      </c>
      <c r="BH474" s="335">
        <f>IF(OR($C535&gt;BH$7,$C535+$E535-2&lt;BH$7),0,($D535-SUM($F535:BG535)-SUM($F474:BG474))*SAP_Leadsheet!$E$91)</f>
        <v>0</v>
      </c>
      <c r="BI474" s="335">
        <f>IF(OR($C535&gt;BI$7,$C535+$E535-2&lt;BI$7),0,($D535-SUM($F535:BH535)-SUM($F474:BH474))*SAP_Leadsheet!$E$91)</f>
        <v>0</v>
      </c>
      <c r="BJ474" s="335">
        <f>IF(OR($C535&gt;BJ$7,$C535+$E535-2&lt;BJ$7),0,($D535-SUM($F535:BI535)-SUM($F474:BI474))*SAP_Leadsheet!$E$91)</f>
        <v>0</v>
      </c>
      <c r="BK474" s="335">
        <f>IF(OR($C535&gt;BK$7,$C535+$E535-2&lt;BK$7),0,($D535-SUM($F535:BJ535)-SUM($F474:BJ474))*SAP_Leadsheet!$E$91)</f>
        <v>0</v>
      </c>
      <c r="BL474" s="335">
        <f>IF(OR($C535&gt;BL$7,$C535+$E535-2&lt;BL$7),0,($D535-SUM($F535:BK535)-SUM($F474:BK474))*SAP_Leadsheet!$E$91)</f>
        <v>0</v>
      </c>
      <c r="BM474" s="335">
        <f>IF(OR($C535&gt;BM$7,$C535+$E535-2&lt;BM$7),0,($D535-SUM($F535:BL535)-SUM($F474:BL474))*SAP_Leadsheet!$E$91)</f>
        <v>0</v>
      </c>
      <c r="BN474" s="335">
        <f>IF(OR($C535&gt;BN$7,$C535+$E535-2&lt;BN$7),0,($D535-SUM($F535:BM535)-SUM($F474:BM474))*SAP_Leadsheet!$E$91)</f>
        <v>0</v>
      </c>
      <c r="BO474" s="253"/>
      <c r="BP474" s="253"/>
      <c r="BQ474" s="253"/>
      <c r="BR474" s="253"/>
      <c r="BS474" s="253"/>
      <c r="BT474" s="253"/>
      <c r="BU474" s="253"/>
      <c r="BV474" s="253"/>
      <c r="BW474" s="253"/>
      <c r="BX474" s="253"/>
      <c r="BY474" s="253"/>
      <c r="BZ474" s="253"/>
      <c r="CA474" s="253"/>
      <c r="CB474" s="253"/>
      <c r="CC474" s="253"/>
      <c r="CD474" s="253"/>
      <c r="CE474" s="253"/>
      <c r="CF474" s="253"/>
      <c r="CG474" s="253"/>
      <c r="CH474" s="253"/>
      <c r="CI474" s="253"/>
      <c r="CJ474" s="253"/>
      <c r="CK474" s="253"/>
      <c r="CL474" s="253"/>
    </row>
    <row r="475" spans="1:90" collapsed="1" x14ac:dyDescent="0.15">
      <c r="A475" s="112"/>
      <c r="B475" s="87"/>
      <c r="D475" s="332" t="s">
        <v>470</v>
      </c>
      <c r="E475" s="333"/>
      <c r="F475" s="334" t="s">
        <v>466</v>
      </c>
      <c r="G475" s="335">
        <f>-SUM(G476:G535)</f>
        <v>0</v>
      </c>
      <c r="H475" s="335">
        <f t="shared" ref="H475:M475" si="35">-SUM(H476:H535)</f>
        <v>0</v>
      </c>
      <c r="I475" s="335">
        <f t="shared" si="35"/>
        <v>0</v>
      </c>
      <c r="J475" s="335">
        <f t="shared" si="35"/>
        <v>0</v>
      </c>
      <c r="K475" s="335">
        <f t="shared" si="35"/>
        <v>0</v>
      </c>
      <c r="L475" s="335">
        <f t="shared" si="35"/>
        <v>0</v>
      </c>
      <c r="M475" s="335">
        <f t="shared" si="35"/>
        <v>0</v>
      </c>
      <c r="N475" s="335">
        <f>-SUM(N476:N535)</f>
        <v>0</v>
      </c>
      <c r="O475" s="335">
        <f t="shared" ref="O475:BN475" si="36">-SUM(O476:O535)</f>
        <v>0</v>
      </c>
      <c r="P475" s="335">
        <f t="shared" si="36"/>
        <v>0</v>
      </c>
      <c r="Q475" s="335">
        <f t="shared" si="36"/>
        <v>0</v>
      </c>
      <c r="R475" s="335">
        <f t="shared" si="36"/>
        <v>0</v>
      </c>
      <c r="S475" s="335">
        <f t="shared" si="36"/>
        <v>0</v>
      </c>
      <c r="T475" s="335">
        <f t="shared" si="36"/>
        <v>0</v>
      </c>
      <c r="U475" s="335">
        <f t="shared" si="36"/>
        <v>0</v>
      </c>
      <c r="V475" s="335">
        <f t="shared" si="36"/>
        <v>0</v>
      </c>
      <c r="W475" s="335">
        <f t="shared" si="36"/>
        <v>0</v>
      </c>
      <c r="X475" s="335">
        <f t="shared" si="36"/>
        <v>0</v>
      </c>
      <c r="Y475" s="335">
        <f t="shared" si="36"/>
        <v>0</v>
      </c>
      <c r="Z475" s="335">
        <f t="shared" si="36"/>
        <v>0</v>
      </c>
      <c r="AA475" s="335">
        <f t="shared" si="36"/>
        <v>0</v>
      </c>
      <c r="AB475" s="335">
        <f t="shared" si="36"/>
        <v>0</v>
      </c>
      <c r="AC475" s="335">
        <f t="shared" si="36"/>
        <v>0</v>
      </c>
      <c r="AD475" s="335">
        <f t="shared" si="36"/>
        <v>0</v>
      </c>
      <c r="AE475" s="335">
        <f t="shared" si="36"/>
        <v>0</v>
      </c>
      <c r="AF475" s="335">
        <f t="shared" si="36"/>
        <v>0</v>
      </c>
      <c r="AG475" s="335">
        <f t="shared" si="36"/>
        <v>0</v>
      </c>
      <c r="AH475" s="335">
        <f t="shared" si="36"/>
        <v>0</v>
      </c>
      <c r="AI475" s="335">
        <f t="shared" si="36"/>
        <v>0</v>
      </c>
      <c r="AJ475" s="335">
        <f t="shared" si="36"/>
        <v>0</v>
      </c>
      <c r="AK475" s="335">
        <f t="shared" si="36"/>
        <v>0</v>
      </c>
      <c r="AL475" s="335">
        <f t="shared" si="36"/>
        <v>0</v>
      </c>
      <c r="AM475" s="335">
        <f t="shared" si="36"/>
        <v>0</v>
      </c>
      <c r="AN475" s="335">
        <f t="shared" si="36"/>
        <v>0</v>
      </c>
      <c r="AO475" s="335">
        <f t="shared" si="36"/>
        <v>0</v>
      </c>
      <c r="AP475" s="335">
        <f t="shared" si="36"/>
        <v>0</v>
      </c>
      <c r="AQ475" s="335">
        <f t="shared" si="36"/>
        <v>0</v>
      </c>
      <c r="AR475" s="335">
        <f t="shared" si="36"/>
        <v>0</v>
      </c>
      <c r="AS475" s="335">
        <f t="shared" si="36"/>
        <v>0</v>
      </c>
      <c r="AT475" s="335">
        <f t="shared" si="36"/>
        <v>0</v>
      </c>
      <c r="AU475" s="335">
        <f t="shared" si="36"/>
        <v>0</v>
      </c>
      <c r="AV475" s="335">
        <f t="shared" si="36"/>
        <v>0</v>
      </c>
      <c r="AW475" s="335">
        <f t="shared" si="36"/>
        <v>0</v>
      </c>
      <c r="AX475" s="335">
        <f t="shared" si="36"/>
        <v>0</v>
      </c>
      <c r="AY475" s="335">
        <f t="shared" si="36"/>
        <v>0</v>
      </c>
      <c r="AZ475" s="335">
        <f t="shared" si="36"/>
        <v>0</v>
      </c>
      <c r="BA475" s="335">
        <f t="shared" si="36"/>
        <v>0</v>
      </c>
      <c r="BB475" s="335">
        <f t="shared" si="36"/>
        <v>0</v>
      </c>
      <c r="BC475" s="335">
        <f t="shared" si="36"/>
        <v>0</v>
      </c>
      <c r="BD475" s="335">
        <f t="shared" si="36"/>
        <v>0</v>
      </c>
      <c r="BE475" s="335">
        <f t="shared" si="36"/>
        <v>0</v>
      </c>
      <c r="BF475" s="335">
        <f t="shared" si="36"/>
        <v>0</v>
      </c>
      <c r="BG475" s="335">
        <f t="shared" si="36"/>
        <v>0</v>
      </c>
      <c r="BH475" s="335">
        <f t="shared" si="36"/>
        <v>0</v>
      </c>
      <c r="BI475" s="335">
        <f t="shared" si="36"/>
        <v>0</v>
      </c>
      <c r="BJ475" s="335">
        <f t="shared" si="36"/>
        <v>0</v>
      </c>
      <c r="BK475" s="335">
        <f t="shared" si="36"/>
        <v>0</v>
      </c>
      <c r="BL475" s="335">
        <f t="shared" si="36"/>
        <v>0</v>
      </c>
      <c r="BM475" s="335">
        <f t="shared" si="36"/>
        <v>0</v>
      </c>
      <c r="BN475" s="335">
        <f t="shared" si="36"/>
        <v>0</v>
      </c>
      <c r="BO475" s="253"/>
      <c r="BP475" s="253"/>
      <c r="BQ475" s="253"/>
      <c r="BR475" s="253"/>
      <c r="BS475" s="253"/>
      <c r="BT475" s="253"/>
      <c r="BU475" s="253"/>
      <c r="BV475" s="253"/>
      <c r="BW475" s="253"/>
      <c r="BX475" s="253"/>
      <c r="BY475" s="253"/>
      <c r="BZ475" s="253"/>
      <c r="CA475" s="253"/>
      <c r="CB475" s="253"/>
      <c r="CC475" s="253"/>
      <c r="CD475" s="253"/>
      <c r="CE475" s="253"/>
      <c r="CF475" s="253"/>
      <c r="CG475" s="253"/>
      <c r="CH475" s="253"/>
      <c r="CI475" s="253"/>
      <c r="CJ475" s="253"/>
      <c r="CK475" s="253"/>
      <c r="CL475" s="253"/>
    </row>
    <row r="476" spans="1:90" hidden="1" outlineLevel="1" x14ac:dyDescent="0.15">
      <c r="A476" s="112"/>
      <c r="B476" s="336"/>
      <c r="C476" s="8" cm="1">
        <f t="array" ref="C476:C535">TRANSPOSE(G$7:BN$7)</f>
        <v>1</v>
      </c>
      <c r="D476" s="337" cm="1">
        <f t="array" ref="D476:D535">TRANSPOSE(G412:BN412)</f>
        <v>0</v>
      </c>
      <c r="E476" s="8">
        <f>SAP_Leadsheet!E87</f>
        <v>0</v>
      </c>
      <c r="F476" s="338"/>
      <c r="G476" s="339">
        <f>IF(OR($C476&gt;G$7,$C476+$E476-1&lt;G$7),0,($D476-SUM($F476:F476)-SUM($F415:F415))/($E476+$C476-G$7))</f>
        <v>0</v>
      </c>
      <c r="H476" s="339">
        <f>IF(OR($C476&gt;H$7,$C476+$E476-1&lt;H$7),0,($D476-SUM($F476:G476)-SUM($F415:G415))/($E476+$C476-H$7))</f>
        <v>0</v>
      </c>
      <c r="I476" s="339">
        <f>IF(OR($C476&gt;I$7,$C476+$E476-1&lt;I$7),0,($D476-SUM($F476:H476)-SUM($F415:H415))/($E476+$C476-I$7))</f>
        <v>0</v>
      </c>
      <c r="J476" s="339">
        <f>IF(OR($C476&gt;J$7,$C476+$E476-1&lt;J$7),0,($D476-SUM($F476:I476)-SUM($F415:I415))/($E476+$C476-J$7))</f>
        <v>0</v>
      </c>
      <c r="K476" s="339">
        <f>IF(OR($C476&gt;K$7,$C476+$E476-1&lt;K$7),0,($D476-SUM($F476:J476)-SUM($F415:J415))/($E476+$C476-K$7))</f>
        <v>0</v>
      </c>
      <c r="L476" s="339">
        <f>IF(OR($C476&gt;L$7,$C476+$E476-1&lt;L$7),0,($D476-SUM($F476:K476)-SUM($F415:K415))/($E476+$C476-L$7))</f>
        <v>0</v>
      </c>
      <c r="M476" s="339">
        <f>IF(OR($C476&gt;M$7,$C476+$E476-1&lt;M$7),0,($D476-SUM($F476:L476)-SUM($F415:L415))/($E476+$C476-M$7))</f>
        <v>0</v>
      </c>
      <c r="N476" s="339">
        <f>IF(OR($C476&gt;N$7,$C476+$E476-1&lt;N$7),0,($D476-SUM($F476:M476)-SUM($F415:M415))/($E476+$C476-N$7))</f>
        <v>0</v>
      </c>
      <c r="O476" s="339">
        <f>IF(OR($C476&gt;O$7,$C476+$E476-1&lt;O$7),0,($D476-SUM($F476:N476)-SUM($F415:N415))/($E476+$C476-O$7))</f>
        <v>0</v>
      </c>
      <c r="P476" s="339">
        <f>IF(OR($C476&gt;P$7,$C476+$E476-1&lt;P$7),0,($D476-SUM($F476:O476)-SUM($F415:O415))/($E476+$C476-P$7))</f>
        <v>0</v>
      </c>
      <c r="Q476" s="339">
        <f>IF(OR($C476&gt;Q$7,$C476+$E476-1&lt;Q$7),0,($D476-SUM($F476:P476)-SUM($F415:P415))/($E476+$C476-Q$7))</f>
        <v>0</v>
      </c>
      <c r="R476" s="339">
        <f>IF(OR($C476&gt;R$7,$C476+$E476-1&lt;R$7),0,($D476-SUM($F476:Q476)-SUM($F415:Q415))/($E476+$C476-R$7))</f>
        <v>0</v>
      </c>
      <c r="S476" s="339">
        <f>IF(OR($C476&gt;S$7,$C476+$E476-1&lt;S$7),0,($D476-SUM($F476:R476)-SUM($F415:R415))/($E476+$C476-S$7))</f>
        <v>0</v>
      </c>
      <c r="T476" s="339">
        <f>IF(OR($C476&gt;T$7,$C476+$E476-1&lt;T$7),0,($D476-SUM($F476:S476)-SUM($F415:S415))/($E476+$C476-T$7))</f>
        <v>0</v>
      </c>
      <c r="U476" s="339">
        <f>IF(OR($C476&gt;U$7,$C476+$E476-1&lt;U$7),0,($D476-SUM($F476:T476)-SUM($F415:T415))/($E476+$C476-U$7))</f>
        <v>0</v>
      </c>
      <c r="V476" s="339">
        <f>IF(OR($C476&gt;V$7,$C476+$E476-1&lt;V$7),0,($D476-SUM($F476:U476)-SUM($F415:U415))/($E476+$C476-V$7))</f>
        <v>0</v>
      </c>
      <c r="W476" s="339">
        <f>IF(OR($C476&gt;W$7,$C476+$E476-1&lt;W$7),0,($D476-SUM($F476:V476)-SUM($F415:V415))/($E476+$C476-W$7))</f>
        <v>0</v>
      </c>
      <c r="X476" s="339">
        <f>IF(OR($C476&gt;X$7,$C476+$E476-1&lt;X$7),0,($D476-SUM($F476:W476)-SUM($F415:W415))/($E476+$C476-X$7))</f>
        <v>0</v>
      </c>
      <c r="Y476" s="339">
        <f>IF(OR($C476&gt;Y$7,$C476+$E476-1&lt;Y$7),0,($D476-SUM($F476:X476)-SUM($F415:X415))/($E476+$C476-Y$7))</f>
        <v>0</v>
      </c>
      <c r="Z476" s="339">
        <f>IF(OR($C476&gt;Z$7,$C476+$E476-1&lt;Z$7),0,($D476-SUM($F476:Y476)-SUM($F415:Y415))/($E476+$C476-Z$7))</f>
        <v>0</v>
      </c>
      <c r="AA476" s="339">
        <f>IF(OR($C476&gt;AA$7,$C476+$E476-1&lt;AA$7),0,($D476-SUM($F476:Z476)-SUM($F415:Z415))/($E476+$C476-AA$7))</f>
        <v>0</v>
      </c>
      <c r="AB476" s="339">
        <f>IF(OR($C476&gt;AB$7,$C476+$E476-1&lt;AB$7),0,($D476-SUM($F476:AA476)-SUM($F415:AA415))/($E476+$C476-AB$7))</f>
        <v>0</v>
      </c>
      <c r="AC476" s="339">
        <f>IF(OR($C476&gt;AC$7,$C476+$E476-1&lt;AC$7),0,($D476-SUM($F476:AB476)-SUM($F415:AB415))/($E476+$C476-AC$7))</f>
        <v>0</v>
      </c>
      <c r="AD476" s="339">
        <f>IF(OR($C476&gt;AD$7,$C476+$E476-1&lt;AD$7),0,($D476-SUM($F476:AC476)-SUM($F415:AC415))/($E476+$C476-AD$7))</f>
        <v>0</v>
      </c>
      <c r="AE476" s="339">
        <f>IF(OR($C476&gt;AE$7,$C476+$E476-1&lt;AE$7),0,($D476-SUM($F476:AD476)-SUM($F415:AD415))/($E476+$C476-AE$7))</f>
        <v>0</v>
      </c>
      <c r="AF476" s="339">
        <f>IF(OR($C476&gt;AF$7,$C476+$E476-1&lt;AF$7),0,($D476-SUM($F476:AE476)-SUM($F415:AE415))/($E476+$C476-AF$7))</f>
        <v>0</v>
      </c>
      <c r="AG476" s="339">
        <f>IF(OR($C476&gt;AG$7,$C476+$E476-1&lt;AG$7),0,($D476-SUM($F476:AF476)-SUM($F415:AF415))/($E476+$C476-AG$7))</f>
        <v>0</v>
      </c>
      <c r="AH476" s="339">
        <f>IF(OR($C476&gt;AH$7,$C476+$E476-1&lt;AH$7),0,($D476-SUM($F476:AG476)-SUM($F415:AG415))/($E476+$C476-AH$7))</f>
        <v>0</v>
      </c>
      <c r="AI476" s="339">
        <f>IF(OR($C476&gt;AI$7,$C476+$E476-1&lt;AI$7),0,($D476-SUM($F476:AH476)-SUM($F415:AH415))/($E476+$C476-AI$7))</f>
        <v>0</v>
      </c>
      <c r="AJ476" s="339">
        <f>IF(OR($C476&gt;AJ$7,$C476+$E476-1&lt;AJ$7),0,($D476-SUM($F476:AI476)-SUM($F415:AI415))/($E476+$C476-AJ$7))</f>
        <v>0</v>
      </c>
      <c r="AK476" s="339">
        <f>IF(OR($C476&gt;AK$7,$C476+$E476-1&lt;AK$7),0,($D476-SUM($F476:AJ476)-SUM($F415:AJ415))/($E476+$C476-AK$7))</f>
        <v>0</v>
      </c>
      <c r="AL476" s="339">
        <f>IF(OR($C476&gt;AL$7,$C476+$E476-1&lt;AL$7),0,($D476-SUM($F476:AK476)-SUM($F415:AK415))/($E476+$C476-AL$7))</f>
        <v>0</v>
      </c>
      <c r="AM476" s="339">
        <f>IF(OR($C476&gt;AM$7,$C476+$E476-1&lt;AM$7),0,($D476-SUM($F476:AL476)-SUM($F415:AL415))/($E476+$C476-AM$7))</f>
        <v>0</v>
      </c>
      <c r="AN476" s="339">
        <f>IF(OR($C476&gt;AN$7,$C476+$E476-1&lt;AN$7),0,($D476-SUM($F476:AM476)-SUM($F415:AM415))/($E476+$C476-AN$7))</f>
        <v>0</v>
      </c>
      <c r="AO476" s="339">
        <f>IF(OR($C476&gt;AO$7,$C476+$E476-1&lt;AO$7),0,($D476-SUM($F476:AN476)-SUM($F415:AN415))/($E476+$C476-AO$7))</f>
        <v>0</v>
      </c>
      <c r="AP476" s="339">
        <f>IF(OR($C476&gt;AP$7,$C476+$E476-1&lt;AP$7),0,($D476-SUM($F476:AO476)-SUM($F415:AO415))/($E476+$C476-AP$7))</f>
        <v>0</v>
      </c>
      <c r="AQ476" s="339">
        <f>IF(OR($C476&gt;AQ$7,$C476+$E476-1&lt;AQ$7),0,($D476-SUM($F476:AP476)-SUM($F415:AP415))/($E476+$C476-AQ$7))</f>
        <v>0</v>
      </c>
      <c r="AR476" s="339">
        <f>IF(OR($C476&gt;AR$7,$C476+$E476-1&lt;AR$7),0,($D476-SUM($F476:AQ476)-SUM($F415:AQ415))/($E476+$C476-AR$7))</f>
        <v>0</v>
      </c>
      <c r="AS476" s="339">
        <f>IF(OR($C476&gt;AS$7,$C476+$E476-1&lt;AS$7),0,($D476-SUM($F476:AR476)-SUM($F415:AR415))/($E476+$C476-AS$7))</f>
        <v>0</v>
      </c>
      <c r="AT476" s="339">
        <f>IF(OR($C476&gt;AT$7,$C476+$E476-1&lt;AT$7),0,($D476-SUM($F476:AS476)-SUM($F415:AS415))/($E476+$C476-AT$7))</f>
        <v>0</v>
      </c>
      <c r="AU476" s="339">
        <f>IF(OR($C476&gt;AU$7,$C476+$E476-1&lt;AU$7),0,($D476-SUM($F476:AT476)-SUM($F415:AT415))/($E476+$C476-AU$7))</f>
        <v>0</v>
      </c>
      <c r="AV476" s="339">
        <f>IF(OR($C476&gt;AV$7,$C476+$E476-1&lt;AV$7),0,($D476-SUM($F476:AU476)-SUM($F415:AU415))/($E476+$C476-AV$7))</f>
        <v>0</v>
      </c>
      <c r="AW476" s="339">
        <f>IF(OR($C476&gt;AW$7,$C476+$E476-1&lt;AW$7),0,($D476-SUM($F476:AV476)-SUM($F415:AV415))/($E476+$C476-AW$7))</f>
        <v>0</v>
      </c>
      <c r="AX476" s="339">
        <f>IF(OR($C476&gt;AX$7,$C476+$E476-1&lt;AX$7),0,($D476-SUM($F476:AW476)-SUM($F415:AW415))/($E476+$C476-AX$7))</f>
        <v>0</v>
      </c>
      <c r="AY476" s="339">
        <f>IF(OR($C476&gt;AY$7,$C476+$E476-1&lt;AY$7),0,($D476-SUM($F476:AX476)-SUM($F415:AX415))/($E476+$C476-AY$7))</f>
        <v>0</v>
      </c>
      <c r="AZ476" s="339">
        <f>IF(OR($C476&gt;AZ$7,$C476+$E476-1&lt;AZ$7),0,($D476-SUM($F476:AY476)-SUM($F415:AY415))/($E476+$C476-AZ$7))</f>
        <v>0</v>
      </c>
      <c r="BA476" s="339">
        <f>IF(OR($C476&gt;BA$7,$C476+$E476-1&lt;BA$7),0,($D476-SUM($F476:AZ476)-SUM($F415:AZ415))/($E476+$C476-BA$7))</f>
        <v>0</v>
      </c>
      <c r="BB476" s="339">
        <f>IF(OR($C476&gt;BB$7,$C476+$E476-1&lt;BB$7),0,($D476-SUM($F476:BA476)-SUM($F415:BA415))/($E476+$C476-BB$7))</f>
        <v>0</v>
      </c>
      <c r="BC476" s="339">
        <f>IF(OR($C476&gt;BC$7,$C476+$E476-1&lt;BC$7),0,($D476-SUM($F476:BB476)-SUM($F415:BB415))/($E476+$C476-BC$7))</f>
        <v>0</v>
      </c>
      <c r="BD476" s="339">
        <f>IF(OR($C476&gt;BD$7,$C476+$E476-1&lt;BD$7),0,($D476-SUM($F476:BC476)-SUM($F415:BC415))/($E476+$C476-BD$7))</f>
        <v>0</v>
      </c>
      <c r="BE476" s="339">
        <f>IF(OR($C476&gt;BE$7,$C476+$E476-1&lt;BE$7),0,($D476-SUM($F476:BD476)-SUM($F415:BD415))/($E476+$C476-BE$7))</f>
        <v>0</v>
      </c>
      <c r="BF476" s="339">
        <f>IF(OR($C476&gt;BF$7,$C476+$E476-1&lt;BF$7),0,($D476-SUM($F476:BE476)-SUM($F415:BE415))/($E476+$C476-BF$7))</f>
        <v>0</v>
      </c>
      <c r="BG476" s="339">
        <f>IF(OR($C476&gt;BG$7,$C476+$E476-1&lt;BG$7),0,($D476-SUM($F476:BF476)-SUM($F415:BF415))/($E476+$C476-BG$7))</f>
        <v>0</v>
      </c>
      <c r="BH476" s="339">
        <f>IF(OR($C476&gt;BH$7,$C476+$E476-1&lt;BH$7),0,($D476-SUM($F476:BG476)-SUM($F415:BG415))/($E476+$C476-BH$7))</f>
        <v>0</v>
      </c>
      <c r="BI476" s="339">
        <f>IF(OR($C476&gt;BI$7,$C476+$E476-1&lt;BI$7),0,($D476-SUM($F476:BH476)-SUM($F415:BH415))/($E476+$C476-BI$7))</f>
        <v>0</v>
      </c>
      <c r="BJ476" s="339">
        <f>IF(OR($C476&gt;BJ$7,$C476+$E476-1&lt;BJ$7),0,($D476-SUM($F476:BI476)-SUM($F415:BI415))/($E476+$C476-BJ$7))</f>
        <v>0</v>
      </c>
      <c r="BK476" s="339">
        <f>IF(OR($C476&gt;BK$7,$C476+$E476-1&lt;BK$7),0,($D476-SUM($F476:BJ476)-SUM($F415:BJ415))/($E476+$C476-BK$7))</f>
        <v>0</v>
      </c>
      <c r="BL476" s="339">
        <f>IF(OR($C476&gt;BL$7,$C476+$E476-1&lt;BL$7),0,($D476-SUM($F476:BK476)-SUM($F415:BK415))/($E476+$C476-BL$7))</f>
        <v>0</v>
      </c>
      <c r="BM476" s="339">
        <f>IF(OR($C476&gt;BM$7,$C476+$E476-1&lt;BM$7),0,($D476-SUM($F476:BL476)-SUM($F415:BL415))/($E476+$C476-BM$7))</f>
        <v>0</v>
      </c>
      <c r="BN476" s="339">
        <f>IF(OR($C476&gt;BN$7,$C476+$E476-1&lt;BN$7),0,($D476-SUM($F476:BM476)-SUM($F415:BM415))/($E476+$C476-BN$7))</f>
        <v>0</v>
      </c>
      <c r="BO476" s="253"/>
      <c r="BP476" s="253"/>
      <c r="BQ476" s="253"/>
      <c r="BR476" s="253"/>
      <c r="BS476" s="253"/>
      <c r="BT476" s="253"/>
      <c r="BU476" s="253"/>
      <c r="BV476" s="253"/>
      <c r="BW476" s="253"/>
      <c r="BX476" s="253"/>
      <c r="BY476" s="253"/>
      <c r="BZ476" s="253"/>
      <c r="CA476" s="253"/>
      <c r="CB476" s="253"/>
      <c r="CC476" s="253"/>
      <c r="CD476" s="253"/>
      <c r="CE476" s="253"/>
      <c r="CF476" s="253"/>
      <c r="CG476" s="253"/>
      <c r="CH476" s="253"/>
      <c r="CI476" s="253"/>
      <c r="CJ476" s="253"/>
      <c r="CK476" s="253"/>
      <c r="CL476" s="253"/>
    </row>
    <row r="477" spans="1:90" hidden="1" outlineLevel="1" x14ac:dyDescent="0.15">
      <c r="A477" s="112"/>
      <c r="B477" s="336"/>
      <c r="C477" s="8">
        <v>2</v>
      </c>
      <c r="D477" s="337">
        <v>0</v>
      </c>
      <c r="E477" s="8">
        <f>E476</f>
        <v>0</v>
      </c>
      <c r="F477" s="338"/>
      <c r="G477" s="339">
        <f>IF(OR($C477&gt;G$7,$C477+$E477-1&lt;G$7),0,($D477-SUM($F477:F477)-SUM($F416:F416))/($E477+$C477-G$7))</f>
        <v>0</v>
      </c>
      <c r="H477" s="339">
        <f>IF(OR($C477&gt;H$7,$C477+$E477-1&lt;H$7),0,($D477-SUM($F477:G477)-SUM($F416:G416))/($E477+$C477-H$7))</f>
        <v>0</v>
      </c>
      <c r="I477" s="339">
        <f>IF(OR($C477&gt;I$7,$C477+$E477-1&lt;I$7),0,($D477-SUM($F477:H477)-SUM($F416:H416))/($E477+$C477-I$7))</f>
        <v>0</v>
      </c>
      <c r="J477" s="339">
        <f>IF(OR($C477&gt;J$7,$C477+$E477-1&lt;J$7),0,($D477-SUM($F477:I477)-SUM($F416:I416))/($E477+$C477-J$7))</f>
        <v>0</v>
      </c>
      <c r="K477" s="339">
        <f>IF(OR($C477&gt;K$7,$C477+$E477-1&lt;K$7),0,($D477-SUM($F477:J477)-SUM($F416:J416))/($E477+$C477-K$7))</f>
        <v>0</v>
      </c>
      <c r="L477" s="339">
        <f>IF(OR($C477&gt;L$7,$C477+$E477-1&lt;L$7),0,($D477-SUM($F477:K477)-SUM($F416:K416))/($E477+$C477-L$7))</f>
        <v>0</v>
      </c>
      <c r="M477" s="339">
        <f>IF(OR($C477&gt;M$7,$C477+$E477-1&lt;M$7),0,($D477-SUM($F477:L477)-SUM($F416:L416))/($E477+$C477-M$7))</f>
        <v>0</v>
      </c>
      <c r="N477" s="339">
        <f>IF(OR($C477&gt;N$7,$C477+$E477-1&lt;N$7),0,($D477-SUM($F477:M477)-SUM($F416:M416))/($E477+$C477-N$7))</f>
        <v>0</v>
      </c>
      <c r="O477" s="339">
        <f>IF(OR($C477&gt;O$7,$C477+$E477-1&lt;O$7),0,($D477-SUM($F477:N477)-SUM($F416:N416))/($E477+$C477-O$7))</f>
        <v>0</v>
      </c>
      <c r="P477" s="339">
        <f>IF(OR($C477&gt;P$7,$C477+$E477-1&lt;P$7),0,($D477-SUM($F477:O477)-SUM($F416:O416))/($E477+$C477-P$7))</f>
        <v>0</v>
      </c>
      <c r="Q477" s="339">
        <f>IF(OR($C477&gt;Q$7,$C477+$E477-1&lt;Q$7),0,($D477-SUM($F477:P477)-SUM($F416:P416))/($E477+$C477-Q$7))</f>
        <v>0</v>
      </c>
      <c r="R477" s="339">
        <f>IF(OR($C477&gt;R$7,$C477+$E477-1&lt;R$7),0,($D477-SUM($F477:Q477)-SUM($F416:Q416))/($E477+$C477-R$7))</f>
        <v>0</v>
      </c>
      <c r="S477" s="339">
        <f>IF(OR($C477&gt;S$7,$C477+$E477-1&lt;S$7),0,($D477-SUM($F477:R477)-SUM($F416:R416))/($E477+$C477-S$7))</f>
        <v>0</v>
      </c>
      <c r="T477" s="339">
        <f>IF(OR($C477&gt;T$7,$C477+$E477-1&lt;T$7),0,($D477-SUM($F477:S477)-SUM($F416:S416))/($E477+$C477-T$7))</f>
        <v>0</v>
      </c>
      <c r="U477" s="339">
        <f>IF(OR($C477&gt;U$7,$C477+$E477-1&lt;U$7),0,($D477-SUM($F477:T477)-SUM($F416:T416))/($E477+$C477-U$7))</f>
        <v>0</v>
      </c>
      <c r="V477" s="339">
        <f>IF(OR($C477&gt;V$7,$C477+$E477-1&lt;V$7),0,($D477-SUM($F477:U477)-SUM($F416:U416))/($E477+$C477-V$7))</f>
        <v>0</v>
      </c>
      <c r="W477" s="339">
        <f>IF(OR($C477&gt;W$7,$C477+$E477-1&lt;W$7),0,($D477-SUM($F477:V477)-SUM($F416:V416))/($E477+$C477-W$7))</f>
        <v>0</v>
      </c>
      <c r="X477" s="339">
        <f>IF(OR($C477&gt;X$7,$C477+$E477-1&lt;X$7),0,($D477-SUM($F477:W477)-SUM($F416:W416))/($E477+$C477-X$7))</f>
        <v>0</v>
      </c>
      <c r="Y477" s="339">
        <f>IF(OR($C477&gt;Y$7,$C477+$E477-1&lt;Y$7),0,($D477-SUM($F477:X477)-SUM($F416:X416))/($E477+$C477-Y$7))</f>
        <v>0</v>
      </c>
      <c r="Z477" s="339">
        <f>IF(OR($C477&gt;Z$7,$C477+$E477-1&lt;Z$7),0,($D477-SUM($F477:Y477)-SUM($F416:Y416))/($E477+$C477-Z$7))</f>
        <v>0</v>
      </c>
      <c r="AA477" s="339">
        <f>IF(OR($C477&gt;AA$7,$C477+$E477-1&lt;AA$7),0,($D477-SUM($F477:Z477)-SUM($F416:Z416))/($E477+$C477-AA$7))</f>
        <v>0</v>
      </c>
      <c r="AB477" s="339">
        <f>IF(OR($C477&gt;AB$7,$C477+$E477-1&lt;AB$7),0,($D477-SUM($F477:AA477)-SUM($F416:AA416))/($E477+$C477-AB$7))</f>
        <v>0</v>
      </c>
      <c r="AC477" s="339">
        <f>IF(OR($C477&gt;AC$7,$C477+$E477-1&lt;AC$7),0,($D477-SUM($F477:AB477)-SUM($F416:AB416))/($E477+$C477-AC$7))</f>
        <v>0</v>
      </c>
      <c r="AD477" s="339">
        <f>IF(OR($C477&gt;AD$7,$C477+$E477-1&lt;AD$7),0,($D477-SUM($F477:AC477)-SUM($F416:AC416))/($E477+$C477-AD$7))</f>
        <v>0</v>
      </c>
      <c r="AE477" s="339">
        <f>IF(OR($C477&gt;AE$7,$C477+$E477-1&lt;AE$7),0,($D477-SUM($F477:AD477)-SUM($F416:AD416))/($E477+$C477-AE$7))</f>
        <v>0</v>
      </c>
      <c r="AF477" s="339">
        <f>IF(OR($C477&gt;AF$7,$C477+$E477-1&lt;AF$7),0,($D477-SUM($F477:AE477)-SUM($F416:AE416))/($E477+$C477-AF$7))</f>
        <v>0</v>
      </c>
      <c r="AG477" s="339">
        <f>IF(OR($C477&gt;AG$7,$C477+$E477-1&lt;AG$7),0,($D477-SUM($F477:AF477)-SUM($F416:AF416))/($E477+$C477-AG$7))</f>
        <v>0</v>
      </c>
      <c r="AH477" s="339">
        <f>IF(OR($C477&gt;AH$7,$C477+$E477-1&lt;AH$7),0,($D477-SUM($F477:AG477)-SUM($F416:AG416))/($E477+$C477-AH$7))</f>
        <v>0</v>
      </c>
      <c r="AI477" s="339">
        <f>IF(OR($C477&gt;AI$7,$C477+$E477-1&lt;AI$7),0,($D477-SUM($F477:AH477)-SUM($F416:AH416))/($E477+$C477-AI$7))</f>
        <v>0</v>
      </c>
      <c r="AJ477" s="339">
        <f>IF(OR($C477&gt;AJ$7,$C477+$E477-1&lt;AJ$7),0,($D477-SUM($F477:AI477)-SUM($F416:AI416))/($E477+$C477-AJ$7))</f>
        <v>0</v>
      </c>
      <c r="AK477" s="339">
        <f>IF(OR($C477&gt;AK$7,$C477+$E477-1&lt;AK$7),0,($D477-SUM($F477:AJ477)-SUM($F416:AJ416))/($E477+$C477-AK$7))</f>
        <v>0</v>
      </c>
      <c r="AL477" s="339">
        <f>IF(OR($C477&gt;AL$7,$C477+$E477-1&lt;AL$7),0,($D477-SUM($F477:AK477)-SUM($F416:AK416))/($E477+$C477-AL$7))</f>
        <v>0</v>
      </c>
      <c r="AM477" s="339">
        <f>IF(OR($C477&gt;AM$7,$C477+$E477-1&lt;AM$7),0,($D477-SUM($F477:AL477)-SUM($F416:AL416))/($E477+$C477-AM$7))</f>
        <v>0</v>
      </c>
      <c r="AN477" s="339">
        <f>IF(OR($C477&gt;AN$7,$C477+$E477-1&lt;AN$7),0,($D477-SUM($F477:AM477)-SUM($F416:AM416))/($E477+$C477-AN$7))</f>
        <v>0</v>
      </c>
      <c r="AO477" s="339">
        <f>IF(OR($C477&gt;AO$7,$C477+$E477-1&lt;AO$7),0,($D477-SUM($F477:AN477)-SUM($F416:AN416))/($E477+$C477-AO$7))</f>
        <v>0</v>
      </c>
      <c r="AP477" s="339">
        <f>IF(OR($C477&gt;AP$7,$C477+$E477-1&lt;AP$7),0,($D477-SUM($F477:AO477)-SUM($F416:AO416))/($E477+$C477-AP$7))</f>
        <v>0</v>
      </c>
      <c r="AQ477" s="339">
        <f>IF(OR($C477&gt;AQ$7,$C477+$E477-1&lt;AQ$7),0,($D477-SUM($F477:AP477)-SUM($F416:AP416))/($E477+$C477-AQ$7))</f>
        <v>0</v>
      </c>
      <c r="AR477" s="339">
        <f>IF(OR($C477&gt;AR$7,$C477+$E477-1&lt;AR$7),0,($D477-SUM($F477:AQ477)-SUM($F416:AQ416))/($E477+$C477-AR$7))</f>
        <v>0</v>
      </c>
      <c r="AS477" s="339">
        <f>IF(OR($C477&gt;AS$7,$C477+$E477-1&lt;AS$7),0,($D477-SUM($F477:AR477)-SUM($F416:AR416))/($E477+$C477-AS$7))</f>
        <v>0</v>
      </c>
      <c r="AT477" s="339">
        <f>IF(OR($C477&gt;AT$7,$C477+$E477-1&lt;AT$7),0,($D477-SUM($F477:AS477)-SUM($F416:AS416))/($E477+$C477-AT$7))</f>
        <v>0</v>
      </c>
      <c r="AU477" s="339">
        <f>IF(OR($C477&gt;AU$7,$C477+$E477-1&lt;AU$7),0,($D477-SUM($F477:AT477)-SUM($F416:AT416))/($E477+$C477-AU$7))</f>
        <v>0</v>
      </c>
      <c r="AV477" s="339">
        <f>IF(OR($C477&gt;AV$7,$C477+$E477-1&lt;AV$7),0,($D477-SUM($F477:AU477)-SUM($F416:AU416))/($E477+$C477-AV$7))</f>
        <v>0</v>
      </c>
      <c r="AW477" s="339">
        <f>IF(OR($C477&gt;AW$7,$C477+$E477-1&lt;AW$7),0,($D477-SUM($F477:AV477)-SUM($F416:AV416))/($E477+$C477-AW$7))</f>
        <v>0</v>
      </c>
      <c r="AX477" s="339">
        <f>IF(OR($C477&gt;AX$7,$C477+$E477-1&lt;AX$7),0,($D477-SUM($F477:AW477)-SUM($F416:AW416))/($E477+$C477-AX$7))</f>
        <v>0</v>
      </c>
      <c r="AY477" s="339">
        <f>IF(OR($C477&gt;AY$7,$C477+$E477-1&lt;AY$7),0,($D477-SUM($F477:AX477)-SUM($F416:AX416))/($E477+$C477-AY$7))</f>
        <v>0</v>
      </c>
      <c r="AZ477" s="339">
        <f>IF(OR($C477&gt;AZ$7,$C477+$E477-1&lt;AZ$7),0,($D477-SUM($F477:AY477)-SUM($F416:AY416))/($E477+$C477-AZ$7))</f>
        <v>0</v>
      </c>
      <c r="BA477" s="339">
        <f>IF(OR($C477&gt;BA$7,$C477+$E477-1&lt;BA$7),0,($D477-SUM($F477:AZ477)-SUM($F416:AZ416))/($E477+$C477-BA$7))</f>
        <v>0</v>
      </c>
      <c r="BB477" s="339">
        <f>IF(OR($C477&gt;BB$7,$C477+$E477-1&lt;BB$7),0,($D477-SUM($F477:BA477)-SUM($F416:BA416))/($E477+$C477-BB$7))</f>
        <v>0</v>
      </c>
      <c r="BC477" s="339">
        <f>IF(OR($C477&gt;BC$7,$C477+$E477-1&lt;BC$7),0,($D477-SUM($F477:BB477)-SUM($F416:BB416))/($E477+$C477-BC$7))</f>
        <v>0</v>
      </c>
      <c r="BD477" s="339">
        <f>IF(OR($C477&gt;BD$7,$C477+$E477-1&lt;BD$7),0,($D477-SUM($F477:BC477)-SUM($F416:BC416))/($E477+$C477-BD$7))</f>
        <v>0</v>
      </c>
      <c r="BE477" s="339">
        <f>IF(OR($C477&gt;BE$7,$C477+$E477-1&lt;BE$7),0,($D477-SUM($F477:BD477)-SUM($F416:BD416))/($E477+$C477-BE$7))</f>
        <v>0</v>
      </c>
      <c r="BF477" s="339">
        <f>IF(OR($C477&gt;BF$7,$C477+$E477-1&lt;BF$7),0,($D477-SUM($F477:BE477)-SUM($F416:BE416))/($E477+$C477-BF$7))</f>
        <v>0</v>
      </c>
      <c r="BG477" s="339">
        <f>IF(OR($C477&gt;BG$7,$C477+$E477-1&lt;BG$7),0,($D477-SUM($F477:BF477)-SUM($F416:BF416))/($E477+$C477-BG$7))</f>
        <v>0</v>
      </c>
      <c r="BH477" s="339">
        <f>IF(OR($C477&gt;BH$7,$C477+$E477-1&lt;BH$7),0,($D477-SUM($F477:BG477)-SUM($F416:BG416))/($E477+$C477-BH$7))</f>
        <v>0</v>
      </c>
      <c r="BI477" s="339">
        <f>IF(OR($C477&gt;BI$7,$C477+$E477-1&lt;BI$7),0,($D477-SUM($F477:BH477)-SUM($F416:BH416))/($E477+$C477-BI$7))</f>
        <v>0</v>
      </c>
      <c r="BJ477" s="339">
        <f>IF(OR($C477&gt;BJ$7,$C477+$E477-1&lt;BJ$7),0,($D477-SUM($F477:BI477)-SUM($F416:BI416))/($E477+$C477-BJ$7))</f>
        <v>0</v>
      </c>
      <c r="BK477" s="339">
        <f>IF(OR($C477&gt;BK$7,$C477+$E477-1&lt;BK$7),0,($D477-SUM($F477:BJ477)-SUM($F416:BJ416))/($E477+$C477-BK$7))</f>
        <v>0</v>
      </c>
      <c r="BL477" s="339">
        <f>IF(OR($C477&gt;BL$7,$C477+$E477-1&lt;BL$7),0,($D477-SUM($F477:BK477)-SUM($F416:BK416))/($E477+$C477-BL$7))</f>
        <v>0</v>
      </c>
      <c r="BM477" s="339">
        <f>IF(OR($C477&gt;BM$7,$C477+$E477-1&lt;BM$7),0,($D477-SUM($F477:BL477)-SUM($F416:BL416))/($E477+$C477-BM$7))</f>
        <v>0</v>
      </c>
      <c r="BN477" s="339">
        <f>IF(OR($C477&gt;BN$7,$C477+$E477-1&lt;BN$7),0,($D477-SUM($F477:BM477)-SUM($F416:BM416))/($E477+$C477-BN$7))</f>
        <v>0</v>
      </c>
      <c r="BO477" s="253"/>
      <c r="BP477" s="253"/>
      <c r="BQ477" s="253"/>
      <c r="BR477" s="253"/>
      <c r="BS477" s="253"/>
      <c r="BT477" s="253"/>
      <c r="BU477" s="253"/>
      <c r="BV477" s="253"/>
      <c r="BW477" s="253"/>
      <c r="BX477" s="253"/>
      <c r="BY477" s="253"/>
      <c r="BZ477" s="253"/>
      <c r="CA477" s="253"/>
      <c r="CB477" s="253"/>
      <c r="CC477" s="253"/>
      <c r="CD477" s="253"/>
      <c r="CE477" s="253"/>
      <c r="CF477" s="253"/>
      <c r="CG477" s="253"/>
      <c r="CH477" s="253"/>
      <c r="CI477" s="253"/>
      <c r="CJ477" s="253"/>
      <c r="CK477" s="253"/>
      <c r="CL477" s="253"/>
    </row>
    <row r="478" spans="1:90" hidden="1" outlineLevel="1" x14ac:dyDescent="0.15">
      <c r="A478" s="112"/>
      <c r="B478" s="336"/>
      <c r="C478" s="8">
        <v>3</v>
      </c>
      <c r="D478" s="337">
        <v>0</v>
      </c>
      <c r="E478" s="8">
        <f t="shared" ref="E478:E535" si="37">E477</f>
        <v>0</v>
      </c>
      <c r="F478" s="338"/>
      <c r="G478" s="339">
        <f>IF(OR($C478&gt;G$7,$C478+$E478-1&lt;G$7),0,($D478-SUM($F478:F478)-SUM($F417:F417))/($E478+$C478-G$7))</f>
        <v>0</v>
      </c>
      <c r="H478" s="339">
        <f>IF(OR($C478&gt;H$7,$C478+$E478-1&lt;H$7),0,($D478-SUM($F478:G478)-SUM($F417:G417))/($E478+$C478-H$7))</f>
        <v>0</v>
      </c>
      <c r="I478" s="339">
        <f>IF(OR($C478&gt;I$7,$C478+$E478-1&lt;I$7),0,($D478-SUM($F478:H478)-SUM($F417:H417))/($E478+$C478-I$7))</f>
        <v>0</v>
      </c>
      <c r="J478" s="339">
        <f>IF(OR($C478&gt;J$7,$C478+$E478-1&lt;J$7),0,($D478-SUM($F478:I478)-SUM($F417:I417))/($E478+$C478-J$7))</f>
        <v>0</v>
      </c>
      <c r="K478" s="339">
        <f>IF(OR($C478&gt;K$7,$C478+$E478-1&lt;K$7),0,($D478-SUM($F478:J478)-SUM($F417:J417))/($E478+$C478-K$7))</f>
        <v>0</v>
      </c>
      <c r="L478" s="339">
        <f>IF(OR($C478&gt;L$7,$C478+$E478-1&lt;L$7),0,($D478-SUM($F478:K478)-SUM($F417:K417))/($E478+$C478-L$7))</f>
        <v>0</v>
      </c>
      <c r="M478" s="339">
        <f>IF(OR($C478&gt;M$7,$C478+$E478-1&lt;M$7),0,($D478-SUM($F478:L478)-SUM($F417:L417))/($E478+$C478-M$7))</f>
        <v>0</v>
      </c>
      <c r="N478" s="339">
        <f>IF(OR($C478&gt;N$7,$C478+$E478-1&lt;N$7),0,($D478-SUM($F478:M478)-SUM($F417:M417))/($E478+$C478-N$7))</f>
        <v>0</v>
      </c>
      <c r="O478" s="339">
        <f>IF(OR($C478&gt;O$7,$C478+$E478-1&lt;O$7),0,($D478-SUM($F478:N478)-SUM($F417:N417))/($E478+$C478-O$7))</f>
        <v>0</v>
      </c>
      <c r="P478" s="339">
        <f>IF(OR($C478&gt;P$7,$C478+$E478-1&lt;P$7),0,($D478-SUM($F478:O478)-SUM($F417:O417))/($E478+$C478-P$7))</f>
        <v>0</v>
      </c>
      <c r="Q478" s="339">
        <f>IF(OR($C478&gt;Q$7,$C478+$E478-1&lt;Q$7),0,($D478-SUM($F478:P478)-SUM($F417:P417))/($E478+$C478-Q$7))</f>
        <v>0</v>
      </c>
      <c r="R478" s="339">
        <f>IF(OR($C478&gt;R$7,$C478+$E478-1&lt;R$7),0,($D478-SUM($F478:Q478)-SUM($F417:Q417))/($E478+$C478-R$7))</f>
        <v>0</v>
      </c>
      <c r="S478" s="339">
        <f>IF(OR($C478&gt;S$7,$C478+$E478-1&lt;S$7),0,($D478-SUM($F478:R478)-SUM($F417:R417))/($E478+$C478-S$7))</f>
        <v>0</v>
      </c>
      <c r="T478" s="339">
        <f>IF(OR($C478&gt;T$7,$C478+$E478-1&lt;T$7),0,($D478-SUM($F478:S478)-SUM($F417:S417))/($E478+$C478-T$7))</f>
        <v>0</v>
      </c>
      <c r="U478" s="339">
        <f>IF(OR($C478&gt;U$7,$C478+$E478-1&lt;U$7),0,($D478-SUM($F478:T478)-SUM($F417:T417))/($E478+$C478-U$7))</f>
        <v>0</v>
      </c>
      <c r="V478" s="339">
        <f>IF(OR($C478&gt;V$7,$C478+$E478-1&lt;V$7),0,($D478-SUM($F478:U478)-SUM($F417:U417))/($E478+$C478-V$7))</f>
        <v>0</v>
      </c>
      <c r="W478" s="339">
        <f>IF(OR($C478&gt;W$7,$C478+$E478-1&lt;W$7),0,($D478-SUM($F478:V478)-SUM($F417:V417))/($E478+$C478-W$7))</f>
        <v>0</v>
      </c>
      <c r="X478" s="339">
        <f>IF(OR($C478&gt;X$7,$C478+$E478-1&lt;X$7),0,($D478-SUM($F478:W478)-SUM($F417:W417))/($E478+$C478-X$7))</f>
        <v>0</v>
      </c>
      <c r="Y478" s="339">
        <f>IF(OR($C478&gt;Y$7,$C478+$E478-1&lt;Y$7),0,($D478-SUM($F478:X478)-SUM($F417:X417))/($E478+$C478-Y$7))</f>
        <v>0</v>
      </c>
      <c r="Z478" s="339">
        <f>IF(OR($C478&gt;Z$7,$C478+$E478-1&lt;Z$7),0,($D478-SUM($F478:Y478)-SUM($F417:Y417))/($E478+$C478-Z$7))</f>
        <v>0</v>
      </c>
      <c r="AA478" s="339">
        <f>IF(OR($C478&gt;AA$7,$C478+$E478-1&lt;AA$7),0,($D478-SUM($F478:Z478)-SUM($F417:Z417))/($E478+$C478-AA$7))</f>
        <v>0</v>
      </c>
      <c r="AB478" s="339">
        <f>IF(OR($C478&gt;AB$7,$C478+$E478-1&lt;AB$7),0,($D478-SUM($F478:AA478)-SUM($F417:AA417))/($E478+$C478-AB$7))</f>
        <v>0</v>
      </c>
      <c r="AC478" s="339">
        <f>IF(OR($C478&gt;AC$7,$C478+$E478-1&lt;AC$7),0,($D478-SUM($F478:AB478)-SUM($F417:AB417))/($E478+$C478-AC$7))</f>
        <v>0</v>
      </c>
      <c r="AD478" s="339">
        <f>IF(OR($C478&gt;AD$7,$C478+$E478-1&lt;AD$7),0,($D478-SUM($F478:AC478)-SUM($F417:AC417))/($E478+$C478-AD$7))</f>
        <v>0</v>
      </c>
      <c r="AE478" s="339">
        <f>IF(OR($C478&gt;AE$7,$C478+$E478-1&lt;AE$7),0,($D478-SUM($F478:AD478)-SUM($F417:AD417))/($E478+$C478-AE$7))</f>
        <v>0</v>
      </c>
      <c r="AF478" s="339">
        <f>IF(OR($C478&gt;AF$7,$C478+$E478-1&lt;AF$7),0,($D478-SUM($F478:AE478)-SUM($F417:AE417))/($E478+$C478-AF$7))</f>
        <v>0</v>
      </c>
      <c r="AG478" s="339">
        <f>IF(OR($C478&gt;AG$7,$C478+$E478-1&lt;AG$7),0,($D478-SUM($F478:AF478)-SUM($F417:AF417))/($E478+$C478-AG$7))</f>
        <v>0</v>
      </c>
      <c r="AH478" s="339">
        <f>IF(OR($C478&gt;AH$7,$C478+$E478-1&lt;AH$7),0,($D478-SUM($F478:AG478)-SUM($F417:AG417))/($E478+$C478-AH$7))</f>
        <v>0</v>
      </c>
      <c r="AI478" s="339">
        <f>IF(OR($C478&gt;AI$7,$C478+$E478-1&lt;AI$7),0,($D478-SUM($F478:AH478)-SUM($F417:AH417))/($E478+$C478-AI$7))</f>
        <v>0</v>
      </c>
      <c r="AJ478" s="339">
        <f>IF(OR($C478&gt;AJ$7,$C478+$E478-1&lt;AJ$7),0,($D478-SUM($F478:AI478)-SUM($F417:AI417))/($E478+$C478-AJ$7))</f>
        <v>0</v>
      </c>
      <c r="AK478" s="339">
        <f>IF(OR($C478&gt;AK$7,$C478+$E478-1&lt;AK$7),0,($D478-SUM($F478:AJ478)-SUM($F417:AJ417))/($E478+$C478-AK$7))</f>
        <v>0</v>
      </c>
      <c r="AL478" s="339">
        <f>IF(OR($C478&gt;AL$7,$C478+$E478-1&lt;AL$7),0,($D478-SUM($F478:AK478)-SUM($F417:AK417))/($E478+$C478-AL$7))</f>
        <v>0</v>
      </c>
      <c r="AM478" s="339">
        <f>IF(OR($C478&gt;AM$7,$C478+$E478-1&lt;AM$7),0,($D478-SUM($F478:AL478)-SUM($F417:AL417))/($E478+$C478-AM$7))</f>
        <v>0</v>
      </c>
      <c r="AN478" s="339">
        <f>IF(OR($C478&gt;AN$7,$C478+$E478-1&lt;AN$7),0,($D478-SUM($F478:AM478)-SUM($F417:AM417))/($E478+$C478-AN$7))</f>
        <v>0</v>
      </c>
      <c r="AO478" s="339">
        <f>IF(OR($C478&gt;AO$7,$C478+$E478-1&lt;AO$7),0,($D478-SUM($F478:AN478)-SUM($F417:AN417))/($E478+$C478-AO$7))</f>
        <v>0</v>
      </c>
      <c r="AP478" s="339">
        <f>IF(OR($C478&gt;AP$7,$C478+$E478-1&lt;AP$7),0,($D478-SUM($F478:AO478)-SUM($F417:AO417))/($E478+$C478-AP$7))</f>
        <v>0</v>
      </c>
      <c r="AQ478" s="339">
        <f>IF(OR($C478&gt;AQ$7,$C478+$E478-1&lt;AQ$7),0,($D478-SUM($F478:AP478)-SUM($F417:AP417))/($E478+$C478-AQ$7))</f>
        <v>0</v>
      </c>
      <c r="AR478" s="339">
        <f>IF(OR($C478&gt;AR$7,$C478+$E478-1&lt;AR$7),0,($D478-SUM($F478:AQ478)-SUM($F417:AQ417))/($E478+$C478-AR$7))</f>
        <v>0</v>
      </c>
      <c r="AS478" s="339">
        <f>IF(OR($C478&gt;AS$7,$C478+$E478-1&lt;AS$7),0,($D478-SUM($F478:AR478)-SUM($F417:AR417))/($E478+$C478-AS$7))</f>
        <v>0</v>
      </c>
      <c r="AT478" s="339">
        <f>IF(OR($C478&gt;AT$7,$C478+$E478-1&lt;AT$7),0,($D478-SUM($F478:AS478)-SUM($F417:AS417))/($E478+$C478-AT$7))</f>
        <v>0</v>
      </c>
      <c r="AU478" s="339">
        <f>IF(OR($C478&gt;AU$7,$C478+$E478-1&lt;AU$7),0,($D478-SUM($F478:AT478)-SUM($F417:AT417))/($E478+$C478-AU$7))</f>
        <v>0</v>
      </c>
      <c r="AV478" s="339">
        <f>IF(OR($C478&gt;AV$7,$C478+$E478-1&lt;AV$7),0,($D478-SUM($F478:AU478)-SUM($F417:AU417))/($E478+$C478-AV$7))</f>
        <v>0</v>
      </c>
      <c r="AW478" s="339">
        <f>IF(OR($C478&gt;AW$7,$C478+$E478-1&lt;AW$7),0,($D478-SUM($F478:AV478)-SUM($F417:AV417))/($E478+$C478-AW$7))</f>
        <v>0</v>
      </c>
      <c r="AX478" s="339">
        <f>IF(OR($C478&gt;AX$7,$C478+$E478-1&lt;AX$7),0,($D478-SUM($F478:AW478)-SUM($F417:AW417))/($E478+$C478-AX$7))</f>
        <v>0</v>
      </c>
      <c r="AY478" s="339">
        <f>IF(OR($C478&gt;AY$7,$C478+$E478-1&lt;AY$7),0,($D478-SUM($F478:AX478)-SUM($F417:AX417))/($E478+$C478-AY$7))</f>
        <v>0</v>
      </c>
      <c r="AZ478" s="339">
        <f>IF(OR($C478&gt;AZ$7,$C478+$E478-1&lt;AZ$7),0,($D478-SUM($F478:AY478)-SUM($F417:AY417))/($E478+$C478-AZ$7))</f>
        <v>0</v>
      </c>
      <c r="BA478" s="339">
        <f>IF(OR($C478&gt;BA$7,$C478+$E478-1&lt;BA$7),0,($D478-SUM($F478:AZ478)-SUM($F417:AZ417))/($E478+$C478-BA$7))</f>
        <v>0</v>
      </c>
      <c r="BB478" s="339">
        <f>IF(OR($C478&gt;BB$7,$C478+$E478-1&lt;BB$7),0,($D478-SUM($F478:BA478)-SUM($F417:BA417))/($E478+$C478-BB$7))</f>
        <v>0</v>
      </c>
      <c r="BC478" s="339">
        <f>IF(OR($C478&gt;BC$7,$C478+$E478-1&lt;BC$7),0,($D478-SUM($F478:BB478)-SUM($F417:BB417))/($E478+$C478-BC$7))</f>
        <v>0</v>
      </c>
      <c r="BD478" s="339">
        <f>IF(OR($C478&gt;BD$7,$C478+$E478-1&lt;BD$7),0,($D478-SUM($F478:BC478)-SUM($F417:BC417))/($E478+$C478-BD$7))</f>
        <v>0</v>
      </c>
      <c r="BE478" s="339">
        <f>IF(OR($C478&gt;BE$7,$C478+$E478-1&lt;BE$7),0,($D478-SUM($F478:BD478)-SUM($F417:BD417))/($E478+$C478-BE$7))</f>
        <v>0</v>
      </c>
      <c r="BF478" s="339">
        <f>IF(OR($C478&gt;BF$7,$C478+$E478-1&lt;BF$7),0,($D478-SUM($F478:BE478)-SUM($F417:BE417))/($E478+$C478-BF$7))</f>
        <v>0</v>
      </c>
      <c r="BG478" s="339">
        <f>IF(OR($C478&gt;BG$7,$C478+$E478-1&lt;BG$7),0,($D478-SUM($F478:BF478)-SUM($F417:BF417))/($E478+$C478-BG$7))</f>
        <v>0</v>
      </c>
      <c r="BH478" s="339">
        <f>IF(OR($C478&gt;BH$7,$C478+$E478-1&lt;BH$7),0,($D478-SUM($F478:BG478)-SUM($F417:BG417))/($E478+$C478-BH$7))</f>
        <v>0</v>
      </c>
      <c r="BI478" s="339">
        <f>IF(OR($C478&gt;BI$7,$C478+$E478-1&lt;BI$7),0,($D478-SUM($F478:BH478)-SUM($F417:BH417))/($E478+$C478-BI$7))</f>
        <v>0</v>
      </c>
      <c r="BJ478" s="339">
        <f>IF(OR($C478&gt;BJ$7,$C478+$E478-1&lt;BJ$7),0,($D478-SUM($F478:BI478)-SUM($F417:BI417))/($E478+$C478-BJ$7))</f>
        <v>0</v>
      </c>
      <c r="BK478" s="339">
        <f>IF(OR($C478&gt;BK$7,$C478+$E478-1&lt;BK$7),0,($D478-SUM($F478:BJ478)-SUM($F417:BJ417))/($E478+$C478-BK$7))</f>
        <v>0</v>
      </c>
      <c r="BL478" s="339">
        <f>IF(OR($C478&gt;BL$7,$C478+$E478-1&lt;BL$7),0,($D478-SUM($F478:BK478)-SUM($F417:BK417))/($E478+$C478-BL$7))</f>
        <v>0</v>
      </c>
      <c r="BM478" s="339">
        <f>IF(OR($C478&gt;BM$7,$C478+$E478-1&lt;BM$7),0,($D478-SUM($F478:BL478)-SUM($F417:BL417))/($E478+$C478-BM$7))</f>
        <v>0</v>
      </c>
      <c r="BN478" s="339">
        <f>IF(OR($C478&gt;BN$7,$C478+$E478-1&lt;BN$7),0,($D478-SUM($F478:BM478)-SUM($F417:BM417))/($E478+$C478-BN$7))</f>
        <v>0</v>
      </c>
      <c r="BO478" s="253"/>
      <c r="BP478" s="253"/>
      <c r="BQ478" s="253"/>
      <c r="BR478" s="253"/>
      <c r="BS478" s="253"/>
      <c r="BT478" s="253"/>
      <c r="BU478" s="253"/>
      <c r="BV478" s="253"/>
      <c r="BW478" s="253"/>
      <c r="BX478" s="253"/>
      <c r="BY478" s="253"/>
      <c r="BZ478" s="253"/>
      <c r="CA478" s="253"/>
      <c r="CB478" s="253"/>
      <c r="CC478" s="253"/>
      <c r="CD478" s="253"/>
      <c r="CE478" s="253"/>
      <c r="CF478" s="253"/>
      <c r="CG478" s="253"/>
      <c r="CH478" s="253"/>
      <c r="CI478" s="253"/>
      <c r="CJ478" s="253"/>
      <c r="CK478" s="253"/>
      <c r="CL478" s="253"/>
    </row>
    <row r="479" spans="1:90" hidden="1" outlineLevel="1" x14ac:dyDescent="0.15">
      <c r="A479" s="112"/>
      <c r="B479" s="336"/>
      <c r="C479" s="8">
        <v>4</v>
      </c>
      <c r="D479" s="337">
        <v>0</v>
      </c>
      <c r="E479" s="8">
        <f t="shared" si="37"/>
        <v>0</v>
      </c>
      <c r="F479" s="338"/>
      <c r="G479" s="339">
        <f>IF(OR($C479&gt;G$7,$C479+$E479-1&lt;G$7),0,($D479-SUM($F479:F479)-SUM($F418:F418))/($E479+$C479-G$7))</f>
        <v>0</v>
      </c>
      <c r="H479" s="339">
        <f>IF(OR($C479&gt;H$7,$C479+$E479-1&lt;H$7),0,($D479-SUM($F479:G479)-SUM($F418:G418))/($E479+$C479-H$7))</f>
        <v>0</v>
      </c>
      <c r="I479" s="339">
        <f>IF(OR($C479&gt;I$7,$C479+$E479-1&lt;I$7),0,($D479-SUM($F479:H479)-SUM($F418:H418))/($E479+$C479-I$7))</f>
        <v>0</v>
      </c>
      <c r="J479" s="339">
        <f>IF(OR($C479&gt;J$7,$C479+$E479-1&lt;J$7),0,($D479-SUM($F479:I479)-SUM($F418:I418))/($E479+$C479-J$7))</f>
        <v>0</v>
      </c>
      <c r="K479" s="339">
        <f>IF(OR($C479&gt;K$7,$C479+$E479-1&lt;K$7),0,($D479-SUM($F479:J479)-SUM($F418:J418))/($E479+$C479-K$7))</f>
        <v>0</v>
      </c>
      <c r="L479" s="339">
        <f>IF(OR($C479&gt;L$7,$C479+$E479-1&lt;L$7),0,($D479-SUM($F479:K479)-SUM($F418:K418))/($E479+$C479-L$7))</f>
        <v>0</v>
      </c>
      <c r="M479" s="339">
        <f>IF(OR($C479&gt;M$7,$C479+$E479-1&lt;M$7),0,($D479-SUM($F479:L479)-SUM($F418:L418))/($E479+$C479-M$7))</f>
        <v>0</v>
      </c>
      <c r="N479" s="339">
        <f>IF(OR($C479&gt;N$7,$C479+$E479-1&lt;N$7),0,($D479-SUM($F479:M479)-SUM($F418:M418))/($E479+$C479-N$7))</f>
        <v>0</v>
      </c>
      <c r="O479" s="339">
        <f>IF(OR($C479&gt;O$7,$C479+$E479-1&lt;O$7),0,($D479-SUM($F479:N479)-SUM($F418:N418))/($E479+$C479-O$7))</f>
        <v>0</v>
      </c>
      <c r="P479" s="339">
        <f>IF(OR($C479&gt;P$7,$C479+$E479-1&lt;P$7),0,($D479-SUM($F479:O479)-SUM($F418:O418))/($E479+$C479-P$7))</f>
        <v>0</v>
      </c>
      <c r="Q479" s="339">
        <f>IF(OR($C479&gt;Q$7,$C479+$E479-1&lt;Q$7),0,($D479-SUM($F479:P479)-SUM($F418:P418))/($E479+$C479-Q$7))</f>
        <v>0</v>
      </c>
      <c r="R479" s="339">
        <f>IF(OR($C479&gt;R$7,$C479+$E479-1&lt;R$7),0,($D479-SUM($F479:Q479)-SUM($F418:Q418))/($E479+$C479-R$7))</f>
        <v>0</v>
      </c>
      <c r="S479" s="339">
        <f>IF(OR($C479&gt;S$7,$C479+$E479-1&lt;S$7),0,($D479-SUM($F479:R479)-SUM($F418:R418))/($E479+$C479-S$7))</f>
        <v>0</v>
      </c>
      <c r="T479" s="339">
        <f>IF(OR($C479&gt;T$7,$C479+$E479-1&lt;T$7),0,($D479-SUM($F479:S479)-SUM($F418:S418))/($E479+$C479-T$7))</f>
        <v>0</v>
      </c>
      <c r="U479" s="339">
        <f>IF(OR($C479&gt;U$7,$C479+$E479-1&lt;U$7),0,($D479-SUM($F479:T479)-SUM($F418:T418))/($E479+$C479-U$7))</f>
        <v>0</v>
      </c>
      <c r="V479" s="339">
        <f>IF(OR($C479&gt;V$7,$C479+$E479-1&lt;V$7),0,($D479-SUM($F479:U479)-SUM($F418:U418))/($E479+$C479-V$7))</f>
        <v>0</v>
      </c>
      <c r="W479" s="339">
        <f>IF(OR($C479&gt;W$7,$C479+$E479-1&lt;W$7),0,($D479-SUM($F479:V479)-SUM($F418:V418))/($E479+$C479-W$7))</f>
        <v>0</v>
      </c>
      <c r="X479" s="339">
        <f>IF(OR($C479&gt;X$7,$C479+$E479-1&lt;X$7),0,($D479-SUM($F479:W479)-SUM($F418:W418))/($E479+$C479-X$7))</f>
        <v>0</v>
      </c>
      <c r="Y479" s="339">
        <f>IF(OR($C479&gt;Y$7,$C479+$E479-1&lt;Y$7),0,($D479-SUM($F479:X479)-SUM($F418:X418))/($E479+$C479-Y$7))</f>
        <v>0</v>
      </c>
      <c r="Z479" s="339">
        <f>IF(OR($C479&gt;Z$7,$C479+$E479-1&lt;Z$7),0,($D479-SUM($F479:Y479)-SUM($F418:Y418))/($E479+$C479-Z$7))</f>
        <v>0</v>
      </c>
      <c r="AA479" s="339">
        <f>IF(OR($C479&gt;AA$7,$C479+$E479-1&lt;AA$7),0,($D479-SUM($F479:Z479)-SUM($F418:Z418))/($E479+$C479-AA$7))</f>
        <v>0</v>
      </c>
      <c r="AB479" s="339">
        <f>IF(OR($C479&gt;AB$7,$C479+$E479-1&lt;AB$7),0,($D479-SUM($F479:AA479)-SUM($F418:AA418))/($E479+$C479-AB$7))</f>
        <v>0</v>
      </c>
      <c r="AC479" s="339">
        <f>IF(OR($C479&gt;AC$7,$C479+$E479-1&lt;AC$7),0,($D479-SUM($F479:AB479)-SUM($F418:AB418))/($E479+$C479-AC$7))</f>
        <v>0</v>
      </c>
      <c r="AD479" s="339">
        <f>IF(OR($C479&gt;AD$7,$C479+$E479-1&lt;AD$7),0,($D479-SUM($F479:AC479)-SUM($F418:AC418))/($E479+$C479-AD$7))</f>
        <v>0</v>
      </c>
      <c r="AE479" s="339">
        <f>IF(OR($C479&gt;AE$7,$C479+$E479-1&lt;AE$7),0,($D479-SUM($F479:AD479)-SUM($F418:AD418))/($E479+$C479-AE$7))</f>
        <v>0</v>
      </c>
      <c r="AF479" s="339">
        <f>IF(OR($C479&gt;AF$7,$C479+$E479-1&lt;AF$7),0,($D479-SUM($F479:AE479)-SUM($F418:AE418))/($E479+$C479-AF$7))</f>
        <v>0</v>
      </c>
      <c r="AG479" s="339">
        <f>IF(OR($C479&gt;AG$7,$C479+$E479-1&lt;AG$7),0,($D479-SUM($F479:AF479)-SUM($F418:AF418))/($E479+$C479-AG$7))</f>
        <v>0</v>
      </c>
      <c r="AH479" s="339">
        <f>IF(OR($C479&gt;AH$7,$C479+$E479-1&lt;AH$7),0,($D479-SUM($F479:AG479)-SUM($F418:AG418))/($E479+$C479-AH$7))</f>
        <v>0</v>
      </c>
      <c r="AI479" s="339">
        <f>IF(OR($C479&gt;AI$7,$C479+$E479-1&lt;AI$7),0,($D479-SUM($F479:AH479)-SUM($F418:AH418))/($E479+$C479-AI$7))</f>
        <v>0</v>
      </c>
      <c r="AJ479" s="339">
        <f>IF(OR($C479&gt;AJ$7,$C479+$E479-1&lt;AJ$7),0,($D479-SUM($F479:AI479)-SUM($F418:AI418))/($E479+$C479-AJ$7))</f>
        <v>0</v>
      </c>
      <c r="AK479" s="339">
        <f>IF(OR($C479&gt;AK$7,$C479+$E479-1&lt;AK$7),0,($D479-SUM($F479:AJ479)-SUM($F418:AJ418))/($E479+$C479-AK$7))</f>
        <v>0</v>
      </c>
      <c r="AL479" s="339">
        <f>IF(OR($C479&gt;AL$7,$C479+$E479-1&lt;AL$7),0,($D479-SUM($F479:AK479)-SUM($F418:AK418))/($E479+$C479-AL$7))</f>
        <v>0</v>
      </c>
      <c r="AM479" s="339">
        <f>IF(OR($C479&gt;AM$7,$C479+$E479-1&lt;AM$7),0,($D479-SUM($F479:AL479)-SUM($F418:AL418))/($E479+$C479-AM$7))</f>
        <v>0</v>
      </c>
      <c r="AN479" s="339">
        <f>IF(OR($C479&gt;AN$7,$C479+$E479-1&lt;AN$7),0,($D479-SUM($F479:AM479)-SUM($F418:AM418))/($E479+$C479-AN$7))</f>
        <v>0</v>
      </c>
      <c r="AO479" s="339">
        <f>IF(OR($C479&gt;AO$7,$C479+$E479-1&lt;AO$7),0,($D479-SUM($F479:AN479)-SUM($F418:AN418))/($E479+$C479-AO$7))</f>
        <v>0</v>
      </c>
      <c r="AP479" s="339">
        <f>IF(OR($C479&gt;AP$7,$C479+$E479-1&lt;AP$7),0,($D479-SUM($F479:AO479)-SUM($F418:AO418))/($E479+$C479-AP$7))</f>
        <v>0</v>
      </c>
      <c r="AQ479" s="339">
        <f>IF(OR($C479&gt;AQ$7,$C479+$E479-1&lt;AQ$7),0,($D479-SUM($F479:AP479)-SUM($F418:AP418))/($E479+$C479-AQ$7))</f>
        <v>0</v>
      </c>
      <c r="AR479" s="339">
        <f>IF(OR($C479&gt;AR$7,$C479+$E479-1&lt;AR$7),0,($D479-SUM($F479:AQ479)-SUM($F418:AQ418))/($E479+$C479-AR$7))</f>
        <v>0</v>
      </c>
      <c r="AS479" s="339">
        <f>IF(OR($C479&gt;AS$7,$C479+$E479-1&lt;AS$7),0,($D479-SUM($F479:AR479)-SUM($F418:AR418))/($E479+$C479-AS$7))</f>
        <v>0</v>
      </c>
      <c r="AT479" s="339">
        <f>IF(OR($C479&gt;AT$7,$C479+$E479-1&lt;AT$7),0,($D479-SUM($F479:AS479)-SUM($F418:AS418))/($E479+$C479-AT$7))</f>
        <v>0</v>
      </c>
      <c r="AU479" s="339">
        <f>IF(OR($C479&gt;AU$7,$C479+$E479-1&lt;AU$7),0,($D479-SUM($F479:AT479)-SUM($F418:AT418))/($E479+$C479-AU$7))</f>
        <v>0</v>
      </c>
      <c r="AV479" s="339">
        <f>IF(OR($C479&gt;AV$7,$C479+$E479-1&lt;AV$7),0,($D479-SUM($F479:AU479)-SUM($F418:AU418))/($E479+$C479-AV$7))</f>
        <v>0</v>
      </c>
      <c r="AW479" s="339">
        <f>IF(OR($C479&gt;AW$7,$C479+$E479-1&lt;AW$7),0,($D479-SUM($F479:AV479)-SUM($F418:AV418))/($E479+$C479-AW$7))</f>
        <v>0</v>
      </c>
      <c r="AX479" s="339">
        <f>IF(OR($C479&gt;AX$7,$C479+$E479-1&lt;AX$7),0,($D479-SUM($F479:AW479)-SUM($F418:AW418))/($E479+$C479-AX$7))</f>
        <v>0</v>
      </c>
      <c r="AY479" s="339">
        <f>IF(OR($C479&gt;AY$7,$C479+$E479-1&lt;AY$7),0,($D479-SUM($F479:AX479)-SUM($F418:AX418))/($E479+$C479-AY$7))</f>
        <v>0</v>
      </c>
      <c r="AZ479" s="339">
        <f>IF(OR($C479&gt;AZ$7,$C479+$E479-1&lt;AZ$7),0,($D479-SUM($F479:AY479)-SUM($F418:AY418))/($E479+$C479-AZ$7))</f>
        <v>0</v>
      </c>
      <c r="BA479" s="339">
        <f>IF(OR($C479&gt;BA$7,$C479+$E479-1&lt;BA$7),0,($D479-SUM($F479:AZ479)-SUM($F418:AZ418))/($E479+$C479-BA$7))</f>
        <v>0</v>
      </c>
      <c r="BB479" s="339">
        <f>IF(OR($C479&gt;BB$7,$C479+$E479-1&lt;BB$7),0,($D479-SUM($F479:BA479)-SUM($F418:BA418))/($E479+$C479-BB$7))</f>
        <v>0</v>
      </c>
      <c r="BC479" s="339">
        <f>IF(OR($C479&gt;BC$7,$C479+$E479-1&lt;BC$7),0,($D479-SUM($F479:BB479)-SUM($F418:BB418))/($E479+$C479-BC$7))</f>
        <v>0</v>
      </c>
      <c r="BD479" s="339">
        <f>IF(OR($C479&gt;BD$7,$C479+$E479-1&lt;BD$7),0,($D479-SUM($F479:BC479)-SUM($F418:BC418))/($E479+$C479-BD$7))</f>
        <v>0</v>
      </c>
      <c r="BE479" s="339">
        <f>IF(OR($C479&gt;BE$7,$C479+$E479-1&lt;BE$7),0,($D479-SUM($F479:BD479)-SUM($F418:BD418))/($E479+$C479-BE$7))</f>
        <v>0</v>
      </c>
      <c r="BF479" s="339">
        <f>IF(OR($C479&gt;BF$7,$C479+$E479-1&lt;BF$7),0,($D479-SUM($F479:BE479)-SUM($F418:BE418))/($E479+$C479-BF$7))</f>
        <v>0</v>
      </c>
      <c r="BG479" s="339">
        <f>IF(OR($C479&gt;BG$7,$C479+$E479-1&lt;BG$7),0,($D479-SUM($F479:BF479)-SUM($F418:BF418))/($E479+$C479-BG$7))</f>
        <v>0</v>
      </c>
      <c r="BH479" s="339">
        <f>IF(OR($C479&gt;BH$7,$C479+$E479-1&lt;BH$7),0,($D479-SUM($F479:BG479)-SUM($F418:BG418))/($E479+$C479-BH$7))</f>
        <v>0</v>
      </c>
      <c r="BI479" s="339">
        <f>IF(OR($C479&gt;BI$7,$C479+$E479-1&lt;BI$7),0,($D479-SUM($F479:BH479)-SUM($F418:BH418))/($E479+$C479-BI$7))</f>
        <v>0</v>
      </c>
      <c r="BJ479" s="339">
        <f>IF(OR($C479&gt;BJ$7,$C479+$E479-1&lt;BJ$7),0,($D479-SUM($F479:BI479)-SUM($F418:BI418))/($E479+$C479-BJ$7))</f>
        <v>0</v>
      </c>
      <c r="BK479" s="339">
        <f>IF(OR($C479&gt;BK$7,$C479+$E479-1&lt;BK$7),0,($D479-SUM($F479:BJ479)-SUM($F418:BJ418))/($E479+$C479-BK$7))</f>
        <v>0</v>
      </c>
      <c r="BL479" s="339">
        <f>IF(OR($C479&gt;BL$7,$C479+$E479-1&lt;BL$7),0,($D479-SUM($F479:BK479)-SUM($F418:BK418))/($E479+$C479-BL$7))</f>
        <v>0</v>
      </c>
      <c r="BM479" s="339">
        <f>IF(OR($C479&gt;BM$7,$C479+$E479-1&lt;BM$7),0,($D479-SUM($F479:BL479)-SUM($F418:BL418))/($E479+$C479-BM$7))</f>
        <v>0</v>
      </c>
      <c r="BN479" s="339">
        <f>IF(OR($C479&gt;BN$7,$C479+$E479-1&lt;BN$7),0,($D479-SUM($F479:BM479)-SUM($F418:BM418))/($E479+$C479-BN$7))</f>
        <v>0</v>
      </c>
      <c r="BO479" s="253"/>
      <c r="BP479" s="253"/>
      <c r="BQ479" s="253"/>
      <c r="BR479" s="253"/>
      <c r="BS479" s="253"/>
      <c r="BT479" s="253"/>
      <c r="BU479" s="253"/>
      <c r="BV479" s="253"/>
      <c r="BW479" s="253"/>
      <c r="BX479" s="253"/>
      <c r="BY479" s="253"/>
      <c r="BZ479" s="253"/>
      <c r="CA479" s="253"/>
      <c r="CB479" s="253"/>
      <c r="CC479" s="253"/>
      <c r="CD479" s="253"/>
      <c r="CE479" s="253"/>
      <c r="CF479" s="253"/>
      <c r="CG479" s="253"/>
      <c r="CH479" s="253"/>
      <c r="CI479" s="253"/>
      <c r="CJ479" s="253"/>
      <c r="CK479" s="253"/>
      <c r="CL479" s="253"/>
    </row>
    <row r="480" spans="1:90" hidden="1" outlineLevel="1" x14ac:dyDescent="0.15">
      <c r="A480" s="112"/>
      <c r="B480" s="336"/>
      <c r="C480" s="8">
        <v>5</v>
      </c>
      <c r="D480" s="337">
        <v>0</v>
      </c>
      <c r="E480" s="8">
        <f t="shared" si="37"/>
        <v>0</v>
      </c>
      <c r="F480" s="338"/>
      <c r="G480" s="339">
        <f>IF(OR($C480&gt;G$7,$C480+$E480-1&lt;G$7),0,($D480-SUM($F480:F480)-SUM($F419:F419))/($E480+$C480-G$7))</f>
        <v>0</v>
      </c>
      <c r="H480" s="339">
        <f>IF(OR($C480&gt;H$7,$C480+$E480-1&lt;H$7),0,($D480-SUM($F480:G480)-SUM($F419:G419))/($E480+$C480-H$7))</f>
        <v>0</v>
      </c>
      <c r="I480" s="339">
        <f>IF(OR($C480&gt;I$7,$C480+$E480-1&lt;I$7),0,($D480-SUM($F480:H480)-SUM($F419:H419))/($E480+$C480-I$7))</f>
        <v>0</v>
      </c>
      <c r="J480" s="339">
        <f>IF(OR($C480&gt;J$7,$C480+$E480-1&lt;J$7),0,($D480-SUM($F480:I480)-SUM($F419:I419))/($E480+$C480-J$7))</f>
        <v>0</v>
      </c>
      <c r="K480" s="339">
        <f>IF(OR($C480&gt;K$7,$C480+$E480-1&lt;K$7),0,($D480-SUM($F480:J480)-SUM($F419:J419))/($E480+$C480-K$7))</f>
        <v>0</v>
      </c>
      <c r="L480" s="339">
        <f>IF(OR($C480&gt;L$7,$C480+$E480-1&lt;L$7),0,($D480-SUM($F480:K480)-SUM($F419:K419))/($E480+$C480-L$7))</f>
        <v>0</v>
      </c>
      <c r="M480" s="339">
        <f>IF(OR($C480&gt;M$7,$C480+$E480-1&lt;M$7),0,($D480-SUM($F480:L480)-SUM($F419:L419))/($E480+$C480-M$7))</f>
        <v>0</v>
      </c>
      <c r="N480" s="339">
        <f>IF(OR($C480&gt;N$7,$C480+$E480-1&lt;N$7),0,($D480-SUM($F480:M480)-SUM($F419:M419))/($E480+$C480-N$7))</f>
        <v>0</v>
      </c>
      <c r="O480" s="339">
        <f>IF(OR($C480&gt;O$7,$C480+$E480-1&lt;O$7),0,($D480-SUM($F480:N480)-SUM($F419:N419))/($E480+$C480-O$7))</f>
        <v>0</v>
      </c>
      <c r="P480" s="339">
        <f>IF(OR($C480&gt;P$7,$C480+$E480-1&lt;P$7),0,($D480-SUM($F480:O480)-SUM($F419:O419))/($E480+$C480-P$7))</f>
        <v>0</v>
      </c>
      <c r="Q480" s="339">
        <f>IF(OR($C480&gt;Q$7,$C480+$E480-1&lt;Q$7),0,($D480-SUM($F480:P480)-SUM($F419:P419))/($E480+$C480-Q$7))</f>
        <v>0</v>
      </c>
      <c r="R480" s="339">
        <f>IF(OR($C480&gt;R$7,$C480+$E480-1&lt;R$7),0,($D480-SUM($F480:Q480)-SUM($F419:Q419))/($E480+$C480-R$7))</f>
        <v>0</v>
      </c>
      <c r="S480" s="339">
        <f>IF(OR($C480&gt;S$7,$C480+$E480-1&lt;S$7),0,($D480-SUM($F480:R480)-SUM($F419:R419))/($E480+$C480-S$7))</f>
        <v>0</v>
      </c>
      <c r="T480" s="339">
        <f>IF(OR($C480&gt;T$7,$C480+$E480-1&lt;T$7),0,($D480-SUM($F480:S480)-SUM($F419:S419))/($E480+$C480-T$7))</f>
        <v>0</v>
      </c>
      <c r="U480" s="339">
        <f>IF(OR($C480&gt;U$7,$C480+$E480-1&lt;U$7),0,($D480-SUM($F480:T480)-SUM($F419:T419))/($E480+$C480-U$7))</f>
        <v>0</v>
      </c>
      <c r="V480" s="339">
        <f>IF(OR($C480&gt;V$7,$C480+$E480-1&lt;V$7),0,($D480-SUM($F480:U480)-SUM($F419:U419))/($E480+$C480-V$7))</f>
        <v>0</v>
      </c>
      <c r="W480" s="339">
        <f>IF(OR($C480&gt;W$7,$C480+$E480-1&lt;W$7),0,($D480-SUM($F480:V480)-SUM($F419:V419))/($E480+$C480-W$7))</f>
        <v>0</v>
      </c>
      <c r="X480" s="339">
        <f>IF(OR($C480&gt;X$7,$C480+$E480-1&lt;X$7),0,($D480-SUM($F480:W480)-SUM($F419:W419))/($E480+$C480-X$7))</f>
        <v>0</v>
      </c>
      <c r="Y480" s="339">
        <f>IF(OR($C480&gt;Y$7,$C480+$E480-1&lt;Y$7),0,($D480-SUM($F480:X480)-SUM($F419:X419))/($E480+$C480-Y$7))</f>
        <v>0</v>
      </c>
      <c r="Z480" s="339">
        <f>IF(OR($C480&gt;Z$7,$C480+$E480-1&lt;Z$7),0,($D480-SUM($F480:Y480)-SUM($F419:Y419))/($E480+$C480-Z$7))</f>
        <v>0</v>
      </c>
      <c r="AA480" s="339">
        <f>IF(OR($C480&gt;AA$7,$C480+$E480-1&lt;AA$7),0,($D480-SUM($F480:Z480)-SUM($F419:Z419))/($E480+$C480-AA$7))</f>
        <v>0</v>
      </c>
      <c r="AB480" s="339">
        <f>IF(OR($C480&gt;AB$7,$C480+$E480-1&lt;AB$7),0,($D480-SUM($F480:AA480)-SUM($F419:AA419))/($E480+$C480-AB$7))</f>
        <v>0</v>
      </c>
      <c r="AC480" s="339">
        <f>IF(OR($C480&gt;AC$7,$C480+$E480-1&lt;AC$7),0,($D480-SUM($F480:AB480)-SUM($F419:AB419))/($E480+$C480-AC$7))</f>
        <v>0</v>
      </c>
      <c r="AD480" s="339">
        <f>IF(OR($C480&gt;AD$7,$C480+$E480-1&lt;AD$7),0,($D480-SUM($F480:AC480)-SUM($F419:AC419))/($E480+$C480-AD$7))</f>
        <v>0</v>
      </c>
      <c r="AE480" s="339">
        <f>IF(OR($C480&gt;AE$7,$C480+$E480-1&lt;AE$7),0,($D480-SUM($F480:AD480)-SUM($F419:AD419))/($E480+$C480-AE$7))</f>
        <v>0</v>
      </c>
      <c r="AF480" s="339">
        <f>IF(OR($C480&gt;AF$7,$C480+$E480-1&lt;AF$7),0,($D480-SUM($F480:AE480)-SUM($F419:AE419))/($E480+$C480-AF$7))</f>
        <v>0</v>
      </c>
      <c r="AG480" s="339">
        <f>IF(OR($C480&gt;AG$7,$C480+$E480-1&lt;AG$7),0,($D480-SUM($F480:AF480)-SUM($F419:AF419))/($E480+$C480-AG$7))</f>
        <v>0</v>
      </c>
      <c r="AH480" s="339">
        <f>IF(OR($C480&gt;AH$7,$C480+$E480-1&lt;AH$7),0,($D480-SUM($F480:AG480)-SUM($F419:AG419))/($E480+$C480-AH$7))</f>
        <v>0</v>
      </c>
      <c r="AI480" s="339">
        <f>IF(OR($C480&gt;AI$7,$C480+$E480-1&lt;AI$7),0,($D480-SUM($F480:AH480)-SUM($F419:AH419))/($E480+$C480-AI$7))</f>
        <v>0</v>
      </c>
      <c r="AJ480" s="339">
        <f>IF(OR($C480&gt;AJ$7,$C480+$E480-1&lt;AJ$7),0,($D480-SUM($F480:AI480)-SUM($F419:AI419))/($E480+$C480-AJ$7))</f>
        <v>0</v>
      </c>
      <c r="AK480" s="339">
        <f>IF(OR($C480&gt;AK$7,$C480+$E480-1&lt;AK$7),0,($D480-SUM($F480:AJ480)-SUM($F419:AJ419))/($E480+$C480-AK$7))</f>
        <v>0</v>
      </c>
      <c r="AL480" s="339">
        <f>IF(OR($C480&gt;AL$7,$C480+$E480-1&lt;AL$7),0,($D480-SUM($F480:AK480)-SUM($F419:AK419))/($E480+$C480-AL$7))</f>
        <v>0</v>
      </c>
      <c r="AM480" s="339">
        <f>IF(OR($C480&gt;AM$7,$C480+$E480-1&lt;AM$7),0,($D480-SUM($F480:AL480)-SUM($F419:AL419))/($E480+$C480-AM$7))</f>
        <v>0</v>
      </c>
      <c r="AN480" s="339">
        <f>IF(OR($C480&gt;AN$7,$C480+$E480-1&lt;AN$7),0,($D480-SUM($F480:AM480)-SUM($F419:AM419))/($E480+$C480-AN$7))</f>
        <v>0</v>
      </c>
      <c r="AO480" s="339">
        <f>IF(OR($C480&gt;AO$7,$C480+$E480-1&lt;AO$7),0,($D480-SUM($F480:AN480)-SUM($F419:AN419))/($E480+$C480-AO$7))</f>
        <v>0</v>
      </c>
      <c r="AP480" s="339">
        <f>IF(OR($C480&gt;AP$7,$C480+$E480-1&lt;AP$7),0,($D480-SUM($F480:AO480)-SUM($F419:AO419))/($E480+$C480-AP$7))</f>
        <v>0</v>
      </c>
      <c r="AQ480" s="339">
        <f>IF(OR($C480&gt;AQ$7,$C480+$E480-1&lt;AQ$7),0,($D480-SUM($F480:AP480)-SUM($F419:AP419))/($E480+$C480-AQ$7))</f>
        <v>0</v>
      </c>
      <c r="AR480" s="339">
        <f>IF(OR($C480&gt;AR$7,$C480+$E480-1&lt;AR$7),0,($D480-SUM($F480:AQ480)-SUM($F419:AQ419))/($E480+$C480-AR$7))</f>
        <v>0</v>
      </c>
      <c r="AS480" s="339">
        <f>IF(OR($C480&gt;AS$7,$C480+$E480-1&lt;AS$7),0,($D480-SUM($F480:AR480)-SUM($F419:AR419))/($E480+$C480-AS$7))</f>
        <v>0</v>
      </c>
      <c r="AT480" s="339">
        <f>IF(OR($C480&gt;AT$7,$C480+$E480-1&lt;AT$7),0,($D480-SUM($F480:AS480)-SUM($F419:AS419))/($E480+$C480-AT$7))</f>
        <v>0</v>
      </c>
      <c r="AU480" s="339">
        <f>IF(OR($C480&gt;AU$7,$C480+$E480-1&lt;AU$7),0,($D480-SUM($F480:AT480)-SUM($F419:AT419))/($E480+$C480-AU$7))</f>
        <v>0</v>
      </c>
      <c r="AV480" s="339">
        <f>IF(OR($C480&gt;AV$7,$C480+$E480-1&lt;AV$7),0,($D480-SUM($F480:AU480)-SUM($F419:AU419))/($E480+$C480-AV$7))</f>
        <v>0</v>
      </c>
      <c r="AW480" s="339">
        <f>IF(OR($C480&gt;AW$7,$C480+$E480-1&lt;AW$7),0,($D480-SUM($F480:AV480)-SUM($F419:AV419))/($E480+$C480-AW$7))</f>
        <v>0</v>
      </c>
      <c r="AX480" s="339">
        <f>IF(OR($C480&gt;AX$7,$C480+$E480-1&lt;AX$7),0,($D480-SUM($F480:AW480)-SUM($F419:AW419))/($E480+$C480-AX$7))</f>
        <v>0</v>
      </c>
      <c r="AY480" s="339">
        <f>IF(OR($C480&gt;AY$7,$C480+$E480-1&lt;AY$7),0,($D480-SUM($F480:AX480)-SUM($F419:AX419))/($E480+$C480-AY$7))</f>
        <v>0</v>
      </c>
      <c r="AZ480" s="339">
        <f>IF(OR($C480&gt;AZ$7,$C480+$E480-1&lt;AZ$7),0,($D480-SUM($F480:AY480)-SUM($F419:AY419))/($E480+$C480-AZ$7))</f>
        <v>0</v>
      </c>
      <c r="BA480" s="339">
        <f>IF(OR($C480&gt;BA$7,$C480+$E480-1&lt;BA$7),0,($D480-SUM($F480:AZ480)-SUM($F419:AZ419))/($E480+$C480-BA$7))</f>
        <v>0</v>
      </c>
      <c r="BB480" s="339">
        <f>IF(OR($C480&gt;BB$7,$C480+$E480-1&lt;BB$7),0,($D480-SUM($F480:BA480)-SUM($F419:BA419))/($E480+$C480-BB$7))</f>
        <v>0</v>
      </c>
      <c r="BC480" s="339">
        <f>IF(OR($C480&gt;BC$7,$C480+$E480-1&lt;BC$7),0,($D480-SUM($F480:BB480)-SUM($F419:BB419))/($E480+$C480-BC$7))</f>
        <v>0</v>
      </c>
      <c r="BD480" s="339">
        <f>IF(OR($C480&gt;BD$7,$C480+$E480-1&lt;BD$7),0,($D480-SUM($F480:BC480)-SUM($F419:BC419))/($E480+$C480-BD$7))</f>
        <v>0</v>
      </c>
      <c r="BE480" s="339">
        <f>IF(OR($C480&gt;BE$7,$C480+$E480-1&lt;BE$7),0,($D480-SUM($F480:BD480)-SUM($F419:BD419))/($E480+$C480-BE$7))</f>
        <v>0</v>
      </c>
      <c r="BF480" s="339">
        <f>IF(OR($C480&gt;BF$7,$C480+$E480-1&lt;BF$7),0,($D480-SUM($F480:BE480)-SUM($F419:BE419))/($E480+$C480-BF$7))</f>
        <v>0</v>
      </c>
      <c r="BG480" s="339">
        <f>IF(OR($C480&gt;BG$7,$C480+$E480-1&lt;BG$7),0,($D480-SUM($F480:BF480)-SUM($F419:BF419))/($E480+$C480-BG$7))</f>
        <v>0</v>
      </c>
      <c r="BH480" s="339">
        <f>IF(OR($C480&gt;BH$7,$C480+$E480-1&lt;BH$7),0,($D480-SUM($F480:BG480)-SUM($F419:BG419))/($E480+$C480-BH$7))</f>
        <v>0</v>
      </c>
      <c r="BI480" s="339">
        <f>IF(OR($C480&gt;BI$7,$C480+$E480-1&lt;BI$7),0,($D480-SUM($F480:BH480)-SUM($F419:BH419))/($E480+$C480-BI$7))</f>
        <v>0</v>
      </c>
      <c r="BJ480" s="339">
        <f>IF(OR($C480&gt;BJ$7,$C480+$E480-1&lt;BJ$7),0,($D480-SUM($F480:BI480)-SUM($F419:BI419))/($E480+$C480-BJ$7))</f>
        <v>0</v>
      </c>
      <c r="BK480" s="339">
        <f>IF(OR($C480&gt;BK$7,$C480+$E480-1&lt;BK$7),0,($D480-SUM($F480:BJ480)-SUM($F419:BJ419))/($E480+$C480-BK$7))</f>
        <v>0</v>
      </c>
      <c r="BL480" s="339">
        <f>IF(OR($C480&gt;BL$7,$C480+$E480-1&lt;BL$7),0,($D480-SUM($F480:BK480)-SUM($F419:BK419))/($E480+$C480-BL$7))</f>
        <v>0</v>
      </c>
      <c r="BM480" s="339">
        <f>IF(OR($C480&gt;BM$7,$C480+$E480-1&lt;BM$7),0,($D480-SUM($F480:BL480)-SUM($F419:BL419))/($E480+$C480-BM$7))</f>
        <v>0</v>
      </c>
      <c r="BN480" s="339">
        <f>IF(OR($C480&gt;BN$7,$C480+$E480-1&lt;BN$7),0,($D480-SUM($F480:BM480)-SUM($F419:BM419))/($E480+$C480-BN$7))</f>
        <v>0</v>
      </c>
      <c r="BO480" s="253"/>
      <c r="BP480" s="253"/>
      <c r="BQ480" s="253"/>
      <c r="BR480" s="253"/>
      <c r="BS480" s="253"/>
      <c r="BT480" s="253"/>
      <c r="BU480" s="253"/>
      <c r="BV480" s="253"/>
      <c r="BW480" s="253"/>
      <c r="BX480" s="253"/>
      <c r="BY480" s="253"/>
      <c r="BZ480" s="253"/>
      <c r="CA480" s="253"/>
      <c r="CB480" s="253"/>
      <c r="CC480" s="253"/>
      <c r="CD480" s="253"/>
      <c r="CE480" s="253"/>
      <c r="CF480" s="253"/>
      <c r="CG480" s="253"/>
      <c r="CH480" s="253"/>
      <c r="CI480" s="253"/>
      <c r="CJ480" s="253"/>
      <c r="CK480" s="253"/>
      <c r="CL480" s="253"/>
    </row>
    <row r="481" spans="1:90" hidden="1" outlineLevel="1" x14ac:dyDescent="0.15">
      <c r="A481" s="112"/>
      <c r="B481" s="336"/>
      <c r="C481" s="8">
        <v>6</v>
      </c>
      <c r="D481" s="337">
        <v>0</v>
      </c>
      <c r="E481" s="8">
        <f t="shared" si="37"/>
        <v>0</v>
      </c>
      <c r="F481" s="338"/>
      <c r="G481" s="339">
        <f>IF(OR($C481&gt;G$7,$C481+$E481-1&lt;G$7),0,($D481-SUM($F481:F481)-SUM($F420:F420))/($E481+$C481-G$7))</f>
        <v>0</v>
      </c>
      <c r="H481" s="339">
        <f>IF(OR($C481&gt;H$7,$C481+$E481-1&lt;H$7),0,($D481-SUM($F481:G481)-SUM($F420:G420))/($E481+$C481-H$7))</f>
        <v>0</v>
      </c>
      <c r="I481" s="339">
        <f>IF(OR($C481&gt;I$7,$C481+$E481-1&lt;I$7),0,($D481-SUM($F481:H481)-SUM($F420:H420))/($E481+$C481-I$7))</f>
        <v>0</v>
      </c>
      <c r="J481" s="339">
        <f>IF(OR($C481&gt;J$7,$C481+$E481-1&lt;J$7),0,($D481-SUM($F481:I481)-SUM($F420:I420))/($E481+$C481-J$7))</f>
        <v>0</v>
      </c>
      <c r="K481" s="339">
        <f>IF(OR($C481&gt;K$7,$C481+$E481-1&lt;K$7),0,($D481-SUM($F481:J481)-SUM($F420:J420))/($E481+$C481-K$7))</f>
        <v>0</v>
      </c>
      <c r="L481" s="339">
        <f>IF(OR($C481&gt;L$7,$C481+$E481-1&lt;L$7),0,($D481-SUM($F481:K481)-SUM($F420:K420))/($E481+$C481-L$7))</f>
        <v>0</v>
      </c>
      <c r="M481" s="339">
        <f>IF(OR($C481&gt;M$7,$C481+$E481-1&lt;M$7),0,($D481-SUM($F481:L481)-SUM($F420:L420))/($E481+$C481-M$7))</f>
        <v>0</v>
      </c>
      <c r="N481" s="339">
        <f>IF(OR($C481&gt;N$7,$C481+$E481-1&lt;N$7),0,($D481-SUM($F481:M481)-SUM($F420:M420))/($E481+$C481-N$7))</f>
        <v>0</v>
      </c>
      <c r="O481" s="339">
        <f>IF(OR($C481&gt;O$7,$C481+$E481-1&lt;O$7),0,($D481-SUM($F481:N481)-SUM($F420:N420))/($E481+$C481-O$7))</f>
        <v>0</v>
      </c>
      <c r="P481" s="339">
        <f>IF(OR($C481&gt;P$7,$C481+$E481-1&lt;P$7),0,($D481-SUM($F481:O481)-SUM($F420:O420))/($E481+$C481-P$7))</f>
        <v>0</v>
      </c>
      <c r="Q481" s="339">
        <f>IF(OR($C481&gt;Q$7,$C481+$E481-1&lt;Q$7),0,($D481-SUM($F481:P481)-SUM($F420:P420))/($E481+$C481-Q$7))</f>
        <v>0</v>
      </c>
      <c r="R481" s="339">
        <f>IF(OR($C481&gt;R$7,$C481+$E481-1&lt;R$7),0,($D481-SUM($F481:Q481)-SUM($F420:Q420))/($E481+$C481-R$7))</f>
        <v>0</v>
      </c>
      <c r="S481" s="339">
        <f>IF(OR($C481&gt;S$7,$C481+$E481-1&lt;S$7),0,($D481-SUM($F481:R481)-SUM($F420:R420))/($E481+$C481-S$7))</f>
        <v>0</v>
      </c>
      <c r="T481" s="339">
        <f>IF(OR($C481&gt;T$7,$C481+$E481-1&lt;T$7),0,($D481-SUM($F481:S481)-SUM($F420:S420))/($E481+$C481-T$7))</f>
        <v>0</v>
      </c>
      <c r="U481" s="339">
        <f>IF(OR($C481&gt;U$7,$C481+$E481-1&lt;U$7),0,($D481-SUM($F481:T481)-SUM($F420:T420))/($E481+$C481-U$7))</f>
        <v>0</v>
      </c>
      <c r="V481" s="339">
        <f>IF(OR($C481&gt;V$7,$C481+$E481-1&lt;V$7),0,($D481-SUM($F481:U481)-SUM($F420:U420))/($E481+$C481-V$7))</f>
        <v>0</v>
      </c>
      <c r="W481" s="339">
        <f>IF(OR($C481&gt;W$7,$C481+$E481-1&lt;W$7),0,($D481-SUM($F481:V481)-SUM($F420:V420))/($E481+$C481-W$7))</f>
        <v>0</v>
      </c>
      <c r="X481" s="339">
        <f>IF(OR($C481&gt;X$7,$C481+$E481-1&lt;X$7),0,($D481-SUM($F481:W481)-SUM($F420:W420))/($E481+$C481-X$7))</f>
        <v>0</v>
      </c>
      <c r="Y481" s="339">
        <f>IF(OR($C481&gt;Y$7,$C481+$E481-1&lt;Y$7),0,($D481-SUM($F481:X481)-SUM($F420:X420))/($E481+$C481-Y$7))</f>
        <v>0</v>
      </c>
      <c r="Z481" s="339">
        <f>IF(OR($C481&gt;Z$7,$C481+$E481-1&lt;Z$7),0,($D481-SUM($F481:Y481)-SUM($F420:Y420))/($E481+$C481-Z$7))</f>
        <v>0</v>
      </c>
      <c r="AA481" s="339">
        <f>IF(OR($C481&gt;AA$7,$C481+$E481-1&lt;AA$7),0,($D481-SUM($F481:Z481)-SUM($F420:Z420))/($E481+$C481-AA$7))</f>
        <v>0</v>
      </c>
      <c r="AB481" s="339">
        <f>IF(OR($C481&gt;AB$7,$C481+$E481-1&lt;AB$7),0,($D481-SUM($F481:AA481)-SUM($F420:AA420))/($E481+$C481-AB$7))</f>
        <v>0</v>
      </c>
      <c r="AC481" s="339">
        <f>IF(OR($C481&gt;AC$7,$C481+$E481-1&lt;AC$7),0,($D481-SUM($F481:AB481)-SUM($F420:AB420))/($E481+$C481-AC$7))</f>
        <v>0</v>
      </c>
      <c r="AD481" s="339">
        <f>IF(OR($C481&gt;AD$7,$C481+$E481-1&lt;AD$7),0,($D481-SUM($F481:AC481)-SUM($F420:AC420))/($E481+$C481-AD$7))</f>
        <v>0</v>
      </c>
      <c r="AE481" s="339">
        <f>IF(OR($C481&gt;AE$7,$C481+$E481-1&lt;AE$7),0,($D481-SUM($F481:AD481)-SUM($F420:AD420))/($E481+$C481-AE$7))</f>
        <v>0</v>
      </c>
      <c r="AF481" s="339">
        <f>IF(OR($C481&gt;AF$7,$C481+$E481-1&lt;AF$7),0,($D481-SUM($F481:AE481)-SUM($F420:AE420))/($E481+$C481-AF$7))</f>
        <v>0</v>
      </c>
      <c r="AG481" s="339">
        <f>IF(OR($C481&gt;AG$7,$C481+$E481-1&lt;AG$7),0,($D481-SUM($F481:AF481)-SUM($F420:AF420))/($E481+$C481-AG$7))</f>
        <v>0</v>
      </c>
      <c r="AH481" s="339">
        <f>IF(OR($C481&gt;AH$7,$C481+$E481-1&lt;AH$7),0,($D481-SUM($F481:AG481)-SUM($F420:AG420))/($E481+$C481-AH$7))</f>
        <v>0</v>
      </c>
      <c r="AI481" s="339">
        <f>IF(OR($C481&gt;AI$7,$C481+$E481-1&lt;AI$7),0,($D481-SUM($F481:AH481)-SUM($F420:AH420))/($E481+$C481-AI$7))</f>
        <v>0</v>
      </c>
      <c r="AJ481" s="339">
        <f>IF(OR($C481&gt;AJ$7,$C481+$E481-1&lt;AJ$7),0,($D481-SUM($F481:AI481)-SUM($F420:AI420))/($E481+$C481-AJ$7))</f>
        <v>0</v>
      </c>
      <c r="AK481" s="339">
        <f>IF(OR($C481&gt;AK$7,$C481+$E481-1&lt;AK$7),0,($D481-SUM($F481:AJ481)-SUM($F420:AJ420))/($E481+$C481-AK$7))</f>
        <v>0</v>
      </c>
      <c r="AL481" s="339">
        <f>IF(OR($C481&gt;AL$7,$C481+$E481-1&lt;AL$7),0,($D481-SUM($F481:AK481)-SUM($F420:AK420))/($E481+$C481-AL$7))</f>
        <v>0</v>
      </c>
      <c r="AM481" s="339">
        <f>IF(OR($C481&gt;AM$7,$C481+$E481-1&lt;AM$7),0,($D481-SUM($F481:AL481)-SUM($F420:AL420))/($E481+$C481-AM$7))</f>
        <v>0</v>
      </c>
      <c r="AN481" s="339">
        <f>IF(OR($C481&gt;AN$7,$C481+$E481-1&lt;AN$7),0,($D481-SUM($F481:AM481)-SUM($F420:AM420))/($E481+$C481-AN$7))</f>
        <v>0</v>
      </c>
      <c r="AO481" s="339">
        <f>IF(OR($C481&gt;AO$7,$C481+$E481-1&lt;AO$7),0,($D481-SUM($F481:AN481)-SUM($F420:AN420))/($E481+$C481-AO$7))</f>
        <v>0</v>
      </c>
      <c r="AP481" s="339">
        <f>IF(OR($C481&gt;AP$7,$C481+$E481-1&lt;AP$7),0,($D481-SUM($F481:AO481)-SUM($F420:AO420))/($E481+$C481-AP$7))</f>
        <v>0</v>
      </c>
      <c r="AQ481" s="339">
        <f>IF(OR($C481&gt;AQ$7,$C481+$E481-1&lt;AQ$7),0,($D481-SUM($F481:AP481)-SUM($F420:AP420))/($E481+$C481-AQ$7))</f>
        <v>0</v>
      </c>
      <c r="AR481" s="339">
        <f>IF(OR($C481&gt;AR$7,$C481+$E481-1&lt;AR$7),0,($D481-SUM($F481:AQ481)-SUM($F420:AQ420))/($E481+$C481-AR$7))</f>
        <v>0</v>
      </c>
      <c r="AS481" s="339">
        <f>IF(OR($C481&gt;AS$7,$C481+$E481-1&lt;AS$7),0,($D481-SUM($F481:AR481)-SUM($F420:AR420))/($E481+$C481-AS$7))</f>
        <v>0</v>
      </c>
      <c r="AT481" s="339">
        <f>IF(OR($C481&gt;AT$7,$C481+$E481-1&lt;AT$7),0,($D481-SUM($F481:AS481)-SUM($F420:AS420))/($E481+$C481-AT$7))</f>
        <v>0</v>
      </c>
      <c r="AU481" s="339">
        <f>IF(OR($C481&gt;AU$7,$C481+$E481-1&lt;AU$7),0,($D481-SUM($F481:AT481)-SUM($F420:AT420))/($E481+$C481-AU$7))</f>
        <v>0</v>
      </c>
      <c r="AV481" s="339">
        <f>IF(OR($C481&gt;AV$7,$C481+$E481-1&lt;AV$7),0,($D481-SUM($F481:AU481)-SUM($F420:AU420))/($E481+$C481-AV$7))</f>
        <v>0</v>
      </c>
      <c r="AW481" s="339">
        <f>IF(OR($C481&gt;AW$7,$C481+$E481-1&lt;AW$7),0,($D481-SUM($F481:AV481)-SUM($F420:AV420))/($E481+$C481-AW$7))</f>
        <v>0</v>
      </c>
      <c r="AX481" s="339">
        <f>IF(OR($C481&gt;AX$7,$C481+$E481-1&lt;AX$7),0,($D481-SUM($F481:AW481)-SUM($F420:AW420))/($E481+$C481-AX$7))</f>
        <v>0</v>
      </c>
      <c r="AY481" s="339">
        <f>IF(OR($C481&gt;AY$7,$C481+$E481-1&lt;AY$7),0,($D481-SUM($F481:AX481)-SUM($F420:AX420))/($E481+$C481-AY$7))</f>
        <v>0</v>
      </c>
      <c r="AZ481" s="339">
        <f>IF(OR($C481&gt;AZ$7,$C481+$E481-1&lt;AZ$7),0,($D481-SUM($F481:AY481)-SUM($F420:AY420))/($E481+$C481-AZ$7))</f>
        <v>0</v>
      </c>
      <c r="BA481" s="339">
        <f>IF(OR($C481&gt;BA$7,$C481+$E481-1&lt;BA$7),0,($D481-SUM($F481:AZ481)-SUM($F420:AZ420))/($E481+$C481-BA$7))</f>
        <v>0</v>
      </c>
      <c r="BB481" s="339">
        <f>IF(OR($C481&gt;BB$7,$C481+$E481-1&lt;BB$7),0,($D481-SUM($F481:BA481)-SUM($F420:BA420))/($E481+$C481-BB$7))</f>
        <v>0</v>
      </c>
      <c r="BC481" s="339">
        <f>IF(OR($C481&gt;BC$7,$C481+$E481-1&lt;BC$7),0,($D481-SUM($F481:BB481)-SUM($F420:BB420))/($E481+$C481-BC$7))</f>
        <v>0</v>
      </c>
      <c r="BD481" s="339">
        <f>IF(OR($C481&gt;BD$7,$C481+$E481-1&lt;BD$7),0,($D481-SUM($F481:BC481)-SUM($F420:BC420))/($E481+$C481-BD$7))</f>
        <v>0</v>
      </c>
      <c r="BE481" s="339">
        <f>IF(OR($C481&gt;BE$7,$C481+$E481-1&lt;BE$7),0,($D481-SUM($F481:BD481)-SUM($F420:BD420))/($E481+$C481-BE$7))</f>
        <v>0</v>
      </c>
      <c r="BF481" s="339">
        <f>IF(OR($C481&gt;BF$7,$C481+$E481-1&lt;BF$7),0,($D481-SUM($F481:BE481)-SUM($F420:BE420))/($E481+$C481-BF$7))</f>
        <v>0</v>
      </c>
      <c r="BG481" s="339">
        <f>IF(OR($C481&gt;BG$7,$C481+$E481-1&lt;BG$7),0,($D481-SUM($F481:BF481)-SUM($F420:BF420))/($E481+$C481-BG$7))</f>
        <v>0</v>
      </c>
      <c r="BH481" s="339">
        <f>IF(OR($C481&gt;BH$7,$C481+$E481-1&lt;BH$7),0,($D481-SUM($F481:BG481)-SUM($F420:BG420))/($E481+$C481-BH$7))</f>
        <v>0</v>
      </c>
      <c r="BI481" s="339">
        <f>IF(OR($C481&gt;BI$7,$C481+$E481-1&lt;BI$7),0,($D481-SUM($F481:BH481)-SUM($F420:BH420))/($E481+$C481-BI$7))</f>
        <v>0</v>
      </c>
      <c r="BJ481" s="339">
        <f>IF(OR($C481&gt;BJ$7,$C481+$E481-1&lt;BJ$7),0,($D481-SUM($F481:BI481)-SUM($F420:BI420))/($E481+$C481-BJ$7))</f>
        <v>0</v>
      </c>
      <c r="BK481" s="339">
        <f>IF(OR($C481&gt;BK$7,$C481+$E481-1&lt;BK$7),0,($D481-SUM($F481:BJ481)-SUM($F420:BJ420))/($E481+$C481-BK$7))</f>
        <v>0</v>
      </c>
      <c r="BL481" s="339">
        <f>IF(OR($C481&gt;BL$7,$C481+$E481-1&lt;BL$7),0,($D481-SUM($F481:BK481)-SUM($F420:BK420))/($E481+$C481-BL$7))</f>
        <v>0</v>
      </c>
      <c r="BM481" s="339">
        <f>IF(OR($C481&gt;BM$7,$C481+$E481-1&lt;BM$7),0,($D481-SUM($F481:BL481)-SUM($F420:BL420))/($E481+$C481-BM$7))</f>
        <v>0</v>
      </c>
      <c r="BN481" s="339">
        <f>IF(OR($C481&gt;BN$7,$C481+$E481-1&lt;BN$7),0,($D481-SUM($F481:BM481)-SUM($F420:BM420))/($E481+$C481-BN$7))</f>
        <v>0</v>
      </c>
      <c r="BO481" s="253"/>
      <c r="BP481" s="253"/>
      <c r="BQ481" s="253"/>
      <c r="BR481" s="253"/>
      <c r="BS481" s="253"/>
      <c r="BT481" s="253"/>
      <c r="BU481" s="253"/>
      <c r="BV481" s="253"/>
      <c r="BW481" s="253"/>
      <c r="BX481" s="253"/>
      <c r="BY481" s="253"/>
      <c r="BZ481" s="253"/>
      <c r="CA481" s="253"/>
      <c r="CB481" s="253"/>
      <c r="CC481" s="253"/>
      <c r="CD481" s="253"/>
      <c r="CE481" s="253"/>
      <c r="CF481" s="253"/>
      <c r="CG481" s="253"/>
      <c r="CH481" s="253"/>
      <c r="CI481" s="253"/>
      <c r="CJ481" s="253"/>
      <c r="CK481" s="253"/>
      <c r="CL481" s="253"/>
    </row>
    <row r="482" spans="1:90" hidden="1" outlineLevel="1" x14ac:dyDescent="0.15">
      <c r="A482" s="112"/>
      <c r="B482" s="336"/>
      <c r="C482" s="8">
        <v>7</v>
      </c>
      <c r="D482" s="337">
        <v>0</v>
      </c>
      <c r="E482" s="8">
        <f t="shared" si="37"/>
        <v>0</v>
      </c>
      <c r="F482" s="338"/>
      <c r="G482" s="339">
        <f>IF(OR($C482&gt;G$7,$C482+$E482-1&lt;G$7),0,($D482-SUM($F482:F482)-SUM($F421:F421))/($E482+$C482-G$7))</f>
        <v>0</v>
      </c>
      <c r="H482" s="339">
        <f>IF(OR($C482&gt;H$7,$C482+$E482-1&lt;H$7),0,($D482-SUM($F482:G482)-SUM($F421:G421))/($E482+$C482-H$7))</f>
        <v>0</v>
      </c>
      <c r="I482" s="339">
        <f>IF(OR($C482&gt;I$7,$C482+$E482-1&lt;I$7),0,($D482-SUM($F482:H482)-SUM($F421:H421))/($E482+$C482-I$7))</f>
        <v>0</v>
      </c>
      <c r="J482" s="339">
        <f>IF(OR($C482&gt;J$7,$C482+$E482-1&lt;J$7),0,($D482-SUM($F482:I482)-SUM($F421:I421))/($E482+$C482-J$7))</f>
        <v>0</v>
      </c>
      <c r="K482" s="339">
        <f>IF(OR($C482&gt;K$7,$C482+$E482-1&lt;K$7),0,($D482-SUM($F482:J482)-SUM($F421:J421))/($E482+$C482-K$7))</f>
        <v>0</v>
      </c>
      <c r="L482" s="339">
        <f>IF(OR($C482&gt;L$7,$C482+$E482-1&lt;L$7),0,($D482-SUM($F482:K482)-SUM($F421:K421))/($E482+$C482-L$7))</f>
        <v>0</v>
      </c>
      <c r="M482" s="339">
        <f>IF(OR($C482&gt;M$7,$C482+$E482-1&lt;M$7),0,($D482-SUM($F482:L482)-SUM($F421:L421))/($E482+$C482-M$7))</f>
        <v>0</v>
      </c>
      <c r="N482" s="339">
        <f>IF(OR($C482&gt;N$7,$C482+$E482-1&lt;N$7),0,($D482-SUM($F482:M482)-SUM($F421:M421))/($E482+$C482-N$7))</f>
        <v>0</v>
      </c>
      <c r="O482" s="339">
        <f>IF(OR($C482&gt;O$7,$C482+$E482-1&lt;O$7),0,($D482-SUM($F482:N482)-SUM($F421:N421))/($E482+$C482-O$7))</f>
        <v>0</v>
      </c>
      <c r="P482" s="339">
        <f>IF(OR($C482&gt;P$7,$C482+$E482-1&lt;P$7),0,($D482-SUM($F482:O482)-SUM($F421:O421))/($E482+$C482-P$7))</f>
        <v>0</v>
      </c>
      <c r="Q482" s="339">
        <f>IF(OR($C482&gt;Q$7,$C482+$E482-1&lt;Q$7),0,($D482-SUM($F482:P482)-SUM($F421:P421))/($E482+$C482-Q$7))</f>
        <v>0</v>
      </c>
      <c r="R482" s="339">
        <f>IF(OR($C482&gt;R$7,$C482+$E482-1&lt;R$7),0,($D482-SUM($F482:Q482)-SUM($F421:Q421))/($E482+$C482-R$7))</f>
        <v>0</v>
      </c>
      <c r="S482" s="339">
        <f>IF(OR($C482&gt;S$7,$C482+$E482-1&lt;S$7),0,($D482-SUM($F482:R482)-SUM($F421:R421))/($E482+$C482-S$7))</f>
        <v>0</v>
      </c>
      <c r="T482" s="339">
        <f>IF(OR($C482&gt;T$7,$C482+$E482-1&lt;T$7),0,($D482-SUM($F482:S482)-SUM($F421:S421))/($E482+$C482-T$7))</f>
        <v>0</v>
      </c>
      <c r="U482" s="339">
        <f>IF(OR($C482&gt;U$7,$C482+$E482-1&lt;U$7),0,($D482-SUM($F482:T482)-SUM($F421:T421))/($E482+$C482-U$7))</f>
        <v>0</v>
      </c>
      <c r="V482" s="339">
        <f>IF(OR($C482&gt;V$7,$C482+$E482-1&lt;V$7),0,($D482-SUM($F482:U482)-SUM($F421:U421))/($E482+$C482-V$7))</f>
        <v>0</v>
      </c>
      <c r="W482" s="339">
        <f>IF(OR($C482&gt;W$7,$C482+$E482-1&lt;W$7),0,($D482-SUM($F482:V482)-SUM($F421:V421))/($E482+$C482-W$7))</f>
        <v>0</v>
      </c>
      <c r="X482" s="339">
        <f>IF(OR($C482&gt;X$7,$C482+$E482-1&lt;X$7),0,($D482-SUM($F482:W482)-SUM($F421:W421))/($E482+$C482-X$7))</f>
        <v>0</v>
      </c>
      <c r="Y482" s="339">
        <f>IF(OR($C482&gt;Y$7,$C482+$E482-1&lt;Y$7),0,($D482-SUM($F482:X482)-SUM($F421:X421))/($E482+$C482-Y$7))</f>
        <v>0</v>
      </c>
      <c r="Z482" s="339">
        <f>IF(OR($C482&gt;Z$7,$C482+$E482-1&lt;Z$7),0,($D482-SUM($F482:Y482)-SUM($F421:Y421))/($E482+$C482-Z$7))</f>
        <v>0</v>
      </c>
      <c r="AA482" s="339">
        <f>IF(OR($C482&gt;AA$7,$C482+$E482-1&lt;AA$7),0,($D482-SUM($F482:Z482)-SUM($F421:Z421))/($E482+$C482-AA$7))</f>
        <v>0</v>
      </c>
      <c r="AB482" s="339">
        <f>IF(OR($C482&gt;AB$7,$C482+$E482-1&lt;AB$7),0,($D482-SUM($F482:AA482)-SUM($F421:AA421))/($E482+$C482-AB$7))</f>
        <v>0</v>
      </c>
      <c r="AC482" s="339">
        <f>IF(OR($C482&gt;AC$7,$C482+$E482-1&lt;AC$7),0,($D482-SUM($F482:AB482)-SUM($F421:AB421))/($E482+$C482-AC$7))</f>
        <v>0</v>
      </c>
      <c r="AD482" s="339">
        <f>IF(OR($C482&gt;AD$7,$C482+$E482-1&lt;AD$7),0,($D482-SUM($F482:AC482)-SUM($F421:AC421))/($E482+$C482-AD$7))</f>
        <v>0</v>
      </c>
      <c r="AE482" s="339">
        <f>IF(OR($C482&gt;AE$7,$C482+$E482-1&lt;AE$7),0,($D482-SUM($F482:AD482)-SUM($F421:AD421))/($E482+$C482-AE$7))</f>
        <v>0</v>
      </c>
      <c r="AF482" s="339">
        <f>IF(OR($C482&gt;AF$7,$C482+$E482-1&lt;AF$7),0,($D482-SUM($F482:AE482)-SUM($F421:AE421))/($E482+$C482-AF$7))</f>
        <v>0</v>
      </c>
      <c r="AG482" s="339">
        <f>IF(OR($C482&gt;AG$7,$C482+$E482-1&lt;AG$7),0,($D482-SUM($F482:AF482)-SUM($F421:AF421))/($E482+$C482-AG$7))</f>
        <v>0</v>
      </c>
      <c r="AH482" s="339">
        <f>IF(OR($C482&gt;AH$7,$C482+$E482-1&lt;AH$7),0,($D482-SUM($F482:AG482)-SUM($F421:AG421))/($E482+$C482-AH$7))</f>
        <v>0</v>
      </c>
      <c r="AI482" s="339">
        <f>IF(OR($C482&gt;AI$7,$C482+$E482-1&lt;AI$7),0,($D482-SUM($F482:AH482)-SUM($F421:AH421))/($E482+$C482-AI$7))</f>
        <v>0</v>
      </c>
      <c r="AJ482" s="339">
        <f>IF(OR($C482&gt;AJ$7,$C482+$E482-1&lt;AJ$7),0,($D482-SUM($F482:AI482)-SUM($F421:AI421))/($E482+$C482-AJ$7))</f>
        <v>0</v>
      </c>
      <c r="AK482" s="339">
        <f>IF(OR($C482&gt;AK$7,$C482+$E482-1&lt;AK$7),0,($D482-SUM($F482:AJ482)-SUM($F421:AJ421))/($E482+$C482-AK$7))</f>
        <v>0</v>
      </c>
      <c r="AL482" s="339">
        <f>IF(OR($C482&gt;AL$7,$C482+$E482-1&lt;AL$7),0,($D482-SUM($F482:AK482)-SUM($F421:AK421))/($E482+$C482-AL$7))</f>
        <v>0</v>
      </c>
      <c r="AM482" s="339">
        <f>IF(OR($C482&gt;AM$7,$C482+$E482-1&lt;AM$7),0,($D482-SUM($F482:AL482)-SUM($F421:AL421))/($E482+$C482-AM$7))</f>
        <v>0</v>
      </c>
      <c r="AN482" s="339">
        <f>IF(OR($C482&gt;AN$7,$C482+$E482-1&lt;AN$7),0,($D482-SUM($F482:AM482)-SUM($F421:AM421))/($E482+$C482-AN$7))</f>
        <v>0</v>
      </c>
      <c r="AO482" s="339">
        <f>IF(OR($C482&gt;AO$7,$C482+$E482-1&lt;AO$7),0,($D482-SUM($F482:AN482)-SUM($F421:AN421))/($E482+$C482-AO$7))</f>
        <v>0</v>
      </c>
      <c r="AP482" s="339">
        <f>IF(OR($C482&gt;AP$7,$C482+$E482-1&lt;AP$7),0,($D482-SUM($F482:AO482)-SUM($F421:AO421))/($E482+$C482-AP$7))</f>
        <v>0</v>
      </c>
      <c r="AQ482" s="339">
        <f>IF(OR($C482&gt;AQ$7,$C482+$E482-1&lt;AQ$7),0,($D482-SUM($F482:AP482)-SUM($F421:AP421))/($E482+$C482-AQ$7))</f>
        <v>0</v>
      </c>
      <c r="AR482" s="339">
        <f>IF(OR($C482&gt;AR$7,$C482+$E482-1&lt;AR$7),0,($D482-SUM($F482:AQ482)-SUM($F421:AQ421))/($E482+$C482-AR$7))</f>
        <v>0</v>
      </c>
      <c r="AS482" s="339">
        <f>IF(OR($C482&gt;AS$7,$C482+$E482-1&lt;AS$7),0,($D482-SUM($F482:AR482)-SUM($F421:AR421))/($E482+$C482-AS$7))</f>
        <v>0</v>
      </c>
      <c r="AT482" s="339">
        <f>IF(OR($C482&gt;AT$7,$C482+$E482-1&lt;AT$7),0,($D482-SUM($F482:AS482)-SUM($F421:AS421))/($E482+$C482-AT$7))</f>
        <v>0</v>
      </c>
      <c r="AU482" s="339">
        <f>IF(OR($C482&gt;AU$7,$C482+$E482-1&lt;AU$7),0,($D482-SUM($F482:AT482)-SUM($F421:AT421))/($E482+$C482-AU$7))</f>
        <v>0</v>
      </c>
      <c r="AV482" s="339">
        <f>IF(OR($C482&gt;AV$7,$C482+$E482-1&lt;AV$7),0,($D482-SUM($F482:AU482)-SUM($F421:AU421))/($E482+$C482-AV$7))</f>
        <v>0</v>
      </c>
      <c r="AW482" s="339">
        <f>IF(OR($C482&gt;AW$7,$C482+$E482-1&lt;AW$7),0,($D482-SUM($F482:AV482)-SUM($F421:AV421))/($E482+$C482-AW$7))</f>
        <v>0</v>
      </c>
      <c r="AX482" s="339">
        <f>IF(OR($C482&gt;AX$7,$C482+$E482-1&lt;AX$7),0,($D482-SUM($F482:AW482)-SUM($F421:AW421))/($E482+$C482-AX$7))</f>
        <v>0</v>
      </c>
      <c r="AY482" s="339">
        <f>IF(OR($C482&gt;AY$7,$C482+$E482-1&lt;AY$7),0,($D482-SUM($F482:AX482)-SUM($F421:AX421))/($E482+$C482-AY$7))</f>
        <v>0</v>
      </c>
      <c r="AZ482" s="339">
        <f>IF(OR($C482&gt;AZ$7,$C482+$E482-1&lt;AZ$7),0,($D482-SUM($F482:AY482)-SUM($F421:AY421))/($E482+$C482-AZ$7))</f>
        <v>0</v>
      </c>
      <c r="BA482" s="339">
        <f>IF(OR($C482&gt;BA$7,$C482+$E482-1&lt;BA$7),0,($D482-SUM($F482:AZ482)-SUM($F421:AZ421))/($E482+$C482-BA$7))</f>
        <v>0</v>
      </c>
      <c r="BB482" s="339">
        <f>IF(OR($C482&gt;BB$7,$C482+$E482-1&lt;BB$7),0,($D482-SUM($F482:BA482)-SUM($F421:BA421))/($E482+$C482-BB$7))</f>
        <v>0</v>
      </c>
      <c r="BC482" s="339">
        <f>IF(OR($C482&gt;BC$7,$C482+$E482-1&lt;BC$7),0,($D482-SUM($F482:BB482)-SUM($F421:BB421))/($E482+$C482-BC$7))</f>
        <v>0</v>
      </c>
      <c r="BD482" s="339">
        <f>IF(OR($C482&gt;BD$7,$C482+$E482-1&lt;BD$7),0,($D482-SUM($F482:BC482)-SUM($F421:BC421))/($E482+$C482-BD$7))</f>
        <v>0</v>
      </c>
      <c r="BE482" s="339">
        <f>IF(OR($C482&gt;BE$7,$C482+$E482-1&lt;BE$7),0,($D482-SUM($F482:BD482)-SUM($F421:BD421))/($E482+$C482-BE$7))</f>
        <v>0</v>
      </c>
      <c r="BF482" s="339">
        <f>IF(OR($C482&gt;BF$7,$C482+$E482-1&lt;BF$7),0,($D482-SUM($F482:BE482)-SUM($F421:BE421))/($E482+$C482-BF$7))</f>
        <v>0</v>
      </c>
      <c r="BG482" s="339">
        <f>IF(OR($C482&gt;BG$7,$C482+$E482-1&lt;BG$7),0,($D482-SUM($F482:BF482)-SUM($F421:BF421))/($E482+$C482-BG$7))</f>
        <v>0</v>
      </c>
      <c r="BH482" s="339">
        <f>IF(OR($C482&gt;BH$7,$C482+$E482-1&lt;BH$7),0,($D482-SUM($F482:BG482)-SUM($F421:BG421))/($E482+$C482-BH$7))</f>
        <v>0</v>
      </c>
      <c r="BI482" s="339">
        <f>IF(OR($C482&gt;BI$7,$C482+$E482-1&lt;BI$7),0,($D482-SUM($F482:BH482)-SUM($F421:BH421))/($E482+$C482-BI$7))</f>
        <v>0</v>
      </c>
      <c r="BJ482" s="339">
        <f>IF(OR($C482&gt;BJ$7,$C482+$E482-1&lt;BJ$7),0,($D482-SUM($F482:BI482)-SUM($F421:BI421))/($E482+$C482-BJ$7))</f>
        <v>0</v>
      </c>
      <c r="BK482" s="339">
        <f>IF(OR($C482&gt;BK$7,$C482+$E482-1&lt;BK$7),0,($D482-SUM($F482:BJ482)-SUM($F421:BJ421))/($E482+$C482-BK$7))</f>
        <v>0</v>
      </c>
      <c r="BL482" s="339">
        <f>IF(OR($C482&gt;BL$7,$C482+$E482-1&lt;BL$7),0,($D482-SUM($F482:BK482)-SUM($F421:BK421))/($E482+$C482-BL$7))</f>
        <v>0</v>
      </c>
      <c r="BM482" s="339">
        <f>IF(OR($C482&gt;BM$7,$C482+$E482-1&lt;BM$7),0,($D482-SUM($F482:BL482)-SUM($F421:BL421))/($E482+$C482-BM$7))</f>
        <v>0</v>
      </c>
      <c r="BN482" s="339">
        <f>IF(OR($C482&gt;BN$7,$C482+$E482-1&lt;BN$7),0,($D482-SUM($F482:BM482)-SUM($F421:BM421))/($E482+$C482-BN$7))</f>
        <v>0</v>
      </c>
      <c r="BO482" s="253"/>
      <c r="BP482" s="253"/>
      <c r="BQ482" s="253"/>
      <c r="BR482" s="253"/>
      <c r="BS482" s="253"/>
      <c r="BT482" s="253"/>
      <c r="BU482" s="253"/>
      <c r="BV482" s="253"/>
      <c r="BW482" s="253"/>
      <c r="BX482" s="253"/>
      <c r="BY482" s="253"/>
      <c r="BZ482" s="253"/>
      <c r="CA482" s="253"/>
      <c r="CB482" s="253"/>
      <c r="CC482" s="253"/>
      <c r="CD482" s="253"/>
      <c r="CE482" s="253"/>
      <c r="CF482" s="253"/>
      <c r="CG482" s="253"/>
      <c r="CH482" s="253"/>
      <c r="CI482" s="253"/>
      <c r="CJ482" s="253"/>
      <c r="CK482" s="253"/>
      <c r="CL482" s="253"/>
    </row>
    <row r="483" spans="1:90" hidden="1" outlineLevel="1" x14ac:dyDescent="0.15">
      <c r="A483" s="112"/>
      <c r="B483" s="87"/>
      <c r="C483" s="8">
        <v>8</v>
      </c>
      <c r="D483" s="337">
        <v>0</v>
      </c>
      <c r="E483" s="8">
        <f t="shared" si="37"/>
        <v>0</v>
      </c>
      <c r="F483" s="338"/>
      <c r="G483" s="339">
        <f>IF(OR($C483&gt;G$7,$C483+$E483-1&lt;G$7),0,($D483-SUM($F483:F483)-SUM($F422:F422))/($E483+$C483-G$7))</f>
        <v>0</v>
      </c>
      <c r="H483" s="339">
        <f>IF(OR($C483&gt;H$7,$C483+$E483-1&lt;H$7),0,($D483-SUM($F483:G483)-SUM($F422:G422))/($E483+$C483-H$7))</f>
        <v>0</v>
      </c>
      <c r="I483" s="339">
        <f>IF(OR($C483&gt;I$7,$C483+$E483-1&lt;I$7),0,($D483-SUM($F483:H483)-SUM($F422:H422))/($E483+$C483-I$7))</f>
        <v>0</v>
      </c>
      <c r="J483" s="339">
        <f>IF(OR($C483&gt;J$7,$C483+$E483-1&lt;J$7),0,($D483-SUM($F483:I483)-SUM($F422:I422))/($E483+$C483-J$7))</f>
        <v>0</v>
      </c>
      <c r="K483" s="339">
        <f>IF(OR($C483&gt;K$7,$C483+$E483-1&lt;K$7),0,($D483-SUM($F483:J483)-SUM($F422:J422))/($E483+$C483-K$7))</f>
        <v>0</v>
      </c>
      <c r="L483" s="339">
        <f>IF(OR($C483&gt;L$7,$C483+$E483-1&lt;L$7),0,($D483-SUM($F483:K483)-SUM($F422:K422))/($E483+$C483-L$7))</f>
        <v>0</v>
      </c>
      <c r="M483" s="339">
        <f>IF(OR($C483&gt;M$7,$C483+$E483-1&lt;M$7),0,($D483-SUM($F483:L483)-SUM($F422:L422))/($E483+$C483-M$7))</f>
        <v>0</v>
      </c>
      <c r="N483" s="339">
        <f>IF(OR($C483&gt;N$7,$C483+$E483-1&lt;N$7),0,($D483-SUM($F483:M483)-SUM($F422:M422))/($E483+$C483-N$7))</f>
        <v>0</v>
      </c>
      <c r="O483" s="339">
        <f>IF(OR($C483&gt;O$7,$C483+$E483-1&lt;O$7),0,($D483-SUM($F483:N483)-SUM($F422:N422))/($E483+$C483-O$7))</f>
        <v>0</v>
      </c>
      <c r="P483" s="339">
        <f>IF(OR($C483&gt;P$7,$C483+$E483-1&lt;P$7),0,($D483-SUM($F483:O483)-SUM($F422:O422))/($E483+$C483-P$7))</f>
        <v>0</v>
      </c>
      <c r="Q483" s="339">
        <f>IF(OR($C483&gt;Q$7,$C483+$E483-1&lt;Q$7),0,($D483-SUM($F483:P483)-SUM($F422:P422))/($E483+$C483-Q$7))</f>
        <v>0</v>
      </c>
      <c r="R483" s="339">
        <f>IF(OR($C483&gt;R$7,$C483+$E483-1&lt;R$7),0,($D483-SUM($F483:Q483)-SUM($F422:Q422))/($E483+$C483-R$7))</f>
        <v>0</v>
      </c>
      <c r="S483" s="339">
        <f>IF(OR($C483&gt;S$7,$C483+$E483-1&lt;S$7),0,($D483-SUM($F483:R483)-SUM($F422:R422))/($E483+$C483-S$7))</f>
        <v>0</v>
      </c>
      <c r="T483" s="339">
        <f>IF(OR($C483&gt;T$7,$C483+$E483-1&lt;T$7),0,($D483-SUM($F483:S483)-SUM($F422:S422))/($E483+$C483-T$7))</f>
        <v>0</v>
      </c>
      <c r="U483" s="339">
        <f>IF(OR($C483&gt;U$7,$C483+$E483-1&lt;U$7),0,($D483-SUM($F483:T483)-SUM($F422:T422))/($E483+$C483-U$7))</f>
        <v>0</v>
      </c>
      <c r="V483" s="339">
        <f>IF(OR($C483&gt;V$7,$C483+$E483-1&lt;V$7),0,($D483-SUM($F483:U483)-SUM($F422:U422))/($E483+$C483-V$7))</f>
        <v>0</v>
      </c>
      <c r="W483" s="339">
        <f>IF(OR($C483&gt;W$7,$C483+$E483-1&lt;W$7),0,($D483-SUM($F483:V483)-SUM($F422:V422))/($E483+$C483-W$7))</f>
        <v>0</v>
      </c>
      <c r="X483" s="339">
        <f>IF(OR($C483&gt;X$7,$C483+$E483-1&lt;X$7),0,($D483-SUM($F483:W483)-SUM($F422:W422))/($E483+$C483-X$7))</f>
        <v>0</v>
      </c>
      <c r="Y483" s="339">
        <f>IF(OR($C483&gt;Y$7,$C483+$E483-1&lt;Y$7),0,($D483-SUM($F483:X483)-SUM($F422:X422))/($E483+$C483-Y$7))</f>
        <v>0</v>
      </c>
      <c r="Z483" s="339">
        <f>IF(OR($C483&gt;Z$7,$C483+$E483-1&lt;Z$7),0,($D483-SUM($F483:Y483)-SUM($F422:Y422))/($E483+$C483-Z$7))</f>
        <v>0</v>
      </c>
      <c r="AA483" s="339">
        <f>IF(OR($C483&gt;AA$7,$C483+$E483-1&lt;AA$7),0,($D483-SUM($F483:Z483)-SUM($F422:Z422))/($E483+$C483-AA$7))</f>
        <v>0</v>
      </c>
      <c r="AB483" s="339">
        <f>IF(OR($C483&gt;AB$7,$C483+$E483-1&lt;AB$7),0,($D483-SUM($F483:AA483)-SUM($F422:AA422))/($E483+$C483-AB$7))</f>
        <v>0</v>
      </c>
      <c r="AC483" s="339">
        <f>IF(OR($C483&gt;AC$7,$C483+$E483-1&lt;AC$7),0,($D483-SUM($F483:AB483)-SUM($F422:AB422))/($E483+$C483-AC$7))</f>
        <v>0</v>
      </c>
      <c r="AD483" s="339">
        <f>IF(OR($C483&gt;AD$7,$C483+$E483-1&lt;AD$7),0,($D483-SUM($F483:AC483)-SUM($F422:AC422))/($E483+$C483-AD$7))</f>
        <v>0</v>
      </c>
      <c r="AE483" s="339">
        <f>IF(OR($C483&gt;AE$7,$C483+$E483-1&lt;AE$7),0,($D483-SUM($F483:AD483)-SUM($F422:AD422))/($E483+$C483-AE$7))</f>
        <v>0</v>
      </c>
      <c r="AF483" s="339">
        <f>IF(OR($C483&gt;AF$7,$C483+$E483-1&lt;AF$7),0,($D483-SUM($F483:AE483)-SUM($F422:AE422))/($E483+$C483-AF$7))</f>
        <v>0</v>
      </c>
      <c r="AG483" s="339">
        <f>IF(OR($C483&gt;AG$7,$C483+$E483-1&lt;AG$7),0,($D483-SUM($F483:AF483)-SUM($F422:AF422))/($E483+$C483-AG$7))</f>
        <v>0</v>
      </c>
      <c r="AH483" s="339">
        <f>IF(OR($C483&gt;AH$7,$C483+$E483-1&lt;AH$7),0,($D483-SUM($F483:AG483)-SUM($F422:AG422))/($E483+$C483-AH$7))</f>
        <v>0</v>
      </c>
      <c r="AI483" s="339">
        <f>IF(OR($C483&gt;AI$7,$C483+$E483-1&lt;AI$7),0,($D483-SUM($F483:AH483)-SUM($F422:AH422))/($E483+$C483-AI$7))</f>
        <v>0</v>
      </c>
      <c r="AJ483" s="339">
        <f>IF(OR($C483&gt;AJ$7,$C483+$E483-1&lt;AJ$7),0,($D483-SUM($F483:AI483)-SUM($F422:AI422))/($E483+$C483-AJ$7))</f>
        <v>0</v>
      </c>
      <c r="AK483" s="339">
        <f>IF(OR($C483&gt;AK$7,$C483+$E483-1&lt;AK$7),0,($D483-SUM($F483:AJ483)-SUM($F422:AJ422))/($E483+$C483-AK$7))</f>
        <v>0</v>
      </c>
      <c r="AL483" s="339">
        <f>IF(OR($C483&gt;AL$7,$C483+$E483-1&lt;AL$7),0,($D483-SUM($F483:AK483)-SUM($F422:AK422))/($E483+$C483-AL$7))</f>
        <v>0</v>
      </c>
      <c r="AM483" s="339">
        <f>IF(OR($C483&gt;AM$7,$C483+$E483-1&lt;AM$7),0,($D483-SUM($F483:AL483)-SUM($F422:AL422))/($E483+$C483-AM$7))</f>
        <v>0</v>
      </c>
      <c r="AN483" s="339">
        <f>IF(OR($C483&gt;AN$7,$C483+$E483-1&lt;AN$7),0,($D483-SUM($F483:AM483)-SUM($F422:AM422))/($E483+$C483-AN$7))</f>
        <v>0</v>
      </c>
      <c r="AO483" s="339">
        <f>IF(OR($C483&gt;AO$7,$C483+$E483-1&lt;AO$7),0,($D483-SUM($F483:AN483)-SUM($F422:AN422))/($E483+$C483-AO$7))</f>
        <v>0</v>
      </c>
      <c r="AP483" s="339">
        <f>IF(OR($C483&gt;AP$7,$C483+$E483-1&lt;AP$7),0,($D483-SUM($F483:AO483)-SUM($F422:AO422))/($E483+$C483-AP$7))</f>
        <v>0</v>
      </c>
      <c r="AQ483" s="339">
        <f>IF(OR($C483&gt;AQ$7,$C483+$E483-1&lt;AQ$7),0,($D483-SUM($F483:AP483)-SUM($F422:AP422))/($E483+$C483-AQ$7))</f>
        <v>0</v>
      </c>
      <c r="AR483" s="339">
        <f>IF(OR($C483&gt;AR$7,$C483+$E483-1&lt;AR$7),0,($D483-SUM($F483:AQ483)-SUM($F422:AQ422))/($E483+$C483-AR$7))</f>
        <v>0</v>
      </c>
      <c r="AS483" s="339">
        <f>IF(OR($C483&gt;AS$7,$C483+$E483-1&lt;AS$7),0,($D483-SUM($F483:AR483)-SUM($F422:AR422))/($E483+$C483-AS$7))</f>
        <v>0</v>
      </c>
      <c r="AT483" s="339">
        <f>IF(OR($C483&gt;AT$7,$C483+$E483-1&lt;AT$7),0,($D483-SUM($F483:AS483)-SUM($F422:AS422))/($E483+$C483-AT$7))</f>
        <v>0</v>
      </c>
      <c r="AU483" s="339">
        <f>IF(OR($C483&gt;AU$7,$C483+$E483-1&lt;AU$7),0,($D483-SUM($F483:AT483)-SUM($F422:AT422))/($E483+$C483-AU$7))</f>
        <v>0</v>
      </c>
      <c r="AV483" s="339">
        <f>IF(OR($C483&gt;AV$7,$C483+$E483-1&lt;AV$7),0,($D483-SUM($F483:AU483)-SUM($F422:AU422))/($E483+$C483-AV$7))</f>
        <v>0</v>
      </c>
      <c r="AW483" s="339">
        <f>IF(OR($C483&gt;AW$7,$C483+$E483-1&lt;AW$7),0,($D483-SUM($F483:AV483)-SUM($F422:AV422))/($E483+$C483-AW$7))</f>
        <v>0</v>
      </c>
      <c r="AX483" s="339">
        <f>IF(OR($C483&gt;AX$7,$C483+$E483-1&lt;AX$7),0,($D483-SUM($F483:AW483)-SUM($F422:AW422))/($E483+$C483-AX$7))</f>
        <v>0</v>
      </c>
      <c r="AY483" s="339">
        <f>IF(OR($C483&gt;AY$7,$C483+$E483-1&lt;AY$7),0,($D483-SUM($F483:AX483)-SUM($F422:AX422))/($E483+$C483-AY$7))</f>
        <v>0</v>
      </c>
      <c r="AZ483" s="339">
        <f>IF(OR($C483&gt;AZ$7,$C483+$E483-1&lt;AZ$7),0,($D483-SUM($F483:AY483)-SUM($F422:AY422))/($E483+$C483-AZ$7))</f>
        <v>0</v>
      </c>
      <c r="BA483" s="339">
        <f>IF(OR($C483&gt;BA$7,$C483+$E483-1&lt;BA$7),0,($D483-SUM($F483:AZ483)-SUM($F422:AZ422))/($E483+$C483-BA$7))</f>
        <v>0</v>
      </c>
      <c r="BB483" s="339">
        <f>IF(OR($C483&gt;BB$7,$C483+$E483-1&lt;BB$7),0,($D483-SUM($F483:BA483)-SUM($F422:BA422))/($E483+$C483-BB$7))</f>
        <v>0</v>
      </c>
      <c r="BC483" s="339">
        <f>IF(OR($C483&gt;BC$7,$C483+$E483-1&lt;BC$7),0,($D483-SUM($F483:BB483)-SUM($F422:BB422))/($E483+$C483-BC$7))</f>
        <v>0</v>
      </c>
      <c r="BD483" s="339">
        <f>IF(OR($C483&gt;BD$7,$C483+$E483-1&lt;BD$7),0,($D483-SUM($F483:BC483)-SUM($F422:BC422))/($E483+$C483-BD$7))</f>
        <v>0</v>
      </c>
      <c r="BE483" s="339">
        <f>IF(OR($C483&gt;BE$7,$C483+$E483-1&lt;BE$7),0,($D483-SUM($F483:BD483)-SUM($F422:BD422))/($E483+$C483-BE$7))</f>
        <v>0</v>
      </c>
      <c r="BF483" s="339">
        <f>IF(OR($C483&gt;BF$7,$C483+$E483-1&lt;BF$7),0,($D483-SUM($F483:BE483)-SUM($F422:BE422))/($E483+$C483-BF$7))</f>
        <v>0</v>
      </c>
      <c r="BG483" s="339">
        <f>IF(OR($C483&gt;BG$7,$C483+$E483-1&lt;BG$7),0,($D483-SUM($F483:BF483)-SUM($F422:BF422))/($E483+$C483-BG$7))</f>
        <v>0</v>
      </c>
      <c r="BH483" s="339">
        <f>IF(OR($C483&gt;BH$7,$C483+$E483-1&lt;BH$7),0,($D483-SUM($F483:BG483)-SUM($F422:BG422))/($E483+$C483-BH$7))</f>
        <v>0</v>
      </c>
      <c r="BI483" s="339">
        <f>IF(OR($C483&gt;BI$7,$C483+$E483-1&lt;BI$7),0,($D483-SUM($F483:BH483)-SUM($F422:BH422))/($E483+$C483-BI$7))</f>
        <v>0</v>
      </c>
      <c r="BJ483" s="339">
        <f>IF(OR($C483&gt;BJ$7,$C483+$E483-1&lt;BJ$7),0,($D483-SUM($F483:BI483)-SUM($F422:BI422))/($E483+$C483-BJ$7))</f>
        <v>0</v>
      </c>
      <c r="BK483" s="339">
        <f>IF(OR($C483&gt;BK$7,$C483+$E483-1&lt;BK$7),0,($D483-SUM($F483:BJ483)-SUM($F422:BJ422))/($E483+$C483-BK$7))</f>
        <v>0</v>
      </c>
      <c r="BL483" s="339">
        <f>IF(OR($C483&gt;BL$7,$C483+$E483-1&lt;BL$7),0,($D483-SUM($F483:BK483)-SUM($F422:BK422))/($E483+$C483-BL$7))</f>
        <v>0</v>
      </c>
      <c r="BM483" s="339">
        <f>IF(OR($C483&gt;BM$7,$C483+$E483-1&lt;BM$7),0,($D483-SUM($F483:BL483)-SUM($F422:BL422))/($E483+$C483-BM$7))</f>
        <v>0</v>
      </c>
      <c r="BN483" s="339">
        <f>IF(OR($C483&gt;BN$7,$C483+$E483-1&lt;BN$7),0,($D483-SUM($F483:BM483)-SUM($F422:BM422))/($E483+$C483-BN$7))</f>
        <v>0</v>
      </c>
      <c r="BO483" s="253"/>
      <c r="BP483" s="253"/>
      <c r="BQ483" s="253"/>
      <c r="BR483" s="253"/>
      <c r="BS483" s="253"/>
      <c r="BT483" s="253"/>
      <c r="BU483" s="253"/>
      <c r="BV483" s="253"/>
      <c r="BW483" s="253"/>
      <c r="BX483" s="253"/>
      <c r="BY483" s="253"/>
      <c r="BZ483" s="253"/>
      <c r="CA483" s="253"/>
      <c r="CB483" s="253"/>
      <c r="CC483" s="253"/>
      <c r="CD483" s="253"/>
      <c r="CE483" s="253"/>
      <c r="CF483" s="253"/>
      <c r="CG483" s="253"/>
      <c r="CH483" s="253"/>
      <c r="CI483" s="253"/>
      <c r="CJ483" s="253"/>
      <c r="CK483" s="253"/>
      <c r="CL483" s="253"/>
    </row>
    <row r="484" spans="1:90" hidden="1" outlineLevel="1" x14ac:dyDescent="0.15">
      <c r="A484" s="112"/>
      <c r="B484" s="87"/>
      <c r="C484" s="8">
        <v>9</v>
      </c>
      <c r="D484" s="337">
        <v>0</v>
      </c>
      <c r="E484" s="8">
        <f t="shared" si="37"/>
        <v>0</v>
      </c>
      <c r="F484" s="338"/>
      <c r="G484" s="339">
        <f>IF(OR($C484&gt;G$7,$C484+$E484-1&lt;G$7),0,($D484-SUM($F484:F484)-SUM($F423:F423))/($E484+$C484-G$7))</f>
        <v>0</v>
      </c>
      <c r="H484" s="339">
        <f>IF(OR($C484&gt;H$7,$C484+$E484-1&lt;H$7),0,($D484-SUM($F484:G484)-SUM($F423:G423))/($E484+$C484-H$7))</f>
        <v>0</v>
      </c>
      <c r="I484" s="339">
        <f>IF(OR($C484&gt;I$7,$C484+$E484-1&lt;I$7),0,($D484-SUM($F484:H484)-SUM($F423:H423))/($E484+$C484-I$7))</f>
        <v>0</v>
      </c>
      <c r="J484" s="339">
        <f>IF(OR($C484&gt;J$7,$C484+$E484-1&lt;J$7),0,($D484-SUM($F484:I484)-SUM($F423:I423))/($E484+$C484-J$7))</f>
        <v>0</v>
      </c>
      <c r="K484" s="339">
        <f>IF(OR($C484&gt;K$7,$C484+$E484-1&lt;K$7),0,($D484-SUM($F484:J484)-SUM($F423:J423))/($E484+$C484-K$7))</f>
        <v>0</v>
      </c>
      <c r="L484" s="339">
        <f>IF(OR($C484&gt;L$7,$C484+$E484-1&lt;L$7),0,($D484-SUM($F484:K484)-SUM($F423:K423))/($E484+$C484-L$7))</f>
        <v>0</v>
      </c>
      <c r="M484" s="339">
        <f>IF(OR($C484&gt;M$7,$C484+$E484-1&lt;M$7),0,($D484-SUM($F484:L484)-SUM($F423:L423))/($E484+$C484-M$7))</f>
        <v>0</v>
      </c>
      <c r="N484" s="339">
        <f>IF(OR($C484&gt;N$7,$C484+$E484-1&lt;N$7),0,($D484-SUM($F484:M484)-SUM($F423:M423))/($E484+$C484-N$7))</f>
        <v>0</v>
      </c>
      <c r="O484" s="339">
        <f>IF(OR($C484&gt;O$7,$C484+$E484-1&lt;O$7),0,($D484-SUM($F484:N484)-SUM($F423:N423))/($E484+$C484-O$7))</f>
        <v>0</v>
      </c>
      <c r="P484" s="339">
        <f>IF(OR($C484&gt;P$7,$C484+$E484-1&lt;P$7),0,($D484-SUM($F484:O484)-SUM($F423:O423))/($E484+$C484-P$7))</f>
        <v>0</v>
      </c>
      <c r="Q484" s="339">
        <f>IF(OR($C484&gt;Q$7,$C484+$E484-1&lt;Q$7),0,($D484-SUM($F484:P484)-SUM($F423:P423))/($E484+$C484-Q$7))</f>
        <v>0</v>
      </c>
      <c r="R484" s="339">
        <f>IF(OR($C484&gt;R$7,$C484+$E484-1&lt;R$7),0,($D484-SUM($F484:Q484)-SUM($F423:Q423))/($E484+$C484-R$7))</f>
        <v>0</v>
      </c>
      <c r="S484" s="339">
        <f>IF(OR($C484&gt;S$7,$C484+$E484-1&lt;S$7),0,($D484-SUM($F484:R484)-SUM($F423:R423))/($E484+$C484-S$7))</f>
        <v>0</v>
      </c>
      <c r="T484" s="339">
        <f>IF(OR($C484&gt;T$7,$C484+$E484-1&lt;T$7),0,($D484-SUM($F484:S484)-SUM($F423:S423))/($E484+$C484-T$7))</f>
        <v>0</v>
      </c>
      <c r="U484" s="339">
        <f>IF(OR($C484&gt;U$7,$C484+$E484-1&lt;U$7),0,($D484-SUM($F484:T484)-SUM($F423:T423))/($E484+$C484-U$7))</f>
        <v>0</v>
      </c>
      <c r="V484" s="339">
        <f>IF(OR($C484&gt;V$7,$C484+$E484-1&lt;V$7),0,($D484-SUM($F484:U484)-SUM($F423:U423))/($E484+$C484-V$7))</f>
        <v>0</v>
      </c>
      <c r="W484" s="339">
        <f>IF(OR($C484&gt;W$7,$C484+$E484-1&lt;W$7),0,($D484-SUM($F484:V484)-SUM($F423:V423))/($E484+$C484-W$7))</f>
        <v>0</v>
      </c>
      <c r="X484" s="339">
        <f>IF(OR($C484&gt;X$7,$C484+$E484-1&lt;X$7),0,($D484-SUM($F484:W484)-SUM($F423:W423))/($E484+$C484-X$7))</f>
        <v>0</v>
      </c>
      <c r="Y484" s="339">
        <f>IF(OR($C484&gt;Y$7,$C484+$E484-1&lt;Y$7),0,($D484-SUM($F484:X484)-SUM($F423:X423))/($E484+$C484-Y$7))</f>
        <v>0</v>
      </c>
      <c r="Z484" s="339">
        <f>IF(OR($C484&gt;Z$7,$C484+$E484-1&lt;Z$7),0,($D484-SUM($F484:Y484)-SUM($F423:Y423))/($E484+$C484-Z$7))</f>
        <v>0</v>
      </c>
      <c r="AA484" s="339">
        <f>IF(OR($C484&gt;AA$7,$C484+$E484-1&lt;AA$7),0,($D484-SUM($F484:Z484)-SUM($F423:Z423))/($E484+$C484-AA$7))</f>
        <v>0</v>
      </c>
      <c r="AB484" s="339">
        <f>IF(OR($C484&gt;AB$7,$C484+$E484-1&lt;AB$7),0,($D484-SUM($F484:AA484)-SUM($F423:AA423))/($E484+$C484-AB$7))</f>
        <v>0</v>
      </c>
      <c r="AC484" s="339">
        <f>IF(OR($C484&gt;AC$7,$C484+$E484-1&lt;AC$7),0,($D484-SUM($F484:AB484)-SUM($F423:AB423))/($E484+$C484-AC$7))</f>
        <v>0</v>
      </c>
      <c r="AD484" s="339">
        <f>IF(OR($C484&gt;AD$7,$C484+$E484-1&lt;AD$7),0,($D484-SUM($F484:AC484)-SUM($F423:AC423))/($E484+$C484-AD$7))</f>
        <v>0</v>
      </c>
      <c r="AE484" s="339">
        <f>IF(OR($C484&gt;AE$7,$C484+$E484-1&lt;AE$7),0,($D484-SUM($F484:AD484)-SUM($F423:AD423))/($E484+$C484-AE$7))</f>
        <v>0</v>
      </c>
      <c r="AF484" s="339">
        <f>IF(OR($C484&gt;AF$7,$C484+$E484-1&lt;AF$7),0,($D484-SUM($F484:AE484)-SUM($F423:AE423))/($E484+$C484-AF$7))</f>
        <v>0</v>
      </c>
      <c r="AG484" s="339">
        <f>IF(OR($C484&gt;AG$7,$C484+$E484-1&lt;AG$7),0,($D484-SUM($F484:AF484)-SUM($F423:AF423))/($E484+$C484-AG$7))</f>
        <v>0</v>
      </c>
      <c r="AH484" s="339">
        <f>IF(OR($C484&gt;AH$7,$C484+$E484-1&lt;AH$7),0,($D484-SUM($F484:AG484)-SUM($F423:AG423))/($E484+$C484-AH$7))</f>
        <v>0</v>
      </c>
      <c r="AI484" s="339">
        <f>IF(OR($C484&gt;AI$7,$C484+$E484-1&lt;AI$7),0,($D484-SUM($F484:AH484)-SUM($F423:AH423))/($E484+$C484-AI$7))</f>
        <v>0</v>
      </c>
      <c r="AJ484" s="339">
        <f>IF(OR($C484&gt;AJ$7,$C484+$E484-1&lt;AJ$7),0,($D484-SUM($F484:AI484)-SUM($F423:AI423))/($E484+$C484-AJ$7))</f>
        <v>0</v>
      </c>
      <c r="AK484" s="339">
        <f>IF(OR($C484&gt;AK$7,$C484+$E484-1&lt;AK$7),0,($D484-SUM($F484:AJ484)-SUM($F423:AJ423))/($E484+$C484-AK$7))</f>
        <v>0</v>
      </c>
      <c r="AL484" s="339">
        <f>IF(OR($C484&gt;AL$7,$C484+$E484-1&lt;AL$7),0,($D484-SUM($F484:AK484)-SUM($F423:AK423))/($E484+$C484-AL$7))</f>
        <v>0</v>
      </c>
      <c r="AM484" s="339">
        <f>IF(OR($C484&gt;AM$7,$C484+$E484-1&lt;AM$7),0,($D484-SUM($F484:AL484)-SUM($F423:AL423))/($E484+$C484-AM$7))</f>
        <v>0</v>
      </c>
      <c r="AN484" s="339">
        <f>IF(OR($C484&gt;AN$7,$C484+$E484-1&lt;AN$7),0,($D484-SUM($F484:AM484)-SUM($F423:AM423))/($E484+$C484-AN$7))</f>
        <v>0</v>
      </c>
      <c r="AO484" s="339">
        <f>IF(OR($C484&gt;AO$7,$C484+$E484-1&lt;AO$7),0,($D484-SUM($F484:AN484)-SUM($F423:AN423))/($E484+$C484-AO$7))</f>
        <v>0</v>
      </c>
      <c r="AP484" s="339">
        <f>IF(OR($C484&gt;AP$7,$C484+$E484-1&lt;AP$7),0,($D484-SUM($F484:AO484)-SUM($F423:AO423))/($E484+$C484-AP$7))</f>
        <v>0</v>
      </c>
      <c r="AQ484" s="339">
        <f>IF(OR($C484&gt;AQ$7,$C484+$E484-1&lt;AQ$7),0,($D484-SUM($F484:AP484)-SUM($F423:AP423))/($E484+$C484-AQ$7))</f>
        <v>0</v>
      </c>
      <c r="AR484" s="339">
        <f>IF(OR($C484&gt;AR$7,$C484+$E484-1&lt;AR$7),0,($D484-SUM($F484:AQ484)-SUM($F423:AQ423))/($E484+$C484-AR$7))</f>
        <v>0</v>
      </c>
      <c r="AS484" s="339">
        <f>IF(OR($C484&gt;AS$7,$C484+$E484-1&lt;AS$7),0,($D484-SUM($F484:AR484)-SUM($F423:AR423))/($E484+$C484-AS$7))</f>
        <v>0</v>
      </c>
      <c r="AT484" s="339">
        <f>IF(OR($C484&gt;AT$7,$C484+$E484-1&lt;AT$7),0,($D484-SUM($F484:AS484)-SUM($F423:AS423))/($E484+$C484-AT$7))</f>
        <v>0</v>
      </c>
      <c r="AU484" s="339">
        <f>IF(OR($C484&gt;AU$7,$C484+$E484-1&lt;AU$7),0,($D484-SUM($F484:AT484)-SUM($F423:AT423))/($E484+$C484-AU$7))</f>
        <v>0</v>
      </c>
      <c r="AV484" s="339">
        <f>IF(OR($C484&gt;AV$7,$C484+$E484-1&lt;AV$7),0,($D484-SUM($F484:AU484)-SUM($F423:AU423))/($E484+$C484-AV$7))</f>
        <v>0</v>
      </c>
      <c r="AW484" s="339">
        <f>IF(OR($C484&gt;AW$7,$C484+$E484-1&lt;AW$7),0,($D484-SUM($F484:AV484)-SUM($F423:AV423))/($E484+$C484-AW$7))</f>
        <v>0</v>
      </c>
      <c r="AX484" s="339">
        <f>IF(OR($C484&gt;AX$7,$C484+$E484-1&lt;AX$7),0,($D484-SUM($F484:AW484)-SUM($F423:AW423))/($E484+$C484-AX$7))</f>
        <v>0</v>
      </c>
      <c r="AY484" s="339">
        <f>IF(OR($C484&gt;AY$7,$C484+$E484-1&lt;AY$7),0,($D484-SUM($F484:AX484)-SUM($F423:AX423))/($E484+$C484-AY$7))</f>
        <v>0</v>
      </c>
      <c r="AZ484" s="339">
        <f>IF(OR($C484&gt;AZ$7,$C484+$E484-1&lt;AZ$7),0,($D484-SUM($F484:AY484)-SUM($F423:AY423))/($E484+$C484-AZ$7))</f>
        <v>0</v>
      </c>
      <c r="BA484" s="339">
        <f>IF(OR($C484&gt;BA$7,$C484+$E484-1&lt;BA$7),0,($D484-SUM($F484:AZ484)-SUM($F423:AZ423))/($E484+$C484-BA$7))</f>
        <v>0</v>
      </c>
      <c r="BB484" s="339">
        <f>IF(OR($C484&gt;BB$7,$C484+$E484-1&lt;BB$7),0,($D484-SUM($F484:BA484)-SUM($F423:BA423))/($E484+$C484-BB$7))</f>
        <v>0</v>
      </c>
      <c r="BC484" s="339">
        <f>IF(OR($C484&gt;BC$7,$C484+$E484-1&lt;BC$7),0,($D484-SUM($F484:BB484)-SUM($F423:BB423))/($E484+$C484-BC$7))</f>
        <v>0</v>
      </c>
      <c r="BD484" s="339">
        <f>IF(OR($C484&gt;BD$7,$C484+$E484-1&lt;BD$7),0,($D484-SUM($F484:BC484)-SUM($F423:BC423))/($E484+$C484-BD$7))</f>
        <v>0</v>
      </c>
      <c r="BE484" s="339">
        <f>IF(OR($C484&gt;BE$7,$C484+$E484-1&lt;BE$7),0,($D484-SUM($F484:BD484)-SUM($F423:BD423))/($E484+$C484-BE$7))</f>
        <v>0</v>
      </c>
      <c r="BF484" s="339">
        <f>IF(OR($C484&gt;BF$7,$C484+$E484-1&lt;BF$7),0,($D484-SUM($F484:BE484)-SUM($F423:BE423))/($E484+$C484-BF$7))</f>
        <v>0</v>
      </c>
      <c r="BG484" s="339">
        <f>IF(OR($C484&gt;BG$7,$C484+$E484-1&lt;BG$7),0,($D484-SUM($F484:BF484)-SUM($F423:BF423))/($E484+$C484-BG$7))</f>
        <v>0</v>
      </c>
      <c r="BH484" s="339">
        <f>IF(OR($C484&gt;BH$7,$C484+$E484-1&lt;BH$7),0,($D484-SUM($F484:BG484)-SUM($F423:BG423))/($E484+$C484-BH$7))</f>
        <v>0</v>
      </c>
      <c r="BI484" s="339">
        <f>IF(OR($C484&gt;BI$7,$C484+$E484-1&lt;BI$7),0,($D484-SUM($F484:BH484)-SUM($F423:BH423))/($E484+$C484-BI$7))</f>
        <v>0</v>
      </c>
      <c r="BJ484" s="339">
        <f>IF(OR($C484&gt;BJ$7,$C484+$E484-1&lt;BJ$7),0,($D484-SUM($F484:BI484)-SUM($F423:BI423))/($E484+$C484-BJ$7))</f>
        <v>0</v>
      </c>
      <c r="BK484" s="339">
        <f>IF(OR($C484&gt;BK$7,$C484+$E484-1&lt;BK$7),0,($D484-SUM($F484:BJ484)-SUM($F423:BJ423))/($E484+$C484-BK$7))</f>
        <v>0</v>
      </c>
      <c r="BL484" s="339">
        <f>IF(OR($C484&gt;BL$7,$C484+$E484-1&lt;BL$7),0,($D484-SUM($F484:BK484)-SUM($F423:BK423))/($E484+$C484-BL$7))</f>
        <v>0</v>
      </c>
      <c r="BM484" s="339">
        <f>IF(OR($C484&gt;BM$7,$C484+$E484-1&lt;BM$7),0,($D484-SUM($F484:BL484)-SUM($F423:BL423))/($E484+$C484-BM$7))</f>
        <v>0</v>
      </c>
      <c r="BN484" s="339">
        <f>IF(OR($C484&gt;BN$7,$C484+$E484-1&lt;BN$7),0,($D484-SUM($F484:BM484)-SUM($F423:BM423))/($E484+$C484-BN$7))</f>
        <v>0</v>
      </c>
      <c r="BO484" s="253"/>
      <c r="BP484" s="253"/>
      <c r="BQ484" s="253"/>
      <c r="BR484" s="253"/>
      <c r="BS484" s="253"/>
      <c r="BT484" s="253"/>
      <c r="BU484" s="253"/>
      <c r="BV484" s="253"/>
      <c r="BW484" s="253"/>
      <c r="BX484" s="253"/>
      <c r="BY484" s="253"/>
      <c r="BZ484" s="253"/>
      <c r="CA484" s="253"/>
      <c r="CB484" s="253"/>
      <c r="CC484" s="253"/>
      <c r="CD484" s="253"/>
      <c r="CE484" s="253"/>
      <c r="CF484" s="253"/>
      <c r="CG484" s="253"/>
      <c r="CH484" s="253"/>
      <c r="CI484" s="253"/>
      <c r="CJ484" s="253"/>
      <c r="CK484" s="253"/>
      <c r="CL484" s="253"/>
    </row>
    <row r="485" spans="1:90" hidden="1" outlineLevel="1" x14ac:dyDescent="0.15">
      <c r="A485" s="112"/>
      <c r="B485" s="87"/>
      <c r="C485" s="8">
        <v>10</v>
      </c>
      <c r="D485" s="337">
        <v>0</v>
      </c>
      <c r="E485" s="8">
        <f t="shared" si="37"/>
        <v>0</v>
      </c>
      <c r="F485" s="338"/>
      <c r="G485" s="339">
        <f>IF(OR($C485&gt;G$7,$C485+$E485-1&lt;G$7),0,($D485-SUM($F485:F485)-SUM($F424:F424))/($E485+$C485-G$7))</f>
        <v>0</v>
      </c>
      <c r="H485" s="339">
        <f>IF(OR($C485&gt;H$7,$C485+$E485-1&lt;H$7),0,($D485-SUM($F485:G485)-SUM($F424:G424))/($E485+$C485-H$7))</f>
        <v>0</v>
      </c>
      <c r="I485" s="339">
        <f>IF(OR($C485&gt;I$7,$C485+$E485-1&lt;I$7),0,($D485-SUM($F485:H485)-SUM($F424:H424))/($E485+$C485-I$7))</f>
        <v>0</v>
      </c>
      <c r="J485" s="339">
        <f>IF(OR($C485&gt;J$7,$C485+$E485-1&lt;J$7),0,($D485-SUM($F485:I485)-SUM($F424:I424))/($E485+$C485-J$7))</f>
        <v>0</v>
      </c>
      <c r="K485" s="339">
        <f>IF(OR($C485&gt;K$7,$C485+$E485-1&lt;K$7),0,($D485-SUM($F485:J485)-SUM($F424:J424))/($E485+$C485-K$7))</f>
        <v>0</v>
      </c>
      <c r="L485" s="339">
        <f>IF(OR($C485&gt;L$7,$C485+$E485-1&lt;L$7),0,($D485-SUM($F485:K485)-SUM($F424:K424))/($E485+$C485-L$7))</f>
        <v>0</v>
      </c>
      <c r="M485" s="339">
        <f>IF(OR($C485&gt;M$7,$C485+$E485-1&lt;M$7),0,($D485-SUM($F485:L485)-SUM($F424:L424))/($E485+$C485-M$7))</f>
        <v>0</v>
      </c>
      <c r="N485" s="339">
        <f>IF(OR($C485&gt;N$7,$C485+$E485-1&lt;N$7),0,($D485-SUM($F485:M485)-SUM($F424:M424))/($E485+$C485-N$7))</f>
        <v>0</v>
      </c>
      <c r="O485" s="339">
        <f>IF(OR($C485&gt;O$7,$C485+$E485-1&lt;O$7),0,($D485-SUM($F485:N485)-SUM($F424:N424))/($E485+$C485-O$7))</f>
        <v>0</v>
      </c>
      <c r="P485" s="339">
        <f>IF(OR($C485&gt;P$7,$C485+$E485-1&lt;P$7),0,($D485-SUM($F485:O485)-SUM($F424:O424))/($E485+$C485-P$7))</f>
        <v>0</v>
      </c>
      <c r="Q485" s="339">
        <f>IF(OR($C485&gt;Q$7,$C485+$E485-1&lt;Q$7),0,($D485-SUM($F485:P485)-SUM($F424:P424))/($E485+$C485-Q$7))</f>
        <v>0</v>
      </c>
      <c r="R485" s="339">
        <f>IF(OR($C485&gt;R$7,$C485+$E485-1&lt;R$7),0,($D485-SUM($F485:Q485)-SUM($F424:Q424))/($E485+$C485-R$7))</f>
        <v>0</v>
      </c>
      <c r="S485" s="339">
        <f>IF(OR($C485&gt;S$7,$C485+$E485-1&lt;S$7),0,($D485-SUM($F485:R485)-SUM($F424:R424))/($E485+$C485-S$7))</f>
        <v>0</v>
      </c>
      <c r="T485" s="339">
        <f>IF(OR($C485&gt;T$7,$C485+$E485-1&lt;T$7),0,($D485-SUM($F485:S485)-SUM($F424:S424))/($E485+$C485-T$7))</f>
        <v>0</v>
      </c>
      <c r="U485" s="339">
        <f>IF(OR($C485&gt;U$7,$C485+$E485-1&lt;U$7),0,($D485-SUM($F485:T485)-SUM($F424:T424))/($E485+$C485-U$7))</f>
        <v>0</v>
      </c>
      <c r="V485" s="339">
        <f>IF(OR($C485&gt;V$7,$C485+$E485-1&lt;V$7),0,($D485-SUM($F485:U485)-SUM($F424:U424))/($E485+$C485-V$7))</f>
        <v>0</v>
      </c>
      <c r="W485" s="339">
        <f>IF(OR($C485&gt;W$7,$C485+$E485-1&lt;W$7),0,($D485-SUM($F485:V485)-SUM($F424:V424))/($E485+$C485-W$7))</f>
        <v>0</v>
      </c>
      <c r="X485" s="339">
        <f>IF(OR($C485&gt;X$7,$C485+$E485-1&lt;X$7),0,($D485-SUM($F485:W485)-SUM($F424:W424))/($E485+$C485-X$7))</f>
        <v>0</v>
      </c>
      <c r="Y485" s="339">
        <f>IF(OR($C485&gt;Y$7,$C485+$E485-1&lt;Y$7),0,($D485-SUM($F485:X485)-SUM($F424:X424))/($E485+$C485-Y$7))</f>
        <v>0</v>
      </c>
      <c r="Z485" s="339">
        <f>IF(OR($C485&gt;Z$7,$C485+$E485-1&lt;Z$7),0,($D485-SUM($F485:Y485)-SUM($F424:Y424))/($E485+$C485-Z$7))</f>
        <v>0</v>
      </c>
      <c r="AA485" s="339">
        <f>IF(OR($C485&gt;AA$7,$C485+$E485-1&lt;AA$7),0,($D485-SUM($F485:Z485)-SUM($F424:Z424))/($E485+$C485-AA$7))</f>
        <v>0</v>
      </c>
      <c r="AB485" s="339">
        <f>IF(OR($C485&gt;AB$7,$C485+$E485-1&lt;AB$7),0,($D485-SUM($F485:AA485)-SUM($F424:AA424))/($E485+$C485-AB$7))</f>
        <v>0</v>
      </c>
      <c r="AC485" s="339">
        <f>IF(OR($C485&gt;AC$7,$C485+$E485-1&lt;AC$7),0,($D485-SUM($F485:AB485)-SUM($F424:AB424))/($E485+$C485-AC$7))</f>
        <v>0</v>
      </c>
      <c r="AD485" s="339">
        <f>IF(OR($C485&gt;AD$7,$C485+$E485-1&lt;AD$7),0,($D485-SUM($F485:AC485)-SUM($F424:AC424))/($E485+$C485-AD$7))</f>
        <v>0</v>
      </c>
      <c r="AE485" s="339">
        <f>IF(OR($C485&gt;AE$7,$C485+$E485-1&lt;AE$7),0,($D485-SUM($F485:AD485)-SUM($F424:AD424))/($E485+$C485-AE$7))</f>
        <v>0</v>
      </c>
      <c r="AF485" s="339">
        <f>IF(OR($C485&gt;AF$7,$C485+$E485-1&lt;AF$7),0,($D485-SUM($F485:AE485)-SUM($F424:AE424))/($E485+$C485-AF$7))</f>
        <v>0</v>
      </c>
      <c r="AG485" s="339">
        <f>IF(OR($C485&gt;AG$7,$C485+$E485-1&lt;AG$7),0,($D485-SUM($F485:AF485)-SUM($F424:AF424))/($E485+$C485-AG$7))</f>
        <v>0</v>
      </c>
      <c r="AH485" s="339">
        <f>IF(OR($C485&gt;AH$7,$C485+$E485-1&lt;AH$7),0,($D485-SUM($F485:AG485)-SUM($F424:AG424))/($E485+$C485-AH$7))</f>
        <v>0</v>
      </c>
      <c r="AI485" s="339">
        <f>IF(OR($C485&gt;AI$7,$C485+$E485-1&lt;AI$7),0,($D485-SUM($F485:AH485)-SUM($F424:AH424))/($E485+$C485-AI$7))</f>
        <v>0</v>
      </c>
      <c r="AJ485" s="339">
        <f>IF(OR($C485&gt;AJ$7,$C485+$E485-1&lt;AJ$7),0,($D485-SUM($F485:AI485)-SUM($F424:AI424))/($E485+$C485-AJ$7))</f>
        <v>0</v>
      </c>
      <c r="AK485" s="339">
        <f>IF(OR($C485&gt;AK$7,$C485+$E485-1&lt;AK$7),0,($D485-SUM($F485:AJ485)-SUM($F424:AJ424))/($E485+$C485-AK$7))</f>
        <v>0</v>
      </c>
      <c r="AL485" s="339">
        <f>IF(OR($C485&gt;AL$7,$C485+$E485-1&lt;AL$7),0,($D485-SUM($F485:AK485)-SUM($F424:AK424))/($E485+$C485-AL$7))</f>
        <v>0</v>
      </c>
      <c r="AM485" s="339">
        <f>IF(OR($C485&gt;AM$7,$C485+$E485-1&lt;AM$7),0,($D485-SUM($F485:AL485)-SUM($F424:AL424))/($E485+$C485-AM$7))</f>
        <v>0</v>
      </c>
      <c r="AN485" s="339">
        <f>IF(OR($C485&gt;AN$7,$C485+$E485-1&lt;AN$7),0,($D485-SUM($F485:AM485)-SUM($F424:AM424))/($E485+$C485-AN$7))</f>
        <v>0</v>
      </c>
      <c r="AO485" s="339">
        <f>IF(OR($C485&gt;AO$7,$C485+$E485-1&lt;AO$7),0,($D485-SUM($F485:AN485)-SUM($F424:AN424))/($E485+$C485-AO$7))</f>
        <v>0</v>
      </c>
      <c r="AP485" s="339">
        <f>IF(OR($C485&gt;AP$7,$C485+$E485-1&lt;AP$7),0,($D485-SUM($F485:AO485)-SUM($F424:AO424))/($E485+$C485-AP$7))</f>
        <v>0</v>
      </c>
      <c r="AQ485" s="339">
        <f>IF(OR($C485&gt;AQ$7,$C485+$E485-1&lt;AQ$7),0,($D485-SUM($F485:AP485)-SUM($F424:AP424))/($E485+$C485-AQ$7))</f>
        <v>0</v>
      </c>
      <c r="AR485" s="339">
        <f>IF(OR($C485&gt;AR$7,$C485+$E485-1&lt;AR$7),0,($D485-SUM($F485:AQ485)-SUM($F424:AQ424))/($E485+$C485-AR$7))</f>
        <v>0</v>
      </c>
      <c r="AS485" s="339">
        <f>IF(OR($C485&gt;AS$7,$C485+$E485-1&lt;AS$7),0,($D485-SUM($F485:AR485)-SUM($F424:AR424))/($E485+$C485-AS$7))</f>
        <v>0</v>
      </c>
      <c r="AT485" s="339">
        <f>IF(OR($C485&gt;AT$7,$C485+$E485-1&lt;AT$7),0,($D485-SUM($F485:AS485)-SUM($F424:AS424))/($E485+$C485-AT$7))</f>
        <v>0</v>
      </c>
      <c r="AU485" s="339">
        <f>IF(OR($C485&gt;AU$7,$C485+$E485-1&lt;AU$7),0,($D485-SUM($F485:AT485)-SUM($F424:AT424))/($E485+$C485-AU$7))</f>
        <v>0</v>
      </c>
      <c r="AV485" s="339">
        <f>IF(OR($C485&gt;AV$7,$C485+$E485-1&lt;AV$7),0,($D485-SUM($F485:AU485)-SUM($F424:AU424))/($E485+$C485-AV$7))</f>
        <v>0</v>
      </c>
      <c r="AW485" s="339">
        <f>IF(OR($C485&gt;AW$7,$C485+$E485-1&lt;AW$7),0,($D485-SUM($F485:AV485)-SUM($F424:AV424))/($E485+$C485-AW$7))</f>
        <v>0</v>
      </c>
      <c r="AX485" s="339">
        <f>IF(OR($C485&gt;AX$7,$C485+$E485-1&lt;AX$7),0,($D485-SUM($F485:AW485)-SUM($F424:AW424))/($E485+$C485-AX$7))</f>
        <v>0</v>
      </c>
      <c r="AY485" s="339">
        <f>IF(OR($C485&gt;AY$7,$C485+$E485-1&lt;AY$7),0,($D485-SUM($F485:AX485)-SUM($F424:AX424))/($E485+$C485-AY$7))</f>
        <v>0</v>
      </c>
      <c r="AZ485" s="339">
        <f>IF(OR($C485&gt;AZ$7,$C485+$E485-1&lt;AZ$7),0,($D485-SUM($F485:AY485)-SUM($F424:AY424))/($E485+$C485-AZ$7))</f>
        <v>0</v>
      </c>
      <c r="BA485" s="339">
        <f>IF(OR($C485&gt;BA$7,$C485+$E485-1&lt;BA$7),0,($D485-SUM($F485:AZ485)-SUM($F424:AZ424))/($E485+$C485-BA$7))</f>
        <v>0</v>
      </c>
      <c r="BB485" s="339">
        <f>IF(OR($C485&gt;BB$7,$C485+$E485-1&lt;BB$7),0,($D485-SUM($F485:BA485)-SUM($F424:BA424))/($E485+$C485-BB$7))</f>
        <v>0</v>
      </c>
      <c r="BC485" s="339">
        <f>IF(OR($C485&gt;BC$7,$C485+$E485-1&lt;BC$7),0,($D485-SUM($F485:BB485)-SUM($F424:BB424))/($E485+$C485-BC$7))</f>
        <v>0</v>
      </c>
      <c r="BD485" s="339">
        <f>IF(OR($C485&gt;BD$7,$C485+$E485-1&lt;BD$7),0,($D485-SUM($F485:BC485)-SUM($F424:BC424))/($E485+$C485-BD$7))</f>
        <v>0</v>
      </c>
      <c r="BE485" s="339">
        <f>IF(OR($C485&gt;BE$7,$C485+$E485-1&lt;BE$7),0,($D485-SUM($F485:BD485)-SUM($F424:BD424))/($E485+$C485-BE$7))</f>
        <v>0</v>
      </c>
      <c r="BF485" s="339">
        <f>IF(OR($C485&gt;BF$7,$C485+$E485-1&lt;BF$7),0,($D485-SUM($F485:BE485)-SUM($F424:BE424))/($E485+$C485-BF$7))</f>
        <v>0</v>
      </c>
      <c r="BG485" s="339">
        <f>IF(OR($C485&gt;BG$7,$C485+$E485-1&lt;BG$7),0,($D485-SUM($F485:BF485)-SUM($F424:BF424))/($E485+$C485-BG$7))</f>
        <v>0</v>
      </c>
      <c r="BH485" s="339">
        <f>IF(OR($C485&gt;BH$7,$C485+$E485-1&lt;BH$7),0,($D485-SUM($F485:BG485)-SUM($F424:BG424))/($E485+$C485-BH$7))</f>
        <v>0</v>
      </c>
      <c r="BI485" s="339">
        <f>IF(OR($C485&gt;BI$7,$C485+$E485-1&lt;BI$7),0,($D485-SUM($F485:BH485)-SUM($F424:BH424))/($E485+$C485-BI$7))</f>
        <v>0</v>
      </c>
      <c r="BJ485" s="339">
        <f>IF(OR($C485&gt;BJ$7,$C485+$E485-1&lt;BJ$7),0,($D485-SUM($F485:BI485)-SUM($F424:BI424))/($E485+$C485-BJ$7))</f>
        <v>0</v>
      </c>
      <c r="BK485" s="339">
        <f>IF(OR($C485&gt;BK$7,$C485+$E485-1&lt;BK$7),0,($D485-SUM($F485:BJ485)-SUM($F424:BJ424))/($E485+$C485-BK$7))</f>
        <v>0</v>
      </c>
      <c r="BL485" s="339">
        <f>IF(OR($C485&gt;BL$7,$C485+$E485-1&lt;BL$7),0,($D485-SUM($F485:BK485)-SUM($F424:BK424))/($E485+$C485-BL$7))</f>
        <v>0</v>
      </c>
      <c r="BM485" s="339">
        <f>IF(OR($C485&gt;BM$7,$C485+$E485-1&lt;BM$7),0,($D485-SUM($F485:BL485)-SUM($F424:BL424))/($E485+$C485-BM$7))</f>
        <v>0</v>
      </c>
      <c r="BN485" s="339">
        <f>IF(OR($C485&gt;BN$7,$C485+$E485-1&lt;BN$7),0,($D485-SUM($F485:BM485)-SUM($F424:BM424))/($E485+$C485-BN$7))</f>
        <v>0</v>
      </c>
      <c r="BO485" s="253"/>
      <c r="BP485" s="253"/>
      <c r="BQ485" s="253"/>
      <c r="BR485" s="253"/>
      <c r="BS485" s="253"/>
      <c r="BT485" s="253"/>
      <c r="BU485" s="253"/>
      <c r="BV485" s="253"/>
      <c r="BW485" s="253"/>
      <c r="BX485" s="253"/>
      <c r="BY485" s="253"/>
      <c r="BZ485" s="253"/>
      <c r="CA485" s="253"/>
      <c r="CB485" s="253"/>
      <c r="CC485" s="253"/>
      <c r="CD485" s="253"/>
      <c r="CE485" s="253"/>
      <c r="CF485" s="253"/>
      <c r="CG485" s="253"/>
      <c r="CH485" s="253"/>
      <c r="CI485" s="253"/>
      <c r="CJ485" s="253"/>
      <c r="CK485" s="253"/>
      <c r="CL485" s="253"/>
    </row>
    <row r="486" spans="1:90" hidden="1" outlineLevel="1" x14ac:dyDescent="0.15">
      <c r="A486" s="112"/>
      <c r="B486" s="87"/>
      <c r="C486" s="8">
        <v>11</v>
      </c>
      <c r="D486" s="337">
        <v>0</v>
      </c>
      <c r="E486" s="8">
        <f t="shared" si="37"/>
        <v>0</v>
      </c>
      <c r="F486" s="338"/>
      <c r="G486" s="339">
        <f>IF(OR($C486&gt;G$7,$C486+$E486-1&lt;G$7),0,($D486-SUM($F486:F486)-SUM($F425:F425))/($E486+$C486-G$7))</f>
        <v>0</v>
      </c>
      <c r="H486" s="339">
        <f>IF(OR($C486&gt;H$7,$C486+$E486-1&lt;H$7),0,($D486-SUM($F486:G486)-SUM($F425:G425))/($E486+$C486-H$7))</f>
        <v>0</v>
      </c>
      <c r="I486" s="339">
        <f>IF(OR($C486&gt;I$7,$C486+$E486-1&lt;I$7),0,($D486-SUM($F486:H486)-SUM($F425:H425))/($E486+$C486-I$7))</f>
        <v>0</v>
      </c>
      <c r="J486" s="339">
        <f>IF(OR($C486&gt;J$7,$C486+$E486-1&lt;J$7),0,($D486-SUM($F486:I486)-SUM($F425:I425))/($E486+$C486-J$7))</f>
        <v>0</v>
      </c>
      <c r="K486" s="339">
        <f>IF(OR($C486&gt;K$7,$C486+$E486-1&lt;K$7),0,($D486-SUM($F486:J486)-SUM($F425:J425))/($E486+$C486-K$7))</f>
        <v>0</v>
      </c>
      <c r="L486" s="339">
        <f>IF(OR($C486&gt;L$7,$C486+$E486-1&lt;L$7),0,($D486-SUM($F486:K486)-SUM($F425:K425))/($E486+$C486-L$7))</f>
        <v>0</v>
      </c>
      <c r="M486" s="339">
        <f>IF(OR($C486&gt;M$7,$C486+$E486-1&lt;M$7),0,($D486-SUM($F486:L486)-SUM($F425:L425))/($E486+$C486-M$7))</f>
        <v>0</v>
      </c>
      <c r="N486" s="339">
        <f>IF(OR($C486&gt;N$7,$C486+$E486-1&lt;N$7),0,($D486-SUM($F486:M486)-SUM($F425:M425))/($E486+$C486-N$7))</f>
        <v>0</v>
      </c>
      <c r="O486" s="339">
        <f>IF(OR($C486&gt;O$7,$C486+$E486-1&lt;O$7),0,($D486-SUM($F486:N486)-SUM($F425:N425))/($E486+$C486-O$7))</f>
        <v>0</v>
      </c>
      <c r="P486" s="339">
        <f>IF(OR($C486&gt;P$7,$C486+$E486-1&lt;P$7),0,($D486-SUM($F486:O486)-SUM($F425:O425))/($E486+$C486-P$7))</f>
        <v>0</v>
      </c>
      <c r="Q486" s="339">
        <f>IF(OR($C486&gt;Q$7,$C486+$E486-1&lt;Q$7),0,($D486-SUM($F486:P486)-SUM($F425:P425))/($E486+$C486-Q$7))</f>
        <v>0</v>
      </c>
      <c r="R486" s="339">
        <f>IF(OR($C486&gt;R$7,$C486+$E486-1&lt;R$7),0,($D486-SUM($F486:Q486)-SUM($F425:Q425))/($E486+$C486-R$7))</f>
        <v>0</v>
      </c>
      <c r="S486" s="339">
        <f>IF(OR($C486&gt;S$7,$C486+$E486-1&lt;S$7),0,($D486-SUM($F486:R486)-SUM($F425:R425))/($E486+$C486-S$7))</f>
        <v>0</v>
      </c>
      <c r="T486" s="339">
        <f>IF(OR($C486&gt;T$7,$C486+$E486-1&lt;T$7),0,($D486-SUM($F486:S486)-SUM($F425:S425))/($E486+$C486-T$7))</f>
        <v>0</v>
      </c>
      <c r="U486" s="339">
        <f>IF(OR($C486&gt;U$7,$C486+$E486-1&lt;U$7),0,($D486-SUM($F486:T486)-SUM($F425:T425))/($E486+$C486-U$7))</f>
        <v>0</v>
      </c>
      <c r="V486" s="339">
        <f>IF(OR($C486&gt;V$7,$C486+$E486-1&lt;V$7),0,($D486-SUM($F486:U486)-SUM($F425:U425))/($E486+$C486-V$7))</f>
        <v>0</v>
      </c>
      <c r="W486" s="339">
        <f>IF(OR($C486&gt;W$7,$C486+$E486-1&lt;W$7),0,($D486-SUM($F486:V486)-SUM($F425:V425))/($E486+$C486-W$7))</f>
        <v>0</v>
      </c>
      <c r="X486" s="339">
        <f>IF(OR($C486&gt;X$7,$C486+$E486-1&lt;X$7),0,($D486-SUM($F486:W486)-SUM($F425:W425))/($E486+$C486-X$7))</f>
        <v>0</v>
      </c>
      <c r="Y486" s="339">
        <f>IF(OR($C486&gt;Y$7,$C486+$E486-1&lt;Y$7),0,($D486-SUM($F486:X486)-SUM($F425:X425))/($E486+$C486-Y$7))</f>
        <v>0</v>
      </c>
      <c r="Z486" s="339">
        <f>IF(OR($C486&gt;Z$7,$C486+$E486-1&lt;Z$7),0,($D486-SUM($F486:Y486)-SUM($F425:Y425))/($E486+$C486-Z$7))</f>
        <v>0</v>
      </c>
      <c r="AA486" s="339">
        <f>IF(OR($C486&gt;AA$7,$C486+$E486-1&lt;AA$7),0,($D486-SUM($F486:Z486)-SUM($F425:Z425))/($E486+$C486-AA$7))</f>
        <v>0</v>
      </c>
      <c r="AB486" s="339">
        <f>IF(OR($C486&gt;AB$7,$C486+$E486-1&lt;AB$7),0,($D486-SUM($F486:AA486)-SUM($F425:AA425))/($E486+$C486-AB$7))</f>
        <v>0</v>
      </c>
      <c r="AC486" s="339">
        <f>IF(OR($C486&gt;AC$7,$C486+$E486-1&lt;AC$7),0,($D486-SUM($F486:AB486)-SUM($F425:AB425))/($E486+$C486-AC$7))</f>
        <v>0</v>
      </c>
      <c r="AD486" s="339">
        <f>IF(OR($C486&gt;AD$7,$C486+$E486-1&lt;AD$7),0,($D486-SUM($F486:AC486)-SUM($F425:AC425))/($E486+$C486-AD$7))</f>
        <v>0</v>
      </c>
      <c r="AE486" s="339">
        <f>IF(OR($C486&gt;AE$7,$C486+$E486-1&lt;AE$7),0,($D486-SUM($F486:AD486)-SUM($F425:AD425))/($E486+$C486-AE$7))</f>
        <v>0</v>
      </c>
      <c r="AF486" s="339">
        <f>IF(OR($C486&gt;AF$7,$C486+$E486-1&lt;AF$7),0,($D486-SUM($F486:AE486)-SUM($F425:AE425))/($E486+$C486-AF$7))</f>
        <v>0</v>
      </c>
      <c r="AG486" s="339">
        <f>IF(OR($C486&gt;AG$7,$C486+$E486-1&lt;AG$7),0,($D486-SUM($F486:AF486)-SUM($F425:AF425))/($E486+$C486-AG$7))</f>
        <v>0</v>
      </c>
      <c r="AH486" s="339">
        <f>IF(OR($C486&gt;AH$7,$C486+$E486-1&lt;AH$7),0,($D486-SUM($F486:AG486)-SUM($F425:AG425))/($E486+$C486-AH$7))</f>
        <v>0</v>
      </c>
      <c r="AI486" s="339">
        <f>IF(OR($C486&gt;AI$7,$C486+$E486-1&lt;AI$7),0,($D486-SUM($F486:AH486)-SUM($F425:AH425))/($E486+$C486-AI$7))</f>
        <v>0</v>
      </c>
      <c r="AJ486" s="339">
        <f>IF(OR($C486&gt;AJ$7,$C486+$E486-1&lt;AJ$7),0,($D486-SUM($F486:AI486)-SUM($F425:AI425))/($E486+$C486-AJ$7))</f>
        <v>0</v>
      </c>
      <c r="AK486" s="339">
        <f>IF(OR($C486&gt;AK$7,$C486+$E486-1&lt;AK$7),0,($D486-SUM($F486:AJ486)-SUM($F425:AJ425))/($E486+$C486-AK$7))</f>
        <v>0</v>
      </c>
      <c r="AL486" s="339">
        <f>IF(OR($C486&gt;AL$7,$C486+$E486-1&lt;AL$7),0,($D486-SUM($F486:AK486)-SUM($F425:AK425))/($E486+$C486-AL$7))</f>
        <v>0</v>
      </c>
      <c r="AM486" s="339">
        <f>IF(OR($C486&gt;AM$7,$C486+$E486-1&lt;AM$7),0,($D486-SUM($F486:AL486)-SUM($F425:AL425))/($E486+$C486-AM$7))</f>
        <v>0</v>
      </c>
      <c r="AN486" s="339">
        <f>IF(OR($C486&gt;AN$7,$C486+$E486-1&lt;AN$7),0,($D486-SUM($F486:AM486)-SUM($F425:AM425))/($E486+$C486-AN$7))</f>
        <v>0</v>
      </c>
      <c r="AO486" s="339">
        <f>IF(OR($C486&gt;AO$7,$C486+$E486-1&lt;AO$7),0,($D486-SUM($F486:AN486)-SUM($F425:AN425))/($E486+$C486-AO$7))</f>
        <v>0</v>
      </c>
      <c r="AP486" s="339">
        <f>IF(OR($C486&gt;AP$7,$C486+$E486-1&lt;AP$7),0,($D486-SUM($F486:AO486)-SUM($F425:AO425))/($E486+$C486-AP$7))</f>
        <v>0</v>
      </c>
      <c r="AQ486" s="339">
        <f>IF(OR($C486&gt;AQ$7,$C486+$E486-1&lt;AQ$7),0,($D486-SUM($F486:AP486)-SUM($F425:AP425))/($E486+$C486-AQ$7))</f>
        <v>0</v>
      </c>
      <c r="AR486" s="339">
        <f>IF(OR($C486&gt;AR$7,$C486+$E486-1&lt;AR$7),0,($D486-SUM($F486:AQ486)-SUM($F425:AQ425))/($E486+$C486-AR$7))</f>
        <v>0</v>
      </c>
      <c r="AS486" s="339">
        <f>IF(OR($C486&gt;AS$7,$C486+$E486-1&lt;AS$7),0,($D486-SUM($F486:AR486)-SUM($F425:AR425))/($E486+$C486-AS$7))</f>
        <v>0</v>
      </c>
      <c r="AT486" s="339">
        <f>IF(OR($C486&gt;AT$7,$C486+$E486-1&lt;AT$7),0,($D486-SUM($F486:AS486)-SUM($F425:AS425))/($E486+$C486-AT$7))</f>
        <v>0</v>
      </c>
      <c r="AU486" s="339">
        <f>IF(OR($C486&gt;AU$7,$C486+$E486-1&lt;AU$7),0,($D486-SUM($F486:AT486)-SUM($F425:AT425))/($E486+$C486-AU$7))</f>
        <v>0</v>
      </c>
      <c r="AV486" s="339">
        <f>IF(OR($C486&gt;AV$7,$C486+$E486-1&lt;AV$7),0,($D486-SUM($F486:AU486)-SUM($F425:AU425))/($E486+$C486-AV$7))</f>
        <v>0</v>
      </c>
      <c r="AW486" s="339">
        <f>IF(OR($C486&gt;AW$7,$C486+$E486-1&lt;AW$7),0,($D486-SUM($F486:AV486)-SUM($F425:AV425))/($E486+$C486-AW$7))</f>
        <v>0</v>
      </c>
      <c r="AX486" s="339">
        <f>IF(OR($C486&gt;AX$7,$C486+$E486-1&lt;AX$7),0,($D486-SUM($F486:AW486)-SUM($F425:AW425))/($E486+$C486-AX$7))</f>
        <v>0</v>
      </c>
      <c r="AY486" s="339">
        <f>IF(OR($C486&gt;AY$7,$C486+$E486-1&lt;AY$7),0,($D486-SUM($F486:AX486)-SUM($F425:AX425))/($E486+$C486-AY$7))</f>
        <v>0</v>
      </c>
      <c r="AZ486" s="339">
        <f>IF(OR($C486&gt;AZ$7,$C486+$E486-1&lt;AZ$7),0,($D486-SUM($F486:AY486)-SUM($F425:AY425))/($E486+$C486-AZ$7))</f>
        <v>0</v>
      </c>
      <c r="BA486" s="339">
        <f>IF(OR($C486&gt;BA$7,$C486+$E486-1&lt;BA$7),0,($D486-SUM($F486:AZ486)-SUM($F425:AZ425))/($E486+$C486-BA$7))</f>
        <v>0</v>
      </c>
      <c r="BB486" s="339">
        <f>IF(OR($C486&gt;BB$7,$C486+$E486-1&lt;BB$7),0,($D486-SUM($F486:BA486)-SUM($F425:BA425))/($E486+$C486-BB$7))</f>
        <v>0</v>
      </c>
      <c r="BC486" s="339">
        <f>IF(OR($C486&gt;BC$7,$C486+$E486-1&lt;BC$7),0,($D486-SUM($F486:BB486)-SUM($F425:BB425))/($E486+$C486-BC$7))</f>
        <v>0</v>
      </c>
      <c r="BD486" s="339">
        <f>IF(OR($C486&gt;BD$7,$C486+$E486-1&lt;BD$7),0,($D486-SUM($F486:BC486)-SUM($F425:BC425))/($E486+$C486-BD$7))</f>
        <v>0</v>
      </c>
      <c r="BE486" s="339">
        <f>IF(OR($C486&gt;BE$7,$C486+$E486-1&lt;BE$7),0,($D486-SUM($F486:BD486)-SUM($F425:BD425))/($E486+$C486-BE$7))</f>
        <v>0</v>
      </c>
      <c r="BF486" s="339">
        <f>IF(OR($C486&gt;BF$7,$C486+$E486-1&lt;BF$7),0,($D486-SUM($F486:BE486)-SUM($F425:BE425))/($E486+$C486-BF$7))</f>
        <v>0</v>
      </c>
      <c r="BG486" s="339">
        <f>IF(OR($C486&gt;BG$7,$C486+$E486-1&lt;BG$7),0,($D486-SUM($F486:BF486)-SUM($F425:BF425))/($E486+$C486-BG$7))</f>
        <v>0</v>
      </c>
      <c r="BH486" s="339">
        <f>IF(OR($C486&gt;BH$7,$C486+$E486-1&lt;BH$7),0,($D486-SUM($F486:BG486)-SUM($F425:BG425))/($E486+$C486-BH$7))</f>
        <v>0</v>
      </c>
      <c r="BI486" s="339">
        <f>IF(OR($C486&gt;BI$7,$C486+$E486-1&lt;BI$7),0,($D486-SUM($F486:BH486)-SUM($F425:BH425))/($E486+$C486-BI$7))</f>
        <v>0</v>
      </c>
      <c r="BJ486" s="339">
        <f>IF(OR($C486&gt;BJ$7,$C486+$E486-1&lt;BJ$7),0,($D486-SUM($F486:BI486)-SUM($F425:BI425))/($E486+$C486-BJ$7))</f>
        <v>0</v>
      </c>
      <c r="BK486" s="339">
        <f>IF(OR($C486&gt;BK$7,$C486+$E486-1&lt;BK$7),0,($D486-SUM($F486:BJ486)-SUM($F425:BJ425))/($E486+$C486-BK$7))</f>
        <v>0</v>
      </c>
      <c r="BL486" s="339">
        <f>IF(OR($C486&gt;BL$7,$C486+$E486-1&lt;BL$7),0,($D486-SUM($F486:BK486)-SUM($F425:BK425))/($E486+$C486-BL$7))</f>
        <v>0</v>
      </c>
      <c r="BM486" s="339">
        <f>IF(OR($C486&gt;BM$7,$C486+$E486-1&lt;BM$7),0,($D486-SUM($F486:BL486)-SUM($F425:BL425))/($E486+$C486-BM$7))</f>
        <v>0</v>
      </c>
      <c r="BN486" s="339">
        <f>IF(OR($C486&gt;BN$7,$C486+$E486-1&lt;BN$7),0,($D486-SUM($F486:BM486)-SUM($F425:BM425))/($E486+$C486-BN$7))</f>
        <v>0</v>
      </c>
      <c r="BO486" s="253"/>
      <c r="BP486" s="253"/>
      <c r="BQ486" s="253"/>
      <c r="BR486" s="253"/>
      <c r="BS486" s="253"/>
      <c r="BT486" s="253"/>
      <c r="BU486" s="253"/>
      <c r="BV486" s="253"/>
      <c r="BW486" s="253"/>
      <c r="BX486" s="253"/>
      <c r="BY486" s="253"/>
      <c r="BZ486" s="253"/>
      <c r="CA486" s="253"/>
      <c r="CB486" s="253"/>
      <c r="CC486" s="253"/>
      <c r="CD486" s="253"/>
      <c r="CE486" s="253"/>
      <c r="CF486" s="253"/>
      <c r="CG486" s="253"/>
      <c r="CH486" s="253"/>
      <c r="CI486" s="253"/>
      <c r="CJ486" s="253"/>
      <c r="CK486" s="253"/>
      <c r="CL486" s="253"/>
    </row>
    <row r="487" spans="1:90" hidden="1" outlineLevel="1" x14ac:dyDescent="0.15">
      <c r="A487" s="112"/>
      <c r="B487" s="87"/>
      <c r="C487" s="8">
        <v>12</v>
      </c>
      <c r="D487" s="337">
        <v>0</v>
      </c>
      <c r="E487" s="8">
        <f t="shared" si="37"/>
        <v>0</v>
      </c>
      <c r="F487" s="338"/>
      <c r="G487" s="339">
        <f>IF(OR($C487&gt;G$7,$C487+$E487-1&lt;G$7),0,($D487-SUM($F487:F487)-SUM($F426:F426))/($E487+$C487-G$7))</f>
        <v>0</v>
      </c>
      <c r="H487" s="339">
        <f>IF(OR($C487&gt;H$7,$C487+$E487-1&lt;H$7),0,($D487-SUM($F487:G487)-SUM($F426:G426))/($E487+$C487-H$7))</f>
        <v>0</v>
      </c>
      <c r="I487" s="339">
        <f>IF(OR($C487&gt;I$7,$C487+$E487-1&lt;I$7),0,($D487-SUM($F487:H487)-SUM($F426:H426))/($E487+$C487-I$7))</f>
        <v>0</v>
      </c>
      <c r="J487" s="339">
        <f>IF(OR($C487&gt;J$7,$C487+$E487-1&lt;J$7),0,($D487-SUM($F487:I487)-SUM($F426:I426))/($E487+$C487-J$7))</f>
        <v>0</v>
      </c>
      <c r="K487" s="339">
        <f>IF(OR($C487&gt;K$7,$C487+$E487-1&lt;K$7),0,($D487-SUM($F487:J487)-SUM($F426:J426))/($E487+$C487-K$7))</f>
        <v>0</v>
      </c>
      <c r="L487" s="339">
        <f>IF(OR($C487&gt;L$7,$C487+$E487-1&lt;L$7),0,($D487-SUM($F487:K487)-SUM($F426:K426))/($E487+$C487-L$7))</f>
        <v>0</v>
      </c>
      <c r="M487" s="339">
        <f>IF(OR($C487&gt;M$7,$C487+$E487-1&lt;M$7),0,($D487-SUM($F487:L487)-SUM($F426:L426))/($E487+$C487-M$7))</f>
        <v>0</v>
      </c>
      <c r="N487" s="339">
        <f>IF(OR($C487&gt;N$7,$C487+$E487-1&lt;N$7),0,($D487-SUM($F487:M487)-SUM($F426:M426))/($E487+$C487-N$7))</f>
        <v>0</v>
      </c>
      <c r="O487" s="339">
        <f>IF(OR($C487&gt;O$7,$C487+$E487-1&lt;O$7),0,($D487-SUM($F487:N487)-SUM($F426:N426))/($E487+$C487-O$7))</f>
        <v>0</v>
      </c>
      <c r="P487" s="339">
        <f>IF(OR($C487&gt;P$7,$C487+$E487-1&lt;P$7),0,($D487-SUM($F487:O487)-SUM($F426:O426))/($E487+$C487-P$7))</f>
        <v>0</v>
      </c>
      <c r="Q487" s="339">
        <f>IF(OR($C487&gt;Q$7,$C487+$E487-1&lt;Q$7),0,($D487-SUM($F487:P487)-SUM($F426:P426))/($E487+$C487-Q$7))</f>
        <v>0</v>
      </c>
      <c r="R487" s="339">
        <f>IF(OR($C487&gt;R$7,$C487+$E487-1&lt;R$7),0,($D487-SUM($F487:Q487)-SUM($F426:Q426))/($E487+$C487-R$7))</f>
        <v>0</v>
      </c>
      <c r="S487" s="339">
        <f>IF(OR($C487&gt;S$7,$C487+$E487-1&lt;S$7),0,($D487-SUM($F487:R487)-SUM($F426:R426))/($E487+$C487-S$7))</f>
        <v>0</v>
      </c>
      <c r="T487" s="339">
        <f>IF(OR($C487&gt;T$7,$C487+$E487-1&lt;T$7),0,($D487-SUM($F487:S487)-SUM($F426:S426))/($E487+$C487-T$7))</f>
        <v>0</v>
      </c>
      <c r="U487" s="339">
        <f>IF(OR($C487&gt;U$7,$C487+$E487-1&lt;U$7),0,($D487-SUM($F487:T487)-SUM($F426:T426))/($E487+$C487-U$7))</f>
        <v>0</v>
      </c>
      <c r="V487" s="339">
        <f>IF(OR($C487&gt;V$7,$C487+$E487-1&lt;V$7),0,($D487-SUM($F487:U487)-SUM($F426:U426))/($E487+$C487-V$7))</f>
        <v>0</v>
      </c>
      <c r="W487" s="339">
        <f>IF(OR($C487&gt;W$7,$C487+$E487-1&lt;W$7),0,($D487-SUM($F487:V487)-SUM($F426:V426))/($E487+$C487-W$7))</f>
        <v>0</v>
      </c>
      <c r="X487" s="339">
        <f>IF(OR($C487&gt;X$7,$C487+$E487-1&lt;X$7),0,($D487-SUM($F487:W487)-SUM($F426:W426))/($E487+$C487-X$7))</f>
        <v>0</v>
      </c>
      <c r="Y487" s="339">
        <f>IF(OR($C487&gt;Y$7,$C487+$E487-1&lt;Y$7),0,($D487-SUM($F487:X487)-SUM($F426:X426))/($E487+$C487-Y$7))</f>
        <v>0</v>
      </c>
      <c r="Z487" s="339">
        <f>IF(OR($C487&gt;Z$7,$C487+$E487-1&lt;Z$7),0,($D487-SUM($F487:Y487)-SUM($F426:Y426))/($E487+$C487-Z$7))</f>
        <v>0</v>
      </c>
      <c r="AA487" s="339">
        <f>IF(OR($C487&gt;AA$7,$C487+$E487-1&lt;AA$7),0,($D487-SUM($F487:Z487)-SUM($F426:Z426))/($E487+$C487-AA$7))</f>
        <v>0</v>
      </c>
      <c r="AB487" s="339">
        <f>IF(OR($C487&gt;AB$7,$C487+$E487-1&lt;AB$7),0,($D487-SUM($F487:AA487)-SUM($F426:AA426))/($E487+$C487-AB$7))</f>
        <v>0</v>
      </c>
      <c r="AC487" s="339">
        <f>IF(OR($C487&gt;AC$7,$C487+$E487-1&lt;AC$7),0,($D487-SUM($F487:AB487)-SUM($F426:AB426))/($E487+$C487-AC$7))</f>
        <v>0</v>
      </c>
      <c r="AD487" s="339">
        <f>IF(OR($C487&gt;AD$7,$C487+$E487-1&lt;AD$7),0,($D487-SUM($F487:AC487)-SUM($F426:AC426))/($E487+$C487-AD$7))</f>
        <v>0</v>
      </c>
      <c r="AE487" s="339">
        <f>IF(OR($C487&gt;AE$7,$C487+$E487-1&lt;AE$7),0,($D487-SUM($F487:AD487)-SUM($F426:AD426))/($E487+$C487-AE$7))</f>
        <v>0</v>
      </c>
      <c r="AF487" s="339">
        <f>IF(OR($C487&gt;AF$7,$C487+$E487-1&lt;AF$7),0,($D487-SUM($F487:AE487)-SUM($F426:AE426))/($E487+$C487-AF$7))</f>
        <v>0</v>
      </c>
      <c r="AG487" s="339">
        <f>IF(OR($C487&gt;AG$7,$C487+$E487-1&lt;AG$7),0,($D487-SUM($F487:AF487)-SUM($F426:AF426))/($E487+$C487-AG$7))</f>
        <v>0</v>
      </c>
      <c r="AH487" s="339">
        <f>IF(OR($C487&gt;AH$7,$C487+$E487-1&lt;AH$7),0,($D487-SUM($F487:AG487)-SUM($F426:AG426))/($E487+$C487-AH$7))</f>
        <v>0</v>
      </c>
      <c r="AI487" s="339">
        <f>IF(OR($C487&gt;AI$7,$C487+$E487-1&lt;AI$7),0,($D487-SUM($F487:AH487)-SUM($F426:AH426))/($E487+$C487-AI$7))</f>
        <v>0</v>
      </c>
      <c r="AJ487" s="339">
        <f>IF(OR($C487&gt;AJ$7,$C487+$E487-1&lt;AJ$7),0,($D487-SUM($F487:AI487)-SUM($F426:AI426))/($E487+$C487-AJ$7))</f>
        <v>0</v>
      </c>
      <c r="AK487" s="339">
        <f>IF(OR($C487&gt;AK$7,$C487+$E487-1&lt;AK$7),0,($D487-SUM($F487:AJ487)-SUM($F426:AJ426))/($E487+$C487-AK$7))</f>
        <v>0</v>
      </c>
      <c r="AL487" s="339">
        <f>IF(OR($C487&gt;AL$7,$C487+$E487-1&lt;AL$7),0,($D487-SUM($F487:AK487)-SUM($F426:AK426))/($E487+$C487-AL$7))</f>
        <v>0</v>
      </c>
      <c r="AM487" s="339">
        <f>IF(OR($C487&gt;AM$7,$C487+$E487-1&lt;AM$7),0,($D487-SUM($F487:AL487)-SUM($F426:AL426))/($E487+$C487-AM$7))</f>
        <v>0</v>
      </c>
      <c r="AN487" s="339">
        <f>IF(OR($C487&gt;AN$7,$C487+$E487-1&lt;AN$7),0,($D487-SUM($F487:AM487)-SUM($F426:AM426))/($E487+$C487-AN$7))</f>
        <v>0</v>
      </c>
      <c r="AO487" s="339">
        <f>IF(OR($C487&gt;AO$7,$C487+$E487-1&lt;AO$7),0,($D487-SUM($F487:AN487)-SUM($F426:AN426))/($E487+$C487-AO$7))</f>
        <v>0</v>
      </c>
      <c r="AP487" s="339">
        <f>IF(OR($C487&gt;AP$7,$C487+$E487-1&lt;AP$7),0,($D487-SUM($F487:AO487)-SUM($F426:AO426))/($E487+$C487-AP$7))</f>
        <v>0</v>
      </c>
      <c r="AQ487" s="339">
        <f>IF(OR($C487&gt;AQ$7,$C487+$E487-1&lt;AQ$7),0,($D487-SUM($F487:AP487)-SUM($F426:AP426))/($E487+$C487-AQ$7))</f>
        <v>0</v>
      </c>
      <c r="AR487" s="339">
        <f>IF(OR($C487&gt;AR$7,$C487+$E487-1&lt;AR$7),0,($D487-SUM($F487:AQ487)-SUM($F426:AQ426))/($E487+$C487-AR$7))</f>
        <v>0</v>
      </c>
      <c r="AS487" s="339">
        <f>IF(OR($C487&gt;AS$7,$C487+$E487-1&lt;AS$7),0,($D487-SUM($F487:AR487)-SUM($F426:AR426))/($E487+$C487-AS$7))</f>
        <v>0</v>
      </c>
      <c r="AT487" s="339">
        <f>IF(OR($C487&gt;AT$7,$C487+$E487-1&lt;AT$7),0,($D487-SUM($F487:AS487)-SUM($F426:AS426))/($E487+$C487-AT$7))</f>
        <v>0</v>
      </c>
      <c r="AU487" s="339">
        <f>IF(OR($C487&gt;AU$7,$C487+$E487-1&lt;AU$7),0,($D487-SUM($F487:AT487)-SUM($F426:AT426))/($E487+$C487-AU$7))</f>
        <v>0</v>
      </c>
      <c r="AV487" s="339">
        <f>IF(OR($C487&gt;AV$7,$C487+$E487-1&lt;AV$7),0,($D487-SUM($F487:AU487)-SUM($F426:AU426))/($E487+$C487-AV$7))</f>
        <v>0</v>
      </c>
      <c r="AW487" s="339">
        <f>IF(OR($C487&gt;AW$7,$C487+$E487-1&lt;AW$7),0,($D487-SUM($F487:AV487)-SUM($F426:AV426))/($E487+$C487-AW$7))</f>
        <v>0</v>
      </c>
      <c r="AX487" s="339">
        <f>IF(OR($C487&gt;AX$7,$C487+$E487-1&lt;AX$7),0,($D487-SUM($F487:AW487)-SUM($F426:AW426))/($E487+$C487-AX$7))</f>
        <v>0</v>
      </c>
      <c r="AY487" s="339">
        <f>IF(OR($C487&gt;AY$7,$C487+$E487-1&lt;AY$7),0,($D487-SUM($F487:AX487)-SUM($F426:AX426))/($E487+$C487-AY$7))</f>
        <v>0</v>
      </c>
      <c r="AZ487" s="339">
        <f>IF(OR($C487&gt;AZ$7,$C487+$E487-1&lt;AZ$7),0,($D487-SUM($F487:AY487)-SUM($F426:AY426))/($E487+$C487-AZ$7))</f>
        <v>0</v>
      </c>
      <c r="BA487" s="339">
        <f>IF(OR($C487&gt;BA$7,$C487+$E487-1&lt;BA$7),0,($D487-SUM($F487:AZ487)-SUM($F426:AZ426))/($E487+$C487-BA$7))</f>
        <v>0</v>
      </c>
      <c r="BB487" s="339">
        <f>IF(OR($C487&gt;BB$7,$C487+$E487-1&lt;BB$7),0,($D487-SUM($F487:BA487)-SUM($F426:BA426))/($E487+$C487-BB$7))</f>
        <v>0</v>
      </c>
      <c r="BC487" s="339">
        <f>IF(OR($C487&gt;BC$7,$C487+$E487-1&lt;BC$7),0,($D487-SUM($F487:BB487)-SUM($F426:BB426))/($E487+$C487-BC$7))</f>
        <v>0</v>
      </c>
      <c r="BD487" s="339">
        <f>IF(OR($C487&gt;BD$7,$C487+$E487-1&lt;BD$7),0,($D487-SUM($F487:BC487)-SUM($F426:BC426))/($E487+$C487-BD$7))</f>
        <v>0</v>
      </c>
      <c r="BE487" s="339">
        <f>IF(OR($C487&gt;BE$7,$C487+$E487-1&lt;BE$7),0,($D487-SUM($F487:BD487)-SUM($F426:BD426))/($E487+$C487-BE$7))</f>
        <v>0</v>
      </c>
      <c r="BF487" s="339">
        <f>IF(OR($C487&gt;BF$7,$C487+$E487-1&lt;BF$7),0,($D487-SUM($F487:BE487)-SUM($F426:BE426))/($E487+$C487-BF$7))</f>
        <v>0</v>
      </c>
      <c r="BG487" s="339">
        <f>IF(OR($C487&gt;BG$7,$C487+$E487-1&lt;BG$7),0,($D487-SUM($F487:BF487)-SUM($F426:BF426))/($E487+$C487-BG$7))</f>
        <v>0</v>
      </c>
      <c r="BH487" s="339">
        <f>IF(OR($C487&gt;BH$7,$C487+$E487-1&lt;BH$7),0,($D487-SUM($F487:BG487)-SUM($F426:BG426))/($E487+$C487-BH$7))</f>
        <v>0</v>
      </c>
      <c r="BI487" s="339">
        <f>IF(OR($C487&gt;BI$7,$C487+$E487-1&lt;BI$7),0,($D487-SUM($F487:BH487)-SUM($F426:BH426))/($E487+$C487-BI$7))</f>
        <v>0</v>
      </c>
      <c r="BJ487" s="339">
        <f>IF(OR($C487&gt;BJ$7,$C487+$E487-1&lt;BJ$7),0,($D487-SUM($F487:BI487)-SUM($F426:BI426))/($E487+$C487-BJ$7))</f>
        <v>0</v>
      </c>
      <c r="BK487" s="339">
        <f>IF(OR($C487&gt;BK$7,$C487+$E487-1&lt;BK$7),0,($D487-SUM($F487:BJ487)-SUM($F426:BJ426))/($E487+$C487-BK$7))</f>
        <v>0</v>
      </c>
      <c r="BL487" s="339">
        <f>IF(OR($C487&gt;BL$7,$C487+$E487-1&lt;BL$7),0,($D487-SUM($F487:BK487)-SUM($F426:BK426))/($E487+$C487-BL$7))</f>
        <v>0</v>
      </c>
      <c r="BM487" s="339">
        <f>IF(OR($C487&gt;BM$7,$C487+$E487-1&lt;BM$7),0,($D487-SUM($F487:BL487)-SUM($F426:BL426))/($E487+$C487-BM$7))</f>
        <v>0</v>
      </c>
      <c r="BN487" s="339">
        <f>IF(OR($C487&gt;BN$7,$C487+$E487-1&lt;BN$7),0,($D487-SUM($F487:BM487)-SUM($F426:BM426))/($E487+$C487-BN$7))</f>
        <v>0</v>
      </c>
      <c r="BO487" s="253"/>
      <c r="BP487" s="253"/>
      <c r="BQ487" s="253"/>
      <c r="BR487" s="253"/>
      <c r="BS487" s="253"/>
      <c r="BT487" s="253"/>
      <c r="BU487" s="253"/>
      <c r="BV487" s="253"/>
      <c r="BW487" s="253"/>
      <c r="BX487" s="253"/>
      <c r="BY487" s="253"/>
      <c r="BZ487" s="253"/>
      <c r="CA487" s="253"/>
      <c r="CB487" s="253"/>
      <c r="CC487" s="253"/>
      <c r="CD487" s="253"/>
      <c r="CE487" s="253"/>
      <c r="CF487" s="253"/>
      <c r="CG487" s="253"/>
      <c r="CH487" s="253"/>
      <c r="CI487" s="253"/>
      <c r="CJ487" s="253"/>
      <c r="CK487" s="253"/>
      <c r="CL487" s="253"/>
    </row>
    <row r="488" spans="1:90" hidden="1" outlineLevel="1" x14ac:dyDescent="0.15">
      <c r="A488" s="112"/>
      <c r="B488" s="87"/>
      <c r="C488" s="8">
        <v>13</v>
      </c>
      <c r="D488" s="337">
        <v>0</v>
      </c>
      <c r="E488" s="8">
        <f t="shared" si="37"/>
        <v>0</v>
      </c>
      <c r="F488" s="338"/>
      <c r="G488" s="339">
        <f>IF(OR($C488&gt;G$7,$C488+$E488-1&lt;G$7),0,($D488-SUM($F488:F488)-SUM($F427:F427))/($E488+$C488-G$7))</f>
        <v>0</v>
      </c>
      <c r="H488" s="339">
        <f>IF(OR($C488&gt;H$7,$C488+$E488-1&lt;H$7),0,($D488-SUM($F488:G488)-SUM($F427:G427))/($E488+$C488-H$7))</f>
        <v>0</v>
      </c>
      <c r="I488" s="339">
        <f>IF(OR($C488&gt;I$7,$C488+$E488-1&lt;I$7),0,($D488-SUM($F488:H488)-SUM($F427:H427))/($E488+$C488-I$7))</f>
        <v>0</v>
      </c>
      <c r="J488" s="339">
        <f>IF(OR($C488&gt;J$7,$C488+$E488-1&lt;J$7),0,($D488-SUM($F488:I488)-SUM($F427:I427))/($E488+$C488-J$7))</f>
        <v>0</v>
      </c>
      <c r="K488" s="339">
        <f>IF(OR($C488&gt;K$7,$C488+$E488-1&lt;K$7),0,($D488-SUM($F488:J488)-SUM($F427:J427))/($E488+$C488-K$7))</f>
        <v>0</v>
      </c>
      <c r="L488" s="339">
        <f>IF(OR($C488&gt;L$7,$C488+$E488-1&lt;L$7),0,($D488-SUM($F488:K488)-SUM($F427:K427))/($E488+$C488-L$7))</f>
        <v>0</v>
      </c>
      <c r="M488" s="339">
        <f>IF(OR($C488&gt;M$7,$C488+$E488-1&lt;M$7),0,($D488-SUM($F488:L488)-SUM($F427:L427))/($E488+$C488-M$7))</f>
        <v>0</v>
      </c>
      <c r="N488" s="339">
        <f>IF(OR($C488&gt;N$7,$C488+$E488-1&lt;N$7),0,($D488-SUM($F488:M488)-SUM($F427:M427))/($E488+$C488-N$7))</f>
        <v>0</v>
      </c>
      <c r="O488" s="339">
        <f>IF(OR($C488&gt;O$7,$C488+$E488-1&lt;O$7),0,($D488-SUM($F488:N488)-SUM($F427:N427))/($E488+$C488-O$7))</f>
        <v>0</v>
      </c>
      <c r="P488" s="339">
        <f>IF(OR($C488&gt;P$7,$C488+$E488-1&lt;P$7),0,($D488-SUM($F488:O488)-SUM($F427:O427))/($E488+$C488-P$7))</f>
        <v>0</v>
      </c>
      <c r="Q488" s="339">
        <f>IF(OR($C488&gt;Q$7,$C488+$E488-1&lt;Q$7),0,($D488-SUM($F488:P488)-SUM($F427:P427))/($E488+$C488-Q$7))</f>
        <v>0</v>
      </c>
      <c r="R488" s="339">
        <f>IF(OR($C488&gt;R$7,$C488+$E488-1&lt;R$7),0,($D488-SUM($F488:Q488)-SUM($F427:Q427))/($E488+$C488-R$7))</f>
        <v>0</v>
      </c>
      <c r="S488" s="339">
        <f>IF(OR($C488&gt;S$7,$C488+$E488-1&lt;S$7),0,($D488-SUM($F488:R488)-SUM($F427:R427))/($E488+$C488-S$7))</f>
        <v>0</v>
      </c>
      <c r="T488" s="339">
        <f>IF(OR($C488&gt;T$7,$C488+$E488-1&lt;T$7),0,($D488-SUM($F488:S488)-SUM($F427:S427))/($E488+$C488-T$7))</f>
        <v>0</v>
      </c>
      <c r="U488" s="339">
        <f>IF(OR($C488&gt;U$7,$C488+$E488-1&lt;U$7),0,($D488-SUM($F488:T488)-SUM($F427:T427))/($E488+$C488-U$7))</f>
        <v>0</v>
      </c>
      <c r="V488" s="339">
        <f>IF(OR($C488&gt;V$7,$C488+$E488-1&lt;V$7),0,($D488-SUM($F488:U488)-SUM($F427:U427))/($E488+$C488-V$7))</f>
        <v>0</v>
      </c>
      <c r="W488" s="339">
        <f>IF(OR($C488&gt;W$7,$C488+$E488-1&lt;W$7),0,($D488-SUM($F488:V488)-SUM($F427:V427))/($E488+$C488-W$7))</f>
        <v>0</v>
      </c>
      <c r="X488" s="339">
        <f>IF(OR($C488&gt;X$7,$C488+$E488-1&lt;X$7),0,($D488-SUM($F488:W488)-SUM($F427:W427))/($E488+$C488-X$7))</f>
        <v>0</v>
      </c>
      <c r="Y488" s="339">
        <f>IF(OR($C488&gt;Y$7,$C488+$E488-1&lt;Y$7),0,($D488-SUM($F488:X488)-SUM($F427:X427))/($E488+$C488-Y$7))</f>
        <v>0</v>
      </c>
      <c r="Z488" s="339">
        <f>IF(OR($C488&gt;Z$7,$C488+$E488-1&lt;Z$7),0,($D488-SUM($F488:Y488)-SUM($F427:Y427))/($E488+$C488-Z$7))</f>
        <v>0</v>
      </c>
      <c r="AA488" s="339">
        <f>IF(OR($C488&gt;AA$7,$C488+$E488-1&lt;AA$7),0,($D488-SUM($F488:Z488)-SUM($F427:Z427))/($E488+$C488-AA$7))</f>
        <v>0</v>
      </c>
      <c r="AB488" s="339">
        <f>IF(OR($C488&gt;AB$7,$C488+$E488-1&lt;AB$7),0,($D488-SUM($F488:AA488)-SUM($F427:AA427))/($E488+$C488-AB$7))</f>
        <v>0</v>
      </c>
      <c r="AC488" s="339">
        <f>IF(OR($C488&gt;AC$7,$C488+$E488-1&lt;AC$7),0,($D488-SUM($F488:AB488)-SUM($F427:AB427))/($E488+$C488-AC$7))</f>
        <v>0</v>
      </c>
      <c r="AD488" s="339">
        <f>IF(OR($C488&gt;AD$7,$C488+$E488-1&lt;AD$7),0,($D488-SUM($F488:AC488)-SUM($F427:AC427))/($E488+$C488-AD$7))</f>
        <v>0</v>
      </c>
      <c r="AE488" s="339">
        <f>IF(OR($C488&gt;AE$7,$C488+$E488-1&lt;AE$7),0,($D488-SUM($F488:AD488)-SUM($F427:AD427))/($E488+$C488-AE$7))</f>
        <v>0</v>
      </c>
      <c r="AF488" s="339">
        <f>IF(OR($C488&gt;AF$7,$C488+$E488-1&lt;AF$7),0,($D488-SUM($F488:AE488)-SUM($F427:AE427))/($E488+$C488-AF$7))</f>
        <v>0</v>
      </c>
      <c r="AG488" s="339">
        <f>IF(OR($C488&gt;AG$7,$C488+$E488-1&lt;AG$7),0,($D488-SUM($F488:AF488)-SUM($F427:AF427))/($E488+$C488-AG$7))</f>
        <v>0</v>
      </c>
      <c r="AH488" s="339">
        <f>IF(OR($C488&gt;AH$7,$C488+$E488-1&lt;AH$7),0,($D488-SUM($F488:AG488)-SUM($F427:AG427))/($E488+$C488-AH$7))</f>
        <v>0</v>
      </c>
      <c r="AI488" s="339">
        <f>IF(OR($C488&gt;AI$7,$C488+$E488-1&lt;AI$7),0,($D488-SUM($F488:AH488)-SUM($F427:AH427))/($E488+$C488-AI$7))</f>
        <v>0</v>
      </c>
      <c r="AJ488" s="339">
        <f>IF(OR($C488&gt;AJ$7,$C488+$E488-1&lt;AJ$7),0,($D488-SUM($F488:AI488)-SUM($F427:AI427))/($E488+$C488-AJ$7))</f>
        <v>0</v>
      </c>
      <c r="AK488" s="339">
        <f>IF(OR($C488&gt;AK$7,$C488+$E488-1&lt;AK$7),0,($D488-SUM($F488:AJ488)-SUM($F427:AJ427))/($E488+$C488-AK$7))</f>
        <v>0</v>
      </c>
      <c r="AL488" s="339">
        <f>IF(OR($C488&gt;AL$7,$C488+$E488-1&lt;AL$7),0,($D488-SUM($F488:AK488)-SUM($F427:AK427))/($E488+$C488-AL$7))</f>
        <v>0</v>
      </c>
      <c r="AM488" s="339">
        <f>IF(OR($C488&gt;AM$7,$C488+$E488-1&lt;AM$7),0,($D488-SUM($F488:AL488)-SUM($F427:AL427))/($E488+$C488-AM$7))</f>
        <v>0</v>
      </c>
      <c r="AN488" s="339">
        <f>IF(OR($C488&gt;AN$7,$C488+$E488-1&lt;AN$7),0,($D488-SUM($F488:AM488)-SUM($F427:AM427))/($E488+$C488-AN$7))</f>
        <v>0</v>
      </c>
      <c r="AO488" s="339">
        <f>IF(OR($C488&gt;AO$7,$C488+$E488-1&lt;AO$7),0,($D488-SUM($F488:AN488)-SUM($F427:AN427))/($E488+$C488-AO$7))</f>
        <v>0</v>
      </c>
      <c r="AP488" s="339">
        <f>IF(OR($C488&gt;AP$7,$C488+$E488-1&lt;AP$7),0,($D488-SUM($F488:AO488)-SUM($F427:AO427))/($E488+$C488-AP$7))</f>
        <v>0</v>
      </c>
      <c r="AQ488" s="339">
        <f>IF(OR($C488&gt;AQ$7,$C488+$E488-1&lt;AQ$7),0,($D488-SUM($F488:AP488)-SUM($F427:AP427))/($E488+$C488-AQ$7))</f>
        <v>0</v>
      </c>
      <c r="AR488" s="339">
        <f>IF(OR($C488&gt;AR$7,$C488+$E488-1&lt;AR$7),0,($D488-SUM($F488:AQ488)-SUM($F427:AQ427))/($E488+$C488-AR$7))</f>
        <v>0</v>
      </c>
      <c r="AS488" s="339">
        <f>IF(OR($C488&gt;AS$7,$C488+$E488-1&lt;AS$7),0,($D488-SUM($F488:AR488)-SUM($F427:AR427))/($E488+$C488-AS$7))</f>
        <v>0</v>
      </c>
      <c r="AT488" s="339">
        <f>IF(OR($C488&gt;AT$7,$C488+$E488-1&lt;AT$7),0,($D488-SUM($F488:AS488)-SUM($F427:AS427))/($E488+$C488-AT$7))</f>
        <v>0</v>
      </c>
      <c r="AU488" s="339">
        <f>IF(OR($C488&gt;AU$7,$C488+$E488-1&lt;AU$7),0,($D488-SUM($F488:AT488)-SUM($F427:AT427))/($E488+$C488-AU$7))</f>
        <v>0</v>
      </c>
      <c r="AV488" s="339">
        <f>IF(OR($C488&gt;AV$7,$C488+$E488-1&lt;AV$7),0,($D488-SUM($F488:AU488)-SUM($F427:AU427))/($E488+$C488-AV$7))</f>
        <v>0</v>
      </c>
      <c r="AW488" s="339">
        <f>IF(OR($C488&gt;AW$7,$C488+$E488-1&lt;AW$7),0,($D488-SUM($F488:AV488)-SUM($F427:AV427))/($E488+$C488-AW$7))</f>
        <v>0</v>
      </c>
      <c r="AX488" s="339">
        <f>IF(OR($C488&gt;AX$7,$C488+$E488-1&lt;AX$7),0,($D488-SUM($F488:AW488)-SUM($F427:AW427))/($E488+$C488-AX$7))</f>
        <v>0</v>
      </c>
      <c r="AY488" s="339">
        <f>IF(OR($C488&gt;AY$7,$C488+$E488-1&lt;AY$7),0,($D488-SUM($F488:AX488)-SUM($F427:AX427))/($E488+$C488-AY$7))</f>
        <v>0</v>
      </c>
      <c r="AZ488" s="339">
        <f>IF(OR($C488&gt;AZ$7,$C488+$E488-1&lt;AZ$7),0,($D488-SUM($F488:AY488)-SUM($F427:AY427))/($E488+$C488-AZ$7))</f>
        <v>0</v>
      </c>
      <c r="BA488" s="339">
        <f>IF(OR($C488&gt;BA$7,$C488+$E488-1&lt;BA$7),0,($D488-SUM($F488:AZ488)-SUM($F427:AZ427))/($E488+$C488-BA$7))</f>
        <v>0</v>
      </c>
      <c r="BB488" s="339">
        <f>IF(OR($C488&gt;BB$7,$C488+$E488-1&lt;BB$7),0,($D488-SUM($F488:BA488)-SUM($F427:BA427))/($E488+$C488-BB$7))</f>
        <v>0</v>
      </c>
      <c r="BC488" s="339">
        <f>IF(OR($C488&gt;BC$7,$C488+$E488-1&lt;BC$7),0,($D488-SUM($F488:BB488)-SUM($F427:BB427))/($E488+$C488-BC$7))</f>
        <v>0</v>
      </c>
      <c r="BD488" s="339">
        <f>IF(OR($C488&gt;BD$7,$C488+$E488-1&lt;BD$7),0,($D488-SUM($F488:BC488)-SUM($F427:BC427))/($E488+$C488-BD$7))</f>
        <v>0</v>
      </c>
      <c r="BE488" s="339">
        <f>IF(OR($C488&gt;BE$7,$C488+$E488-1&lt;BE$7),0,($D488-SUM($F488:BD488)-SUM($F427:BD427))/($E488+$C488-BE$7))</f>
        <v>0</v>
      </c>
      <c r="BF488" s="339">
        <f>IF(OR($C488&gt;BF$7,$C488+$E488-1&lt;BF$7),0,($D488-SUM($F488:BE488)-SUM($F427:BE427))/($E488+$C488-BF$7))</f>
        <v>0</v>
      </c>
      <c r="BG488" s="339">
        <f>IF(OR($C488&gt;BG$7,$C488+$E488-1&lt;BG$7),0,($D488-SUM($F488:BF488)-SUM($F427:BF427))/($E488+$C488-BG$7))</f>
        <v>0</v>
      </c>
      <c r="BH488" s="339">
        <f>IF(OR($C488&gt;BH$7,$C488+$E488-1&lt;BH$7),0,($D488-SUM($F488:BG488)-SUM($F427:BG427))/($E488+$C488-BH$7))</f>
        <v>0</v>
      </c>
      <c r="BI488" s="339">
        <f>IF(OR($C488&gt;BI$7,$C488+$E488-1&lt;BI$7),0,($D488-SUM($F488:BH488)-SUM($F427:BH427))/($E488+$C488-BI$7))</f>
        <v>0</v>
      </c>
      <c r="BJ488" s="339">
        <f>IF(OR($C488&gt;BJ$7,$C488+$E488-1&lt;BJ$7),0,($D488-SUM($F488:BI488)-SUM($F427:BI427))/($E488+$C488-BJ$7))</f>
        <v>0</v>
      </c>
      <c r="BK488" s="339">
        <f>IF(OR($C488&gt;BK$7,$C488+$E488-1&lt;BK$7),0,($D488-SUM($F488:BJ488)-SUM($F427:BJ427))/($E488+$C488-BK$7))</f>
        <v>0</v>
      </c>
      <c r="BL488" s="339">
        <f>IF(OR($C488&gt;BL$7,$C488+$E488-1&lt;BL$7),0,($D488-SUM($F488:BK488)-SUM($F427:BK427))/($E488+$C488-BL$7))</f>
        <v>0</v>
      </c>
      <c r="BM488" s="339">
        <f>IF(OR($C488&gt;BM$7,$C488+$E488-1&lt;BM$7),0,($D488-SUM($F488:BL488)-SUM($F427:BL427))/($E488+$C488-BM$7))</f>
        <v>0</v>
      </c>
      <c r="BN488" s="339">
        <f>IF(OR($C488&gt;BN$7,$C488+$E488-1&lt;BN$7),0,($D488-SUM($F488:BM488)-SUM($F427:BM427))/($E488+$C488-BN$7))</f>
        <v>0</v>
      </c>
      <c r="BO488" s="253"/>
      <c r="BP488" s="253"/>
      <c r="BQ488" s="253"/>
      <c r="BR488" s="253"/>
      <c r="BS488" s="253"/>
      <c r="BT488" s="253"/>
      <c r="BU488" s="253"/>
      <c r="BV488" s="253"/>
      <c r="BW488" s="253"/>
      <c r="BX488" s="253"/>
      <c r="BY488" s="253"/>
      <c r="BZ488" s="253"/>
      <c r="CA488" s="253"/>
      <c r="CB488" s="253"/>
      <c r="CC488" s="253"/>
      <c r="CD488" s="253"/>
      <c r="CE488" s="253"/>
      <c r="CF488" s="253"/>
      <c r="CG488" s="253"/>
      <c r="CH488" s="253"/>
      <c r="CI488" s="253"/>
      <c r="CJ488" s="253"/>
      <c r="CK488" s="253"/>
      <c r="CL488" s="253"/>
    </row>
    <row r="489" spans="1:90" hidden="1" outlineLevel="1" x14ac:dyDescent="0.15">
      <c r="A489" s="112"/>
      <c r="B489" s="87"/>
      <c r="C489" s="8">
        <v>14</v>
      </c>
      <c r="D489" s="337">
        <v>0</v>
      </c>
      <c r="E489" s="8">
        <f t="shared" si="37"/>
        <v>0</v>
      </c>
      <c r="F489" s="338"/>
      <c r="G489" s="339">
        <f>IF(OR($C489&gt;G$7,$C489+$E489-1&lt;G$7),0,($D489-SUM($F489:F489)-SUM($F428:F428))/($E489+$C489-G$7))</f>
        <v>0</v>
      </c>
      <c r="H489" s="339">
        <f>IF(OR($C489&gt;H$7,$C489+$E489-1&lt;H$7),0,($D489-SUM($F489:G489)-SUM($F428:G428))/($E489+$C489-H$7))</f>
        <v>0</v>
      </c>
      <c r="I489" s="339">
        <f>IF(OR($C489&gt;I$7,$C489+$E489-1&lt;I$7),0,($D489-SUM($F489:H489)-SUM($F428:H428))/($E489+$C489-I$7))</f>
        <v>0</v>
      </c>
      <c r="J489" s="339">
        <f>IF(OR($C489&gt;J$7,$C489+$E489-1&lt;J$7),0,($D489-SUM($F489:I489)-SUM($F428:I428))/($E489+$C489-J$7))</f>
        <v>0</v>
      </c>
      <c r="K489" s="339">
        <f>IF(OR($C489&gt;K$7,$C489+$E489-1&lt;K$7),0,($D489-SUM($F489:J489)-SUM($F428:J428))/($E489+$C489-K$7))</f>
        <v>0</v>
      </c>
      <c r="L489" s="339">
        <f>IF(OR($C489&gt;L$7,$C489+$E489-1&lt;L$7),0,($D489-SUM($F489:K489)-SUM($F428:K428))/($E489+$C489-L$7))</f>
        <v>0</v>
      </c>
      <c r="M489" s="339">
        <f>IF(OR($C489&gt;M$7,$C489+$E489-1&lt;M$7),0,($D489-SUM($F489:L489)-SUM($F428:L428))/($E489+$C489-M$7))</f>
        <v>0</v>
      </c>
      <c r="N489" s="339">
        <f>IF(OR($C489&gt;N$7,$C489+$E489-1&lt;N$7),0,($D489-SUM($F489:M489)-SUM($F428:M428))/($E489+$C489-N$7))</f>
        <v>0</v>
      </c>
      <c r="O489" s="339">
        <f>IF(OR($C489&gt;O$7,$C489+$E489-1&lt;O$7),0,($D489-SUM($F489:N489)-SUM($F428:N428))/($E489+$C489-O$7))</f>
        <v>0</v>
      </c>
      <c r="P489" s="339">
        <f>IF(OR($C489&gt;P$7,$C489+$E489-1&lt;P$7),0,($D489-SUM($F489:O489)-SUM($F428:O428))/($E489+$C489-P$7))</f>
        <v>0</v>
      </c>
      <c r="Q489" s="339">
        <f>IF(OR($C489&gt;Q$7,$C489+$E489-1&lt;Q$7),0,($D489-SUM($F489:P489)-SUM($F428:P428))/($E489+$C489-Q$7))</f>
        <v>0</v>
      </c>
      <c r="R489" s="339">
        <f>IF(OR($C489&gt;R$7,$C489+$E489-1&lt;R$7),0,($D489-SUM($F489:Q489)-SUM($F428:Q428))/($E489+$C489-R$7))</f>
        <v>0</v>
      </c>
      <c r="S489" s="339">
        <f>IF(OR($C489&gt;S$7,$C489+$E489-1&lt;S$7),0,($D489-SUM($F489:R489)-SUM($F428:R428))/($E489+$C489-S$7))</f>
        <v>0</v>
      </c>
      <c r="T489" s="339">
        <f>IF(OR($C489&gt;T$7,$C489+$E489-1&lt;T$7),0,($D489-SUM($F489:S489)-SUM($F428:S428))/($E489+$C489-T$7))</f>
        <v>0</v>
      </c>
      <c r="U489" s="339">
        <f>IF(OR($C489&gt;U$7,$C489+$E489-1&lt;U$7),0,($D489-SUM($F489:T489)-SUM($F428:T428))/($E489+$C489-U$7))</f>
        <v>0</v>
      </c>
      <c r="V489" s="339">
        <f>IF(OR($C489&gt;V$7,$C489+$E489-1&lt;V$7),0,($D489-SUM($F489:U489)-SUM($F428:U428))/($E489+$C489-V$7))</f>
        <v>0</v>
      </c>
      <c r="W489" s="339">
        <f>IF(OR($C489&gt;W$7,$C489+$E489-1&lt;W$7),0,($D489-SUM($F489:V489)-SUM($F428:V428))/($E489+$C489-W$7))</f>
        <v>0</v>
      </c>
      <c r="X489" s="339">
        <f>IF(OR($C489&gt;X$7,$C489+$E489-1&lt;X$7),0,($D489-SUM($F489:W489)-SUM($F428:W428))/($E489+$C489-X$7))</f>
        <v>0</v>
      </c>
      <c r="Y489" s="339">
        <f>IF(OR($C489&gt;Y$7,$C489+$E489-1&lt;Y$7),0,($D489-SUM($F489:X489)-SUM($F428:X428))/($E489+$C489-Y$7))</f>
        <v>0</v>
      </c>
      <c r="Z489" s="339">
        <f>IF(OR($C489&gt;Z$7,$C489+$E489-1&lt;Z$7),0,($D489-SUM($F489:Y489)-SUM($F428:Y428))/($E489+$C489-Z$7))</f>
        <v>0</v>
      </c>
      <c r="AA489" s="339">
        <f>IF(OR($C489&gt;AA$7,$C489+$E489-1&lt;AA$7),0,($D489-SUM($F489:Z489)-SUM($F428:Z428))/($E489+$C489-AA$7))</f>
        <v>0</v>
      </c>
      <c r="AB489" s="339">
        <f>IF(OR($C489&gt;AB$7,$C489+$E489-1&lt;AB$7),0,($D489-SUM($F489:AA489)-SUM($F428:AA428))/($E489+$C489-AB$7))</f>
        <v>0</v>
      </c>
      <c r="AC489" s="339">
        <f>IF(OR($C489&gt;AC$7,$C489+$E489-1&lt;AC$7),0,($D489-SUM($F489:AB489)-SUM($F428:AB428))/($E489+$C489-AC$7))</f>
        <v>0</v>
      </c>
      <c r="AD489" s="339">
        <f>IF(OR($C489&gt;AD$7,$C489+$E489-1&lt;AD$7),0,($D489-SUM($F489:AC489)-SUM($F428:AC428))/($E489+$C489-AD$7))</f>
        <v>0</v>
      </c>
      <c r="AE489" s="339">
        <f>IF(OR($C489&gt;AE$7,$C489+$E489-1&lt;AE$7),0,($D489-SUM($F489:AD489)-SUM($F428:AD428))/($E489+$C489-AE$7))</f>
        <v>0</v>
      </c>
      <c r="AF489" s="339">
        <f>IF(OR($C489&gt;AF$7,$C489+$E489-1&lt;AF$7),0,($D489-SUM($F489:AE489)-SUM($F428:AE428))/($E489+$C489-AF$7))</f>
        <v>0</v>
      </c>
      <c r="AG489" s="339">
        <f>IF(OR($C489&gt;AG$7,$C489+$E489-1&lt;AG$7),0,($D489-SUM($F489:AF489)-SUM($F428:AF428))/($E489+$C489-AG$7))</f>
        <v>0</v>
      </c>
      <c r="AH489" s="339">
        <f>IF(OR($C489&gt;AH$7,$C489+$E489-1&lt;AH$7),0,($D489-SUM($F489:AG489)-SUM($F428:AG428))/($E489+$C489-AH$7))</f>
        <v>0</v>
      </c>
      <c r="AI489" s="339">
        <f>IF(OR($C489&gt;AI$7,$C489+$E489-1&lt;AI$7),0,($D489-SUM($F489:AH489)-SUM($F428:AH428))/($E489+$C489-AI$7))</f>
        <v>0</v>
      </c>
      <c r="AJ489" s="339">
        <f>IF(OR($C489&gt;AJ$7,$C489+$E489-1&lt;AJ$7),0,($D489-SUM($F489:AI489)-SUM($F428:AI428))/($E489+$C489-AJ$7))</f>
        <v>0</v>
      </c>
      <c r="AK489" s="339">
        <f>IF(OR($C489&gt;AK$7,$C489+$E489-1&lt;AK$7),0,($D489-SUM($F489:AJ489)-SUM($F428:AJ428))/($E489+$C489-AK$7))</f>
        <v>0</v>
      </c>
      <c r="AL489" s="339">
        <f>IF(OR($C489&gt;AL$7,$C489+$E489-1&lt;AL$7),0,($D489-SUM($F489:AK489)-SUM($F428:AK428))/($E489+$C489-AL$7))</f>
        <v>0</v>
      </c>
      <c r="AM489" s="339">
        <f>IF(OR($C489&gt;AM$7,$C489+$E489-1&lt;AM$7),0,($D489-SUM($F489:AL489)-SUM($F428:AL428))/($E489+$C489-AM$7))</f>
        <v>0</v>
      </c>
      <c r="AN489" s="339">
        <f>IF(OR($C489&gt;AN$7,$C489+$E489-1&lt;AN$7),0,($D489-SUM($F489:AM489)-SUM($F428:AM428))/($E489+$C489-AN$7))</f>
        <v>0</v>
      </c>
      <c r="AO489" s="339">
        <f>IF(OR($C489&gt;AO$7,$C489+$E489-1&lt;AO$7),0,($D489-SUM($F489:AN489)-SUM($F428:AN428))/($E489+$C489-AO$7))</f>
        <v>0</v>
      </c>
      <c r="AP489" s="339">
        <f>IF(OR($C489&gt;AP$7,$C489+$E489-1&lt;AP$7),0,($D489-SUM($F489:AO489)-SUM($F428:AO428))/($E489+$C489-AP$7))</f>
        <v>0</v>
      </c>
      <c r="AQ489" s="339">
        <f>IF(OR($C489&gt;AQ$7,$C489+$E489-1&lt;AQ$7),0,($D489-SUM($F489:AP489)-SUM($F428:AP428))/($E489+$C489-AQ$7))</f>
        <v>0</v>
      </c>
      <c r="AR489" s="339">
        <f>IF(OR($C489&gt;AR$7,$C489+$E489-1&lt;AR$7),0,($D489-SUM($F489:AQ489)-SUM($F428:AQ428))/($E489+$C489-AR$7))</f>
        <v>0</v>
      </c>
      <c r="AS489" s="339">
        <f>IF(OR($C489&gt;AS$7,$C489+$E489-1&lt;AS$7),0,($D489-SUM($F489:AR489)-SUM($F428:AR428))/($E489+$C489-AS$7))</f>
        <v>0</v>
      </c>
      <c r="AT489" s="339">
        <f>IF(OR($C489&gt;AT$7,$C489+$E489-1&lt;AT$7),0,($D489-SUM($F489:AS489)-SUM($F428:AS428))/($E489+$C489-AT$7))</f>
        <v>0</v>
      </c>
      <c r="AU489" s="339">
        <f>IF(OR($C489&gt;AU$7,$C489+$E489-1&lt;AU$7),0,($D489-SUM($F489:AT489)-SUM($F428:AT428))/($E489+$C489-AU$7))</f>
        <v>0</v>
      </c>
      <c r="AV489" s="339">
        <f>IF(OR($C489&gt;AV$7,$C489+$E489-1&lt;AV$7),0,($D489-SUM($F489:AU489)-SUM($F428:AU428))/($E489+$C489-AV$7))</f>
        <v>0</v>
      </c>
      <c r="AW489" s="339">
        <f>IF(OR($C489&gt;AW$7,$C489+$E489-1&lt;AW$7),0,($D489-SUM($F489:AV489)-SUM($F428:AV428))/($E489+$C489-AW$7))</f>
        <v>0</v>
      </c>
      <c r="AX489" s="339">
        <f>IF(OR($C489&gt;AX$7,$C489+$E489-1&lt;AX$7),0,($D489-SUM($F489:AW489)-SUM($F428:AW428))/($E489+$C489-AX$7))</f>
        <v>0</v>
      </c>
      <c r="AY489" s="339">
        <f>IF(OR($C489&gt;AY$7,$C489+$E489-1&lt;AY$7),0,($D489-SUM($F489:AX489)-SUM($F428:AX428))/($E489+$C489-AY$7))</f>
        <v>0</v>
      </c>
      <c r="AZ489" s="339">
        <f>IF(OR($C489&gt;AZ$7,$C489+$E489-1&lt;AZ$7),0,($D489-SUM($F489:AY489)-SUM($F428:AY428))/($E489+$C489-AZ$7))</f>
        <v>0</v>
      </c>
      <c r="BA489" s="339">
        <f>IF(OR($C489&gt;BA$7,$C489+$E489-1&lt;BA$7),0,($D489-SUM($F489:AZ489)-SUM($F428:AZ428))/($E489+$C489-BA$7))</f>
        <v>0</v>
      </c>
      <c r="BB489" s="339">
        <f>IF(OR($C489&gt;BB$7,$C489+$E489-1&lt;BB$7),0,($D489-SUM($F489:BA489)-SUM($F428:BA428))/($E489+$C489-BB$7))</f>
        <v>0</v>
      </c>
      <c r="BC489" s="339">
        <f>IF(OR($C489&gt;BC$7,$C489+$E489-1&lt;BC$7),0,($D489-SUM($F489:BB489)-SUM($F428:BB428))/($E489+$C489-BC$7))</f>
        <v>0</v>
      </c>
      <c r="BD489" s="339">
        <f>IF(OR($C489&gt;BD$7,$C489+$E489-1&lt;BD$7),0,($D489-SUM($F489:BC489)-SUM($F428:BC428))/($E489+$C489-BD$7))</f>
        <v>0</v>
      </c>
      <c r="BE489" s="339">
        <f>IF(OR($C489&gt;BE$7,$C489+$E489-1&lt;BE$7),0,($D489-SUM($F489:BD489)-SUM($F428:BD428))/($E489+$C489-BE$7))</f>
        <v>0</v>
      </c>
      <c r="BF489" s="339">
        <f>IF(OR($C489&gt;BF$7,$C489+$E489-1&lt;BF$7),0,($D489-SUM($F489:BE489)-SUM($F428:BE428))/($E489+$C489-BF$7))</f>
        <v>0</v>
      </c>
      <c r="BG489" s="339">
        <f>IF(OR($C489&gt;BG$7,$C489+$E489-1&lt;BG$7),0,($D489-SUM($F489:BF489)-SUM($F428:BF428))/($E489+$C489-BG$7))</f>
        <v>0</v>
      </c>
      <c r="BH489" s="339">
        <f>IF(OR($C489&gt;BH$7,$C489+$E489-1&lt;BH$7),0,($D489-SUM($F489:BG489)-SUM($F428:BG428))/($E489+$C489-BH$7))</f>
        <v>0</v>
      </c>
      <c r="BI489" s="339">
        <f>IF(OR($C489&gt;BI$7,$C489+$E489-1&lt;BI$7),0,($D489-SUM($F489:BH489)-SUM($F428:BH428))/($E489+$C489-BI$7))</f>
        <v>0</v>
      </c>
      <c r="BJ489" s="339">
        <f>IF(OR($C489&gt;BJ$7,$C489+$E489-1&lt;BJ$7),0,($D489-SUM($F489:BI489)-SUM($F428:BI428))/($E489+$C489-BJ$7))</f>
        <v>0</v>
      </c>
      <c r="BK489" s="339">
        <f>IF(OR($C489&gt;BK$7,$C489+$E489-1&lt;BK$7),0,($D489-SUM($F489:BJ489)-SUM($F428:BJ428))/($E489+$C489-BK$7))</f>
        <v>0</v>
      </c>
      <c r="BL489" s="339">
        <f>IF(OR($C489&gt;BL$7,$C489+$E489-1&lt;BL$7),0,($D489-SUM($F489:BK489)-SUM($F428:BK428))/($E489+$C489-BL$7))</f>
        <v>0</v>
      </c>
      <c r="BM489" s="339">
        <f>IF(OR($C489&gt;BM$7,$C489+$E489-1&lt;BM$7),0,($D489-SUM($F489:BL489)-SUM($F428:BL428))/($E489+$C489-BM$7))</f>
        <v>0</v>
      </c>
      <c r="BN489" s="339">
        <f>IF(OR($C489&gt;BN$7,$C489+$E489-1&lt;BN$7),0,($D489-SUM($F489:BM489)-SUM($F428:BM428))/($E489+$C489-BN$7))</f>
        <v>0</v>
      </c>
      <c r="BO489" s="253"/>
      <c r="BP489" s="253"/>
      <c r="BQ489" s="253"/>
      <c r="BR489" s="253"/>
      <c r="BS489" s="253"/>
      <c r="BT489" s="253"/>
      <c r="BU489" s="253"/>
      <c r="BV489" s="253"/>
      <c r="BW489" s="253"/>
      <c r="BX489" s="253"/>
      <c r="BY489" s="253"/>
      <c r="BZ489" s="253"/>
      <c r="CA489" s="253"/>
      <c r="CB489" s="253"/>
      <c r="CC489" s="253"/>
      <c r="CD489" s="253"/>
      <c r="CE489" s="253"/>
      <c r="CF489" s="253"/>
      <c r="CG489" s="253"/>
      <c r="CH489" s="253"/>
      <c r="CI489" s="253"/>
      <c r="CJ489" s="253"/>
      <c r="CK489" s="253"/>
      <c r="CL489" s="253"/>
    </row>
    <row r="490" spans="1:90" hidden="1" outlineLevel="1" x14ac:dyDescent="0.15">
      <c r="A490" s="112"/>
      <c r="B490" s="87"/>
      <c r="C490" s="8">
        <v>15</v>
      </c>
      <c r="D490" s="337">
        <v>0</v>
      </c>
      <c r="E490" s="8">
        <f t="shared" si="37"/>
        <v>0</v>
      </c>
      <c r="F490" s="338"/>
      <c r="G490" s="339">
        <f>IF(OR($C490&gt;G$7,$C490+$E490-1&lt;G$7),0,($D490-SUM($F490:F490)-SUM($F429:F429))/($E490+$C490-G$7))</f>
        <v>0</v>
      </c>
      <c r="H490" s="339">
        <f>IF(OR($C490&gt;H$7,$C490+$E490-1&lt;H$7),0,($D490-SUM($F490:G490)-SUM($F429:G429))/($E490+$C490-H$7))</f>
        <v>0</v>
      </c>
      <c r="I490" s="339">
        <f>IF(OR($C490&gt;I$7,$C490+$E490-1&lt;I$7),0,($D490-SUM($F490:H490)-SUM($F429:H429))/($E490+$C490-I$7))</f>
        <v>0</v>
      </c>
      <c r="J490" s="339">
        <f>IF(OR($C490&gt;J$7,$C490+$E490-1&lt;J$7),0,($D490-SUM($F490:I490)-SUM($F429:I429))/($E490+$C490-J$7))</f>
        <v>0</v>
      </c>
      <c r="K490" s="339">
        <f>IF(OR($C490&gt;K$7,$C490+$E490-1&lt;K$7),0,($D490-SUM($F490:J490)-SUM($F429:J429))/($E490+$C490-K$7))</f>
        <v>0</v>
      </c>
      <c r="L490" s="339">
        <f>IF(OR($C490&gt;L$7,$C490+$E490-1&lt;L$7),0,($D490-SUM($F490:K490)-SUM($F429:K429))/($E490+$C490-L$7))</f>
        <v>0</v>
      </c>
      <c r="M490" s="339">
        <f>IF(OR($C490&gt;M$7,$C490+$E490-1&lt;M$7),0,($D490-SUM($F490:L490)-SUM($F429:L429))/($E490+$C490-M$7))</f>
        <v>0</v>
      </c>
      <c r="N490" s="339">
        <f>IF(OR($C490&gt;N$7,$C490+$E490-1&lt;N$7),0,($D490-SUM($F490:M490)-SUM($F429:M429))/($E490+$C490-N$7))</f>
        <v>0</v>
      </c>
      <c r="O490" s="339">
        <f>IF(OR($C490&gt;O$7,$C490+$E490-1&lt;O$7),0,($D490-SUM($F490:N490)-SUM($F429:N429))/($E490+$C490-O$7))</f>
        <v>0</v>
      </c>
      <c r="P490" s="339">
        <f>IF(OR($C490&gt;P$7,$C490+$E490-1&lt;P$7),0,($D490-SUM($F490:O490)-SUM($F429:O429))/($E490+$C490-P$7))</f>
        <v>0</v>
      </c>
      <c r="Q490" s="339">
        <f>IF(OR($C490&gt;Q$7,$C490+$E490-1&lt;Q$7),0,($D490-SUM($F490:P490)-SUM($F429:P429))/($E490+$C490-Q$7))</f>
        <v>0</v>
      </c>
      <c r="R490" s="339">
        <f>IF(OR($C490&gt;R$7,$C490+$E490-1&lt;R$7),0,($D490-SUM($F490:Q490)-SUM($F429:Q429))/($E490+$C490-R$7))</f>
        <v>0</v>
      </c>
      <c r="S490" s="339">
        <f>IF(OR($C490&gt;S$7,$C490+$E490-1&lt;S$7),0,($D490-SUM($F490:R490)-SUM($F429:R429))/($E490+$C490-S$7))</f>
        <v>0</v>
      </c>
      <c r="T490" s="339">
        <f>IF(OR($C490&gt;T$7,$C490+$E490-1&lt;T$7),0,($D490-SUM($F490:S490)-SUM($F429:S429))/($E490+$C490-T$7))</f>
        <v>0</v>
      </c>
      <c r="U490" s="339">
        <f>IF(OR($C490&gt;U$7,$C490+$E490-1&lt;U$7),0,($D490-SUM($F490:T490)-SUM($F429:T429))/($E490+$C490-U$7))</f>
        <v>0</v>
      </c>
      <c r="V490" s="339">
        <f>IF(OR($C490&gt;V$7,$C490+$E490-1&lt;V$7),0,($D490-SUM($F490:U490)-SUM($F429:U429))/($E490+$C490-V$7))</f>
        <v>0</v>
      </c>
      <c r="W490" s="339">
        <f>IF(OR($C490&gt;W$7,$C490+$E490-1&lt;W$7),0,($D490-SUM($F490:V490)-SUM($F429:V429))/($E490+$C490-W$7))</f>
        <v>0</v>
      </c>
      <c r="X490" s="339">
        <f>IF(OR($C490&gt;X$7,$C490+$E490-1&lt;X$7),0,($D490-SUM($F490:W490)-SUM($F429:W429))/($E490+$C490-X$7))</f>
        <v>0</v>
      </c>
      <c r="Y490" s="339">
        <f>IF(OR($C490&gt;Y$7,$C490+$E490-1&lt;Y$7),0,($D490-SUM($F490:X490)-SUM($F429:X429))/($E490+$C490-Y$7))</f>
        <v>0</v>
      </c>
      <c r="Z490" s="339">
        <f>IF(OR($C490&gt;Z$7,$C490+$E490-1&lt;Z$7),0,($D490-SUM($F490:Y490)-SUM($F429:Y429))/($E490+$C490-Z$7))</f>
        <v>0</v>
      </c>
      <c r="AA490" s="339">
        <f>IF(OR($C490&gt;AA$7,$C490+$E490-1&lt;AA$7),0,($D490-SUM($F490:Z490)-SUM($F429:Z429))/($E490+$C490-AA$7))</f>
        <v>0</v>
      </c>
      <c r="AB490" s="339">
        <f>IF(OR($C490&gt;AB$7,$C490+$E490-1&lt;AB$7),0,($D490-SUM($F490:AA490)-SUM($F429:AA429))/($E490+$C490-AB$7))</f>
        <v>0</v>
      </c>
      <c r="AC490" s="339">
        <f>IF(OR($C490&gt;AC$7,$C490+$E490-1&lt;AC$7),0,($D490-SUM($F490:AB490)-SUM($F429:AB429))/($E490+$C490-AC$7))</f>
        <v>0</v>
      </c>
      <c r="AD490" s="339">
        <f>IF(OR($C490&gt;AD$7,$C490+$E490-1&lt;AD$7),0,($D490-SUM($F490:AC490)-SUM($F429:AC429))/($E490+$C490-AD$7))</f>
        <v>0</v>
      </c>
      <c r="AE490" s="339">
        <f>IF(OR($C490&gt;AE$7,$C490+$E490-1&lt;AE$7),0,($D490-SUM($F490:AD490)-SUM($F429:AD429))/($E490+$C490-AE$7))</f>
        <v>0</v>
      </c>
      <c r="AF490" s="339">
        <f>IF(OR($C490&gt;AF$7,$C490+$E490-1&lt;AF$7),0,($D490-SUM($F490:AE490)-SUM($F429:AE429))/($E490+$C490-AF$7))</f>
        <v>0</v>
      </c>
      <c r="AG490" s="339">
        <f>IF(OR($C490&gt;AG$7,$C490+$E490-1&lt;AG$7),0,($D490-SUM($F490:AF490)-SUM($F429:AF429))/($E490+$C490-AG$7))</f>
        <v>0</v>
      </c>
      <c r="AH490" s="339">
        <f>IF(OR($C490&gt;AH$7,$C490+$E490-1&lt;AH$7),0,($D490-SUM($F490:AG490)-SUM($F429:AG429))/($E490+$C490-AH$7))</f>
        <v>0</v>
      </c>
      <c r="AI490" s="339">
        <f>IF(OR($C490&gt;AI$7,$C490+$E490-1&lt;AI$7),0,($D490-SUM($F490:AH490)-SUM($F429:AH429))/($E490+$C490-AI$7))</f>
        <v>0</v>
      </c>
      <c r="AJ490" s="339">
        <f>IF(OR($C490&gt;AJ$7,$C490+$E490-1&lt;AJ$7),0,($D490-SUM($F490:AI490)-SUM($F429:AI429))/($E490+$C490-AJ$7))</f>
        <v>0</v>
      </c>
      <c r="AK490" s="339">
        <f>IF(OR($C490&gt;AK$7,$C490+$E490-1&lt;AK$7),0,($D490-SUM($F490:AJ490)-SUM($F429:AJ429))/($E490+$C490-AK$7))</f>
        <v>0</v>
      </c>
      <c r="AL490" s="339">
        <f>IF(OR($C490&gt;AL$7,$C490+$E490-1&lt;AL$7),0,($D490-SUM($F490:AK490)-SUM($F429:AK429))/($E490+$C490-AL$7))</f>
        <v>0</v>
      </c>
      <c r="AM490" s="339">
        <f>IF(OR($C490&gt;AM$7,$C490+$E490-1&lt;AM$7),0,($D490-SUM($F490:AL490)-SUM($F429:AL429))/($E490+$C490-AM$7))</f>
        <v>0</v>
      </c>
      <c r="AN490" s="339">
        <f>IF(OR($C490&gt;AN$7,$C490+$E490-1&lt;AN$7),0,($D490-SUM($F490:AM490)-SUM($F429:AM429))/($E490+$C490-AN$7))</f>
        <v>0</v>
      </c>
      <c r="AO490" s="339">
        <f>IF(OR($C490&gt;AO$7,$C490+$E490-1&lt;AO$7),0,($D490-SUM($F490:AN490)-SUM($F429:AN429))/($E490+$C490-AO$7))</f>
        <v>0</v>
      </c>
      <c r="AP490" s="339">
        <f>IF(OR($C490&gt;AP$7,$C490+$E490-1&lt;AP$7),0,($D490-SUM($F490:AO490)-SUM($F429:AO429))/($E490+$C490-AP$7))</f>
        <v>0</v>
      </c>
      <c r="AQ490" s="339">
        <f>IF(OR($C490&gt;AQ$7,$C490+$E490-1&lt;AQ$7),0,($D490-SUM($F490:AP490)-SUM($F429:AP429))/($E490+$C490-AQ$7))</f>
        <v>0</v>
      </c>
      <c r="AR490" s="339">
        <f>IF(OR($C490&gt;AR$7,$C490+$E490-1&lt;AR$7),0,($D490-SUM($F490:AQ490)-SUM($F429:AQ429))/($E490+$C490-AR$7))</f>
        <v>0</v>
      </c>
      <c r="AS490" s="339">
        <f>IF(OR($C490&gt;AS$7,$C490+$E490-1&lt;AS$7),0,($D490-SUM($F490:AR490)-SUM($F429:AR429))/($E490+$C490-AS$7))</f>
        <v>0</v>
      </c>
      <c r="AT490" s="339">
        <f>IF(OR($C490&gt;AT$7,$C490+$E490-1&lt;AT$7),0,($D490-SUM($F490:AS490)-SUM($F429:AS429))/($E490+$C490-AT$7))</f>
        <v>0</v>
      </c>
      <c r="AU490" s="339">
        <f>IF(OR($C490&gt;AU$7,$C490+$E490-1&lt;AU$7),0,($D490-SUM($F490:AT490)-SUM($F429:AT429))/($E490+$C490-AU$7))</f>
        <v>0</v>
      </c>
      <c r="AV490" s="339">
        <f>IF(OR($C490&gt;AV$7,$C490+$E490-1&lt;AV$7),0,($D490-SUM($F490:AU490)-SUM($F429:AU429))/($E490+$C490-AV$7))</f>
        <v>0</v>
      </c>
      <c r="AW490" s="339">
        <f>IF(OR($C490&gt;AW$7,$C490+$E490-1&lt;AW$7),0,($D490-SUM($F490:AV490)-SUM($F429:AV429))/($E490+$C490-AW$7))</f>
        <v>0</v>
      </c>
      <c r="AX490" s="339">
        <f>IF(OR($C490&gt;AX$7,$C490+$E490-1&lt;AX$7),0,($D490-SUM($F490:AW490)-SUM($F429:AW429))/($E490+$C490-AX$7))</f>
        <v>0</v>
      </c>
      <c r="AY490" s="339">
        <f>IF(OR($C490&gt;AY$7,$C490+$E490-1&lt;AY$7),0,($D490-SUM($F490:AX490)-SUM($F429:AX429))/($E490+$C490-AY$7))</f>
        <v>0</v>
      </c>
      <c r="AZ490" s="339">
        <f>IF(OR($C490&gt;AZ$7,$C490+$E490-1&lt;AZ$7),0,($D490-SUM($F490:AY490)-SUM($F429:AY429))/($E490+$C490-AZ$7))</f>
        <v>0</v>
      </c>
      <c r="BA490" s="339">
        <f>IF(OR($C490&gt;BA$7,$C490+$E490-1&lt;BA$7),0,($D490-SUM($F490:AZ490)-SUM($F429:AZ429))/($E490+$C490-BA$7))</f>
        <v>0</v>
      </c>
      <c r="BB490" s="339">
        <f>IF(OR($C490&gt;BB$7,$C490+$E490-1&lt;BB$7),0,($D490-SUM($F490:BA490)-SUM($F429:BA429))/($E490+$C490-BB$7))</f>
        <v>0</v>
      </c>
      <c r="BC490" s="339">
        <f>IF(OR($C490&gt;BC$7,$C490+$E490-1&lt;BC$7),0,($D490-SUM($F490:BB490)-SUM($F429:BB429))/($E490+$C490-BC$7))</f>
        <v>0</v>
      </c>
      <c r="BD490" s="339">
        <f>IF(OR($C490&gt;BD$7,$C490+$E490-1&lt;BD$7),0,($D490-SUM($F490:BC490)-SUM($F429:BC429))/($E490+$C490-BD$7))</f>
        <v>0</v>
      </c>
      <c r="BE490" s="339">
        <f>IF(OR($C490&gt;BE$7,$C490+$E490-1&lt;BE$7),0,($D490-SUM($F490:BD490)-SUM($F429:BD429))/($E490+$C490-BE$7))</f>
        <v>0</v>
      </c>
      <c r="BF490" s="339">
        <f>IF(OR($C490&gt;BF$7,$C490+$E490-1&lt;BF$7),0,($D490-SUM($F490:BE490)-SUM($F429:BE429))/($E490+$C490-BF$7))</f>
        <v>0</v>
      </c>
      <c r="BG490" s="339">
        <f>IF(OR($C490&gt;BG$7,$C490+$E490-1&lt;BG$7),0,($D490-SUM($F490:BF490)-SUM($F429:BF429))/($E490+$C490-BG$7))</f>
        <v>0</v>
      </c>
      <c r="BH490" s="339">
        <f>IF(OR($C490&gt;BH$7,$C490+$E490-1&lt;BH$7),0,($D490-SUM($F490:BG490)-SUM($F429:BG429))/($E490+$C490-BH$7))</f>
        <v>0</v>
      </c>
      <c r="BI490" s="339">
        <f>IF(OR($C490&gt;BI$7,$C490+$E490-1&lt;BI$7),0,($D490-SUM($F490:BH490)-SUM($F429:BH429))/($E490+$C490-BI$7))</f>
        <v>0</v>
      </c>
      <c r="BJ490" s="339">
        <f>IF(OR($C490&gt;BJ$7,$C490+$E490-1&lt;BJ$7),0,($D490-SUM($F490:BI490)-SUM($F429:BI429))/($E490+$C490-BJ$7))</f>
        <v>0</v>
      </c>
      <c r="BK490" s="339">
        <f>IF(OR($C490&gt;BK$7,$C490+$E490-1&lt;BK$7),0,($D490-SUM($F490:BJ490)-SUM($F429:BJ429))/($E490+$C490-BK$7))</f>
        <v>0</v>
      </c>
      <c r="BL490" s="339">
        <f>IF(OR($C490&gt;BL$7,$C490+$E490-1&lt;BL$7),0,($D490-SUM($F490:BK490)-SUM($F429:BK429))/($E490+$C490-BL$7))</f>
        <v>0</v>
      </c>
      <c r="BM490" s="339">
        <f>IF(OR($C490&gt;BM$7,$C490+$E490-1&lt;BM$7),0,($D490-SUM($F490:BL490)-SUM($F429:BL429))/($E490+$C490-BM$7))</f>
        <v>0</v>
      </c>
      <c r="BN490" s="339">
        <f>IF(OR($C490&gt;BN$7,$C490+$E490-1&lt;BN$7),0,($D490-SUM($F490:BM490)-SUM($F429:BM429))/($E490+$C490-BN$7))</f>
        <v>0</v>
      </c>
      <c r="BO490" s="253"/>
      <c r="BP490" s="253"/>
      <c r="BQ490" s="253"/>
      <c r="BR490" s="253"/>
      <c r="BS490" s="253"/>
      <c r="BT490" s="253"/>
      <c r="BU490" s="253"/>
      <c r="BV490" s="253"/>
      <c r="BW490" s="253"/>
      <c r="BX490" s="253"/>
      <c r="BY490" s="253"/>
      <c r="BZ490" s="253"/>
      <c r="CA490" s="253"/>
      <c r="CB490" s="253"/>
      <c r="CC490" s="253"/>
      <c r="CD490" s="253"/>
      <c r="CE490" s="253"/>
      <c r="CF490" s="253"/>
      <c r="CG490" s="253"/>
      <c r="CH490" s="253"/>
      <c r="CI490" s="253"/>
      <c r="CJ490" s="253"/>
      <c r="CK490" s="253"/>
      <c r="CL490" s="253"/>
    </row>
    <row r="491" spans="1:90" hidden="1" outlineLevel="1" x14ac:dyDescent="0.15">
      <c r="A491" s="112"/>
      <c r="B491" s="87"/>
      <c r="C491" s="8">
        <v>16</v>
      </c>
      <c r="D491" s="337">
        <v>0</v>
      </c>
      <c r="E491" s="8">
        <f t="shared" si="37"/>
        <v>0</v>
      </c>
      <c r="F491" s="338"/>
      <c r="G491" s="339">
        <f>IF(OR($C491&gt;G$7,$C491+$E491-1&lt;G$7),0,($D491-SUM($F491:F491)-SUM($F430:F430))/($E491+$C491-G$7))</f>
        <v>0</v>
      </c>
      <c r="H491" s="339">
        <f>IF(OR($C491&gt;H$7,$C491+$E491-1&lt;H$7),0,($D491-SUM($F491:G491)-SUM($F430:G430))/($E491+$C491-H$7))</f>
        <v>0</v>
      </c>
      <c r="I491" s="339">
        <f>IF(OR($C491&gt;I$7,$C491+$E491-1&lt;I$7),0,($D491-SUM($F491:H491)-SUM($F430:H430))/($E491+$C491-I$7))</f>
        <v>0</v>
      </c>
      <c r="J491" s="339">
        <f>IF(OR($C491&gt;J$7,$C491+$E491-1&lt;J$7),0,($D491-SUM($F491:I491)-SUM($F430:I430))/($E491+$C491-J$7))</f>
        <v>0</v>
      </c>
      <c r="K491" s="339">
        <f>IF(OR($C491&gt;K$7,$C491+$E491-1&lt;K$7),0,($D491-SUM($F491:J491)-SUM($F430:J430))/($E491+$C491-K$7))</f>
        <v>0</v>
      </c>
      <c r="L491" s="339">
        <f>IF(OR($C491&gt;L$7,$C491+$E491-1&lt;L$7),0,($D491-SUM($F491:K491)-SUM($F430:K430))/($E491+$C491-L$7))</f>
        <v>0</v>
      </c>
      <c r="M491" s="339">
        <f>IF(OR($C491&gt;M$7,$C491+$E491-1&lt;M$7),0,($D491-SUM($F491:L491)-SUM($F430:L430))/($E491+$C491-M$7))</f>
        <v>0</v>
      </c>
      <c r="N491" s="339">
        <f>IF(OR($C491&gt;N$7,$C491+$E491-1&lt;N$7),0,($D491-SUM($F491:M491)-SUM($F430:M430))/($E491+$C491-N$7))</f>
        <v>0</v>
      </c>
      <c r="O491" s="339">
        <f>IF(OR($C491&gt;O$7,$C491+$E491-1&lt;O$7),0,($D491-SUM($F491:N491)-SUM($F430:N430))/($E491+$C491-O$7))</f>
        <v>0</v>
      </c>
      <c r="P491" s="339">
        <f>IF(OR($C491&gt;P$7,$C491+$E491-1&lt;P$7),0,($D491-SUM($F491:O491)-SUM($F430:O430))/($E491+$C491-P$7))</f>
        <v>0</v>
      </c>
      <c r="Q491" s="339">
        <f>IF(OR($C491&gt;Q$7,$C491+$E491-1&lt;Q$7),0,($D491-SUM($F491:P491)-SUM($F430:P430))/($E491+$C491-Q$7))</f>
        <v>0</v>
      </c>
      <c r="R491" s="339">
        <f>IF(OR($C491&gt;R$7,$C491+$E491-1&lt;R$7),0,($D491-SUM($F491:Q491)-SUM($F430:Q430))/($E491+$C491-R$7))</f>
        <v>0</v>
      </c>
      <c r="S491" s="339">
        <f>IF(OR($C491&gt;S$7,$C491+$E491-1&lt;S$7),0,($D491-SUM($F491:R491)-SUM($F430:R430))/($E491+$C491-S$7))</f>
        <v>0</v>
      </c>
      <c r="T491" s="339">
        <f>IF(OR($C491&gt;T$7,$C491+$E491-1&lt;T$7),0,($D491-SUM($F491:S491)-SUM($F430:S430))/($E491+$C491-T$7))</f>
        <v>0</v>
      </c>
      <c r="U491" s="339">
        <f>IF(OR($C491&gt;U$7,$C491+$E491-1&lt;U$7),0,($D491-SUM($F491:T491)-SUM($F430:T430))/($E491+$C491-U$7))</f>
        <v>0</v>
      </c>
      <c r="V491" s="339">
        <f>IF(OR($C491&gt;V$7,$C491+$E491-1&lt;V$7),0,($D491-SUM($F491:U491)-SUM($F430:U430))/($E491+$C491-V$7))</f>
        <v>0</v>
      </c>
      <c r="W491" s="339">
        <f>IF(OR($C491&gt;W$7,$C491+$E491-1&lt;W$7),0,($D491-SUM($F491:V491)-SUM($F430:V430))/($E491+$C491-W$7))</f>
        <v>0</v>
      </c>
      <c r="X491" s="339">
        <f>IF(OR($C491&gt;X$7,$C491+$E491-1&lt;X$7),0,($D491-SUM($F491:W491)-SUM($F430:W430))/($E491+$C491-X$7))</f>
        <v>0</v>
      </c>
      <c r="Y491" s="339">
        <f>IF(OR($C491&gt;Y$7,$C491+$E491-1&lt;Y$7),0,($D491-SUM($F491:X491)-SUM($F430:X430))/($E491+$C491-Y$7))</f>
        <v>0</v>
      </c>
      <c r="Z491" s="339">
        <f>IF(OR($C491&gt;Z$7,$C491+$E491-1&lt;Z$7),0,($D491-SUM($F491:Y491)-SUM($F430:Y430))/($E491+$C491-Z$7))</f>
        <v>0</v>
      </c>
      <c r="AA491" s="339">
        <f>IF(OR($C491&gt;AA$7,$C491+$E491-1&lt;AA$7),0,($D491-SUM($F491:Z491)-SUM($F430:Z430))/($E491+$C491-AA$7))</f>
        <v>0</v>
      </c>
      <c r="AB491" s="339">
        <f>IF(OR($C491&gt;AB$7,$C491+$E491-1&lt;AB$7),0,($D491-SUM($F491:AA491)-SUM($F430:AA430))/($E491+$C491-AB$7))</f>
        <v>0</v>
      </c>
      <c r="AC491" s="339">
        <f>IF(OR($C491&gt;AC$7,$C491+$E491-1&lt;AC$7),0,($D491-SUM($F491:AB491)-SUM($F430:AB430))/($E491+$C491-AC$7))</f>
        <v>0</v>
      </c>
      <c r="AD491" s="339">
        <f>IF(OR($C491&gt;AD$7,$C491+$E491-1&lt;AD$7),0,($D491-SUM($F491:AC491)-SUM($F430:AC430))/($E491+$C491-AD$7))</f>
        <v>0</v>
      </c>
      <c r="AE491" s="339">
        <f>IF(OR($C491&gt;AE$7,$C491+$E491-1&lt;AE$7),0,($D491-SUM($F491:AD491)-SUM($F430:AD430))/($E491+$C491-AE$7))</f>
        <v>0</v>
      </c>
      <c r="AF491" s="339">
        <f>IF(OR($C491&gt;AF$7,$C491+$E491-1&lt;AF$7),0,($D491-SUM($F491:AE491)-SUM($F430:AE430))/($E491+$C491-AF$7))</f>
        <v>0</v>
      </c>
      <c r="AG491" s="339">
        <f>IF(OR($C491&gt;AG$7,$C491+$E491-1&lt;AG$7),0,($D491-SUM($F491:AF491)-SUM($F430:AF430))/($E491+$C491-AG$7))</f>
        <v>0</v>
      </c>
      <c r="AH491" s="339">
        <f>IF(OR($C491&gt;AH$7,$C491+$E491-1&lt;AH$7),0,($D491-SUM($F491:AG491)-SUM($F430:AG430))/($E491+$C491-AH$7))</f>
        <v>0</v>
      </c>
      <c r="AI491" s="339">
        <f>IF(OR($C491&gt;AI$7,$C491+$E491-1&lt;AI$7),0,($D491-SUM($F491:AH491)-SUM($F430:AH430))/($E491+$C491-AI$7))</f>
        <v>0</v>
      </c>
      <c r="AJ491" s="339">
        <f>IF(OR($C491&gt;AJ$7,$C491+$E491-1&lt;AJ$7),0,($D491-SUM($F491:AI491)-SUM($F430:AI430))/($E491+$C491-AJ$7))</f>
        <v>0</v>
      </c>
      <c r="AK491" s="339">
        <f>IF(OR($C491&gt;AK$7,$C491+$E491-1&lt;AK$7),0,($D491-SUM($F491:AJ491)-SUM($F430:AJ430))/($E491+$C491-AK$7))</f>
        <v>0</v>
      </c>
      <c r="AL491" s="339">
        <f>IF(OR($C491&gt;AL$7,$C491+$E491-1&lt;AL$7),0,($D491-SUM($F491:AK491)-SUM($F430:AK430))/($E491+$C491-AL$7))</f>
        <v>0</v>
      </c>
      <c r="AM491" s="339">
        <f>IF(OR($C491&gt;AM$7,$C491+$E491-1&lt;AM$7),0,($D491-SUM($F491:AL491)-SUM($F430:AL430))/($E491+$C491-AM$7))</f>
        <v>0</v>
      </c>
      <c r="AN491" s="339">
        <f>IF(OR($C491&gt;AN$7,$C491+$E491-1&lt;AN$7),0,($D491-SUM($F491:AM491)-SUM($F430:AM430))/($E491+$C491-AN$7))</f>
        <v>0</v>
      </c>
      <c r="AO491" s="339">
        <f>IF(OR($C491&gt;AO$7,$C491+$E491-1&lt;AO$7),0,($D491-SUM($F491:AN491)-SUM($F430:AN430))/($E491+$C491-AO$7))</f>
        <v>0</v>
      </c>
      <c r="AP491" s="339">
        <f>IF(OR($C491&gt;AP$7,$C491+$E491-1&lt;AP$7),0,($D491-SUM($F491:AO491)-SUM($F430:AO430))/($E491+$C491-AP$7))</f>
        <v>0</v>
      </c>
      <c r="AQ491" s="339">
        <f>IF(OR($C491&gt;AQ$7,$C491+$E491-1&lt;AQ$7),0,($D491-SUM($F491:AP491)-SUM($F430:AP430))/($E491+$C491-AQ$7))</f>
        <v>0</v>
      </c>
      <c r="AR491" s="339">
        <f>IF(OR($C491&gt;AR$7,$C491+$E491-1&lt;AR$7),0,($D491-SUM($F491:AQ491)-SUM($F430:AQ430))/($E491+$C491-AR$7))</f>
        <v>0</v>
      </c>
      <c r="AS491" s="339">
        <f>IF(OR($C491&gt;AS$7,$C491+$E491-1&lt;AS$7),0,($D491-SUM($F491:AR491)-SUM($F430:AR430))/($E491+$C491-AS$7))</f>
        <v>0</v>
      </c>
      <c r="AT491" s="339">
        <f>IF(OR($C491&gt;AT$7,$C491+$E491-1&lt;AT$7),0,($D491-SUM($F491:AS491)-SUM($F430:AS430))/($E491+$C491-AT$7))</f>
        <v>0</v>
      </c>
      <c r="AU491" s="339">
        <f>IF(OR($C491&gt;AU$7,$C491+$E491-1&lt;AU$7),0,($D491-SUM($F491:AT491)-SUM($F430:AT430))/($E491+$C491-AU$7))</f>
        <v>0</v>
      </c>
      <c r="AV491" s="339">
        <f>IF(OR($C491&gt;AV$7,$C491+$E491-1&lt;AV$7),0,($D491-SUM($F491:AU491)-SUM($F430:AU430))/($E491+$C491-AV$7))</f>
        <v>0</v>
      </c>
      <c r="AW491" s="339">
        <f>IF(OR($C491&gt;AW$7,$C491+$E491-1&lt;AW$7),0,($D491-SUM($F491:AV491)-SUM($F430:AV430))/($E491+$C491-AW$7))</f>
        <v>0</v>
      </c>
      <c r="AX491" s="339">
        <f>IF(OR($C491&gt;AX$7,$C491+$E491-1&lt;AX$7),0,($D491-SUM($F491:AW491)-SUM($F430:AW430))/($E491+$C491-AX$7))</f>
        <v>0</v>
      </c>
      <c r="AY491" s="339">
        <f>IF(OR($C491&gt;AY$7,$C491+$E491-1&lt;AY$7),0,($D491-SUM($F491:AX491)-SUM($F430:AX430))/($E491+$C491-AY$7))</f>
        <v>0</v>
      </c>
      <c r="AZ491" s="339">
        <f>IF(OR($C491&gt;AZ$7,$C491+$E491-1&lt;AZ$7),0,($D491-SUM($F491:AY491)-SUM($F430:AY430))/($E491+$C491-AZ$7))</f>
        <v>0</v>
      </c>
      <c r="BA491" s="339">
        <f>IF(OR($C491&gt;BA$7,$C491+$E491-1&lt;BA$7),0,($D491-SUM($F491:AZ491)-SUM($F430:AZ430))/($E491+$C491-BA$7))</f>
        <v>0</v>
      </c>
      <c r="BB491" s="339">
        <f>IF(OR($C491&gt;BB$7,$C491+$E491-1&lt;BB$7),0,($D491-SUM($F491:BA491)-SUM($F430:BA430))/($E491+$C491-BB$7))</f>
        <v>0</v>
      </c>
      <c r="BC491" s="339">
        <f>IF(OR($C491&gt;BC$7,$C491+$E491-1&lt;BC$7),0,($D491-SUM($F491:BB491)-SUM($F430:BB430))/($E491+$C491-BC$7))</f>
        <v>0</v>
      </c>
      <c r="BD491" s="339">
        <f>IF(OR($C491&gt;BD$7,$C491+$E491-1&lt;BD$7),0,($D491-SUM($F491:BC491)-SUM($F430:BC430))/($E491+$C491-BD$7))</f>
        <v>0</v>
      </c>
      <c r="BE491" s="339">
        <f>IF(OR($C491&gt;BE$7,$C491+$E491-1&lt;BE$7),0,($D491-SUM($F491:BD491)-SUM($F430:BD430))/($E491+$C491-BE$7))</f>
        <v>0</v>
      </c>
      <c r="BF491" s="339">
        <f>IF(OR($C491&gt;BF$7,$C491+$E491-1&lt;BF$7),0,($D491-SUM($F491:BE491)-SUM($F430:BE430))/($E491+$C491-BF$7))</f>
        <v>0</v>
      </c>
      <c r="BG491" s="339">
        <f>IF(OR($C491&gt;BG$7,$C491+$E491-1&lt;BG$7),0,($D491-SUM($F491:BF491)-SUM($F430:BF430))/($E491+$C491-BG$7))</f>
        <v>0</v>
      </c>
      <c r="BH491" s="339">
        <f>IF(OR($C491&gt;BH$7,$C491+$E491-1&lt;BH$7),0,($D491-SUM($F491:BG491)-SUM($F430:BG430))/($E491+$C491-BH$7))</f>
        <v>0</v>
      </c>
      <c r="BI491" s="339">
        <f>IF(OR($C491&gt;BI$7,$C491+$E491-1&lt;BI$7),0,($D491-SUM($F491:BH491)-SUM($F430:BH430))/($E491+$C491-BI$7))</f>
        <v>0</v>
      </c>
      <c r="BJ491" s="339">
        <f>IF(OR($C491&gt;BJ$7,$C491+$E491-1&lt;BJ$7),0,($D491-SUM($F491:BI491)-SUM($F430:BI430))/($E491+$C491-BJ$7))</f>
        <v>0</v>
      </c>
      <c r="BK491" s="339">
        <f>IF(OR($C491&gt;BK$7,$C491+$E491-1&lt;BK$7),0,($D491-SUM($F491:BJ491)-SUM($F430:BJ430))/($E491+$C491-BK$7))</f>
        <v>0</v>
      </c>
      <c r="BL491" s="339">
        <f>IF(OR($C491&gt;BL$7,$C491+$E491-1&lt;BL$7),0,($D491-SUM($F491:BK491)-SUM($F430:BK430))/($E491+$C491-BL$7))</f>
        <v>0</v>
      </c>
      <c r="BM491" s="339">
        <f>IF(OR($C491&gt;BM$7,$C491+$E491-1&lt;BM$7),0,($D491-SUM($F491:BL491)-SUM($F430:BL430))/($E491+$C491-BM$7))</f>
        <v>0</v>
      </c>
      <c r="BN491" s="339">
        <f>IF(OR($C491&gt;BN$7,$C491+$E491-1&lt;BN$7),0,($D491-SUM($F491:BM491)-SUM($F430:BM430))/($E491+$C491-BN$7))</f>
        <v>0</v>
      </c>
      <c r="BO491" s="253"/>
      <c r="BP491" s="253"/>
      <c r="BQ491" s="253"/>
      <c r="BR491" s="253"/>
      <c r="BS491" s="253"/>
      <c r="BT491" s="253"/>
      <c r="BU491" s="253"/>
      <c r="BV491" s="253"/>
      <c r="BW491" s="253"/>
      <c r="BX491" s="253"/>
      <c r="BY491" s="253"/>
      <c r="BZ491" s="253"/>
      <c r="CA491" s="253"/>
      <c r="CB491" s="253"/>
      <c r="CC491" s="253"/>
      <c r="CD491" s="253"/>
      <c r="CE491" s="253"/>
      <c r="CF491" s="253"/>
      <c r="CG491" s="253"/>
      <c r="CH491" s="253"/>
      <c r="CI491" s="253"/>
      <c r="CJ491" s="253"/>
      <c r="CK491" s="253"/>
      <c r="CL491" s="253"/>
    </row>
    <row r="492" spans="1:90" hidden="1" outlineLevel="1" x14ac:dyDescent="0.15">
      <c r="A492" s="112"/>
      <c r="B492" s="87"/>
      <c r="C492" s="8">
        <v>17</v>
      </c>
      <c r="D492" s="337">
        <v>0</v>
      </c>
      <c r="E492" s="8">
        <f t="shared" si="37"/>
        <v>0</v>
      </c>
      <c r="F492" s="338"/>
      <c r="G492" s="339">
        <f>IF(OR($C492&gt;G$7,$C492+$E492-1&lt;G$7),0,($D492-SUM($F492:F492)-SUM($F431:F431))/($E492+$C492-G$7))</f>
        <v>0</v>
      </c>
      <c r="H492" s="339">
        <f>IF(OR($C492&gt;H$7,$C492+$E492-1&lt;H$7),0,($D492-SUM($F492:G492)-SUM($F431:G431))/($E492+$C492-H$7))</f>
        <v>0</v>
      </c>
      <c r="I492" s="339">
        <f>IF(OR($C492&gt;I$7,$C492+$E492-1&lt;I$7),0,($D492-SUM($F492:H492)-SUM($F431:H431))/($E492+$C492-I$7))</f>
        <v>0</v>
      </c>
      <c r="J492" s="339">
        <f>IF(OR($C492&gt;J$7,$C492+$E492-1&lt;J$7),0,($D492-SUM($F492:I492)-SUM($F431:I431))/($E492+$C492-J$7))</f>
        <v>0</v>
      </c>
      <c r="K492" s="339">
        <f>IF(OR($C492&gt;K$7,$C492+$E492-1&lt;K$7),0,($D492-SUM($F492:J492)-SUM($F431:J431))/($E492+$C492-K$7))</f>
        <v>0</v>
      </c>
      <c r="L492" s="339">
        <f>IF(OR($C492&gt;L$7,$C492+$E492-1&lt;L$7),0,($D492-SUM($F492:K492)-SUM($F431:K431))/($E492+$C492-L$7))</f>
        <v>0</v>
      </c>
      <c r="M492" s="339">
        <f>IF(OR($C492&gt;M$7,$C492+$E492-1&lt;M$7),0,($D492-SUM($F492:L492)-SUM($F431:L431))/($E492+$C492-M$7))</f>
        <v>0</v>
      </c>
      <c r="N492" s="339">
        <f>IF(OR($C492&gt;N$7,$C492+$E492-1&lt;N$7),0,($D492-SUM($F492:M492)-SUM($F431:M431))/($E492+$C492-N$7))</f>
        <v>0</v>
      </c>
      <c r="O492" s="339">
        <f>IF(OR($C492&gt;O$7,$C492+$E492-1&lt;O$7),0,($D492-SUM($F492:N492)-SUM($F431:N431))/($E492+$C492-O$7))</f>
        <v>0</v>
      </c>
      <c r="P492" s="339">
        <f>IF(OR($C492&gt;P$7,$C492+$E492-1&lt;P$7),0,($D492-SUM($F492:O492)-SUM($F431:O431))/($E492+$C492-P$7))</f>
        <v>0</v>
      </c>
      <c r="Q492" s="339">
        <f>IF(OR($C492&gt;Q$7,$C492+$E492-1&lt;Q$7),0,($D492-SUM($F492:P492)-SUM($F431:P431))/($E492+$C492-Q$7))</f>
        <v>0</v>
      </c>
      <c r="R492" s="339">
        <f>IF(OR($C492&gt;R$7,$C492+$E492-1&lt;R$7),0,($D492-SUM($F492:Q492)-SUM($F431:Q431))/($E492+$C492-R$7))</f>
        <v>0</v>
      </c>
      <c r="S492" s="339">
        <f>IF(OR($C492&gt;S$7,$C492+$E492-1&lt;S$7),0,($D492-SUM($F492:R492)-SUM($F431:R431))/($E492+$C492-S$7))</f>
        <v>0</v>
      </c>
      <c r="T492" s="339">
        <f>IF(OR($C492&gt;T$7,$C492+$E492-1&lt;T$7),0,($D492-SUM($F492:S492)-SUM($F431:S431))/($E492+$C492-T$7))</f>
        <v>0</v>
      </c>
      <c r="U492" s="339">
        <f>IF(OR($C492&gt;U$7,$C492+$E492-1&lt;U$7),0,($D492-SUM($F492:T492)-SUM($F431:T431))/($E492+$C492-U$7))</f>
        <v>0</v>
      </c>
      <c r="V492" s="339">
        <f>IF(OR($C492&gt;V$7,$C492+$E492-1&lt;V$7),0,($D492-SUM($F492:U492)-SUM($F431:U431))/($E492+$C492-V$7))</f>
        <v>0</v>
      </c>
      <c r="W492" s="339">
        <f>IF(OR($C492&gt;W$7,$C492+$E492-1&lt;W$7),0,($D492-SUM($F492:V492)-SUM($F431:V431))/($E492+$C492-W$7))</f>
        <v>0</v>
      </c>
      <c r="X492" s="339">
        <f>IF(OR($C492&gt;X$7,$C492+$E492-1&lt;X$7),0,($D492-SUM($F492:W492)-SUM($F431:W431))/($E492+$C492-X$7))</f>
        <v>0</v>
      </c>
      <c r="Y492" s="339">
        <f>IF(OR($C492&gt;Y$7,$C492+$E492-1&lt;Y$7),0,($D492-SUM($F492:X492)-SUM($F431:X431))/($E492+$C492-Y$7))</f>
        <v>0</v>
      </c>
      <c r="Z492" s="339">
        <f>IF(OR($C492&gt;Z$7,$C492+$E492-1&lt;Z$7),0,($D492-SUM($F492:Y492)-SUM($F431:Y431))/($E492+$C492-Z$7))</f>
        <v>0</v>
      </c>
      <c r="AA492" s="339">
        <f>IF(OR($C492&gt;AA$7,$C492+$E492-1&lt;AA$7),0,($D492-SUM($F492:Z492)-SUM($F431:Z431))/($E492+$C492-AA$7))</f>
        <v>0</v>
      </c>
      <c r="AB492" s="339">
        <f>IF(OR($C492&gt;AB$7,$C492+$E492-1&lt;AB$7),0,($D492-SUM($F492:AA492)-SUM($F431:AA431))/($E492+$C492-AB$7))</f>
        <v>0</v>
      </c>
      <c r="AC492" s="339">
        <f>IF(OR($C492&gt;AC$7,$C492+$E492-1&lt;AC$7),0,($D492-SUM($F492:AB492)-SUM($F431:AB431))/($E492+$C492-AC$7))</f>
        <v>0</v>
      </c>
      <c r="AD492" s="339">
        <f>IF(OR($C492&gt;AD$7,$C492+$E492-1&lt;AD$7),0,($D492-SUM($F492:AC492)-SUM($F431:AC431))/($E492+$C492-AD$7))</f>
        <v>0</v>
      </c>
      <c r="AE492" s="339">
        <f>IF(OR($C492&gt;AE$7,$C492+$E492-1&lt;AE$7),0,($D492-SUM($F492:AD492)-SUM($F431:AD431))/($E492+$C492-AE$7))</f>
        <v>0</v>
      </c>
      <c r="AF492" s="339">
        <f>IF(OR($C492&gt;AF$7,$C492+$E492-1&lt;AF$7),0,($D492-SUM($F492:AE492)-SUM($F431:AE431))/($E492+$C492-AF$7))</f>
        <v>0</v>
      </c>
      <c r="AG492" s="339">
        <f>IF(OR($C492&gt;AG$7,$C492+$E492-1&lt;AG$7),0,($D492-SUM($F492:AF492)-SUM($F431:AF431))/($E492+$C492-AG$7))</f>
        <v>0</v>
      </c>
      <c r="AH492" s="339">
        <f>IF(OR($C492&gt;AH$7,$C492+$E492-1&lt;AH$7),0,($D492-SUM($F492:AG492)-SUM($F431:AG431))/($E492+$C492-AH$7))</f>
        <v>0</v>
      </c>
      <c r="AI492" s="339">
        <f>IF(OR($C492&gt;AI$7,$C492+$E492-1&lt;AI$7),0,($D492-SUM($F492:AH492)-SUM($F431:AH431))/($E492+$C492-AI$7))</f>
        <v>0</v>
      </c>
      <c r="AJ492" s="339">
        <f>IF(OR($C492&gt;AJ$7,$C492+$E492-1&lt;AJ$7),0,($D492-SUM($F492:AI492)-SUM($F431:AI431))/($E492+$C492-AJ$7))</f>
        <v>0</v>
      </c>
      <c r="AK492" s="339">
        <f>IF(OR($C492&gt;AK$7,$C492+$E492-1&lt;AK$7),0,($D492-SUM($F492:AJ492)-SUM($F431:AJ431))/($E492+$C492-AK$7))</f>
        <v>0</v>
      </c>
      <c r="AL492" s="339">
        <f>IF(OR($C492&gt;AL$7,$C492+$E492-1&lt;AL$7),0,($D492-SUM($F492:AK492)-SUM($F431:AK431))/($E492+$C492-AL$7))</f>
        <v>0</v>
      </c>
      <c r="AM492" s="339">
        <f>IF(OR($C492&gt;AM$7,$C492+$E492-1&lt;AM$7),0,($D492-SUM($F492:AL492)-SUM($F431:AL431))/($E492+$C492-AM$7))</f>
        <v>0</v>
      </c>
      <c r="AN492" s="339">
        <f>IF(OR($C492&gt;AN$7,$C492+$E492-1&lt;AN$7),0,($D492-SUM($F492:AM492)-SUM($F431:AM431))/($E492+$C492-AN$7))</f>
        <v>0</v>
      </c>
      <c r="AO492" s="339">
        <f>IF(OR($C492&gt;AO$7,$C492+$E492-1&lt;AO$7),0,($D492-SUM($F492:AN492)-SUM($F431:AN431))/($E492+$C492-AO$7))</f>
        <v>0</v>
      </c>
      <c r="AP492" s="339">
        <f>IF(OR($C492&gt;AP$7,$C492+$E492-1&lt;AP$7),0,($D492-SUM($F492:AO492)-SUM($F431:AO431))/($E492+$C492-AP$7))</f>
        <v>0</v>
      </c>
      <c r="AQ492" s="339">
        <f>IF(OR($C492&gt;AQ$7,$C492+$E492-1&lt;AQ$7),0,($D492-SUM($F492:AP492)-SUM($F431:AP431))/($E492+$C492-AQ$7))</f>
        <v>0</v>
      </c>
      <c r="AR492" s="339">
        <f>IF(OR($C492&gt;AR$7,$C492+$E492-1&lt;AR$7),0,($D492-SUM($F492:AQ492)-SUM($F431:AQ431))/($E492+$C492-AR$7))</f>
        <v>0</v>
      </c>
      <c r="AS492" s="339">
        <f>IF(OR($C492&gt;AS$7,$C492+$E492-1&lt;AS$7),0,($D492-SUM($F492:AR492)-SUM($F431:AR431))/($E492+$C492-AS$7))</f>
        <v>0</v>
      </c>
      <c r="AT492" s="339">
        <f>IF(OR($C492&gt;AT$7,$C492+$E492-1&lt;AT$7),0,($D492-SUM($F492:AS492)-SUM($F431:AS431))/($E492+$C492-AT$7))</f>
        <v>0</v>
      </c>
      <c r="AU492" s="339">
        <f>IF(OR($C492&gt;AU$7,$C492+$E492-1&lt;AU$7),0,($D492-SUM($F492:AT492)-SUM($F431:AT431))/($E492+$C492-AU$7))</f>
        <v>0</v>
      </c>
      <c r="AV492" s="339">
        <f>IF(OR($C492&gt;AV$7,$C492+$E492-1&lt;AV$7),0,($D492-SUM($F492:AU492)-SUM($F431:AU431))/($E492+$C492-AV$7))</f>
        <v>0</v>
      </c>
      <c r="AW492" s="339">
        <f>IF(OR($C492&gt;AW$7,$C492+$E492-1&lt;AW$7),0,($D492-SUM($F492:AV492)-SUM($F431:AV431))/($E492+$C492-AW$7))</f>
        <v>0</v>
      </c>
      <c r="AX492" s="339">
        <f>IF(OR($C492&gt;AX$7,$C492+$E492-1&lt;AX$7),0,($D492-SUM($F492:AW492)-SUM($F431:AW431))/($E492+$C492-AX$7))</f>
        <v>0</v>
      </c>
      <c r="AY492" s="339">
        <f>IF(OR($C492&gt;AY$7,$C492+$E492-1&lt;AY$7),0,($D492-SUM($F492:AX492)-SUM($F431:AX431))/($E492+$C492-AY$7))</f>
        <v>0</v>
      </c>
      <c r="AZ492" s="339">
        <f>IF(OR($C492&gt;AZ$7,$C492+$E492-1&lt;AZ$7),0,($D492-SUM($F492:AY492)-SUM($F431:AY431))/($E492+$C492-AZ$7))</f>
        <v>0</v>
      </c>
      <c r="BA492" s="339">
        <f>IF(OR($C492&gt;BA$7,$C492+$E492-1&lt;BA$7),0,($D492-SUM($F492:AZ492)-SUM($F431:AZ431))/($E492+$C492-BA$7))</f>
        <v>0</v>
      </c>
      <c r="BB492" s="339">
        <f>IF(OR($C492&gt;BB$7,$C492+$E492-1&lt;BB$7),0,($D492-SUM($F492:BA492)-SUM($F431:BA431))/($E492+$C492-BB$7))</f>
        <v>0</v>
      </c>
      <c r="BC492" s="339">
        <f>IF(OR($C492&gt;BC$7,$C492+$E492-1&lt;BC$7),0,($D492-SUM($F492:BB492)-SUM($F431:BB431))/($E492+$C492-BC$7))</f>
        <v>0</v>
      </c>
      <c r="BD492" s="339">
        <f>IF(OR($C492&gt;BD$7,$C492+$E492-1&lt;BD$7),0,($D492-SUM($F492:BC492)-SUM($F431:BC431))/($E492+$C492-BD$7))</f>
        <v>0</v>
      </c>
      <c r="BE492" s="339">
        <f>IF(OR($C492&gt;BE$7,$C492+$E492-1&lt;BE$7),0,($D492-SUM($F492:BD492)-SUM($F431:BD431))/($E492+$C492-BE$7))</f>
        <v>0</v>
      </c>
      <c r="BF492" s="339">
        <f>IF(OR($C492&gt;BF$7,$C492+$E492-1&lt;BF$7),0,($D492-SUM($F492:BE492)-SUM($F431:BE431))/($E492+$C492-BF$7))</f>
        <v>0</v>
      </c>
      <c r="BG492" s="339">
        <f>IF(OR($C492&gt;BG$7,$C492+$E492-1&lt;BG$7),0,($D492-SUM($F492:BF492)-SUM($F431:BF431))/($E492+$C492-BG$7))</f>
        <v>0</v>
      </c>
      <c r="BH492" s="339">
        <f>IF(OR($C492&gt;BH$7,$C492+$E492-1&lt;BH$7),0,($D492-SUM($F492:BG492)-SUM($F431:BG431))/($E492+$C492-BH$7))</f>
        <v>0</v>
      </c>
      <c r="BI492" s="339">
        <f>IF(OR($C492&gt;BI$7,$C492+$E492-1&lt;BI$7),0,($D492-SUM($F492:BH492)-SUM($F431:BH431))/($E492+$C492-BI$7))</f>
        <v>0</v>
      </c>
      <c r="BJ492" s="339">
        <f>IF(OR($C492&gt;BJ$7,$C492+$E492-1&lt;BJ$7),0,($D492-SUM($F492:BI492)-SUM($F431:BI431))/($E492+$C492-BJ$7))</f>
        <v>0</v>
      </c>
      <c r="BK492" s="339">
        <f>IF(OR($C492&gt;BK$7,$C492+$E492-1&lt;BK$7),0,($D492-SUM($F492:BJ492)-SUM($F431:BJ431))/($E492+$C492-BK$7))</f>
        <v>0</v>
      </c>
      <c r="BL492" s="339">
        <f>IF(OR($C492&gt;BL$7,$C492+$E492-1&lt;BL$7),0,($D492-SUM($F492:BK492)-SUM($F431:BK431))/($E492+$C492-BL$7))</f>
        <v>0</v>
      </c>
      <c r="BM492" s="339">
        <f>IF(OR($C492&gt;BM$7,$C492+$E492-1&lt;BM$7),0,($D492-SUM($F492:BL492)-SUM($F431:BL431))/($E492+$C492-BM$7))</f>
        <v>0</v>
      </c>
      <c r="BN492" s="339">
        <f>IF(OR($C492&gt;BN$7,$C492+$E492-1&lt;BN$7),0,($D492-SUM($F492:BM492)-SUM($F431:BM431))/($E492+$C492-BN$7))</f>
        <v>0</v>
      </c>
      <c r="BO492" s="253"/>
      <c r="BP492" s="253"/>
      <c r="BQ492" s="253"/>
      <c r="BR492" s="253"/>
      <c r="BS492" s="253"/>
      <c r="BT492" s="253"/>
      <c r="BU492" s="253"/>
      <c r="BV492" s="253"/>
      <c r="BW492" s="253"/>
      <c r="BX492" s="253"/>
      <c r="BY492" s="253"/>
      <c r="BZ492" s="253"/>
      <c r="CA492" s="253"/>
      <c r="CB492" s="253"/>
      <c r="CC492" s="253"/>
      <c r="CD492" s="253"/>
      <c r="CE492" s="253"/>
      <c r="CF492" s="253"/>
      <c r="CG492" s="253"/>
      <c r="CH492" s="253"/>
      <c r="CI492" s="253"/>
      <c r="CJ492" s="253"/>
      <c r="CK492" s="253"/>
      <c r="CL492" s="253"/>
    </row>
    <row r="493" spans="1:90" hidden="1" outlineLevel="1" x14ac:dyDescent="0.15">
      <c r="A493" s="112"/>
      <c r="B493" s="87"/>
      <c r="C493" s="8">
        <v>18</v>
      </c>
      <c r="D493" s="337">
        <v>0</v>
      </c>
      <c r="E493" s="8">
        <f t="shared" si="37"/>
        <v>0</v>
      </c>
      <c r="F493" s="338"/>
      <c r="G493" s="339">
        <f>IF(OR($C493&gt;G$7,$C493+$E493-1&lt;G$7),0,($D493-SUM($F493:F493)-SUM($F432:F432))/($E493+$C493-G$7))</f>
        <v>0</v>
      </c>
      <c r="H493" s="339">
        <f>IF(OR($C493&gt;H$7,$C493+$E493-1&lt;H$7),0,($D493-SUM($F493:G493)-SUM($F432:G432))/($E493+$C493-H$7))</f>
        <v>0</v>
      </c>
      <c r="I493" s="339">
        <f>IF(OR($C493&gt;I$7,$C493+$E493-1&lt;I$7),0,($D493-SUM($F493:H493)-SUM($F432:H432))/($E493+$C493-I$7))</f>
        <v>0</v>
      </c>
      <c r="J493" s="339">
        <f>IF(OR($C493&gt;J$7,$C493+$E493-1&lt;J$7),0,($D493-SUM($F493:I493)-SUM($F432:I432))/($E493+$C493-J$7))</f>
        <v>0</v>
      </c>
      <c r="K493" s="339">
        <f>IF(OR($C493&gt;K$7,$C493+$E493-1&lt;K$7),0,($D493-SUM($F493:J493)-SUM($F432:J432))/($E493+$C493-K$7))</f>
        <v>0</v>
      </c>
      <c r="L493" s="339">
        <f>IF(OR($C493&gt;L$7,$C493+$E493-1&lt;L$7),0,($D493-SUM($F493:K493)-SUM($F432:K432))/($E493+$C493-L$7))</f>
        <v>0</v>
      </c>
      <c r="M493" s="339">
        <f>IF(OR($C493&gt;M$7,$C493+$E493-1&lt;M$7),0,($D493-SUM($F493:L493)-SUM($F432:L432))/($E493+$C493-M$7))</f>
        <v>0</v>
      </c>
      <c r="N493" s="339">
        <f>IF(OR($C493&gt;N$7,$C493+$E493-1&lt;N$7),0,($D493-SUM($F493:M493)-SUM($F432:M432))/($E493+$C493-N$7))</f>
        <v>0</v>
      </c>
      <c r="O493" s="339">
        <f>IF(OR($C493&gt;O$7,$C493+$E493-1&lt;O$7),0,($D493-SUM($F493:N493)-SUM($F432:N432))/($E493+$C493-O$7))</f>
        <v>0</v>
      </c>
      <c r="P493" s="339">
        <f>IF(OR($C493&gt;P$7,$C493+$E493-1&lt;P$7),0,($D493-SUM($F493:O493)-SUM($F432:O432))/($E493+$C493-P$7))</f>
        <v>0</v>
      </c>
      <c r="Q493" s="339">
        <f>IF(OR($C493&gt;Q$7,$C493+$E493-1&lt;Q$7),0,($D493-SUM($F493:P493)-SUM($F432:P432))/($E493+$C493-Q$7))</f>
        <v>0</v>
      </c>
      <c r="R493" s="339">
        <f>IF(OR($C493&gt;R$7,$C493+$E493-1&lt;R$7),0,($D493-SUM($F493:Q493)-SUM($F432:Q432))/($E493+$C493-R$7))</f>
        <v>0</v>
      </c>
      <c r="S493" s="339">
        <f>IF(OR($C493&gt;S$7,$C493+$E493-1&lt;S$7),0,($D493-SUM($F493:R493)-SUM($F432:R432))/($E493+$C493-S$7))</f>
        <v>0</v>
      </c>
      <c r="T493" s="339">
        <f>IF(OR($C493&gt;T$7,$C493+$E493-1&lt;T$7),0,($D493-SUM($F493:S493)-SUM($F432:S432))/($E493+$C493-T$7))</f>
        <v>0</v>
      </c>
      <c r="U493" s="339">
        <f>IF(OR($C493&gt;U$7,$C493+$E493-1&lt;U$7),0,($D493-SUM($F493:T493)-SUM($F432:T432))/($E493+$C493-U$7))</f>
        <v>0</v>
      </c>
      <c r="V493" s="339">
        <f>IF(OR($C493&gt;V$7,$C493+$E493-1&lt;V$7),0,($D493-SUM($F493:U493)-SUM($F432:U432))/($E493+$C493-V$7))</f>
        <v>0</v>
      </c>
      <c r="W493" s="339">
        <f>IF(OR($C493&gt;W$7,$C493+$E493-1&lt;W$7),0,($D493-SUM($F493:V493)-SUM($F432:V432))/($E493+$C493-W$7))</f>
        <v>0</v>
      </c>
      <c r="X493" s="339">
        <f>IF(OR($C493&gt;X$7,$C493+$E493-1&lt;X$7),0,($D493-SUM($F493:W493)-SUM($F432:W432))/($E493+$C493-X$7))</f>
        <v>0</v>
      </c>
      <c r="Y493" s="339">
        <f>IF(OR($C493&gt;Y$7,$C493+$E493-1&lt;Y$7),0,($D493-SUM($F493:X493)-SUM($F432:X432))/($E493+$C493-Y$7))</f>
        <v>0</v>
      </c>
      <c r="Z493" s="339">
        <f>IF(OR($C493&gt;Z$7,$C493+$E493-1&lt;Z$7),0,($D493-SUM($F493:Y493)-SUM($F432:Y432))/($E493+$C493-Z$7))</f>
        <v>0</v>
      </c>
      <c r="AA493" s="339">
        <f>IF(OR($C493&gt;AA$7,$C493+$E493-1&lt;AA$7),0,($D493-SUM($F493:Z493)-SUM($F432:Z432))/($E493+$C493-AA$7))</f>
        <v>0</v>
      </c>
      <c r="AB493" s="339">
        <f>IF(OR($C493&gt;AB$7,$C493+$E493-1&lt;AB$7),0,($D493-SUM($F493:AA493)-SUM($F432:AA432))/($E493+$C493-AB$7))</f>
        <v>0</v>
      </c>
      <c r="AC493" s="339">
        <f>IF(OR($C493&gt;AC$7,$C493+$E493-1&lt;AC$7),0,($D493-SUM($F493:AB493)-SUM($F432:AB432))/($E493+$C493-AC$7))</f>
        <v>0</v>
      </c>
      <c r="AD493" s="339">
        <f>IF(OR($C493&gt;AD$7,$C493+$E493-1&lt;AD$7),0,($D493-SUM($F493:AC493)-SUM($F432:AC432))/($E493+$C493-AD$7))</f>
        <v>0</v>
      </c>
      <c r="AE493" s="339">
        <f>IF(OR($C493&gt;AE$7,$C493+$E493-1&lt;AE$7),0,($D493-SUM($F493:AD493)-SUM($F432:AD432))/($E493+$C493-AE$7))</f>
        <v>0</v>
      </c>
      <c r="AF493" s="339">
        <f>IF(OR($C493&gt;AF$7,$C493+$E493-1&lt;AF$7),0,($D493-SUM($F493:AE493)-SUM($F432:AE432))/($E493+$C493-AF$7))</f>
        <v>0</v>
      </c>
      <c r="AG493" s="339">
        <f>IF(OR($C493&gt;AG$7,$C493+$E493-1&lt;AG$7),0,($D493-SUM($F493:AF493)-SUM($F432:AF432))/($E493+$C493-AG$7))</f>
        <v>0</v>
      </c>
      <c r="AH493" s="339">
        <f>IF(OR($C493&gt;AH$7,$C493+$E493-1&lt;AH$7),0,($D493-SUM($F493:AG493)-SUM($F432:AG432))/($E493+$C493-AH$7))</f>
        <v>0</v>
      </c>
      <c r="AI493" s="339">
        <f>IF(OR($C493&gt;AI$7,$C493+$E493-1&lt;AI$7),0,($D493-SUM($F493:AH493)-SUM($F432:AH432))/($E493+$C493-AI$7))</f>
        <v>0</v>
      </c>
      <c r="AJ493" s="339">
        <f>IF(OR($C493&gt;AJ$7,$C493+$E493-1&lt;AJ$7),0,($D493-SUM($F493:AI493)-SUM($F432:AI432))/($E493+$C493-AJ$7))</f>
        <v>0</v>
      </c>
      <c r="AK493" s="339">
        <f>IF(OR($C493&gt;AK$7,$C493+$E493-1&lt;AK$7),0,($D493-SUM($F493:AJ493)-SUM($F432:AJ432))/($E493+$C493-AK$7))</f>
        <v>0</v>
      </c>
      <c r="AL493" s="339">
        <f>IF(OR($C493&gt;AL$7,$C493+$E493-1&lt;AL$7),0,($D493-SUM($F493:AK493)-SUM($F432:AK432))/($E493+$C493-AL$7))</f>
        <v>0</v>
      </c>
      <c r="AM493" s="339">
        <f>IF(OR($C493&gt;AM$7,$C493+$E493-1&lt;AM$7),0,($D493-SUM($F493:AL493)-SUM($F432:AL432))/($E493+$C493-AM$7))</f>
        <v>0</v>
      </c>
      <c r="AN493" s="339">
        <f>IF(OR($C493&gt;AN$7,$C493+$E493-1&lt;AN$7),0,($D493-SUM($F493:AM493)-SUM($F432:AM432))/($E493+$C493-AN$7))</f>
        <v>0</v>
      </c>
      <c r="AO493" s="339">
        <f>IF(OR($C493&gt;AO$7,$C493+$E493-1&lt;AO$7),0,($D493-SUM($F493:AN493)-SUM($F432:AN432))/($E493+$C493-AO$7))</f>
        <v>0</v>
      </c>
      <c r="AP493" s="339">
        <f>IF(OR($C493&gt;AP$7,$C493+$E493-1&lt;AP$7),0,($D493-SUM($F493:AO493)-SUM($F432:AO432))/($E493+$C493-AP$7))</f>
        <v>0</v>
      </c>
      <c r="AQ493" s="339">
        <f>IF(OR($C493&gt;AQ$7,$C493+$E493-1&lt;AQ$7),0,($D493-SUM($F493:AP493)-SUM($F432:AP432))/($E493+$C493-AQ$7))</f>
        <v>0</v>
      </c>
      <c r="AR493" s="339">
        <f>IF(OR($C493&gt;AR$7,$C493+$E493-1&lt;AR$7),0,($D493-SUM($F493:AQ493)-SUM($F432:AQ432))/($E493+$C493-AR$7))</f>
        <v>0</v>
      </c>
      <c r="AS493" s="339">
        <f>IF(OR($C493&gt;AS$7,$C493+$E493-1&lt;AS$7),0,($D493-SUM($F493:AR493)-SUM($F432:AR432))/($E493+$C493-AS$7))</f>
        <v>0</v>
      </c>
      <c r="AT493" s="339">
        <f>IF(OR($C493&gt;AT$7,$C493+$E493-1&lt;AT$7),0,($D493-SUM($F493:AS493)-SUM($F432:AS432))/($E493+$C493-AT$7))</f>
        <v>0</v>
      </c>
      <c r="AU493" s="339">
        <f>IF(OR($C493&gt;AU$7,$C493+$E493-1&lt;AU$7),0,($D493-SUM($F493:AT493)-SUM($F432:AT432))/($E493+$C493-AU$7))</f>
        <v>0</v>
      </c>
      <c r="AV493" s="339">
        <f>IF(OR($C493&gt;AV$7,$C493+$E493-1&lt;AV$7),0,($D493-SUM($F493:AU493)-SUM($F432:AU432))/($E493+$C493-AV$7))</f>
        <v>0</v>
      </c>
      <c r="AW493" s="339">
        <f>IF(OR($C493&gt;AW$7,$C493+$E493-1&lt;AW$7),0,($D493-SUM($F493:AV493)-SUM($F432:AV432))/($E493+$C493-AW$7))</f>
        <v>0</v>
      </c>
      <c r="AX493" s="339">
        <f>IF(OR($C493&gt;AX$7,$C493+$E493-1&lt;AX$7),0,($D493-SUM($F493:AW493)-SUM($F432:AW432))/($E493+$C493-AX$7))</f>
        <v>0</v>
      </c>
      <c r="AY493" s="339">
        <f>IF(OR($C493&gt;AY$7,$C493+$E493-1&lt;AY$7),0,($D493-SUM($F493:AX493)-SUM($F432:AX432))/($E493+$C493-AY$7))</f>
        <v>0</v>
      </c>
      <c r="AZ493" s="339">
        <f>IF(OR($C493&gt;AZ$7,$C493+$E493-1&lt;AZ$7),0,($D493-SUM($F493:AY493)-SUM($F432:AY432))/($E493+$C493-AZ$7))</f>
        <v>0</v>
      </c>
      <c r="BA493" s="339">
        <f>IF(OR($C493&gt;BA$7,$C493+$E493-1&lt;BA$7),0,($D493-SUM($F493:AZ493)-SUM($F432:AZ432))/($E493+$C493-BA$7))</f>
        <v>0</v>
      </c>
      <c r="BB493" s="339">
        <f>IF(OR($C493&gt;BB$7,$C493+$E493-1&lt;BB$7),0,($D493-SUM($F493:BA493)-SUM($F432:BA432))/($E493+$C493-BB$7))</f>
        <v>0</v>
      </c>
      <c r="BC493" s="339">
        <f>IF(OR($C493&gt;BC$7,$C493+$E493-1&lt;BC$7),0,($D493-SUM($F493:BB493)-SUM($F432:BB432))/($E493+$C493-BC$7))</f>
        <v>0</v>
      </c>
      <c r="BD493" s="339">
        <f>IF(OR($C493&gt;BD$7,$C493+$E493-1&lt;BD$7),0,($D493-SUM($F493:BC493)-SUM($F432:BC432))/($E493+$C493-BD$7))</f>
        <v>0</v>
      </c>
      <c r="BE493" s="339">
        <f>IF(OR($C493&gt;BE$7,$C493+$E493-1&lt;BE$7),0,($D493-SUM($F493:BD493)-SUM($F432:BD432))/($E493+$C493-BE$7))</f>
        <v>0</v>
      </c>
      <c r="BF493" s="339">
        <f>IF(OR($C493&gt;BF$7,$C493+$E493-1&lt;BF$7),0,($D493-SUM($F493:BE493)-SUM($F432:BE432))/($E493+$C493-BF$7))</f>
        <v>0</v>
      </c>
      <c r="BG493" s="339">
        <f>IF(OR($C493&gt;BG$7,$C493+$E493-1&lt;BG$7),0,($D493-SUM($F493:BF493)-SUM($F432:BF432))/($E493+$C493-BG$7))</f>
        <v>0</v>
      </c>
      <c r="BH493" s="339">
        <f>IF(OR($C493&gt;BH$7,$C493+$E493-1&lt;BH$7),0,($D493-SUM($F493:BG493)-SUM($F432:BG432))/($E493+$C493-BH$7))</f>
        <v>0</v>
      </c>
      <c r="BI493" s="339">
        <f>IF(OR($C493&gt;BI$7,$C493+$E493-1&lt;BI$7),0,($D493-SUM($F493:BH493)-SUM($F432:BH432))/($E493+$C493-BI$7))</f>
        <v>0</v>
      </c>
      <c r="BJ493" s="339">
        <f>IF(OR($C493&gt;BJ$7,$C493+$E493-1&lt;BJ$7),0,($D493-SUM($F493:BI493)-SUM($F432:BI432))/($E493+$C493-BJ$7))</f>
        <v>0</v>
      </c>
      <c r="BK493" s="339">
        <f>IF(OR($C493&gt;BK$7,$C493+$E493-1&lt;BK$7),0,($D493-SUM($F493:BJ493)-SUM($F432:BJ432))/($E493+$C493-BK$7))</f>
        <v>0</v>
      </c>
      <c r="BL493" s="339">
        <f>IF(OR($C493&gt;BL$7,$C493+$E493-1&lt;BL$7),0,($D493-SUM($F493:BK493)-SUM($F432:BK432))/($E493+$C493-BL$7))</f>
        <v>0</v>
      </c>
      <c r="BM493" s="339">
        <f>IF(OR($C493&gt;BM$7,$C493+$E493-1&lt;BM$7),0,($D493-SUM($F493:BL493)-SUM($F432:BL432))/($E493+$C493-BM$7))</f>
        <v>0</v>
      </c>
      <c r="BN493" s="339">
        <f>IF(OR($C493&gt;BN$7,$C493+$E493-1&lt;BN$7),0,($D493-SUM($F493:BM493)-SUM($F432:BM432))/($E493+$C493-BN$7))</f>
        <v>0</v>
      </c>
      <c r="BO493" s="253"/>
      <c r="BP493" s="253"/>
      <c r="BQ493" s="253"/>
      <c r="BR493" s="253"/>
      <c r="BS493" s="253"/>
      <c r="BT493" s="253"/>
      <c r="BU493" s="253"/>
      <c r="BV493" s="253"/>
      <c r="BW493" s="253"/>
      <c r="BX493" s="253"/>
      <c r="BY493" s="253"/>
      <c r="BZ493" s="253"/>
      <c r="CA493" s="253"/>
      <c r="CB493" s="253"/>
      <c r="CC493" s="253"/>
      <c r="CD493" s="253"/>
      <c r="CE493" s="253"/>
      <c r="CF493" s="253"/>
      <c r="CG493" s="253"/>
      <c r="CH493" s="253"/>
      <c r="CI493" s="253"/>
      <c r="CJ493" s="253"/>
      <c r="CK493" s="253"/>
      <c r="CL493" s="253"/>
    </row>
    <row r="494" spans="1:90" hidden="1" outlineLevel="1" x14ac:dyDescent="0.15">
      <c r="A494" s="112"/>
      <c r="B494" s="87"/>
      <c r="C494" s="8">
        <v>19</v>
      </c>
      <c r="D494" s="337">
        <v>0</v>
      </c>
      <c r="E494" s="8">
        <f t="shared" si="37"/>
        <v>0</v>
      </c>
      <c r="F494" s="338"/>
      <c r="G494" s="339">
        <f>IF(OR($C494&gt;G$7,$C494+$E494-1&lt;G$7),0,($D494-SUM($F494:F494)-SUM($F433:F433))/($E494+$C494-G$7))</f>
        <v>0</v>
      </c>
      <c r="H494" s="339">
        <f>IF(OR($C494&gt;H$7,$C494+$E494-1&lt;H$7),0,($D494-SUM($F494:G494)-SUM($F433:G433))/($E494+$C494-H$7))</f>
        <v>0</v>
      </c>
      <c r="I494" s="339">
        <f>IF(OR($C494&gt;I$7,$C494+$E494-1&lt;I$7),0,($D494-SUM($F494:H494)-SUM($F433:H433))/($E494+$C494-I$7))</f>
        <v>0</v>
      </c>
      <c r="J494" s="339">
        <f>IF(OR($C494&gt;J$7,$C494+$E494-1&lt;J$7),0,($D494-SUM($F494:I494)-SUM($F433:I433))/($E494+$C494-J$7))</f>
        <v>0</v>
      </c>
      <c r="K494" s="339">
        <f>IF(OR($C494&gt;K$7,$C494+$E494-1&lt;K$7),0,($D494-SUM($F494:J494)-SUM($F433:J433))/($E494+$C494-K$7))</f>
        <v>0</v>
      </c>
      <c r="L494" s="339">
        <f>IF(OR($C494&gt;L$7,$C494+$E494-1&lt;L$7),0,($D494-SUM($F494:K494)-SUM($F433:K433))/($E494+$C494-L$7))</f>
        <v>0</v>
      </c>
      <c r="M494" s="339">
        <f>IF(OR($C494&gt;M$7,$C494+$E494-1&lt;M$7),0,($D494-SUM($F494:L494)-SUM($F433:L433))/($E494+$C494-M$7))</f>
        <v>0</v>
      </c>
      <c r="N494" s="339">
        <f>IF(OR($C494&gt;N$7,$C494+$E494-1&lt;N$7),0,($D494-SUM($F494:M494)-SUM($F433:M433))/($E494+$C494-N$7))</f>
        <v>0</v>
      </c>
      <c r="O494" s="339">
        <f>IF(OR($C494&gt;O$7,$C494+$E494-1&lt;O$7),0,($D494-SUM($F494:N494)-SUM($F433:N433))/($E494+$C494-O$7))</f>
        <v>0</v>
      </c>
      <c r="P494" s="339">
        <f>IF(OR($C494&gt;P$7,$C494+$E494-1&lt;P$7),0,($D494-SUM($F494:O494)-SUM($F433:O433))/($E494+$C494-P$7))</f>
        <v>0</v>
      </c>
      <c r="Q494" s="339">
        <f>IF(OR($C494&gt;Q$7,$C494+$E494-1&lt;Q$7),0,($D494-SUM($F494:P494)-SUM($F433:P433))/($E494+$C494-Q$7))</f>
        <v>0</v>
      </c>
      <c r="R494" s="339">
        <f>IF(OR($C494&gt;R$7,$C494+$E494-1&lt;R$7),0,($D494-SUM($F494:Q494)-SUM($F433:Q433))/($E494+$C494-R$7))</f>
        <v>0</v>
      </c>
      <c r="S494" s="339">
        <f>IF(OR($C494&gt;S$7,$C494+$E494-1&lt;S$7),0,($D494-SUM($F494:R494)-SUM($F433:R433))/($E494+$C494-S$7))</f>
        <v>0</v>
      </c>
      <c r="T494" s="339">
        <f>IF(OR($C494&gt;T$7,$C494+$E494-1&lt;T$7),0,($D494-SUM($F494:S494)-SUM($F433:S433))/($E494+$C494-T$7))</f>
        <v>0</v>
      </c>
      <c r="U494" s="339">
        <f>IF(OR($C494&gt;U$7,$C494+$E494-1&lt;U$7),0,($D494-SUM($F494:T494)-SUM($F433:T433))/($E494+$C494-U$7))</f>
        <v>0</v>
      </c>
      <c r="V494" s="339">
        <f>IF(OR($C494&gt;V$7,$C494+$E494-1&lt;V$7),0,($D494-SUM($F494:U494)-SUM($F433:U433))/($E494+$C494-V$7))</f>
        <v>0</v>
      </c>
      <c r="W494" s="339">
        <f>IF(OR($C494&gt;W$7,$C494+$E494-1&lt;W$7),0,($D494-SUM($F494:V494)-SUM($F433:V433))/($E494+$C494-W$7))</f>
        <v>0</v>
      </c>
      <c r="X494" s="339">
        <f>IF(OR($C494&gt;X$7,$C494+$E494-1&lt;X$7),0,($D494-SUM($F494:W494)-SUM($F433:W433))/($E494+$C494-X$7))</f>
        <v>0</v>
      </c>
      <c r="Y494" s="339">
        <f>IF(OR($C494&gt;Y$7,$C494+$E494-1&lt;Y$7),0,($D494-SUM($F494:X494)-SUM($F433:X433))/($E494+$C494-Y$7))</f>
        <v>0</v>
      </c>
      <c r="Z494" s="339">
        <f>IF(OR($C494&gt;Z$7,$C494+$E494-1&lt;Z$7),0,($D494-SUM($F494:Y494)-SUM($F433:Y433))/($E494+$C494-Z$7))</f>
        <v>0</v>
      </c>
      <c r="AA494" s="339">
        <f>IF(OR($C494&gt;AA$7,$C494+$E494-1&lt;AA$7),0,($D494-SUM($F494:Z494)-SUM($F433:Z433))/($E494+$C494-AA$7))</f>
        <v>0</v>
      </c>
      <c r="AB494" s="339">
        <f>IF(OR($C494&gt;AB$7,$C494+$E494-1&lt;AB$7),0,($D494-SUM($F494:AA494)-SUM($F433:AA433))/($E494+$C494-AB$7))</f>
        <v>0</v>
      </c>
      <c r="AC494" s="339">
        <f>IF(OR($C494&gt;AC$7,$C494+$E494-1&lt;AC$7),0,($D494-SUM($F494:AB494)-SUM($F433:AB433))/($E494+$C494-AC$7))</f>
        <v>0</v>
      </c>
      <c r="AD494" s="339">
        <f>IF(OR($C494&gt;AD$7,$C494+$E494-1&lt;AD$7),0,($D494-SUM($F494:AC494)-SUM($F433:AC433))/($E494+$C494-AD$7))</f>
        <v>0</v>
      </c>
      <c r="AE494" s="339">
        <f>IF(OR($C494&gt;AE$7,$C494+$E494-1&lt;AE$7),0,($D494-SUM($F494:AD494)-SUM($F433:AD433))/($E494+$C494-AE$7))</f>
        <v>0</v>
      </c>
      <c r="AF494" s="339">
        <f>IF(OR($C494&gt;AF$7,$C494+$E494-1&lt;AF$7),0,($D494-SUM($F494:AE494)-SUM($F433:AE433))/($E494+$C494-AF$7))</f>
        <v>0</v>
      </c>
      <c r="AG494" s="339">
        <f>IF(OR($C494&gt;AG$7,$C494+$E494-1&lt;AG$7),0,($D494-SUM($F494:AF494)-SUM($F433:AF433))/($E494+$C494-AG$7))</f>
        <v>0</v>
      </c>
      <c r="AH494" s="339">
        <f>IF(OR($C494&gt;AH$7,$C494+$E494-1&lt;AH$7),0,($D494-SUM($F494:AG494)-SUM($F433:AG433))/($E494+$C494-AH$7))</f>
        <v>0</v>
      </c>
      <c r="AI494" s="339">
        <f>IF(OR($C494&gt;AI$7,$C494+$E494-1&lt;AI$7),0,($D494-SUM($F494:AH494)-SUM($F433:AH433))/($E494+$C494-AI$7))</f>
        <v>0</v>
      </c>
      <c r="AJ494" s="339">
        <f>IF(OR($C494&gt;AJ$7,$C494+$E494-1&lt;AJ$7),0,($D494-SUM($F494:AI494)-SUM($F433:AI433))/($E494+$C494-AJ$7))</f>
        <v>0</v>
      </c>
      <c r="AK494" s="339">
        <f>IF(OR($C494&gt;AK$7,$C494+$E494-1&lt;AK$7),0,($D494-SUM($F494:AJ494)-SUM($F433:AJ433))/($E494+$C494-AK$7))</f>
        <v>0</v>
      </c>
      <c r="AL494" s="339">
        <f>IF(OR($C494&gt;AL$7,$C494+$E494-1&lt;AL$7),0,($D494-SUM($F494:AK494)-SUM($F433:AK433))/($E494+$C494-AL$7))</f>
        <v>0</v>
      </c>
      <c r="AM494" s="339">
        <f>IF(OR($C494&gt;AM$7,$C494+$E494-1&lt;AM$7),0,($D494-SUM($F494:AL494)-SUM($F433:AL433))/($E494+$C494-AM$7))</f>
        <v>0</v>
      </c>
      <c r="AN494" s="339">
        <f>IF(OR($C494&gt;AN$7,$C494+$E494-1&lt;AN$7),0,($D494-SUM($F494:AM494)-SUM($F433:AM433))/($E494+$C494-AN$7))</f>
        <v>0</v>
      </c>
      <c r="AO494" s="339">
        <f>IF(OR($C494&gt;AO$7,$C494+$E494-1&lt;AO$7),0,($D494-SUM($F494:AN494)-SUM($F433:AN433))/($E494+$C494-AO$7))</f>
        <v>0</v>
      </c>
      <c r="AP494" s="339">
        <f>IF(OR($C494&gt;AP$7,$C494+$E494-1&lt;AP$7),0,($D494-SUM($F494:AO494)-SUM($F433:AO433))/($E494+$C494-AP$7))</f>
        <v>0</v>
      </c>
      <c r="AQ494" s="339">
        <f>IF(OR($C494&gt;AQ$7,$C494+$E494-1&lt;AQ$7),0,($D494-SUM($F494:AP494)-SUM($F433:AP433))/($E494+$C494-AQ$7))</f>
        <v>0</v>
      </c>
      <c r="AR494" s="339">
        <f>IF(OR($C494&gt;AR$7,$C494+$E494-1&lt;AR$7),0,($D494-SUM($F494:AQ494)-SUM($F433:AQ433))/($E494+$C494-AR$7))</f>
        <v>0</v>
      </c>
      <c r="AS494" s="339">
        <f>IF(OR($C494&gt;AS$7,$C494+$E494-1&lt;AS$7),0,($D494-SUM($F494:AR494)-SUM($F433:AR433))/($E494+$C494-AS$7))</f>
        <v>0</v>
      </c>
      <c r="AT494" s="339">
        <f>IF(OR($C494&gt;AT$7,$C494+$E494-1&lt;AT$7),0,($D494-SUM($F494:AS494)-SUM($F433:AS433))/($E494+$C494-AT$7))</f>
        <v>0</v>
      </c>
      <c r="AU494" s="339">
        <f>IF(OR($C494&gt;AU$7,$C494+$E494-1&lt;AU$7),0,($D494-SUM($F494:AT494)-SUM($F433:AT433))/($E494+$C494-AU$7))</f>
        <v>0</v>
      </c>
      <c r="AV494" s="339">
        <f>IF(OR($C494&gt;AV$7,$C494+$E494-1&lt;AV$7),0,($D494-SUM($F494:AU494)-SUM($F433:AU433))/($E494+$C494-AV$7))</f>
        <v>0</v>
      </c>
      <c r="AW494" s="339">
        <f>IF(OR($C494&gt;AW$7,$C494+$E494-1&lt;AW$7),0,($D494-SUM($F494:AV494)-SUM($F433:AV433))/($E494+$C494-AW$7))</f>
        <v>0</v>
      </c>
      <c r="AX494" s="339">
        <f>IF(OR($C494&gt;AX$7,$C494+$E494-1&lt;AX$7),0,($D494-SUM($F494:AW494)-SUM($F433:AW433))/($E494+$C494-AX$7))</f>
        <v>0</v>
      </c>
      <c r="AY494" s="339">
        <f>IF(OR($C494&gt;AY$7,$C494+$E494-1&lt;AY$7),0,($D494-SUM($F494:AX494)-SUM($F433:AX433))/($E494+$C494-AY$7))</f>
        <v>0</v>
      </c>
      <c r="AZ494" s="339">
        <f>IF(OR($C494&gt;AZ$7,$C494+$E494-1&lt;AZ$7),0,($D494-SUM($F494:AY494)-SUM($F433:AY433))/($E494+$C494-AZ$7))</f>
        <v>0</v>
      </c>
      <c r="BA494" s="339">
        <f>IF(OR($C494&gt;BA$7,$C494+$E494-1&lt;BA$7),0,($D494-SUM($F494:AZ494)-SUM($F433:AZ433))/($E494+$C494-BA$7))</f>
        <v>0</v>
      </c>
      <c r="BB494" s="339">
        <f>IF(OR($C494&gt;BB$7,$C494+$E494-1&lt;BB$7),0,($D494-SUM($F494:BA494)-SUM($F433:BA433))/($E494+$C494-BB$7))</f>
        <v>0</v>
      </c>
      <c r="BC494" s="339">
        <f>IF(OR($C494&gt;BC$7,$C494+$E494-1&lt;BC$7),0,($D494-SUM($F494:BB494)-SUM($F433:BB433))/($E494+$C494-BC$7))</f>
        <v>0</v>
      </c>
      <c r="BD494" s="339">
        <f>IF(OR($C494&gt;BD$7,$C494+$E494-1&lt;BD$7),0,($D494-SUM($F494:BC494)-SUM($F433:BC433))/($E494+$C494-BD$7))</f>
        <v>0</v>
      </c>
      <c r="BE494" s="339">
        <f>IF(OR($C494&gt;BE$7,$C494+$E494-1&lt;BE$7),0,($D494-SUM($F494:BD494)-SUM($F433:BD433))/($E494+$C494-BE$7))</f>
        <v>0</v>
      </c>
      <c r="BF494" s="339">
        <f>IF(OR($C494&gt;BF$7,$C494+$E494-1&lt;BF$7),0,($D494-SUM($F494:BE494)-SUM($F433:BE433))/($E494+$C494-BF$7))</f>
        <v>0</v>
      </c>
      <c r="BG494" s="339">
        <f>IF(OR($C494&gt;BG$7,$C494+$E494-1&lt;BG$7),0,($D494-SUM($F494:BF494)-SUM($F433:BF433))/($E494+$C494-BG$7))</f>
        <v>0</v>
      </c>
      <c r="BH494" s="339">
        <f>IF(OR($C494&gt;BH$7,$C494+$E494-1&lt;BH$7),0,($D494-SUM($F494:BG494)-SUM($F433:BG433))/($E494+$C494-BH$7))</f>
        <v>0</v>
      </c>
      <c r="BI494" s="339">
        <f>IF(OR($C494&gt;BI$7,$C494+$E494-1&lt;BI$7),0,($D494-SUM($F494:BH494)-SUM($F433:BH433))/($E494+$C494-BI$7))</f>
        <v>0</v>
      </c>
      <c r="BJ494" s="339">
        <f>IF(OR($C494&gt;BJ$7,$C494+$E494-1&lt;BJ$7),0,($D494-SUM($F494:BI494)-SUM($F433:BI433))/($E494+$C494-BJ$7))</f>
        <v>0</v>
      </c>
      <c r="BK494" s="339">
        <f>IF(OR($C494&gt;BK$7,$C494+$E494-1&lt;BK$7),0,($D494-SUM($F494:BJ494)-SUM($F433:BJ433))/($E494+$C494-BK$7))</f>
        <v>0</v>
      </c>
      <c r="BL494" s="339">
        <f>IF(OR($C494&gt;BL$7,$C494+$E494-1&lt;BL$7),0,($D494-SUM($F494:BK494)-SUM($F433:BK433))/($E494+$C494-BL$7))</f>
        <v>0</v>
      </c>
      <c r="BM494" s="339">
        <f>IF(OR($C494&gt;BM$7,$C494+$E494-1&lt;BM$7),0,($D494-SUM($F494:BL494)-SUM($F433:BL433))/($E494+$C494-BM$7))</f>
        <v>0</v>
      </c>
      <c r="BN494" s="339">
        <f>IF(OR($C494&gt;BN$7,$C494+$E494-1&lt;BN$7),0,($D494-SUM($F494:BM494)-SUM($F433:BM433))/($E494+$C494-BN$7))</f>
        <v>0</v>
      </c>
      <c r="BO494" s="253"/>
      <c r="BP494" s="253"/>
      <c r="BQ494" s="253"/>
      <c r="BR494" s="253"/>
      <c r="BS494" s="253"/>
      <c r="BT494" s="253"/>
      <c r="BU494" s="253"/>
      <c r="BV494" s="253"/>
      <c r="BW494" s="253"/>
      <c r="BX494" s="253"/>
      <c r="BY494" s="253"/>
      <c r="BZ494" s="253"/>
      <c r="CA494" s="253"/>
      <c r="CB494" s="253"/>
      <c r="CC494" s="253"/>
      <c r="CD494" s="253"/>
      <c r="CE494" s="253"/>
      <c r="CF494" s="253"/>
      <c r="CG494" s="253"/>
      <c r="CH494" s="253"/>
      <c r="CI494" s="253"/>
      <c r="CJ494" s="253"/>
      <c r="CK494" s="253"/>
      <c r="CL494" s="253"/>
    </row>
    <row r="495" spans="1:90" hidden="1" outlineLevel="1" x14ac:dyDescent="0.15">
      <c r="A495" s="112"/>
      <c r="B495" s="87"/>
      <c r="C495" s="8">
        <v>20</v>
      </c>
      <c r="D495" s="337">
        <v>0</v>
      </c>
      <c r="E495" s="8">
        <f t="shared" si="37"/>
        <v>0</v>
      </c>
      <c r="F495" s="338"/>
      <c r="G495" s="339">
        <f>IF(OR($C495&gt;G$7,$C495+$E495-1&lt;G$7),0,($D495-SUM($F495:F495)-SUM($F434:F434))/($E495+$C495-G$7))</f>
        <v>0</v>
      </c>
      <c r="H495" s="339">
        <f>IF(OR($C495&gt;H$7,$C495+$E495-1&lt;H$7),0,($D495-SUM($F495:G495)-SUM($F434:G434))/($E495+$C495-H$7))</f>
        <v>0</v>
      </c>
      <c r="I495" s="339">
        <f>IF(OR($C495&gt;I$7,$C495+$E495-1&lt;I$7),0,($D495-SUM($F495:H495)-SUM($F434:H434))/($E495+$C495-I$7))</f>
        <v>0</v>
      </c>
      <c r="J495" s="339">
        <f>IF(OR($C495&gt;J$7,$C495+$E495-1&lt;J$7),0,($D495-SUM($F495:I495)-SUM($F434:I434))/($E495+$C495-J$7))</f>
        <v>0</v>
      </c>
      <c r="K495" s="339">
        <f>IF(OR($C495&gt;K$7,$C495+$E495-1&lt;K$7),0,($D495-SUM($F495:J495)-SUM($F434:J434))/($E495+$C495-K$7))</f>
        <v>0</v>
      </c>
      <c r="L495" s="339">
        <f>IF(OR($C495&gt;L$7,$C495+$E495-1&lt;L$7),0,($D495-SUM($F495:K495)-SUM($F434:K434))/($E495+$C495-L$7))</f>
        <v>0</v>
      </c>
      <c r="M495" s="339">
        <f>IF(OR($C495&gt;M$7,$C495+$E495-1&lt;M$7),0,($D495-SUM($F495:L495)-SUM($F434:L434))/($E495+$C495-M$7))</f>
        <v>0</v>
      </c>
      <c r="N495" s="339">
        <f>IF(OR($C495&gt;N$7,$C495+$E495-1&lt;N$7),0,($D495-SUM($F495:M495)-SUM($F434:M434))/($E495+$C495-N$7))</f>
        <v>0</v>
      </c>
      <c r="O495" s="339">
        <f>IF(OR($C495&gt;O$7,$C495+$E495-1&lt;O$7),0,($D495-SUM($F495:N495)-SUM($F434:N434))/($E495+$C495-O$7))</f>
        <v>0</v>
      </c>
      <c r="P495" s="339">
        <f>IF(OR($C495&gt;P$7,$C495+$E495-1&lt;P$7),0,($D495-SUM($F495:O495)-SUM($F434:O434))/($E495+$C495-P$7))</f>
        <v>0</v>
      </c>
      <c r="Q495" s="339">
        <f>IF(OR($C495&gt;Q$7,$C495+$E495-1&lt;Q$7),0,($D495-SUM($F495:P495)-SUM($F434:P434))/($E495+$C495-Q$7))</f>
        <v>0</v>
      </c>
      <c r="R495" s="339">
        <f>IF(OR($C495&gt;R$7,$C495+$E495-1&lt;R$7),0,($D495-SUM($F495:Q495)-SUM($F434:Q434))/($E495+$C495-R$7))</f>
        <v>0</v>
      </c>
      <c r="S495" s="339">
        <f>IF(OR($C495&gt;S$7,$C495+$E495-1&lt;S$7),0,($D495-SUM($F495:R495)-SUM($F434:R434))/($E495+$C495-S$7))</f>
        <v>0</v>
      </c>
      <c r="T495" s="339">
        <f>IF(OR($C495&gt;T$7,$C495+$E495-1&lt;T$7),0,($D495-SUM($F495:S495)-SUM($F434:S434))/($E495+$C495-T$7))</f>
        <v>0</v>
      </c>
      <c r="U495" s="339">
        <f>IF(OR($C495&gt;U$7,$C495+$E495-1&lt;U$7),0,($D495-SUM($F495:T495)-SUM($F434:T434))/($E495+$C495-U$7))</f>
        <v>0</v>
      </c>
      <c r="V495" s="339">
        <f>IF(OR($C495&gt;V$7,$C495+$E495-1&lt;V$7),0,($D495-SUM($F495:U495)-SUM($F434:U434))/($E495+$C495-V$7))</f>
        <v>0</v>
      </c>
      <c r="W495" s="339">
        <f>IF(OR($C495&gt;W$7,$C495+$E495-1&lt;W$7),0,($D495-SUM($F495:V495)-SUM($F434:V434))/($E495+$C495-W$7))</f>
        <v>0</v>
      </c>
      <c r="X495" s="339">
        <f>IF(OR($C495&gt;X$7,$C495+$E495-1&lt;X$7),0,($D495-SUM($F495:W495)-SUM($F434:W434))/($E495+$C495-X$7))</f>
        <v>0</v>
      </c>
      <c r="Y495" s="339">
        <f>IF(OR($C495&gt;Y$7,$C495+$E495-1&lt;Y$7),0,($D495-SUM($F495:X495)-SUM($F434:X434))/($E495+$C495-Y$7))</f>
        <v>0</v>
      </c>
      <c r="Z495" s="339">
        <f>IF(OR($C495&gt;Z$7,$C495+$E495-1&lt;Z$7),0,($D495-SUM($F495:Y495)-SUM($F434:Y434))/($E495+$C495-Z$7))</f>
        <v>0</v>
      </c>
      <c r="AA495" s="339">
        <f>IF(OR($C495&gt;AA$7,$C495+$E495-1&lt;AA$7),0,($D495-SUM($F495:Z495)-SUM($F434:Z434))/($E495+$C495-AA$7))</f>
        <v>0</v>
      </c>
      <c r="AB495" s="339">
        <f>IF(OR($C495&gt;AB$7,$C495+$E495-1&lt;AB$7),0,($D495-SUM($F495:AA495)-SUM($F434:AA434))/($E495+$C495-AB$7))</f>
        <v>0</v>
      </c>
      <c r="AC495" s="339">
        <f>IF(OR($C495&gt;AC$7,$C495+$E495-1&lt;AC$7),0,($D495-SUM($F495:AB495)-SUM($F434:AB434))/($E495+$C495-AC$7))</f>
        <v>0</v>
      </c>
      <c r="AD495" s="339">
        <f>IF(OR($C495&gt;AD$7,$C495+$E495-1&lt;AD$7),0,($D495-SUM($F495:AC495)-SUM($F434:AC434))/($E495+$C495-AD$7))</f>
        <v>0</v>
      </c>
      <c r="AE495" s="339">
        <f>IF(OR($C495&gt;AE$7,$C495+$E495-1&lt;AE$7),0,($D495-SUM($F495:AD495)-SUM($F434:AD434))/($E495+$C495-AE$7))</f>
        <v>0</v>
      </c>
      <c r="AF495" s="339">
        <f>IF(OR($C495&gt;AF$7,$C495+$E495-1&lt;AF$7),0,($D495-SUM($F495:AE495)-SUM($F434:AE434))/($E495+$C495-AF$7))</f>
        <v>0</v>
      </c>
      <c r="AG495" s="339">
        <f>IF(OR($C495&gt;AG$7,$C495+$E495-1&lt;AG$7),0,($D495-SUM($F495:AF495)-SUM($F434:AF434))/($E495+$C495-AG$7))</f>
        <v>0</v>
      </c>
      <c r="AH495" s="339">
        <f>IF(OR($C495&gt;AH$7,$C495+$E495-1&lt;AH$7),0,($D495-SUM($F495:AG495)-SUM($F434:AG434))/($E495+$C495-AH$7))</f>
        <v>0</v>
      </c>
      <c r="AI495" s="339">
        <f>IF(OR($C495&gt;AI$7,$C495+$E495-1&lt;AI$7),0,($D495-SUM($F495:AH495)-SUM($F434:AH434))/($E495+$C495-AI$7))</f>
        <v>0</v>
      </c>
      <c r="AJ495" s="339">
        <f>IF(OR($C495&gt;AJ$7,$C495+$E495-1&lt;AJ$7),0,($D495-SUM($F495:AI495)-SUM($F434:AI434))/($E495+$C495-AJ$7))</f>
        <v>0</v>
      </c>
      <c r="AK495" s="339">
        <f>IF(OR($C495&gt;AK$7,$C495+$E495-1&lt;AK$7),0,($D495-SUM($F495:AJ495)-SUM($F434:AJ434))/($E495+$C495-AK$7))</f>
        <v>0</v>
      </c>
      <c r="AL495" s="339">
        <f>IF(OR($C495&gt;AL$7,$C495+$E495-1&lt;AL$7),0,($D495-SUM($F495:AK495)-SUM($F434:AK434))/($E495+$C495-AL$7))</f>
        <v>0</v>
      </c>
      <c r="AM495" s="339">
        <f>IF(OR($C495&gt;AM$7,$C495+$E495-1&lt;AM$7),0,($D495-SUM($F495:AL495)-SUM($F434:AL434))/($E495+$C495-AM$7))</f>
        <v>0</v>
      </c>
      <c r="AN495" s="339">
        <f>IF(OR($C495&gt;AN$7,$C495+$E495-1&lt;AN$7),0,($D495-SUM($F495:AM495)-SUM($F434:AM434))/($E495+$C495-AN$7))</f>
        <v>0</v>
      </c>
      <c r="AO495" s="339">
        <f>IF(OR($C495&gt;AO$7,$C495+$E495-1&lt;AO$7),0,($D495-SUM($F495:AN495)-SUM($F434:AN434))/($E495+$C495-AO$7))</f>
        <v>0</v>
      </c>
      <c r="AP495" s="339">
        <f>IF(OR($C495&gt;AP$7,$C495+$E495-1&lt;AP$7),0,($D495-SUM($F495:AO495)-SUM($F434:AO434))/($E495+$C495-AP$7))</f>
        <v>0</v>
      </c>
      <c r="AQ495" s="339">
        <f>IF(OR($C495&gt;AQ$7,$C495+$E495-1&lt;AQ$7),0,($D495-SUM($F495:AP495)-SUM($F434:AP434))/($E495+$C495-AQ$7))</f>
        <v>0</v>
      </c>
      <c r="AR495" s="339">
        <f>IF(OR($C495&gt;AR$7,$C495+$E495-1&lt;AR$7),0,($D495-SUM($F495:AQ495)-SUM($F434:AQ434))/($E495+$C495-AR$7))</f>
        <v>0</v>
      </c>
      <c r="AS495" s="339">
        <f>IF(OR($C495&gt;AS$7,$C495+$E495-1&lt;AS$7),0,($D495-SUM($F495:AR495)-SUM($F434:AR434))/($E495+$C495-AS$7))</f>
        <v>0</v>
      </c>
      <c r="AT495" s="339">
        <f>IF(OR($C495&gt;AT$7,$C495+$E495-1&lt;AT$7),0,($D495-SUM($F495:AS495)-SUM($F434:AS434))/($E495+$C495-AT$7))</f>
        <v>0</v>
      </c>
      <c r="AU495" s="339">
        <f>IF(OR($C495&gt;AU$7,$C495+$E495-1&lt;AU$7),0,($D495-SUM($F495:AT495)-SUM($F434:AT434))/($E495+$C495-AU$7))</f>
        <v>0</v>
      </c>
      <c r="AV495" s="339">
        <f>IF(OR($C495&gt;AV$7,$C495+$E495-1&lt;AV$7),0,($D495-SUM($F495:AU495)-SUM($F434:AU434))/($E495+$C495-AV$7))</f>
        <v>0</v>
      </c>
      <c r="AW495" s="339">
        <f>IF(OR($C495&gt;AW$7,$C495+$E495-1&lt;AW$7),0,($D495-SUM($F495:AV495)-SUM($F434:AV434))/($E495+$C495-AW$7))</f>
        <v>0</v>
      </c>
      <c r="AX495" s="339">
        <f>IF(OR($C495&gt;AX$7,$C495+$E495-1&lt;AX$7),0,($D495-SUM($F495:AW495)-SUM($F434:AW434))/($E495+$C495-AX$7))</f>
        <v>0</v>
      </c>
      <c r="AY495" s="339">
        <f>IF(OR($C495&gt;AY$7,$C495+$E495-1&lt;AY$7),0,($D495-SUM($F495:AX495)-SUM($F434:AX434))/($E495+$C495-AY$7))</f>
        <v>0</v>
      </c>
      <c r="AZ495" s="339">
        <f>IF(OR($C495&gt;AZ$7,$C495+$E495-1&lt;AZ$7),0,($D495-SUM($F495:AY495)-SUM($F434:AY434))/($E495+$C495-AZ$7))</f>
        <v>0</v>
      </c>
      <c r="BA495" s="339">
        <f>IF(OR($C495&gt;BA$7,$C495+$E495-1&lt;BA$7),0,($D495-SUM($F495:AZ495)-SUM($F434:AZ434))/($E495+$C495-BA$7))</f>
        <v>0</v>
      </c>
      <c r="BB495" s="339">
        <f>IF(OR($C495&gt;BB$7,$C495+$E495-1&lt;BB$7),0,($D495-SUM($F495:BA495)-SUM($F434:BA434))/($E495+$C495-BB$7))</f>
        <v>0</v>
      </c>
      <c r="BC495" s="339">
        <f>IF(OR($C495&gt;BC$7,$C495+$E495-1&lt;BC$7),0,($D495-SUM($F495:BB495)-SUM($F434:BB434))/($E495+$C495-BC$7))</f>
        <v>0</v>
      </c>
      <c r="BD495" s="339">
        <f>IF(OR($C495&gt;BD$7,$C495+$E495-1&lt;BD$7),0,($D495-SUM($F495:BC495)-SUM($F434:BC434))/($E495+$C495-BD$7))</f>
        <v>0</v>
      </c>
      <c r="BE495" s="339">
        <f>IF(OR($C495&gt;BE$7,$C495+$E495-1&lt;BE$7),0,($D495-SUM($F495:BD495)-SUM($F434:BD434))/($E495+$C495-BE$7))</f>
        <v>0</v>
      </c>
      <c r="BF495" s="339">
        <f>IF(OR($C495&gt;BF$7,$C495+$E495-1&lt;BF$7),0,($D495-SUM($F495:BE495)-SUM($F434:BE434))/($E495+$C495-BF$7))</f>
        <v>0</v>
      </c>
      <c r="BG495" s="339">
        <f>IF(OR($C495&gt;BG$7,$C495+$E495-1&lt;BG$7),0,($D495-SUM($F495:BF495)-SUM($F434:BF434))/($E495+$C495-BG$7))</f>
        <v>0</v>
      </c>
      <c r="BH495" s="339">
        <f>IF(OR($C495&gt;BH$7,$C495+$E495-1&lt;BH$7),0,($D495-SUM($F495:BG495)-SUM($F434:BG434))/($E495+$C495-BH$7))</f>
        <v>0</v>
      </c>
      <c r="BI495" s="339">
        <f>IF(OR($C495&gt;BI$7,$C495+$E495-1&lt;BI$7),0,($D495-SUM($F495:BH495)-SUM($F434:BH434))/($E495+$C495-BI$7))</f>
        <v>0</v>
      </c>
      <c r="BJ495" s="339">
        <f>IF(OR($C495&gt;BJ$7,$C495+$E495-1&lt;BJ$7),0,($D495-SUM($F495:BI495)-SUM($F434:BI434))/($E495+$C495-BJ$7))</f>
        <v>0</v>
      </c>
      <c r="BK495" s="339">
        <f>IF(OR($C495&gt;BK$7,$C495+$E495-1&lt;BK$7),0,($D495-SUM($F495:BJ495)-SUM($F434:BJ434))/($E495+$C495-BK$7))</f>
        <v>0</v>
      </c>
      <c r="BL495" s="339">
        <f>IF(OR($C495&gt;BL$7,$C495+$E495-1&lt;BL$7),0,($D495-SUM($F495:BK495)-SUM($F434:BK434))/($E495+$C495-BL$7))</f>
        <v>0</v>
      </c>
      <c r="BM495" s="339">
        <f>IF(OR($C495&gt;BM$7,$C495+$E495-1&lt;BM$7),0,($D495-SUM($F495:BL495)-SUM($F434:BL434))/($E495+$C495-BM$7))</f>
        <v>0</v>
      </c>
      <c r="BN495" s="339">
        <f>IF(OR($C495&gt;BN$7,$C495+$E495-1&lt;BN$7),0,($D495-SUM($F495:BM495)-SUM($F434:BM434))/($E495+$C495-BN$7))</f>
        <v>0</v>
      </c>
      <c r="BO495" s="253"/>
      <c r="BP495" s="253"/>
      <c r="BQ495" s="253"/>
      <c r="BR495" s="253"/>
      <c r="BS495" s="253"/>
      <c r="BT495" s="253"/>
      <c r="BU495" s="253"/>
      <c r="BV495" s="253"/>
      <c r="BW495" s="253"/>
      <c r="BX495" s="253"/>
      <c r="BY495" s="253"/>
      <c r="BZ495" s="253"/>
      <c r="CA495" s="253"/>
      <c r="CB495" s="253"/>
      <c r="CC495" s="253"/>
      <c r="CD495" s="253"/>
      <c r="CE495" s="253"/>
      <c r="CF495" s="253"/>
      <c r="CG495" s="253"/>
      <c r="CH495" s="253"/>
      <c r="CI495" s="253"/>
      <c r="CJ495" s="253"/>
      <c r="CK495" s="253"/>
      <c r="CL495" s="253"/>
    </row>
    <row r="496" spans="1:90" hidden="1" outlineLevel="1" x14ac:dyDescent="0.15">
      <c r="A496" s="112"/>
      <c r="B496" s="87"/>
      <c r="C496" s="8">
        <v>21</v>
      </c>
      <c r="D496" s="337">
        <v>0</v>
      </c>
      <c r="E496" s="8">
        <f t="shared" si="37"/>
        <v>0</v>
      </c>
      <c r="F496" s="338"/>
      <c r="G496" s="339">
        <f>IF(OR($C496&gt;G$7,$C496+$E496-1&lt;G$7),0,($D496-SUM($F496:F496)-SUM($F435:F435))/($E496+$C496-G$7))</f>
        <v>0</v>
      </c>
      <c r="H496" s="339">
        <f>IF(OR($C496&gt;H$7,$C496+$E496-1&lt;H$7),0,($D496-SUM($F496:G496)-SUM($F435:G435))/($E496+$C496-H$7))</f>
        <v>0</v>
      </c>
      <c r="I496" s="339">
        <f>IF(OR($C496&gt;I$7,$C496+$E496-1&lt;I$7),0,($D496-SUM($F496:H496)-SUM($F435:H435))/($E496+$C496-I$7))</f>
        <v>0</v>
      </c>
      <c r="J496" s="339">
        <f>IF(OR($C496&gt;J$7,$C496+$E496-1&lt;J$7),0,($D496-SUM($F496:I496)-SUM($F435:I435))/($E496+$C496-J$7))</f>
        <v>0</v>
      </c>
      <c r="K496" s="339">
        <f>IF(OR($C496&gt;K$7,$C496+$E496-1&lt;K$7),0,($D496-SUM($F496:J496)-SUM($F435:J435))/($E496+$C496-K$7))</f>
        <v>0</v>
      </c>
      <c r="L496" s="339">
        <f>IF(OR($C496&gt;L$7,$C496+$E496-1&lt;L$7),0,($D496-SUM($F496:K496)-SUM($F435:K435))/($E496+$C496-L$7))</f>
        <v>0</v>
      </c>
      <c r="M496" s="339">
        <f>IF(OR($C496&gt;M$7,$C496+$E496-1&lt;M$7),0,($D496-SUM($F496:L496)-SUM($F435:L435))/($E496+$C496-M$7))</f>
        <v>0</v>
      </c>
      <c r="N496" s="339">
        <f>IF(OR($C496&gt;N$7,$C496+$E496-1&lt;N$7),0,($D496-SUM($F496:M496)-SUM($F435:M435))/($E496+$C496-N$7))</f>
        <v>0</v>
      </c>
      <c r="O496" s="339">
        <f>IF(OR($C496&gt;O$7,$C496+$E496-1&lt;O$7),0,($D496-SUM($F496:N496)-SUM($F435:N435))/($E496+$C496-O$7))</f>
        <v>0</v>
      </c>
      <c r="P496" s="339">
        <f>IF(OR($C496&gt;P$7,$C496+$E496-1&lt;P$7),0,($D496-SUM($F496:O496)-SUM($F435:O435))/($E496+$C496-P$7))</f>
        <v>0</v>
      </c>
      <c r="Q496" s="339">
        <f>IF(OR($C496&gt;Q$7,$C496+$E496-1&lt;Q$7),0,($D496-SUM($F496:P496)-SUM($F435:P435))/($E496+$C496-Q$7))</f>
        <v>0</v>
      </c>
      <c r="R496" s="339">
        <f>IF(OR($C496&gt;R$7,$C496+$E496-1&lt;R$7),0,($D496-SUM($F496:Q496)-SUM($F435:Q435))/($E496+$C496-R$7))</f>
        <v>0</v>
      </c>
      <c r="S496" s="339">
        <f>IF(OR($C496&gt;S$7,$C496+$E496-1&lt;S$7),0,($D496-SUM($F496:R496)-SUM($F435:R435))/($E496+$C496-S$7))</f>
        <v>0</v>
      </c>
      <c r="T496" s="339">
        <f>IF(OR($C496&gt;T$7,$C496+$E496-1&lt;T$7),0,($D496-SUM($F496:S496)-SUM($F435:S435))/($E496+$C496-T$7))</f>
        <v>0</v>
      </c>
      <c r="U496" s="339">
        <f>IF(OR($C496&gt;U$7,$C496+$E496-1&lt;U$7),0,($D496-SUM($F496:T496)-SUM($F435:T435))/($E496+$C496-U$7))</f>
        <v>0</v>
      </c>
      <c r="V496" s="339">
        <f>IF(OR($C496&gt;V$7,$C496+$E496-1&lt;V$7),0,($D496-SUM($F496:U496)-SUM($F435:U435))/($E496+$C496-V$7))</f>
        <v>0</v>
      </c>
      <c r="W496" s="339">
        <f>IF(OR($C496&gt;W$7,$C496+$E496-1&lt;W$7),0,($D496-SUM($F496:V496)-SUM($F435:V435))/($E496+$C496-W$7))</f>
        <v>0</v>
      </c>
      <c r="X496" s="339">
        <f>IF(OR($C496&gt;X$7,$C496+$E496-1&lt;X$7),0,($D496-SUM($F496:W496)-SUM($F435:W435))/($E496+$C496-X$7))</f>
        <v>0</v>
      </c>
      <c r="Y496" s="339">
        <f>IF(OR($C496&gt;Y$7,$C496+$E496-1&lt;Y$7),0,($D496-SUM($F496:X496)-SUM($F435:X435))/($E496+$C496-Y$7))</f>
        <v>0</v>
      </c>
      <c r="Z496" s="339">
        <f>IF(OR($C496&gt;Z$7,$C496+$E496-1&lt;Z$7),0,($D496-SUM($F496:Y496)-SUM($F435:Y435))/($E496+$C496-Z$7))</f>
        <v>0</v>
      </c>
      <c r="AA496" s="339">
        <f>IF(OR($C496&gt;AA$7,$C496+$E496-1&lt;AA$7),0,($D496-SUM($F496:Z496)-SUM($F435:Z435))/($E496+$C496-AA$7))</f>
        <v>0</v>
      </c>
      <c r="AB496" s="339">
        <f>IF(OR($C496&gt;AB$7,$C496+$E496-1&lt;AB$7),0,($D496-SUM($F496:AA496)-SUM($F435:AA435))/($E496+$C496-AB$7))</f>
        <v>0</v>
      </c>
      <c r="AC496" s="339">
        <f>IF(OR($C496&gt;AC$7,$C496+$E496-1&lt;AC$7),0,($D496-SUM($F496:AB496)-SUM($F435:AB435))/($E496+$C496-AC$7))</f>
        <v>0</v>
      </c>
      <c r="AD496" s="339">
        <f>IF(OR($C496&gt;AD$7,$C496+$E496-1&lt;AD$7),0,($D496-SUM($F496:AC496)-SUM($F435:AC435))/($E496+$C496-AD$7))</f>
        <v>0</v>
      </c>
      <c r="AE496" s="339">
        <f>IF(OR($C496&gt;AE$7,$C496+$E496-1&lt;AE$7),0,($D496-SUM($F496:AD496)-SUM($F435:AD435))/($E496+$C496-AE$7))</f>
        <v>0</v>
      </c>
      <c r="AF496" s="339">
        <f>IF(OR($C496&gt;AF$7,$C496+$E496-1&lt;AF$7),0,($D496-SUM($F496:AE496)-SUM($F435:AE435))/($E496+$C496-AF$7))</f>
        <v>0</v>
      </c>
      <c r="AG496" s="339">
        <f>IF(OR($C496&gt;AG$7,$C496+$E496-1&lt;AG$7),0,($D496-SUM($F496:AF496)-SUM($F435:AF435))/($E496+$C496-AG$7))</f>
        <v>0</v>
      </c>
      <c r="AH496" s="339">
        <f>IF(OR($C496&gt;AH$7,$C496+$E496-1&lt;AH$7),0,($D496-SUM($F496:AG496)-SUM($F435:AG435))/($E496+$C496-AH$7))</f>
        <v>0</v>
      </c>
      <c r="AI496" s="339">
        <f>IF(OR($C496&gt;AI$7,$C496+$E496-1&lt;AI$7),0,($D496-SUM($F496:AH496)-SUM($F435:AH435))/($E496+$C496-AI$7))</f>
        <v>0</v>
      </c>
      <c r="AJ496" s="339">
        <f>IF(OR($C496&gt;AJ$7,$C496+$E496-1&lt;AJ$7),0,($D496-SUM($F496:AI496)-SUM($F435:AI435))/($E496+$C496-AJ$7))</f>
        <v>0</v>
      </c>
      <c r="AK496" s="339">
        <f>IF(OR($C496&gt;AK$7,$C496+$E496-1&lt;AK$7),0,($D496-SUM($F496:AJ496)-SUM($F435:AJ435))/($E496+$C496-AK$7))</f>
        <v>0</v>
      </c>
      <c r="AL496" s="339">
        <f>IF(OR($C496&gt;AL$7,$C496+$E496-1&lt;AL$7),0,($D496-SUM($F496:AK496)-SUM($F435:AK435))/($E496+$C496-AL$7))</f>
        <v>0</v>
      </c>
      <c r="AM496" s="339">
        <f>IF(OR($C496&gt;AM$7,$C496+$E496-1&lt;AM$7),0,($D496-SUM($F496:AL496)-SUM($F435:AL435))/($E496+$C496-AM$7))</f>
        <v>0</v>
      </c>
      <c r="AN496" s="339">
        <f>IF(OR($C496&gt;AN$7,$C496+$E496-1&lt;AN$7),0,($D496-SUM($F496:AM496)-SUM($F435:AM435))/($E496+$C496-AN$7))</f>
        <v>0</v>
      </c>
      <c r="AO496" s="339">
        <f>IF(OR($C496&gt;AO$7,$C496+$E496-1&lt;AO$7),0,($D496-SUM($F496:AN496)-SUM($F435:AN435))/($E496+$C496-AO$7))</f>
        <v>0</v>
      </c>
      <c r="AP496" s="339">
        <f>IF(OR($C496&gt;AP$7,$C496+$E496-1&lt;AP$7),0,($D496-SUM($F496:AO496)-SUM($F435:AO435))/($E496+$C496-AP$7))</f>
        <v>0</v>
      </c>
      <c r="AQ496" s="339">
        <f>IF(OR($C496&gt;AQ$7,$C496+$E496-1&lt;AQ$7),0,($D496-SUM($F496:AP496)-SUM($F435:AP435))/($E496+$C496-AQ$7))</f>
        <v>0</v>
      </c>
      <c r="AR496" s="339">
        <f>IF(OR($C496&gt;AR$7,$C496+$E496-1&lt;AR$7),0,($D496-SUM($F496:AQ496)-SUM($F435:AQ435))/($E496+$C496-AR$7))</f>
        <v>0</v>
      </c>
      <c r="AS496" s="339">
        <f>IF(OR($C496&gt;AS$7,$C496+$E496-1&lt;AS$7),0,($D496-SUM($F496:AR496)-SUM($F435:AR435))/($E496+$C496-AS$7))</f>
        <v>0</v>
      </c>
      <c r="AT496" s="339">
        <f>IF(OR($C496&gt;AT$7,$C496+$E496-1&lt;AT$7),0,($D496-SUM($F496:AS496)-SUM($F435:AS435))/($E496+$C496-AT$7))</f>
        <v>0</v>
      </c>
      <c r="AU496" s="339">
        <f>IF(OR($C496&gt;AU$7,$C496+$E496-1&lt;AU$7),0,($D496-SUM($F496:AT496)-SUM($F435:AT435))/($E496+$C496-AU$7))</f>
        <v>0</v>
      </c>
      <c r="AV496" s="339">
        <f>IF(OR($C496&gt;AV$7,$C496+$E496-1&lt;AV$7),0,($D496-SUM($F496:AU496)-SUM($F435:AU435))/($E496+$C496-AV$7))</f>
        <v>0</v>
      </c>
      <c r="AW496" s="339">
        <f>IF(OR($C496&gt;AW$7,$C496+$E496-1&lt;AW$7),0,($D496-SUM($F496:AV496)-SUM($F435:AV435))/($E496+$C496-AW$7))</f>
        <v>0</v>
      </c>
      <c r="AX496" s="339">
        <f>IF(OR($C496&gt;AX$7,$C496+$E496-1&lt;AX$7),0,($D496-SUM($F496:AW496)-SUM($F435:AW435))/($E496+$C496-AX$7))</f>
        <v>0</v>
      </c>
      <c r="AY496" s="339">
        <f>IF(OR($C496&gt;AY$7,$C496+$E496-1&lt;AY$7),0,($D496-SUM($F496:AX496)-SUM($F435:AX435))/($E496+$C496-AY$7))</f>
        <v>0</v>
      </c>
      <c r="AZ496" s="339">
        <f>IF(OR($C496&gt;AZ$7,$C496+$E496-1&lt;AZ$7),0,($D496-SUM($F496:AY496)-SUM($F435:AY435))/($E496+$C496-AZ$7))</f>
        <v>0</v>
      </c>
      <c r="BA496" s="339">
        <f>IF(OR($C496&gt;BA$7,$C496+$E496-1&lt;BA$7),0,($D496-SUM($F496:AZ496)-SUM($F435:AZ435))/($E496+$C496-BA$7))</f>
        <v>0</v>
      </c>
      <c r="BB496" s="339">
        <f>IF(OR($C496&gt;BB$7,$C496+$E496-1&lt;BB$7),0,($D496-SUM($F496:BA496)-SUM($F435:BA435))/($E496+$C496-BB$7))</f>
        <v>0</v>
      </c>
      <c r="BC496" s="339">
        <f>IF(OR($C496&gt;BC$7,$C496+$E496-1&lt;BC$7),0,($D496-SUM($F496:BB496)-SUM($F435:BB435))/($E496+$C496-BC$7))</f>
        <v>0</v>
      </c>
      <c r="BD496" s="339">
        <f>IF(OR($C496&gt;BD$7,$C496+$E496-1&lt;BD$7),0,($D496-SUM($F496:BC496)-SUM($F435:BC435))/($E496+$C496-BD$7))</f>
        <v>0</v>
      </c>
      <c r="BE496" s="339">
        <f>IF(OR($C496&gt;BE$7,$C496+$E496-1&lt;BE$7),0,($D496-SUM($F496:BD496)-SUM($F435:BD435))/($E496+$C496-BE$7))</f>
        <v>0</v>
      </c>
      <c r="BF496" s="339">
        <f>IF(OR($C496&gt;BF$7,$C496+$E496-1&lt;BF$7),0,($D496-SUM($F496:BE496)-SUM($F435:BE435))/($E496+$C496-BF$7))</f>
        <v>0</v>
      </c>
      <c r="BG496" s="339">
        <f>IF(OR($C496&gt;BG$7,$C496+$E496-1&lt;BG$7),0,($D496-SUM($F496:BF496)-SUM($F435:BF435))/($E496+$C496-BG$7))</f>
        <v>0</v>
      </c>
      <c r="BH496" s="339">
        <f>IF(OR($C496&gt;BH$7,$C496+$E496-1&lt;BH$7),0,($D496-SUM($F496:BG496)-SUM($F435:BG435))/($E496+$C496-BH$7))</f>
        <v>0</v>
      </c>
      <c r="BI496" s="339">
        <f>IF(OR($C496&gt;BI$7,$C496+$E496-1&lt;BI$7),0,($D496-SUM($F496:BH496)-SUM($F435:BH435))/($E496+$C496-BI$7))</f>
        <v>0</v>
      </c>
      <c r="BJ496" s="339">
        <f>IF(OR($C496&gt;BJ$7,$C496+$E496-1&lt;BJ$7),0,($D496-SUM($F496:BI496)-SUM($F435:BI435))/($E496+$C496-BJ$7))</f>
        <v>0</v>
      </c>
      <c r="BK496" s="339">
        <f>IF(OR($C496&gt;BK$7,$C496+$E496-1&lt;BK$7),0,($D496-SUM($F496:BJ496)-SUM($F435:BJ435))/($E496+$C496-BK$7))</f>
        <v>0</v>
      </c>
      <c r="BL496" s="339">
        <f>IF(OR($C496&gt;BL$7,$C496+$E496-1&lt;BL$7),0,($D496-SUM($F496:BK496)-SUM($F435:BK435))/($E496+$C496-BL$7))</f>
        <v>0</v>
      </c>
      <c r="BM496" s="339">
        <f>IF(OR($C496&gt;BM$7,$C496+$E496-1&lt;BM$7),0,($D496-SUM($F496:BL496)-SUM($F435:BL435))/($E496+$C496-BM$7))</f>
        <v>0</v>
      </c>
      <c r="BN496" s="339">
        <f>IF(OR($C496&gt;BN$7,$C496+$E496-1&lt;BN$7),0,($D496-SUM($F496:BM496)-SUM($F435:BM435))/($E496+$C496-BN$7))</f>
        <v>0</v>
      </c>
      <c r="BO496" s="253"/>
      <c r="BP496" s="253"/>
      <c r="BQ496" s="253"/>
      <c r="BR496" s="253"/>
      <c r="BS496" s="253"/>
      <c r="BT496" s="253"/>
      <c r="BU496" s="253"/>
      <c r="BV496" s="253"/>
      <c r="BW496" s="253"/>
      <c r="BX496" s="253"/>
      <c r="BY496" s="253"/>
      <c r="BZ496" s="253"/>
      <c r="CA496" s="253"/>
      <c r="CB496" s="253"/>
      <c r="CC496" s="253"/>
      <c r="CD496" s="253"/>
      <c r="CE496" s="253"/>
      <c r="CF496" s="253"/>
      <c r="CG496" s="253"/>
      <c r="CH496" s="253"/>
      <c r="CI496" s="253"/>
      <c r="CJ496" s="253"/>
      <c r="CK496" s="253"/>
      <c r="CL496" s="253"/>
    </row>
    <row r="497" spans="1:90" hidden="1" outlineLevel="1" x14ac:dyDescent="0.15">
      <c r="A497" s="112"/>
      <c r="B497" s="87"/>
      <c r="C497" s="8">
        <v>22</v>
      </c>
      <c r="D497" s="337">
        <v>0</v>
      </c>
      <c r="E497" s="8">
        <f t="shared" si="37"/>
        <v>0</v>
      </c>
      <c r="F497" s="338"/>
      <c r="G497" s="339">
        <f>IF(OR($C497&gt;G$7,$C497+$E497-1&lt;G$7),0,($D497-SUM($F497:F497)-SUM($F436:F436))/($E497+$C497-G$7))</f>
        <v>0</v>
      </c>
      <c r="H497" s="339">
        <f>IF(OR($C497&gt;H$7,$C497+$E497-1&lt;H$7),0,($D497-SUM($F497:G497)-SUM($F436:G436))/($E497+$C497-H$7))</f>
        <v>0</v>
      </c>
      <c r="I497" s="339">
        <f>IF(OR($C497&gt;I$7,$C497+$E497-1&lt;I$7),0,($D497-SUM($F497:H497)-SUM($F436:H436))/($E497+$C497-I$7))</f>
        <v>0</v>
      </c>
      <c r="J497" s="339">
        <f>IF(OR($C497&gt;J$7,$C497+$E497-1&lt;J$7),0,($D497-SUM($F497:I497)-SUM($F436:I436))/($E497+$C497-J$7))</f>
        <v>0</v>
      </c>
      <c r="K497" s="339">
        <f>IF(OR($C497&gt;K$7,$C497+$E497-1&lt;K$7),0,($D497-SUM($F497:J497)-SUM($F436:J436))/($E497+$C497-K$7))</f>
        <v>0</v>
      </c>
      <c r="L497" s="339">
        <f>IF(OR($C497&gt;L$7,$C497+$E497-1&lt;L$7),0,($D497-SUM($F497:K497)-SUM($F436:K436))/($E497+$C497-L$7))</f>
        <v>0</v>
      </c>
      <c r="M497" s="339">
        <f>IF(OR($C497&gt;M$7,$C497+$E497-1&lt;M$7),0,($D497-SUM($F497:L497)-SUM($F436:L436))/($E497+$C497-M$7))</f>
        <v>0</v>
      </c>
      <c r="N497" s="339">
        <f>IF(OR($C497&gt;N$7,$C497+$E497-1&lt;N$7),0,($D497-SUM($F497:M497)-SUM($F436:M436))/($E497+$C497-N$7))</f>
        <v>0</v>
      </c>
      <c r="O497" s="339">
        <f>IF(OR($C497&gt;O$7,$C497+$E497-1&lt;O$7),0,($D497-SUM($F497:N497)-SUM($F436:N436))/($E497+$C497-O$7))</f>
        <v>0</v>
      </c>
      <c r="P497" s="339">
        <f>IF(OR($C497&gt;P$7,$C497+$E497-1&lt;P$7),0,($D497-SUM($F497:O497)-SUM($F436:O436))/($E497+$C497-P$7))</f>
        <v>0</v>
      </c>
      <c r="Q497" s="339">
        <f>IF(OR($C497&gt;Q$7,$C497+$E497-1&lt;Q$7),0,($D497-SUM($F497:P497)-SUM($F436:P436))/($E497+$C497-Q$7))</f>
        <v>0</v>
      </c>
      <c r="R497" s="339">
        <f>IF(OR($C497&gt;R$7,$C497+$E497-1&lt;R$7),0,($D497-SUM($F497:Q497)-SUM($F436:Q436))/($E497+$C497-R$7))</f>
        <v>0</v>
      </c>
      <c r="S497" s="339">
        <f>IF(OR($C497&gt;S$7,$C497+$E497-1&lt;S$7),0,($D497-SUM($F497:R497)-SUM($F436:R436))/($E497+$C497-S$7))</f>
        <v>0</v>
      </c>
      <c r="T497" s="339">
        <f>IF(OR($C497&gt;T$7,$C497+$E497-1&lt;T$7),0,($D497-SUM($F497:S497)-SUM($F436:S436))/($E497+$C497-T$7))</f>
        <v>0</v>
      </c>
      <c r="U497" s="339">
        <f>IF(OR($C497&gt;U$7,$C497+$E497-1&lt;U$7),0,($D497-SUM($F497:T497)-SUM($F436:T436))/($E497+$C497-U$7))</f>
        <v>0</v>
      </c>
      <c r="V497" s="339">
        <f>IF(OR($C497&gt;V$7,$C497+$E497-1&lt;V$7),0,($D497-SUM($F497:U497)-SUM($F436:U436))/($E497+$C497-V$7))</f>
        <v>0</v>
      </c>
      <c r="W497" s="339">
        <f>IF(OR($C497&gt;W$7,$C497+$E497-1&lt;W$7),0,($D497-SUM($F497:V497)-SUM($F436:V436))/($E497+$C497-W$7))</f>
        <v>0</v>
      </c>
      <c r="X497" s="339">
        <f>IF(OR($C497&gt;X$7,$C497+$E497-1&lt;X$7),0,($D497-SUM($F497:W497)-SUM($F436:W436))/($E497+$C497-X$7))</f>
        <v>0</v>
      </c>
      <c r="Y497" s="339">
        <f>IF(OR($C497&gt;Y$7,$C497+$E497-1&lt;Y$7),0,($D497-SUM($F497:X497)-SUM($F436:X436))/($E497+$C497-Y$7))</f>
        <v>0</v>
      </c>
      <c r="Z497" s="339">
        <f>IF(OR($C497&gt;Z$7,$C497+$E497-1&lt;Z$7),0,($D497-SUM($F497:Y497)-SUM($F436:Y436))/($E497+$C497-Z$7))</f>
        <v>0</v>
      </c>
      <c r="AA497" s="339">
        <f>IF(OR($C497&gt;AA$7,$C497+$E497-1&lt;AA$7),0,($D497-SUM($F497:Z497)-SUM($F436:Z436))/($E497+$C497-AA$7))</f>
        <v>0</v>
      </c>
      <c r="AB497" s="339">
        <f>IF(OR($C497&gt;AB$7,$C497+$E497-1&lt;AB$7),0,($D497-SUM($F497:AA497)-SUM($F436:AA436))/($E497+$C497-AB$7))</f>
        <v>0</v>
      </c>
      <c r="AC497" s="339">
        <f>IF(OR($C497&gt;AC$7,$C497+$E497-1&lt;AC$7),0,($D497-SUM($F497:AB497)-SUM($F436:AB436))/($E497+$C497-AC$7))</f>
        <v>0</v>
      </c>
      <c r="AD497" s="339">
        <f>IF(OR($C497&gt;AD$7,$C497+$E497-1&lt;AD$7),0,($D497-SUM($F497:AC497)-SUM($F436:AC436))/($E497+$C497-AD$7))</f>
        <v>0</v>
      </c>
      <c r="AE497" s="339">
        <f>IF(OR($C497&gt;AE$7,$C497+$E497-1&lt;AE$7),0,($D497-SUM($F497:AD497)-SUM($F436:AD436))/($E497+$C497-AE$7))</f>
        <v>0</v>
      </c>
      <c r="AF497" s="339">
        <f>IF(OR($C497&gt;AF$7,$C497+$E497-1&lt;AF$7),0,($D497-SUM($F497:AE497)-SUM($F436:AE436))/($E497+$C497-AF$7))</f>
        <v>0</v>
      </c>
      <c r="AG497" s="339">
        <f>IF(OR($C497&gt;AG$7,$C497+$E497-1&lt;AG$7),0,($D497-SUM($F497:AF497)-SUM($F436:AF436))/($E497+$C497-AG$7))</f>
        <v>0</v>
      </c>
      <c r="AH497" s="339">
        <f>IF(OR($C497&gt;AH$7,$C497+$E497-1&lt;AH$7),0,($D497-SUM($F497:AG497)-SUM($F436:AG436))/($E497+$C497-AH$7))</f>
        <v>0</v>
      </c>
      <c r="AI497" s="339">
        <f>IF(OR($C497&gt;AI$7,$C497+$E497-1&lt;AI$7),0,($D497-SUM($F497:AH497)-SUM($F436:AH436))/($E497+$C497-AI$7))</f>
        <v>0</v>
      </c>
      <c r="AJ497" s="339">
        <f>IF(OR($C497&gt;AJ$7,$C497+$E497-1&lt;AJ$7),0,($D497-SUM($F497:AI497)-SUM($F436:AI436))/($E497+$C497-AJ$7))</f>
        <v>0</v>
      </c>
      <c r="AK497" s="339">
        <f>IF(OR($C497&gt;AK$7,$C497+$E497-1&lt;AK$7),0,($D497-SUM($F497:AJ497)-SUM($F436:AJ436))/($E497+$C497-AK$7))</f>
        <v>0</v>
      </c>
      <c r="AL497" s="339">
        <f>IF(OR($C497&gt;AL$7,$C497+$E497-1&lt;AL$7),0,($D497-SUM($F497:AK497)-SUM($F436:AK436))/($E497+$C497-AL$7))</f>
        <v>0</v>
      </c>
      <c r="AM497" s="339">
        <f>IF(OR($C497&gt;AM$7,$C497+$E497-1&lt;AM$7),0,($D497-SUM($F497:AL497)-SUM($F436:AL436))/($E497+$C497-AM$7))</f>
        <v>0</v>
      </c>
      <c r="AN497" s="339">
        <f>IF(OR($C497&gt;AN$7,$C497+$E497-1&lt;AN$7),0,($D497-SUM($F497:AM497)-SUM($F436:AM436))/($E497+$C497-AN$7))</f>
        <v>0</v>
      </c>
      <c r="AO497" s="339">
        <f>IF(OR($C497&gt;AO$7,$C497+$E497-1&lt;AO$7),0,($D497-SUM($F497:AN497)-SUM($F436:AN436))/($E497+$C497-AO$7))</f>
        <v>0</v>
      </c>
      <c r="AP497" s="339">
        <f>IF(OR($C497&gt;AP$7,$C497+$E497-1&lt;AP$7),0,($D497-SUM($F497:AO497)-SUM($F436:AO436))/($E497+$C497-AP$7))</f>
        <v>0</v>
      </c>
      <c r="AQ497" s="339">
        <f>IF(OR($C497&gt;AQ$7,$C497+$E497-1&lt;AQ$7),0,($D497-SUM($F497:AP497)-SUM($F436:AP436))/($E497+$C497-AQ$7))</f>
        <v>0</v>
      </c>
      <c r="AR497" s="339">
        <f>IF(OR($C497&gt;AR$7,$C497+$E497-1&lt;AR$7),0,($D497-SUM($F497:AQ497)-SUM($F436:AQ436))/($E497+$C497-AR$7))</f>
        <v>0</v>
      </c>
      <c r="AS497" s="339">
        <f>IF(OR($C497&gt;AS$7,$C497+$E497-1&lt;AS$7),0,($D497-SUM($F497:AR497)-SUM($F436:AR436))/($E497+$C497-AS$7))</f>
        <v>0</v>
      </c>
      <c r="AT497" s="339">
        <f>IF(OR($C497&gt;AT$7,$C497+$E497-1&lt;AT$7),0,($D497-SUM($F497:AS497)-SUM($F436:AS436))/($E497+$C497-AT$7))</f>
        <v>0</v>
      </c>
      <c r="AU497" s="339">
        <f>IF(OR($C497&gt;AU$7,$C497+$E497-1&lt;AU$7),0,($D497-SUM($F497:AT497)-SUM($F436:AT436))/($E497+$C497-AU$7))</f>
        <v>0</v>
      </c>
      <c r="AV497" s="339">
        <f>IF(OR($C497&gt;AV$7,$C497+$E497-1&lt;AV$7),0,($D497-SUM($F497:AU497)-SUM($F436:AU436))/($E497+$C497-AV$7))</f>
        <v>0</v>
      </c>
      <c r="AW497" s="339">
        <f>IF(OR($C497&gt;AW$7,$C497+$E497-1&lt;AW$7),0,($D497-SUM($F497:AV497)-SUM($F436:AV436))/($E497+$C497-AW$7))</f>
        <v>0</v>
      </c>
      <c r="AX497" s="339">
        <f>IF(OR($C497&gt;AX$7,$C497+$E497-1&lt;AX$7),0,($D497-SUM($F497:AW497)-SUM($F436:AW436))/($E497+$C497-AX$7))</f>
        <v>0</v>
      </c>
      <c r="AY497" s="339">
        <f>IF(OR($C497&gt;AY$7,$C497+$E497-1&lt;AY$7),0,($D497-SUM($F497:AX497)-SUM($F436:AX436))/($E497+$C497-AY$7))</f>
        <v>0</v>
      </c>
      <c r="AZ497" s="339">
        <f>IF(OR($C497&gt;AZ$7,$C497+$E497-1&lt;AZ$7),0,($D497-SUM($F497:AY497)-SUM($F436:AY436))/($E497+$C497-AZ$7))</f>
        <v>0</v>
      </c>
      <c r="BA497" s="339">
        <f>IF(OR($C497&gt;BA$7,$C497+$E497-1&lt;BA$7),0,($D497-SUM($F497:AZ497)-SUM($F436:AZ436))/($E497+$C497-BA$7))</f>
        <v>0</v>
      </c>
      <c r="BB497" s="339">
        <f>IF(OR($C497&gt;BB$7,$C497+$E497-1&lt;BB$7),0,($D497-SUM($F497:BA497)-SUM($F436:BA436))/($E497+$C497-BB$7))</f>
        <v>0</v>
      </c>
      <c r="BC497" s="339">
        <f>IF(OR($C497&gt;BC$7,$C497+$E497-1&lt;BC$7),0,($D497-SUM($F497:BB497)-SUM($F436:BB436))/($E497+$C497-BC$7))</f>
        <v>0</v>
      </c>
      <c r="BD497" s="339">
        <f>IF(OR($C497&gt;BD$7,$C497+$E497-1&lt;BD$7),0,($D497-SUM($F497:BC497)-SUM($F436:BC436))/($E497+$C497-BD$7))</f>
        <v>0</v>
      </c>
      <c r="BE497" s="339">
        <f>IF(OR($C497&gt;BE$7,$C497+$E497-1&lt;BE$7),0,($D497-SUM($F497:BD497)-SUM($F436:BD436))/($E497+$C497-BE$7))</f>
        <v>0</v>
      </c>
      <c r="BF497" s="339">
        <f>IF(OR($C497&gt;BF$7,$C497+$E497-1&lt;BF$7),0,($D497-SUM($F497:BE497)-SUM($F436:BE436))/($E497+$C497-BF$7))</f>
        <v>0</v>
      </c>
      <c r="BG497" s="339">
        <f>IF(OR($C497&gt;BG$7,$C497+$E497-1&lt;BG$7),0,($D497-SUM($F497:BF497)-SUM($F436:BF436))/($E497+$C497-BG$7))</f>
        <v>0</v>
      </c>
      <c r="BH497" s="339">
        <f>IF(OR($C497&gt;BH$7,$C497+$E497-1&lt;BH$7),0,($D497-SUM($F497:BG497)-SUM($F436:BG436))/($E497+$C497-BH$7))</f>
        <v>0</v>
      </c>
      <c r="BI497" s="339">
        <f>IF(OR($C497&gt;BI$7,$C497+$E497-1&lt;BI$7),0,($D497-SUM($F497:BH497)-SUM($F436:BH436))/($E497+$C497-BI$7))</f>
        <v>0</v>
      </c>
      <c r="BJ497" s="339">
        <f>IF(OR($C497&gt;BJ$7,$C497+$E497-1&lt;BJ$7),0,($D497-SUM($F497:BI497)-SUM($F436:BI436))/($E497+$C497-BJ$7))</f>
        <v>0</v>
      </c>
      <c r="BK497" s="339">
        <f>IF(OR($C497&gt;BK$7,$C497+$E497-1&lt;BK$7),0,($D497-SUM($F497:BJ497)-SUM($F436:BJ436))/($E497+$C497-BK$7))</f>
        <v>0</v>
      </c>
      <c r="BL497" s="339">
        <f>IF(OR($C497&gt;BL$7,$C497+$E497-1&lt;BL$7),0,($D497-SUM($F497:BK497)-SUM($F436:BK436))/($E497+$C497-BL$7))</f>
        <v>0</v>
      </c>
      <c r="BM497" s="339">
        <f>IF(OR($C497&gt;BM$7,$C497+$E497-1&lt;BM$7),0,($D497-SUM($F497:BL497)-SUM($F436:BL436))/($E497+$C497-BM$7))</f>
        <v>0</v>
      </c>
      <c r="BN497" s="339">
        <f>IF(OR($C497&gt;BN$7,$C497+$E497-1&lt;BN$7),0,($D497-SUM($F497:BM497)-SUM($F436:BM436))/($E497+$C497-BN$7))</f>
        <v>0</v>
      </c>
      <c r="BO497" s="253"/>
      <c r="BP497" s="253"/>
      <c r="BQ497" s="253"/>
      <c r="BR497" s="253"/>
      <c r="BS497" s="253"/>
      <c r="BT497" s="253"/>
      <c r="BU497" s="253"/>
      <c r="BV497" s="253"/>
      <c r="BW497" s="253"/>
      <c r="BX497" s="253"/>
      <c r="BY497" s="253"/>
      <c r="BZ497" s="253"/>
      <c r="CA497" s="253"/>
      <c r="CB497" s="253"/>
      <c r="CC497" s="253"/>
      <c r="CD497" s="253"/>
      <c r="CE497" s="253"/>
      <c r="CF497" s="253"/>
      <c r="CG497" s="253"/>
      <c r="CH497" s="253"/>
      <c r="CI497" s="253"/>
      <c r="CJ497" s="253"/>
      <c r="CK497" s="253"/>
      <c r="CL497" s="253"/>
    </row>
    <row r="498" spans="1:90" hidden="1" outlineLevel="1" x14ac:dyDescent="0.15">
      <c r="A498" s="112"/>
      <c r="B498" s="87"/>
      <c r="C498" s="8">
        <v>23</v>
      </c>
      <c r="D498" s="337">
        <v>0</v>
      </c>
      <c r="E498" s="8">
        <f t="shared" si="37"/>
        <v>0</v>
      </c>
      <c r="F498" s="338"/>
      <c r="G498" s="339">
        <f>IF(OR($C498&gt;G$7,$C498+$E498-1&lt;G$7),0,($D498-SUM($F498:F498)-SUM($F437:F437))/($E498+$C498-G$7))</f>
        <v>0</v>
      </c>
      <c r="H498" s="339">
        <f>IF(OR($C498&gt;H$7,$C498+$E498-1&lt;H$7),0,($D498-SUM($F498:G498)-SUM($F437:G437))/($E498+$C498-H$7))</f>
        <v>0</v>
      </c>
      <c r="I498" s="339">
        <f>IF(OR($C498&gt;I$7,$C498+$E498-1&lt;I$7),0,($D498-SUM($F498:H498)-SUM($F437:H437))/($E498+$C498-I$7))</f>
        <v>0</v>
      </c>
      <c r="J498" s="339">
        <f>IF(OR($C498&gt;J$7,$C498+$E498-1&lt;J$7),0,($D498-SUM($F498:I498)-SUM($F437:I437))/($E498+$C498-J$7))</f>
        <v>0</v>
      </c>
      <c r="K498" s="339">
        <f>IF(OR($C498&gt;K$7,$C498+$E498-1&lt;K$7),0,($D498-SUM($F498:J498)-SUM($F437:J437))/($E498+$C498-K$7))</f>
        <v>0</v>
      </c>
      <c r="L498" s="339">
        <f>IF(OR($C498&gt;L$7,$C498+$E498-1&lt;L$7),0,($D498-SUM($F498:K498)-SUM($F437:K437))/($E498+$C498-L$7))</f>
        <v>0</v>
      </c>
      <c r="M498" s="339">
        <f>IF(OR($C498&gt;M$7,$C498+$E498-1&lt;M$7),0,($D498-SUM($F498:L498)-SUM($F437:L437))/($E498+$C498-M$7))</f>
        <v>0</v>
      </c>
      <c r="N498" s="339">
        <f>IF(OR($C498&gt;N$7,$C498+$E498-1&lt;N$7),0,($D498-SUM($F498:M498)-SUM($F437:M437))/($E498+$C498-N$7))</f>
        <v>0</v>
      </c>
      <c r="O498" s="339">
        <f>IF(OR($C498&gt;O$7,$C498+$E498-1&lt;O$7),0,($D498-SUM($F498:N498)-SUM($F437:N437))/($E498+$C498-O$7))</f>
        <v>0</v>
      </c>
      <c r="P498" s="339">
        <f>IF(OR($C498&gt;P$7,$C498+$E498-1&lt;P$7),0,($D498-SUM($F498:O498)-SUM($F437:O437))/($E498+$C498-P$7))</f>
        <v>0</v>
      </c>
      <c r="Q498" s="339">
        <f>IF(OR($C498&gt;Q$7,$C498+$E498-1&lt;Q$7),0,($D498-SUM($F498:P498)-SUM($F437:P437))/($E498+$C498-Q$7))</f>
        <v>0</v>
      </c>
      <c r="R498" s="339">
        <f>IF(OR($C498&gt;R$7,$C498+$E498-1&lt;R$7),0,($D498-SUM($F498:Q498)-SUM($F437:Q437))/($E498+$C498-R$7))</f>
        <v>0</v>
      </c>
      <c r="S498" s="339">
        <f>IF(OR($C498&gt;S$7,$C498+$E498-1&lt;S$7),0,($D498-SUM($F498:R498)-SUM($F437:R437))/($E498+$C498-S$7))</f>
        <v>0</v>
      </c>
      <c r="T498" s="339">
        <f>IF(OR($C498&gt;T$7,$C498+$E498-1&lt;T$7),0,($D498-SUM($F498:S498)-SUM($F437:S437))/($E498+$C498-T$7))</f>
        <v>0</v>
      </c>
      <c r="U498" s="339">
        <f>IF(OR($C498&gt;U$7,$C498+$E498-1&lt;U$7),0,($D498-SUM($F498:T498)-SUM($F437:T437))/($E498+$C498-U$7))</f>
        <v>0</v>
      </c>
      <c r="V498" s="339">
        <f>IF(OR($C498&gt;V$7,$C498+$E498-1&lt;V$7),0,($D498-SUM($F498:U498)-SUM($F437:U437))/($E498+$C498-V$7))</f>
        <v>0</v>
      </c>
      <c r="W498" s="339">
        <f>IF(OR($C498&gt;W$7,$C498+$E498-1&lt;W$7),0,($D498-SUM($F498:V498)-SUM($F437:V437))/($E498+$C498-W$7))</f>
        <v>0</v>
      </c>
      <c r="X498" s="339">
        <f>IF(OR($C498&gt;X$7,$C498+$E498-1&lt;X$7),0,($D498-SUM($F498:W498)-SUM($F437:W437))/($E498+$C498-X$7))</f>
        <v>0</v>
      </c>
      <c r="Y498" s="339">
        <f>IF(OR($C498&gt;Y$7,$C498+$E498-1&lt;Y$7),0,($D498-SUM($F498:X498)-SUM($F437:X437))/($E498+$C498-Y$7))</f>
        <v>0</v>
      </c>
      <c r="Z498" s="339">
        <f>IF(OR($C498&gt;Z$7,$C498+$E498-1&lt;Z$7),0,($D498-SUM($F498:Y498)-SUM($F437:Y437))/($E498+$C498-Z$7))</f>
        <v>0</v>
      </c>
      <c r="AA498" s="339">
        <f>IF(OR($C498&gt;AA$7,$C498+$E498-1&lt;AA$7),0,($D498-SUM($F498:Z498)-SUM($F437:Z437))/($E498+$C498-AA$7))</f>
        <v>0</v>
      </c>
      <c r="AB498" s="339">
        <f>IF(OR($C498&gt;AB$7,$C498+$E498-1&lt;AB$7),0,($D498-SUM($F498:AA498)-SUM($F437:AA437))/($E498+$C498-AB$7))</f>
        <v>0</v>
      </c>
      <c r="AC498" s="339">
        <f>IF(OR($C498&gt;AC$7,$C498+$E498-1&lt;AC$7),0,($D498-SUM($F498:AB498)-SUM($F437:AB437))/($E498+$C498-AC$7))</f>
        <v>0</v>
      </c>
      <c r="AD498" s="339">
        <f>IF(OR($C498&gt;AD$7,$C498+$E498-1&lt;AD$7),0,($D498-SUM($F498:AC498)-SUM($F437:AC437))/($E498+$C498-AD$7))</f>
        <v>0</v>
      </c>
      <c r="AE498" s="339">
        <f>IF(OR($C498&gt;AE$7,$C498+$E498-1&lt;AE$7),0,($D498-SUM($F498:AD498)-SUM($F437:AD437))/($E498+$C498-AE$7))</f>
        <v>0</v>
      </c>
      <c r="AF498" s="339">
        <f>IF(OR($C498&gt;AF$7,$C498+$E498-1&lt;AF$7),0,($D498-SUM($F498:AE498)-SUM($F437:AE437))/($E498+$C498-AF$7))</f>
        <v>0</v>
      </c>
      <c r="AG498" s="339">
        <f>IF(OR($C498&gt;AG$7,$C498+$E498-1&lt;AG$7),0,($D498-SUM($F498:AF498)-SUM($F437:AF437))/($E498+$C498-AG$7))</f>
        <v>0</v>
      </c>
      <c r="AH498" s="339">
        <f>IF(OR($C498&gt;AH$7,$C498+$E498-1&lt;AH$7),0,($D498-SUM($F498:AG498)-SUM($F437:AG437))/($E498+$C498-AH$7))</f>
        <v>0</v>
      </c>
      <c r="AI498" s="339">
        <f>IF(OR($C498&gt;AI$7,$C498+$E498-1&lt;AI$7),0,($D498-SUM($F498:AH498)-SUM($F437:AH437))/($E498+$C498-AI$7))</f>
        <v>0</v>
      </c>
      <c r="AJ498" s="339">
        <f>IF(OR($C498&gt;AJ$7,$C498+$E498-1&lt;AJ$7),0,($D498-SUM($F498:AI498)-SUM($F437:AI437))/($E498+$C498-AJ$7))</f>
        <v>0</v>
      </c>
      <c r="AK498" s="339">
        <f>IF(OR($C498&gt;AK$7,$C498+$E498-1&lt;AK$7),0,($D498-SUM($F498:AJ498)-SUM($F437:AJ437))/($E498+$C498-AK$7))</f>
        <v>0</v>
      </c>
      <c r="AL498" s="339">
        <f>IF(OR($C498&gt;AL$7,$C498+$E498-1&lt;AL$7),0,($D498-SUM($F498:AK498)-SUM($F437:AK437))/($E498+$C498-AL$7))</f>
        <v>0</v>
      </c>
      <c r="AM498" s="339">
        <f>IF(OR($C498&gt;AM$7,$C498+$E498-1&lt;AM$7),0,($D498-SUM($F498:AL498)-SUM($F437:AL437))/($E498+$C498-AM$7))</f>
        <v>0</v>
      </c>
      <c r="AN498" s="339">
        <f>IF(OR($C498&gt;AN$7,$C498+$E498-1&lt;AN$7),0,($D498-SUM($F498:AM498)-SUM($F437:AM437))/($E498+$C498-AN$7))</f>
        <v>0</v>
      </c>
      <c r="AO498" s="339">
        <f>IF(OR($C498&gt;AO$7,$C498+$E498-1&lt;AO$7),0,($D498-SUM($F498:AN498)-SUM($F437:AN437))/($E498+$C498-AO$7))</f>
        <v>0</v>
      </c>
      <c r="AP498" s="339">
        <f>IF(OR($C498&gt;AP$7,$C498+$E498-1&lt;AP$7),0,($D498-SUM($F498:AO498)-SUM($F437:AO437))/($E498+$C498-AP$7))</f>
        <v>0</v>
      </c>
      <c r="AQ498" s="339">
        <f>IF(OR($C498&gt;AQ$7,$C498+$E498-1&lt;AQ$7),0,($D498-SUM($F498:AP498)-SUM($F437:AP437))/($E498+$C498-AQ$7))</f>
        <v>0</v>
      </c>
      <c r="AR498" s="339">
        <f>IF(OR($C498&gt;AR$7,$C498+$E498-1&lt;AR$7),0,($D498-SUM($F498:AQ498)-SUM($F437:AQ437))/($E498+$C498-AR$7))</f>
        <v>0</v>
      </c>
      <c r="AS498" s="339">
        <f>IF(OR($C498&gt;AS$7,$C498+$E498-1&lt;AS$7),0,($D498-SUM($F498:AR498)-SUM($F437:AR437))/($E498+$C498-AS$7))</f>
        <v>0</v>
      </c>
      <c r="AT498" s="339">
        <f>IF(OR($C498&gt;AT$7,$C498+$E498-1&lt;AT$7),0,($D498-SUM($F498:AS498)-SUM($F437:AS437))/($E498+$C498-AT$7))</f>
        <v>0</v>
      </c>
      <c r="AU498" s="339">
        <f>IF(OR($C498&gt;AU$7,$C498+$E498-1&lt;AU$7),0,($D498-SUM($F498:AT498)-SUM($F437:AT437))/($E498+$C498-AU$7))</f>
        <v>0</v>
      </c>
      <c r="AV498" s="339">
        <f>IF(OR($C498&gt;AV$7,$C498+$E498-1&lt;AV$7),0,($D498-SUM($F498:AU498)-SUM($F437:AU437))/($E498+$C498-AV$7))</f>
        <v>0</v>
      </c>
      <c r="AW498" s="339">
        <f>IF(OR($C498&gt;AW$7,$C498+$E498-1&lt;AW$7),0,($D498-SUM($F498:AV498)-SUM($F437:AV437))/($E498+$C498-AW$7))</f>
        <v>0</v>
      </c>
      <c r="AX498" s="339">
        <f>IF(OR($C498&gt;AX$7,$C498+$E498-1&lt;AX$7),0,($D498-SUM($F498:AW498)-SUM($F437:AW437))/($E498+$C498-AX$7))</f>
        <v>0</v>
      </c>
      <c r="AY498" s="339">
        <f>IF(OR($C498&gt;AY$7,$C498+$E498-1&lt;AY$7),0,($D498-SUM($F498:AX498)-SUM($F437:AX437))/($E498+$C498-AY$7))</f>
        <v>0</v>
      </c>
      <c r="AZ498" s="339">
        <f>IF(OR($C498&gt;AZ$7,$C498+$E498-1&lt;AZ$7),0,($D498-SUM($F498:AY498)-SUM($F437:AY437))/($E498+$C498-AZ$7))</f>
        <v>0</v>
      </c>
      <c r="BA498" s="339">
        <f>IF(OR($C498&gt;BA$7,$C498+$E498-1&lt;BA$7),0,($D498-SUM($F498:AZ498)-SUM($F437:AZ437))/($E498+$C498-BA$7))</f>
        <v>0</v>
      </c>
      <c r="BB498" s="339">
        <f>IF(OR($C498&gt;BB$7,$C498+$E498-1&lt;BB$7),0,($D498-SUM($F498:BA498)-SUM($F437:BA437))/($E498+$C498-BB$7))</f>
        <v>0</v>
      </c>
      <c r="BC498" s="339">
        <f>IF(OR($C498&gt;BC$7,$C498+$E498-1&lt;BC$7),0,($D498-SUM($F498:BB498)-SUM($F437:BB437))/($E498+$C498-BC$7))</f>
        <v>0</v>
      </c>
      <c r="BD498" s="339">
        <f>IF(OR($C498&gt;BD$7,$C498+$E498-1&lt;BD$7),0,($D498-SUM($F498:BC498)-SUM($F437:BC437))/($E498+$C498-BD$7))</f>
        <v>0</v>
      </c>
      <c r="BE498" s="339">
        <f>IF(OR($C498&gt;BE$7,$C498+$E498-1&lt;BE$7),0,($D498-SUM($F498:BD498)-SUM($F437:BD437))/($E498+$C498-BE$7))</f>
        <v>0</v>
      </c>
      <c r="BF498" s="339">
        <f>IF(OR($C498&gt;BF$7,$C498+$E498-1&lt;BF$7),0,($D498-SUM($F498:BE498)-SUM($F437:BE437))/($E498+$C498-BF$7))</f>
        <v>0</v>
      </c>
      <c r="BG498" s="339">
        <f>IF(OR($C498&gt;BG$7,$C498+$E498-1&lt;BG$7),0,($D498-SUM($F498:BF498)-SUM($F437:BF437))/($E498+$C498-BG$7))</f>
        <v>0</v>
      </c>
      <c r="BH498" s="339">
        <f>IF(OR($C498&gt;BH$7,$C498+$E498-1&lt;BH$7),0,($D498-SUM($F498:BG498)-SUM($F437:BG437))/($E498+$C498-BH$7))</f>
        <v>0</v>
      </c>
      <c r="BI498" s="339">
        <f>IF(OR($C498&gt;BI$7,$C498+$E498-1&lt;BI$7),0,($D498-SUM($F498:BH498)-SUM($F437:BH437))/($E498+$C498-BI$7))</f>
        <v>0</v>
      </c>
      <c r="BJ498" s="339">
        <f>IF(OR($C498&gt;BJ$7,$C498+$E498-1&lt;BJ$7),0,($D498-SUM($F498:BI498)-SUM($F437:BI437))/($E498+$C498-BJ$7))</f>
        <v>0</v>
      </c>
      <c r="BK498" s="339">
        <f>IF(OR($C498&gt;BK$7,$C498+$E498-1&lt;BK$7),0,($D498-SUM($F498:BJ498)-SUM($F437:BJ437))/($E498+$C498-BK$7))</f>
        <v>0</v>
      </c>
      <c r="BL498" s="339">
        <f>IF(OR($C498&gt;BL$7,$C498+$E498-1&lt;BL$7),0,($D498-SUM($F498:BK498)-SUM($F437:BK437))/($E498+$C498-BL$7))</f>
        <v>0</v>
      </c>
      <c r="BM498" s="339">
        <f>IF(OR($C498&gt;BM$7,$C498+$E498-1&lt;BM$7),0,($D498-SUM($F498:BL498)-SUM($F437:BL437))/($E498+$C498-BM$7))</f>
        <v>0</v>
      </c>
      <c r="BN498" s="339">
        <f>IF(OR($C498&gt;BN$7,$C498+$E498-1&lt;BN$7),0,($D498-SUM($F498:BM498)-SUM($F437:BM437))/($E498+$C498-BN$7))</f>
        <v>0</v>
      </c>
      <c r="BO498" s="253"/>
      <c r="BP498" s="253"/>
      <c r="BQ498" s="253"/>
      <c r="BR498" s="253"/>
      <c r="BS498" s="253"/>
      <c r="BT498" s="253"/>
      <c r="BU498" s="253"/>
      <c r="BV498" s="253"/>
      <c r="BW498" s="253"/>
      <c r="BX498" s="253"/>
      <c r="BY498" s="253"/>
      <c r="BZ498" s="253"/>
      <c r="CA498" s="253"/>
      <c r="CB498" s="253"/>
      <c r="CC498" s="253"/>
      <c r="CD498" s="253"/>
      <c r="CE498" s="253"/>
      <c r="CF498" s="253"/>
      <c r="CG498" s="253"/>
      <c r="CH498" s="253"/>
      <c r="CI498" s="253"/>
      <c r="CJ498" s="253"/>
      <c r="CK498" s="253"/>
      <c r="CL498" s="253"/>
    </row>
    <row r="499" spans="1:90" hidden="1" outlineLevel="1" x14ac:dyDescent="0.15">
      <c r="A499" s="112"/>
      <c r="B499" s="87"/>
      <c r="C499" s="8">
        <v>24</v>
      </c>
      <c r="D499" s="337">
        <v>0</v>
      </c>
      <c r="E499" s="8">
        <f t="shared" si="37"/>
        <v>0</v>
      </c>
      <c r="F499" s="338"/>
      <c r="G499" s="339">
        <f>IF(OR($C499&gt;G$7,$C499+$E499-1&lt;G$7),0,($D499-SUM($F499:F499)-SUM($F438:F438))/($E499+$C499-G$7))</f>
        <v>0</v>
      </c>
      <c r="H499" s="339">
        <f>IF(OR($C499&gt;H$7,$C499+$E499-1&lt;H$7),0,($D499-SUM($F499:G499)-SUM($F438:G438))/($E499+$C499-H$7))</f>
        <v>0</v>
      </c>
      <c r="I499" s="339">
        <f>IF(OR($C499&gt;I$7,$C499+$E499-1&lt;I$7),0,($D499-SUM($F499:H499)-SUM($F438:H438))/($E499+$C499-I$7))</f>
        <v>0</v>
      </c>
      <c r="J499" s="339">
        <f>IF(OR($C499&gt;J$7,$C499+$E499-1&lt;J$7),0,($D499-SUM($F499:I499)-SUM($F438:I438))/($E499+$C499-J$7))</f>
        <v>0</v>
      </c>
      <c r="K499" s="339">
        <f>IF(OR($C499&gt;K$7,$C499+$E499-1&lt;K$7),0,($D499-SUM($F499:J499)-SUM($F438:J438))/($E499+$C499-K$7))</f>
        <v>0</v>
      </c>
      <c r="L499" s="339">
        <f>IF(OR($C499&gt;L$7,$C499+$E499-1&lt;L$7),0,($D499-SUM($F499:K499)-SUM($F438:K438))/($E499+$C499-L$7))</f>
        <v>0</v>
      </c>
      <c r="M499" s="339">
        <f>IF(OR($C499&gt;M$7,$C499+$E499-1&lt;M$7),0,($D499-SUM($F499:L499)-SUM($F438:L438))/($E499+$C499-M$7))</f>
        <v>0</v>
      </c>
      <c r="N499" s="339">
        <f>IF(OR($C499&gt;N$7,$C499+$E499-1&lt;N$7),0,($D499-SUM($F499:M499)-SUM($F438:M438))/($E499+$C499-N$7))</f>
        <v>0</v>
      </c>
      <c r="O499" s="339">
        <f>IF(OR($C499&gt;O$7,$C499+$E499-1&lt;O$7),0,($D499-SUM($F499:N499)-SUM($F438:N438))/($E499+$C499-O$7))</f>
        <v>0</v>
      </c>
      <c r="P499" s="339">
        <f>IF(OR($C499&gt;P$7,$C499+$E499-1&lt;P$7),0,($D499-SUM($F499:O499)-SUM($F438:O438))/($E499+$C499-P$7))</f>
        <v>0</v>
      </c>
      <c r="Q499" s="339">
        <f>IF(OR($C499&gt;Q$7,$C499+$E499-1&lt;Q$7),0,($D499-SUM($F499:P499)-SUM($F438:P438))/($E499+$C499-Q$7))</f>
        <v>0</v>
      </c>
      <c r="R499" s="339">
        <f>IF(OR($C499&gt;R$7,$C499+$E499-1&lt;R$7),0,($D499-SUM($F499:Q499)-SUM($F438:Q438))/($E499+$C499-R$7))</f>
        <v>0</v>
      </c>
      <c r="S499" s="339">
        <f>IF(OR($C499&gt;S$7,$C499+$E499-1&lt;S$7),0,($D499-SUM($F499:R499)-SUM($F438:R438))/($E499+$C499-S$7))</f>
        <v>0</v>
      </c>
      <c r="T499" s="339">
        <f>IF(OR($C499&gt;T$7,$C499+$E499-1&lt;T$7),0,($D499-SUM($F499:S499)-SUM($F438:S438))/($E499+$C499-T$7))</f>
        <v>0</v>
      </c>
      <c r="U499" s="339">
        <f>IF(OR($C499&gt;U$7,$C499+$E499-1&lt;U$7),0,($D499-SUM($F499:T499)-SUM($F438:T438))/($E499+$C499-U$7))</f>
        <v>0</v>
      </c>
      <c r="V499" s="339">
        <f>IF(OR($C499&gt;V$7,$C499+$E499-1&lt;V$7),0,($D499-SUM($F499:U499)-SUM($F438:U438))/($E499+$C499-V$7))</f>
        <v>0</v>
      </c>
      <c r="W499" s="339">
        <f>IF(OR($C499&gt;W$7,$C499+$E499-1&lt;W$7),0,($D499-SUM($F499:V499)-SUM($F438:V438))/($E499+$C499-W$7))</f>
        <v>0</v>
      </c>
      <c r="X499" s="339">
        <f>IF(OR($C499&gt;X$7,$C499+$E499-1&lt;X$7),0,($D499-SUM($F499:W499)-SUM($F438:W438))/($E499+$C499-X$7))</f>
        <v>0</v>
      </c>
      <c r="Y499" s="339">
        <f>IF(OR($C499&gt;Y$7,$C499+$E499-1&lt;Y$7),0,($D499-SUM($F499:X499)-SUM($F438:X438))/($E499+$C499-Y$7))</f>
        <v>0</v>
      </c>
      <c r="Z499" s="339">
        <f>IF(OR($C499&gt;Z$7,$C499+$E499-1&lt;Z$7),0,($D499-SUM($F499:Y499)-SUM($F438:Y438))/($E499+$C499-Z$7))</f>
        <v>0</v>
      </c>
      <c r="AA499" s="339">
        <f>IF(OR($C499&gt;AA$7,$C499+$E499-1&lt;AA$7),0,($D499-SUM($F499:Z499)-SUM($F438:Z438))/($E499+$C499-AA$7))</f>
        <v>0</v>
      </c>
      <c r="AB499" s="339">
        <f>IF(OR($C499&gt;AB$7,$C499+$E499-1&lt;AB$7),0,($D499-SUM($F499:AA499)-SUM($F438:AA438))/($E499+$C499-AB$7))</f>
        <v>0</v>
      </c>
      <c r="AC499" s="339">
        <f>IF(OR($C499&gt;AC$7,$C499+$E499-1&lt;AC$7),0,($D499-SUM($F499:AB499)-SUM($F438:AB438))/($E499+$C499-AC$7))</f>
        <v>0</v>
      </c>
      <c r="AD499" s="339">
        <f>IF(OR($C499&gt;AD$7,$C499+$E499-1&lt;AD$7),0,($D499-SUM($F499:AC499)-SUM($F438:AC438))/($E499+$C499-AD$7))</f>
        <v>0</v>
      </c>
      <c r="AE499" s="339">
        <f>IF(OR($C499&gt;AE$7,$C499+$E499-1&lt;AE$7),0,($D499-SUM($F499:AD499)-SUM($F438:AD438))/($E499+$C499-AE$7))</f>
        <v>0</v>
      </c>
      <c r="AF499" s="339">
        <f>IF(OR($C499&gt;AF$7,$C499+$E499-1&lt;AF$7),0,($D499-SUM($F499:AE499)-SUM($F438:AE438))/($E499+$C499-AF$7))</f>
        <v>0</v>
      </c>
      <c r="AG499" s="339">
        <f>IF(OR($C499&gt;AG$7,$C499+$E499-1&lt;AG$7),0,($D499-SUM($F499:AF499)-SUM($F438:AF438))/($E499+$C499-AG$7))</f>
        <v>0</v>
      </c>
      <c r="AH499" s="339">
        <f>IF(OR($C499&gt;AH$7,$C499+$E499-1&lt;AH$7),0,($D499-SUM($F499:AG499)-SUM($F438:AG438))/($E499+$C499-AH$7))</f>
        <v>0</v>
      </c>
      <c r="AI499" s="339">
        <f>IF(OR($C499&gt;AI$7,$C499+$E499-1&lt;AI$7),0,($D499-SUM($F499:AH499)-SUM($F438:AH438))/($E499+$C499-AI$7))</f>
        <v>0</v>
      </c>
      <c r="AJ499" s="339">
        <f>IF(OR($C499&gt;AJ$7,$C499+$E499-1&lt;AJ$7),0,($D499-SUM($F499:AI499)-SUM($F438:AI438))/($E499+$C499-AJ$7))</f>
        <v>0</v>
      </c>
      <c r="AK499" s="339">
        <f>IF(OR($C499&gt;AK$7,$C499+$E499-1&lt;AK$7),0,($D499-SUM($F499:AJ499)-SUM($F438:AJ438))/($E499+$C499-AK$7))</f>
        <v>0</v>
      </c>
      <c r="AL499" s="339">
        <f>IF(OR($C499&gt;AL$7,$C499+$E499-1&lt;AL$7),0,($D499-SUM($F499:AK499)-SUM($F438:AK438))/($E499+$C499-AL$7))</f>
        <v>0</v>
      </c>
      <c r="AM499" s="339">
        <f>IF(OR($C499&gt;AM$7,$C499+$E499-1&lt;AM$7),0,($D499-SUM($F499:AL499)-SUM($F438:AL438))/($E499+$C499-AM$7))</f>
        <v>0</v>
      </c>
      <c r="AN499" s="339">
        <f>IF(OR($C499&gt;AN$7,$C499+$E499-1&lt;AN$7),0,($D499-SUM($F499:AM499)-SUM($F438:AM438))/($E499+$C499-AN$7))</f>
        <v>0</v>
      </c>
      <c r="AO499" s="339">
        <f>IF(OR($C499&gt;AO$7,$C499+$E499-1&lt;AO$7),0,($D499-SUM($F499:AN499)-SUM($F438:AN438))/($E499+$C499-AO$7))</f>
        <v>0</v>
      </c>
      <c r="AP499" s="339">
        <f>IF(OR($C499&gt;AP$7,$C499+$E499-1&lt;AP$7),0,($D499-SUM($F499:AO499)-SUM($F438:AO438))/($E499+$C499-AP$7))</f>
        <v>0</v>
      </c>
      <c r="AQ499" s="339">
        <f>IF(OR($C499&gt;AQ$7,$C499+$E499-1&lt;AQ$7),0,($D499-SUM($F499:AP499)-SUM($F438:AP438))/($E499+$C499-AQ$7))</f>
        <v>0</v>
      </c>
      <c r="AR499" s="339">
        <f>IF(OR($C499&gt;AR$7,$C499+$E499-1&lt;AR$7),0,($D499-SUM($F499:AQ499)-SUM($F438:AQ438))/($E499+$C499-AR$7))</f>
        <v>0</v>
      </c>
      <c r="AS499" s="339">
        <f>IF(OR($C499&gt;AS$7,$C499+$E499-1&lt;AS$7),0,($D499-SUM($F499:AR499)-SUM($F438:AR438))/($E499+$C499-AS$7))</f>
        <v>0</v>
      </c>
      <c r="AT499" s="339">
        <f>IF(OR($C499&gt;AT$7,$C499+$E499-1&lt;AT$7),0,($D499-SUM($F499:AS499)-SUM($F438:AS438))/($E499+$C499-AT$7))</f>
        <v>0</v>
      </c>
      <c r="AU499" s="339">
        <f>IF(OR($C499&gt;AU$7,$C499+$E499-1&lt;AU$7),0,($D499-SUM($F499:AT499)-SUM($F438:AT438))/($E499+$C499-AU$7))</f>
        <v>0</v>
      </c>
      <c r="AV499" s="339">
        <f>IF(OR($C499&gt;AV$7,$C499+$E499-1&lt;AV$7),0,($D499-SUM($F499:AU499)-SUM($F438:AU438))/($E499+$C499-AV$7))</f>
        <v>0</v>
      </c>
      <c r="AW499" s="339">
        <f>IF(OR($C499&gt;AW$7,$C499+$E499-1&lt;AW$7),0,($D499-SUM($F499:AV499)-SUM($F438:AV438))/($E499+$C499-AW$7))</f>
        <v>0</v>
      </c>
      <c r="AX499" s="339">
        <f>IF(OR($C499&gt;AX$7,$C499+$E499-1&lt;AX$7),0,($D499-SUM($F499:AW499)-SUM($F438:AW438))/($E499+$C499-AX$7))</f>
        <v>0</v>
      </c>
      <c r="AY499" s="339">
        <f>IF(OR($C499&gt;AY$7,$C499+$E499-1&lt;AY$7),0,($D499-SUM($F499:AX499)-SUM($F438:AX438))/($E499+$C499-AY$7))</f>
        <v>0</v>
      </c>
      <c r="AZ499" s="339">
        <f>IF(OR($C499&gt;AZ$7,$C499+$E499-1&lt;AZ$7),0,($D499-SUM($F499:AY499)-SUM($F438:AY438))/($E499+$C499-AZ$7))</f>
        <v>0</v>
      </c>
      <c r="BA499" s="339">
        <f>IF(OR($C499&gt;BA$7,$C499+$E499-1&lt;BA$7),0,($D499-SUM($F499:AZ499)-SUM($F438:AZ438))/($E499+$C499-BA$7))</f>
        <v>0</v>
      </c>
      <c r="BB499" s="339">
        <f>IF(OR($C499&gt;BB$7,$C499+$E499-1&lt;BB$7),0,($D499-SUM($F499:BA499)-SUM($F438:BA438))/($E499+$C499-BB$7))</f>
        <v>0</v>
      </c>
      <c r="BC499" s="339">
        <f>IF(OR($C499&gt;BC$7,$C499+$E499-1&lt;BC$7),0,($D499-SUM($F499:BB499)-SUM($F438:BB438))/($E499+$C499-BC$7))</f>
        <v>0</v>
      </c>
      <c r="BD499" s="339">
        <f>IF(OR($C499&gt;BD$7,$C499+$E499-1&lt;BD$7),0,($D499-SUM($F499:BC499)-SUM($F438:BC438))/($E499+$C499-BD$7))</f>
        <v>0</v>
      </c>
      <c r="BE499" s="339">
        <f>IF(OR($C499&gt;BE$7,$C499+$E499-1&lt;BE$7),0,($D499-SUM($F499:BD499)-SUM($F438:BD438))/($E499+$C499-BE$7))</f>
        <v>0</v>
      </c>
      <c r="BF499" s="339">
        <f>IF(OR($C499&gt;BF$7,$C499+$E499-1&lt;BF$7),0,($D499-SUM($F499:BE499)-SUM($F438:BE438))/($E499+$C499-BF$7))</f>
        <v>0</v>
      </c>
      <c r="BG499" s="339">
        <f>IF(OR($C499&gt;BG$7,$C499+$E499-1&lt;BG$7),0,($D499-SUM($F499:BF499)-SUM($F438:BF438))/($E499+$C499-BG$7))</f>
        <v>0</v>
      </c>
      <c r="BH499" s="339">
        <f>IF(OR($C499&gt;BH$7,$C499+$E499-1&lt;BH$7),0,($D499-SUM($F499:BG499)-SUM($F438:BG438))/($E499+$C499-BH$7))</f>
        <v>0</v>
      </c>
      <c r="BI499" s="339">
        <f>IF(OR($C499&gt;BI$7,$C499+$E499-1&lt;BI$7),0,($D499-SUM($F499:BH499)-SUM($F438:BH438))/($E499+$C499-BI$7))</f>
        <v>0</v>
      </c>
      <c r="BJ499" s="339">
        <f>IF(OR($C499&gt;BJ$7,$C499+$E499-1&lt;BJ$7),0,($D499-SUM($F499:BI499)-SUM($F438:BI438))/($E499+$C499-BJ$7))</f>
        <v>0</v>
      </c>
      <c r="BK499" s="339">
        <f>IF(OR($C499&gt;BK$7,$C499+$E499-1&lt;BK$7),0,($D499-SUM($F499:BJ499)-SUM($F438:BJ438))/($E499+$C499-BK$7))</f>
        <v>0</v>
      </c>
      <c r="BL499" s="339">
        <f>IF(OR($C499&gt;BL$7,$C499+$E499-1&lt;BL$7),0,($D499-SUM($F499:BK499)-SUM($F438:BK438))/($E499+$C499-BL$7))</f>
        <v>0</v>
      </c>
      <c r="BM499" s="339">
        <f>IF(OR($C499&gt;BM$7,$C499+$E499-1&lt;BM$7),0,($D499-SUM($F499:BL499)-SUM($F438:BL438))/($E499+$C499-BM$7))</f>
        <v>0</v>
      </c>
      <c r="BN499" s="339">
        <f>IF(OR($C499&gt;BN$7,$C499+$E499-1&lt;BN$7),0,($D499-SUM($F499:BM499)-SUM($F438:BM438))/($E499+$C499-BN$7))</f>
        <v>0</v>
      </c>
      <c r="BO499" s="253"/>
      <c r="BP499" s="253"/>
      <c r="BQ499" s="253"/>
      <c r="BR499" s="253"/>
      <c r="BS499" s="253"/>
      <c r="BT499" s="253"/>
      <c r="BU499" s="253"/>
      <c r="BV499" s="253"/>
      <c r="BW499" s="253"/>
      <c r="BX499" s="253"/>
      <c r="BY499" s="253"/>
      <c r="BZ499" s="253"/>
      <c r="CA499" s="253"/>
      <c r="CB499" s="253"/>
      <c r="CC499" s="253"/>
      <c r="CD499" s="253"/>
      <c r="CE499" s="253"/>
      <c r="CF499" s="253"/>
      <c r="CG499" s="253"/>
      <c r="CH499" s="253"/>
      <c r="CI499" s="253"/>
      <c r="CJ499" s="253"/>
      <c r="CK499" s="253"/>
      <c r="CL499" s="253"/>
    </row>
    <row r="500" spans="1:90" hidden="1" outlineLevel="1" x14ac:dyDescent="0.15">
      <c r="A500" s="112"/>
      <c r="B500" s="87"/>
      <c r="C500" s="8">
        <v>25</v>
      </c>
      <c r="D500" s="337">
        <v>0</v>
      </c>
      <c r="E500" s="8">
        <f t="shared" si="37"/>
        <v>0</v>
      </c>
      <c r="F500" s="338"/>
      <c r="G500" s="339">
        <f>IF(OR($C500&gt;G$7,$C500+$E500-1&lt;G$7),0,($D500-SUM($F500:F500)-SUM($F439:F439))/($E500+$C500-G$7))</f>
        <v>0</v>
      </c>
      <c r="H500" s="339">
        <f>IF(OR($C500&gt;H$7,$C500+$E500-1&lt;H$7),0,($D500-SUM($F500:G500)-SUM($F439:G439))/($E500+$C500-H$7))</f>
        <v>0</v>
      </c>
      <c r="I500" s="339">
        <f>IF(OR($C500&gt;I$7,$C500+$E500-1&lt;I$7),0,($D500-SUM($F500:H500)-SUM($F439:H439))/($E500+$C500-I$7))</f>
        <v>0</v>
      </c>
      <c r="J500" s="339">
        <f>IF(OR($C500&gt;J$7,$C500+$E500-1&lt;J$7),0,($D500-SUM($F500:I500)-SUM($F439:I439))/($E500+$C500-J$7))</f>
        <v>0</v>
      </c>
      <c r="K500" s="339">
        <f>IF(OR($C500&gt;K$7,$C500+$E500-1&lt;K$7),0,($D500-SUM($F500:J500)-SUM($F439:J439))/($E500+$C500-K$7))</f>
        <v>0</v>
      </c>
      <c r="L500" s="339">
        <f>IF(OR($C500&gt;L$7,$C500+$E500-1&lt;L$7),0,($D500-SUM($F500:K500)-SUM($F439:K439))/($E500+$C500-L$7))</f>
        <v>0</v>
      </c>
      <c r="M500" s="339">
        <f>IF(OR($C500&gt;M$7,$C500+$E500-1&lt;M$7),0,($D500-SUM($F500:L500)-SUM($F439:L439))/($E500+$C500-M$7))</f>
        <v>0</v>
      </c>
      <c r="N500" s="339">
        <f>IF(OR($C500&gt;N$7,$C500+$E500-1&lt;N$7),0,($D500-SUM($F500:M500)-SUM($F439:M439))/($E500+$C500-N$7))</f>
        <v>0</v>
      </c>
      <c r="O500" s="339">
        <f>IF(OR($C500&gt;O$7,$C500+$E500-1&lt;O$7),0,($D500-SUM($F500:N500)-SUM($F439:N439))/($E500+$C500-O$7))</f>
        <v>0</v>
      </c>
      <c r="P500" s="339">
        <f>IF(OR($C500&gt;P$7,$C500+$E500-1&lt;P$7),0,($D500-SUM($F500:O500)-SUM($F439:O439))/($E500+$C500-P$7))</f>
        <v>0</v>
      </c>
      <c r="Q500" s="339">
        <f>IF(OR($C500&gt;Q$7,$C500+$E500-1&lt;Q$7),0,($D500-SUM($F500:P500)-SUM($F439:P439))/($E500+$C500-Q$7))</f>
        <v>0</v>
      </c>
      <c r="R500" s="339">
        <f>IF(OR($C500&gt;R$7,$C500+$E500-1&lt;R$7),0,($D500-SUM($F500:Q500)-SUM($F439:Q439))/($E500+$C500-R$7))</f>
        <v>0</v>
      </c>
      <c r="S500" s="339">
        <f>IF(OR($C500&gt;S$7,$C500+$E500-1&lt;S$7),0,($D500-SUM($F500:R500)-SUM($F439:R439))/($E500+$C500-S$7))</f>
        <v>0</v>
      </c>
      <c r="T500" s="339">
        <f>IF(OR($C500&gt;T$7,$C500+$E500-1&lt;T$7),0,($D500-SUM($F500:S500)-SUM($F439:S439))/($E500+$C500-T$7))</f>
        <v>0</v>
      </c>
      <c r="U500" s="339">
        <f>IF(OR($C500&gt;U$7,$C500+$E500-1&lt;U$7),0,($D500-SUM($F500:T500)-SUM($F439:T439))/($E500+$C500-U$7))</f>
        <v>0</v>
      </c>
      <c r="V500" s="339">
        <f>IF(OR($C500&gt;V$7,$C500+$E500-1&lt;V$7),0,($D500-SUM($F500:U500)-SUM($F439:U439))/($E500+$C500-V$7))</f>
        <v>0</v>
      </c>
      <c r="W500" s="339">
        <f>IF(OR($C500&gt;W$7,$C500+$E500-1&lt;W$7),0,($D500-SUM($F500:V500)-SUM($F439:V439))/($E500+$C500-W$7))</f>
        <v>0</v>
      </c>
      <c r="X500" s="339">
        <f>IF(OR($C500&gt;X$7,$C500+$E500-1&lt;X$7),0,($D500-SUM($F500:W500)-SUM($F439:W439))/($E500+$C500-X$7))</f>
        <v>0</v>
      </c>
      <c r="Y500" s="339">
        <f>IF(OR($C500&gt;Y$7,$C500+$E500-1&lt;Y$7),0,($D500-SUM($F500:X500)-SUM($F439:X439))/($E500+$C500-Y$7))</f>
        <v>0</v>
      </c>
      <c r="Z500" s="339">
        <f>IF(OR($C500&gt;Z$7,$C500+$E500-1&lt;Z$7),0,($D500-SUM($F500:Y500)-SUM($F439:Y439))/($E500+$C500-Z$7))</f>
        <v>0</v>
      </c>
      <c r="AA500" s="339">
        <f>IF(OR($C500&gt;AA$7,$C500+$E500-1&lt;AA$7),0,($D500-SUM($F500:Z500)-SUM($F439:Z439))/($E500+$C500-AA$7))</f>
        <v>0</v>
      </c>
      <c r="AB500" s="339">
        <f>IF(OR($C500&gt;AB$7,$C500+$E500-1&lt;AB$7),0,($D500-SUM($F500:AA500)-SUM($F439:AA439))/($E500+$C500-AB$7))</f>
        <v>0</v>
      </c>
      <c r="AC500" s="339">
        <f>IF(OR($C500&gt;AC$7,$C500+$E500-1&lt;AC$7),0,($D500-SUM($F500:AB500)-SUM($F439:AB439))/($E500+$C500-AC$7))</f>
        <v>0</v>
      </c>
      <c r="AD500" s="339">
        <f>IF(OR($C500&gt;AD$7,$C500+$E500-1&lt;AD$7),0,($D500-SUM($F500:AC500)-SUM($F439:AC439))/($E500+$C500-AD$7))</f>
        <v>0</v>
      </c>
      <c r="AE500" s="339">
        <f>IF(OR($C500&gt;AE$7,$C500+$E500-1&lt;AE$7),0,($D500-SUM($F500:AD500)-SUM($F439:AD439))/($E500+$C500-AE$7))</f>
        <v>0</v>
      </c>
      <c r="AF500" s="339">
        <f>IF(OR($C500&gt;AF$7,$C500+$E500-1&lt;AF$7),0,($D500-SUM($F500:AE500)-SUM($F439:AE439))/($E500+$C500-AF$7))</f>
        <v>0</v>
      </c>
      <c r="AG500" s="339">
        <f>IF(OR($C500&gt;AG$7,$C500+$E500-1&lt;AG$7),0,($D500-SUM($F500:AF500)-SUM($F439:AF439))/($E500+$C500-AG$7))</f>
        <v>0</v>
      </c>
      <c r="AH500" s="339">
        <f>IF(OR($C500&gt;AH$7,$C500+$E500-1&lt;AH$7),0,($D500-SUM($F500:AG500)-SUM($F439:AG439))/($E500+$C500-AH$7))</f>
        <v>0</v>
      </c>
      <c r="AI500" s="339">
        <f>IF(OR($C500&gt;AI$7,$C500+$E500-1&lt;AI$7),0,($D500-SUM($F500:AH500)-SUM($F439:AH439))/($E500+$C500-AI$7))</f>
        <v>0</v>
      </c>
      <c r="AJ500" s="339">
        <f>IF(OR($C500&gt;AJ$7,$C500+$E500-1&lt;AJ$7),0,($D500-SUM($F500:AI500)-SUM($F439:AI439))/($E500+$C500-AJ$7))</f>
        <v>0</v>
      </c>
      <c r="AK500" s="339">
        <f>IF(OR($C500&gt;AK$7,$C500+$E500-1&lt;AK$7),0,($D500-SUM($F500:AJ500)-SUM($F439:AJ439))/($E500+$C500-AK$7))</f>
        <v>0</v>
      </c>
      <c r="AL500" s="339">
        <f>IF(OR($C500&gt;AL$7,$C500+$E500-1&lt;AL$7),0,($D500-SUM($F500:AK500)-SUM($F439:AK439))/($E500+$C500-AL$7))</f>
        <v>0</v>
      </c>
      <c r="AM500" s="339">
        <f>IF(OR($C500&gt;AM$7,$C500+$E500-1&lt;AM$7),0,($D500-SUM($F500:AL500)-SUM($F439:AL439))/($E500+$C500-AM$7))</f>
        <v>0</v>
      </c>
      <c r="AN500" s="339">
        <f>IF(OR($C500&gt;AN$7,$C500+$E500-1&lt;AN$7),0,($D500-SUM($F500:AM500)-SUM($F439:AM439))/($E500+$C500-AN$7))</f>
        <v>0</v>
      </c>
      <c r="AO500" s="339">
        <f>IF(OR($C500&gt;AO$7,$C500+$E500-1&lt;AO$7),0,($D500-SUM($F500:AN500)-SUM($F439:AN439))/($E500+$C500-AO$7))</f>
        <v>0</v>
      </c>
      <c r="AP500" s="339">
        <f>IF(OR($C500&gt;AP$7,$C500+$E500-1&lt;AP$7),0,($D500-SUM($F500:AO500)-SUM($F439:AO439))/($E500+$C500-AP$7))</f>
        <v>0</v>
      </c>
      <c r="AQ500" s="339">
        <f>IF(OR($C500&gt;AQ$7,$C500+$E500-1&lt;AQ$7),0,($D500-SUM($F500:AP500)-SUM($F439:AP439))/($E500+$C500-AQ$7))</f>
        <v>0</v>
      </c>
      <c r="AR500" s="339">
        <f>IF(OR($C500&gt;AR$7,$C500+$E500-1&lt;AR$7),0,($D500-SUM($F500:AQ500)-SUM($F439:AQ439))/($E500+$C500-AR$7))</f>
        <v>0</v>
      </c>
      <c r="AS500" s="339">
        <f>IF(OR($C500&gt;AS$7,$C500+$E500-1&lt;AS$7),0,($D500-SUM($F500:AR500)-SUM($F439:AR439))/($E500+$C500-AS$7))</f>
        <v>0</v>
      </c>
      <c r="AT500" s="339">
        <f>IF(OR($C500&gt;AT$7,$C500+$E500-1&lt;AT$7),0,($D500-SUM($F500:AS500)-SUM($F439:AS439))/($E500+$C500-AT$7))</f>
        <v>0</v>
      </c>
      <c r="AU500" s="339">
        <f>IF(OR($C500&gt;AU$7,$C500+$E500-1&lt;AU$7),0,($D500-SUM($F500:AT500)-SUM($F439:AT439))/($E500+$C500-AU$7))</f>
        <v>0</v>
      </c>
      <c r="AV500" s="339">
        <f>IF(OR($C500&gt;AV$7,$C500+$E500-1&lt;AV$7),0,($D500-SUM($F500:AU500)-SUM($F439:AU439))/($E500+$C500-AV$7))</f>
        <v>0</v>
      </c>
      <c r="AW500" s="339">
        <f>IF(OR($C500&gt;AW$7,$C500+$E500-1&lt;AW$7),0,($D500-SUM($F500:AV500)-SUM($F439:AV439))/($E500+$C500-AW$7))</f>
        <v>0</v>
      </c>
      <c r="AX500" s="339">
        <f>IF(OR($C500&gt;AX$7,$C500+$E500-1&lt;AX$7),0,($D500-SUM($F500:AW500)-SUM($F439:AW439))/($E500+$C500-AX$7))</f>
        <v>0</v>
      </c>
      <c r="AY500" s="339">
        <f>IF(OR($C500&gt;AY$7,$C500+$E500-1&lt;AY$7),0,($D500-SUM($F500:AX500)-SUM($F439:AX439))/($E500+$C500-AY$7))</f>
        <v>0</v>
      </c>
      <c r="AZ500" s="339">
        <f>IF(OR($C500&gt;AZ$7,$C500+$E500-1&lt;AZ$7),0,($D500-SUM($F500:AY500)-SUM($F439:AY439))/($E500+$C500-AZ$7))</f>
        <v>0</v>
      </c>
      <c r="BA500" s="339">
        <f>IF(OR($C500&gt;BA$7,$C500+$E500-1&lt;BA$7),0,($D500-SUM($F500:AZ500)-SUM($F439:AZ439))/($E500+$C500-BA$7))</f>
        <v>0</v>
      </c>
      <c r="BB500" s="339">
        <f>IF(OR($C500&gt;BB$7,$C500+$E500-1&lt;BB$7),0,($D500-SUM($F500:BA500)-SUM($F439:BA439))/($E500+$C500-BB$7))</f>
        <v>0</v>
      </c>
      <c r="BC500" s="339">
        <f>IF(OR($C500&gt;BC$7,$C500+$E500-1&lt;BC$7),0,($D500-SUM($F500:BB500)-SUM($F439:BB439))/($E500+$C500-BC$7))</f>
        <v>0</v>
      </c>
      <c r="BD500" s="339">
        <f>IF(OR($C500&gt;BD$7,$C500+$E500-1&lt;BD$7),0,($D500-SUM($F500:BC500)-SUM($F439:BC439))/($E500+$C500-BD$7))</f>
        <v>0</v>
      </c>
      <c r="BE500" s="339">
        <f>IF(OR($C500&gt;BE$7,$C500+$E500-1&lt;BE$7),0,($D500-SUM($F500:BD500)-SUM($F439:BD439))/($E500+$C500-BE$7))</f>
        <v>0</v>
      </c>
      <c r="BF500" s="339">
        <f>IF(OR($C500&gt;BF$7,$C500+$E500-1&lt;BF$7),0,($D500-SUM($F500:BE500)-SUM($F439:BE439))/($E500+$C500-BF$7))</f>
        <v>0</v>
      </c>
      <c r="BG500" s="339">
        <f>IF(OR($C500&gt;BG$7,$C500+$E500-1&lt;BG$7),0,($D500-SUM($F500:BF500)-SUM($F439:BF439))/($E500+$C500-BG$7))</f>
        <v>0</v>
      </c>
      <c r="BH500" s="339">
        <f>IF(OR($C500&gt;BH$7,$C500+$E500-1&lt;BH$7),0,($D500-SUM($F500:BG500)-SUM($F439:BG439))/($E500+$C500-BH$7))</f>
        <v>0</v>
      </c>
      <c r="BI500" s="339">
        <f>IF(OR($C500&gt;BI$7,$C500+$E500-1&lt;BI$7),0,($D500-SUM($F500:BH500)-SUM($F439:BH439))/($E500+$C500-BI$7))</f>
        <v>0</v>
      </c>
      <c r="BJ500" s="339">
        <f>IF(OR($C500&gt;BJ$7,$C500+$E500-1&lt;BJ$7),0,($D500-SUM($F500:BI500)-SUM($F439:BI439))/($E500+$C500-BJ$7))</f>
        <v>0</v>
      </c>
      <c r="BK500" s="339">
        <f>IF(OR($C500&gt;BK$7,$C500+$E500-1&lt;BK$7),0,($D500-SUM($F500:BJ500)-SUM($F439:BJ439))/($E500+$C500-BK$7))</f>
        <v>0</v>
      </c>
      <c r="BL500" s="339">
        <f>IF(OR($C500&gt;BL$7,$C500+$E500-1&lt;BL$7),0,($D500-SUM($F500:BK500)-SUM($F439:BK439))/($E500+$C500-BL$7))</f>
        <v>0</v>
      </c>
      <c r="BM500" s="339">
        <f>IF(OR($C500&gt;BM$7,$C500+$E500-1&lt;BM$7),0,($D500-SUM($F500:BL500)-SUM($F439:BL439))/($E500+$C500-BM$7))</f>
        <v>0</v>
      </c>
      <c r="BN500" s="339">
        <f>IF(OR($C500&gt;BN$7,$C500+$E500-1&lt;BN$7),0,($D500-SUM($F500:BM500)-SUM($F439:BM439))/($E500+$C500-BN$7))</f>
        <v>0</v>
      </c>
      <c r="BO500" s="253"/>
      <c r="BP500" s="253"/>
      <c r="BQ500" s="253"/>
      <c r="BR500" s="253"/>
      <c r="BS500" s="253"/>
      <c r="BT500" s="253"/>
      <c r="BU500" s="253"/>
      <c r="BV500" s="253"/>
      <c r="BW500" s="253"/>
      <c r="BX500" s="253"/>
      <c r="BY500" s="253"/>
      <c r="BZ500" s="253"/>
      <c r="CA500" s="253"/>
      <c r="CB500" s="253"/>
      <c r="CC500" s="253"/>
      <c r="CD500" s="253"/>
      <c r="CE500" s="253"/>
      <c r="CF500" s="253"/>
      <c r="CG500" s="253"/>
      <c r="CH500" s="253"/>
      <c r="CI500" s="253"/>
      <c r="CJ500" s="253"/>
      <c r="CK500" s="253"/>
      <c r="CL500" s="253"/>
    </row>
    <row r="501" spans="1:90" hidden="1" outlineLevel="1" x14ac:dyDescent="0.15">
      <c r="A501" s="112"/>
      <c r="B501" s="87"/>
      <c r="C501" s="8">
        <v>26</v>
      </c>
      <c r="D501" s="337">
        <v>0</v>
      </c>
      <c r="E501" s="8">
        <f t="shared" si="37"/>
        <v>0</v>
      </c>
      <c r="F501" s="338"/>
      <c r="G501" s="339">
        <f>IF(OR($C501&gt;G$7,$C501+$E501-1&lt;G$7),0,($D501-SUM($F501:F501)-SUM($F440:F440))/($E501+$C501-G$7))</f>
        <v>0</v>
      </c>
      <c r="H501" s="339">
        <f>IF(OR($C501&gt;H$7,$C501+$E501-1&lt;H$7),0,($D501-SUM($F501:G501)-SUM($F440:G440))/($E501+$C501-H$7))</f>
        <v>0</v>
      </c>
      <c r="I501" s="339">
        <f>IF(OR($C501&gt;I$7,$C501+$E501-1&lt;I$7),0,($D501-SUM($F501:H501)-SUM($F440:H440))/($E501+$C501-I$7))</f>
        <v>0</v>
      </c>
      <c r="J501" s="339">
        <f>IF(OR($C501&gt;J$7,$C501+$E501-1&lt;J$7),0,($D501-SUM($F501:I501)-SUM($F440:I440))/($E501+$C501-J$7))</f>
        <v>0</v>
      </c>
      <c r="K501" s="339">
        <f>IF(OR($C501&gt;K$7,$C501+$E501-1&lt;K$7),0,($D501-SUM($F501:J501)-SUM($F440:J440))/($E501+$C501-K$7))</f>
        <v>0</v>
      </c>
      <c r="L501" s="339">
        <f>IF(OR($C501&gt;L$7,$C501+$E501-1&lt;L$7),0,($D501-SUM($F501:K501)-SUM($F440:K440))/($E501+$C501-L$7))</f>
        <v>0</v>
      </c>
      <c r="M501" s="339">
        <f>IF(OR($C501&gt;M$7,$C501+$E501-1&lt;M$7),0,($D501-SUM($F501:L501)-SUM($F440:L440))/($E501+$C501-M$7))</f>
        <v>0</v>
      </c>
      <c r="N501" s="339">
        <f>IF(OR($C501&gt;N$7,$C501+$E501-1&lt;N$7),0,($D501-SUM($F501:M501)-SUM($F440:M440))/($E501+$C501-N$7))</f>
        <v>0</v>
      </c>
      <c r="O501" s="339">
        <f>IF(OR($C501&gt;O$7,$C501+$E501-1&lt;O$7),0,($D501-SUM($F501:N501)-SUM($F440:N440))/($E501+$C501-O$7))</f>
        <v>0</v>
      </c>
      <c r="P501" s="339">
        <f>IF(OR($C501&gt;P$7,$C501+$E501-1&lt;P$7),0,($D501-SUM($F501:O501)-SUM($F440:O440))/($E501+$C501-P$7))</f>
        <v>0</v>
      </c>
      <c r="Q501" s="339">
        <f>IF(OR($C501&gt;Q$7,$C501+$E501-1&lt;Q$7),0,($D501-SUM($F501:P501)-SUM($F440:P440))/($E501+$C501-Q$7))</f>
        <v>0</v>
      </c>
      <c r="R501" s="339">
        <f>IF(OR($C501&gt;R$7,$C501+$E501-1&lt;R$7),0,($D501-SUM($F501:Q501)-SUM($F440:Q440))/($E501+$C501-R$7))</f>
        <v>0</v>
      </c>
      <c r="S501" s="339">
        <f>IF(OR($C501&gt;S$7,$C501+$E501-1&lt;S$7),0,($D501-SUM($F501:R501)-SUM($F440:R440))/($E501+$C501-S$7))</f>
        <v>0</v>
      </c>
      <c r="T501" s="339">
        <f>IF(OR($C501&gt;T$7,$C501+$E501-1&lt;T$7),0,($D501-SUM($F501:S501)-SUM($F440:S440))/($E501+$C501-T$7))</f>
        <v>0</v>
      </c>
      <c r="U501" s="339">
        <f>IF(OR($C501&gt;U$7,$C501+$E501-1&lt;U$7),0,($D501-SUM($F501:T501)-SUM($F440:T440))/($E501+$C501-U$7))</f>
        <v>0</v>
      </c>
      <c r="V501" s="339">
        <f>IF(OR($C501&gt;V$7,$C501+$E501-1&lt;V$7),0,($D501-SUM($F501:U501)-SUM($F440:U440))/($E501+$C501-V$7))</f>
        <v>0</v>
      </c>
      <c r="W501" s="339">
        <f>IF(OR($C501&gt;W$7,$C501+$E501-1&lt;W$7),0,($D501-SUM($F501:V501)-SUM($F440:V440))/($E501+$C501-W$7))</f>
        <v>0</v>
      </c>
      <c r="X501" s="339">
        <f>IF(OR($C501&gt;X$7,$C501+$E501-1&lt;X$7),0,($D501-SUM($F501:W501)-SUM($F440:W440))/($E501+$C501-X$7))</f>
        <v>0</v>
      </c>
      <c r="Y501" s="339">
        <f>IF(OR($C501&gt;Y$7,$C501+$E501-1&lt;Y$7),0,($D501-SUM($F501:X501)-SUM($F440:X440))/($E501+$C501-Y$7))</f>
        <v>0</v>
      </c>
      <c r="Z501" s="339">
        <f>IF(OR($C501&gt;Z$7,$C501+$E501-1&lt;Z$7),0,($D501-SUM($F501:Y501)-SUM($F440:Y440))/($E501+$C501-Z$7))</f>
        <v>0</v>
      </c>
      <c r="AA501" s="339">
        <f>IF(OR($C501&gt;AA$7,$C501+$E501-1&lt;AA$7),0,($D501-SUM($F501:Z501)-SUM($F440:Z440))/($E501+$C501-AA$7))</f>
        <v>0</v>
      </c>
      <c r="AB501" s="339">
        <f>IF(OR($C501&gt;AB$7,$C501+$E501-1&lt;AB$7),0,($D501-SUM($F501:AA501)-SUM($F440:AA440))/($E501+$C501-AB$7))</f>
        <v>0</v>
      </c>
      <c r="AC501" s="339">
        <f>IF(OR($C501&gt;AC$7,$C501+$E501-1&lt;AC$7),0,($D501-SUM($F501:AB501)-SUM($F440:AB440))/($E501+$C501-AC$7))</f>
        <v>0</v>
      </c>
      <c r="AD501" s="339">
        <f>IF(OR($C501&gt;AD$7,$C501+$E501-1&lt;AD$7),0,($D501-SUM($F501:AC501)-SUM($F440:AC440))/($E501+$C501-AD$7))</f>
        <v>0</v>
      </c>
      <c r="AE501" s="339">
        <f>IF(OR($C501&gt;AE$7,$C501+$E501-1&lt;AE$7),0,($D501-SUM($F501:AD501)-SUM($F440:AD440))/($E501+$C501-AE$7))</f>
        <v>0</v>
      </c>
      <c r="AF501" s="339">
        <f>IF(OR($C501&gt;AF$7,$C501+$E501-1&lt;AF$7),0,($D501-SUM($F501:AE501)-SUM($F440:AE440))/($E501+$C501-AF$7))</f>
        <v>0</v>
      </c>
      <c r="AG501" s="339">
        <f>IF(OR($C501&gt;AG$7,$C501+$E501-1&lt;AG$7),0,($D501-SUM($F501:AF501)-SUM($F440:AF440))/($E501+$C501-AG$7))</f>
        <v>0</v>
      </c>
      <c r="AH501" s="339">
        <f>IF(OR($C501&gt;AH$7,$C501+$E501-1&lt;AH$7),0,($D501-SUM($F501:AG501)-SUM($F440:AG440))/($E501+$C501-AH$7))</f>
        <v>0</v>
      </c>
      <c r="AI501" s="339">
        <f>IF(OR($C501&gt;AI$7,$C501+$E501-1&lt;AI$7),0,($D501-SUM($F501:AH501)-SUM($F440:AH440))/($E501+$C501-AI$7))</f>
        <v>0</v>
      </c>
      <c r="AJ501" s="339">
        <f>IF(OR($C501&gt;AJ$7,$C501+$E501-1&lt;AJ$7),0,($D501-SUM($F501:AI501)-SUM($F440:AI440))/($E501+$C501-AJ$7))</f>
        <v>0</v>
      </c>
      <c r="AK501" s="339">
        <f>IF(OR($C501&gt;AK$7,$C501+$E501-1&lt;AK$7),0,($D501-SUM($F501:AJ501)-SUM($F440:AJ440))/($E501+$C501-AK$7))</f>
        <v>0</v>
      </c>
      <c r="AL501" s="339">
        <f>IF(OR($C501&gt;AL$7,$C501+$E501-1&lt;AL$7),0,($D501-SUM($F501:AK501)-SUM($F440:AK440))/($E501+$C501-AL$7))</f>
        <v>0</v>
      </c>
      <c r="AM501" s="339">
        <f>IF(OR($C501&gt;AM$7,$C501+$E501-1&lt;AM$7),0,($D501-SUM($F501:AL501)-SUM($F440:AL440))/($E501+$C501-AM$7))</f>
        <v>0</v>
      </c>
      <c r="AN501" s="339">
        <f>IF(OR($C501&gt;AN$7,$C501+$E501-1&lt;AN$7),0,($D501-SUM($F501:AM501)-SUM($F440:AM440))/($E501+$C501-AN$7))</f>
        <v>0</v>
      </c>
      <c r="AO501" s="339">
        <f>IF(OR($C501&gt;AO$7,$C501+$E501-1&lt;AO$7),0,($D501-SUM($F501:AN501)-SUM($F440:AN440))/($E501+$C501-AO$7))</f>
        <v>0</v>
      </c>
      <c r="AP501" s="339">
        <f>IF(OR($C501&gt;AP$7,$C501+$E501-1&lt;AP$7),0,($D501-SUM($F501:AO501)-SUM($F440:AO440))/($E501+$C501-AP$7))</f>
        <v>0</v>
      </c>
      <c r="AQ501" s="339">
        <f>IF(OR($C501&gt;AQ$7,$C501+$E501-1&lt;AQ$7),0,($D501-SUM($F501:AP501)-SUM($F440:AP440))/($E501+$C501-AQ$7))</f>
        <v>0</v>
      </c>
      <c r="AR501" s="339">
        <f>IF(OR($C501&gt;AR$7,$C501+$E501-1&lt;AR$7),0,($D501-SUM($F501:AQ501)-SUM($F440:AQ440))/($E501+$C501-AR$7))</f>
        <v>0</v>
      </c>
      <c r="AS501" s="339">
        <f>IF(OR($C501&gt;AS$7,$C501+$E501-1&lt;AS$7),0,($D501-SUM($F501:AR501)-SUM($F440:AR440))/($E501+$C501-AS$7))</f>
        <v>0</v>
      </c>
      <c r="AT501" s="339">
        <f>IF(OR($C501&gt;AT$7,$C501+$E501-1&lt;AT$7),0,($D501-SUM($F501:AS501)-SUM($F440:AS440))/($E501+$C501-AT$7))</f>
        <v>0</v>
      </c>
      <c r="AU501" s="339">
        <f>IF(OR($C501&gt;AU$7,$C501+$E501-1&lt;AU$7),0,($D501-SUM($F501:AT501)-SUM($F440:AT440))/($E501+$C501-AU$7))</f>
        <v>0</v>
      </c>
      <c r="AV501" s="339">
        <f>IF(OR($C501&gt;AV$7,$C501+$E501-1&lt;AV$7),0,($D501-SUM($F501:AU501)-SUM($F440:AU440))/($E501+$C501-AV$7))</f>
        <v>0</v>
      </c>
      <c r="AW501" s="339">
        <f>IF(OR($C501&gt;AW$7,$C501+$E501-1&lt;AW$7),0,($D501-SUM($F501:AV501)-SUM($F440:AV440))/($E501+$C501-AW$7))</f>
        <v>0</v>
      </c>
      <c r="AX501" s="339">
        <f>IF(OR($C501&gt;AX$7,$C501+$E501-1&lt;AX$7),0,($D501-SUM($F501:AW501)-SUM($F440:AW440))/($E501+$C501-AX$7))</f>
        <v>0</v>
      </c>
      <c r="AY501" s="339">
        <f>IF(OR($C501&gt;AY$7,$C501+$E501-1&lt;AY$7),0,($D501-SUM($F501:AX501)-SUM($F440:AX440))/($E501+$C501-AY$7))</f>
        <v>0</v>
      </c>
      <c r="AZ501" s="339">
        <f>IF(OR($C501&gt;AZ$7,$C501+$E501-1&lt;AZ$7),0,($D501-SUM($F501:AY501)-SUM($F440:AY440))/($E501+$C501-AZ$7))</f>
        <v>0</v>
      </c>
      <c r="BA501" s="339">
        <f>IF(OR($C501&gt;BA$7,$C501+$E501-1&lt;BA$7),0,($D501-SUM($F501:AZ501)-SUM($F440:AZ440))/($E501+$C501-BA$7))</f>
        <v>0</v>
      </c>
      <c r="BB501" s="339">
        <f>IF(OR($C501&gt;BB$7,$C501+$E501-1&lt;BB$7),0,($D501-SUM($F501:BA501)-SUM($F440:BA440))/($E501+$C501-BB$7))</f>
        <v>0</v>
      </c>
      <c r="BC501" s="339">
        <f>IF(OR($C501&gt;BC$7,$C501+$E501-1&lt;BC$7),0,($D501-SUM($F501:BB501)-SUM($F440:BB440))/($E501+$C501-BC$7))</f>
        <v>0</v>
      </c>
      <c r="BD501" s="339">
        <f>IF(OR($C501&gt;BD$7,$C501+$E501-1&lt;BD$7),0,($D501-SUM($F501:BC501)-SUM($F440:BC440))/($E501+$C501-BD$7))</f>
        <v>0</v>
      </c>
      <c r="BE501" s="339">
        <f>IF(OR($C501&gt;BE$7,$C501+$E501-1&lt;BE$7),0,($D501-SUM($F501:BD501)-SUM($F440:BD440))/($E501+$C501-BE$7))</f>
        <v>0</v>
      </c>
      <c r="BF501" s="339">
        <f>IF(OR($C501&gt;BF$7,$C501+$E501-1&lt;BF$7),0,($D501-SUM($F501:BE501)-SUM($F440:BE440))/($E501+$C501-BF$7))</f>
        <v>0</v>
      </c>
      <c r="BG501" s="339">
        <f>IF(OR($C501&gt;BG$7,$C501+$E501-1&lt;BG$7),0,($D501-SUM($F501:BF501)-SUM($F440:BF440))/($E501+$C501-BG$7))</f>
        <v>0</v>
      </c>
      <c r="BH501" s="339">
        <f>IF(OR($C501&gt;BH$7,$C501+$E501-1&lt;BH$7),0,($D501-SUM($F501:BG501)-SUM($F440:BG440))/($E501+$C501-BH$7))</f>
        <v>0</v>
      </c>
      <c r="BI501" s="339">
        <f>IF(OR($C501&gt;BI$7,$C501+$E501-1&lt;BI$7),0,($D501-SUM($F501:BH501)-SUM($F440:BH440))/($E501+$C501-BI$7))</f>
        <v>0</v>
      </c>
      <c r="BJ501" s="339">
        <f>IF(OR($C501&gt;BJ$7,$C501+$E501-1&lt;BJ$7),0,($D501-SUM($F501:BI501)-SUM($F440:BI440))/($E501+$C501-BJ$7))</f>
        <v>0</v>
      </c>
      <c r="BK501" s="339">
        <f>IF(OR($C501&gt;BK$7,$C501+$E501-1&lt;BK$7),0,($D501-SUM($F501:BJ501)-SUM($F440:BJ440))/($E501+$C501-BK$7))</f>
        <v>0</v>
      </c>
      <c r="BL501" s="339">
        <f>IF(OR($C501&gt;BL$7,$C501+$E501-1&lt;BL$7),0,($D501-SUM($F501:BK501)-SUM($F440:BK440))/($E501+$C501-BL$7))</f>
        <v>0</v>
      </c>
      <c r="BM501" s="339">
        <f>IF(OR($C501&gt;BM$7,$C501+$E501-1&lt;BM$7),0,($D501-SUM($F501:BL501)-SUM($F440:BL440))/($E501+$C501-BM$7))</f>
        <v>0</v>
      </c>
      <c r="BN501" s="339">
        <f>IF(OR($C501&gt;BN$7,$C501+$E501-1&lt;BN$7),0,($D501-SUM($F501:BM501)-SUM($F440:BM440))/($E501+$C501-BN$7))</f>
        <v>0</v>
      </c>
      <c r="BO501" s="253"/>
      <c r="BP501" s="253"/>
      <c r="BQ501" s="253"/>
      <c r="BR501" s="253"/>
      <c r="BS501" s="253"/>
      <c r="BT501" s="253"/>
      <c r="BU501" s="253"/>
      <c r="BV501" s="253"/>
      <c r="BW501" s="253"/>
      <c r="BX501" s="253"/>
      <c r="BY501" s="253"/>
      <c r="BZ501" s="253"/>
      <c r="CA501" s="253"/>
      <c r="CB501" s="253"/>
      <c r="CC501" s="253"/>
      <c r="CD501" s="253"/>
      <c r="CE501" s="253"/>
      <c r="CF501" s="253"/>
      <c r="CG501" s="253"/>
      <c r="CH501" s="253"/>
      <c r="CI501" s="253"/>
      <c r="CJ501" s="253"/>
      <c r="CK501" s="253"/>
      <c r="CL501" s="253"/>
    </row>
    <row r="502" spans="1:90" hidden="1" outlineLevel="1" x14ac:dyDescent="0.15">
      <c r="A502" s="112"/>
      <c r="B502" s="87"/>
      <c r="C502" s="8">
        <v>27</v>
      </c>
      <c r="D502" s="337">
        <v>0</v>
      </c>
      <c r="E502" s="8">
        <f t="shared" si="37"/>
        <v>0</v>
      </c>
      <c r="F502" s="338"/>
      <c r="G502" s="339">
        <f>IF(OR($C502&gt;G$7,$C502+$E502-1&lt;G$7),0,($D502-SUM($F502:F502)-SUM($F441:F441))/($E502+$C502-G$7))</f>
        <v>0</v>
      </c>
      <c r="H502" s="339">
        <f>IF(OR($C502&gt;H$7,$C502+$E502-1&lt;H$7),0,($D502-SUM($F502:G502)-SUM($F441:G441))/($E502+$C502-H$7))</f>
        <v>0</v>
      </c>
      <c r="I502" s="339">
        <f>IF(OR($C502&gt;I$7,$C502+$E502-1&lt;I$7),0,($D502-SUM($F502:H502)-SUM($F441:H441))/($E502+$C502-I$7))</f>
        <v>0</v>
      </c>
      <c r="J502" s="339">
        <f>IF(OR($C502&gt;J$7,$C502+$E502-1&lt;J$7),0,($D502-SUM($F502:I502)-SUM($F441:I441))/($E502+$C502-J$7))</f>
        <v>0</v>
      </c>
      <c r="K502" s="339">
        <f>IF(OR($C502&gt;K$7,$C502+$E502-1&lt;K$7),0,($D502-SUM($F502:J502)-SUM($F441:J441))/($E502+$C502-K$7))</f>
        <v>0</v>
      </c>
      <c r="L502" s="339">
        <f>IF(OR($C502&gt;L$7,$C502+$E502-1&lt;L$7),0,($D502-SUM($F502:K502)-SUM($F441:K441))/($E502+$C502-L$7))</f>
        <v>0</v>
      </c>
      <c r="M502" s="339">
        <f>IF(OR($C502&gt;M$7,$C502+$E502-1&lt;M$7),0,($D502-SUM($F502:L502)-SUM($F441:L441))/($E502+$C502-M$7))</f>
        <v>0</v>
      </c>
      <c r="N502" s="339">
        <f>IF(OR($C502&gt;N$7,$C502+$E502-1&lt;N$7),0,($D502-SUM($F502:M502)-SUM($F441:M441))/($E502+$C502-N$7))</f>
        <v>0</v>
      </c>
      <c r="O502" s="339">
        <f>IF(OR($C502&gt;O$7,$C502+$E502-1&lt;O$7),0,($D502-SUM($F502:N502)-SUM($F441:N441))/($E502+$C502-O$7))</f>
        <v>0</v>
      </c>
      <c r="P502" s="339">
        <f>IF(OR($C502&gt;P$7,$C502+$E502-1&lt;P$7),0,($D502-SUM($F502:O502)-SUM($F441:O441))/($E502+$C502-P$7))</f>
        <v>0</v>
      </c>
      <c r="Q502" s="339">
        <f>IF(OR($C502&gt;Q$7,$C502+$E502-1&lt;Q$7),0,($D502-SUM($F502:P502)-SUM($F441:P441))/($E502+$C502-Q$7))</f>
        <v>0</v>
      </c>
      <c r="R502" s="339">
        <f>IF(OR($C502&gt;R$7,$C502+$E502-1&lt;R$7),0,($D502-SUM($F502:Q502)-SUM($F441:Q441))/($E502+$C502-R$7))</f>
        <v>0</v>
      </c>
      <c r="S502" s="339">
        <f>IF(OR($C502&gt;S$7,$C502+$E502-1&lt;S$7),0,($D502-SUM($F502:R502)-SUM($F441:R441))/($E502+$C502-S$7))</f>
        <v>0</v>
      </c>
      <c r="T502" s="339">
        <f>IF(OR($C502&gt;T$7,$C502+$E502-1&lt;T$7),0,($D502-SUM($F502:S502)-SUM($F441:S441))/($E502+$C502-T$7))</f>
        <v>0</v>
      </c>
      <c r="U502" s="339">
        <f>IF(OR($C502&gt;U$7,$C502+$E502-1&lt;U$7),0,($D502-SUM($F502:T502)-SUM($F441:T441))/($E502+$C502-U$7))</f>
        <v>0</v>
      </c>
      <c r="V502" s="339">
        <f>IF(OR($C502&gt;V$7,$C502+$E502-1&lt;V$7),0,($D502-SUM($F502:U502)-SUM($F441:U441))/($E502+$C502-V$7))</f>
        <v>0</v>
      </c>
      <c r="W502" s="339">
        <f>IF(OR($C502&gt;W$7,$C502+$E502-1&lt;W$7),0,($D502-SUM($F502:V502)-SUM($F441:V441))/($E502+$C502-W$7))</f>
        <v>0</v>
      </c>
      <c r="X502" s="339">
        <f>IF(OR($C502&gt;X$7,$C502+$E502-1&lt;X$7),0,($D502-SUM($F502:W502)-SUM($F441:W441))/($E502+$C502-X$7))</f>
        <v>0</v>
      </c>
      <c r="Y502" s="339">
        <f>IF(OR($C502&gt;Y$7,$C502+$E502-1&lt;Y$7),0,($D502-SUM($F502:X502)-SUM($F441:X441))/($E502+$C502-Y$7))</f>
        <v>0</v>
      </c>
      <c r="Z502" s="339">
        <f>IF(OR($C502&gt;Z$7,$C502+$E502-1&lt;Z$7),0,($D502-SUM($F502:Y502)-SUM($F441:Y441))/($E502+$C502-Z$7))</f>
        <v>0</v>
      </c>
      <c r="AA502" s="339">
        <f>IF(OR($C502&gt;AA$7,$C502+$E502-1&lt;AA$7),0,($D502-SUM($F502:Z502)-SUM($F441:Z441))/($E502+$C502-AA$7))</f>
        <v>0</v>
      </c>
      <c r="AB502" s="339">
        <f>IF(OR($C502&gt;AB$7,$C502+$E502-1&lt;AB$7),0,($D502-SUM($F502:AA502)-SUM($F441:AA441))/($E502+$C502-AB$7))</f>
        <v>0</v>
      </c>
      <c r="AC502" s="339">
        <f>IF(OR($C502&gt;AC$7,$C502+$E502-1&lt;AC$7),0,($D502-SUM($F502:AB502)-SUM($F441:AB441))/($E502+$C502-AC$7))</f>
        <v>0</v>
      </c>
      <c r="AD502" s="339">
        <f>IF(OR($C502&gt;AD$7,$C502+$E502-1&lt;AD$7),0,($D502-SUM($F502:AC502)-SUM($F441:AC441))/($E502+$C502-AD$7))</f>
        <v>0</v>
      </c>
      <c r="AE502" s="339">
        <f>IF(OR($C502&gt;AE$7,$C502+$E502-1&lt;AE$7),0,($D502-SUM($F502:AD502)-SUM($F441:AD441))/($E502+$C502-AE$7))</f>
        <v>0</v>
      </c>
      <c r="AF502" s="339">
        <f>IF(OR($C502&gt;AF$7,$C502+$E502-1&lt;AF$7),0,($D502-SUM($F502:AE502)-SUM($F441:AE441))/($E502+$C502-AF$7))</f>
        <v>0</v>
      </c>
      <c r="AG502" s="339">
        <f>IF(OR($C502&gt;AG$7,$C502+$E502-1&lt;AG$7),0,($D502-SUM($F502:AF502)-SUM($F441:AF441))/($E502+$C502-AG$7))</f>
        <v>0</v>
      </c>
      <c r="AH502" s="339">
        <f>IF(OR($C502&gt;AH$7,$C502+$E502-1&lt;AH$7),0,($D502-SUM($F502:AG502)-SUM($F441:AG441))/($E502+$C502-AH$7))</f>
        <v>0</v>
      </c>
      <c r="AI502" s="339">
        <f>IF(OR($C502&gt;AI$7,$C502+$E502-1&lt;AI$7),0,($D502-SUM($F502:AH502)-SUM($F441:AH441))/($E502+$C502-AI$7))</f>
        <v>0</v>
      </c>
      <c r="AJ502" s="339">
        <f>IF(OR($C502&gt;AJ$7,$C502+$E502-1&lt;AJ$7),0,($D502-SUM($F502:AI502)-SUM($F441:AI441))/($E502+$C502-AJ$7))</f>
        <v>0</v>
      </c>
      <c r="AK502" s="339">
        <f>IF(OR($C502&gt;AK$7,$C502+$E502-1&lt;AK$7),0,($D502-SUM($F502:AJ502)-SUM($F441:AJ441))/($E502+$C502-AK$7))</f>
        <v>0</v>
      </c>
      <c r="AL502" s="339">
        <f>IF(OR($C502&gt;AL$7,$C502+$E502-1&lt;AL$7),0,($D502-SUM($F502:AK502)-SUM($F441:AK441))/($E502+$C502-AL$7))</f>
        <v>0</v>
      </c>
      <c r="AM502" s="339">
        <f>IF(OR($C502&gt;AM$7,$C502+$E502-1&lt;AM$7),0,($D502-SUM($F502:AL502)-SUM($F441:AL441))/($E502+$C502-AM$7))</f>
        <v>0</v>
      </c>
      <c r="AN502" s="339">
        <f>IF(OR($C502&gt;AN$7,$C502+$E502-1&lt;AN$7),0,($D502-SUM($F502:AM502)-SUM($F441:AM441))/($E502+$C502-AN$7))</f>
        <v>0</v>
      </c>
      <c r="AO502" s="339">
        <f>IF(OR($C502&gt;AO$7,$C502+$E502-1&lt;AO$7),0,($D502-SUM($F502:AN502)-SUM($F441:AN441))/($E502+$C502-AO$7))</f>
        <v>0</v>
      </c>
      <c r="AP502" s="339">
        <f>IF(OR($C502&gt;AP$7,$C502+$E502-1&lt;AP$7),0,($D502-SUM($F502:AO502)-SUM($F441:AO441))/($E502+$C502-AP$7))</f>
        <v>0</v>
      </c>
      <c r="AQ502" s="339">
        <f>IF(OR($C502&gt;AQ$7,$C502+$E502-1&lt;AQ$7),0,($D502-SUM($F502:AP502)-SUM($F441:AP441))/($E502+$C502-AQ$7))</f>
        <v>0</v>
      </c>
      <c r="AR502" s="339">
        <f>IF(OR($C502&gt;AR$7,$C502+$E502-1&lt;AR$7),0,($D502-SUM($F502:AQ502)-SUM($F441:AQ441))/($E502+$C502-AR$7))</f>
        <v>0</v>
      </c>
      <c r="AS502" s="339">
        <f>IF(OR($C502&gt;AS$7,$C502+$E502-1&lt;AS$7),0,($D502-SUM($F502:AR502)-SUM($F441:AR441))/($E502+$C502-AS$7))</f>
        <v>0</v>
      </c>
      <c r="AT502" s="339">
        <f>IF(OR($C502&gt;AT$7,$C502+$E502-1&lt;AT$7),0,($D502-SUM($F502:AS502)-SUM($F441:AS441))/($E502+$C502-AT$7))</f>
        <v>0</v>
      </c>
      <c r="AU502" s="339">
        <f>IF(OR($C502&gt;AU$7,$C502+$E502-1&lt;AU$7),0,($D502-SUM($F502:AT502)-SUM($F441:AT441))/($E502+$C502-AU$7))</f>
        <v>0</v>
      </c>
      <c r="AV502" s="339">
        <f>IF(OR($C502&gt;AV$7,$C502+$E502-1&lt;AV$7),0,($D502-SUM($F502:AU502)-SUM($F441:AU441))/($E502+$C502-AV$7))</f>
        <v>0</v>
      </c>
      <c r="AW502" s="339">
        <f>IF(OR($C502&gt;AW$7,$C502+$E502-1&lt;AW$7),0,($D502-SUM($F502:AV502)-SUM($F441:AV441))/($E502+$C502-AW$7))</f>
        <v>0</v>
      </c>
      <c r="AX502" s="339">
        <f>IF(OR($C502&gt;AX$7,$C502+$E502-1&lt;AX$7),0,($D502-SUM($F502:AW502)-SUM($F441:AW441))/($E502+$C502-AX$7))</f>
        <v>0</v>
      </c>
      <c r="AY502" s="339">
        <f>IF(OR($C502&gt;AY$7,$C502+$E502-1&lt;AY$7),0,($D502-SUM($F502:AX502)-SUM($F441:AX441))/($E502+$C502-AY$7))</f>
        <v>0</v>
      </c>
      <c r="AZ502" s="339">
        <f>IF(OR($C502&gt;AZ$7,$C502+$E502-1&lt;AZ$7),0,($D502-SUM($F502:AY502)-SUM($F441:AY441))/($E502+$C502-AZ$7))</f>
        <v>0</v>
      </c>
      <c r="BA502" s="339">
        <f>IF(OR($C502&gt;BA$7,$C502+$E502-1&lt;BA$7),0,($D502-SUM($F502:AZ502)-SUM($F441:AZ441))/($E502+$C502-BA$7))</f>
        <v>0</v>
      </c>
      <c r="BB502" s="339">
        <f>IF(OR($C502&gt;BB$7,$C502+$E502-1&lt;BB$7),0,($D502-SUM($F502:BA502)-SUM($F441:BA441))/($E502+$C502-BB$7))</f>
        <v>0</v>
      </c>
      <c r="BC502" s="339">
        <f>IF(OR($C502&gt;BC$7,$C502+$E502-1&lt;BC$7),0,($D502-SUM($F502:BB502)-SUM($F441:BB441))/($E502+$C502-BC$7))</f>
        <v>0</v>
      </c>
      <c r="BD502" s="339">
        <f>IF(OR($C502&gt;BD$7,$C502+$E502-1&lt;BD$7),0,($D502-SUM($F502:BC502)-SUM($F441:BC441))/($E502+$C502-BD$7))</f>
        <v>0</v>
      </c>
      <c r="BE502" s="339">
        <f>IF(OR($C502&gt;BE$7,$C502+$E502-1&lt;BE$7),0,($D502-SUM($F502:BD502)-SUM($F441:BD441))/($E502+$C502-BE$7))</f>
        <v>0</v>
      </c>
      <c r="BF502" s="339">
        <f>IF(OR($C502&gt;BF$7,$C502+$E502-1&lt;BF$7),0,($D502-SUM($F502:BE502)-SUM($F441:BE441))/($E502+$C502-BF$7))</f>
        <v>0</v>
      </c>
      <c r="BG502" s="339">
        <f>IF(OR($C502&gt;BG$7,$C502+$E502-1&lt;BG$7),0,($D502-SUM($F502:BF502)-SUM($F441:BF441))/($E502+$C502-BG$7))</f>
        <v>0</v>
      </c>
      <c r="BH502" s="339">
        <f>IF(OR($C502&gt;BH$7,$C502+$E502-1&lt;BH$7),0,($D502-SUM($F502:BG502)-SUM($F441:BG441))/($E502+$C502-BH$7))</f>
        <v>0</v>
      </c>
      <c r="BI502" s="339">
        <f>IF(OR($C502&gt;BI$7,$C502+$E502-1&lt;BI$7),0,($D502-SUM($F502:BH502)-SUM($F441:BH441))/($E502+$C502-BI$7))</f>
        <v>0</v>
      </c>
      <c r="BJ502" s="339">
        <f>IF(OR($C502&gt;BJ$7,$C502+$E502-1&lt;BJ$7),0,($D502-SUM($F502:BI502)-SUM($F441:BI441))/($E502+$C502-BJ$7))</f>
        <v>0</v>
      </c>
      <c r="BK502" s="339">
        <f>IF(OR($C502&gt;BK$7,$C502+$E502-1&lt;BK$7),0,($D502-SUM($F502:BJ502)-SUM($F441:BJ441))/($E502+$C502-BK$7))</f>
        <v>0</v>
      </c>
      <c r="BL502" s="339">
        <f>IF(OR($C502&gt;BL$7,$C502+$E502-1&lt;BL$7),0,($D502-SUM($F502:BK502)-SUM($F441:BK441))/($E502+$C502-BL$7))</f>
        <v>0</v>
      </c>
      <c r="BM502" s="339">
        <f>IF(OR($C502&gt;BM$7,$C502+$E502-1&lt;BM$7),0,($D502-SUM($F502:BL502)-SUM($F441:BL441))/($E502+$C502-BM$7))</f>
        <v>0</v>
      </c>
      <c r="BN502" s="339">
        <f>IF(OR($C502&gt;BN$7,$C502+$E502-1&lt;BN$7),0,($D502-SUM($F502:BM502)-SUM($F441:BM441))/($E502+$C502-BN$7))</f>
        <v>0</v>
      </c>
      <c r="BO502" s="253"/>
      <c r="BP502" s="253"/>
      <c r="BQ502" s="253"/>
      <c r="BR502" s="253"/>
      <c r="BS502" s="253"/>
      <c r="BT502" s="253"/>
      <c r="BU502" s="253"/>
      <c r="BV502" s="253"/>
      <c r="BW502" s="253"/>
      <c r="BX502" s="253"/>
      <c r="BY502" s="253"/>
      <c r="BZ502" s="253"/>
      <c r="CA502" s="253"/>
      <c r="CB502" s="253"/>
      <c r="CC502" s="253"/>
      <c r="CD502" s="253"/>
      <c r="CE502" s="253"/>
      <c r="CF502" s="253"/>
      <c r="CG502" s="253"/>
      <c r="CH502" s="253"/>
      <c r="CI502" s="253"/>
      <c r="CJ502" s="253"/>
      <c r="CK502" s="253"/>
      <c r="CL502" s="253"/>
    </row>
    <row r="503" spans="1:90" hidden="1" outlineLevel="1" x14ac:dyDescent="0.15">
      <c r="A503" s="112"/>
      <c r="B503" s="87"/>
      <c r="C503" s="8">
        <v>28</v>
      </c>
      <c r="D503" s="337">
        <v>0</v>
      </c>
      <c r="E503" s="8">
        <f t="shared" si="37"/>
        <v>0</v>
      </c>
      <c r="F503" s="338"/>
      <c r="G503" s="339">
        <f>IF(OR($C503&gt;G$7,$C503+$E503-1&lt;G$7),0,($D503-SUM($F503:F503)-SUM($F442:F442))/($E503+$C503-G$7))</f>
        <v>0</v>
      </c>
      <c r="H503" s="339">
        <f>IF(OR($C503&gt;H$7,$C503+$E503-1&lt;H$7),0,($D503-SUM($F503:G503)-SUM($F442:G442))/($E503+$C503-H$7))</f>
        <v>0</v>
      </c>
      <c r="I503" s="339">
        <f>IF(OR($C503&gt;I$7,$C503+$E503-1&lt;I$7),0,($D503-SUM($F503:H503)-SUM($F442:H442))/($E503+$C503-I$7))</f>
        <v>0</v>
      </c>
      <c r="J503" s="339">
        <f>IF(OR($C503&gt;J$7,$C503+$E503-1&lt;J$7),0,($D503-SUM($F503:I503)-SUM($F442:I442))/($E503+$C503-J$7))</f>
        <v>0</v>
      </c>
      <c r="K503" s="339">
        <f>IF(OR($C503&gt;K$7,$C503+$E503-1&lt;K$7),0,($D503-SUM($F503:J503)-SUM($F442:J442))/($E503+$C503-K$7))</f>
        <v>0</v>
      </c>
      <c r="L503" s="339">
        <f>IF(OR($C503&gt;L$7,$C503+$E503-1&lt;L$7),0,($D503-SUM($F503:K503)-SUM($F442:K442))/($E503+$C503-L$7))</f>
        <v>0</v>
      </c>
      <c r="M503" s="339">
        <f>IF(OR($C503&gt;M$7,$C503+$E503-1&lt;M$7),0,($D503-SUM($F503:L503)-SUM($F442:L442))/($E503+$C503-M$7))</f>
        <v>0</v>
      </c>
      <c r="N503" s="339">
        <f>IF(OR($C503&gt;N$7,$C503+$E503-1&lt;N$7),0,($D503-SUM($F503:M503)-SUM($F442:M442))/($E503+$C503-N$7))</f>
        <v>0</v>
      </c>
      <c r="O503" s="339">
        <f>IF(OR($C503&gt;O$7,$C503+$E503-1&lt;O$7),0,($D503-SUM($F503:N503)-SUM($F442:N442))/($E503+$C503-O$7))</f>
        <v>0</v>
      </c>
      <c r="P503" s="339">
        <f>IF(OR($C503&gt;P$7,$C503+$E503-1&lt;P$7),0,($D503-SUM($F503:O503)-SUM($F442:O442))/($E503+$C503-P$7))</f>
        <v>0</v>
      </c>
      <c r="Q503" s="339">
        <f>IF(OR($C503&gt;Q$7,$C503+$E503-1&lt;Q$7),0,($D503-SUM($F503:P503)-SUM($F442:P442))/($E503+$C503-Q$7))</f>
        <v>0</v>
      </c>
      <c r="R503" s="339">
        <f>IF(OR($C503&gt;R$7,$C503+$E503-1&lt;R$7),0,($D503-SUM($F503:Q503)-SUM($F442:Q442))/($E503+$C503-R$7))</f>
        <v>0</v>
      </c>
      <c r="S503" s="339">
        <f>IF(OR($C503&gt;S$7,$C503+$E503-1&lt;S$7),0,($D503-SUM($F503:R503)-SUM($F442:R442))/($E503+$C503-S$7))</f>
        <v>0</v>
      </c>
      <c r="T503" s="339">
        <f>IF(OR($C503&gt;T$7,$C503+$E503-1&lt;T$7),0,($D503-SUM($F503:S503)-SUM($F442:S442))/($E503+$C503-T$7))</f>
        <v>0</v>
      </c>
      <c r="U503" s="339">
        <f>IF(OR($C503&gt;U$7,$C503+$E503-1&lt;U$7),0,($D503-SUM($F503:T503)-SUM($F442:T442))/($E503+$C503-U$7))</f>
        <v>0</v>
      </c>
      <c r="V503" s="339">
        <f>IF(OR($C503&gt;V$7,$C503+$E503-1&lt;V$7),0,($D503-SUM($F503:U503)-SUM($F442:U442))/($E503+$C503-V$7))</f>
        <v>0</v>
      </c>
      <c r="W503" s="339">
        <f>IF(OR($C503&gt;W$7,$C503+$E503-1&lt;W$7),0,($D503-SUM($F503:V503)-SUM($F442:V442))/($E503+$C503-W$7))</f>
        <v>0</v>
      </c>
      <c r="X503" s="339">
        <f>IF(OR($C503&gt;X$7,$C503+$E503-1&lt;X$7),0,($D503-SUM($F503:W503)-SUM($F442:W442))/($E503+$C503-X$7))</f>
        <v>0</v>
      </c>
      <c r="Y503" s="339">
        <f>IF(OR($C503&gt;Y$7,$C503+$E503-1&lt;Y$7),0,($D503-SUM($F503:X503)-SUM($F442:X442))/($E503+$C503-Y$7))</f>
        <v>0</v>
      </c>
      <c r="Z503" s="339">
        <f>IF(OR($C503&gt;Z$7,$C503+$E503-1&lt;Z$7),0,($D503-SUM($F503:Y503)-SUM($F442:Y442))/($E503+$C503-Z$7))</f>
        <v>0</v>
      </c>
      <c r="AA503" s="339">
        <f>IF(OR($C503&gt;AA$7,$C503+$E503-1&lt;AA$7),0,($D503-SUM($F503:Z503)-SUM($F442:Z442))/($E503+$C503-AA$7))</f>
        <v>0</v>
      </c>
      <c r="AB503" s="339">
        <f>IF(OR($C503&gt;AB$7,$C503+$E503-1&lt;AB$7),0,($D503-SUM($F503:AA503)-SUM($F442:AA442))/($E503+$C503-AB$7))</f>
        <v>0</v>
      </c>
      <c r="AC503" s="339">
        <f>IF(OR($C503&gt;AC$7,$C503+$E503-1&lt;AC$7),0,($D503-SUM($F503:AB503)-SUM($F442:AB442))/($E503+$C503-AC$7))</f>
        <v>0</v>
      </c>
      <c r="AD503" s="339">
        <f>IF(OR($C503&gt;AD$7,$C503+$E503-1&lt;AD$7),0,($D503-SUM($F503:AC503)-SUM($F442:AC442))/($E503+$C503-AD$7))</f>
        <v>0</v>
      </c>
      <c r="AE503" s="339">
        <f>IF(OR($C503&gt;AE$7,$C503+$E503-1&lt;AE$7),0,($D503-SUM($F503:AD503)-SUM($F442:AD442))/($E503+$C503-AE$7))</f>
        <v>0</v>
      </c>
      <c r="AF503" s="339">
        <f>IF(OR($C503&gt;AF$7,$C503+$E503-1&lt;AF$7),0,($D503-SUM($F503:AE503)-SUM($F442:AE442))/($E503+$C503-AF$7))</f>
        <v>0</v>
      </c>
      <c r="AG503" s="339">
        <f>IF(OR($C503&gt;AG$7,$C503+$E503-1&lt;AG$7),0,($D503-SUM($F503:AF503)-SUM($F442:AF442))/($E503+$C503-AG$7))</f>
        <v>0</v>
      </c>
      <c r="AH503" s="339">
        <f>IF(OR($C503&gt;AH$7,$C503+$E503-1&lt;AH$7),0,($D503-SUM($F503:AG503)-SUM($F442:AG442))/($E503+$C503-AH$7))</f>
        <v>0</v>
      </c>
      <c r="AI503" s="339">
        <f>IF(OR($C503&gt;AI$7,$C503+$E503-1&lt;AI$7),0,($D503-SUM($F503:AH503)-SUM($F442:AH442))/($E503+$C503-AI$7))</f>
        <v>0</v>
      </c>
      <c r="AJ503" s="339">
        <f>IF(OR($C503&gt;AJ$7,$C503+$E503-1&lt;AJ$7),0,($D503-SUM($F503:AI503)-SUM($F442:AI442))/($E503+$C503-AJ$7))</f>
        <v>0</v>
      </c>
      <c r="AK503" s="339">
        <f>IF(OR($C503&gt;AK$7,$C503+$E503-1&lt;AK$7),0,($D503-SUM($F503:AJ503)-SUM($F442:AJ442))/($E503+$C503-AK$7))</f>
        <v>0</v>
      </c>
      <c r="AL503" s="339">
        <f>IF(OR($C503&gt;AL$7,$C503+$E503-1&lt;AL$7),0,($D503-SUM($F503:AK503)-SUM($F442:AK442))/($E503+$C503-AL$7))</f>
        <v>0</v>
      </c>
      <c r="AM503" s="339">
        <f>IF(OR($C503&gt;AM$7,$C503+$E503-1&lt;AM$7),0,($D503-SUM($F503:AL503)-SUM($F442:AL442))/($E503+$C503-AM$7))</f>
        <v>0</v>
      </c>
      <c r="AN503" s="339">
        <f>IF(OR($C503&gt;AN$7,$C503+$E503-1&lt;AN$7),0,($D503-SUM($F503:AM503)-SUM($F442:AM442))/($E503+$C503-AN$7))</f>
        <v>0</v>
      </c>
      <c r="AO503" s="339">
        <f>IF(OR($C503&gt;AO$7,$C503+$E503-1&lt;AO$7),0,($D503-SUM($F503:AN503)-SUM($F442:AN442))/($E503+$C503-AO$7))</f>
        <v>0</v>
      </c>
      <c r="AP503" s="339">
        <f>IF(OR($C503&gt;AP$7,$C503+$E503-1&lt;AP$7),0,($D503-SUM($F503:AO503)-SUM($F442:AO442))/($E503+$C503-AP$7))</f>
        <v>0</v>
      </c>
      <c r="AQ503" s="339">
        <f>IF(OR($C503&gt;AQ$7,$C503+$E503-1&lt;AQ$7),0,($D503-SUM($F503:AP503)-SUM($F442:AP442))/($E503+$C503-AQ$7))</f>
        <v>0</v>
      </c>
      <c r="AR503" s="339">
        <f>IF(OR($C503&gt;AR$7,$C503+$E503-1&lt;AR$7),0,($D503-SUM($F503:AQ503)-SUM($F442:AQ442))/($E503+$C503-AR$7))</f>
        <v>0</v>
      </c>
      <c r="AS503" s="339">
        <f>IF(OR($C503&gt;AS$7,$C503+$E503-1&lt;AS$7),0,($D503-SUM($F503:AR503)-SUM($F442:AR442))/($E503+$C503-AS$7))</f>
        <v>0</v>
      </c>
      <c r="AT503" s="339">
        <f>IF(OR($C503&gt;AT$7,$C503+$E503-1&lt;AT$7),0,($D503-SUM($F503:AS503)-SUM($F442:AS442))/($E503+$C503-AT$7))</f>
        <v>0</v>
      </c>
      <c r="AU503" s="339">
        <f>IF(OR($C503&gt;AU$7,$C503+$E503-1&lt;AU$7),0,($D503-SUM($F503:AT503)-SUM($F442:AT442))/($E503+$C503-AU$7))</f>
        <v>0</v>
      </c>
      <c r="AV503" s="339">
        <f>IF(OR($C503&gt;AV$7,$C503+$E503-1&lt;AV$7),0,($D503-SUM($F503:AU503)-SUM($F442:AU442))/($E503+$C503-AV$7))</f>
        <v>0</v>
      </c>
      <c r="AW503" s="339">
        <f>IF(OR($C503&gt;AW$7,$C503+$E503-1&lt;AW$7),0,($D503-SUM($F503:AV503)-SUM($F442:AV442))/($E503+$C503-AW$7))</f>
        <v>0</v>
      </c>
      <c r="AX503" s="339">
        <f>IF(OR($C503&gt;AX$7,$C503+$E503-1&lt;AX$7),0,($D503-SUM($F503:AW503)-SUM($F442:AW442))/($E503+$C503-AX$7))</f>
        <v>0</v>
      </c>
      <c r="AY503" s="339">
        <f>IF(OR($C503&gt;AY$7,$C503+$E503-1&lt;AY$7),0,($D503-SUM($F503:AX503)-SUM($F442:AX442))/($E503+$C503-AY$7))</f>
        <v>0</v>
      </c>
      <c r="AZ503" s="339">
        <f>IF(OR($C503&gt;AZ$7,$C503+$E503-1&lt;AZ$7),0,($D503-SUM($F503:AY503)-SUM($F442:AY442))/($E503+$C503-AZ$7))</f>
        <v>0</v>
      </c>
      <c r="BA503" s="339">
        <f>IF(OR($C503&gt;BA$7,$C503+$E503-1&lt;BA$7),0,($D503-SUM($F503:AZ503)-SUM($F442:AZ442))/($E503+$C503-BA$7))</f>
        <v>0</v>
      </c>
      <c r="BB503" s="339">
        <f>IF(OR($C503&gt;BB$7,$C503+$E503-1&lt;BB$7),0,($D503-SUM($F503:BA503)-SUM($F442:BA442))/($E503+$C503-BB$7))</f>
        <v>0</v>
      </c>
      <c r="BC503" s="339">
        <f>IF(OR($C503&gt;BC$7,$C503+$E503-1&lt;BC$7),0,($D503-SUM($F503:BB503)-SUM($F442:BB442))/($E503+$C503-BC$7))</f>
        <v>0</v>
      </c>
      <c r="BD503" s="339">
        <f>IF(OR($C503&gt;BD$7,$C503+$E503-1&lt;BD$7),0,($D503-SUM($F503:BC503)-SUM($F442:BC442))/($E503+$C503-BD$7))</f>
        <v>0</v>
      </c>
      <c r="BE503" s="339">
        <f>IF(OR($C503&gt;BE$7,$C503+$E503-1&lt;BE$7),0,($D503-SUM($F503:BD503)-SUM($F442:BD442))/($E503+$C503-BE$7))</f>
        <v>0</v>
      </c>
      <c r="BF503" s="339">
        <f>IF(OR($C503&gt;BF$7,$C503+$E503-1&lt;BF$7),0,($D503-SUM($F503:BE503)-SUM($F442:BE442))/($E503+$C503-BF$7))</f>
        <v>0</v>
      </c>
      <c r="BG503" s="339">
        <f>IF(OR($C503&gt;BG$7,$C503+$E503-1&lt;BG$7),0,($D503-SUM($F503:BF503)-SUM($F442:BF442))/($E503+$C503-BG$7))</f>
        <v>0</v>
      </c>
      <c r="BH503" s="339">
        <f>IF(OR($C503&gt;BH$7,$C503+$E503-1&lt;BH$7),0,($D503-SUM($F503:BG503)-SUM($F442:BG442))/($E503+$C503-BH$7))</f>
        <v>0</v>
      </c>
      <c r="BI503" s="339">
        <f>IF(OR($C503&gt;BI$7,$C503+$E503-1&lt;BI$7),0,($D503-SUM($F503:BH503)-SUM($F442:BH442))/($E503+$C503-BI$7))</f>
        <v>0</v>
      </c>
      <c r="BJ503" s="339">
        <f>IF(OR($C503&gt;BJ$7,$C503+$E503-1&lt;BJ$7),0,($D503-SUM($F503:BI503)-SUM($F442:BI442))/($E503+$C503-BJ$7))</f>
        <v>0</v>
      </c>
      <c r="BK503" s="339">
        <f>IF(OR($C503&gt;BK$7,$C503+$E503-1&lt;BK$7),0,($D503-SUM($F503:BJ503)-SUM($F442:BJ442))/($E503+$C503-BK$7))</f>
        <v>0</v>
      </c>
      <c r="BL503" s="339">
        <f>IF(OR($C503&gt;BL$7,$C503+$E503-1&lt;BL$7),0,($D503-SUM($F503:BK503)-SUM($F442:BK442))/($E503+$C503-BL$7))</f>
        <v>0</v>
      </c>
      <c r="BM503" s="339">
        <f>IF(OR($C503&gt;BM$7,$C503+$E503-1&lt;BM$7),0,($D503-SUM($F503:BL503)-SUM($F442:BL442))/($E503+$C503-BM$7))</f>
        <v>0</v>
      </c>
      <c r="BN503" s="339">
        <f>IF(OR($C503&gt;BN$7,$C503+$E503-1&lt;BN$7),0,($D503-SUM($F503:BM503)-SUM($F442:BM442))/($E503+$C503-BN$7))</f>
        <v>0</v>
      </c>
      <c r="BO503" s="253"/>
      <c r="BP503" s="253"/>
      <c r="BQ503" s="253"/>
      <c r="BR503" s="253"/>
      <c r="BS503" s="253"/>
      <c r="BT503" s="253"/>
      <c r="BU503" s="253"/>
      <c r="BV503" s="253"/>
      <c r="BW503" s="253"/>
      <c r="BX503" s="253"/>
      <c r="BY503" s="253"/>
      <c r="BZ503" s="253"/>
      <c r="CA503" s="253"/>
      <c r="CB503" s="253"/>
      <c r="CC503" s="253"/>
      <c r="CD503" s="253"/>
      <c r="CE503" s="253"/>
      <c r="CF503" s="253"/>
      <c r="CG503" s="253"/>
      <c r="CH503" s="253"/>
      <c r="CI503" s="253"/>
      <c r="CJ503" s="253"/>
      <c r="CK503" s="253"/>
      <c r="CL503" s="253"/>
    </row>
    <row r="504" spans="1:90" hidden="1" outlineLevel="1" x14ac:dyDescent="0.15">
      <c r="A504" s="112"/>
      <c r="B504" s="87"/>
      <c r="C504" s="8">
        <v>29</v>
      </c>
      <c r="D504" s="337">
        <v>0</v>
      </c>
      <c r="E504" s="8">
        <f t="shared" si="37"/>
        <v>0</v>
      </c>
      <c r="F504" s="338"/>
      <c r="G504" s="339">
        <f>IF(OR($C504&gt;G$7,$C504+$E504-1&lt;G$7),0,($D504-SUM($F504:F504)-SUM($F443:F443))/($E504+$C504-G$7))</f>
        <v>0</v>
      </c>
      <c r="H504" s="339">
        <f>IF(OR($C504&gt;H$7,$C504+$E504-1&lt;H$7),0,($D504-SUM($F504:G504)-SUM($F443:G443))/($E504+$C504-H$7))</f>
        <v>0</v>
      </c>
      <c r="I504" s="339">
        <f>IF(OR($C504&gt;I$7,$C504+$E504-1&lt;I$7),0,($D504-SUM($F504:H504)-SUM($F443:H443))/($E504+$C504-I$7))</f>
        <v>0</v>
      </c>
      <c r="J504" s="339">
        <f>IF(OR($C504&gt;J$7,$C504+$E504-1&lt;J$7),0,($D504-SUM($F504:I504)-SUM($F443:I443))/($E504+$C504-J$7))</f>
        <v>0</v>
      </c>
      <c r="K504" s="339">
        <f>IF(OR($C504&gt;K$7,$C504+$E504-1&lt;K$7),0,($D504-SUM($F504:J504)-SUM($F443:J443))/($E504+$C504-K$7))</f>
        <v>0</v>
      </c>
      <c r="L504" s="339">
        <f>IF(OR($C504&gt;L$7,$C504+$E504-1&lt;L$7),0,($D504-SUM($F504:K504)-SUM($F443:K443))/($E504+$C504-L$7))</f>
        <v>0</v>
      </c>
      <c r="M504" s="339">
        <f>IF(OR($C504&gt;M$7,$C504+$E504-1&lt;M$7),0,($D504-SUM($F504:L504)-SUM($F443:L443))/($E504+$C504-M$7))</f>
        <v>0</v>
      </c>
      <c r="N504" s="339">
        <f>IF(OR($C504&gt;N$7,$C504+$E504-1&lt;N$7),0,($D504-SUM($F504:M504)-SUM($F443:M443))/($E504+$C504-N$7))</f>
        <v>0</v>
      </c>
      <c r="O504" s="339">
        <f>IF(OR($C504&gt;O$7,$C504+$E504-1&lt;O$7),0,($D504-SUM($F504:N504)-SUM($F443:N443))/($E504+$C504-O$7))</f>
        <v>0</v>
      </c>
      <c r="P504" s="339">
        <f>IF(OR($C504&gt;P$7,$C504+$E504-1&lt;P$7),0,($D504-SUM($F504:O504)-SUM($F443:O443))/($E504+$C504-P$7))</f>
        <v>0</v>
      </c>
      <c r="Q504" s="339">
        <f>IF(OR($C504&gt;Q$7,$C504+$E504-1&lt;Q$7),0,($D504-SUM($F504:P504)-SUM($F443:P443))/($E504+$C504-Q$7))</f>
        <v>0</v>
      </c>
      <c r="R504" s="339">
        <f>IF(OR($C504&gt;R$7,$C504+$E504-1&lt;R$7),0,($D504-SUM($F504:Q504)-SUM($F443:Q443))/($E504+$C504-R$7))</f>
        <v>0</v>
      </c>
      <c r="S504" s="339">
        <f>IF(OR($C504&gt;S$7,$C504+$E504-1&lt;S$7),0,($D504-SUM($F504:R504)-SUM($F443:R443))/($E504+$C504-S$7))</f>
        <v>0</v>
      </c>
      <c r="T504" s="339">
        <f>IF(OR($C504&gt;T$7,$C504+$E504-1&lt;T$7),0,($D504-SUM($F504:S504)-SUM($F443:S443))/($E504+$C504-T$7))</f>
        <v>0</v>
      </c>
      <c r="U504" s="339">
        <f>IF(OR($C504&gt;U$7,$C504+$E504-1&lt;U$7),0,($D504-SUM($F504:T504)-SUM($F443:T443))/($E504+$C504-U$7))</f>
        <v>0</v>
      </c>
      <c r="V504" s="339">
        <f>IF(OR($C504&gt;V$7,$C504+$E504-1&lt;V$7),0,($D504-SUM($F504:U504)-SUM($F443:U443))/($E504+$C504-V$7))</f>
        <v>0</v>
      </c>
      <c r="W504" s="339">
        <f>IF(OR($C504&gt;W$7,$C504+$E504-1&lt;W$7),0,($D504-SUM($F504:V504)-SUM($F443:V443))/($E504+$C504-W$7))</f>
        <v>0</v>
      </c>
      <c r="X504" s="339">
        <f>IF(OR($C504&gt;X$7,$C504+$E504-1&lt;X$7),0,($D504-SUM($F504:W504)-SUM($F443:W443))/($E504+$C504-X$7))</f>
        <v>0</v>
      </c>
      <c r="Y504" s="339">
        <f>IF(OR($C504&gt;Y$7,$C504+$E504-1&lt;Y$7),0,($D504-SUM($F504:X504)-SUM($F443:X443))/($E504+$C504-Y$7))</f>
        <v>0</v>
      </c>
      <c r="Z504" s="339">
        <f>IF(OR($C504&gt;Z$7,$C504+$E504-1&lt;Z$7),0,($D504-SUM($F504:Y504)-SUM($F443:Y443))/($E504+$C504-Z$7))</f>
        <v>0</v>
      </c>
      <c r="AA504" s="339">
        <f>IF(OR($C504&gt;AA$7,$C504+$E504-1&lt;AA$7),0,($D504-SUM($F504:Z504)-SUM($F443:Z443))/($E504+$C504-AA$7))</f>
        <v>0</v>
      </c>
      <c r="AB504" s="339">
        <f>IF(OR($C504&gt;AB$7,$C504+$E504-1&lt;AB$7),0,($D504-SUM($F504:AA504)-SUM($F443:AA443))/($E504+$C504-AB$7))</f>
        <v>0</v>
      </c>
      <c r="AC504" s="339">
        <f>IF(OR($C504&gt;AC$7,$C504+$E504-1&lt;AC$7),0,($D504-SUM($F504:AB504)-SUM($F443:AB443))/($E504+$C504-AC$7))</f>
        <v>0</v>
      </c>
      <c r="AD504" s="339">
        <f>IF(OR($C504&gt;AD$7,$C504+$E504-1&lt;AD$7),0,($D504-SUM($F504:AC504)-SUM($F443:AC443))/($E504+$C504-AD$7))</f>
        <v>0</v>
      </c>
      <c r="AE504" s="339">
        <f>IF(OR($C504&gt;AE$7,$C504+$E504-1&lt;AE$7),0,($D504-SUM($F504:AD504)-SUM($F443:AD443))/($E504+$C504-AE$7))</f>
        <v>0</v>
      </c>
      <c r="AF504" s="339">
        <f>IF(OR($C504&gt;AF$7,$C504+$E504-1&lt;AF$7),0,($D504-SUM($F504:AE504)-SUM($F443:AE443))/($E504+$C504-AF$7))</f>
        <v>0</v>
      </c>
      <c r="AG504" s="339">
        <f>IF(OR($C504&gt;AG$7,$C504+$E504-1&lt;AG$7),0,($D504-SUM($F504:AF504)-SUM($F443:AF443))/($E504+$C504-AG$7))</f>
        <v>0</v>
      </c>
      <c r="AH504" s="339">
        <f>IF(OR($C504&gt;AH$7,$C504+$E504-1&lt;AH$7),0,($D504-SUM($F504:AG504)-SUM($F443:AG443))/($E504+$C504-AH$7))</f>
        <v>0</v>
      </c>
      <c r="AI504" s="339">
        <f>IF(OR($C504&gt;AI$7,$C504+$E504-1&lt;AI$7),0,($D504-SUM($F504:AH504)-SUM($F443:AH443))/($E504+$C504-AI$7))</f>
        <v>0</v>
      </c>
      <c r="AJ504" s="339">
        <f>IF(OR($C504&gt;AJ$7,$C504+$E504-1&lt;AJ$7),0,($D504-SUM($F504:AI504)-SUM($F443:AI443))/($E504+$C504-AJ$7))</f>
        <v>0</v>
      </c>
      <c r="AK504" s="339">
        <f>IF(OR($C504&gt;AK$7,$C504+$E504-1&lt;AK$7),0,($D504-SUM($F504:AJ504)-SUM($F443:AJ443))/($E504+$C504-AK$7))</f>
        <v>0</v>
      </c>
      <c r="AL504" s="339">
        <f>IF(OR($C504&gt;AL$7,$C504+$E504-1&lt;AL$7),0,($D504-SUM($F504:AK504)-SUM($F443:AK443))/($E504+$C504-AL$7))</f>
        <v>0</v>
      </c>
      <c r="AM504" s="339">
        <f>IF(OR($C504&gt;AM$7,$C504+$E504-1&lt;AM$7),0,($D504-SUM($F504:AL504)-SUM($F443:AL443))/($E504+$C504-AM$7))</f>
        <v>0</v>
      </c>
      <c r="AN504" s="339">
        <f>IF(OR($C504&gt;AN$7,$C504+$E504-1&lt;AN$7),0,($D504-SUM($F504:AM504)-SUM($F443:AM443))/($E504+$C504-AN$7))</f>
        <v>0</v>
      </c>
      <c r="AO504" s="339">
        <f>IF(OR($C504&gt;AO$7,$C504+$E504-1&lt;AO$7),0,($D504-SUM($F504:AN504)-SUM($F443:AN443))/($E504+$C504-AO$7))</f>
        <v>0</v>
      </c>
      <c r="AP504" s="339">
        <f>IF(OR($C504&gt;AP$7,$C504+$E504-1&lt;AP$7),0,($D504-SUM($F504:AO504)-SUM($F443:AO443))/($E504+$C504-AP$7))</f>
        <v>0</v>
      </c>
      <c r="AQ504" s="339">
        <f>IF(OR($C504&gt;AQ$7,$C504+$E504-1&lt;AQ$7),0,($D504-SUM($F504:AP504)-SUM($F443:AP443))/($E504+$C504-AQ$7))</f>
        <v>0</v>
      </c>
      <c r="AR504" s="339">
        <f>IF(OR($C504&gt;AR$7,$C504+$E504-1&lt;AR$7),0,($D504-SUM($F504:AQ504)-SUM($F443:AQ443))/($E504+$C504-AR$7))</f>
        <v>0</v>
      </c>
      <c r="AS504" s="339">
        <f>IF(OR($C504&gt;AS$7,$C504+$E504-1&lt;AS$7),0,($D504-SUM($F504:AR504)-SUM($F443:AR443))/($E504+$C504-AS$7))</f>
        <v>0</v>
      </c>
      <c r="AT504" s="339">
        <f>IF(OR($C504&gt;AT$7,$C504+$E504-1&lt;AT$7),0,($D504-SUM($F504:AS504)-SUM($F443:AS443))/($E504+$C504-AT$7))</f>
        <v>0</v>
      </c>
      <c r="AU504" s="339">
        <f>IF(OR($C504&gt;AU$7,$C504+$E504-1&lt;AU$7),0,($D504-SUM($F504:AT504)-SUM($F443:AT443))/($E504+$C504-AU$7))</f>
        <v>0</v>
      </c>
      <c r="AV504" s="339">
        <f>IF(OR($C504&gt;AV$7,$C504+$E504-1&lt;AV$7),0,($D504-SUM($F504:AU504)-SUM($F443:AU443))/($E504+$C504-AV$7))</f>
        <v>0</v>
      </c>
      <c r="AW504" s="339">
        <f>IF(OR($C504&gt;AW$7,$C504+$E504-1&lt;AW$7),0,($D504-SUM($F504:AV504)-SUM($F443:AV443))/($E504+$C504-AW$7))</f>
        <v>0</v>
      </c>
      <c r="AX504" s="339">
        <f>IF(OR($C504&gt;AX$7,$C504+$E504-1&lt;AX$7),0,($D504-SUM($F504:AW504)-SUM($F443:AW443))/($E504+$C504-AX$7))</f>
        <v>0</v>
      </c>
      <c r="AY504" s="339">
        <f>IF(OR($C504&gt;AY$7,$C504+$E504-1&lt;AY$7),0,($D504-SUM($F504:AX504)-SUM($F443:AX443))/($E504+$C504-AY$7))</f>
        <v>0</v>
      </c>
      <c r="AZ504" s="339">
        <f>IF(OR($C504&gt;AZ$7,$C504+$E504-1&lt;AZ$7),0,($D504-SUM($F504:AY504)-SUM($F443:AY443))/($E504+$C504-AZ$7))</f>
        <v>0</v>
      </c>
      <c r="BA504" s="339">
        <f>IF(OR($C504&gt;BA$7,$C504+$E504-1&lt;BA$7),0,($D504-SUM($F504:AZ504)-SUM($F443:AZ443))/($E504+$C504-BA$7))</f>
        <v>0</v>
      </c>
      <c r="BB504" s="339">
        <f>IF(OR($C504&gt;BB$7,$C504+$E504-1&lt;BB$7),0,($D504-SUM($F504:BA504)-SUM($F443:BA443))/($E504+$C504-BB$7))</f>
        <v>0</v>
      </c>
      <c r="BC504" s="339">
        <f>IF(OR($C504&gt;BC$7,$C504+$E504-1&lt;BC$7),0,($D504-SUM($F504:BB504)-SUM($F443:BB443))/($E504+$C504-BC$7))</f>
        <v>0</v>
      </c>
      <c r="BD504" s="339">
        <f>IF(OR($C504&gt;BD$7,$C504+$E504-1&lt;BD$7),0,($D504-SUM($F504:BC504)-SUM($F443:BC443))/($E504+$C504-BD$7))</f>
        <v>0</v>
      </c>
      <c r="BE504" s="339">
        <f>IF(OR($C504&gt;BE$7,$C504+$E504-1&lt;BE$7),0,($D504-SUM($F504:BD504)-SUM($F443:BD443))/($E504+$C504-BE$7))</f>
        <v>0</v>
      </c>
      <c r="BF504" s="339">
        <f>IF(OR($C504&gt;BF$7,$C504+$E504-1&lt;BF$7),0,($D504-SUM($F504:BE504)-SUM($F443:BE443))/($E504+$C504-BF$7))</f>
        <v>0</v>
      </c>
      <c r="BG504" s="339">
        <f>IF(OR($C504&gt;BG$7,$C504+$E504-1&lt;BG$7),0,($D504-SUM($F504:BF504)-SUM($F443:BF443))/($E504+$C504-BG$7))</f>
        <v>0</v>
      </c>
      <c r="BH504" s="339">
        <f>IF(OR($C504&gt;BH$7,$C504+$E504-1&lt;BH$7),0,($D504-SUM($F504:BG504)-SUM($F443:BG443))/($E504+$C504-BH$7))</f>
        <v>0</v>
      </c>
      <c r="BI504" s="339">
        <f>IF(OR($C504&gt;BI$7,$C504+$E504-1&lt;BI$7),0,($D504-SUM($F504:BH504)-SUM($F443:BH443))/($E504+$C504-BI$7))</f>
        <v>0</v>
      </c>
      <c r="BJ504" s="339">
        <f>IF(OR($C504&gt;BJ$7,$C504+$E504-1&lt;BJ$7),0,($D504-SUM($F504:BI504)-SUM($F443:BI443))/($E504+$C504-BJ$7))</f>
        <v>0</v>
      </c>
      <c r="BK504" s="339">
        <f>IF(OR($C504&gt;BK$7,$C504+$E504-1&lt;BK$7),0,($D504-SUM($F504:BJ504)-SUM($F443:BJ443))/($E504+$C504-BK$7))</f>
        <v>0</v>
      </c>
      <c r="BL504" s="339">
        <f>IF(OR($C504&gt;BL$7,$C504+$E504-1&lt;BL$7),0,($D504-SUM($F504:BK504)-SUM($F443:BK443))/($E504+$C504-BL$7))</f>
        <v>0</v>
      </c>
      <c r="BM504" s="339">
        <f>IF(OR($C504&gt;BM$7,$C504+$E504-1&lt;BM$7),0,($D504-SUM($F504:BL504)-SUM($F443:BL443))/($E504+$C504-BM$7))</f>
        <v>0</v>
      </c>
      <c r="BN504" s="339">
        <f>IF(OR($C504&gt;BN$7,$C504+$E504-1&lt;BN$7),0,($D504-SUM($F504:BM504)-SUM($F443:BM443))/($E504+$C504-BN$7))</f>
        <v>0</v>
      </c>
      <c r="BO504" s="253"/>
      <c r="BP504" s="253"/>
      <c r="BQ504" s="253"/>
      <c r="BR504" s="253"/>
      <c r="BS504" s="253"/>
      <c r="BT504" s="253"/>
      <c r="BU504" s="253"/>
      <c r="BV504" s="253"/>
      <c r="BW504" s="253"/>
      <c r="BX504" s="253"/>
      <c r="BY504" s="253"/>
      <c r="BZ504" s="253"/>
      <c r="CA504" s="253"/>
      <c r="CB504" s="253"/>
      <c r="CC504" s="253"/>
      <c r="CD504" s="253"/>
      <c r="CE504" s="253"/>
      <c r="CF504" s="253"/>
      <c r="CG504" s="253"/>
      <c r="CH504" s="253"/>
      <c r="CI504" s="253"/>
      <c r="CJ504" s="253"/>
      <c r="CK504" s="253"/>
      <c r="CL504" s="253"/>
    </row>
    <row r="505" spans="1:90" hidden="1" outlineLevel="1" x14ac:dyDescent="0.15">
      <c r="A505" s="112"/>
      <c r="B505" s="87"/>
      <c r="C505" s="8">
        <v>30</v>
      </c>
      <c r="D505" s="337">
        <v>0</v>
      </c>
      <c r="E505" s="8">
        <f t="shared" si="37"/>
        <v>0</v>
      </c>
      <c r="F505" s="338"/>
      <c r="G505" s="339">
        <f>IF(OR($C505&gt;G$7,$C505+$E505-1&lt;G$7),0,($D505-SUM($F505:F505)-SUM($F444:F444))/($E505+$C505-G$7))</f>
        <v>0</v>
      </c>
      <c r="H505" s="339">
        <f>IF(OR($C505&gt;H$7,$C505+$E505-1&lt;H$7),0,($D505-SUM($F505:G505)-SUM($F444:G444))/($E505+$C505-H$7))</f>
        <v>0</v>
      </c>
      <c r="I505" s="339">
        <f>IF(OR($C505&gt;I$7,$C505+$E505-1&lt;I$7),0,($D505-SUM($F505:H505)-SUM($F444:H444))/($E505+$C505-I$7))</f>
        <v>0</v>
      </c>
      <c r="J505" s="339">
        <f>IF(OR($C505&gt;J$7,$C505+$E505-1&lt;J$7),0,($D505-SUM($F505:I505)-SUM($F444:I444))/($E505+$C505-J$7))</f>
        <v>0</v>
      </c>
      <c r="K505" s="339">
        <f>IF(OR($C505&gt;K$7,$C505+$E505-1&lt;K$7),0,($D505-SUM($F505:J505)-SUM($F444:J444))/($E505+$C505-K$7))</f>
        <v>0</v>
      </c>
      <c r="L505" s="339">
        <f>IF(OR($C505&gt;L$7,$C505+$E505-1&lt;L$7),0,($D505-SUM($F505:K505)-SUM($F444:K444))/($E505+$C505-L$7))</f>
        <v>0</v>
      </c>
      <c r="M505" s="339">
        <f>IF(OR($C505&gt;M$7,$C505+$E505-1&lt;M$7),0,($D505-SUM($F505:L505)-SUM($F444:L444))/($E505+$C505-M$7))</f>
        <v>0</v>
      </c>
      <c r="N505" s="339">
        <f>IF(OR($C505&gt;N$7,$C505+$E505-1&lt;N$7),0,($D505-SUM($F505:M505)-SUM($F444:M444))/($E505+$C505-N$7))</f>
        <v>0</v>
      </c>
      <c r="O505" s="339">
        <f>IF(OR($C505&gt;O$7,$C505+$E505-1&lt;O$7),0,($D505-SUM($F505:N505)-SUM($F444:N444))/($E505+$C505-O$7))</f>
        <v>0</v>
      </c>
      <c r="P505" s="339">
        <f>IF(OR($C505&gt;P$7,$C505+$E505-1&lt;P$7),0,($D505-SUM($F505:O505)-SUM($F444:O444))/($E505+$C505-P$7))</f>
        <v>0</v>
      </c>
      <c r="Q505" s="339">
        <f>IF(OR($C505&gt;Q$7,$C505+$E505-1&lt;Q$7),0,($D505-SUM($F505:P505)-SUM($F444:P444))/($E505+$C505-Q$7))</f>
        <v>0</v>
      </c>
      <c r="R505" s="339">
        <f>IF(OR($C505&gt;R$7,$C505+$E505-1&lt;R$7),0,($D505-SUM($F505:Q505)-SUM($F444:Q444))/($E505+$C505-R$7))</f>
        <v>0</v>
      </c>
      <c r="S505" s="339">
        <f>IF(OR($C505&gt;S$7,$C505+$E505-1&lt;S$7),0,($D505-SUM($F505:R505)-SUM($F444:R444))/($E505+$C505-S$7))</f>
        <v>0</v>
      </c>
      <c r="T505" s="339">
        <f>IF(OR($C505&gt;T$7,$C505+$E505-1&lt;T$7),0,($D505-SUM($F505:S505)-SUM($F444:S444))/($E505+$C505-T$7))</f>
        <v>0</v>
      </c>
      <c r="U505" s="339">
        <f>IF(OR($C505&gt;U$7,$C505+$E505-1&lt;U$7),0,($D505-SUM($F505:T505)-SUM($F444:T444))/($E505+$C505-U$7))</f>
        <v>0</v>
      </c>
      <c r="V505" s="339">
        <f>IF(OR($C505&gt;V$7,$C505+$E505-1&lt;V$7),0,($D505-SUM($F505:U505)-SUM($F444:U444))/($E505+$C505-V$7))</f>
        <v>0</v>
      </c>
      <c r="W505" s="339">
        <f>IF(OR($C505&gt;W$7,$C505+$E505-1&lt;W$7),0,($D505-SUM($F505:V505)-SUM($F444:V444))/($E505+$C505-W$7))</f>
        <v>0</v>
      </c>
      <c r="X505" s="339">
        <f>IF(OR($C505&gt;X$7,$C505+$E505-1&lt;X$7),0,($D505-SUM($F505:W505)-SUM($F444:W444))/($E505+$C505-X$7))</f>
        <v>0</v>
      </c>
      <c r="Y505" s="339">
        <f>IF(OR($C505&gt;Y$7,$C505+$E505-1&lt;Y$7),0,($D505-SUM($F505:X505)-SUM($F444:X444))/($E505+$C505-Y$7))</f>
        <v>0</v>
      </c>
      <c r="Z505" s="339">
        <f>IF(OR($C505&gt;Z$7,$C505+$E505-1&lt;Z$7),0,($D505-SUM($F505:Y505)-SUM($F444:Y444))/($E505+$C505-Z$7))</f>
        <v>0</v>
      </c>
      <c r="AA505" s="339">
        <f>IF(OR($C505&gt;AA$7,$C505+$E505-1&lt;AA$7),0,($D505-SUM($F505:Z505)-SUM($F444:Z444))/($E505+$C505-AA$7))</f>
        <v>0</v>
      </c>
      <c r="AB505" s="339">
        <f>IF(OR($C505&gt;AB$7,$C505+$E505-1&lt;AB$7),0,($D505-SUM($F505:AA505)-SUM($F444:AA444))/($E505+$C505-AB$7))</f>
        <v>0</v>
      </c>
      <c r="AC505" s="339">
        <f>IF(OR($C505&gt;AC$7,$C505+$E505-1&lt;AC$7),0,($D505-SUM($F505:AB505)-SUM($F444:AB444))/($E505+$C505-AC$7))</f>
        <v>0</v>
      </c>
      <c r="AD505" s="339">
        <f>IF(OR($C505&gt;AD$7,$C505+$E505-1&lt;AD$7),0,($D505-SUM($F505:AC505)-SUM($F444:AC444))/($E505+$C505-AD$7))</f>
        <v>0</v>
      </c>
      <c r="AE505" s="339">
        <f>IF(OR($C505&gt;AE$7,$C505+$E505-1&lt;AE$7),0,($D505-SUM($F505:AD505)-SUM($F444:AD444))/($E505+$C505-AE$7))</f>
        <v>0</v>
      </c>
      <c r="AF505" s="339">
        <f>IF(OR($C505&gt;AF$7,$C505+$E505-1&lt;AF$7),0,($D505-SUM($F505:AE505)-SUM($F444:AE444))/($E505+$C505-AF$7))</f>
        <v>0</v>
      </c>
      <c r="AG505" s="339">
        <f>IF(OR($C505&gt;AG$7,$C505+$E505-1&lt;AG$7),0,($D505-SUM($F505:AF505)-SUM($F444:AF444))/($E505+$C505-AG$7))</f>
        <v>0</v>
      </c>
      <c r="AH505" s="339">
        <f>IF(OR($C505&gt;AH$7,$C505+$E505-1&lt;AH$7),0,($D505-SUM($F505:AG505)-SUM($F444:AG444))/($E505+$C505-AH$7))</f>
        <v>0</v>
      </c>
      <c r="AI505" s="339">
        <f>IF(OR($C505&gt;AI$7,$C505+$E505-1&lt;AI$7),0,($D505-SUM($F505:AH505)-SUM($F444:AH444))/($E505+$C505-AI$7))</f>
        <v>0</v>
      </c>
      <c r="AJ505" s="339">
        <f>IF(OR($C505&gt;AJ$7,$C505+$E505-1&lt;AJ$7),0,($D505-SUM($F505:AI505)-SUM($F444:AI444))/($E505+$C505-AJ$7))</f>
        <v>0</v>
      </c>
      <c r="AK505" s="339">
        <f>IF(OR($C505&gt;AK$7,$C505+$E505-1&lt;AK$7),0,($D505-SUM($F505:AJ505)-SUM($F444:AJ444))/($E505+$C505-AK$7))</f>
        <v>0</v>
      </c>
      <c r="AL505" s="339">
        <f>IF(OR($C505&gt;AL$7,$C505+$E505-1&lt;AL$7),0,($D505-SUM($F505:AK505)-SUM($F444:AK444))/($E505+$C505-AL$7))</f>
        <v>0</v>
      </c>
      <c r="AM505" s="339">
        <f>IF(OR($C505&gt;AM$7,$C505+$E505-1&lt;AM$7),0,($D505-SUM($F505:AL505)-SUM($F444:AL444))/($E505+$C505-AM$7))</f>
        <v>0</v>
      </c>
      <c r="AN505" s="339">
        <f>IF(OR($C505&gt;AN$7,$C505+$E505-1&lt;AN$7),0,($D505-SUM($F505:AM505)-SUM($F444:AM444))/($E505+$C505-AN$7))</f>
        <v>0</v>
      </c>
      <c r="AO505" s="339">
        <f>IF(OR($C505&gt;AO$7,$C505+$E505-1&lt;AO$7),0,($D505-SUM($F505:AN505)-SUM($F444:AN444))/($E505+$C505-AO$7))</f>
        <v>0</v>
      </c>
      <c r="AP505" s="339">
        <f>IF(OR($C505&gt;AP$7,$C505+$E505-1&lt;AP$7),0,($D505-SUM($F505:AO505)-SUM($F444:AO444))/($E505+$C505-AP$7))</f>
        <v>0</v>
      </c>
      <c r="AQ505" s="339">
        <f>IF(OR($C505&gt;AQ$7,$C505+$E505-1&lt;AQ$7),0,($D505-SUM($F505:AP505)-SUM($F444:AP444))/($E505+$C505-AQ$7))</f>
        <v>0</v>
      </c>
      <c r="AR505" s="339">
        <f>IF(OR($C505&gt;AR$7,$C505+$E505-1&lt;AR$7),0,($D505-SUM($F505:AQ505)-SUM($F444:AQ444))/($E505+$C505-AR$7))</f>
        <v>0</v>
      </c>
      <c r="AS505" s="339">
        <f>IF(OR($C505&gt;AS$7,$C505+$E505-1&lt;AS$7),0,($D505-SUM($F505:AR505)-SUM($F444:AR444))/($E505+$C505-AS$7))</f>
        <v>0</v>
      </c>
      <c r="AT505" s="339">
        <f>IF(OR($C505&gt;AT$7,$C505+$E505-1&lt;AT$7),0,($D505-SUM($F505:AS505)-SUM($F444:AS444))/($E505+$C505-AT$7))</f>
        <v>0</v>
      </c>
      <c r="AU505" s="339">
        <f>IF(OR($C505&gt;AU$7,$C505+$E505-1&lt;AU$7),0,($D505-SUM($F505:AT505)-SUM($F444:AT444))/($E505+$C505-AU$7))</f>
        <v>0</v>
      </c>
      <c r="AV505" s="339">
        <f>IF(OR($C505&gt;AV$7,$C505+$E505-1&lt;AV$7),0,($D505-SUM($F505:AU505)-SUM($F444:AU444))/($E505+$C505-AV$7))</f>
        <v>0</v>
      </c>
      <c r="AW505" s="339">
        <f>IF(OR($C505&gt;AW$7,$C505+$E505-1&lt;AW$7),0,($D505-SUM($F505:AV505)-SUM($F444:AV444))/($E505+$C505-AW$7))</f>
        <v>0</v>
      </c>
      <c r="AX505" s="339">
        <f>IF(OR($C505&gt;AX$7,$C505+$E505-1&lt;AX$7),0,($D505-SUM($F505:AW505)-SUM($F444:AW444))/($E505+$C505-AX$7))</f>
        <v>0</v>
      </c>
      <c r="AY505" s="339">
        <f>IF(OR($C505&gt;AY$7,$C505+$E505-1&lt;AY$7),0,($D505-SUM($F505:AX505)-SUM($F444:AX444))/($E505+$C505-AY$7))</f>
        <v>0</v>
      </c>
      <c r="AZ505" s="339">
        <f>IF(OR($C505&gt;AZ$7,$C505+$E505-1&lt;AZ$7),0,($D505-SUM($F505:AY505)-SUM($F444:AY444))/($E505+$C505-AZ$7))</f>
        <v>0</v>
      </c>
      <c r="BA505" s="339">
        <f>IF(OR($C505&gt;BA$7,$C505+$E505-1&lt;BA$7),0,($D505-SUM($F505:AZ505)-SUM($F444:AZ444))/($E505+$C505-BA$7))</f>
        <v>0</v>
      </c>
      <c r="BB505" s="339">
        <f>IF(OR($C505&gt;BB$7,$C505+$E505-1&lt;BB$7),0,($D505-SUM($F505:BA505)-SUM($F444:BA444))/($E505+$C505-BB$7))</f>
        <v>0</v>
      </c>
      <c r="BC505" s="339">
        <f>IF(OR($C505&gt;BC$7,$C505+$E505-1&lt;BC$7),0,($D505-SUM($F505:BB505)-SUM($F444:BB444))/($E505+$C505-BC$7))</f>
        <v>0</v>
      </c>
      <c r="BD505" s="339">
        <f>IF(OR($C505&gt;BD$7,$C505+$E505-1&lt;BD$7),0,($D505-SUM($F505:BC505)-SUM($F444:BC444))/($E505+$C505-BD$7))</f>
        <v>0</v>
      </c>
      <c r="BE505" s="339">
        <f>IF(OR($C505&gt;BE$7,$C505+$E505-1&lt;BE$7),0,($D505-SUM($F505:BD505)-SUM($F444:BD444))/($E505+$C505-BE$7))</f>
        <v>0</v>
      </c>
      <c r="BF505" s="339">
        <f>IF(OR($C505&gt;BF$7,$C505+$E505-1&lt;BF$7),0,($D505-SUM($F505:BE505)-SUM($F444:BE444))/($E505+$C505-BF$7))</f>
        <v>0</v>
      </c>
      <c r="BG505" s="339">
        <f>IF(OR($C505&gt;BG$7,$C505+$E505-1&lt;BG$7),0,($D505-SUM($F505:BF505)-SUM($F444:BF444))/($E505+$C505-BG$7))</f>
        <v>0</v>
      </c>
      <c r="BH505" s="339">
        <f>IF(OR($C505&gt;BH$7,$C505+$E505-1&lt;BH$7),0,($D505-SUM($F505:BG505)-SUM($F444:BG444))/($E505+$C505-BH$7))</f>
        <v>0</v>
      </c>
      <c r="BI505" s="339">
        <f>IF(OR($C505&gt;BI$7,$C505+$E505-1&lt;BI$7),0,($D505-SUM($F505:BH505)-SUM($F444:BH444))/($E505+$C505-BI$7))</f>
        <v>0</v>
      </c>
      <c r="BJ505" s="339">
        <f>IF(OR($C505&gt;BJ$7,$C505+$E505-1&lt;BJ$7),0,($D505-SUM($F505:BI505)-SUM($F444:BI444))/($E505+$C505-BJ$7))</f>
        <v>0</v>
      </c>
      <c r="BK505" s="339">
        <f>IF(OR($C505&gt;BK$7,$C505+$E505-1&lt;BK$7),0,($D505-SUM($F505:BJ505)-SUM($F444:BJ444))/($E505+$C505-BK$7))</f>
        <v>0</v>
      </c>
      <c r="BL505" s="339">
        <f>IF(OR($C505&gt;BL$7,$C505+$E505-1&lt;BL$7),0,($D505-SUM($F505:BK505)-SUM($F444:BK444))/($E505+$C505-BL$7))</f>
        <v>0</v>
      </c>
      <c r="BM505" s="339">
        <f>IF(OR($C505&gt;BM$7,$C505+$E505-1&lt;BM$7),0,($D505-SUM($F505:BL505)-SUM($F444:BL444))/($E505+$C505-BM$7))</f>
        <v>0</v>
      </c>
      <c r="BN505" s="339">
        <f>IF(OR($C505&gt;BN$7,$C505+$E505-1&lt;BN$7),0,($D505-SUM($F505:BM505)-SUM($F444:BM444))/($E505+$C505-BN$7))</f>
        <v>0</v>
      </c>
      <c r="BO505" s="253"/>
      <c r="BP505" s="253"/>
      <c r="BQ505" s="253"/>
      <c r="BR505" s="253"/>
      <c r="BS505" s="253"/>
      <c r="BT505" s="253"/>
      <c r="BU505" s="253"/>
      <c r="BV505" s="253"/>
      <c r="BW505" s="253"/>
      <c r="BX505" s="253"/>
      <c r="BY505" s="253"/>
      <c r="BZ505" s="253"/>
      <c r="CA505" s="253"/>
      <c r="CB505" s="253"/>
      <c r="CC505" s="253"/>
      <c r="CD505" s="253"/>
      <c r="CE505" s="253"/>
      <c r="CF505" s="253"/>
      <c r="CG505" s="253"/>
      <c r="CH505" s="253"/>
      <c r="CI505" s="253"/>
      <c r="CJ505" s="253"/>
      <c r="CK505" s="253"/>
      <c r="CL505" s="253"/>
    </row>
    <row r="506" spans="1:90" hidden="1" outlineLevel="1" x14ac:dyDescent="0.15">
      <c r="A506" s="112"/>
      <c r="B506" s="87"/>
      <c r="C506" s="8">
        <v>31</v>
      </c>
      <c r="D506" s="337">
        <v>0</v>
      </c>
      <c r="E506" s="8">
        <f t="shared" si="37"/>
        <v>0</v>
      </c>
      <c r="F506" s="338"/>
      <c r="G506" s="339">
        <f>IF(OR($C506&gt;G$7,$C506+$E506-1&lt;G$7),0,($D506-SUM($F506:F506)-SUM($F445:F445))/($E506+$C506-G$7))</f>
        <v>0</v>
      </c>
      <c r="H506" s="339">
        <f>IF(OR($C506&gt;H$7,$C506+$E506-1&lt;H$7),0,($D506-SUM($F506:G506)-SUM($F445:G445))/($E506+$C506-H$7))</f>
        <v>0</v>
      </c>
      <c r="I506" s="339">
        <f>IF(OR($C506&gt;I$7,$C506+$E506-1&lt;I$7),0,($D506-SUM($F506:H506)-SUM($F445:H445))/($E506+$C506-I$7))</f>
        <v>0</v>
      </c>
      <c r="J506" s="339">
        <f>IF(OR($C506&gt;J$7,$C506+$E506-1&lt;J$7),0,($D506-SUM($F506:I506)-SUM($F445:I445))/($E506+$C506-J$7))</f>
        <v>0</v>
      </c>
      <c r="K506" s="339">
        <f>IF(OR($C506&gt;K$7,$C506+$E506-1&lt;K$7),0,($D506-SUM($F506:J506)-SUM($F445:J445))/($E506+$C506-K$7))</f>
        <v>0</v>
      </c>
      <c r="L506" s="339">
        <f>IF(OR($C506&gt;L$7,$C506+$E506-1&lt;L$7),0,($D506-SUM($F506:K506)-SUM($F445:K445))/($E506+$C506-L$7))</f>
        <v>0</v>
      </c>
      <c r="M506" s="339">
        <f>IF(OR($C506&gt;M$7,$C506+$E506-1&lt;M$7),0,($D506-SUM($F506:L506)-SUM($F445:L445))/($E506+$C506-M$7))</f>
        <v>0</v>
      </c>
      <c r="N506" s="339">
        <f>IF(OR($C506&gt;N$7,$C506+$E506-1&lt;N$7),0,($D506-SUM($F506:M506)-SUM($F445:M445))/($E506+$C506-N$7))</f>
        <v>0</v>
      </c>
      <c r="O506" s="339">
        <f>IF(OR($C506&gt;O$7,$C506+$E506-1&lt;O$7),0,($D506-SUM($F506:N506)-SUM($F445:N445))/($E506+$C506-O$7))</f>
        <v>0</v>
      </c>
      <c r="P506" s="339">
        <f>IF(OR($C506&gt;P$7,$C506+$E506-1&lt;P$7),0,($D506-SUM($F506:O506)-SUM($F445:O445))/($E506+$C506-P$7))</f>
        <v>0</v>
      </c>
      <c r="Q506" s="339">
        <f>IF(OR($C506&gt;Q$7,$C506+$E506-1&lt;Q$7),0,($D506-SUM($F506:P506)-SUM($F445:P445))/($E506+$C506-Q$7))</f>
        <v>0</v>
      </c>
      <c r="R506" s="339">
        <f>IF(OR($C506&gt;R$7,$C506+$E506-1&lt;R$7),0,($D506-SUM($F506:Q506)-SUM($F445:Q445))/($E506+$C506-R$7))</f>
        <v>0</v>
      </c>
      <c r="S506" s="339">
        <f>IF(OR($C506&gt;S$7,$C506+$E506-1&lt;S$7),0,($D506-SUM($F506:R506)-SUM($F445:R445))/($E506+$C506-S$7))</f>
        <v>0</v>
      </c>
      <c r="T506" s="339">
        <f>IF(OR($C506&gt;T$7,$C506+$E506-1&lt;T$7),0,($D506-SUM($F506:S506)-SUM($F445:S445))/($E506+$C506-T$7))</f>
        <v>0</v>
      </c>
      <c r="U506" s="339">
        <f>IF(OR($C506&gt;U$7,$C506+$E506-1&lt;U$7),0,($D506-SUM($F506:T506)-SUM($F445:T445))/($E506+$C506-U$7))</f>
        <v>0</v>
      </c>
      <c r="V506" s="339">
        <f>IF(OR($C506&gt;V$7,$C506+$E506-1&lt;V$7),0,($D506-SUM($F506:U506)-SUM($F445:U445))/($E506+$C506-V$7))</f>
        <v>0</v>
      </c>
      <c r="W506" s="339">
        <f>IF(OR($C506&gt;W$7,$C506+$E506-1&lt;W$7),0,($D506-SUM($F506:V506)-SUM($F445:V445))/($E506+$C506-W$7))</f>
        <v>0</v>
      </c>
      <c r="X506" s="339">
        <f>IF(OR($C506&gt;X$7,$C506+$E506-1&lt;X$7),0,($D506-SUM($F506:W506)-SUM($F445:W445))/($E506+$C506-X$7))</f>
        <v>0</v>
      </c>
      <c r="Y506" s="339">
        <f>IF(OR($C506&gt;Y$7,$C506+$E506-1&lt;Y$7),0,($D506-SUM($F506:X506)-SUM($F445:X445))/($E506+$C506-Y$7))</f>
        <v>0</v>
      </c>
      <c r="Z506" s="339">
        <f>IF(OR($C506&gt;Z$7,$C506+$E506-1&lt;Z$7),0,($D506-SUM($F506:Y506)-SUM($F445:Y445))/($E506+$C506-Z$7))</f>
        <v>0</v>
      </c>
      <c r="AA506" s="339">
        <f>IF(OR($C506&gt;AA$7,$C506+$E506-1&lt;AA$7),0,($D506-SUM($F506:Z506)-SUM($F445:Z445))/($E506+$C506-AA$7))</f>
        <v>0</v>
      </c>
      <c r="AB506" s="339">
        <f>IF(OR($C506&gt;AB$7,$C506+$E506-1&lt;AB$7),0,($D506-SUM($F506:AA506)-SUM($F445:AA445))/($E506+$C506-AB$7))</f>
        <v>0</v>
      </c>
      <c r="AC506" s="339">
        <f>IF(OR($C506&gt;AC$7,$C506+$E506-1&lt;AC$7),0,($D506-SUM($F506:AB506)-SUM($F445:AB445))/($E506+$C506-AC$7))</f>
        <v>0</v>
      </c>
      <c r="AD506" s="339">
        <f>IF(OR($C506&gt;AD$7,$C506+$E506-1&lt;AD$7),0,($D506-SUM($F506:AC506)-SUM($F445:AC445))/($E506+$C506-AD$7))</f>
        <v>0</v>
      </c>
      <c r="AE506" s="339">
        <f>IF(OR($C506&gt;AE$7,$C506+$E506-1&lt;AE$7),0,($D506-SUM($F506:AD506)-SUM($F445:AD445))/($E506+$C506-AE$7))</f>
        <v>0</v>
      </c>
      <c r="AF506" s="339">
        <f>IF(OR($C506&gt;AF$7,$C506+$E506-1&lt;AF$7),0,($D506-SUM($F506:AE506)-SUM($F445:AE445))/($E506+$C506-AF$7))</f>
        <v>0</v>
      </c>
      <c r="AG506" s="339">
        <f>IF(OR($C506&gt;AG$7,$C506+$E506-1&lt;AG$7),0,($D506-SUM($F506:AF506)-SUM($F445:AF445))/($E506+$C506-AG$7))</f>
        <v>0</v>
      </c>
      <c r="AH506" s="339">
        <f>IF(OR($C506&gt;AH$7,$C506+$E506-1&lt;AH$7),0,($D506-SUM($F506:AG506)-SUM($F445:AG445))/($E506+$C506-AH$7))</f>
        <v>0</v>
      </c>
      <c r="AI506" s="339">
        <f>IF(OR($C506&gt;AI$7,$C506+$E506-1&lt;AI$7),0,($D506-SUM($F506:AH506)-SUM($F445:AH445))/($E506+$C506-AI$7))</f>
        <v>0</v>
      </c>
      <c r="AJ506" s="339">
        <f>IF(OR($C506&gt;AJ$7,$C506+$E506-1&lt;AJ$7),0,($D506-SUM($F506:AI506)-SUM($F445:AI445))/($E506+$C506-AJ$7))</f>
        <v>0</v>
      </c>
      <c r="AK506" s="339">
        <f>IF(OR($C506&gt;AK$7,$C506+$E506-1&lt;AK$7),0,($D506-SUM($F506:AJ506)-SUM($F445:AJ445))/($E506+$C506-AK$7))</f>
        <v>0</v>
      </c>
      <c r="AL506" s="339">
        <f>IF(OR($C506&gt;AL$7,$C506+$E506-1&lt;AL$7),0,($D506-SUM($F506:AK506)-SUM($F445:AK445))/($E506+$C506-AL$7))</f>
        <v>0</v>
      </c>
      <c r="AM506" s="339">
        <f>IF(OR($C506&gt;AM$7,$C506+$E506-1&lt;AM$7),0,($D506-SUM($F506:AL506)-SUM($F445:AL445))/($E506+$C506-AM$7))</f>
        <v>0</v>
      </c>
      <c r="AN506" s="339">
        <f>IF(OR($C506&gt;AN$7,$C506+$E506-1&lt;AN$7),0,($D506-SUM($F506:AM506)-SUM($F445:AM445))/($E506+$C506-AN$7))</f>
        <v>0</v>
      </c>
      <c r="AO506" s="339">
        <f>IF(OR($C506&gt;AO$7,$C506+$E506-1&lt;AO$7),0,($D506-SUM($F506:AN506)-SUM($F445:AN445))/($E506+$C506-AO$7))</f>
        <v>0</v>
      </c>
      <c r="AP506" s="339">
        <f>IF(OR($C506&gt;AP$7,$C506+$E506-1&lt;AP$7),0,($D506-SUM($F506:AO506)-SUM($F445:AO445))/($E506+$C506-AP$7))</f>
        <v>0</v>
      </c>
      <c r="AQ506" s="339">
        <f>IF(OR($C506&gt;AQ$7,$C506+$E506-1&lt;AQ$7),0,($D506-SUM($F506:AP506)-SUM($F445:AP445))/($E506+$C506-AQ$7))</f>
        <v>0</v>
      </c>
      <c r="AR506" s="339">
        <f>IF(OR($C506&gt;AR$7,$C506+$E506-1&lt;AR$7),0,($D506-SUM($F506:AQ506)-SUM($F445:AQ445))/($E506+$C506-AR$7))</f>
        <v>0</v>
      </c>
      <c r="AS506" s="339">
        <f>IF(OR($C506&gt;AS$7,$C506+$E506-1&lt;AS$7),0,($D506-SUM($F506:AR506)-SUM($F445:AR445))/($E506+$C506-AS$7))</f>
        <v>0</v>
      </c>
      <c r="AT506" s="339">
        <f>IF(OR($C506&gt;AT$7,$C506+$E506-1&lt;AT$7),0,($D506-SUM($F506:AS506)-SUM($F445:AS445))/($E506+$C506-AT$7))</f>
        <v>0</v>
      </c>
      <c r="AU506" s="339">
        <f>IF(OR($C506&gt;AU$7,$C506+$E506-1&lt;AU$7),0,($D506-SUM($F506:AT506)-SUM($F445:AT445))/($E506+$C506-AU$7))</f>
        <v>0</v>
      </c>
      <c r="AV506" s="339">
        <f>IF(OR($C506&gt;AV$7,$C506+$E506-1&lt;AV$7),0,($D506-SUM($F506:AU506)-SUM($F445:AU445))/($E506+$C506-AV$7))</f>
        <v>0</v>
      </c>
      <c r="AW506" s="339">
        <f>IF(OR($C506&gt;AW$7,$C506+$E506-1&lt;AW$7),0,($D506-SUM($F506:AV506)-SUM($F445:AV445))/($E506+$C506-AW$7))</f>
        <v>0</v>
      </c>
      <c r="AX506" s="339">
        <f>IF(OR($C506&gt;AX$7,$C506+$E506-1&lt;AX$7),0,($D506-SUM($F506:AW506)-SUM($F445:AW445))/($E506+$C506-AX$7))</f>
        <v>0</v>
      </c>
      <c r="AY506" s="339">
        <f>IF(OR($C506&gt;AY$7,$C506+$E506-1&lt;AY$7),0,($D506-SUM($F506:AX506)-SUM($F445:AX445))/($E506+$C506-AY$7))</f>
        <v>0</v>
      </c>
      <c r="AZ506" s="339">
        <f>IF(OR($C506&gt;AZ$7,$C506+$E506-1&lt;AZ$7),0,($D506-SUM($F506:AY506)-SUM($F445:AY445))/($E506+$C506-AZ$7))</f>
        <v>0</v>
      </c>
      <c r="BA506" s="339">
        <f>IF(OR($C506&gt;BA$7,$C506+$E506-1&lt;BA$7),0,($D506-SUM($F506:AZ506)-SUM($F445:AZ445))/($E506+$C506-BA$7))</f>
        <v>0</v>
      </c>
      <c r="BB506" s="339">
        <f>IF(OR($C506&gt;BB$7,$C506+$E506-1&lt;BB$7),0,($D506-SUM($F506:BA506)-SUM($F445:BA445))/($E506+$C506-BB$7))</f>
        <v>0</v>
      </c>
      <c r="BC506" s="339">
        <f>IF(OR($C506&gt;BC$7,$C506+$E506-1&lt;BC$7),0,($D506-SUM($F506:BB506)-SUM($F445:BB445))/($E506+$C506-BC$7))</f>
        <v>0</v>
      </c>
      <c r="BD506" s="339">
        <f>IF(OR($C506&gt;BD$7,$C506+$E506-1&lt;BD$7),0,($D506-SUM($F506:BC506)-SUM($F445:BC445))/($E506+$C506-BD$7))</f>
        <v>0</v>
      </c>
      <c r="BE506" s="339">
        <f>IF(OR($C506&gt;BE$7,$C506+$E506-1&lt;BE$7),0,($D506-SUM($F506:BD506)-SUM($F445:BD445))/($E506+$C506-BE$7))</f>
        <v>0</v>
      </c>
      <c r="BF506" s="339">
        <f>IF(OR($C506&gt;BF$7,$C506+$E506-1&lt;BF$7),0,($D506-SUM($F506:BE506)-SUM($F445:BE445))/($E506+$C506-BF$7))</f>
        <v>0</v>
      </c>
      <c r="BG506" s="339">
        <f>IF(OR($C506&gt;BG$7,$C506+$E506-1&lt;BG$7),0,($D506-SUM($F506:BF506)-SUM($F445:BF445))/($E506+$C506-BG$7))</f>
        <v>0</v>
      </c>
      <c r="BH506" s="339">
        <f>IF(OR($C506&gt;BH$7,$C506+$E506-1&lt;BH$7),0,($D506-SUM($F506:BG506)-SUM($F445:BG445))/($E506+$C506-BH$7))</f>
        <v>0</v>
      </c>
      <c r="BI506" s="339">
        <f>IF(OR($C506&gt;BI$7,$C506+$E506-1&lt;BI$7),0,($D506-SUM($F506:BH506)-SUM($F445:BH445))/($E506+$C506-BI$7))</f>
        <v>0</v>
      </c>
      <c r="BJ506" s="339">
        <f>IF(OR($C506&gt;BJ$7,$C506+$E506-1&lt;BJ$7),0,($D506-SUM($F506:BI506)-SUM($F445:BI445))/($E506+$C506-BJ$7))</f>
        <v>0</v>
      </c>
      <c r="BK506" s="339">
        <f>IF(OR($C506&gt;BK$7,$C506+$E506-1&lt;BK$7),0,($D506-SUM($F506:BJ506)-SUM($F445:BJ445))/($E506+$C506-BK$7))</f>
        <v>0</v>
      </c>
      <c r="BL506" s="339">
        <f>IF(OR($C506&gt;BL$7,$C506+$E506-1&lt;BL$7),0,($D506-SUM($F506:BK506)-SUM($F445:BK445))/($E506+$C506-BL$7))</f>
        <v>0</v>
      </c>
      <c r="BM506" s="339">
        <f>IF(OR($C506&gt;BM$7,$C506+$E506-1&lt;BM$7),0,($D506-SUM($F506:BL506)-SUM($F445:BL445))/($E506+$C506-BM$7))</f>
        <v>0</v>
      </c>
      <c r="BN506" s="339">
        <f>IF(OR($C506&gt;BN$7,$C506+$E506-1&lt;BN$7),0,($D506-SUM($F506:BM506)-SUM($F445:BM445))/($E506+$C506-BN$7))</f>
        <v>0</v>
      </c>
      <c r="BO506" s="253"/>
      <c r="BP506" s="253"/>
      <c r="BQ506" s="253"/>
      <c r="BR506" s="253"/>
      <c r="BS506" s="253"/>
      <c r="BT506" s="253"/>
      <c r="BU506" s="253"/>
      <c r="BV506" s="253"/>
      <c r="BW506" s="253"/>
      <c r="BX506" s="253"/>
      <c r="BY506" s="253"/>
      <c r="BZ506" s="253"/>
      <c r="CA506" s="253"/>
      <c r="CB506" s="253"/>
      <c r="CC506" s="253"/>
      <c r="CD506" s="253"/>
      <c r="CE506" s="253"/>
      <c r="CF506" s="253"/>
      <c r="CG506" s="253"/>
      <c r="CH506" s="253"/>
      <c r="CI506" s="253"/>
      <c r="CJ506" s="253"/>
      <c r="CK506" s="253"/>
      <c r="CL506" s="253"/>
    </row>
    <row r="507" spans="1:90" hidden="1" outlineLevel="1" x14ac:dyDescent="0.15">
      <c r="A507" s="112"/>
      <c r="B507" s="87"/>
      <c r="C507" s="8">
        <v>32</v>
      </c>
      <c r="D507" s="337">
        <v>0</v>
      </c>
      <c r="E507" s="8">
        <f t="shared" si="37"/>
        <v>0</v>
      </c>
      <c r="F507" s="338"/>
      <c r="G507" s="339">
        <f>IF(OR($C507&gt;G$7,$C507+$E507-1&lt;G$7),0,($D507-SUM($F507:F507)-SUM($F446:F446))/($E507+$C507-G$7))</f>
        <v>0</v>
      </c>
      <c r="H507" s="339">
        <f>IF(OR($C507&gt;H$7,$C507+$E507-1&lt;H$7),0,($D507-SUM($F507:G507)-SUM($F446:G446))/($E507+$C507-H$7))</f>
        <v>0</v>
      </c>
      <c r="I507" s="339">
        <f>IF(OR($C507&gt;I$7,$C507+$E507-1&lt;I$7),0,($D507-SUM($F507:H507)-SUM($F446:H446))/($E507+$C507-I$7))</f>
        <v>0</v>
      </c>
      <c r="J507" s="339">
        <f>IF(OR($C507&gt;J$7,$C507+$E507-1&lt;J$7),0,($D507-SUM($F507:I507)-SUM($F446:I446))/($E507+$C507-J$7))</f>
        <v>0</v>
      </c>
      <c r="K507" s="339">
        <f>IF(OR($C507&gt;K$7,$C507+$E507-1&lt;K$7),0,($D507-SUM($F507:J507)-SUM($F446:J446))/($E507+$C507-K$7))</f>
        <v>0</v>
      </c>
      <c r="L507" s="339">
        <f>IF(OR($C507&gt;L$7,$C507+$E507-1&lt;L$7),0,($D507-SUM($F507:K507)-SUM($F446:K446))/($E507+$C507-L$7))</f>
        <v>0</v>
      </c>
      <c r="M507" s="339">
        <f>IF(OR($C507&gt;M$7,$C507+$E507-1&lt;M$7),0,($D507-SUM($F507:L507)-SUM($F446:L446))/($E507+$C507-M$7))</f>
        <v>0</v>
      </c>
      <c r="N507" s="339">
        <f>IF(OR($C507&gt;N$7,$C507+$E507-1&lt;N$7),0,($D507-SUM($F507:M507)-SUM($F446:M446))/($E507+$C507-N$7))</f>
        <v>0</v>
      </c>
      <c r="O507" s="339">
        <f>IF(OR($C507&gt;O$7,$C507+$E507-1&lt;O$7),0,($D507-SUM($F507:N507)-SUM($F446:N446))/($E507+$C507-O$7))</f>
        <v>0</v>
      </c>
      <c r="P507" s="339">
        <f>IF(OR($C507&gt;P$7,$C507+$E507-1&lt;P$7),0,($D507-SUM($F507:O507)-SUM($F446:O446))/($E507+$C507-P$7))</f>
        <v>0</v>
      </c>
      <c r="Q507" s="339">
        <f>IF(OR($C507&gt;Q$7,$C507+$E507-1&lt;Q$7),0,($D507-SUM($F507:P507)-SUM($F446:P446))/($E507+$C507-Q$7))</f>
        <v>0</v>
      </c>
      <c r="R507" s="339">
        <f>IF(OR($C507&gt;R$7,$C507+$E507-1&lt;R$7),0,($D507-SUM($F507:Q507)-SUM($F446:Q446))/($E507+$C507-R$7))</f>
        <v>0</v>
      </c>
      <c r="S507" s="339">
        <f>IF(OR($C507&gt;S$7,$C507+$E507-1&lt;S$7),0,($D507-SUM($F507:R507)-SUM($F446:R446))/($E507+$C507-S$7))</f>
        <v>0</v>
      </c>
      <c r="T507" s="339">
        <f>IF(OR($C507&gt;T$7,$C507+$E507-1&lt;T$7),0,($D507-SUM($F507:S507)-SUM($F446:S446))/($E507+$C507-T$7))</f>
        <v>0</v>
      </c>
      <c r="U507" s="339">
        <f>IF(OR($C507&gt;U$7,$C507+$E507-1&lt;U$7),0,($D507-SUM($F507:T507)-SUM($F446:T446))/($E507+$C507-U$7))</f>
        <v>0</v>
      </c>
      <c r="V507" s="339">
        <f>IF(OR($C507&gt;V$7,$C507+$E507-1&lt;V$7),0,($D507-SUM($F507:U507)-SUM($F446:U446))/($E507+$C507-V$7))</f>
        <v>0</v>
      </c>
      <c r="W507" s="339">
        <f>IF(OR($C507&gt;W$7,$C507+$E507-1&lt;W$7),0,($D507-SUM($F507:V507)-SUM($F446:V446))/($E507+$C507-W$7))</f>
        <v>0</v>
      </c>
      <c r="X507" s="339">
        <f>IF(OR($C507&gt;X$7,$C507+$E507-1&lt;X$7),0,($D507-SUM($F507:W507)-SUM($F446:W446))/($E507+$C507-X$7))</f>
        <v>0</v>
      </c>
      <c r="Y507" s="339">
        <f>IF(OR($C507&gt;Y$7,$C507+$E507-1&lt;Y$7),0,($D507-SUM($F507:X507)-SUM($F446:X446))/($E507+$C507-Y$7))</f>
        <v>0</v>
      </c>
      <c r="Z507" s="339">
        <f>IF(OR($C507&gt;Z$7,$C507+$E507-1&lt;Z$7),0,($D507-SUM($F507:Y507)-SUM($F446:Y446))/($E507+$C507-Z$7))</f>
        <v>0</v>
      </c>
      <c r="AA507" s="339">
        <f>IF(OR($C507&gt;AA$7,$C507+$E507-1&lt;AA$7),0,($D507-SUM($F507:Z507)-SUM($F446:Z446))/($E507+$C507-AA$7))</f>
        <v>0</v>
      </c>
      <c r="AB507" s="339">
        <f>IF(OR($C507&gt;AB$7,$C507+$E507-1&lt;AB$7),0,($D507-SUM($F507:AA507)-SUM($F446:AA446))/($E507+$C507-AB$7))</f>
        <v>0</v>
      </c>
      <c r="AC507" s="339">
        <f>IF(OR($C507&gt;AC$7,$C507+$E507-1&lt;AC$7),0,($D507-SUM($F507:AB507)-SUM($F446:AB446))/($E507+$C507-AC$7))</f>
        <v>0</v>
      </c>
      <c r="AD507" s="339">
        <f>IF(OR($C507&gt;AD$7,$C507+$E507-1&lt;AD$7),0,($D507-SUM($F507:AC507)-SUM($F446:AC446))/($E507+$C507-AD$7))</f>
        <v>0</v>
      </c>
      <c r="AE507" s="339">
        <f>IF(OR($C507&gt;AE$7,$C507+$E507-1&lt;AE$7),0,($D507-SUM($F507:AD507)-SUM($F446:AD446))/($E507+$C507-AE$7))</f>
        <v>0</v>
      </c>
      <c r="AF507" s="339">
        <f>IF(OR($C507&gt;AF$7,$C507+$E507-1&lt;AF$7),0,($D507-SUM($F507:AE507)-SUM($F446:AE446))/($E507+$C507-AF$7))</f>
        <v>0</v>
      </c>
      <c r="AG507" s="339">
        <f>IF(OR($C507&gt;AG$7,$C507+$E507-1&lt;AG$7),0,($D507-SUM($F507:AF507)-SUM($F446:AF446))/($E507+$C507-AG$7))</f>
        <v>0</v>
      </c>
      <c r="AH507" s="339">
        <f>IF(OR($C507&gt;AH$7,$C507+$E507-1&lt;AH$7),0,($D507-SUM($F507:AG507)-SUM($F446:AG446))/($E507+$C507-AH$7))</f>
        <v>0</v>
      </c>
      <c r="AI507" s="339">
        <f>IF(OR($C507&gt;AI$7,$C507+$E507-1&lt;AI$7),0,($D507-SUM($F507:AH507)-SUM($F446:AH446))/($E507+$C507-AI$7))</f>
        <v>0</v>
      </c>
      <c r="AJ507" s="339">
        <f>IF(OR($C507&gt;AJ$7,$C507+$E507-1&lt;AJ$7),0,($D507-SUM($F507:AI507)-SUM($F446:AI446))/($E507+$C507-AJ$7))</f>
        <v>0</v>
      </c>
      <c r="AK507" s="339">
        <f>IF(OR($C507&gt;AK$7,$C507+$E507-1&lt;AK$7),0,($D507-SUM($F507:AJ507)-SUM($F446:AJ446))/($E507+$C507-AK$7))</f>
        <v>0</v>
      </c>
      <c r="AL507" s="339">
        <f>IF(OR($C507&gt;AL$7,$C507+$E507-1&lt;AL$7),0,($D507-SUM($F507:AK507)-SUM($F446:AK446))/($E507+$C507-AL$7))</f>
        <v>0</v>
      </c>
      <c r="AM507" s="339">
        <f>IF(OR($C507&gt;AM$7,$C507+$E507-1&lt;AM$7),0,($D507-SUM($F507:AL507)-SUM($F446:AL446))/($E507+$C507-AM$7))</f>
        <v>0</v>
      </c>
      <c r="AN507" s="339">
        <f>IF(OR($C507&gt;AN$7,$C507+$E507-1&lt;AN$7),0,($D507-SUM($F507:AM507)-SUM($F446:AM446))/($E507+$C507-AN$7))</f>
        <v>0</v>
      </c>
      <c r="AO507" s="339">
        <f>IF(OR($C507&gt;AO$7,$C507+$E507-1&lt;AO$7),0,($D507-SUM($F507:AN507)-SUM($F446:AN446))/($E507+$C507-AO$7))</f>
        <v>0</v>
      </c>
      <c r="AP507" s="339">
        <f>IF(OR($C507&gt;AP$7,$C507+$E507-1&lt;AP$7),0,($D507-SUM($F507:AO507)-SUM($F446:AO446))/($E507+$C507-AP$7))</f>
        <v>0</v>
      </c>
      <c r="AQ507" s="339">
        <f>IF(OR($C507&gt;AQ$7,$C507+$E507-1&lt;AQ$7),0,($D507-SUM($F507:AP507)-SUM($F446:AP446))/($E507+$C507-AQ$7))</f>
        <v>0</v>
      </c>
      <c r="AR507" s="339">
        <f>IF(OR($C507&gt;AR$7,$C507+$E507-1&lt;AR$7),0,($D507-SUM($F507:AQ507)-SUM($F446:AQ446))/($E507+$C507-AR$7))</f>
        <v>0</v>
      </c>
      <c r="AS507" s="339">
        <f>IF(OR($C507&gt;AS$7,$C507+$E507-1&lt;AS$7),0,($D507-SUM($F507:AR507)-SUM($F446:AR446))/($E507+$C507-AS$7))</f>
        <v>0</v>
      </c>
      <c r="AT507" s="339">
        <f>IF(OR($C507&gt;AT$7,$C507+$E507-1&lt;AT$7),0,($D507-SUM($F507:AS507)-SUM($F446:AS446))/($E507+$C507-AT$7))</f>
        <v>0</v>
      </c>
      <c r="AU507" s="339">
        <f>IF(OR($C507&gt;AU$7,$C507+$E507-1&lt;AU$7),0,($D507-SUM($F507:AT507)-SUM($F446:AT446))/($E507+$C507-AU$7))</f>
        <v>0</v>
      </c>
      <c r="AV507" s="339">
        <f>IF(OR($C507&gt;AV$7,$C507+$E507-1&lt;AV$7),0,($D507-SUM($F507:AU507)-SUM($F446:AU446))/($E507+$C507-AV$7))</f>
        <v>0</v>
      </c>
      <c r="AW507" s="339">
        <f>IF(OR($C507&gt;AW$7,$C507+$E507-1&lt;AW$7),0,($D507-SUM($F507:AV507)-SUM($F446:AV446))/($E507+$C507-AW$7))</f>
        <v>0</v>
      </c>
      <c r="AX507" s="339">
        <f>IF(OR($C507&gt;AX$7,$C507+$E507-1&lt;AX$7),0,($D507-SUM($F507:AW507)-SUM($F446:AW446))/($E507+$C507-AX$7))</f>
        <v>0</v>
      </c>
      <c r="AY507" s="339">
        <f>IF(OR($C507&gt;AY$7,$C507+$E507-1&lt;AY$7),0,($D507-SUM($F507:AX507)-SUM($F446:AX446))/($E507+$C507-AY$7))</f>
        <v>0</v>
      </c>
      <c r="AZ507" s="339">
        <f>IF(OR($C507&gt;AZ$7,$C507+$E507-1&lt;AZ$7),0,($D507-SUM($F507:AY507)-SUM($F446:AY446))/($E507+$C507-AZ$7))</f>
        <v>0</v>
      </c>
      <c r="BA507" s="339">
        <f>IF(OR($C507&gt;BA$7,$C507+$E507-1&lt;BA$7),0,($D507-SUM($F507:AZ507)-SUM($F446:AZ446))/($E507+$C507-BA$7))</f>
        <v>0</v>
      </c>
      <c r="BB507" s="339">
        <f>IF(OR($C507&gt;BB$7,$C507+$E507-1&lt;BB$7),0,($D507-SUM($F507:BA507)-SUM($F446:BA446))/($E507+$C507-BB$7))</f>
        <v>0</v>
      </c>
      <c r="BC507" s="339">
        <f>IF(OR($C507&gt;BC$7,$C507+$E507-1&lt;BC$7),0,($D507-SUM($F507:BB507)-SUM($F446:BB446))/($E507+$C507-BC$7))</f>
        <v>0</v>
      </c>
      <c r="BD507" s="339">
        <f>IF(OR($C507&gt;BD$7,$C507+$E507-1&lt;BD$7),0,($D507-SUM($F507:BC507)-SUM($F446:BC446))/($E507+$C507-BD$7))</f>
        <v>0</v>
      </c>
      <c r="BE507" s="339">
        <f>IF(OR($C507&gt;BE$7,$C507+$E507-1&lt;BE$7),0,($D507-SUM($F507:BD507)-SUM($F446:BD446))/($E507+$C507-BE$7))</f>
        <v>0</v>
      </c>
      <c r="BF507" s="339">
        <f>IF(OR($C507&gt;BF$7,$C507+$E507-1&lt;BF$7),0,($D507-SUM($F507:BE507)-SUM($F446:BE446))/($E507+$C507-BF$7))</f>
        <v>0</v>
      </c>
      <c r="BG507" s="339">
        <f>IF(OR($C507&gt;BG$7,$C507+$E507-1&lt;BG$7),0,($D507-SUM($F507:BF507)-SUM($F446:BF446))/($E507+$C507-BG$7))</f>
        <v>0</v>
      </c>
      <c r="BH507" s="339">
        <f>IF(OR($C507&gt;BH$7,$C507+$E507-1&lt;BH$7),0,($D507-SUM($F507:BG507)-SUM($F446:BG446))/($E507+$C507-BH$7))</f>
        <v>0</v>
      </c>
      <c r="BI507" s="339">
        <f>IF(OR($C507&gt;BI$7,$C507+$E507-1&lt;BI$7),0,($D507-SUM($F507:BH507)-SUM($F446:BH446))/($E507+$C507-BI$7))</f>
        <v>0</v>
      </c>
      <c r="BJ507" s="339">
        <f>IF(OR($C507&gt;BJ$7,$C507+$E507-1&lt;BJ$7),0,($D507-SUM($F507:BI507)-SUM($F446:BI446))/($E507+$C507-BJ$7))</f>
        <v>0</v>
      </c>
      <c r="BK507" s="339">
        <f>IF(OR($C507&gt;BK$7,$C507+$E507-1&lt;BK$7),0,($D507-SUM($F507:BJ507)-SUM($F446:BJ446))/($E507+$C507-BK$7))</f>
        <v>0</v>
      </c>
      <c r="BL507" s="339">
        <f>IF(OR($C507&gt;BL$7,$C507+$E507-1&lt;BL$7),0,($D507-SUM($F507:BK507)-SUM($F446:BK446))/($E507+$C507-BL$7))</f>
        <v>0</v>
      </c>
      <c r="BM507" s="339">
        <f>IF(OR($C507&gt;BM$7,$C507+$E507-1&lt;BM$7),0,($D507-SUM($F507:BL507)-SUM($F446:BL446))/($E507+$C507-BM$7))</f>
        <v>0</v>
      </c>
      <c r="BN507" s="339">
        <f>IF(OR($C507&gt;BN$7,$C507+$E507-1&lt;BN$7),0,($D507-SUM($F507:BM507)-SUM($F446:BM446))/($E507+$C507-BN$7))</f>
        <v>0</v>
      </c>
      <c r="BO507" s="253"/>
      <c r="BP507" s="253"/>
      <c r="BQ507" s="253"/>
      <c r="BR507" s="253"/>
      <c r="BS507" s="253"/>
      <c r="BT507" s="253"/>
      <c r="BU507" s="253"/>
      <c r="BV507" s="253"/>
      <c r="BW507" s="253"/>
      <c r="BX507" s="253"/>
      <c r="BY507" s="253"/>
      <c r="BZ507" s="253"/>
      <c r="CA507" s="253"/>
      <c r="CB507" s="253"/>
      <c r="CC507" s="253"/>
      <c r="CD507" s="253"/>
      <c r="CE507" s="253"/>
      <c r="CF507" s="253"/>
      <c r="CG507" s="253"/>
      <c r="CH507" s="253"/>
      <c r="CI507" s="253"/>
      <c r="CJ507" s="253"/>
      <c r="CK507" s="253"/>
      <c r="CL507" s="253"/>
    </row>
    <row r="508" spans="1:90" hidden="1" outlineLevel="1" x14ac:dyDescent="0.15">
      <c r="A508" s="112"/>
      <c r="B508" s="87"/>
      <c r="C508" s="8">
        <v>33</v>
      </c>
      <c r="D508" s="337">
        <v>0</v>
      </c>
      <c r="E508" s="8">
        <f t="shared" si="37"/>
        <v>0</v>
      </c>
      <c r="F508" s="338"/>
      <c r="G508" s="339">
        <f>IF(OR($C508&gt;G$7,$C508+$E508-1&lt;G$7),0,($D508-SUM($F508:F508)-SUM($F447:F447))/($E508+$C508-G$7))</f>
        <v>0</v>
      </c>
      <c r="H508" s="339">
        <f>IF(OR($C508&gt;H$7,$C508+$E508-1&lt;H$7),0,($D508-SUM($F508:G508)-SUM($F447:G447))/($E508+$C508-H$7))</f>
        <v>0</v>
      </c>
      <c r="I508" s="339">
        <f>IF(OR($C508&gt;I$7,$C508+$E508-1&lt;I$7),0,($D508-SUM($F508:H508)-SUM($F447:H447))/($E508+$C508-I$7))</f>
        <v>0</v>
      </c>
      <c r="J508" s="339">
        <f>IF(OR($C508&gt;J$7,$C508+$E508-1&lt;J$7),0,($D508-SUM($F508:I508)-SUM($F447:I447))/($E508+$C508-J$7))</f>
        <v>0</v>
      </c>
      <c r="K508" s="339">
        <f>IF(OR($C508&gt;K$7,$C508+$E508-1&lt;K$7),0,($D508-SUM($F508:J508)-SUM($F447:J447))/($E508+$C508-K$7))</f>
        <v>0</v>
      </c>
      <c r="L508" s="339">
        <f>IF(OR($C508&gt;L$7,$C508+$E508-1&lt;L$7),0,($D508-SUM($F508:K508)-SUM($F447:K447))/($E508+$C508-L$7))</f>
        <v>0</v>
      </c>
      <c r="M508" s="339">
        <f>IF(OR($C508&gt;M$7,$C508+$E508-1&lt;M$7),0,($D508-SUM($F508:L508)-SUM($F447:L447))/($E508+$C508-M$7))</f>
        <v>0</v>
      </c>
      <c r="N508" s="339">
        <f>IF(OR($C508&gt;N$7,$C508+$E508-1&lt;N$7),0,($D508-SUM($F508:M508)-SUM($F447:M447))/($E508+$C508-N$7))</f>
        <v>0</v>
      </c>
      <c r="O508" s="339">
        <f>IF(OR($C508&gt;O$7,$C508+$E508-1&lt;O$7),0,($D508-SUM($F508:N508)-SUM($F447:N447))/($E508+$C508-O$7))</f>
        <v>0</v>
      </c>
      <c r="P508" s="339">
        <f>IF(OR($C508&gt;P$7,$C508+$E508-1&lt;P$7),0,($D508-SUM($F508:O508)-SUM($F447:O447))/($E508+$C508-P$7))</f>
        <v>0</v>
      </c>
      <c r="Q508" s="339">
        <f>IF(OR($C508&gt;Q$7,$C508+$E508-1&lt;Q$7),0,($D508-SUM($F508:P508)-SUM($F447:P447))/($E508+$C508-Q$7))</f>
        <v>0</v>
      </c>
      <c r="R508" s="339">
        <f>IF(OR($C508&gt;R$7,$C508+$E508-1&lt;R$7),0,($D508-SUM($F508:Q508)-SUM($F447:Q447))/($E508+$C508-R$7))</f>
        <v>0</v>
      </c>
      <c r="S508" s="339">
        <f>IF(OR($C508&gt;S$7,$C508+$E508-1&lt;S$7),0,($D508-SUM($F508:R508)-SUM($F447:R447))/($E508+$C508-S$7))</f>
        <v>0</v>
      </c>
      <c r="T508" s="339">
        <f>IF(OR($C508&gt;T$7,$C508+$E508-1&lt;T$7),0,($D508-SUM($F508:S508)-SUM($F447:S447))/($E508+$C508-T$7))</f>
        <v>0</v>
      </c>
      <c r="U508" s="339">
        <f>IF(OR($C508&gt;U$7,$C508+$E508-1&lt;U$7),0,($D508-SUM($F508:T508)-SUM($F447:T447))/($E508+$C508-U$7))</f>
        <v>0</v>
      </c>
      <c r="V508" s="339">
        <f>IF(OR($C508&gt;V$7,$C508+$E508-1&lt;V$7),0,($D508-SUM($F508:U508)-SUM($F447:U447))/($E508+$C508-V$7))</f>
        <v>0</v>
      </c>
      <c r="W508" s="339">
        <f>IF(OR($C508&gt;W$7,$C508+$E508-1&lt;W$7),0,($D508-SUM($F508:V508)-SUM($F447:V447))/($E508+$C508-W$7))</f>
        <v>0</v>
      </c>
      <c r="X508" s="339">
        <f>IF(OR($C508&gt;X$7,$C508+$E508-1&lt;X$7),0,($D508-SUM($F508:W508)-SUM($F447:W447))/($E508+$C508-X$7))</f>
        <v>0</v>
      </c>
      <c r="Y508" s="339">
        <f>IF(OR($C508&gt;Y$7,$C508+$E508-1&lt;Y$7),0,($D508-SUM($F508:X508)-SUM($F447:X447))/($E508+$C508-Y$7))</f>
        <v>0</v>
      </c>
      <c r="Z508" s="339">
        <f>IF(OR($C508&gt;Z$7,$C508+$E508-1&lt;Z$7),0,($D508-SUM($F508:Y508)-SUM($F447:Y447))/($E508+$C508-Z$7))</f>
        <v>0</v>
      </c>
      <c r="AA508" s="339">
        <f>IF(OR($C508&gt;AA$7,$C508+$E508-1&lt;AA$7),0,($D508-SUM($F508:Z508)-SUM($F447:Z447))/($E508+$C508-AA$7))</f>
        <v>0</v>
      </c>
      <c r="AB508" s="339">
        <f>IF(OR($C508&gt;AB$7,$C508+$E508-1&lt;AB$7),0,($D508-SUM($F508:AA508)-SUM($F447:AA447))/($E508+$C508-AB$7))</f>
        <v>0</v>
      </c>
      <c r="AC508" s="339">
        <f>IF(OR($C508&gt;AC$7,$C508+$E508-1&lt;AC$7),0,($D508-SUM($F508:AB508)-SUM($F447:AB447))/($E508+$C508-AC$7))</f>
        <v>0</v>
      </c>
      <c r="AD508" s="339">
        <f>IF(OR($C508&gt;AD$7,$C508+$E508-1&lt;AD$7),0,($D508-SUM($F508:AC508)-SUM($F447:AC447))/($E508+$C508-AD$7))</f>
        <v>0</v>
      </c>
      <c r="AE508" s="339">
        <f>IF(OR($C508&gt;AE$7,$C508+$E508-1&lt;AE$7),0,($D508-SUM($F508:AD508)-SUM($F447:AD447))/($E508+$C508-AE$7))</f>
        <v>0</v>
      </c>
      <c r="AF508" s="339">
        <f>IF(OR($C508&gt;AF$7,$C508+$E508-1&lt;AF$7),0,($D508-SUM($F508:AE508)-SUM($F447:AE447))/($E508+$C508-AF$7))</f>
        <v>0</v>
      </c>
      <c r="AG508" s="339">
        <f>IF(OR($C508&gt;AG$7,$C508+$E508-1&lt;AG$7),0,($D508-SUM($F508:AF508)-SUM($F447:AF447))/($E508+$C508-AG$7))</f>
        <v>0</v>
      </c>
      <c r="AH508" s="339">
        <f>IF(OR($C508&gt;AH$7,$C508+$E508-1&lt;AH$7),0,($D508-SUM($F508:AG508)-SUM($F447:AG447))/($E508+$C508-AH$7))</f>
        <v>0</v>
      </c>
      <c r="AI508" s="339">
        <f>IF(OR($C508&gt;AI$7,$C508+$E508-1&lt;AI$7),0,($D508-SUM($F508:AH508)-SUM($F447:AH447))/($E508+$C508-AI$7))</f>
        <v>0</v>
      </c>
      <c r="AJ508" s="339">
        <f>IF(OR($C508&gt;AJ$7,$C508+$E508-1&lt;AJ$7),0,($D508-SUM($F508:AI508)-SUM($F447:AI447))/($E508+$C508-AJ$7))</f>
        <v>0</v>
      </c>
      <c r="AK508" s="339">
        <f>IF(OR($C508&gt;AK$7,$C508+$E508-1&lt;AK$7),0,($D508-SUM($F508:AJ508)-SUM($F447:AJ447))/($E508+$C508-AK$7))</f>
        <v>0</v>
      </c>
      <c r="AL508" s="339">
        <f>IF(OR($C508&gt;AL$7,$C508+$E508-1&lt;AL$7),0,($D508-SUM($F508:AK508)-SUM($F447:AK447))/($E508+$C508-AL$7))</f>
        <v>0</v>
      </c>
      <c r="AM508" s="339">
        <f>IF(OR($C508&gt;AM$7,$C508+$E508-1&lt;AM$7),0,($D508-SUM($F508:AL508)-SUM($F447:AL447))/($E508+$C508-AM$7))</f>
        <v>0</v>
      </c>
      <c r="AN508" s="339">
        <f>IF(OR($C508&gt;AN$7,$C508+$E508-1&lt;AN$7),0,($D508-SUM($F508:AM508)-SUM($F447:AM447))/($E508+$C508-AN$7))</f>
        <v>0</v>
      </c>
      <c r="AO508" s="339">
        <f>IF(OR($C508&gt;AO$7,$C508+$E508-1&lt;AO$7),0,($D508-SUM($F508:AN508)-SUM($F447:AN447))/($E508+$C508-AO$7))</f>
        <v>0</v>
      </c>
      <c r="AP508" s="339">
        <f>IF(OR($C508&gt;AP$7,$C508+$E508-1&lt;AP$7),0,($D508-SUM($F508:AO508)-SUM($F447:AO447))/($E508+$C508-AP$7))</f>
        <v>0</v>
      </c>
      <c r="AQ508" s="339">
        <f>IF(OR($C508&gt;AQ$7,$C508+$E508-1&lt;AQ$7),0,($D508-SUM($F508:AP508)-SUM($F447:AP447))/($E508+$C508-AQ$7))</f>
        <v>0</v>
      </c>
      <c r="AR508" s="339">
        <f>IF(OR($C508&gt;AR$7,$C508+$E508-1&lt;AR$7),0,($D508-SUM($F508:AQ508)-SUM($F447:AQ447))/($E508+$C508-AR$7))</f>
        <v>0</v>
      </c>
      <c r="AS508" s="339">
        <f>IF(OR($C508&gt;AS$7,$C508+$E508-1&lt;AS$7),0,($D508-SUM($F508:AR508)-SUM($F447:AR447))/($E508+$C508-AS$7))</f>
        <v>0</v>
      </c>
      <c r="AT508" s="339">
        <f>IF(OR($C508&gt;AT$7,$C508+$E508-1&lt;AT$7),0,($D508-SUM($F508:AS508)-SUM($F447:AS447))/($E508+$C508-AT$7))</f>
        <v>0</v>
      </c>
      <c r="AU508" s="339">
        <f>IF(OR($C508&gt;AU$7,$C508+$E508-1&lt;AU$7),0,($D508-SUM($F508:AT508)-SUM($F447:AT447))/($E508+$C508-AU$7))</f>
        <v>0</v>
      </c>
      <c r="AV508" s="339">
        <f>IF(OR($C508&gt;AV$7,$C508+$E508-1&lt;AV$7),0,($D508-SUM($F508:AU508)-SUM($F447:AU447))/($E508+$C508-AV$7))</f>
        <v>0</v>
      </c>
      <c r="AW508" s="339">
        <f>IF(OR($C508&gt;AW$7,$C508+$E508-1&lt;AW$7),0,($D508-SUM($F508:AV508)-SUM($F447:AV447))/($E508+$C508-AW$7))</f>
        <v>0</v>
      </c>
      <c r="AX508" s="339">
        <f>IF(OR($C508&gt;AX$7,$C508+$E508-1&lt;AX$7),0,($D508-SUM($F508:AW508)-SUM($F447:AW447))/($E508+$C508-AX$7))</f>
        <v>0</v>
      </c>
      <c r="AY508" s="339">
        <f>IF(OR($C508&gt;AY$7,$C508+$E508-1&lt;AY$7),0,($D508-SUM($F508:AX508)-SUM($F447:AX447))/($E508+$C508-AY$7))</f>
        <v>0</v>
      </c>
      <c r="AZ508" s="339">
        <f>IF(OR($C508&gt;AZ$7,$C508+$E508-1&lt;AZ$7),0,($D508-SUM($F508:AY508)-SUM($F447:AY447))/($E508+$C508-AZ$7))</f>
        <v>0</v>
      </c>
      <c r="BA508" s="339">
        <f>IF(OR($C508&gt;BA$7,$C508+$E508-1&lt;BA$7),0,($D508-SUM($F508:AZ508)-SUM($F447:AZ447))/($E508+$C508-BA$7))</f>
        <v>0</v>
      </c>
      <c r="BB508" s="339">
        <f>IF(OR($C508&gt;BB$7,$C508+$E508-1&lt;BB$7),0,($D508-SUM($F508:BA508)-SUM($F447:BA447))/($E508+$C508-BB$7))</f>
        <v>0</v>
      </c>
      <c r="BC508" s="339">
        <f>IF(OR($C508&gt;BC$7,$C508+$E508-1&lt;BC$7),0,($D508-SUM($F508:BB508)-SUM($F447:BB447))/($E508+$C508-BC$7))</f>
        <v>0</v>
      </c>
      <c r="BD508" s="339">
        <f>IF(OR($C508&gt;BD$7,$C508+$E508-1&lt;BD$7),0,($D508-SUM($F508:BC508)-SUM($F447:BC447))/($E508+$C508-BD$7))</f>
        <v>0</v>
      </c>
      <c r="BE508" s="339">
        <f>IF(OR($C508&gt;BE$7,$C508+$E508-1&lt;BE$7),0,($D508-SUM($F508:BD508)-SUM($F447:BD447))/($E508+$C508-BE$7))</f>
        <v>0</v>
      </c>
      <c r="BF508" s="339">
        <f>IF(OR($C508&gt;BF$7,$C508+$E508-1&lt;BF$7),0,($D508-SUM($F508:BE508)-SUM($F447:BE447))/($E508+$C508-BF$7))</f>
        <v>0</v>
      </c>
      <c r="BG508" s="339">
        <f>IF(OR($C508&gt;BG$7,$C508+$E508-1&lt;BG$7),0,($D508-SUM($F508:BF508)-SUM($F447:BF447))/($E508+$C508-BG$7))</f>
        <v>0</v>
      </c>
      <c r="BH508" s="339">
        <f>IF(OR($C508&gt;BH$7,$C508+$E508-1&lt;BH$7),0,($D508-SUM($F508:BG508)-SUM($F447:BG447))/($E508+$C508-BH$7))</f>
        <v>0</v>
      </c>
      <c r="BI508" s="339">
        <f>IF(OR($C508&gt;BI$7,$C508+$E508-1&lt;BI$7),0,($D508-SUM($F508:BH508)-SUM($F447:BH447))/($E508+$C508-BI$7))</f>
        <v>0</v>
      </c>
      <c r="BJ508" s="339">
        <f>IF(OR($C508&gt;BJ$7,$C508+$E508-1&lt;BJ$7),0,($D508-SUM($F508:BI508)-SUM($F447:BI447))/($E508+$C508-BJ$7))</f>
        <v>0</v>
      </c>
      <c r="BK508" s="339">
        <f>IF(OR($C508&gt;BK$7,$C508+$E508-1&lt;BK$7),0,($D508-SUM($F508:BJ508)-SUM($F447:BJ447))/($E508+$C508-BK$7))</f>
        <v>0</v>
      </c>
      <c r="BL508" s="339">
        <f>IF(OR($C508&gt;BL$7,$C508+$E508-1&lt;BL$7),0,($D508-SUM($F508:BK508)-SUM($F447:BK447))/($E508+$C508-BL$7))</f>
        <v>0</v>
      </c>
      <c r="BM508" s="339">
        <f>IF(OR($C508&gt;BM$7,$C508+$E508-1&lt;BM$7),0,($D508-SUM($F508:BL508)-SUM($F447:BL447))/($E508+$C508-BM$7))</f>
        <v>0</v>
      </c>
      <c r="BN508" s="339">
        <f>IF(OR($C508&gt;BN$7,$C508+$E508-1&lt;BN$7),0,($D508-SUM($F508:BM508)-SUM($F447:BM447))/($E508+$C508-BN$7))</f>
        <v>0</v>
      </c>
      <c r="BO508" s="253"/>
      <c r="BP508" s="253"/>
      <c r="BQ508" s="253"/>
      <c r="BR508" s="253"/>
      <c r="BS508" s="253"/>
      <c r="BT508" s="253"/>
      <c r="BU508" s="253"/>
      <c r="BV508" s="253"/>
      <c r="BW508" s="253"/>
      <c r="BX508" s="253"/>
      <c r="BY508" s="253"/>
      <c r="BZ508" s="253"/>
      <c r="CA508" s="253"/>
      <c r="CB508" s="253"/>
      <c r="CC508" s="253"/>
      <c r="CD508" s="253"/>
      <c r="CE508" s="253"/>
      <c r="CF508" s="253"/>
      <c r="CG508" s="253"/>
      <c r="CH508" s="253"/>
      <c r="CI508" s="253"/>
      <c r="CJ508" s="253"/>
      <c r="CK508" s="253"/>
      <c r="CL508" s="253"/>
    </row>
    <row r="509" spans="1:90" hidden="1" outlineLevel="1" x14ac:dyDescent="0.15">
      <c r="A509" s="112"/>
      <c r="B509" s="87"/>
      <c r="C509" s="8">
        <v>34</v>
      </c>
      <c r="D509" s="337">
        <v>0</v>
      </c>
      <c r="E509" s="8">
        <f t="shared" si="37"/>
        <v>0</v>
      </c>
      <c r="F509" s="338"/>
      <c r="G509" s="339">
        <f>IF(OR($C509&gt;G$7,$C509+$E509-1&lt;G$7),0,($D509-SUM($F509:F509)-SUM($F448:F448))/($E509+$C509-G$7))</f>
        <v>0</v>
      </c>
      <c r="H509" s="339">
        <f>IF(OR($C509&gt;H$7,$C509+$E509-1&lt;H$7),0,($D509-SUM($F509:G509)-SUM($F448:G448))/($E509+$C509-H$7))</f>
        <v>0</v>
      </c>
      <c r="I509" s="339">
        <f>IF(OR($C509&gt;I$7,$C509+$E509-1&lt;I$7),0,($D509-SUM($F509:H509)-SUM($F448:H448))/($E509+$C509-I$7))</f>
        <v>0</v>
      </c>
      <c r="J509" s="339">
        <f>IF(OR($C509&gt;J$7,$C509+$E509-1&lt;J$7),0,($D509-SUM($F509:I509)-SUM($F448:I448))/($E509+$C509-J$7))</f>
        <v>0</v>
      </c>
      <c r="K509" s="339">
        <f>IF(OR($C509&gt;K$7,$C509+$E509-1&lt;K$7),0,($D509-SUM($F509:J509)-SUM($F448:J448))/($E509+$C509-K$7))</f>
        <v>0</v>
      </c>
      <c r="L509" s="339">
        <f>IF(OR($C509&gt;L$7,$C509+$E509-1&lt;L$7),0,($D509-SUM($F509:K509)-SUM($F448:K448))/($E509+$C509-L$7))</f>
        <v>0</v>
      </c>
      <c r="M509" s="339">
        <f>IF(OR($C509&gt;M$7,$C509+$E509-1&lt;M$7),0,($D509-SUM($F509:L509)-SUM($F448:L448))/($E509+$C509-M$7))</f>
        <v>0</v>
      </c>
      <c r="N509" s="339">
        <f>IF(OR($C509&gt;N$7,$C509+$E509-1&lt;N$7),0,($D509-SUM($F509:M509)-SUM($F448:M448))/($E509+$C509-N$7))</f>
        <v>0</v>
      </c>
      <c r="O509" s="339">
        <f>IF(OR($C509&gt;O$7,$C509+$E509-1&lt;O$7),0,($D509-SUM($F509:N509)-SUM($F448:N448))/($E509+$C509-O$7))</f>
        <v>0</v>
      </c>
      <c r="P509" s="339">
        <f>IF(OR($C509&gt;P$7,$C509+$E509-1&lt;P$7),0,($D509-SUM($F509:O509)-SUM($F448:O448))/($E509+$C509-P$7))</f>
        <v>0</v>
      </c>
      <c r="Q509" s="339">
        <f>IF(OR($C509&gt;Q$7,$C509+$E509-1&lt;Q$7),0,($D509-SUM($F509:P509)-SUM($F448:P448))/($E509+$C509-Q$7))</f>
        <v>0</v>
      </c>
      <c r="R509" s="339">
        <f>IF(OR($C509&gt;R$7,$C509+$E509-1&lt;R$7),0,($D509-SUM($F509:Q509)-SUM($F448:Q448))/($E509+$C509-R$7))</f>
        <v>0</v>
      </c>
      <c r="S509" s="339">
        <f>IF(OR($C509&gt;S$7,$C509+$E509-1&lt;S$7),0,($D509-SUM($F509:R509)-SUM($F448:R448))/($E509+$C509-S$7))</f>
        <v>0</v>
      </c>
      <c r="T509" s="339">
        <f>IF(OR($C509&gt;T$7,$C509+$E509-1&lt;T$7),0,($D509-SUM($F509:S509)-SUM($F448:S448))/($E509+$C509-T$7))</f>
        <v>0</v>
      </c>
      <c r="U509" s="339">
        <f>IF(OR($C509&gt;U$7,$C509+$E509-1&lt;U$7),0,($D509-SUM($F509:T509)-SUM($F448:T448))/($E509+$C509-U$7))</f>
        <v>0</v>
      </c>
      <c r="V509" s="339">
        <f>IF(OR($C509&gt;V$7,$C509+$E509-1&lt;V$7),0,($D509-SUM($F509:U509)-SUM($F448:U448))/($E509+$C509-V$7))</f>
        <v>0</v>
      </c>
      <c r="W509" s="339">
        <f>IF(OR($C509&gt;W$7,$C509+$E509-1&lt;W$7),0,($D509-SUM($F509:V509)-SUM($F448:V448))/($E509+$C509-W$7))</f>
        <v>0</v>
      </c>
      <c r="X509" s="339">
        <f>IF(OR($C509&gt;X$7,$C509+$E509-1&lt;X$7),0,($D509-SUM($F509:W509)-SUM($F448:W448))/($E509+$C509-X$7))</f>
        <v>0</v>
      </c>
      <c r="Y509" s="339">
        <f>IF(OR($C509&gt;Y$7,$C509+$E509-1&lt;Y$7),0,($D509-SUM($F509:X509)-SUM($F448:X448))/($E509+$C509-Y$7))</f>
        <v>0</v>
      </c>
      <c r="Z509" s="339">
        <f>IF(OR($C509&gt;Z$7,$C509+$E509-1&lt;Z$7),0,($D509-SUM($F509:Y509)-SUM($F448:Y448))/($E509+$C509-Z$7))</f>
        <v>0</v>
      </c>
      <c r="AA509" s="339">
        <f>IF(OR($C509&gt;AA$7,$C509+$E509-1&lt;AA$7),0,($D509-SUM($F509:Z509)-SUM($F448:Z448))/($E509+$C509-AA$7))</f>
        <v>0</v>
      </c>
      <c r="AB509" s="339">
        <f>IF(OR($C509&gt;AB$7,$C509+$E509-1&lt;AB$7),0,($D509-SUM($F509:AA509)-SUM($F448:AA448))/($E509+$C509-AB$7))</f>
        <v>0</v>
      </c>
      <c r="AC509" s="339">
        <f>IF(OR($C509&gt;AC$7,$C509+$E509-1&lt;AC$7),0,($D509-SUM($F509:AB509)-SUM($F448:AB448))/($E509+$C509-AC$7))</f>
        <v>0</v>
      </c>
      <c r="AD509" s="339">
        <f>IF(OR($C509&gt;AD$7,$C509+$E509-1&lt;AD$7),0,($D509-SUM($F509:AC509)-SUM($F448:AC448))/($E509+$C509-AD$7))</f>
        <v>0</v>
      </c>
      <c r="AE509" s="339">
        <f>IF(OR($C509&gt;AE$7,$C509+$E509-1&lt;AE$7),0,($D509-SUM($F509:AD509)-SUM($F448:AD448))/($E509+$C509-AE$7))</f>
        <v>0</v>
      </c>
      <c r="AF509" s="339">
        <f>IF(OR($C509&gt;AF$7,$C509+$E509-1&lt;AF$7),0,($D509-SUM($F509:AE509)-SUM($F448:AE448))/($E509+$C509-AF$7))</f>
        <v>0</v>
      </c>
      <c r="AG509" s="339">
        <f>IF(OR($C509&gt;AG$7,$C509+$E509-1&lt;AG$7),0,($D509-SUM($F509:AF509)-SUM($F448:AF448))/($E509+$C509-AG$7))</f>
        <v>0</v>
      </c>
      <c r="AH509" s="339">
        <f>IF(OR($C509&gt;AH$7,$C509+$E509-1&lt;AH$7),0,($D509-SUM($F509:AG509)-SUM($F448:AG448))/($E509+$C509-AH$7))</f>
        <v>0</v>
      </c>
      <c r="AI509" s="339">
        <f>IF(OR($C509&gt;AI$7,$C509+$E509-1&lt;AI$7),0,($D509-SUM($F509:AH509)-SUM($F448:AH448))/($E509+$C509-AI$7))</f>
        <v>0</v>
      </c>
      <c r="AJ509" s="339">
        <f>IF(OR($C509&gt;AJ$7,$C509+$E509-1&lt;AJ$7),0,($D509-SUM($F509:AI509)-SUM($F448:AI448))/($E509+$C509-AJ$7))</f>
        <v>0</v>
      </c>
      <c r="AK509" s="339">
        <f>IF(OR($C509&gt;AK$7,$C509+$E509-1&lt;AK$7),0,($D509-SUM($F509:AJ509)-SUM($F448:AJ448))/($E509+$C509-AK$7))</f>
        <v>0</v>
      </c>
      <c r="AL509" s="339">
        <f>IF(OR($C509&gt;AL$7,$C509+$E509-1&lt;AL$7),0,($D509-SUM($F509:AK509)-SUM($F448:AK448))/($E509+$C509-AL$7))</f>
        <v>0</v>
      </c>
      <c r="AM509" s="339">
        <f>IF(OR($C509&gt;AM$7,$C509+$E509-1&lt;AM$7),0,($D509-SUM($F509:AL509)-SUM($F448:AL448))/($E509+$C509-AM$7))</f>
        <v>0</v>
      </c>
      <c r="AN509" s="339">
        <f>IF(OR($C509&gt;AN$7,$C509+$E509-1&lt;AN$7),0,($D509-SUM($F509:AM509)-SUM($F448:AM448))/($E509+$C509-AN$7))</f>
        <v>0</v>
      </c>
      <c r="AO509" s="339">
        <f>IF(OR($C509&gt;AO$7,$C509+$E509-1&lt;AO$7),0,($D509-SUM($F509:AN509)-SUM($F448:AN448))/($E509+$C509-AO$7))</f>
        <v>0</v>
      </c>
      <c r="AP509" s="339">
        <f>IF(OR($C509&gt;AP$7,$C509+$E509-1&lt;AP$7),0,($D509-SUM($F509:AO509)-SUM($F448:AO448))/($E509+$C509-AP$7))</f>
        <v>0</v>
      </c>
      <c r="AQ509" s="339">
        <f>IF(OR($C509&gt;AQ$7,$C509+$E509-1&lt;AQ$7),0,($D509-SUM($F509:AP509)-SUM($F448:AP448))/($E509+$C509-AQ$7))</f>
        <v>0</v>
      </c>
      <c r="AR509" s="339">
        <f>IF(OR($C509&gt;AR$7,$C509+$E509-1&lt;AR$7),0,($D509-SUM($F509:AQ509)-SUM($F448:AQ448))/($E509+$C509-AR$7))</f>
        <v>0</v>
      </c>
      <c r="AS509" s="339">
        <f>IF(OR($C509&gt;AS$7,$C509+$E509-1&lt;AS$7),0,($D509-SUM($F509:AR509)-SUM($F448:AR448))/($E509+$C509-AS$7))</f>
        <v>0</v>
      </c>
      <c r="AT509" s="339">
        <f>IF(OR($C509&gt;AT$7,$C509+$E509-1&lt;AT$7),0,($D509-SUM($F509:AS509)-SUM($F448:AS448))/($E509+$C509-AT$7))</f>
        <v>0</v>
      </c>
      <c r="AU509" s="339">
        <f>IF(OR($C509&gt;AU$7,$C509+$E509-1&lt;AU$7),0,($D509-SUM($F509:AT509)-SUM($F448:AT448))/($E509+$C509-AU$7))</f>
        <v>0</v>
      </c>
      <c r="AV509" s="339">
        <f>IF(OR($C509&gt;AV$7,$C509+$E509-1&lt;AV$7),0,($D509-SUM($F509:AU509)-SUM($F448:AU448))/($E509+$C509-AV$7))</f>
        <v>0</v>
      </c>
      <c r="AW509" s="339">
        <f>IF(OR($C509&gt;AW$7,$C509+$E509-1&lt;AW$7),0,($D509-SUM($F509:AV509)-SUM($F448:AV448))/($E509+$C509-AW$7))</f>
        <v>0</v>
      </c>
      <c r="AX509" s="339">
        <f>IF(OR($C509&gt;AX$7,$C509+$E509-1&lt;AX$7),0,($D509-SUM($F509:AW509)-SUM($F448:AW448))/($E509+$C509-AX$7))</f>
        <v>0</v>
      </c>
      <c r="AY509" s="339">
        <f>IF(OR($C509&gt;AY$7,$C509+$E509-1&lt;AY$7),0,($D509-SUM($F509:AX509)-SUM($F448:AX448))/($E509+$C509-AY$7))</f>
        <v>0</v>
      </c>
      <c r="AZ509" s="339">
        <f>IF(OR($C509&gt;AZ$7,$C509+$E509-1&lt;AZ$7),0,($D509-SUM($F509:AY509)-SUM($F448:AY448))/($E509+$C509-AZ$7))</f>
        <v>0</v>
      </c>
      <c r="BA509" s="339">
        <f>IF(OR($C509&gt;BA$7,$C509+$E509-1&lt;BA$7),0,($D509-SUM($F509:AZ509)-SUM($F448:AZ448))/($E509+$C509-BA$7))</f>
        <v>0</v>
      </c>
      <c r="BB509" s="339">
        <f>IF(OR($C509&gt;BB$7,$C509+$E509-1&lt;BB$7),0,($D509-SUM($F509:BA509)-SUM($F448:BA448))/($E509+$C509-BB$7))</f>
        <v>0</v>
      </c>
      <c r="BC509" s="339">
        <f>IF(OR($C509&gt;BC$7,$C509+$E509-1&lt;BC$7),0,($D509-SUM($F509:BB509)-SUM($F448:BB448))/($E509+$C509-BC$7))</f>
        <v>0</v>
      </c>
      <c r="BD509" s="339">
        <f>IF(OR($C509&gt;BD$7,$C509+$E509-1&lt;BD$7),0,($D509-SUM($F509:BC509)-SUM($F448:BC448))/($E509+$C509-BD$7))</f>
        <v>0</v>
      </c>
      <c r="BE509" s="339">
        <f>IF(OR($C509&gt;BE$7,$C509+$E509-1&lt;BE$7),0,($D509-SUM($F509:BD509)-SUM($F448:BD448))/($E509+$C509-BE$7))</f>
        <v>0</v>
      </c>
      <c r="BF509" s="339">
        <f>IF(OR($C509&gt;BF$7,$C509+$E509-1&lt;BF$7),0,($D509-SUM($F509:BE509)-SUM($F448:BE448))/($E509+$C509-BF$7))</f>
        <v>0</v>
      </c>
      <c r="BG509" s="339">
        <f>IF(OR($C509&gt;BG$7,$C509+$E509-1&lt;BG$7),0,($D509-SUM($F509:BF509)-SUM($F448:BF448))/($E509+$C509-BG$7))</f>
        <v>0</v>
      </c>
      <c r="BH509" s="339">
        <f>IF(OR($C509&gt;BH$7,$C509+$E509-1&lt;BH$7),0,($D509-SUM($F509:BG509)-SUM($F448:BG448))/($E509+$C509-BH$7))</f>
        <v>0</v>
      </c>
      <c r="BI509" s="339">
        <f>IF(OR($C509&gt;BI$7,$C509+$E509-1&lt;BI$7),0,($D509-SUM($F509:BH509)-SUM($F448:BH448))/($E509+$C509-BI$7))</f>
        <v>0</v>
      </c>
      <c r="BJ509" s="339">
        <f>IF(OR($C509&gt;BJ$7,$C509+$E509-1&lt;BJ$7),0,($D509-SUM($F509:BI509)-SUM($F448:BI448))/($E509+$C509-BJ$7))</f>
        <v>0</v>
      </c>
      <c r="BK509" s="339">
        <f>IF(OR($C509&gt;BK$7,$C509+$E509-1&lt;BK$7),0,($D509-SUM($F509:BJ509)-SUM($F448:BJ448))/($E509+$C509-BK$7))</f>
        <v>0</v>
      </c>
      <c r="BL509" s="339">
        <f>IF(OR($C509&gt;BL$7,$C509+$E509-1&lt;BL$7),0,($D509-SUM($F509:BK509)-SUM($F448:BK448))/($E509+$C509-BL$7))</f>
        <v>0</v>
      </c>
      <c r="BM509" s="339">
        <f>IF(OR($C509&gt;BM$7,$C509+$E509-1&lt;BM$7),0,($D509-SUM($F509:BL509)-SUM($F448:BL448))/($E509+$C509-BM$7))</f>
        <v>0</v>
      </c>
      <c r="BN509" s="339">
        <f>IF(OR($C509&gt;BN$7,$C509+$E509-1&lt;BN$7),0,($D509-SUM($F509:BM509)-SUM($F448:BM448))/($E509+$C509-BN$7))</f>
        <v>0</v>
      </c>
      <c r="BO509" s="253"/>
      <c r="BP509" s="253"/>
      <c r="BQ509" s="253"/>
      <c r="BR509" s="253"/>
      <c r="BS509" s="253"/>
      <c r="BT509" s="253"/>
      <c r="BU509" s="253"/>
      <c r="BV509" s="253"/>
      <c r="BW509" s="253"/>
      <c r="BX509" s="253"/>
      <c r="BY509" s="253"/>
      <c r="BZ509" s="253"/>
      <c r="CA509" s="253"/>
      <c r="CB509" s="253"/>
      <c r="CC509" s="253"/>
      <c r="CD509" s="253"/>
      <c r="CE509" s="253"/>
      <c r="CF509" s="253"/>
      <c r="CG509" s="253"/>
      <c r="CH509" s="253"/>
      <c r="CI509" s="253"/>
      <c r="CJ509" s="253"/>
      <c r="CK509" s="253"/>
      <c r="CL509" s="253"/>
    </row>
    <row r="510" spans="1:90" hidden="1" outlineLevel="1" x14ac:dyDescent="0.15">
      <c r="A510" s="112"/>
      <c r="B510" s="87"/>
      <c r="C510" s="8">
        <v>35</v>
      </c>
      <c r="D510" s="337">
        <v>0</v>
      </c>
      <c r="E510" s="8">
        <f t="shared" si="37"/>
        <v>0</v>
      </c>
      <c r="F510" s="338"/>
      <c r="G510" s="339">
        <f>IF(OR($C510&gt;G$7,$C510+$E510-1&lt;G$7),0,($D510-SUM($F510:F510)-SUM($F449:F449))/($E510+$C510-G$7))</f>
        <v>0</v>
      </c>
      <c r="H510" s="339">
        <f>IF(OR($C510&gt;H$7,$C510+$E510-1&lt;H$7),0,($D510-SUM($F510:G510)-SUM($F449:G449))/($E510+$C510-H$7))</f>
        <v>0</v>
      </c>
      <c r="I510" s="339">
        <f>IF(OR($C510&gt;I$7,$C510+$E510-1&lt;I$7),0,($D510-SUM($F510:H510)-SUM($F449:H449))/($E510+$C510-I$7))</f>
        <v>0</v>
      </c>
      <c r="J510" s="339">
        <f>IF(OR($C510&gt;J$7,$C510+$E510-1&lt;J$7),0,($D510-SUM($F510:I510)-SUM($F449:I449))/($E510+$C510-J$7))</f>
        <v>0</v>
      </c>
      <c r="K510" s="339">
        <f>IF(OR($C510&gt;K$7,$C510+$E510-1&lt;K$7),0,($D510-SUM($F510:J510)-SUM($F449:J449))/($E510+$C510-K$7))</f>
        <v>0</v>
      </c>
      <c r="L510" s="339">
        <f>IF(OR($C510&gt;L$7,$C510+$E510-1&lt;L$7),0,($D510-SUM($F510:K510)-SUM($F449:K449))/($E510+$C510-L$7))</f>
        <v>0</v>
      </c>
      <c r="M510" s="339">
        <f>IF(OR($C510&gt;M$7,$C510+$E510-1&lt;M$7),0,($D510-SUM($F510:L510)-SUM($F449:L449))/($E510+$C510-M$7))</f>
        <v>0</v>
      </c>
      <c r="N510" s="339">
        <f>IF(OR($C510&gt;N$7,$C510+$E510-1&lt;N$7),0,($D510-SUM($F510:M510)-SUM($F449:M449))/($E510+$C510-N$7))</f>
        <v>0</v>
      </c>
      <c r="O510" s="339">
        <f>IF(OR($C510&gt;O$7,$C510+$E510-1&lt;O$7),0,($D510-SUM($F510:N510)-SUM($F449:N449))/($E510+$C510-O$7))</f>
        <v>0</v>
      </c>
      <c r="P510" s="339">
        <f>IF(OR($C510&gt;P$7,$C510+$E510-1&lt;P$7),0,($D510-SUM($F510:O510)-SUM($F449:O449))/($E510+$C510-P$7))</f>
        <v>0</v>
      </c>
      <c r="Q510" s="339">
        <f>IF(OR($C510&gt;Q$7,$C510+$E510-1&lt;Q$7),0,($D510-SUM($F510:P510)-SUM($F449:P449))/($E510+$C510-Q$7))</f>
        <v>0</v>
      </c>
      <c r="R510" s="339">
        <f>IF(OR($C510&gt;R$7,$C510+$E510-1&lt;R$7),0,($D510-SUM($F510:Q510)-SUM($F449:Q449))/($E510+$C510-R$7))</f>
        <v>0</v>
      </c>
      <c r="S510" s="339">
        <f>IF(OR($C510&gt;S$7,$C510+$E510-1&lt;S$7),0,($D510-SUM($F510:R510)-SUM($F449:R449))/($E510+$C510-S$7))</f>
        <v>0</v>
      </c>
      <c r="T510" s="339">
        <f>IF(OR($C510&gt;T$7,$C510+$E510-1&lt;T$7),0,($D510-SUM($F510:S510)-SUM($F449:S449))/($E510+$C510-T$7))</f>
        <v>0</v>
      </c>
      <c r="U510" s="339">
        <f>IF(OR($C510&gt;U$7,$C510+$E510-1&lt;U$7),0,($D510-SUM($F510:T510)-SUM($F449:T449))/($E510+$C510-U$7))</f>
        <v>0</v>
      </c>
      <c r="V510" s="339">
        <f>IF(OR($C510&gt;V$7,$C510+$E510-1&lt;V$7),0,($D510-SUM($F510:U510)-SUM($F449:U449))/($E510+$C510-V$7))</f>
        <v>0</v>
      </c>
      <c r="W510" s="339">
        <f>IF(OR($C510&gt;W$7,$C510+$E510-1&lt;W$7),0,($D510-SUM($F510:V510)-SUM($F449:V449))/($E510+$C510-W$7))</f>
        <v>0</v>
      </c>
      <c r="X510" s="339">
        <f>IF(OR($C510&gt;X$7,$C510+$E510-1&lt;X$7),0,($D510-SUM($F510:W510)-SUM($F449:W449))/($E510+$C510-X$7))</f>
        <v>0</v>
      </c>
      <c r="Y510" s="339">
        <f>IF(OR($C510&gt;Y$7,$C510+$E510-1&lt;Y$7),0,($D510-SUM($F510:X510)-SUM($F449:X449))/($E510+$C510-Y$7))</f>
        <v>0</v>
      </c>
      <c r="Z510" s="339">
        <f>IF(OR($C510&gt;Z$7,$C510+$E510-1&lt;Z$7),0,($D510-SUM($F510:Y510)-SUM($F449:Y449))/($E510+$C510-Z$7))</f>
        <v>0</v>
      </c>
      <c r="AA510" s="339">
        <f>IF(OR($C510&gt;AA$7,$C510+$E510-1&lt;AA$7),0,($D510-SUM($F510:Z510)-SUM($F449:Z449))/($E510+$C510-AA$7))</f>
        <v>0</v>
      </c>
      <c r="AB510" s="339">
        <f>IF(OR($C510&gt;AB$7,$C510+$E510-1&lt;AB$7),0,($D510-SUM($F510:AA510)-SUM($F449:AA449))/($E510+$C510-AB$7))</f>
        <v>0</v>
      </c>
      <c r="AC510" s="339">
        <f>IF(OR($C510&gt;AC$7,$C510+$E510-1&lt;AC$7),0,($D510-SUM($F510:AB510)-SUM($F449:AB449))/($E510+$C510-AC$7))</f>
        <v>0</v>
      </c>
      <c r="AD510" s="339">
        <f>IF(OR($C510&gt;AD$7,$C510+$E510-1&lt;AD$7),0,($D510-SUM($F510:AC510)-SUM($F449:AC449))/($E510+$C510-AD$7))</f>
        <v>0</v>
      </c>
      <c r="AE510" s="339">
        <f>IF(OR($C510&gt;AE$7,$C510+$E510-1&lt;AE$7),0,($D510-SUM($F510:AD510)-SUM($F449:AD449))/($E510+$C510-AE$7))</f>
        <v>0</v>
      </c>
      <c r="AF510" s="339">
        <f>IF(OR($C510&gt;AF$7,$C510+$E510-1&lt;AF$7),0,($D510-SUM($F510:AE510)-SUM($F449:AE449))/($E510+$C510-AF$7))</f>
        <v>0</v>
      </c>
      <c r="AG510" s="339">
        <f>IF(OR($C510&gt;AG$7,$C510+$E510-1&lt;AG$7),0,($D510-SUM($F510:AF510)-SUM($F449:AF449))/($E510+$C510-AG$7))</f>
        <v>0</v>
      </c>
      <c r="AH510" s="339">
        <f>IF(OR($C510&gt;AH$7,$C510+$E510-1&lt;AH$7),0,($D510-SUM($F510:AG510)-SUM($F449:AG449))/($E510+$C510-AH$7))</f>
        <v>0</v>
      </c>
      <c r="AI510" s="339">
        <f>IF(OR($C510&gt;AI$7,$C510+$E510-1&lt;AI$7),0,($D510-SUM($F510:AH510)-SUM($F449:AH449))/($E510+$C510-AI$7))</f>
        <v>0</v>
      </c>
      <c r="AJ510" s="339">
        <f>IF(OR($C510&gt;AJ$7,$C510+$E510-1&lt;AJ$7),0,($D510-SUM($F510:AI510)-SUM($F449:AI449))/($E510+$C510-AJ$7))</f>
        <v>0</v>
      </c>
      <c r="AK510" s="339">
        <f>IF(OR($C510&gt;AK$7,$C510+$E510-1&lt;AK$7),0,($D510-SUM($F510:AJ510)-SUM($F449:AJ449))/($E510+$C510-AK$7))</f>
        <v>0</v>
      </c>
      <c r="AL510" s="339">
        <f>IF(OR($C510&gt;AL$7,$C510+$E510-1&lt;AL$7),0,($D510-SUM($F510:AK510)-SUM($F449:AK449))/($E510+$C510-AL$7))</f>
        <v>0</v>
      </c>
      <c r="AM510" s="339">
        <f>IF(OR($C510&gt;AM$7,$C510+$E510-1&lt;AM$7),0,($D510-SUM($F510:AL510)-SUM($F449:AL449))/($E510+$C510-AM$7))</f>
        <v>0</v>
      </c>
      <c r="AN510" s="339">
        <f>IF(OR($C510&gt;AN$7,$C510+$E510-1&lt;AN$7),0,($D510-SUM($F510:AM510)-SUM($F449:AM449))/($E510+$C510-AN$7))</f>
        <v>0</v>
      </c>
      <c r="AO510" s="339">
        <f>IF(OR($C510&gt;AO$7,$C510+$E510-1&lt;AO$7),0,($D510-SUM($F510:AN510)-SUM($F449:AN449))/($E510+$C510-AO$7))</f>
        <v>0</v>
      </c>
      <c r="AP510" s="339">
        <f>IF(OR($C510&gt;AP$7,$C510+$E510-1&lt;AP$7),0,($D510-SUM($F510:AO510)-SUM($F449:AO449))/($E510+$C510-AP$7))</f>
        <v>0</v>
      </c>
      <c r="AQ510" s="339">
        <f>IF(OR($C510&gt;AQ$7,$C510+$E510-1&lt;AQ$7),0,($D510-SUM($F510:AP510)-SUM($F449:AP449))/($E510+$C510-AQ$7))</f>
        <v>0</v>
      </c>
      <c r="AR510" s="339">
        <f>IF(OR($C510&gt;AR$7,$C510+$E510-1&lt;AR$7),0,($D510-SUM($F510:AQ510)-SUM($F449:AQ449))/($E510+$C510-AR$7))</f>
        <v>0</v>
      </c>
      <c r="AS510" s="339">
        <f>IF(OR($C510&gt;AS$7,$C510+$E510-1&lt;AS$7),0,($D510-SUM($F510:AR510)-SUM($F449:AR449))/($E510+$C510-AS$7))</f>
        <v>0</v>
      </c>
      <c r="AT510" s="339">
        <f>IF(OR($C510&gt;AT$7,$C510+$E510-1&lt;AT$7),0,($D510-SUM($F510:AS510)-SUM($F449:AS449))/($E510+$C510-AT$7))</f>
        <v>0</v>
      </c>
      <c r="AU510" s="339">
        <f>IF(OR($C510&gt;AU$7,$C510+$E510-1&lt;AU$7),0,($D510-SUM($F510:AT510)-SUM($F449:AT449))/($E510+$C510-AU$7))</f>
        <v>0</v>
      </c>
      <c r="AV510" s="339">
        <f>IF(OR($C510&gt;AV$7,$C510+$E510-1&lt;AV$7),0,($D510-SUM($F510:AU510)-SUM($F449:AU449))/($E510+$C510-AV$7))</f>
        <v>0</v>
      </c>
      <c r="AW510" s="339">
        <f>IF(OR($C510&gt;AW$7,$C510+$E510-1&lt;AW$7),0,($D510-SUM($F510:AV510)-SUM($F449:AV449))/($E510+$C510-AW$7))</f>
        <v>0</v>
      </c>
      <c r="AX510" s="339">
        <f>IF(OR($C510&gt;AX$7,$C510+$E510-1&lt;AX$7),0,($D510-SUM($F510:AW510)-SUM($F449:AW449))/($E510+$C510-AX$7))</f>
        <v>0</v>
      </c>
      <c r="AY510" s="339">
        <f>IF(OR($C510&gt;AY$7,$C510+$E510-1&lt;AY$7),0,($D510-SUM($F510:AX510)-SUM($F449:AX449))/($E510+$C510-AY$7))</f>
        <v>0</v>
      </c>
      <c r="AZ510" s="339">
        <f>IF(OR($C510&gt;AZ$7,$C510+$E510-1&lt;AZ$7),0,($D510-SUM($F510:AY510)-SUM($F449:AY449))/($E510+$C510-AZ$7))</f>
        <v>0</v>
      </c>
      <c r="BA510" s="339">
        <f>IF(OR($C510&gt;BA$7,$C510+$E510-1&lt;BA$7),0,($D510-SUM($F510:AZ510)-SUM($F449:AZ449))/($E510+$C510-BA$7))</f>
        <v>0</v>
      </c>
      <c r="BB510" s="339">
        <f>IF(OR($C510&gt;BB$7,$C510+$E510-1&lt;BB$7),0,($D510-SUM($F510:BA510)-SUM($F449:BA449))/($E510+$C510-BB$7))</f>
        <v>0</v>
      </c>
      <c r="BC510" s="339">
        <f>IF(OR($C510&gt;BC$7,$C510+$E510-1&lt;BC$7),0,($D510-SUM($F510:BB510)-SUM($F449:BB449))/($E510+$C510-BC$7))</f>
        <v>0</v>
      </c>
      <c r="BD510" s="339">
        <f>IF(OR($C510&gt;BD$7,$C510+$E510-1&lt;BD$7),0,($D510-SUM($F510:BC510)-SUM($F449:BC449))/($E510+$C510-BD$7))</f>
        <v>0</v>
      </c>
      <c r="BE510" s="339">
        <f>IF(OR($C510&gt;BE$7,$C510+$E510-1&lt;BE$7),0,($D510-SUM($F510:BD510)-SUM($F449:BD449))/($E510+$C510-BE$7))</f>
        <v>0</v>
      </c>
      <c r="BF510" s="339">
        <f>IF(OR($C510&gt;BF$7,$C510+$E510-1&lt;BF$7),0,($D510-SUM($F510:BE510)-SUM($F449:BE449))/($E510+$C510-BF$7))</f>
        <v>0</v>
      </c>
      <c r="BG510" s="339">
        <f>IF(OR($C510&gt;BG$7,$C510+$E510-1&lt;BG$7),0,($D510-SUM($F510:BF510)-SUM($F449:BF449))/($E510+$C510-BG$7))</f>
        <v>0</v>
      </c>
      <c r="BH510" s="339">
        <f>IF(OR($C510&gt;BH$7,$C510+$E510-1&lt;BH$7),0,($D510-SUM($F510:BG510)-SUM($F449:BG449))/($E510+$C510-BH$7))</f>
        <v>0</v>
      </c>
      <c r="BI510" s="339">
        <f>IF(OR($C510&gt;BI$7,$C510+$E510-1&lt;BI$7),0,($D510-SUM($F510:BH510)-SUM($F449:BH449))/($E510+$C510-BI$7))</f>
        <v>0</v>
      </c>
      <c r="BJ510" s="339">
        <f>IF(OR($C510&gt;BJ$7,$C510+$E510-1&lt;BJ$7),0,($D510-SUM($F510:BI510)-SUM($F449:BI449))/($E510+$C510-BJ$7))</f>
        <v>0</v>
      </c>
      <c r="BK510" s="339">
        <f>IF(OR($C510&gt;BK$7,$C510+$E510-1&lt;BK$7),0,($D510-SUM($F510:BJ510)-SUM($F449:BJ449))/($E510+$C510-BK$7))</f>
        <v>0</v>
      </c>
      <c r="BL510" s="339">
        <f>IF(OR($C510&gt;BL$7,$C510+$E510-1&lt;BL$7),0,($D510-SUM($F510:BK510)-SUM($F449:BK449))/($E510+$C510-BL$7))</f>
        <v>0</v>
      </c>
      <c r="BM510" s="339">
        <f>IF(OR($C510&gt;BM$7,$C510+$E510-1&lt;BM$7),0,($D510-SUM($F510:BL510)-SUM($F449:BL449))/($E510+$C510-BM$7))</f>
        <v>0</v>
      </c>
      <c r="BN510" s="339">
        <f>IF(OR($C510&gt;BN$7,$C510+$E510-1&lt;BN$7),0,($D510-SUM($F510:BM510)-SUM($F449:BM449))/($E510+$C510-BN$7))</f>
        <v>0</v>
      </c>
      <c r="BO510" s="253"/>
      <c r="BP510" s="253"/>
      <c r="BQ510" s="253"/>
      <c r="BR510" s="253"/>
      <c r="BS510" s="253"/>
      <c r="BT510" s="253"/>
      <c r="BU510" s="253"/>
      <c r="BV510" s="253"/>
      <c r="BW510" s="253"/>
      <c r="BX510" s="253"/>
      <c r="BY510" s="253"/>
      <c r="BZ510" s="253"/>
      <c r="CA510" s="253"/>
      <c r="CB510" s="253"/>
      <c r="CC510" s="253"/>
      <c r="CD510" s="253"/>
      <c r="CE510" s="253"/>
      <c r="CF510" s="253"/>
      <c r="CG510" s="253"/>
      <c r="CH510" s="253"/>
      <c r="CI510" s="253"/>
      <c r="CJ510" s="253"/>
      <c r="CK510" s="253"/>
      <c r="CL510" s="253"/>
    </row>
    <row r="511" spans="1:90" hidden="1" outlineLevel="1" x14ac:dyDescent="0.15">
      <c r="A511" s="112"/>
      <c r="B511" s="87"/>
      <c r="C511" s="8">
        <v>36</v>
      </c>
      <c r="D511" s="337">
        <v>0</v>
      </c>
      <c r="E511" s="8">
        <f t="shared" si="37"/>
        <v>0</v>
      </c>
      <c r="F511" s="338"/>
      <c r="G511" s="339">
        <f>IF(OR($C511&gt;G$7,$C511+$E511-1&lt;G$7),0,($D511-SUM($F511:F511)-SUM($F450:F450))/($E511+$C511-G$7))</f>
        <v>0</v>
      </c>
      <c r="H511" s="339">
        <f>IF(OR($C511&gt;H$7,$C511+$E511-1&lt;H$7),0,($D511-SUM($F511:G511)-SUM($F450:G450))/($E511+$C511-H$7))</f>
        <v>0</v>
      </c>
      <c r="I511" s="339">
        <f>IF(OR($C511&gt;I$7,$C511+$E511-1&lt;I$7),0,($D511-SUM($F511:H511)-SUM($F450:H450))/($E511+$C511-I$7))</f>
        <v>0</v>
      </c>
      <c r="J511" s="339">
        <f>IF(OR($C511&gt;J$7,$C511+$E511-1&lt;J$7),0,($D511-SUM($F511:I511)-SUM($F450:I450))/($E511+$C511-J$7))</f>
        <v>0</v>
      </c>
      <c r="K511" s="339">
        <f>IF(OR($C511&gt;K$7,$C511+$E511-1&lt;K$7),0,($D511-SUM($F511:J511)-SUM($F450:J450))/($E511+$C511-K$7))</f>
        <v>0</v>
      </c>
      <c r="L511" s="339">
        <f>IF(OR($C511&gt;L$7,$C511+$E511-1&lt;L$7),0,($D511-SUM($F511:K511)-SUM($F450:K450))/($E511+$C511-L$7))</f>
        <v>0</v>
      </c>
      <c r="M511" s="339">
        <f>IF(OR($C511&gt;M$7,$C511+$E511-1&lt;M$7),0,($D511-SUM($F511:L511)-SUM($F450:L450))/($E511+$C511-M$7))</f>
        <v>0</v>
      </c>
      <c r="N511" s="339">
        <f>IF(OR($C511&gt;N$7,$C511+$E511-1&lt;N$7),0,($D511-SUM($F511:M511)-SUM($F450:M450))/($E511+$C511-N$7))</f>
        <v>0</v>
      </c>
      <c r="O511" s="339">
        <f>IF(OR($C511&gt;O$7,$C511+$E511-1&lt;O$7),0,($D511-SUM($F511:N511)-SUM($F450:N450))/($E511+$C511-O$7))</f>
        <v>0</v>
      </c>
      <c r="P511" s="339">
        <f>IF(OR($C511&gt;P$7,$C511+$E511-1&lt;P$7),0,($D511-SUM($F511:O511)-SUM($F450:O450))/($E511+$C511-P$7))</f>
        <v>0</v>
      </c>
      <c r="Q511" s="339">
        <f>IF(OR($C511&gt;Q$7,$C511+$E511-1&lt;Q$7),0,($D511-SUM($F511:P511)-SUM($F450:P450))/($E511+$C511-Q$7))</f>
        <v>0</v>
      </c>
      <c r="R511" s="339">
        <f>IF(OR($C511&gt;R$7,$C511+$E511-1&lt;R$7),0,($D511-SUM($F511:Q511)-SUM($F450:Q450))/($E511+$C511-R$7))</f>
        <v>0</v>
      </c>
      <c r="S511" s="339">
        <f>IF(OR($C511&gt;S$7,$C511+$E511-1&lt;S$7),0,($D511-SUM($F511:R511)-SUM($F450:R450))/($E511+$C511-S$7))</f>
        <v>0</v>
      </c>
      <c r="T511" s="339">
        <f>IF(OR($C511&gt;T$7,$C511+$E511-1&lt;T$7),0,($D511-SUM($F511:S511)-SUM($F450:S450))/($E511+$C511-T$7))</f>
        <v>0</v>
      </c>
      <c r="U511" s="339">
        <f>IF(OR($C511&gt;U$7,$C511+$E511-1&lt;U$7),0,($D511-SUM($F511:T511)-SUM($F450:T450))/($E511+$C511-U$7))</f>
        <v>0</v>
      </c>
      <c r="V511" s="339">
        <f>IF(OR($C511&gt;V$7,$C511+$E511-1&lt;V$7),0,($D511-SUM($F511:U511)-SUM($F450:U450))/($E511+$C511-V$7))</f>
        <v>0</v>
      </c>
      <c r="W511" s="339">
        <f>IF(OR($C511&gt;W$7,$C511+$E511-1&lt;W$7),0,($D511-SUM($F511:V511)-SUM($F450:V450))/($E511+$C511-W$7))</f>
        <v>0</v>
      </c>
      <c r="X511" s="339">
        <f>IF(OR($C511&gt;X$7,$C511+$E511-1&lt;X$7),0,($D511-SUM($F511:W511)-SUM($F450:W450))/($E511+$C511-X$7))</f>
        <v>0</v>
      </c>
      <c r="Y511" s="339">
        <f>IF(OR($C511&gt;Y$7,$C511+$E511-1&lt;Y$7),0,($D511-SUM($F511:X511)-SUM($F450:X450))/($E511+$C511-Y$7))</f>
        <v>0</v>
      </c>
      <c r="Z511" s="339">
        <f>IF(OR($C511&gt;Z$7,$C511+$E511-1&lt;Z$7),0,($D511-SUM($F511:Y511)-SUM($F450:Y450))/($E511+$C511-Z$7))</f>
        <v>0</v>
      </c>
      <c r="AA511" s="339">
        <f>IF(OR($C511&gt;AA$7,$C511+$E511-1&lt;AA$7),0,($D511-SUM($F511:Z511)-SUM($F450:Z450))/($E511+$C511-AA$7))</f>
        <v>0</v>
      </c>
      <c r="AB511" s="339">
        <f>IF(OR($C511&gt;AB$7,$C511+$E511-1&lt;AB$7),0,($D511-SUM($F511:AA511)-SUM($F450:AA450))/($E511+$C511-AB$7))</f>
        <v>0</v>
      </c>
      <c r="AC511" s="339">
        <f>IF(OR($C511&gt;AC$7,$C511+$E511-1&lt;AC$7),0,($D511-SUM($F511:AB511)-SUM($F450:AB450))/($E511+$C511-AC$7))</f>
        <v>0</v>
      </c>
      <c r="AD511" s="339">
        <f>IF(OR($C511&gt;AD$7,$C511+$E511-1&lt;AD$7),0,($D511-SUM($F511:AC511)-SUM($F450:AC450))/($E511+$C511-AD$7))</f>
        <v>0</v>
      </c>
      <c r="AE511" s="339">
        <f>IF(OR($C511&gt;AE$7,$C511+$E511-1&lt;AE$7),0,($D511-SUM($F511:AD511)-SUM($F450:AD450))/($E511+$C511-AE$7))</f>
        <v>0</v>
      </c>
      <c r="AF511" s="339">
        <f>IF(OR($C511&gt;AF$7,$C511+$E511-1&lt;AF$7),0,($D511-SUM($F511:AE511)-SUM($F450:AE450))/($E511+$C511-AF$7))</f>
        <v>0</v>
      </c>
      <c r="AG511" s="339">
        <f>IF(OR($C511&gt;AG$7,$C511+$E511-1&lt;AG$7),0,($D511-SUM($F511:AF511)-SUM($F450:AF450))/($E511+$C511-AG$7))</f>
        <v>0</v>
      </c>
      <c r="AH511" s="339">
        <f>IF(OR($C511&gt;AH$7,$C511+$E511-1&lt;AH$7),0,($D511-SUM($F511:AG511)-SUM($F450:AG450))/($E511+$C511-AH$7))</f>
        <v>0</v>
      </c>
      <c r="AI511" s="339">
        <f>IF(OR($C511&gt;AI$7,$C511+$E511-1&lt;AI$7),0,($D511-SUM($F511:AH511)-SUM($F450:AH450))/($E511+$C511-AI$7))</f>
        <v>0</v>
      </c>
      <c r="AJ511" s="339">
        <f>IF(OR($C511&gt;AJ$7,$C511+$E511-1&lt;AJ$7),0,($D511-SUM($F511:AI511)-SUM($F450:AI450))/($E511+$C511-AJ$7))</f>
        <v>0</v>
      </c>
      <c r="AK511" s="339">
        <f>IF(OR($C511&gt;AK$7,$C511+$E511-1&lt;AK$7),0,($D511-SUM($F511:AJ511)-SUM($F450:AJ450))/($E511+$C511-AK$7))</f>
        <v>0</v>
      </c>
      <c r="AL511" s="339">
        <f>IF(OR($C511&gt;AL$7,$C511+$E511-1&lt;AL$7),0,($D511-SUM($F511:AK511)-SUM($F450:AK450))/($E511+$C511-AL$7))</f>
        <v>0</v>
      </c>
      <c r="AM511" s="339">
        <f>IF(OR($C511&gt;AM$7,$C511+$E511-1&lt;AM$7),0,($D511-SUM($F511:AL511)-SUM($F450:AL450))/($E511+$C511-AM$7))</f>
        <v>0</v>
      </c>
      <c r="AN511" s="339">
        <f>IF(OR($C511&gt;AN$7,$C511+$E511-1&lt;AN$7),0,($D511-SUM($F511:AM511)-SUM($F450:AM450))/($E511+$C511-AN$7))</f>
        <v>0</v>
      </c>
      <c r="AO511" s="339">
        <f>IF(OR($C511&gt;AO$7,$C511+$E511-1&lt;AO$7),0,($D511-SUM($F511:AN511)-SUM($F450:AN450))/($E511+$C511-AO$7))</f>
        <v>0</v>
      </c>
      <c r="AP511" s="339">
        <f>IF(OR($C511&gt;AP$7,$C511+$E511-1&lt;AP$7),0,($D511-SUM($F511:AO511)-SUM($F450:AO450))/($E511+$C511-AP$7))</f>
        <v>0</v>
      </c>
      <c r="AQ511" s="339">
        <f>IF(OR($C511&gt;AQ$7,$C511+$E511-1&lt;AQ$7),0,($D511-SUM($F511:AP511)-SUM($F450:AP450))/($E511+$C511-AQ$7))</f>
        <v>0</v>
      </c>
      <c r="AR511" s="339">
        <f>IF(OR($C511&gt;AR$7,$C511+$E511-1&lt;AR$7),0,($D511-SUM($F511:AQ511)-SUM($F450:AQ450))/($E511+$C511-AR$7))</f>
        <v>0</v>
      </c>
      <c r="AS511" s="339">
        <f>IF(OR($C511&gt;AS$7,$C511+$E511-1&lt;AS$7),0,($D511-SUM($F511:AR511)-SUM($F450:AR450))/($E511+$C511-AS$7))</f>
        <v>0</v>
      </c>
      <c r="AT511" s="339">
        <f>IF(OR($C511&gt;AT$7,$C511+$E511-1&lt;AT$7),0,($D511-SUM($F511:AS511)-SUM($F450:AS450))/($E511+$C511-AT$7))</f>
        <v>0</v>
      </c>
      <c r="AU511" s="339">
        <f>IF(OR($C511&gt;AU$7,$C511+$E511-1&lt;AU$7),0,($D511-SUM($F511:AT511)-SUM($F450:AT450))/($E511+$C511-AU$7))</f>
        <v>0</v>
      </c>
      <c r="AV511" s="339">
        <f>IF(OR($C511&gt;AV$7,$C511+$E511-1&lt;AV$7),0,($D511-SUM($F511:AU511)-SUM($F450:AU450))/($E511+$C511-AV$7))</f>
        <v>0</v>
      </c>
      <c r="AW511" s="339">
        <f>IF(OR($C511&gt;AW$7,$C511+$E511-1&lt;AW$7),0,($D511-SUM($F511:AV511)-SUM($F450:AV450))/($E511+$C511-AW$7))</f>
        <v>0</v>
      </c>
      <c r="AX511" s="339">
        <f>IF(OR($C511&gt;AX$7,$C511+$E511-1&lt;AX$7),0,($D511-SUM($F511:AW511)-SUM($F450:AW450))/($E511+$C511-AX$7))</f>
        <v>0</v>
      </c>
      <c r="AY511" s="339">
        <f>IF(OR($C511&gt;AY$7,$C511+$E511-1&lt;AY$7),0,($D511-SUM($F511:AX511)-SUM($F450:AX450))/($E511+$C511-AY$7))</f>
        <v>0</v>
      </c>
      <c r="AZ511" s="339">
        <f>IF(OR($C511&gt;AZ$7,$C511+$E511-1&lt;AZ$7),0,($D511-SUM($F511:AY511)-SUM($F450:AY450))/($E511+$C511-AZ$7))</f>
        <v>0</v>
      </c>
      <c r="BA511" s="339">
        <f>IF(OR($C511&gt;BA$7,$C511+$E511-1&lt;BA$7),0,($D511-SUM($F511:AZ511)-SUM($F450:AZ450))/($E511+$C511-BA$7))</f>
        <v>0</v>
      </c>
      <c r="BB511" s="339">
        <f>IF(OR($C511&gt;BB$7,$C511+$E511-1&lt;BB$7),0,($D511-SUM($F511:BA511)-SUM($F450:BA450))/($E511+$C511-BB$7))</f>
        <v>0</v>
      </c>
      <c r="BC511" s="339">
        <f>IF(OR($C511&gt;BC$7,$C511+$E511-1&lt;BC$7),0,($D511-SUM($F511:BB511)-SUM($F450:BB450))/($E511+$C511-BC$7))</f>
        <v>0</v>
      </c>
      <c r="BD511" s="339">
        <f>IF(OR($C511&gt;BD$7,$C511+$E511-1&lt;BD$7),0,($D511-SUM($F511:BC511)-SUM($F450:BC450))/($E511+$C511-BD$7))</f>
        <v>0</v>
      </c>
      <c r="BE511" s="339">
        <f>IF(OR($C511&gt;BE$7,$C511+$E511-1&lt;BE$7),0,($D511-SUM($F511:BD511)-SUM($F450:BD450))/($E511+$C511-BE$7))</f>
        <v>0</v>
      </c>
      <c r="BF511" s="339">
        <f>IF(OR($C511&gt;BF$7,$C511+$E511-1&lt;BF$7),0,($D511-SUM($F511:BE511)-SUM($F450:BE450))/($E511+$C511-BF$7))</f>
        <v>0</v>
      </c>
      <c r="BG511" s="339">
        <f>IF(OR($C511&gt;BG$7,$C511+$E511-1&lt;BG$7),0,($D511-SUM($F511:BF511)-SUM($F450:BF450))/($E511+$C511-BG$7))</f>
        <v>0</v>
      </c>
      <c r="BH511" s="339">
        <f>IF(OR($C511&gt;BH$7,$C511+$E511-1&lt;BH$7),0,($D511-SUM($F511:BG511)-SUM($F450:BG450))/($E511+$C511-BH$7))</f>
        <v>0</v>
      </c>
      <c r="BI511" s="339">
        <f>IF(OR($C511&gt;BI$7,$C511+$E511-1&lt;BI$7),0,($D511-SUM($F511:BH511)-SUM($F450:BH450))/($E511+$C511-BI$7))</f>
        <v>0</v>
      </c>
      <c r="BJ511" s="339">
        <f>IF(OR($C511&gt;BJ$7,$C511+$E511-1&lt;BJ$7),0,($D511-SUM($F511:BI511)-SUM($F450:BI450))/($E511+$C511-BJ$7))</f>
        <v>0</v>
      </c>
      <c r="BK511" s="339">
        <f>IF(OR($C511&gt;BK$7,$C511+$E511-1&lt;BK$7),0,($D511-SUM($F511:BJ511)-SUM($F450:BJ450))/($E511+$C511-BK$7))</f>
        <v>0</v>
      </c>
      <c r="BL511" s="339">
        <f>IF(OR($C511&gt;BL$7,$C511+$E511-1&lt;BL$7),0,($D511-SUM($F511:BK511)-SUM($F450:BK450))/($E511+$C511-BL$7))</f>
        <v>0</v>
      </c>
      <c r="BM511" s="339">
        <f>IF(OR($C511&gt;BM$7,$C511+$E511-1&lt;BM$7),0,($D511-SUM($F511:BL511)-SUM($F450:BL450))/($E511+$C511-BM$7))</f>
        <v>0</v>
      </c>
      <c r="BN511" s="339">
        <f>IF(OR($C511&gt;BN$7,$C511+$E511-1&lt;BN$7),0,($D511-SUM($F511:BM511)-SUM($F450:BM450))/($E511+$C511-BN$7))</f>
        <v>0</v>
      </c>
      <c r="BO511" s="253"/>
      <c r="BP511" s="253"/>
      <c r="BQ511" s="253"/>
      <c r="BR511" s="253"/>
      <c r="BS511" s="253"/>
      <c r="BT511" s="253"/>
      <c r="BU511" s="253"/>
      <c r="BV511" s="253"/>
      <c r="BW511" s="253"/>
      <c r="BX511" s="253"/>
      <c r="BY511" s="253"/>
      <c r="BZ511" s="253"/>
      <c r="CA511" s="253"/>
      <c r="CB511" s="253"/>
      <c r="CC511" s="253"/>
      <c r="CD511" s="253"/>
      <c r="CE511" s="253"/>
      <c r="CF511" s="253"/>
      <c r="CG511" s="253"/>
      <c r="CH511" s="253"/>
      <c r="CI511" s="253"/>
      <c r="CJ511" s="253"/>
      <c r="CK511" s="253"/>
      <c r="CL511" s="253"/>
    </row>
    <row r="512" spans="1:90" hidden="1" outlineLevel="1" x14ac:dyDescent="0.15">
      <c r="A512" s="112"/>
      <c r="B512" s="87"/>
      <c r="C512" s="8">
        <v>37</v>
      </c>
      <c r="D512" s="337">
        <v>0</v>
      </c>
      <c r="E512" s="8">
        <f t="shared" si="37"/>
        <v>0</v>
      </c>
      <c r="F512" s="338"/>
      <c r="G512" s="339">
        <f>IF(OR($C512&gt;G$7,$C512+$E512-1&lt;G$7),0,($D512-SUM($F512:F512)-SUM($F451:F451))/($E512+$C512-G$7))</f>
        <v>0</v>
      </c>
      <c r="H512" s="339">
        <f>IF(OR($C512&gt;H$7,$C512+$E512-1&lt;H$7),0,($D512-SUM($F512:G512)-SUM($F451:G451))/($E512+$C512-H$7))</f>
        <v>0</v>
      </c>
      <c r="I512" s="339">
        <f>IF(OR($C512&gt;I$7,$C512+$E512-1&lt;I$7),0,($D512-SUM($F512:H512)-SUM($F451:H451))/($E512+$C512-I$7))</f>
        <v>0</v>
      </c>
      <c r="J512" s="339">
        <f>IF(OR($C512&gt;J$7,$C512+$E512-1&lt;J$7),0,($D512-SUM($F512:I512)-SUM($F451:I451))/($E512+$C512-J$7))</f>
        <v>0</v>
      </c>
      <c r="K512" s="339">
        <f>IF(OR($C512&gt;K$7,$C512+$E512-1&lt;K$7),0,($D512-SUM($F512:J512)-SUM($F451:J451))/($E512+$C512-K$7))</f>
        <v>0</v>
      </c>
      <c r="L512" s="339">
        <f>IF(OR($C512&gt;L$7,$C512+$E512-1&lt;L$7),0,($D512-SUM($F512:K512)-SUM($F451:K451))/($E512+$C512-L$7))</f>
        <v>0</v>
      </c>
      <c r="M512" s="339">
        <f>IF(OR($C512&gt;M$7,$C512+$E512-1&lt;M$7),0,($D512-SUM($F512:L512)-SUM($F451:L451))/($E512+$C512-M$7))</f>
        <v>0</v>
      </c>
      <c r="N512" s="339">
        <f>IF(OR($C512&gt;N$7,$C512+$E512-1&lt;N$7),0,($D512-SUM($F512:M512)-SUM($F451:M451))/($E512+$C512-N$7))</f>
        <v>0</v>
      </c>
      <c r="O512" s="339">
        <f>IF(OR($C512&gt;O$7,$C512+$E512-1&lt;O$7),0,($D512-SUM($F512:N512)-SUM($F451:N451))/($E512+$C512-O$7))</f>
        <v>0</v>
      </c>
      <c r="P512" s="339">
        <f>IF(OR($C512&gt;P$7,$C512+$E512-1&lt;P$7),0,($D512-SUM($F512:O512)-SUM($F451:O451))/($E512+$C512-P$7))</f>
        <v>0</v>
      </c>
      <c r="Q512" s="339">
        <f>IF(OR($C512&gt;Q$7,$C512+$E512-1&lt;Q$7),0,($D512-SUM($F512:P512)-SUM($F451:P451))/($E512+$C512-Q$7))</f>
        <v>0</v>
      </c>
      <c r="R512" s="339">
        <f>IF(OR($C512&gt;R$7,$C512+$E512-1&lt;R$7),0,($D512-SUM($F512:Q512)-SUM($F451:Q451))/($E512+$C512-R$7))</f>
        <v>0</v>
      </c>
      <c r="S512" s="339">
        <f>IF(OR($C512&gt;S$7,$C512+$E512-1&lt;S$7),0,($D512-SUM($F512:R512)-SUM($F451:R451))/($E512+$C512-S$7))</f>
        <v>0</v>
      </c>
      <c r="T512" s="339">
        <f>IF(OR($C512&gt;T$7,$C512+$E512-1&lt;T$7),0,($D512-SUM($F512:S512)-SUM($F451:S451))/($E512+$C512-T$7))</f>
        <v>0</v>
      </c>
      <c r="U512" s="339">
        <f>IF(OR($C512&gt;U$7,$C512+$E512-1&lt;U$7),0,($D512-SUM($F512:T512)-SUM($F451:T451))/($E512+$C512-U$7))</f>
        <v>0</v>
      </c>
      <c r="V512" s="339">
        <f>IF(OR($C512&gt;V$7,$C512+$E512-1&lt;V$7),0,($D512-SUM($F512:U512)-SUM($F451:U451))/($E512+$C512-V$7))</f>
        <v>0</v>
      </c>
      <c r="W512" s="339">
        <f>IF(OR($C512&gt;W$7,$C512+$E512-1&lt;W$7),0,($D512-SUM($F512:V512)-SUM($F451:V451))/($E512+$C512-W$7))</f>
        <v>0</v>
      </c>
      <c r="X512" s="339">
        <f>IF(OR($C512&gt;X$7,$C512+$E512-1&lt;X$7),0,($D512-SUM($F512:W512)-SUM($F451:W451))/($E512+$C512-X$7))</f>
        <v>0</v>
      </c>
      <c r="Y512" s="339">
        <f>IF(OR($C512&gt;Y$7,$C512+$E512-1&lt;Y$7),0,($D512-SUM($F512:X512)-SUM($F451:X451))/($E512+$C512-Y$7))</f>
        <v>0</v>
      </c>
      <c r="Z512" s="339">
        <f>IF(OR($C512&gt;Z$7,$C512+$E512-1&lt;Z$7),0,($D512-SUM($F512:Y512)-SUM($F451:Y451))/($E512+$C512-Z$7))</f>
        <v>0</v>
      </c>
      <c r="AA512" s="339">
        <f>IF(OR($C512&gt;AA$7,$C512+$E512-1&lt;AA$7),0,($D512-SUM($F512:Z512)-SUM($F451:Z451))/($E512+$C512-AA$7))</f>
        <v>0</v>
      </c>
      <c r="AB512" s="339">
        <f>IF(OR($C512&gt;AB$7,$C512+$E512-1&lt;AB$7),0,($D512-SUM($F512:AA512)-SUM($F451:AA451))/($E512+$C512-AB$7))</f>
        <v>0</v>
      </c>
      <c r="AC512" s="339">
        <f>IF(OR($C512&gt;AC$7,$C512+$E512-1&lt;AC$7),0,($D512-SUM($F512:AB512)-SUM($F451:AB451))/($E512+$C512-AC$7))</f>
        <v>0</v>
      </c>
      <c r="AD512" s="339">
        <f>IF(OR($C512&gt;AD$7,$C512+$E512-1&lt;AD$7),0,($D512-SUM($F512:AC512)-SUM($F451:AC451))/($E512+$C512-AD$7))</f>
        <v>0</v>
      </c>
      <c r="AE512" s="339">
        <f>IF(OR($C512&gt;AE$7,$C512+$E512-1&lt;AE$7),0,($D512-SUM($F512:AD512)-SUM($F451:AD451))/($E512+$C512-AE$7))</f>
        <v>0</v>
      </c>
      <c r="AF512" s="339">
        <f>IF(OR($C512&gt;AF$7,$C512+$E512-1&lt;AF$7),0,($D512-SUM($F512:AE512)-SUM($F451:AE451))/($E512+$C512-AF$7))</f>
        <v>0</v>
      </c>
      <c r="AG512" s="339">
        <f>IF(OR($C512&gt;AG$7,$C512+$E512-1&lt;AG$7),0,($D512-SUM($F512:AF512)-SUM($F451:AF451))/($E512+$C512-AG$7))</f>
        <v>0</v>
      </c>
      <c r="AH512" s="339">
        <f>IF(OR($C512&gt;AH$7,$C512+$E512-1&lt;AH$7),0,($D512-SUM($F512:AG512)-SUM($F451:AG451))/($E512+$C512-AH$7))</f>
        <v>0</v>
      </c>
      <c r="AI512" s="339">
        <f>IF(OR($C512&gt;AI$7,$C512+$E512-1&lt;AI$7),0,($D512-SUM($F512:AH512)-SUM($F451:AH451))/($E512+$C512-AI$7))</f>
        <v>0</v>
      </c>
      <c r="AJ512" s="339">
        <f>IF(OR($C512&gt;AJ$7,$C512+$E512-1&lt;AJ$7),0,($D512-SUM($F512:AI512)-SUM($F451:AI451))/($E512+$C512-AJ$7))</f>
        <v>0</v>
      </c>
      <c r="AK512" s="339">
        <f>IF(OR($C512&gt;AK$7,$C512+$E512-1&lt;AK$7),0,($D512-SUM($F512:AJ512)-SUM($F451:AJ451))/($E512+$C512-AK$7))</f>
        <v>0</v>
      </c>
      <c r="AL512" s="339">
        <f>IF(OR($C512&gt;AL$7,$C512+$E512-1&lt;AL$7),0,($D512-SUM($F512:AK512)-SUM($F451:AK451))/($E512+$C512-AL$7))</f>
        <v>0</v>
      </c>
      <c r="AM512" s="339">
        <f>IF(OR($C512&gt;AM$7,$C512+$E512-1&lt;AM$7),0,($D512-SUM($F512:AL512)-SUM($F451:AL451))/($E512+$C512-AM$7))</f>
        <v>0</v>
      </c>
      <c r="AN512" s="339">
        <f>IF(OR($C512&gt;AN$7,$C512+$E512-1&lt;AN$7),0,($D512-SUM($F512:AM512)-SUM($F451:AM451))/($E512+$C512-AN$7))</f>
        <v>0</v>
      </c>
      <c r="AO512" s="339">
        <f>IF(OR($C512&gt;AO$7,$C512+$E512-1&lt;AO$7),0,($D512-SUM($F512:AN512)-SUM($F451:AN451))/($E512+$C512-AO$7))</f>
        <v>0</v>
      </c>
      <c r="AP512" s="339">
        <f>IF(OR($C512&gt;AP$7,$C512+$E512-1&lt;AP$7),0,($D512-SUM($F512:AO512)-SUM($F451:AO451))/($E512+$C512-AP$7))</f>
        <v>0</v>
      </c>
      <c r="AQ512" s="339">
        <f>IF(OR($C512&gt;AQ$7,$C512+$E512-1&lt;AQ$7),0,($D512-SUM($F512:AP512)-SUM($F451:AP451))/($E512+$C512-AQ$7))</f>
        <v>0</v>
      </c>
      <c r="AR512" s="339">
        <f>IF(OR($C512&gt;AR$7,$C512+$E512-1&lt;AR$7),0,($D512-SUM($F512:AQ512)-SUM($F451:AQ451))/($E512+$C512-AR$7))</f>
        <v>0</v>
      </c>
      <c r="AS512" s="339">
        <f>IF(OR($C512&gt;AS$7,$C512+$E512-1&lt;AS$7),0,($D512-SUM($F512:AR512)-SUM($F451:AR451))/($E512+$C512-AS$7))</f>
        <v>0</v>
      </c>
      <c r="AT512" s="339">
        <f>IF(OR($C512&gt;AT$7,$C512+$E512-1&lt;AT$7),0,($D512-SUM($F512:AS512)-SUM($F451:AS451))/($E512+$C512-AT$7))</f>
        <v>0</v>
      </c>
      <c r="AU512" s="339">
        <f>IF(OR($C512&gt;AU$7,$C512+$E512-1&lt;AU$7),0,($D512-SUM($F512:AT512)-SUM($F451:AT451))/($E512+$C512-AU$7))</f>
        <v>0</v>
      </c>
      <c r="AV512" s="339">
        <f>IF(OR($C512&gt;AV$7,$C512+$E512-1&lt;AV$7),0,($D512-SUM($F512:AU512)-SUM($F451:AU451))/($E512+$C512-AV$7))</f>
        <v>0</v>
      </c>
      <c r="AW512" s="339">
        <f>IF(OR($C512&gt;AW$7,$C512+$E512-1&lt;AW$7),0,($D512-SUM($F512:AV512)-SUM($F451:AV451))/($E512+$C512-AW$7))</f>
        <v>0</v>
      </c>
      <c r="AX512" s="339">
        <f>IF(OR($C512&gt;AX$7,$C512+$E512-1&lt;AX$7),0,($D512-SUM($F512:AW512)-SUM($F451:AW451))/($E512+$C512-AX$7))</f>
        <v>0</v>
      </c>
      <c r="AY512" s="339">
        <f>IF(OR($C512&gt;AY$7,$C512+$E512-1&lt;AY$7),0,($D512-SUM($F512:AX512)-SUM($F451:AX451))/($E512+$C512-AY$7))</f>
        <v>0</v>
      </c>
      <c r="AZ512" s="339">
        <f>IF(OR($C512&gt;AZ$7,$C512+$E512-1&lt;AZ$7),0,($D512-SUM($F512:AY512)-SUM($F451:AY451))/($E512+$C512-AZ$7))</f>
        <v>0</v>
      </c>
      <c r="BA512" s="339">
        <f>IF(OR($C512&gt;BA$7,$C512+$E512-1&lt;BA$7),0,($D512-SUM($F512:AZ512)-SUM($F451:AZ451))/($E512+$C512-BA$7))</f>
        <v>0</v>
      </c>
      <c r="BB512" s="339">
        <f>IF(OR($C512&gt;BB$7,$C512+$E512-1&lt;BB$7),0,($D512-SUM($F512:BA512)-SUM($F451:BA451))/($E512+$C512-BB$7))</f>
        <v>0</v>
      </c>
      <c r="BC512" s="339">
        <f>IF(OR($C512&gt;BC$7,$C512+$E512-1&lt;BC$7),0,($D512-SUM($F512:BB512)-SUM($F451:BB451))/($E512+$C512-BC$7))</f>
        <v>0</v>
      </c>
      <c r="BD512" s="339">
        <f>IF(OR($C512&gt;BD$7,$C512+$E512-1&lt;BD$7),0,($D512-SUM($F512:BC512)-SUM($F451:BC451))/($E512+$C512-BD$7))</f>
        <v>0</v>
      </c>
      <c r="BE512" s="339">
        <f>IF(OR($C512&gt;BE$7,$C512+$E512-1&lt;BE$7),0,($D512-SUM($F512:BD512)-SUM($F451:BD451))/($E512+$C512-BE$7))</f>
        <v>0</v>
      </c>
      <c r="BF512" s="339">
        <f>IF(OR($C512&gt;BF$7,$C512+$E512-1&lt;BF$7),0,($D512-SUM($F512:BE512)-SUM($F451:BE451))/($E512+$C512-BF$7))</f>
        <v>0</v>
      </c>
      <c r="BG512" s="339">
        <f>IF(OR($C512&gt;BG$7,$C512+$E512-1&lt;BG$7),0,($D512-SUM($F512:BF512)-SUM($F451:BF451))/($E512+$C512-BG$7))</f>
        <v>0</v>
      </c>
      <c r="BH512" s="339">
        <f>IF(OR($C512&gt;BH$7,$C512+$E512-1&lt;BH$7),0,($D512-SUM($F512:BG512)-SUM($F451:BG451))/($E512+$C512-BH$7))</f>
        <v>0</v>
      </c>
      <c r="BI512" s="339">
        <f>IF(OR($C512&gt;BI$7,$C512+$E512-1&lt;BI$7),0,($D512-SUM($F512:BH512)-SUM($F451:BH451))/($E512+$C512-BI$7))</f>
        <v>0</v>
      </c>
      <c r="BJ512" s="339">
        <f>IF(OR($C512&gt;BJ$7,$C512+$E512-1&lt;BJ$7),0,($D512-SUM($F512:BI512)-SUM($F451:BI451))/($E512+$C512-BJ$7))</f>
        <v>0</v>
      </c>
      <c r="BK512" s="339">
        <f>IF(OR($C512&gt;BK$7,$C512+$E512-1&lt;BK$7),0,($D512-SUM($F512:BJ512)-SUM($F451:BJ451))/($E512+$C512-BK$7))</f>
        <v>0</v>
      </c>
      <c r="BL512" s="339">
        <f>IF(OR($C512&gt;BL$7,$C512+$E512-1&lt;BL$7),0,($D512-SUM($F512:BK512)-SUM($F451:BK451))/($E512+$C512-BL$7))</f>
        <v>0</v>
      </c>
      <c r="BM512" s="339">
        <f>IF(OR($C512&gt;BM$7,$C512+$E512-1&lt;BM$7),0,($D512-SUM($F512:BL512)-SUM($F451:BL451))/($E512+$C512-BM$7))</f>
        <v>0</v>
      </c>
      <c r="BN512" s="339">
        <f>IF(OR($C512&gt;BN$7,$C512+$E512-1&lt;BN$7),0,($D512-SUM($F512:BM512)-SUM($F451:BM451))/($E512+$C512-BN$7))</f>
        <v>0</v>
      </c>
      <c r="BO512" s="253"/>
      <c r="BP512" s="253"/>
      <c r="BQ512" s="253"/>
      <c r="BR512" s="253"/>
      <c r="BS512" s="253"/>
      <c r="BT512" s="253"/>
      <c r="BU512" s="253"/>
      <c r="BV512" s="253"/>
      <c r="BW512" s="253"/>
      <c r="BX512" s="253"/>
      <c r="BY512" s="253"/>
      <c r="BZ512" s="253"/>
      <c r="CA512" s="253"/>
      <c r="CB512" s="253"/>
      <c r="CC512" s="253"/>
      <c r="CD512" s="253"/>
      <c r="CE512" s="253"/>
      <c r="CF512" s="253"/>
      <c r="CG512" s="253"/>
      <c r="CH512" s="253"/>
      <c r="CI512" s="253"/>
      <c r="CJ512" s="253"/>
      <c r="CK512" s="253"/>
      <c r="CL512" s="253"/>
    </row>
    <row r="513" spans="1:90" hidden="1" outlineLevel="1" x14ac:dyDescent="0.15">
      <c r="A513" s="112"/>
      <c r="B513" s="87"/>
      <c r="C513" s="8">
        <v>38</v>
      </c>
      <c r="D513" s="337">
        <v>0</v>
      </c>
      <c r="E513" s="8">
        <f t="shared" si="37"/>
        <v>0</v>
      </c>
      <c r="F513" s="338"/>
      <c r="G513" s="339">
        <f>IF(OR($C513&gt;G$7,$C513+$E513-1&lt;G$7),0,($D513-SUM($F513:F513)-SUM($F452:F452))/($E513+$C513-G$7))</f>
        <v>0</v>
      </c>
      <c r="H513" s="339">
        <f>IF(OR($C513&gt;H$7,$C513+$E513-1&lt;H$7),0,($D513-SUM($F513:G513)-SUM($F452:G452))/($E513+$C513-H$7))</f>
        <v>0</v>
      </c>
      <c r="I513" s="339">
        <f>IF(OR($C513&gt;I$7,$C513+$E513-1&lt;I$7),0,($D513-SUM($F513:H513)-SUM($F452:H452))/($E513+$C513-I$7))</f>
        <v>0</v>
      </c>
      <c r="J513" s="339">
        <f>IF(OR($C513&gt;J$7,$C513+$E513-1&lt;J$7),0,($D513-SUM($F513:I513)-SUM($F452:I452))/($E513+$C513-J$7))</f>
        <v>0</v>
      </c>
      <c r="K513" s="339">
        <f>IF(OR($C513&gt;K$7,$C513+$E513-1&lt;K$7),0,($D513-SUM($F513:J513)-SUM($F452:J452))/($E513+$C513-K$7))</f>
        <v>0</v>
      </c>
      <c r="L513" s="339">
        <f>IF(OR($C513&gt;L$7,$C513+$E513-1&lt;L$7),0,($D513-SUM($F513:K513)-SUM($F452:K452))/($E513+$C513-L$7))</f>
        <v>0</v>
      </c>
      <c r="M513" s="339">
        <f>IF(OR($C513&gt;M$7,$C513+$E513-1&lt;M$7),0,($D513-SUM($F513:L513)-SUM($F452:L452))/($E513+$C513-M$7))</f>
        <v>0</v>
      </c>
      <c r="N513" s="339">
        <f>IF(OR($C513&gt;N$7,$C513+$E513-1&lt;N$7),0,($D513-SUM($F513:M513)-SUM($F452:M452))/($E513+$C513-N$7))</f>
        <v>0</v>
      </c>
      <c r="O513" s="339">
        <f>IF(OR($C513&gt;O$7,$C513+$E513-1&lt;O$7),0,($D513-SUM($F513:N513)-SUM($F452:N452))/($E513+$C513-O$7))</f>
        <v>0</v>
      </c>
      <c r="P513" s="339">
        <f>IF(OR($C513&gt;P$7,$C513+$E513-1&lt;P$7),0,($D513-SUM($F513:O513)-SUM($F452:O452))/($E513+$C513-P$7))</f>
        <v>0</v>
      </c>
      <c r="Q513" s="339">
        <f>IF(OR($C513&gt;Q$7,$C513+$E513-1&lt;Q$7),0,($D513-SUM($F513:P513)-SUM($F452:P452))/($E513+$C513-Q$7))</f>
        <v>0</v>
      </c>
      <c r="R513" s="339">
        <f>IF(OR($C513&gt;R$7,$C513+$E513-1&lt;R$7),0,($D513-SUM($F513:Q513)-SUM($F452:Q452))/($E513+$C513-R$7))</f>
        <v>0</v>
      </c>
      <c r="S513" s="339">
        <f>IF(OR($C513&gt;S$7,$C513+$E513-1&lt;S$7),0,($D513-SUM($F513:R513)-SUM($F452:R452))/($E513+$C513-S$7))</f>
        <v>0</v>
      </c>
      <c r="T513" s="339">
        <f>IF(OR($C513&gt;T$7,$C513+$E513-1&lt;T$7),0,($D513-SUM($F513:S513)-SUM($F452:S452))/($E513+$C513-T$7))</f>
        <v>0</v>
      </c>
      <c r="U513" s="339">
        <f>IF(OR($C513&gt;U$7,$C513+$E513-1&lt;U$7),0,($D513-SUM($F513:T513)-SUM($F452:T452))/($E513+$C513-U$7))</f>
        <v>0</v>
      </c>
      <c r="V513" s="339">
        <f>IF(OR($C513&gt;V$7,$C513+$E513-1&lt;V$7),0,($D513-SUM($F513:U513)-SUM($F452:U452))/($E513+$C513-V$7))</f>
        <v>0</v>
      </c>
      <c r="W513" s="339">
        <f>IF(OR($C513&gt;W$7,$C513+$E513-1&lt;W$7),0,($D513-SUM($F513:V513)-SUM($F452:V452))/($E513+$C513-W$7))</f>
        <v>0</v>
      </c>
      <c r="X513" s="339">
        <f>IF(OR($C513&gt;X$7,$C513+$E513-1&lt;X$7),0,($D513-SUM($F513:W513)-SUM($F452:W452))/($E513+$C513-X$7))</f>
        <v>0</v>
      </c>
      <c r="Y513" s="339">
        <f>IF(OR($C513&gt;Y$7,$C513+$E513-1&lt;Y$7),0,($D513-SUM($F513:X513)-SUM($F452:X452))/($E513+$C513-Y$7))</f>
        <v>0</v>
      </c>
      <c r="Z513" s="339">
        <f>IF(OR($C513&gt;Z$7,$C513+$E513-1&lt;Z$7),0,($D513-SUM($F513:Y513)-SUM($F452:Y452))/($E513+$C513-Z$7))</f>
        <v>0</v>
      </c>
      <c r="AA513" s="339">
        <f>IF(OR($C513&gt;AA$7,$C513+$E513-1&lt;AA$7),0,($D513-SUM($F513:Z513)-SUM($F452:Z452))/($E513+$C513-AA$7))</f>
        <v>0</v>
      </c>
      <c r="AB513" s="339">
        <f>IF(OR($C513&gt;AB$7,$C513+$E513-1&lt;AB$7),0,($D513-SUM($F513:AA513)-SUM($F452:AA452))/($E513+$C513-AB$7))</f>
        <v>0</v>
      </c>
      <c r="AC513" s="339">
        <f>IF(OR($C513&gt;AC$7,$C513+$E513-1&lt;AC$7),0,($D513-SUM($F513:AB513)-SUM($F452:AB452))/($E513+$C513-AC$7))</f>
        <v>0</v>
      </c>
      <c r="AD513" s="339">
        <f>IF(OR($C513&gt;AD$7,$C513+$E513-1&lt;AD$7),0,($D513-SUM($F513:AC513)-SUM($F452:AC452))/($E513+$C513-AD$7))</f>
        <v>0</v>
      </c>
      <c r="AE513" s="339">
        <f>IF(OR($C513&gt;AE$7,$C513+$E513-1&lt;AE$7),0,($D513-SUM($F513:AD513)-SUM($F452:AD452))/($E513+$C513-AE$7))</f>
        <v>0</v>
      </c>
      <c r="AF513" s="339">
        <f>IF(OR($C513&gt;AF$7,$C513+$E513-1&lt;AF$7),0,($D513-SUM($F513:AE513)-SUM($F452:AE452))/($E513+$C513-AF$7))</f>
        <v>0</v>
      </c>
      <c r="AG513" s="339">
        <f>IF(OR($C513&gt;AG$7,$C513+$E513-1&lt;AG$7),0,($D513-SUM($F513:AF513)-SUM($F452:AF452))/($E513+$C513-AG$7))</f>
        <v>0</v>
      </c>
      <c r="AH513" s="339">
        <f>IF(OR($C513&gt;AH$7,$C513+$E513-1&lt;AH$7),0,($D513-SUM($F513:AG513)-SUM($F452:AG452))/($E513+$C513-AH$7))</f>
        <v>0</v>
      </c>
      <c r="AI513" s="339">
        <f>IF(OR($C513&gt;AI$7,$C513+$E513-1&lt;AI$7),0,($D513-SUM($F513:AH513)-SUM($F452:AH452))/($E513+$C513-AI$7))</f>
        <v>0</v>
      </c>
      <c r="AJ513" s="339">
        <f>IF(OR($C513&gt;AJ$7,$C513+$E513-1&lt;AJ$7),0,($D513-SUM($F513:AI513)-SUM($F452:AI452))/($E513+$C513-AJ$7))</f>
        <v>0</v>
      </c>
      <c r="AK513" s="339">
        <f>IF(OR($C513&gt;AK$7,$C513+$E513-1&lt;AK$7),0,($D513-SUM($F513:AJ513)-SUM($F452:AJ452))/($E513+$C513-AK$7))</f>
        <v>0</v>
      </c>
      <c r="AL513" s="339">
        <f>IF(OR($C513&gt;AL$7,$C513+$E513-1&lt;AL$7),0,($D513-SUM($F513:AK513)-SUM($F452:AK452))/($E513+$C513-AL$7))</f>
        <v>0</v>
      </c>
      <c r="AM513" s="339">
        <f>IF(OR($C513&gt;AM$7,$C513+$E513-1&lt;AM$7),0,($D513-SUM($F513:AL513)-SUM($F452:AL452))/($E513+$C513-AM$7))</f>
        <v>0</v>
      </c>
      <c r="AN513" s="339">
        <f>IF(OR($C513&gt;AN$7,$C513+$E513-1&lt;AN$7),0,($D513-SUM($F513:AM513)-SUM($F452:AM452))/($E513+$C513-AN$7))</f>
        <v>0</v>
      </c>
      <c r="AO513" s="339">
        <f>IF(OR($C513&gt;AO$7,$C513+$E513-1&lt;AO$7),0,($D513-SUM($F513:AN513)-SUM($F452:AN452))/($E513+$C513-AO$7))</f>
        <v>0</v>
      </c>
      <c r="AP513" s="339">
        <f>IF(OR($C513&gt;AP$7,$C513+$E513-1&lt;AP$7),0,($D513-SUM($F513:AO513)-SUM($F452:AO452))/($E513+$C513-AP$7))</f>
        <v>0</v>
      </c>
      <c r="AQ513" s="339">
        <f>IF(OR($C513&gt;AQ$7,$C513+$E513-1&lt;AQ$7),0,($D513-SUM($F513:AP513)-SUM($F452:AP452))/($E513+$C513-AQ$7))</f>
        <v>0</v>
      </c>
      <c r="AR513" s="339">
        <f>IF(OR($C513&gt;AR$7,$C513+$E513-1&lt;AR$7),0,($D513-SUM($F513:AQ513)-SUM($F452:AQ452))/($E513+$C513-AR$7))</f>
        <v>0</v>
      </c>
      <c r="AS513" s="339">
        <f>IF(OR($C513&gt;AS$7,$C513+$E513-1&lt;AS$7),0,($D513-SUM($F513:AR513)-SUM($F452:AR452))/($E513+$C513-AS$7))</f>
        <v>0</v>
      </c>
      <c r="AT513" s="339">
        <f>IF(OR($C513&gt;AT$7,$C513+$E513-1&lt;AT$7),0,($D513-SUM($F513:AS513)-SUM($F452:AS452))/($E513+$C513-AT$7))</f>
        <v>0</v>
      </c>
      <c r="AU513" s="339">
        <f>IF(OR($C513&gt;AU$7,$C513+$E513-1&lt;AU$7),0,($D513-SUM($F513:AT513)-SUM($F452:AT452))/($E513+$C513-AU$7))</f>
        <v>0</v>
      </c>
      <c r="AV513" s="339">
        <f>IF(OR($C513&gt;AV$7,$C513+$E513-1&lt;AV$7),0,($D513-SUM($F513:AU513)-SUM($F452:AU452))/($E513+$C513-AV$7))</f>
        <v>0</v>
      </c>
      <c r="AW513" s="339">
        <f>IF(OR($C513&gt;AW$7,$C513+$E513-1&lt;AW$7),0,($D513-SUM($F513:AV513)-SUM($F452:AV452))/($E513+$C513-AW$7))</f>
        <v>0</v>
      </c>
      <c r="AX513" s="339">
        <f>IF(OR($C513&gt;AX$7,$C513+$E513-1&lt;AX$7),0,($D513-SUM($F513:AW513)-SUM($F452:AW452))/($E513+$C513-AX$7))</f>
        <v>0</v>
      </c>
      <c r="AY513" s="339">
        <f>IF(OR($C513&gt;AY$7,$C513+$E513-1&lt;AY$7),0,($D513-SUM($F513:AX513)-SUM($F452:AX452))/($E513+$C513-AY$7))</f>
        <v>0</v>
      </c>
      <c r="AZ513" s="339">
        <f>IF(OR($C513&gt;AZ$7,$C513+$E513-1&lt;AZ$7),0,($D513-SUM($F513:AY513)-SUM($F452:AY452))/($E513+$C513-AZ$7))</f>
        <v>0</v>
      </c>
      <c r="BA513" s="339">
        <f>IF(OR($C513&gt;BA$7,$C513+$E513-1&lt;BA$7),0,($D513-SUM($F513:AZ513)-SUM($F452:AZ452))/($E513+$C513-BA$7))</f>
        <v>0</v>
      </c>
      <c r="BB513" s="339">
        <f>IF(OR($C513&gt;BB$7,$C513+$E513-1&lt;BB$7),0,($D513-SUM($F513:BA513)-SUM($F452:BA452))/($E513+$C513-BB$7))</f>
        <v>0</v>
      </c>
      <c r="BC513" s="339">
        <f>IF(OR($C513&gt;BC$7,$C513+$E513-1&lt;BC$7),0,($D513-SUM($F513:BB513)-SUM($F452:BB452))/($E513+$C513-BC$7))</f>
        <v>0</v>
      </c>
      <c r="BD513" s="339">
        <f>IF(OR($C513&gt;BD$7,$C513+$E513-1&lt;BD$7),0,($D513-SUM($F513:BC513)-SUM($F452:BC452))/($E513+$C513-BD$7))</f>
        <v>0</v>
      </c>
      <c r="BE513" s="339">
        <f>IF(OR($C513&gt;BE$7,$C513+$E513-1&lt;BE$7),0,($D513-SUM($F513:BD513)-SUM($F452:BD452))/($E513+$C513-BE$7))</f>
        <v>0</v>
      </c>
      <c r="BF513" s="339">
        <f>IF(OR($C513&gt;BF$7,$C513+$E513-1&lt;BF$7),0,($D513-SUM($F513:BE513)-SUM($F452:BE452))/($E513+$C513-BF$7))</f>
        <v>0</v>
      </c>
      <c r="BG513" s="339">
        <f>IF(OR($C513&gt;BG$7,$C513+$E513-1&lt;BG$7),0,($D513-SUM($F513:BF513)-SUM($F452:BF452))/($E513+$C513-BG$7))</f>
        <v>0</v>
      </c>
      <c r="BH513" s="339">
        <f>IF(OR($C513&gt;BH$7,$C513+$E513-1&lt;BH$7),0,($D513-SUM($F513:BG513)-SUM($F452:BG452))/($E513+$C513-BH$7))</f>
        <v>0</v>
      </c>
      <c r="BI513" s="339">
        <f>IF(OR($C513&gt;BI$7,$C513+$E513-1&lt;BI$7),0,($D513-SUM($F513:BH513)-SUM($F452:BH452))/($E513+$C513-BI$7))</f>
        <v>0</v>
      </c>
      <c r="BJ513" s="339">
        <f>IF(OR($C513&gt;BJ$7,$C513+$E513-1&lt;BJ$7),0,($D513-SUM($F513:BI513)-SUM($F452:BI452))/($E513+$C513-BJ$7))</f>
        <v>0</v>
      </c>
      <c r="BK513" s="339">
        <f>IF(OR($C513&gt;BK$7,$C513+$E513-1&lt;BK$7),0,($D513-SUM($F513:BJ513)-SUM($F452:BJ452))/($E513+$C513-BK$7))</f>
        <v>0</v>
      </c>
      <c r="BL513" s="339">
        <f>IF(OR($C513&gt;BL$7,$C513+$E513-1&lt;BL$7),0,($D513-SUM($F513:BK513)-SUM($F452:BK452))/($E513+$C513-BL$7))</f>
        <v>0</v>
      </c>
      <c r="BM513" s="339">
        <f>IF(OR($C513&gt;BM$7,$C513+$E513-1&lt;BM$7),0,($D513-SUM($F513:BL513)-SUM($F452:BL452))/($E513+$C513-BM$7))</f>
        <v>0</v>
      </c>
      <c r="BN513" s="339">
        <f>IF(OR($C513&gt;BN$7,$C513+$E513-1&lt;BN$7),0,($D513-SUM($F513:BM513)-SUM($F452:BM452))/($E513+$C513-BN$7))</f>
        <v>0</v>
      </c>
      <c r="BO513" s="253"/>
      <c r="BP513" s="253"/>
      <c r="BQ513" s="253"/>
      <c r="BR513" s="253"/>
      <c r="BS513" s="253"/>
      <c r="BT513" s="253"/>
      <c r="BU513" s="253"/>
      <c r="BV513" s="253"/>
      <c r="BW513" s="253"/>
      <c r="BX513" s="253"/>
      <c r="BY513" s="253"/>
      <c r="BZ513" s="253"/>
      <c r="CA513" s="253"/>
      <c r="CB513" s="253"/>
      <c r="CC513" s="253"/>
      <c r="CD513" s="253"/>
      <c r="CE513" s="253"/>
      <c r="CF513" s="253"/>
      <c r="CG513" s="253"/>
      <c r="CH513" s="253"/>
      <c r="CI513" s="253"/>
      <c r="CJ513" s="253"/>
      <c r="CK513" s="253"/>
      <c r="CL513" s="253"/>
    </row>
    <row r="514" spans="1:90" hidden="1" outlineLevel="1" x14ac:dyDescent="0.15">
      <c r="A514" s="112"/>
      <c r="B514" s="87"/>
      <c r="C514" s="8">
        <v>39</v>
      </c>
      <c r="D514" s="337">
        <v>0</v>
      </c>
      <c r="E514" s="8">
        <f t="shared" si="37"/>
        <v>0</v>
      </c>
      <c r="F514" s="338"/>
      <c r="G514" s="339">
        <f>IF(OR($C514&gt;G$7,$C514+$E514-1&lt;G$7),0,($D514-SUM($F514:F514)-SUM($F453:F453))/($E514+$C514-G$7))</f>
        <v>0</v>
      </c>
      <c r="H514" s="339">
        <f>IF(OR($C514&gt;H$7,$C514+$E514-1&lt;H$7),0,($D514-SUM($F514:G514)-SUM($F453:G453))/($E514+$C514-H$7))</f>
        <v>0</v>
      </c>
      <c r="I514" s="339">
        <f>IF(OR($C514&gt;I$7,$C514+$E514-1&lt;I$7),0,($D514-SUM($F514:H514)-SUM($F453:H453))/($E514+$C514-I$7))</f>
        <v>0</v>
      </c>
      <c r="J514" s="339">
        <f>IF(OR($C514&gt;J$7,$C514+$E514-1&lt;J$7),0,($D514-SUM($F514:I514)-SUM($F453:I453))/($E514+$C514-J$7))</f>
        <v>0</v>
      </c>
      <c r="K514" s="339">
        <f>IF(OR($C514&gt;K$7,$C514+$E514-1&lt;K$7),0,($D514-SUM($F514:J514)-SUM($F453:J453))/($E514+$C514-K$7))</f>
        <v>0</v>
      </c>
      <c r="L514" s="339">
        <f>IF(OR($C514&gt;L$7,$C514+$E514-1&lt;L$7),0,($D514-SUM($F514:K514)-SUM($F453:K453))/($E514+$C514-L$7))</f>
        <v>0</v>
      </c>
      <c r="M514" s="339">
        <f>IF(OR($C514&gt;M$7,$C514+$E514-1&lt;M$7),0,($D514-SUM($F514:L514)-SUM($F453:L453))/($E514+$C514-M$7))</f>
        <v>0</v>
      </c>
      <c r="N514" s="339">
        <f>IF(OR($C514&gt;N$7,$C514+$E514-1&lt;N$7),0,($D514-SUM($F514:M514)-SUM($F453:M453))/($E514+$C514-N$7))</f>
        <v>0</v>
      </c>
      <c r="O514" s="339">
        <f>IF(OR($C514&gt;O$7,$C514+$E514-1&lt;O$7),0,($D514-SUM($F514:N514)-SUM($F453:N453))/($E514+$C514-O$7))</f>
        <v>0</v>
      </c>
      <c r="P514" s="339">
        <f>IF(OR($C514&gt;P$7,$C514+$E514-1&lt;P$7),0,($D514-SUM($F514:O514)-SUM($F453:O453))/($E514+$C514-P$7))</f>
        <v>0</v>
      </c>
      <c r="Q514" s="339">
        <f>IF(OR($C514&gt;Q$7,$C514+$E514-1&lt;Q$7),0,($D514-SUM($F514:P514)-SUM($F453:P453))/($E514+$C514-Q$7))</f>
        <v>0</v>
      </c>
      <c r="R514" s="339">
        <f>IF(OR($C514&gt;R$7,$C514+$E514-1&lt;R$7),0,($D514-SUM($F514:Q514)-SUM($F453:Q453))/($E514+$C514-R$7))</f>
        <v>0</v>
      </c>
      <c r="S514" s="339">
        <f>IF(OR($C514&gt;S$7,$C514+$E514-1&lt;S$7),0,($D514-SUM($F514:R514)-SUM($F453:R453))/($E514+$C514-S$7))</f>
        <v>0</v>
      </c>
      <c r="T514" s="339">
        <f>IF(OR($C514&gt;T$7,$C514+$E514-1&lt;T$7),0,($D514-SUM($F514:S514)-SUM($F453:S453))/($E514+$C514-T$7))</f>
        <v>0</v>
      </c>
      <c r="U514" s="339">
        <f>IF(OR($C514&gt;U$7,$C514+$E514-1&lt;U$7),0,($D514-SUM($F514:T514)-SUM($F453:T453))/($E514+$C514-U$7))</f>
        <v>0</v>
      </c>
      <c r="V514" s="339">
        <f>IF(OR($C514&gt;V$7,$C514+$E514-1&lt;V$7),0,($D514-SUM($F514:U514)-SUM($F453:U453))/($E514+$C514-V$7))</f>
        <v>0</v>
      </c>
      <c r="W514" s="339">
        <f>IF(OR($C514&gt;W$7,$C514+$E514-1&lt;W$7),0,($D514-SUM($F514:V514)-SUM($F453:V453))/($E514+$C514-W$7))</f>
        <v>0</v>
      </c>
      <c r="X514" s="339">
        <f>IF(OR($C514&gt;X$7,$C514+$E514-1&lt;X$7),0,($D514-SUM($F514:W514)-SUM($F453:W453))/($E514+$C514-X$7))</f>
        <v>0</v>
      </c>
      <c r="Y514" s="339">
        <f>IF(OR($C514&gt;Y$7,$C514+$E514-1&lt;Y$7),0,($D514-SUM($F514:X514)-SUM($F453:X453))/($E514+$C514-Y$7))</f>
        <v>0</v>
      </c>
      <c r="Z514" s="339">
        <f>IF(OR($C514&gt;Z$7,$C514+$E514-1&lt;Z$7),0,($D514-SUM($F514:Y514)-SUM($F453:Y453))/($E514+$C514-Z$7))</f>
        <v>0</v>
      </c>
      <c r="AA514" s="339">
        <f>IF(OR($C514&gt;AA$7,$C514+$E514-1&lt;AA$7),0,($D514-SUM($F514:Z514)-SUM($F453:Z453))/($E514+$C514-AA$7))</f>
        <v>0</v>
      </c>
      <c r="AB514" s="339">
        <f>IF(OR($C514&gt;AB$7,$C514+$E514-1&lt;AB$7),0,($D514-SUM($F514:AA514)-SUM($F453:AA453))/($E514+$C514-AB$7))</f>
        <v>0</v>
      </c>
      <c r="AC514" s="339">
        <f>IF(OR($C514&gt;AC$7,$C514+$E514-1&lt;AC$7),0,($D514-SUM($F514:AB514)-SUM($F453:AB453))/($E514+$C514-AC$7))</f>
        <v>0</v>
      </c>
      <c r="AD514" s="339">
        <f>IF(OR($C514&gt;AD$7,$C514+$E514-1&lt;AD$7),0,($D514-SUM($F514:AC514)-SUM($F453:AC453))/($E514+$C514-AD$7))</f>
        <v>0</v>
      </c>
      <c r="AE514" s="339">
        <f>IF(OR($C514&gt;AE$7,$C514+$E514-1&lt;AE$7),0,($D514-SUM($F514:AD514)-SUM($F453:AD453))/($E514+$C514-AE$7))</f>
        <v>0</v>
      </c>
      <c r="AF514" s="339">
        <f>IF(OR($C514&gt;AF$7,$C514+$E514-1&lt;AF$7),0,($D514-SUM($F514:AE514)-SUM($F453:AE453))/($E514+$C514-AF$7))</f>
        <v>0</v>
      </c>
      <c r="AG514" s="339">
        <f>IF(OR($C514&gt;AG$7,$C514+$E514-1&lt;AG$7),0,($D514-SUM($F514:AF514)-SUM($F453:AF453))/($E514+$C514-AG$7))</f>
        <v>0</v>
      </c>
      <c r="AH514" s="339">
        <f>IF(OR($C514&gt;AH$7,$C514+$E514-1&lt;AH$7),0,($D514-SUM($F514:AG514)-SUM($F453:AG453))/($E514+$C514-AH$7))</f>
        <v>0</v>
      </c>
      <c r="AI514" s="339">
        <f>IF(OR($C514&gt;AI$7,$C514+$E514-1&lt;AI$7),0,($D514-SUM($F514:AH514)-SUM($F453:AH453))/($E514+$C514-AI$7))</f>
        <v>0</v>
      </c>
      <c r="AJ514" s="339">
        <f>IF(OR($C514&gt;AJ$7,$C514+$E514-1&lt;AJ$7),0,($D514-SUM($F514:AI514)-SUM($F453:AI453))/($E514+$C514-AJ$7))</f>
        <v>0</v>
      </c>
      <c r="AK514" s="339">
        <f>IF(OR($C514&gt;AK$7,$C514+$E514-1&lt;AK$7),0,($D514-SUM($F514:AJ514)-SUM($F453:AJ453))/($E514+$C514-AK$7))</f>
        <v>0</v>
      </c>
      <c r="AL514" s="339">
        <f>IF(OR($C514&gt;AL$7,$C514+$E514-1&lt;AL$7),0,($D514-SUM($F514:AK514)-SUM($F453:AK453))/($E514+$C514-AL$7))</f>
        <v>0</v>
      </c>
      <c r="AM514" s="339">
        <f>IF(OR($C514&gt;AM$7,$C514+$E514-1&lt;AM$7),0,($D514-SUM($F514:AL514)-SUM($F453:AL453))/($E514+$C514-AM$7))</f>
        <v>0</v>
      </c>
      <c r="AN514" s="339">
        <f>IF(OR($C514&gt;AN$7,$C514+$E514-1&lt;AN$7),0,($D514-SUM($F514:AM514)-SUM($F453:AM453))/($E514+$C514-AN$7))</f>
        <v>0</v>
      </c>
      <c r="AO514" s="339">
        <f>IF(OR($C514&gt;AO$7,$C514+$E514-1&lt;AO$7),0,($D514-SUM($F514:AN514)-SUM($F453:AN453))/($E514+$C514-AO$7))</f>
        <v>0</v>
      </c>
      <c r="AP514" s="339">
        <f>IF(OR($C514&gt;AP$7,$C514+$E514-1&lt;AP$7),0,($D514-SUM($F514:AO514)-SUM($F453:AO453))/($E514+$C514-AP$7))</f>
        <v>0</v>
      </c>
      <c r="AQ514" s="339">
        <f>IF(OR($C514&gt;AQ$7,$C514+$E514-1&lt;AQ$7),0,($D514-SUM($F514:AP514)-SUM($F453:AP453))/($E514+$C514-AQ$7))</f>
        <v>0</v>
      </c>
      <c r="AR514" s="339">
        <f>IF(OR($C514&gt;AR$7,$C514+$E514-1&lt;AR$7),0,($D514-SUM($F514:AQ514)-SUM($F453:AQ453))/($E514+$C514-AR$7))</f>
        <v>0</v>
      </c>
      <c r="AS514" s="339">
        <f>IF(OR($C514&gt;AS$7,$C514+$E514-1&lt;AS$7),0,($D514-SUM($F514:AR514)-SUM($F453:AR453))/($E514+$C514-AS$7))</f>
        <v>0</v>
      </c>
      <c r="AT514" s="339">
        <f>IF(OR($C514&gt;AT$7,$C514+$E514-1&lt;AT$7),0,($D514-SUM($F514:AS514)-SUM($F453:AS453))/($E514+$C514-AT$7))</f>
        <v>0</v>
      </c>
      <c r="AU514" s="339">
        <f>IF(OR($C514&gt;AU$7,$C514+$E514-1&lt;AU$7),0,($D514-SUM($F514:AT514)-SUM($F453:AT453))/($E514+$C514-AU$7))</f>
        <v>0</v>
      </c>
      <c r="AV514" s="339">
        <f>IF(OR($C514&gt;AV$7,$C514+$E514-1&lt;AV$7),0,($D514-SUM($F514:AU514)-SUM($F453:AU453))/($E514+$C514-AV$7))</f>
        <v>0</v>
      </c>
      <c r="AW514" s="339">
        <f>IF(OR($C514&gt;AW$7,$C514+$E514-1&lt;AW$7),0,($D514-SUM($F514:AV514)-SUM($F453:AV453))/($E514+$C514-AW$7))</f>
        <v>0</v>
      </c>
      <c r="AX514" s="339">
        <f>IF(OR($C514&gt;AX$7,$C514+$E514-1&lt;AX$7),0,($D514-SUM($F514:AW514)-SUM($F453:AW453))/($E514+$C514-AX$7))</f>
        <v>0</v>
      </c>
      <c r="AY514" s="339">
        <f>IF(OR($C514&gt;AY$7,$C514+$E514-1&lt;AY$7),0,($D514-SUM($F514:AX514)-SUM($F453:AX453))/($E514+$C514-AY$7))</f>
        <v>0</v>
      </c>
      <c r="AZ514" s="339">
        <f>IF(OR($C514&gt;AZ$7,$C514+$E514-1&lt;AZ$7),0,($D514-SUM($F514:AY514)-SUM($F453:AY453))/($E514+$C514-AZ$7))</f>
        <v>0</v>
      </c>
      <c r="BA514" s="339">
        <f>IF(OR($C514&gt;BA$7,$C514+$E514-1&lt;BA$7),0,($D514-SUM($F514:AZ514)-SUM($F453:AZ453))/($E514+$C514-BA$7))</f>
        <v>0</v>
      </c>
      <c r="BB514" s="339">
        <f>IF(OR($C514&gt;BB$7,$C514+$E514-1&lt;BB$7),0,($D514-SUM($F514:BA514)-SUM($F453:BA453))/($E514+$C514-BB$7))</f>
        <v>0</v>
      </c>
      <c r="BC514" s="339">
        <f>IF(OR($C514&gt;BC$7,$C514+$E514-1&lt;BC$7),0,($D514-SUM($F514:BB514)-SUM($F453:BB453))/($E514+$C514-BC$7))</f>
        <v>0</v>
      </c>
      <c r="BD514" s="339">
        <f>IF(OR($C514&gt;BD$7,$C514+$E514-1&lt;BD$7),0,($D514-SUM($F514:BC514)-SUM($F453:BC453))/($E514+$C514-BD$7))</f>
        <v>0</v>
      </c>
      <c r="BE514" s="339">
        <f>IF(OR($C514&gt;BE$7,$C514+$E514-1&lt;BE$7),0,($D514-SUM($F514:BD514)-SUM($F453:BD453))/($E514+$C514-BE$7))</f>
        <v>0</v>
      </c>
      <c r="BF514" s="339">
        <f>IF(OR($C514&gt;BF$7,$C514+$E514-1&lt;BF$7),0,($D514-SUM($F514:BE514)-SUM($F453:BE453))/($E514+$C514-BF$7))</f>
        <v>0</v>
      </c>
      <c r="BG514" s="339">
        <f>IF(OR($C514&gt;BG$7,$C514+$E514-1&lt;BG$7),0,($D514-SUM($F514:BF514)-SUM($F453:BF453))/($E514+$C514-BG$7))</f>
        <v>0</v>
      </c>
      <c r="BH514" s="339">
        <f>IF(OR($C514&gt;BH$7,$C514+$E514-1&lt;BH$7),0,($D514-SUM($F514:BG514)-SUM($F453:BG453))/($E514+$C514-BH$7))</f>
        <v>0</v>
      </c>
      <c r="BI514" s="339">
        <f>IF(OR($C514&gt;BI$7,$C514+$E514-1&lt;BI$7),0,($D514-SUM($F514:BH514)-SUM($F453:BH453))/($E514+$C514-BI$7))</f>
        <v>0</v>
      </c>
      <c r="BJ514" s="339">
        <f>IF(OR($C514&gt;BJ$7,$C514+$E514-1&lt;BJ$7),0,($D514-SUM($F514:BI514)-SUM($F453:BI453))/($E514+$C514-BJ$7))</f>
        <v>0</v>
      </c>
      <c r="BK514" s="339">
        <f>IF(OR($C514&gt;BK$7,$C514+$E514-1&lt;BK$7),0,($D514-SUM($F514:BJ514)-SUM($F453:BJ453))/($E514+$C514-BK$7))</f>
        <v>0</v>
      </c>
      <c r="BL514" s="339">
        <f>IF(OR($C514&gt;BL$7,$C514+$E514-1&lt;BL$7),0,($D514-SUM($F514:BK514)-SUM($F453:BK453))/($E514+$C514-BL$7))</f>
        <v>0</v>
      </c>
      <c r="BM514" s="339">
        <f>IF(OR($C514&gt;BM$7,$C514+$E514-1&lt;BM$7),0,($D514-SUM($F514:BL514)-SUM($F453:BL453))/($E514+$C514-BM$7))</f>
        <v>0</v>
      </c>
      <c r="BN514" s="339">
        <f>IF(OR($C514&gt;BN$7,$C514+$E514-1&lt;BN$7),0,($D514-SUM($F514:BM514)-SUM($F453:BM453))/($E514+$C514-BN$7))</f>
        <v>0</v>
      </c>
      <c r="BO514" s="253"/>
      <c r="BP514" s="253"/>
      <c r="BQ514" s="253"/>
      <c r="BR514" s="253"/>
      <c r="BS514" s="253"/>
      <c r="BT514" s="253"/>
      <c r="BU514" s="253"/>
      <c r="BV514" s="253"/>
      <c r="BW514" s="253"/>
      <c r="BX514" s="253"/>
      <c r="BY514" s="253"/>
      <c r="BZ514" s="253"/>
      <c r="CA514" s="253"/>
      <c r="CB514" s="253"/>
      <c r="CC514" s="253"/>
      <c r="CD514" s="253"/>
      <c r="CE514" s="253"/>
      <c r="CF514" s="253"/>
      <c r="CG514" s="253"/>
      <c r="CH514" s="253"/>
      <c r="CI514" s="253"/>
      <c r="CJ514" s="253"/>
      <c r="CK514" s="253"/>
      <c r="CL514" s="253"/>
    </row>
    <row r="515" spans="1:90" hidden="1" outlineLevel="1" x14ac:dyDescent="0.15">
      <c r="A515" s="112"/>
      <c r="B515" s="87"/>
      <c r="C515" s="8">
        <v>40</v>
      </c>
      <c r="D515" s="337">
        <v>0</v>
      </c>
      <c r="E515" s="8">
        <f t="shared" si="37"/>
        <v>0</v>
      </c>
      <c r="F515" s="338"/>
      <c r="G515" s="339">
        <f>IF(OR($C515&gt;G$7,$C515+$E515-1&lt;G$7),0,($D515-SUM($F515:F515)-SUM($F454:F454))/($E515+$C515-G$7))</f>
        <v>0</v>
      </c>
      <c r="H515" s="339">
        <f>IF(OR($C515&gt;H$7,$C515+$E515-1&lt;H$7),0,($D515-SUM($F515:G515)-SUM($F454:G454))/($E515+$C515-H$7))</f>
        <v>0</v>
      </c>
      <c r="I515" s="339">
        <f>IF(OR($C515&gt;I$7,$C515+$E515-1&lt;I$7),0,($D515-SUM($F515:H515)-SUM($F454:H454))/($E515+$C515-I$7))</f>
        <v>0</v>
      </c>
      <c r="J515" s="339">
        <f>IF(OR($C515&gt;J$7,$C515+$E515-1&lt;J$7),0,($D515-SUM($F515:I515)-SUM($F454:I454))/($E515+$C515-J$7))</f>
        <v>0</v>
      </c>
      <c r="K515" s="339">
        <f>IF(OR($C515&gt;K$7,$C515+$E515-1&lt;K$7),0,($D515-SUM($F515:J515)-SUM($F454:J454))/($E515+$C515-K$7))</f>
        <v>0</v>
      </c>
      <c r="L515" s="339">
        <f>IF(OR($C515&gt;L$7,$C515+$E515-1&lt;L$7),0,($D515-SUM($F515:K515)-SUM($F454:K454))/($E515+$C515-L$7))</f>
        <v>0</v>
      </c>
      <c r="M515" s="339">
        <f>IF(OR($C515&gt;M$7,$C515+$E515-1&lt;M$7),0,($D515-SUM($F515:L515)-SUM($F454:L454))/($E515+$C515-M$7))</f>
        <v>0</v>
      </c>
      <c r="N515" s="339">
        <f>IF(OR($C515&gt;N$7,$C515+$E515-1&lt;N$7),0,($D515-SUM($F515:M515)-SUM($F454:M454))/($E515+$C515-N$7))</f>
        <v>0</v>
      </c>
      <c r="O515" s="339">
        <f>IF(OR($C515&gt;O$7,$C515+$E515-1&lt;O$7),0,($D515-SUM($F515:N515)-SUM($F454:N454))/($E515+$C515-O$7))</f>
        <v>0</v>
      </c>
      <c r="P515" s="339">
        <f>IF(OR($C515&gt;P$7,$C515+$E515-1&lt;P$7),0,($D515-SUM($F515:O515)-SUM($F454:O454))/($E515+$C515-P$7))</f>
        <v>0</v>
      </c>
      <c r="Q515" s="339">
        <f>IF(OR($C515&gt;Q$7,$C515+$E515-1&lt;Q$7),0,($D515-SUM($F515:P515)-SUM($F454:P454))/($E515+$C515-Q$7))</f>
        <v>0</v>
      </c>
      <c r="R515" s="339">
        <f>IF(OR($C515&gt;R$7,$C515+$E515-1&lt;R$7),0,($D515-SUM($F515:Q515)-SUM($F454:Q454))/($E515+$C515-R$7))</f>
        <v>0</v>
      </c>
      <c r="S515" s="339">
        <f>IF(OR($C515&gt;S$7,$C515+$E515-1&lt;S$7),0,($D515-SUM($F515:R515)-SUM($F454:R454))/($E515+$C515-S$7))</f>
        <v>0</v>
      </c>
      <c r="T515" s="339">
        <f>IF(OR($C515&gt;T$7,$C515+$E515-1&lt;T$7),0,($D515-SUM($F515:S515)-SUM($F454:S454))/($E515+$C515-T$7))</f>
        <v>0</v>
      </c>
      <c r="U515" s="339">
        <f>IF(OR($C515&gt;U$7,$C515+$E515-1&lt;U$7),0,($D515-SUM($F515:T515)-SUM($F454:T454))/($E515+$C515-U$7))</f>
        <v>0</v>
      </c>
      <c r="V515" s="339">
        <f>IF(OR($C515&gt;V$7,$C515+$E515-1&lt;V$7),0,($D515-SUM($F515:U515)-SUM($F454:U454))/($E515+$C515-V$7))</f>
        <v>0</v>
      </c>
      <c r="W515" s="339">
        <f>IF(OR($C515&gt;W$7,$C515+$E515-1&lt;W$7),0,($D515-SUM($F515:V515)-SUM($F454:V454))/($E515+$C515-W$7))</f>
        <v>0</v>
      </c>
      <c r="X515" s="339">
        <f>IF(OR($C515&gt;X$7,$C515+$E515-1&lt;X$7),0,($D515-SUM($F515:W515)-SUM($F454:W454))/($E515+$C515-X$7))</f>
        <v>0</v>
      </c>
      <c r="Y515" s="339">
        <f>IF(OR($C515&gt;Y$7,$C515+$E515-1&lt;Y$7),0,($D515-SUM($F515:X515)-SUM($F454:X454))/($E515+$C515-Y$7))</f>
        <v>0</v>
      </c>
      <c r="Z515" s="339">
        <f>IF(OR($C515&gt;Z$7,$C515+$E515-1&lt;Z$7),0,($D515-SUM($F515:Y515)-SUM($F454:Y454))/($E515+$C515-Z$7))</f>
        <v>0</v>
      </c>
      <c r="AA515" s="339">
        <f>IF(OR($C515&gt;AA$7,$C515+$E515-1&lt;AA$7),0,($D515-SUM($F515:Z515)-SUM($F454:Z454))/($E515+$C515-AA$7))</f>
        <v>0</v>
      </c>
      <c r="AB515" s="339">
        <f>IF(OR($C515&gt;AB$7,$C515+$E515-1&lt;AB$7),0,($D515-SUM($F515:AA515)-SUM($F454:AA454))/($E515+$C515-AB$7))</f>
        <v>0</v>
      </c>
      <c r="AC515" s="339">
        <f>IF(OR($C515&gt;AC$7,$C515+$E515-1&lt;AC$7),0,($D515-SUM($F515:AB515)-SUM($F454:AB454))/($E515+$C515-AC$7))</f>
        <v>0</v>
      </c>
      <c r="AD515" s="339">
        <f>IF(OR($C515&gt;AD$7,$C515+$E515-1&lt;AD$7),0,($D515-SUM($F515:AC515)-SUM($F454:AC454))/($E515+$C515-AD$7))</f>
        <v>0</v>
      </c>
      <c r="AE515" s="339">
        <f>IF(OR($C515&gt;AE$7,$C515+$E515-1&lt;AE$7),0,($D515-SUM($F515:AD515)-SUM($F454:AD454))/($E515+$C515-AE$7))</f>
        <v>0</v>
      </c>
      <c r="AF515" s="339">
        <f>IF(OR($C515&gt;AF$7,$C515+$E515-1&lt;AF$7),0,($D515-SUM($F515:AE515)-SUM($F454:AE454))/($E515+$C515-AF$7))</f>
        <v>0</v>
      </c>
      <c r="AG515" s="339">
        <f>IF(OR($C515&gt;AG$7,$C515+$E515-1&lt;AG$7),0,($D515-SUM($F515:AF515)-SUM($F454:AF454))/($E515+$C515-AG$7))</f>
        <v>0</v>
      </c>
      <c r="AH515" s="339">
        <f>IF(OR($C515&gt;AH$7,$C515+$E515-1&lt;AH$7),0,($D515-SUM($F515:AG515)-SUM($F454:AG454))/($E515+$C515-AH$7))</f>
        <v>0</v>
      </c>
      <c r="AI515" s="339">
        <f>IF(OR($C515&gt;AI$7,$C515+$E515-1&lt;AI$7),0,($D515-SUM($F515:AH515)-SUM($F454:AH454))/($E515+$C515-AI$7))</f>
        <v>0</v>
      </c>
      <c r="AJ515" s="339">
        <f>IF(OR($C515&gt;AJ$7,$C515+$E515-1&lt;AJ$7),0,($D515-SUM($F515:AI515)-SUM($F454:AI454))/($E515+$C515-AJ$7))</f>
        <v>0</v>
      </c>
      <c r="AK515" s="339">
        <f>IF(OR($C515&gt;AK$7,$C515+$E515-1&lt;AK$7),0,($D515-SUM($F515:AJ515)-SUM($F454:AJ454))/($E515+$C515-AK$7))</f>
        <v>0</v>
      </c>
      <c r="AL515" s="339">
        <f>IF(OR($C515&gt;AL$7,$C515+$E515-1&lt;AL$7),0,($D515-SUM($F515:AK515)-SUM($F454:AK454))/($E515+$C515-AL$7))</f>
        <v>0</v>
      </c>
      <c r="AM515" s="339">
        <f>IF(OR($C515&gt;AM$7,$C515+$E515-1&lt;AM$7),0,($D515-SUM($F515:AL515)-SUM($F454:AL454))/($E515+$C515-AM$7))</f>
        <v>0</v>
      </c>
      <c r="AN515" s="339">
        <f>IF(OR($C515&gt;AN$7,$C515+$E515-1&lt;AN$7),0,($D515-SUM($F515:AM515)-SUM($F454:AM454))/($E515+$C515-AN$7))</f>
        <v>0</v>
      </c>
      <c r="AO515" s="339">
        <f>IF(OR($C515&gt;AO$7,$C515+$E515-1&lt;AO$7),0,($D515-SUM($F515:AN515)-SUM($F454:AN454))/($E515+$C515-AO$7))</f>
        <v>0</v>
      </c>
      <c r="AP515" s="339">
        <f>IF(OR($C515&gt;AP$7,$C515+$E515-1&lt;AP$7),0,($D515-SUM($F515:AO515)-SUM($F454:AO454))/($E515+$C515-AP$7))</f>
        <v>0</v>
      </c>
      <c r="AQ515" s="339">
        <f>IF(OR($C515&gt;AQ$7,$C515+$E515-1&lt;AQ$7),0,($D515-SUM($F515:AP515)-SUM($F454:AP454))/($E515+$C515-AQ$7))</f>
        <v>0</v>
      </c>
      <c r="AR515" s="339">
        <f>IF(OR($C515&gt;AR$7,$C515+$E515-1&lt;AR$7),0,($D515-SUM($F515:AQ515)-SUM($F454:AQ454))/($E515+$C515-AR$7))</f>
        <v>0</v>
      </c>
      <c r="AS515" s="339">
        <f>IF(OR($C515&gt;AS$7,$C515+$E515-1&lt;AS$7),0,($D515-SUM($F515:AR515)-SUM($F454:AR454))/($E515+$C515-AS$7))</f>
        <v>0</v>
      </c>
      <c r="AT515" s="339">
        <f>IF(OR($C515&gt;AT$7,$C515+$E515-1&lt;AT$7),0,($D515-SUM($F515:AS515)-SUM($F454:AS454))/($E515+$C515-AT$7))</f>
        <v>0</v>
      </c>
      <c r="AU515" s="339">
        <f>IF(OR($C515&gt;AU$7,$C515+$E515-1&lt;AU$7),0,($D515-SUM($F515:AT515)-SUM($F454:AT454))/($E515+$C515-AU$7))</f>
        <v>0</v>
      </c>
      <c r="AV515" s="339">
        <f>IF(OR($C515&gt;AV$7,$C515+$E515-1&lt;AV$7),0,($D515-SUM($F515:AU515)-SUM($F454:AU454))/($E515+$C515-AV$7))</f>
        <v>0</v>
      </c>
      <c r="AW515" s="339">
        <f>IF(OR($C515&gt;AW$7,$C515+$E515-1&lt;AW$7),0,($D515-SUM($F515:AV515)-SUM($F454:AV454))/($E515+$C515-AW$7))</f>
        <v>0</v>
      </c>
      <c r="AX515" s="339">
        <f>IF(OR($C515&gt;AX$7,$C515+$E515-1&lt;AX$7),0,($D515-SUM($F515:AW515)-SUM($F454:AW454))/($E515+$C515-AX$7))</f>
        <v>0</v>
      </c>
      <c r="AY515" s="339">
        <f>IF(OR($C515&gt;AY$7,$C515+$E515-1&lt;AY$7),0,($D515-SUM($F515:AX515)-SUM($F454:AX454))/($E515+$C515-AY$7))</f>
        <v>0</v>
      </c>
      <c r="AZ515" s="339">
        <f>IF(OR($C515&gt;AZ$7,$C515+$E515-1&lt;AZ$7),0,($D515-SUM($F515:AY515)-SUM($F454:AY454))/($E515+$C515-AZ$7))</f>
        <v>0</v>
      </c>
      <c r="BA515" s="339">
        <f>IF(OR($C515&gt;BA$7,$C515+$E515-1&lt;BA$7),0,($D515-SUM($F515:AZ515)-SUM($F454:AZ454))/($E515+$C515-BA$7))</f>
        <v>0</v>
      </c>
      <c r="BB515" s="339">
        <f>IF(OR($C515&gt;BB$7,$C515+$E515-1&lt;BB$7),0,($D515-SUM($F515:BA515)-SUM($F454:BA454))/($E515+$C515-BB$7))</f>
        <v>0</v>
      </c>
      <c r="BC515" s="339">
        <f>IF(OR($C515&gt;BC$7,$C515+$E515-1&lt;BC$7),0,($D515-SUM($F515:BB515)-SUM($F454:BB454))/($E515+$C515-BC$7))</f>
        <v>0</v>
      </c>
      <c r="BD515" s="339">
        <f>IF(OR($C515&gt;BD$7,$C515+$E515-1&lt;BD$7),0,($D515-SUM($F515:BC515)-SUM($F454:BC454))/($E515+$C515-BD$7))</f>
        <v>0</v>
      </c>
      <c r="BE515" s="339">
        <f>IF(OR($C515&gt;BE$7,$C515+$E515-1&lt;BE$7),0,($D515-SUM($F515:BD515)-SUM($F454:BD454))/($E515+$C515-BE$7))</f>
        <v>0</v>
      </c>
      <c r="BF515" s="339">
        <f>IF(OR($C515&gt;BF$7,$C515+$E515-1&lt;BF$7),0,($D515-SUM($F515:BE515)-SUM($F454:BE454))/($E515+$C515-BF$7))</f>
        <v>0</v>
      </c>
      <c r="BG515" s="339">
        <f>IF(OR($C515&gt;BG$7,$C515+$E515-1&lt;BG$7),0,($D515-SUM($F515:BF515)-SUM($F454:BF454))/($E515+$C515-BG$7))</f>
        <v>0</v>
      </c>
      <c r="BH515" s="339">
        <f>IF(OR($C515&gt;BH$7,$C515+$E515-1&lt;BH$7),0,($D515-SUM($F515:BG515)-SUM($F454:BG454))/($E515+$C515-BH$7))</f>
        <v>0</v>
      </c>
      <c r="BI515" s="339">
        <f>IF(OR($C515&gt;BI$7,$C515+$E515-1&lt;BI$7),0,($D515-SUM($F515:BH515)-SUM($F454:BH454))/($E515+$C515-BI$7))</f>
        <v>0</v>
      </c>
      <c r="BJ515" s="339">
        <f>IF(OR($C515&gt;BJ$7,$C515+$E515-1&lt;BJ$7),0,($D515-SUM($F515:BI515)-SUM($F454:BI454))/($E515+$C515-BJ$7))</f>
        <v>0</v>
      </c>
      <c r="BK515" s="339">
        <f>IF(OR($C515&gt;BK$7,$C515+$E515-1&lt;BK$7),0,($D515-SUM($F515:BJ515)-SUM($F454:BJ454))/($E515+$C515-BK$7))</f>
        <v>0</v>
      </c>
      <c r="BL515" s="339">
        <f>IF(OR($C515&gt;BL$7,$C515+$E515-1&lt;BL$7),0,($D515-SUM($F515:BK515)-SUM($F454:BK454))/($E515+$C515-BL$7))</f>
        <v>0</v>
      </c>
      <c r="BM515" s="339">
        <f>IF(OR($C515&gt;BM$7,$C515+$E515-1&lt;BM$7),0,($D515-SUM($F515:BL515)-SUM($F454:BL454))/($E515+$C515-BM$7))</f>
        <v>0</v>
      </c>
      <c r="BN515" s="339">
        <f>IF(OR($C515&gt;BN$7,$C515+$E515-1&lt;BN$7),0,($D515-SUM($F515:BM515)-SUM($F454:BM454))/($E515+$C515-BN$7))</f>
        <v>0</v>
      </c>
      <c r="BO515" s="253"/>
      <c r="BP515" s="253"/>
      <c r="BQ515" s="253"/>
      <c r="BR515" s="253"/>
      <c r="BS515" s="253"/>
      <c r="BT515" s="253"/>
      <c r="BU515" s="253"/>
      <c r="BV515" s="253"/>
      <c r="BW515" s="253"/>
      <c r="BX515" s="253"/>
      <c r="BY515" s="253"/>
      <c r="BZ515" s="253"/>
      <c r="CA515" s="253"/>
      <c r="CB515" s="253"/>
      <c r="CC515" s="253"/>
      <c r="CD515" s="253"/>
      <c r="CE515" s="253"/>
      <c r="CF515" s="253"/>
      <c r="CG515" s="253"/>
      <c r="CH515" s="253"/>
      <c r="CI515" s="253"/>
      <c r="CJ515" s="253"/>
      <c r="CK515" s="253"/>
      <c r="CL515" s="253"/>
    </row>
    <row r="516" spans="1:90" hidden="1" outlineLevel="1" x14ac:dyDescent="0.15">
      <c r="A516" s="112"/>
      <c r="B516" s="87"/>
      <c r="C516" s="8">
        <v>41</v>
      </c>
      <c r="D516" s="337">
        <v>0</v>
      </c>
      <c r="E516" s="8">
        <f t="shared" si="37"/>
        <v>0</v>
      </c>
      <c r="F516" s="338"/>
      <c r="G516" s="339">
        <f>IF(OR($C516&gt;G$7,$C516+$E516-1&lt;G$7),0,($D516-SUM($F516:F516)-SUM($F455:F455))/($E516+$C516-G$7))</f>
        <v>0</v>
      </c>
      <c r="H516" s="339">
        <f>IF(OR($C516&gt;H$7,$C516+$E516-1&lt;H$7),0,($D516-SUM($F516:G516)-SUM($F455:G455))/($E516+$C516-H$7))</f>
        <v>0</v>
      </c>
      <c r="I516" s="339">
        <f>IF(OR($C516&gt;I$7,$C516+$E516-1&lt;I$7),0,($D516-SUM($F516:H516)-SUM($F455:H455))/($E516+$C516-I$7))</f>
        <v>0</v>
      </c>
      <c r="J516" s="339">
        <f>IF(OR($C516&gt;J$7,$C516+$E516-1&lt;J$7),0,($D516-SUM($F516:I516)-SUM($F455:I455))/($E516+$C516-J$7))</f>
        <v>0</v>
      </c>
      <c r="K516" s="339">
        <f>IF(OR($C516&gt;K$7,$C516+$E516-1&lt;K$7),0,($D516-SUM($F516:J516)-SUM($F455:J455))/($E516+$C516-K$7))</f>
        <v>0</v>
      </c>
      <c r="L516" s="339">
        <f>IF(OR($C516&gt;L$7,$C516+$E516-1&lt;L$7),0,($D516-SUM($F516:K516)-SUM($F455:K455))/($E516+$C516-L$7))</f>
        <v>0</v>
      </c>
      <c r="M516" s="339">
        <f>IF(OR($C516&gt;M$7,$C516+$E516-1&lt;M$7),0,($D516-SUM($F516:L516)-SUM($F455:L455))/($E516+$C516-M$7))</f>
        <v>0</v>
      </c>
      <c r="N516" s="339">
        <f>IF(OR($C516&gt;N$7,$C516+$E516-1&lt;N$7),0,($D516-SUM($F516:M516)-SUM($F455:M455))/($E516+$C516-N$7))</f>
        <v>0</v>
      </c>
      <c r="O516" s="339">
        <f>IF(OR($C516&gt;O$7,$C516+$E516-1&lt;O$7),0,($D516-SUM($F516:N516)-SUM($F455:N455))/($E516+$C516-O$7))</f>
        <v>0</v>
      </c>
      <c r="P516" s="339">
        <f>IF(OR($C516&gt;P$7,$C516+$E516-1&lt;P$7),0,($D516-SUM($F516:O516)-SUM($F455:O455))/($E516+$C516-P$7))</f>
        <v>0</v>
      </c>
      <c r="Q516" s="339">
        <f>IF(OR($C516&gt;Q$7,$C516+$E516-1&lt;Q$7),0,($D516-SUM($F516:P516)-SUM($F455:P455))/($E516+$C516-Q$7))</f>
        <v>0</v>
      </c>
      <c r="R516" s="339">
        <f>IF(OR($C516&gt;R$7,$C516+$E516-1&lt;R$7),0,($D516-SUM($F516:Q516)-SUM($F455:Q455))/($E516+$C516-R$7))</f>
        <v>0</v>
      </c>
      <c r="S516" s="339">
        <f>IF(OR($C516&gt;S$7,$C516+$E516-1&lt;S$7),0,($D516-SUM($F516:R516)-SUM($F455:R455))/($E516+$C516-S$7))</f>
        <v>0</v>
      </c>
      <c r="T516" s="339">
        <f>IF(OR($C516&gt;T$7,$C516+$E516-1&lt;T$7),0,($D516-SUM($F516:S516)-SUM($F455:S455))/($E516+$C516-T$7))</f>
        <v>0</v>
      </c>
      <c r="U516" s="339">
        <f>IF(OR($C516&gt;U$7,$C516+$E516-1&lt;U$7),0,($D516-SUM($F516:T516)-SUM($F455:T455))/($E516+$C516-U$7))</f>
        <v>0</v>
      </c>
      <c r="V516" s="339">
        <f>IF(OR($C516&gt;V$7,$C516+$E516-1&lt;V$7),0,($D516-SUM($F516:U516)-SUM($F455:U455))/($E516+$C516-V$7))</f>
        <v>0</v>
      </c>
      <c r="W516" s="339">
        <f>IF(OR($C516&gt;W$7,$C516+$E516-1&lt;W$7),0,($D516-SUM($F516:V516)-SUM($F455:V455))/($E516+$C516-W$7))</f>
        <v>0</v>
      </c>
      <c r="X516" s="339">
        <f>IF(OR($C516&gt;X$7,$C516+$E516-1&lt;X$7),0,($D516-SUM($F516:W516)-SUM($F455:W455))/($E516+$C516-X$7))</f>
        <v>0</v>
      </c>
      <c r="Y516" s="339">
        <f>IF(OR($C516&gt;Y$7,$C516+$E516-1&lt;Y$7),0,($D516-SUM($F516:X516)-SUM($F455:X455))/($E516+$C516-Y$7))</f>
        <v>0</v>
      </c>
      <c r="Z516" s="339">
        <f>IF(OR($C516&gt;Z$7,$C516+$E516-1&lt;Z$7),0,($D516-SUM($F516:Y516)-SUM($F455:Y455))/($E516+$C516-Z$7))</f>
        <v>0</v>
      </c>
      <c r="AA516" s="339">
        <f>IF(OR($C516&gt;AA$7,$C516+$E516-1&lt;AA$7),0,($D516-SUM($F516:Z516)-SUM($F455:Z455))/($E516+$C516-AA$7))</f>
        <v>0</v>
      </c>
      <c r="AB516" s="339">
        <f>IF(OR($C516&gt;AB$7,$C516+$E516-1&lt;AB$7),0,($D516-SUM($F516:AA516)-SUM($F455:AA455))/($E516+$C516-AB$7))</f>
        <v>0</v>
      </c>
      <c r="AC516" s="339">
        <f>IF(OR($C516&gt;AC$7,$C516+$E516-1&lt;AC$7),0,($D516-SUM($F516:AB516)-SUM($F455:AB455))/($E516+$C516-AC$7))</f>
        <v>0</v>
      </c>
      <c r="AD516" s="339">
        <f>IF(OR($C516&gt;AD$7,$C516+$E516-1&lt;AD$7),0,($D516-SUM($F516:AC516)-SUM($F455:AC455))/($E516+$C516-AD$7))</f>
        <v>0</v>
      </c>
      <c r="AE516" s="339">
        <f>IF(OR($C516&gt;AE$7,$C516+$E516-1&lt;AE$7),0,($D516-SUM($F516:AD516)-SUM($F455:AD455))/($E516+$C516-AE$7))</f>
        <v>0</v>
      </c>
      <c r="AF516" s="339">
        <f>IF(OR($C516&gt;AF$7,$C516+$E516-1&lt;AF$7),0,($D516-SUM($F516:AE516)-SUM($F455:AE455))/($E516+$C516-AF$7))</f>
        <v>0</v>
      </c>
      <c r="AG516" s="339">
        <f>IF(OR($C516&gt;AG$7,$C516+$E516-1&lt;AG$7),0,($D516-SUM($F516:AF516)-SUM($F455:AF455))/($E516+$C516-AG$7))</f>
        <v>0</v>
      </c>
      <c r="AH516" s="339">
        <f>IF(OR($C516&gt;AH$7,$C516+$E516-1&lt;AH$7),0,($D516-SUM($F516:AG516)-SUM($F455:AG455))/($E516+$C516-AH$7))</f>
        <v>0</v>
      </c>
      <c r="AI516" s="339">
        <f>IF(OR($C516&gt;AI$7,$C516+$E516-1&lt;AI$7),0,($D516-SUM($F516:AH516)-SUM($F455:AH455))/($E516+$C516-AI$7))</f>
        <v>0</v>
      </c>
      <c r="AJ516" s="339">
        <f>IF(OR($C516&gt;AJ$7,$C516+$E516-1&lt;AJ$7),0,($D516-SUM($F516:AI516)-SUM($F455:AI455))/($E516+$C516-AJ$7))</f>
        <v>0</v>
      </c>
      <c r="AK516" s="339">
        <f>IF(OR($C516&gt;AK$7,$C516+$E516-1&lt;AK$7),0,($D516-SUM($F516:AJ516)-SUM($F455:AJ455))/($E516+$C516-AK$7))</f>
        <v>0</v>
      </c>
      <c r="AL516" s="339">
        <f>IF(OR($C516&gt;AL$7,$C516+$E516-1&lt;AL$7),0,($D516-SUM($F516:AK516)-SUM($F455:AK455))/($E516+$C516-AL$7))</f>
        <v>0</v>
      </c>
      <c r="AM516" s="339">
        <f>IF(OR($C516&gt;AM$7,$C516+$E516-1&lt;AM$7),0,($D516-SUM($F516:AL516)-SUM($F455:AL455))/($E516+$C516-AM$7))</f>
        <v>0</v>
      </c>
      <c r="AN516" s="339">
        <f>IF(OR($C516&gt;AN$7,$C516+$E516-1&lt;AN$7),0,($D516-SUM($F516:AM516)-SUM($F455:AM455))/($E516+$C516-AN$7))</f>
        <v>0</v>
      </c>
      <c r="AO516" s="339">
        <f>IF(OR($C516&gt;AO$7,$C516+$E516-1&lt;AO$7),0,($D516-SUM($F516:AN516)-SUM($F455:AN455))/($E516+$C516-AO$7))</f>
        <v>0</v>
      </c>
      <c r="AP516" s="339">
        <f>IF(OR($C516&gt;AP$7,$C516+$E516-1&lt;AP$7),0,($D516-SUM($F516:AO516)-SUM($F455:AO455))/($E516+$C516-AP$7))</f>
        <v>0</v>
      </c>
      <c r="AQ516" s="339">
        <f>IF(OR($C516&gt;AQ$7,$C516+$E516-1&lt;AQ$7),0,($D516-SUM($F516:AP516)-SUM($F455:AP455))/($E516+$C516-AQ$7))</f>
        <v>0</v>
      </c>
      <c r="AR516" s="339">
        <f>IF(OR($C516&gt;AR$7,$C516+$E516-1&lt;AR$7),0,($D516-SUM($F516:AQ516)-SUM($F455:AQ455))/($E516+$C516-AR$7))</f>
        <v>0</v>
      </c>
      <c r="AS516" s="339">
        <f>IF(OR($C516&gt;AS$7,$C516+$E516-1&lt;AS$7),0,($D516-SUM($F516:AR516)-SUM($F455:AR455))/($E516+$C516-AS$7))</f>
        <v>0</v>
      </c>
      <c r="AT516" s="339">
        <f>IF(OR($C516&gt;AT$7,$C516+$E516-1&lt;AT$7),0,($D516-SUM($F516:AS516)-SUM($F455:AS455))/($E516+$C516-AT$7))</f>
        <v>0</v>
      </c>
      <c r="AU516" s="339">
        <f>IF(OR($C516&gt;AU$7,$C516+$E516-1&lt;AU$7),0,($D516-SUM($F516:AT516)-SUM($F455:AT455))/($E516+$C516-AU$7))</f>
        <v>0</v>
      </c>
      <c r="AV516" s="339">
        <f>IF(OR($C516&gt;AV$7,$C516+$E516-1&lt;AV$7),0,($D516-SUM($F516:AU516)-SUM($F455:AU455))/($E516+$C516-AV$7))</f>
        <v>0</v>
      </c>
      <c r="AW516" s="339">
        <f>IF(OR($C516&gt;AW$7,$C516+$E516-1&lt;AW$7),0,($D516-SUM($F516:AV516)-SUM($F455:AV455))/($E516+$C516-AW$7))</f>
        <v>0</v>
      </c>
      <c r="AX516" s="339">
        <f>IF(OR($C516&gt;AX$7,$C516+$E516-1&lt;AX$7),0,($D516-SUM($F516:AW516)-SUM($F455:AW455))/($E516+$C516-AX$7))</f>
        <v>0</v>
      </c>
      <c r="AY516" s="339">
        <f>IF(OR($C516&gt;AY$7,$C516+$E516-1&lt;AY$7),0,($D516-SUM($F516:AX516)-SUM($F455:AX455))/($E516+$C516-AY$7))</f>
        <v>0</v>
      </c>
      <c r="AZ516" s="339">
        <f>IF(OR($C516&gt;AZ$7,$C516+$E516-1&lt;AZ$7),0,($D516-SUM($F516:AY516)-SUM($F455:AY455))/($E516+$C516-AZ$7))</f>
        <v>0</v>
      </c>
      <c r="BA516" s="339">
        <f>IF(OR($C516&gt;BA$7,$C516+$E516-1&lt;BA$7),0,($D516-SUM($F516:AZ516)-SUM($F455:AZ455))/($E516+$C516-BA$7))</f>
        <v>0</v>
      </c>
      <c r="BB516" s="339">
        <f>IF(OR($C516&gt;BB$7,$C516+$E516-1&lt;BB$7),0,($D516-SUM($F516:BA516)-SUM($F455:BA455))/($E516+$C516-BB$7))</f>
        <v>0</v>
      </c>
      <c r="BC516" s="339">
        <f>IF(OR($C516&gt;BC$7,$C516+$E516-1&lt;BC$7),0,($D516-SUM($F516:BB516)-SUM($F455:BB455))/($E516+$C516-BC$7))</f>
        <v>0</v>
      </c>
      <c r="BD516" s="339">
        <f>IF(OR($C516&gt;BD$7,$C516+$E516-1&lt;BD$7),0,($D516-SUM($F516:BC516)-SUM($F455:BC455))/($E516+$C516-BD$7))</f>
        <v>0</v>
      </c>
      <c r="BE516" s="339">
        <f>IF(OR($C516&gt;BE$7,$C516+$E516-1&lt;BE$7),0,($D516-SUM($F516:BD516)-SUM($F455:BD455))/($E516+$C516-BE$7))</f>
        <v>0</v>
      </c>
      <c r="BF516" s="339">
        <f>IF(OR($C516&gt;BF$7,$C516+$E516-1&lt;BF$7),0,($D516-SUM($F516:BE516)-SUM($F455:BE455))/($E516+$C516-BF$7))</f>
        <v>0</v>
      </c>
      <c r="BG516" s="339">
        <f>IF(OR($C516&gt;BG$7,$C516+$E516-1&lt;BG$7),0,($D516-SUM($F516:BF516)-SUM($F455:BF455))/($E516+$C516-BG$7))</f>
        <v>0</v>
      </c>
      <c r="BH516" s="339">
        <f>IF(OR($C516&gt;BH$7,$C516+$E516-1&lt;BH$7),0,($D516-SUM($F516:BG516)-SUM($F455:BG455))/($E516+$C516-BH$7))</f>
        <v>0</v>
      </c>
      <c r="BI516" s="339">
        <f>IF(OR($C516&gt;BI$7,$C516+$E516-1&lt;BI$7),0,($D516-SUM($F516:BH516)-SUM($F455:BH455))/($E516+$C516-BI$7))</f>
        <v>0</v>
      </c>
      <c r="BJ516" s="339">
        <f>IF(OR($C516&gt;BJ$7,$C516+$E516-1&lt;BJ$7),0,($D516-SUM($F516:BI516)-SUM($F455:BI455))/($E516+$C516-BJ$7))</f>
        <v>0</v>
      </c>
      <c r="BK516" s="339">
        <f>IF(OR($C516&gt;BK$7,$C516+$E516-1&lt;BK$7),0,($D516-SUM($F516:BJ516)-SUM($F455:BJ455))/($E516+$C516-BK$7))</f>
        <v>0</v>
      </c>
      <c r="BL516" s="339">
        <f>IF(OR($C516&gt;BL$7,$C516+$E516-1&lt;BL$7),0,($D516-SUM($F516:BK516)-SUM($F455:BK455))/($E516+$C516-BL$7))</f>
        <v>0</v>
      </c>
      <c r="BM516" s="339">
        <f>IF(OR($C516&gt;BM$7,$C516+$E516-1&lt;BM$7),0,($D516-SUM($F516:BL516)-SUM($F455:BL455))/($E516+$C516-BM$7))</f>
        <v>0</v>
      </c>
      <c r="BN516" s="339">
        <f>IF(OR($C516&gt;BN$7,$C516+$E516-1&lt;BN$7),0,($D516-SUM($F516:BM516)-SUM($F455:BM455))/($E516+$C516-BN$7))</f>
        <v>0</v>
      </c>
      <c r="BO516" s="253"/>
      <c r="BP516" s="253"/>
      <c r="BQ516" s="253"/>
      <c r="BR516" s="253"/>
      <c r="BS516" s="253"/>
      <c r="BT516" s="253"/>
      <c r="BU516" s="253"/>
      <c r="BV516" s="253"/>
      <c r="BW516" s="253"/>
      <c r="BX516" s="253"/>
      <c r="BY516" s="253"/>
      <c r="BZ516" s="253"/>
      <c r="CA516" s="253"/>
      <c r="CB516" s="253"/>
      <c r="CC516" s="253"/>
      <c r="CD516" s="253"/>
      <c r="CE516" s="253"/>
      <c r="CF516" s="253"/>
      <c r="CG516" s="253"/>
      <c r="CH516" s="253"/>
      <c r="CI516" s="253"/>
      <c r="CJ516" s="253"/>
      <c r="CK516" s="253"/>
      <c r="CL516" s="253"/>
    </row>
    <row r="517" spans="1:90" hidden="1" outlineLevel="1" x14ac:dyDescent="0.15">
      <c r="A517" s="112"/>
      <c r="B517" s="87"/>
      <c r="C517" s="8">
        <v>42</v>
      </c>
      <c r="D517" s="337">
        <v>0</v>
      </c>
      <c r="E517" s="8">
        <f t="shared" si="37"/>
        <v>0</v>
      </c>
      <c r="F517" s="338"/>
      <c r="G517" s="339">
        <f>IF(OR($C517&gt;G$7,$C517+$E517-1&lt;G$7),0,($D517-SUM($F517:F517)-SUM($F456:F456))/($E517+$C517-G$7))</f>
        <v>0</v>
      </c>
      <c r="H517" s="339">
        <f>IF(OR($C517&gt;H$7,$C517+$E517-1&lt;H$7),0,($D517-SUM($F517:G517)-SUM($F456:G456))/($E517+$C517-H$7))</f>
        <v>0</v>
      </c>
      <c r="I517" s="339">
        <f>IF(OR($C517&gt;I$7,$C517+$E517-1&lt;I$7),0,($D517-SUM($F517:H517)-SUM($F456:H456))/($E517+$C517-I$7))</f>
        <v>0</v>
      </c>
      <c r="J517" s="339">
        <f>IF(OR($C517&gt;J$7,$C517+$E517-1&lt;J$7),0,($D517-SUM($F517:I517)-SUM($F456:I456))/($E517+$C517-J$7))</f>
        <v>0</v>
      </c>
      <c r="K517" s="339">
        <f>IF(OR($C517&gt;K$7,$C517+$E517-1&lt;K$7),0,($D517-SUM($F517:J517)-SUM($F456:J456))/($E517+$C517-K$7))</f>
        <v>0</v>
      </c>
      <c r="L517" s="339">
        <f>IF(OR($C517&gt;L$7,$C517+$E517-1&lt;L$7),0,($D517-SUM($F517:K517)-SUM($F456:K456))/($E517+$C517-L$7))</f>
        <v>0</v>
      </c>
      <c r="M517" s="339">
        <f>IF(OR($C517&gt;M$7,$C517+$E517-1&lt;M$7),0,($D517-SUM($F517:L517)-SUM($F456:L456))/($E517+$C517-M$7))</f>
        <v>0</v>
      </c>
      <c r="N517" s="339">
        <f>IF(OR($C517&gt;N$7,$C517+$E517-1&lt;N$7),0,($D517-SUM($F517:M517)-SUM($F456:M456))/($E517+$C517-N$7))</f>
        <v>0</v>
      </c>
      <c r="O517" s="339">
        <f>IF(OR($C517&gt;O$7,$C517+$E517-1&lt;O$7),0,($D517-SUM($F517:N517)-SUM($F456:N456))/($E517+$C517-O$7))</f>
        <v>0</v>
      </c>
      <c r="P517" s="339">
        <f>IF(OR($C517&gt;P$7,$C517+$E517-1&lt;P$7),0,($D517-SUM($F517:O517)-SUM($F456:O456))/($E517+$C517-P$7))</f>
        <v>0</v>
      </c>
      <c r="Q517" s="339">
        <f>IF(OR($C517&gt;Q$7,$C517+$E517-1&lt;Q$7),0,($D517-SUM($F517:P517)-SUM($F456:P456))/($E517+$C517-Q$7))</f>
        <v>0</v>
      </c>
      <c r="R517" s="339">
        <f>IF(OR($C517&gt;R$7,$C517+$E517-1&lt;R$7),0,($D517-SUM($F517:Q517)-SUM($F456:Q456))/($E517+$C517-R$7))</f>
        <v>0</v>
      </c>
      <c r="S517" s="339">
        <f>IF(OR($C517&gt;S$7,$C517+$E517-1&lt;S$7),0,($D517-SUM($F517:R517)-SUM($F456:R456))/($E517+$C517-S$7))</f>
        <v>0</v>
      </c>
      <c r="T517" s="339">
        <f>IF(OR($C517&gt;T$7,$C517+$E517-1&lt;T$7),0,($D517-SUM($F517:S517)-SUM($F456:S456))/($E517+$C517-T$7))</f>
        <v>0</v>
      </c>
      <c r="U517" s="339">
        <f>IF(OR($C517&gt;U$7,$C517+$E517-1&lt;U$7),0,($D517-SUM($F517:T517)-SUM($F456:T456))/($E517+$C517-U$7))</f>
        <v>0</v>
      </c>
      <c r="V517" s="339">
        <f>IF(OR($C517&gt;V$7,$C517+$E517-1&lt;V$7),0,($D517-SUM($F517:U517)-SUM($F456:U456))/($E517+$C517-V$7))</f>
        <v>0</v>
      </c>
      <c r="W517" s="339">
        <f>IF(OR($C517&gt;W$7,$C517+$E517-1&lt;W$7),0,($D517-SUM($F517:V517)-SUM($F456:V456))/($E517+$C517-W$7))</f>
        <v>0</v>
      </c>
      <c r="X517" s="339">
        <f>IF(OR($C517&gt;X$7,$C517+$E517-1&lt;X$7),0,($D517-SUM($F517:W517)-SUM($F456:W456))/($E517+$C517-X$7))</f>
        <v>0</v>
      </c>
      <c r="Y517" s="339">
        <f>IF(OR($C517&gt;Y$7,$C517+$E517-1&lt;Y$7),0,($D517-SUM($F517:X517)-SUM($F456:X456))/($E517+$C517-Y$7))</f>
        <v>0</v>
      </c>
      <c r="Z517" s="339">
        <f>IF(OR($C517&gt;Z$7,$C517+$E517-1&lt;Z$7),0,($D517-SUM($F517:Y517)-SUM($F456:Y456))/($E517+$C517-Z$7))</f>
        <v>0</v>
      </c>
      <c r="AA517" s="339">
        <f>IF(OR($C517&gt;AA$7,$C517+$E517-1&lt;AA$7),0,($D517-SUM($F517:Z517)-SUM($F456:Z456))/($E517+$C517-AA$7))</f>
        <v>0</v>
      </c>
      <c r="AB517" s="339">
        <f>IF(OR($C517&gt;AB$7,$C517+$E517-1&lt;AB$7),0,($D517-SUM($F517:AA517)-SUM($F456:AA456))/($E517+$C517-AB$7))</f>
        <v>0</v>
      </c>
      <c r="AC517" s="339">
        <f>IF(OR($C517&gt;AC$7,$C517+$E517-1&lt;AC$7),0,($D517-SUM($F517:AB517)-SUM($F456:AB456))/($E517+$C517-AC$7))</f>
        <v>0</v>
      </c>
      <c r="AD517" s="339">
        <f>IF(OR($C517&gt;AD$7,$C517+$E517-1&lt;AD$7),0,($D517-SUM($F517:AC517)-SUM($F456:AC456))/($E517+$C517-AD$7))</f>
        <v>0</v>
      </c>
      <c r="AE517" s="339">
        <f>IF(OR($C517&gt;AE$7,$C517+$E517-1&lt;AE$7),0,($D517-SUM($F517:AD517)-SUM($F456:AD456))/($E517+$C517-AE$7))</f>
        <v>0</v>
      </c>
      <c r="AF517" s="339">
        <f>IF(OR($C517&gt;AF$7,$C517+$E517-1&lt;AF$7),0,($D517-SUM($F517:AE517)-SUM($F456:AE456))/($E517+$C517-AF$7))</f>
        <v>0</v>
      </c>
      <c r="AG517" s="339">
        <f>IF(OR($C517&gt;AG$7,$C517+$E517-1&lt;AG$7),0,($D517-SUM($F517:AF517)-SUM($F456:AF456))/($E517+$C517-AG$7))</f>
        <v>0</v>
      </c>
      <c r="AH517" s="339">
        <f>IF(OR($C517&gt;AH$7,$C517+$E517-1&lt;AH$7),0,($D517-SUM($F517:AG517)-SUM($F456:AG456))/($E517+$C517-AH$7))</f>
        <v>0</v>
      </c>
      <c r="AI517" s="339">
        <f>IF(OR($C517&gt;AI$7,$C517+$E517-1&lt;AI$7),0,($D517-SUM($F517:AH517)-SUM($F456:AH456))/($E517+$C517-AI$7))</f>
        <v>0</v>
      </c>
      <c r="AJ517" s="339">
        <f>IF(OR($C517&gt;AJ$7,$C517+$E517-1&lt;AJ$7),0,($D517-SUM($F517:AI517)-SUM($F456:AI456))/($E517+$C517-AJ$7))</f>
        <v>0</v>
      </c>
      <c r="AK517" s="339">
        <f>IF(OR($C517&gt;AK$7,$C517+$E517-1&lt;AK$7),0,($D517-SUM($F517:AJ517)-SUM($F456:AJ456))/($E517+$C517-AK$7))</f>
        <v>0</v>
      </c>
      <c r="AL517" s="339">
        <f>IF(OR($C517&gt;AL$7,$C517+$E517-1&lt;AL$7),0,($D517-SUM($F517:AK517)-SUM($F456:AK456))/($E517+$C517-AL$7))</f>
        <v>0</v>
      </c>
      <c r="AM517" s="339">
        <f>IF(OR($C517&gt;AM$7,$C517+$E517-1&lt;AM$7),0,($D517-SUM($F517:AL517)-SUM($F456:AL456))/($E517+$C517-AM$7))</f>
        <v>0</v>
      </c>
      <c r="AN517" s="339">
        <f>IF(OR($C517&gt;AN$7,$C517+$E517-1&lt;AN$7),0,($D517-SUM($F517:AM517)-SUM($F456:AM456))/($E517+$C517-AN$7))</f>
        <v>0</v>
      </c>
      <c r="AO517" s="339">
        <f>IF(OR($C517&gt;AO$7,$C517+$E517-1&lt;AO$7),0,($D517-SUM($F517:AN517)-SUM($F456:AN456))/($E517+$C517-AO$7))</f>
        <v>0</v>
      </c>
      <c r="AP517" s="339">
        <f>IF(OR($C517&gt;AP$7,$C517+$E517-1&lt;AP$7),0,($D517-SUM($F517:AO517)-SUM($F456:AO456))/($E517+$C517-AP$7))</f>
        <v>0</v>
      </c>
      <c r="AQ517" s="339">
        <f>IF(OR($C517&gt;AQ$7,$C517+$E517-1&lt;AQ$7),0,($D517-SUM($F517:AP517)-SUM($F456:AP456))/($E517+$C517-AQ$7))</f>
        <v>0</v>
      </c>
      <c r="AR517" s="339">
        <f>IF(OR($C517&gt;AR$7,$C517+$E517-1&lt;AR$7),0,($D517-SUM($F517:AQ517)-SUM($F456:AQ456))/($E517+$C517-AR$7))</f>
        <v>0</v>
      </c>
      <c r="AS517" s="339">
        <f>IF(OR($C517&gt;AS$7,$C517+$E517-1&lt;AS$7),0,($D517-SUM($F517:AR517)-SUM($F456:AR456))/($E517+$C517-AS$7))</f>
        <v>0</v>
      </c>
      <c r="AT517" s="339">
        <f>IF(OR($C517&gt;AT$7,$C517+$E517-1&lt;AT$7),0,($D517-SUM($F517:AS517)-SUM($F456:AS456))/($E517+$C517-AT$7))</f>
        <v>0</v>
      </c>
      <c r="AU517" s="339">
        <f>IF(OR($C517&gt;AU$7,$C517+$E517-1&lt;AU$7),0,($D517-SUM($F517:AT517)-SUM($F456:AT456))/($E517+$C517-AU$7))</f>
        <v>0</v>
      </c>
      <c r="AV517" s="339">
        <f>IF(OR($C517&gt;AV$7,$C517+$E517-1&lt;AV$7),0,($D517-SUM($F517:AU517)-SUM($F456:AU456))/($E517+$C517-AV$7))</f>
        <v>0</v>
      </c>
      <c r="AW517" s="339">
        <f>IF(OR($C517&gt;AW$7,$C517+$E517-1&lt;AW$7),0,($D517-SUM($F517:AV517)-SUM($F456:AV456))/($E517+$C517-AW$7))</f>
        <v>0</v>
      </c>
      <c r="AX517" s="339">
        <f>IF(OR($C517&gt;AX$7,$C517+$E517-1&lt;AX$7),0,($D517-SUM($F517:AW517)-SUM($F456:AW456))/($E517+$C517-AX$7))</f>
        <v>0</v>
      </c>
      <c r="AY517" s="339">
        <f>IF(OR($C517&gt;AY$7,$C517+$E517-1&lt;AY$7),0,($D517-SUM($F517:AX517)-SUM($F456:AX456))/($E517+$C517-AY$7))</f>
        <v>0</v>
      </c>
      <c r="AZ517" s="339">
        <f>IF(OR($C517&gt;AZ$7,$C517+$E517-1&lt;AZ$7),0,($D517-SUM($F517:AY517)-SUM($F456:AY456))/($E517+$C517-AZ$7))</f>
        <v>0</v>
      </c>
      <c r="BA517" s="339">
        <f>IF(OR($C517&gt;BA$7,$C517+$E517-1&lt;BA$7),0,($D517-SUM($F517:AZ517)-SUM($F456:AZ456))/($E517+$C517-BA$7))</f>
        <v>0</v>
      </c>
      <c r="BB517" s="339">
        <f>IF(OR($C517&gt;BB$7,$C517+$E517-1&lt;BB$7),0,($D517-SUM($F517:BA517)-SUM($F456:BA456))/($E517+$C517-BB$7))</f>
        <v>0</v>
      </c>
      <c r="BC517" s="339">
        <f>IF(OR($C517&gt;BC$7,$C517+$E517-1&lt;BC$7),0,($D517-SUM($F517:BB517)-SUM($F456:BB456))/($E517+$C517-BC$7))</f>
        <v>0</v>
      </c>
      <c r="BD517" s="339">
        <f>IF(OR($C517&gt;BD$7,$C517+$E517-1&lt;BD$7),0,($D517-SUM($F517:BC517)-SUM($F456:BC456))/($E517+$C517-BD$7))</f>
        <v>0</v>
      </c>
      <c r="BE517" s="339">
        <f>IF(OR($C517&gt;BE$7,$C517+$E517-1&lt;BE$7),0,($D517-SUM($F517:BD517)-SUM($F456:BD456))/($E517+$C517-BE$7))</f>
        <v>0</v>
      </c>
      <c r="BF517" s="339">
        <f>IF(OR($C517&gt;BF$7,$C517+$E517-1&lt;BF$7),0,($D517-SUM($F517:BE517)-SUM($F456:BE456))/($E517+$C517-BF$7))</f>
        <v>0</v>
      </c>
      <c r="BG517" s="339">
        <f>IF(OR($C517&gt;BG$7,$C517+$E517-1&lt;BG$7),0,($D517-SUM($F517:BF517)-SUM($F456:BF456))/($E517+$C517-BG$7))</f>
        <v>0</v>
      </c>
      <c r="BH517" s="339">
        <f>IF(OR($C517&gt;BH$7,$C517+$E517-1&lt;BH$7),0,($D517-SUM($F517:BG517)-SUM($F456:BG456))/($E517+$C517-BH$7))</f>
        <v>0</v>
      </c>
      <c r="BI517" s="339">
        <f>IF(OR($C517&gt;BI$7,$C517+$E517-1&lt;BI$7),0,($D517-SUM($F517:BH517)-SUM($F456:BH456))/($E517+$C517-BI$7))</f>
        <v>0</v>
      </c>
      <c r="BJ517" s="339">
        <f>IF(OR($C517&gt;BJ$7,$C517+$E517-1&lt;BJ$7),0,($D517-SUM($F517:BI517)-SUM($F456:BI456))/($E517+$C517-BJ$7))</f>
        <v>0</v>
      </c>
      <c r="BK517" s="339">
        <f>IF(OR($C517&gt;BK$7,$C517+$E517-1&lt;BK$7),0,($D517-SUM($F517:BJ517)-SUM($F456:BJ456))/($E517+$C517-BK$7))</f>
        <v>0</v>
      </c>
      <c r="BL517" s="339">
        <f>IF(OR($C517&gt;BL$7,$C517+$E517-1&lt;BL$7),0,($D517-SUM($F517:BK517)-SUM($F456:BK456))/($E517+$C517-BL$7))</f>
        <v>0</v>
      </c>
      <c r="BM517" s="339">
        <f>IF(OR($C517&gt;BM$7,$C517+$E517-1&lt;BM$7),0,($D517-SUM($F517:BL517)-SUM($F456:BL456))/($E517+$C517-BM$7))</f>
        <v>0</v>
      </c>
      <c r="BN517" s="339">
        <f>IF(OR($C517&gt;BN$7,$C517+$E517-1&lt;BN$7),0,($D517-SUM($F517:BM517)-SUM($F456:BM456))/($E517+$C517-BN$7))</f>
        <v>0</v>
      </c>
      <c r="BO517" s="253"/>
      <c r="BP517" s="253"/>
      <c r="BQ517" s="253"/>
      <c r="BR517" s="253"/>
      <c r="BS517" s="253"/>
      <c r="BT517" s="253"/>
      <c r="BU517" s="253"/>
      <c r="BV517" s="253"/>
      <c r="BW517" s="253"/>
      <c r="BX517" s="253"/>
      <c r="BY517" s="253"/>
      <c r="BZ517" s="253"/>
      <c r="CA517" s="253"/>
      <c r="CB517" s="253"/>
      <c r="CC517" s="253"/>
      <c r="CD517" s="253"/>
      <c r="CE517" s="253"/>
      <c r="CF517" s="253"/>
      <c r="CG517" s="253"/>
      <c r="CH517" s="253"/>
      <c r="CI517" s="253"/>
      <c r="CJ517" s="253"/>
      <c r="CK517" s="253"/>
      <c r="CL517" s="253"/>
    </row>
    <row r="518" spans="1:90" hidden="1" outlineLevel="1" x14ac:dyDescent="0.15">
      <c r="A518" s="112"/>
      <c r="B518" s="87"/>
      <c r="C518" s="8">
        <v>43</v>
      </c>
      <c r="D518" s="337">
        <v>0</v>
      </c>
      <c r="E518" s="8">
        <f t="shared" si="37"/>
        <v>0</v>
      </c>
      <c r="F518" s="338"/>
      <c r="G518" s="339">
        <f>IF(OR($C518&gt;G$7,$C518+$E518-1&lt;G$7),0,($D518-SUM($F518:F518)-SUM($F457:F457))/($E518+$C518-G$7))</f>
        <v>0</v>
      </c>
      <c r="H518" s="339">
        <f>IF(OR($C518&gt;H$7,$C518+$E518-1&lt;H$7),0,($D518-SUM($F518:G518)-SUM($F457:G457))/($E518+$C518-H$7))</f>
        <v>0</v>
      </c>
      <c r="I518" s="339">
        <f>IF(OR($C518&gt;I$7,$C518+$E518-1&lt;I$7),0,($D518-SUM($F518:H518)-SUM($F457:H457))/($E518+$C518-I$7))</f>
        <v>0</v>
      </c>
      <c r="J518" s="339">
        <f>IF(OR($C518&gt;J$7,$C518+$E518-1&lt;J$7),0,($D518-SUM($F518:I518)-SUM($F457:I457))/($E518+$C518-J$7))</f>
        <v>0</v>
      </c>
      <c r="K518" s="339">
        <f>IF(OR($C518&gt;K$7,$C518+$E518-1&lt;K$7),0,($D518-SUM($F518:J518)-SUM($F457:J457))/($E518+$C518-K$7))</f>
        <v>0</v>
      </c>
      <c r="L518" s="339">
        <f>IF(OR($C518&gt;L$7,$C518+$E518-1&lt;L$7),0,($D518-SUM($F518:K518)-SUM($F457:K457))/($E518+$C518-L$7))</f>
        <v>0</v>
      </c>
      <c r="M518" s="339">
        <f>IF(OR($C518&gt;M$7,$C518+$E518-1&lt;M$7),0,($D518-SUM($F518:L518)-SUM($F457:L457))/($E518+$C518-M$7))</f>
        <v>0</v>
      </c>
      <c r="N518" s="339">
        <f>IF(OR($C518&gt;N$7,$C518+$E518-1&lt;N$7),0,($D518-SUM($F518:M518)-SUM($F457:M457))/($E518+$C518-N$7))</f>
        <v>0</v>
      </c>
      <c r="O518" s="339">
        <f>IF(OR($C518&gt;O$7,$C518+$E518-1&lt;O$7),0,($D518-SUM($F518:N518)-SUM($F457:N457))/($E518+$C518-O$7))</f>
        <v>0</v>
      </c>
      <c r="P518" s="339">
        <f>IF(OR($C518&gt;P$7,$C518+$E518-1&lt;P$7),0,($D518-SUM($F518:O518)-SUM($F457:O457))/($E518+$C518-P$7))</f>
        <v>0</v>
      </c>
      <c r="Q518" s="339">
        <f>IF(OR($C518&gt;Q$7,$C518+$E518-1&lt;Q$7),0,($D518-SUM($F518:P518)-SUM($F457:P457))/($E518+$C518-Q$7))</f>
        <v>0</v>
      </c>
      <c r="R518" s="339">
        <f>IF(OR($C518&gt;R$7,$C518+$E518-1&lt;R$7),0,($D518-SUM($F518:Q518)-SUM($F457:Q457))/($E518+$C518-R$7))</f>
        <v>0</v>
      </c>
      <c r="S518" s="339">
        <f>IF(OR($C518&gt;S$7,$C518+$E518-1&lt;S$7),0,($D518-SUM($F518:R518)-SUM($F457:R457))/($E518+$C518-S$7))</f>
        <v>0</v>
      </c>
      <c r="T518" s="339">
        <f>IF(OR($C518&gt;T$7,$C518+$E518-1&lt;T$7),0,($D518-SUM($F518:S518)-SUM($F457:S457))/($E518+$C518-T$7))</f>
        <v>0</v>
      </c>
      <c r="U518" s="339">
        <f>IF(OR($C518&gt;U$7,$C518+$E518-1&lt;U$7),0,($D518-SUM($F518:T518)-SUM($F457:T457))/($E518+$C518-U$7))</f>
        <v>0</v>
      </c>
      <c r="V518" s="339">
        <f>IF(OR($C518&gt;V$7,$C518+$E518-1&lt;V$7),0,($D518-SUM($F518:U518)-SUM($F457:U457))/($E518+$C518-V$7))</f>
        <v>0</v>
      </c>
      <c r="W518" s="339">
        <f>IF(OR($C518&gt;W$7,$C518+$E518-1&lt;W$7),0,($D518-SUM($F518:V518)-SUM($F457:V457))/($E518+$C518-W$7))</f>
        <v>0</v>
      </c>
      <c r="X518" s="339">
        <f>IF(OR($C518&gt;X$7,$C518+$E518-1&lt;X$7),0,($D518-SUM($F518:W518)-SUM($F457:W457))/($E518+$C518-X$7))</f>
        <v>0</v>
      </c>
      <c r="Y518" s="339">
        <f>IF(OR($C518&gt;Y$7,$C518+$E518-1&lt;Y$7),0,($D518-SUM($F518:X518)-SUM($F457:X457))/($E518+$C518-Y$7))</f>
        <v>0</v>
      </c>
      <c r="Z518" s="339">
        <f>IF(OR($C518&gt;Z$7,$C518+$E518-1&lt;Z$7),0,($D518-SUM($F518:Y518)-SUM($F457:Y457))/($E518+$C518-Z$7))</f>
        <v>0</v>
      </c>
      <c r="AA518" s="339">
        <f>IF(OR($C518&gt;AA$7,$C518+$E518-1&lt;AA$7),0,($D518-SUM($F518:Z518)-SUM($F457:Z457))/($E518+$C518-AA$7))</f>
        <v>0</v>
      </c>
      <c r="AB518" s="339">
        <f>IF(OR($C518&gt;AB$7,$C518+$E518-1&lt;AB$7),0,($D518-SUM($F518:AA518)-SUM($F457:AA457))/($E518+$C518-AB$7))</f>
        <v>0</v>
      </c>
      <c r="AC518" s="339">
        <f>IF(OR($C518&gt;AC$7,$C518+$E518-1&lt;AC$7),0,($D518-SUM($F518:AB518)-SUM($F457:AB457))/($E518+$C518-AC$7))</f>
        <v>0</v>
      </c>
      <c r="AD518" s="339">
        <f>IF(OR($C518&gt;AD$7,$C518+$E518-1&lt;AD$7),0,($D518-SUM($F518:AC518)-SUM($F457:AC457))/($E518+$C518-AD$7))</f>
        <v>0</v>
      </c>
      <c r="AE518" s="339">
        <f>IF(OR($C518&gt;AE$7,$C518+$E518-1&lt;AE$7),0,($D518-SUM($F518:AD518)-SUM($F457:AD457))/($E518+$C518-AE$7))</f>
        <v>0</v>
      </c>
      <c r="AF518" s="339">
        <f>IF(OR($C518&gt;AF$7,$C518+$E518-1&lt;AF$7),0,($D518-SUM($F518:AE518)-SUM($F457:AE457))/($E518+$C518-AF$7))</f>
        <v>0</v>
      </c>
      <c r="AG518" s="339">
        <f>IF(OR($C518&gt;AG$7,$C518+$E518-1&lt;AG$7),0,($D518-SUM($F518:AF518)-SUM($F457:AF457))/($E518+$C518-AG$7))</f>
        <v>0</v>
      </c>
      <c r="AH518" s="339">
        <f>IF(OR($C518&gt;AH$7,$C518+$E518-1&lt;AH$7),0,($D518-SUM($F518:AG518)-SUM($F457:AG457))/($E518+$C518-AH$7))</f>
        <v>0</v>
      </c>
      <c r="AI518" s="339">
        <f>IF(OR($C518&gt;AI$7,$C518+$E518-1&lt;AI$7),0,($D518-SUM($F518:AH518)-SUM($F457:AH457))/($E518+$C518-AI$7))</f>
        <v>0</v>
      </c>
      <c r="AJ518" s="339">
        <f>IF(OR($C518&gt;AJ$7,$C518+$E518-1&lt;AJ$7),0,($D518-SUM($F518:AI518)-SUM($F457:AI457))/($E518+$C518-AJ$7))</f>
        <v>0</v>
      </c>
      <c r="AK518" s="339">
        <f>IF(OR($C518&gt;AK$7,$C518+$E518-1&lt;AK$7),0,($D518-SUM($F518:AJ518)-SUM($F457:AJ457))/($E518+$C518-AK$7))</f>
        <v>0</v>
      </c>
      <c r="AL518" s="339">
        <f>IF(OR($C518&gt;AL$7,$C518+$E518-1&lt;AL$7),0,($D518-SUM($F518:AK518)-SUM($F457:AK457))/($E518+$C518-AL$7))</f>
        <v>0</v>
      </c>
      <c r="AM518" s="339">
        <f>IF(OR($C518&gt;AM$7,$C518+$E518-1&lt;AM$7),0,($D518-SUM($F518:AL518)-SUM($F457:AL457))/($E518+$C518-AM$7))</f>
        <v>0</v>
      </c>
      <c r="AN518" s="339">
        <f>IF(OR($C518&gt;AN$7,$C518+$E518-1&lt;AN$7),0,($D518-SUM($F518:AM518)-SUM($F457:AM457))/($E518+$C518-AN$7))</f>
        <v>0</v>
      </c>
      <c r="AO518" s="339">
        <f>IF(OR($C518&gt;AO$7,$C518+$E518-1&lt;AO$7),0,($D518-SUM($F518:AN518)-SUM($F457:AN457))/($E518+$C518-AO$7))</f>
        <v>0</v>
      </c>
      <c r="AP518" s="339">
        <f>IF(OR($C518&gt;AP$7,$C518+$E518-1&lt;AP$7),0,($D518-SUM($F518:AO518)-SUM($F457:AO457))/($E518+$C518-AP$7))</f>
        <v>0</v>
      </c>
      <c r="AQ518" s="339">
        <f>IF(OR($C518&gt;AQ$7,$C518+$E518-1&lt;AQ$7),0,($D518-SUM($F518:AP518)-SUM($F457:AP457))/($E518+$C518-AQ$7))</f>
        <v>0</v>
      </c>
      <c r="AR518" s="339">
        <f>IF(OR($C518&gt;AR$7,$C518+$E518-1&lt;AR$7),0,($D518-SUM($F518:AQ518)-SUM($F457:AQ457))/($E518+$C518-AR$7))</f>
        <v>0</v>
      </c>
      <c r="AS518" s="339">
        <f>IF(OR($C518&gt;AS$7,$C518+$E518-1&lt;AS$7),0,($D518-SUM($F518:AR518)-SUM($F457:AR457))/($E518+$C518-AS$7))</f>
        <v>0</v>
      </c>
      <c r="AT518" s="339">
        <f>IF(OR($C518&gt;AT$7,$C518+$E518-1&lt;AT$7),0,($D518-SUM($F518:AS518)-SUM($F457:AS457))/($E518+$C518-AT$7))</f>
        <v>0</v>
      </c>
      <c r="AU518" s="339">
        <f>IF(OR($C518&gt;AU$7,$C518+$E518-1&lt;AU$7),0,($D518-SUM($F518:AT518)-SUM($F457:AT457))/($E518+$C518-AU$7))</f>
        <v>0</v>
      </c>
      <c r="AV518" s="339">
        <f>IF(OR($C518&gt;AV$7,$C518+$E518-1&lt;AV$7),0,($D518-SUM($F518:AU518)-SUM($F457:AU457))/($E518+$C518-AV$7))</f>
        <v>0</v>
      </c>
      <c r="AW518" s="339">
        <f>IF(OR($C518&gt;AW$7,$C518+$E518-1&lt;AW$7),0,($D518-SUM($F518:AV518)-SUM($F457:AV457))/($E518+$C518-AW$7))</f>
        <v>0</v>
      </c>
      <c r="AX518" s="339">
        <f>IF(OR($C518&gt;AX$7,$C518+$E518-1&lt;AX$7),0,($D518-SUM($F518:AW518)-SUM($F457:AW457))/($E518+$C518-AX$7))</f>
        <v>0</v>
      </c>
      <c r="AY518" s="339">
        <f>IF(OR($C518&gt;AY$7,$C518+$E518-1&lt;AY$7),0,($D518-SUM($F518:AX518)-SUM($F457:AX457))/($E518+$C518-AY$7))</f>
        <v>0</v>
      </c>
      <c r="AZ518" s="339">
        <f>IF(OR($C518&gt;AZ$7,$C518+$E518-1&lt;AZ$7),0,($D518-SUM($F518:AY518)-SUM($F457:AY457))/($E518+$C518-AZ$7))</f>
        <v>0</v>
      </c>
      <c r="BA518" s="339">
        <f>IF(OR($C518&gt;BA$7,$C518+$E518-1&lt;BA$7),0,($D518-SUM($F518:AZ518)-SUM($F457:AZ457))/($E518+$C518-BA$7))</f>
        <v>0</v>
      </c>
      <c r="BB518" s="339">
        <f>IF(OR($C518&gt;BB$7,$C518+$E518-1&lt;BB$7),0,($D518-SUM($F518:BA518)-SUM($F457:BA457))/($E518+$C518-BB$7))</f>
        <v>0</v>
      </c>
      <c r="BC518" s="339">
        <f>IF(OR($C518&gt;BC$7,$C518+$E518-1&lt;BC$7),0,($D518-SUM($F518:BB518)-SUM($F457:BB457))/($E518+$C518-BC$7))</f>
        <v>0</v>
      </c>
      <c r="BD518" s="339">
        <f>IF(OR($C518&gt;BD$7,$C518+$E518-1&lt;BD$7),0,($D518-SUM($F518:BC518)-SUM($F457:BC457))/($E518+$C518-BD$7))</f>
        <v>0</v>
      </c>
      <c r="BE518" s="339">
        <f>IF(OR($C518&gt;BE$7,$C518+$E518-1&lt;BE$7),0,($D518-SUM($F518:BD518)-SUM($F457:BD457))/($E518+$C518-BE$7))</f>
        <v>0</v>
      </c>
      <c r="BF518" s="339">
        <f>IF(OR($C518&gt;BF$7,$C518+$E518-1&lt;BF$7),0,($D518-SUM($F518:BE518)-SUM($F457:BE457))/($E518+$C518-BF$7))</f>
        <v>0</v>
      </c>
      <c r="BG518" s="339">
        <f>IF(OR($C518&gt;BG$7,$C518+$E518-1&lt;BG$7),0,($D518-SUM($F518:BF518)-SUM($F457:BF457))/($E518+$C518-BG$7))</f>
        <v>0</v>
      </c>
      <c r="BH518" s="339">
        <f>IF(OR($C518&gt;BH$7,$C518+$E518-1&lt;BH$7),0,($D518-SUM($F518:BG518)-SUM($F457:BG457))/($E518+$C518-BH$7))</f>
        <v>0</v>
      </c>
      <c r="BI518" s="339">
        <f>IF(OR($C518&gt;BI$7,$C518+$E518-1&lt;BI$7),0,($D518-SUM($F518:BH518)-SUM($F457:BH457))/($E518+$C518-BI$7))</f>
        <v>0</v>
      </c>
      <c r="BJ518" s="339">
        <f>IF(OR($C518&gt;BJ$7,$C518+$E518-1&lt;BJ$7),0,($D518-SUM($F518:BI518)-SUM($F457:BI457))/($E518+$C518-BJ$7))</f>
        <v>0</v>
      </c>
      <c r="BK518" s="339">
        <f>IF(OR($C518&gt;BK$7,$C518+$E518-1&lt;BK$7),0,($D518-SUM($F518:BJ518)-SUM($F457:BJ457))/($E518+$C518-BK$7))</f>
        <v>0</v>
      </c>
      <c r="BL518" s="339">
        <f>IF(OR($C518&gt;BL$7,$C518+$E518-1&lt;BL$7),0,($D518-SUM($F518:BK518)-SUM($F457:BK457))/($E518+$C518-BL$7))</f>
        <v>0</v>
      </c>
      <c r="BM518" s="339">
        <f>IF(OR($C518&gt;BM$7,$C518+$E518-1&lt;BM$7),0,($D518-SUM($F518:BL518)-SUM($F457:BL457))/($E518+$C518-BM$7))</f>
        <v>0</v>
      </c>
      <c r="BN518" s="339">
        <f>IF(OR($C518&gt;BN$7,$C518+$E518-1&lt;BN$7),0,($D518-SUM($F518:BM518)-SUM($F457:BM457))/($E518+$C518-BN$7))</f>
        <v>0</v>
      </c>
      <c r="BO518" s="253"/>
      <c r="BP518" s="253"/>
      <c r="BQ518" s="253"/>
      <c r="BR518" s="253"/>
      <c r="BS518" s="253"/>
      <c r="BT518" s="253"/>
      <c r="BU518" s="253"/>
      <c r="BV518" s="253"/>
      <c r="BW518" s="253"/>
      <c r="BX518" s="253"/>
      <c r="BY518" s="253"/>
      <c r="BZ518" s="253"/>
      <c r="CA518" s="253"/>
      <c r="CB518" s="253"/>
      <c r="CC518" s="253"/>
      <c r="CD518" s="253"/>
      <c r="CE518" s="253"/>
      <c r="CF518" s="253"/>
      <c r="CG518" s="253"/>
      <c r="CH518" s="253"/>
      <c r="CI518" s="253"/>
      <c r="CJ518" s="253"/>
      <c r="CK518" s="253"/>
      <c r="CL518" s="253"/>
    </row>
    <row r="519" spans="1:90" hidden="1" outlineLevel="1" x14ac:dyDescent="0.15">
      <c r="A519" s="112"/>
      <c r="B519" s="87"/>
      <c r="C519" s="8">
        <v>44</v>
      </c>
      <c r="D519" s="337">
        <v>0</v>
      </c>
      <c r="E519" s="8">
        <f t="shared" si="37"/>
        <v>0</v>
      </c>
      <c r="F519" s="338"/>
      <c r="G519" s="339">
        <f>IF(OR($C519&gt;G$7,$C519+$E519-1&lt;G$7),0,($D519-SUM($F519:F519)-SUM($F458:F458))/($E519+$C519-G$7))</f>
        <v>0</v>
      </c>
      <c r="H519" s="339">
        <f>IF(OR($C519&gt;H$7,$C519+$E519-1&lt;H$7),0,($D519-SUM($F519:G519)-SUM($F458:G458))/($E519+$C519-H$7))</f>
        <v>0</v>
      </c>
      <c r="I519" s="339">
        <f>IF(OR($C519&gt;I$7,$C519+$E519-1&lt;I$7),0,($D519-SUM($F519:H519)-SUM($F458:H458))/($E519+$C519-I$7))</f>
        <v>0</v>
      </c>
      <c r="J519" s="339">
        <f>IF(OR($C519&gt;J$7,$C519+$E519-1&lt;J$7),0,($D519-SUM($F519:I519)-SUM($F458:I458))/($E519+$C519-J$7))</f>
        <v>0</v>
      </c>
      <c r="K519" s="339">
        <f>IF(OR($C519&gt;K$7,$C519+$E519-1&lt;K$7),0,($D519-SUM($F519:J519)-SUM($F458:J458))/($E519+$C519-K$7))</f>
        <v>0</v>
      </c>
      <c r="L519" s="339">
        <f>IF(OR($C519&gt;L$7,$C519+$E519-1&lt;L$7),0,($D519-SUM($F519:K519)-SUM($F458:K458))/($E519+$C519-L$7))</f>
        <v>0</v>
      </c>
      <c r="M519" s="339">
        <f>IF(OR($C519&gt;M$7,$C519+$E519-1&lt;M$7),0,($D519-SUM($F519:L519)-SUM($F458:L458))/($E519+$C519-M$7))</f>
        <v>0</v>
      </c>
      <c r="N519" s="339">
        <f>IF(OR($C519&gt;N$7,$C519+$E519-1&lt;N$7),0,($D519-SUM($F519:M519)-SUM($F458:M458))/($E519+$C519-N$7))</f>
        <v>0</v>
      </c>
      <c r="O519" s="339">
        <f>IF(OR($C519&gt;O$7,$C519+$E519-1&lt;O$7),0,($D519-SUM($F519:N519)-SUM($F458:N458))/($E519+$C519-O$7))</f>
        <v>0</v>
      </c>
      <c r="P519" s="339">
        <f>IF(OR($C519&gt;P$7,$C519+$E519-1&lt;P$7),0,($D519-SUM($F519:O519)-SUM($F458:O458))/($E519+$C519-P$7))</f>
        <v>0</v>
      </c>
      <c r="Q519" s="339">
        <f>IF(OR($C519&gt;Q$7,$C519+$E519-1&lt;Q$7),0,($D519-SUM($F519:P519)-SUM($F458:P458))/($E519+$C519-Q$7))</f>
        <v>0</v>
      </c>
      <c r="R519" s="339">
        <f>IF(OR($C519&gt;R$7,$C519+$E519-1&lt;R$7),0,($D519-SUM($F519:Q519)-SUM($F458:Q458))/($E519+$C519-R$7))</f>
        <v>0</v>
      </c>
      <c r="S519" s="339">
        <f>IF(OR($C519&gt;S$7,$C519+$E519-1&lt;S$7),0,($D519-SUM($F519:R519)-SUM($F458:R458))/($E519+$C519-S$7))</f>
        <v>0</v>
      </c>
      <c r="T519" s="339">
        <f>IF(OR($C519&gt;T$7,$C519+$E519-1&lt;T$7),0,($D519-SUM($F519:S519)-SUM($F458:S458))/($E519+$C519-T$7))</f>
        <v>0</v>
      </c>
      <c r="U519" s="339">
        <f>IF(OR($C519&gt;U$7,$C519+$E519-1&lt;U$7),0,($D519-SUM($F519:T519)-SUM($F458:T458))/($E519+$C519-U$7))</f>
        <v>0</v>
      </c>
      <c r="V519" s="339">
        <f>IF(OR($C519&gt;V$7,$C519+$E519-1&lt;V$7),0,($D519-SUM($F519:U519)-SUM($F458:U458))/($E519+$C519-V$7))</f>
        <v>0</v>
      </c>
      <c r="W519" s="339">
        <f>IF(OR($C519&gt;W$7,$C519+$E519-1&lt;W$7),0,($D519-SUM($F519:V519)-SUM($F458:V458))/($E519+$C519-W$7))</f>
        <v>0</v>
      </c>
      <c r="X519" s="339">
        <f>IF(OR($C519&gt;X$7,$C519+$E519-1&lt;X$7),0,($D519-SUM($F519:W519)-SUM($F458:W458))/($E519+$C519-X$7))</f>
        <v>0</v>
      </c>
      <c r="Y519" s="339">
        <f>IF(OR($C519&gt;Y$7,$C519+$E519-1&lt;Y$7),0,($D519-SUM($F519:X519)-SUM($F458:X458))/($E519+$C519-Y$7))</f>
        <v>0</v>
      </c>
      <c r="Z519" s="339">
        <f>IF(OR($C519&gt;Z$7,$C519+$E519-1&lt;Z$7),0,($D519-SUM($F519:Y519)-SUM($F458:Y458))/($E519+$C519-Z$7))</f>
        <v>0</v>
      </c>
      <c r="AA519" s="339">
        <f>IF(OR($C519&gt;AA$7,$C519+$E519-1&lt;AA$7),0,($D519-SUM($F519:Z519)-SUM($F458:Z458))/($E519+$C519-AA$7))</f>
        <v>0</v>
      </c>
      <c r="AB519" s="339">
        <f>IF(OR($C519&gt;AB$7,$C519+$E519-1&lt;AB$7),0,($D519-SUM($F519:AA519)-SUM($F458:AA458))/($E519+$C519-AB$7))</f>
        <v>0</v>
      </c>
      <c r="AC519" s="339">
        <f>IF(OR($C519&gt;AC$7,$C519+$E519-1&lt;AC$7),0,($D519-SUM($F519:AB519)-SUM($F458:AB458))/($E519+$C519-AC$7))</f>
        <v>0</v>
      </c>
      <c r="AD519" s="339">
        <f>IF(OR($C519&gt;AD$7,$C519+$E519-1&lt;AD$7),0,($D519-SUM($F519:AC519)-SUM($F458:AC458))/($E519+$C519-AD$7))</f>
        <v>0</v>
      </c>
      <c r="AE519" s="339">
        <f>IF(OR($C519&gt;AE$7,$C519+$E519-1&lt;AE$7),0,($D519-SUM($F519:AD519)-SUM($F458:AD458))/($E519+$C519-AE$7))</f>
        <v>0</v>
      </c>
      <c r="AF519" s="339">
        <f>IF(OR($C519&gt;AF$7,$C519+$E519-1&lt;AF$7),0,($D519-SUM($F519:AE519)-SUM($F458:AE458))/($E519+$C519-AF$7))</f>
        <v>0</v>
      </c>
      <c r="AG519" s="339">
        <f>IF(OR($C519&gt;AG$7,$C519+$E519-1&lt;AG$7),0,($D519-SUM($F519:AF519)-SUM($F458:AF458))/($E519+$C519-AG$7))</f>
        <v>0</v>
      </c>
      <c r="AH519" s="339">
        <f>IF(OR($C519&gt;AH$7,$C519+$E519-1&lt;AH$7),0,($D519-SUM($F519:AG519)-SUM($F458:AG458))/($E519+$C519-AH$7))</f>
        <v>0</v>
      </c>
      <c r="AI519" s="339">
        <f>IF(OR($C519&gt;AI$7,$C519+$E519-1&lt;AI$7),0,($D519-SUM($F519:AH519)-SUM($F458:AH458))/($E519+$C519-AI$7))</f>
        <v>0</v>
      </c>
      <c r="AJ519" s="339">
        <f>IF(OR($C519&gt;AJ$7,$C519+$E519-1&lt;AJ$7),0,($D519-SUM($F519:AI519)-SUM($F458:AI458))/($E519+$C519-AJ$7))</f>
        <v>0</v>
      </c>
      <c r="AK519" s="339">
        <f>IF(OR($C519&gt;AK$7,$C519+$E519-1&lt;AK$7),0,($D519-SUM($F519:AJ519)-SUM($F458:AJ458))/($E519+$C519-AK$7))</f>
        <v>0</v>
      </c>
      <c r="AL519" s="339">
        <f>IF(OR($C519&gt;AL$7,$C519+$E519-1&lt;AL$7),0,($D519-SUM($F519:AK519)-SUM($F458:AK458))/($E519+$C519-AL$7))</f>
        <v>0</v>
      </c>
      <c r="AM519" s="339">
        <f>IF(OR($C519&gt;AM$7,$C519+$E519-1&lt;AM$7),0,($D519-SUM($F519:AL519)-SUM($F458:AL458))/($E519+$C519-AM$7))</f>
        <v>0</v>
      </c>
      <c r="AN519" s="339">
        <f>IF(OR($C519&gt;AN$7,$C519+$E519-1&lt;AN$7),0,($D519-SUM($F519:AM519)-SUM($F458:AM458))/($E519+$C519-AN$7))</f>
        <v>0</v>
      </c>
      <c r="AO519" s="339">
        <f>IF(OR($C519&gt;AO$7,$C519+$E519-1&lt;AO$7),0,($D519-SUM($F519:AN519)-SUM($F458:AN458))/($E519+$C519-AO$7))</f>
        <v>0</v>
      </c>
      <c r="AP519" s="339">
        <f>IF(OR($C519&gt;AP$7,$C519+$E519-1&lt;AP$7),0,($D519-SUM($F519:AO519)-SUM($F458:AO458))/($E519+$C519-AP$7))</f>
        <v>0</v>
      </c>
      <c r="AQ519" s="339">
        <f>IF(OR($C519&gt;AQ$7,$C519+$E519-1&lt;AQ$7),0,($D519-SUM($F519:AP519)-SUM($F458:AP458))/($E519+$C519-AQ$7))</f>
        <v>0</v>
      </c>
      <c r="AR519" s="339">
        <f>IF(OR($C519&gt;AR$7,$C519+$E519-1&lt;AR$7),0,($D519-SUM($F519:AQ519)-SUM($F458:AQ458))/($E519+$C519-AR$7))</f>
        <v>0</v>
      </c>
      <c r="AS519" s="339">
        <f>IF(OR($C519&gt;AS$7,$C519+$E519-1&lt;AS$7),0,($D519-SUM($F519:AR519)-SUM($F458:AR458))/($E519+$C519-AS$7))</f>
        <v>0</v>
      </c>
      <c r="AT519" s="339">
        <f>IF(OR($C519&gt;AT$7,$C519+$E519-1&lt;AT$7),0,($D519-SUM($F519:AS519)-SUM($F458:AS458))/($E519+$C519-AT$7))</f>
        <v>0</v>
      </c>
      <c r="AU519" s="339">
        <f>IF(OR($C519&gt;AU$7,$C519+$E519-1&lt;AU$7),0,($D519-SUM($F519:AT519)-SUM($F458:AT458))/($E519+$C519-AU$7))</f>
        <v>0</v>
      </c>
      <c r="AV519" s="339">
        <f>IF(OR($C519&gt;AV$7,$C519+$E519-1&lt;AV$7),0,($D519-SUM($F519:AU519)-SUM($F458:AU458))/($E519+$C519-AV$7))</f>
        <v>0</v>
      </c>
      <c r="AW519" s="339">
        <f>IF(OR($C519&gt;AW$7,$C519+$E519-1&lt;AW$7),0,($D519-SUM($F519:AV519)-SUM($F458:AV458))/($E519+$C519-AW$7))</f>
        <v>0</v>
      </c>
      <c r="AX519" s="339">
        <f>IF(OR($C519&gt;AX$7,$C519+$E519-1&lt;AX$7),0,($D519-SUM($F519:AW519)-SUM($F458:AW458))/($E519+$C519-AX$7))</f>
        <v>0</v>
      </c>
      <c r="AY519" s="339">
        <f>IF(OR($C519&gt;AY$7,$C519+$E519-1&lt;AY$7),0,($D519-SUM($F519:AX519)-SUM($F458:AX458))/($E519+$C519-AY$7))</f>
        <v>0</v>
      </c>
      <c r="AZ519" s="339">
        <f>IF(OR($C519&gt;AZ$7,$C519+$E519-1&lt;AZ$7),0,($D519-SUM($F519:AY519)-SUM($F458:AY458))/($E519+$C519-AZ$7))</f>
        <v>0</v>
      </c>
      <c r="BA519" s="339">
        <f>IF(OR($C519&gt;BA$7,$C519+$E519-1&lt;BA$7),0,($D519-SUM($F519:AZ519)-SUM($F458:AZ458))/($E519+$C519-BA$7))</f>
        <v>0</v>
      </c>
      <c r="BB519" s="339">
        <f>IF(OR($C519&gt;BB$7,$C519+$E519-1&lt;BB$7),0,($D519-SUM($F519:BA519)-SUM($F458:BA458))/($E519+$C519-BB$7))</f>
        <v>0</v>
      </c>
      <c r="BC519" s="339">
        <f>IF(OR($C519&gt;BC$7,$C519+$E519-1&lt;BC$7),0,($D519-SUM($F519:BB519)-SUM($F458:BB458))/($E519+$C519-BC$7))</f>
        <v>0</v>
      </c>
      <c r="BD519" s="339">
        <f>IF(OR($C519&gt;BD$7,$C519+$E519-1&lt;BD$7),0,($D519-SUM($F519:BC519)-SUM($F458:BC458))/($E519+$C519-BD$7))</f>
        <v>0</v>
      </c>
      <c r="BE519" s="339">
        <f>IF(OR($C519&gt;BE$7,$C519+$E519-1&lt;BE$7),0,($D519-SUM($F519:BD519)-SUM($F458:BD458))/($E519+$C519-BE$7))</f>
        <v>0</v>
      </c>
      <c r="BF519" s="339">
        <f>IF(OR($C519&gt;BF$7,$C519+$E519-1&lt;BF$7),0,($D519-SUM($F519:BE519)-SUM($F458:BE458))/($E519+$C519-BF$7))</f>
        <v>0</v>
      </c>
      <c r="BG519" s="339">
        <f>IF(OR($C519&gt;BG$7,$C519+$E519-1&lt;BG$7),0,($D519-SUM($F519:BF519)-SUM($F458:BF458))/($E519+$C519-BG$7))</f>
        <v>0</v>
      </c>
      <c r="BH519" s="339">
        <f>IF(OR($C519&gt;BH$7,$C519+$E519-1&lt;BH$7),0,($D519-SUM($F519:BG519)-SUM($F458:BG458))/($E519+$C519-BH$7))</f>
        <v>0</v>
      </c>
      <c r="BI519" s="339">
        <f>IF(OR($C519&gt;BI$7,$C519+$E519-1&lt;BI$7),0,($D519-SUM($F519:BH519)-SUM($F458:BH458))/($E519+$C519-BI$7))</f>
        <v>0</v>
      </c>
      <c r="BJ519" s="339">
        <f>IF(OR($C519&gt;BJ$7,$C519+$E519-1&lt;BJ$7),0,($D519-SUM($F519:BI519)-SUM($F458:BI458))/($E519+$C519-BJ$7))</f>
        <v>0</v>
      </c>
      <c r="BK519" s="339">
        <f>IF(OR($C519&gt;BK$7,$C519+$E519-1&lt;BK$7),0,($D519-SUM($F519:BJ519)-SUM($F458:BJ458))/($E519+$C519-BK$7))</f>
        <v>0</v>
      </c>
      <c r="BL519" s="339">
        <f>IF(OR($C519&gt;BL$7,$C519+$E519-1&lt;BL$7),0,($D519-SUM($F519:BK519)-SUM($F458:BK458))/($E519+$C519-BL$7))</f>
        <v>0</v>
      </c>
      <c r="BM519" s="339">
        <f>IF(OR($C519&gt;BM$7,$C519+$E519-1&lt;BM$7),0,($D519-SUM($F519:BL519)-SUM($F458:BL458))/($E519+$C519-BM$7))</f>
        <v>0</v>
      </c>
      <c r="BN519" s="339">
        <f>IF(OR($C519&gt;BN$7,$C519+$E519-1&lt;BN$7),0,($D519-SUM($F519:BM519)-SUM($F458:BM458))/($E519+$C519-BN$7))</f>
        <v>0</v>
      </c>
      <c r="BO519" s="253"/>
      <c r="BP519" s="253"/>
      <c r="BQ519" s="253"/>
      <c r="BR519" s="253"/>
      <c r="BS519" s="253"/>
      <c r="BT519" s="253"/>
      <c r="BU519" s="253"/>
      <c r="BV519" s="253"/>
      <c r="BW519" s="253"/>
      <c r="BX519" s="253"/>
      <c r="BY519" s="253"/>
      <c r="BZ519" s="253"/>
      <c r="CA519" s="253"/>
      <c r="CB519" s="253"/>
      <c r="CC519" s="253"/>
      <c r="CD519" s="253"/>
      <c r="CE519" s="253"/>
      <c r="CF519" s="253"/>
      <c r="CG519" s="253"/>
      <c r="CH519" s="253"/>
      <c r="CI519" s="253"/>
      <c r="CJ519" s="253"/>
      <c r="CK519" s="253"/>
      <c r="CL519" s="253"/>
    </row>
    <row r="520" spans="1:90" hidden="1" outlineLevel="1" x14ac:dyDescent="0.15">
      <c r="A520" s="112"/>
      <c r="B520" s="87"/>
      <c r="C520" s="8">
        <v>45</v>
      </c>
      <c r="D520" s="337">
        <v>0</v>
      </c>
      <c r="E520" s="8">
        <f t="shared" si="37"/>
        <v>0</v>
      </c>
      <c r="F520" s="338"/>
      <c r="G520" s="339">
        <f>IF(OR($C520&gt;G$7,$C520+$E520-1&lt;G$7),0,($D520-SUM($F520:F520)-SUM($F459:F459))/($E520+$C520-G$7))</f>
        <v>0</v>
      </c>
      <c r="H520" s="339">
        <f>IF(OR($C520&gt;H$7,$C520+$E520-1&lt;H$7),0,($D520-SUM($F520:G520)-SUM($F459:G459))/($E520+$C520-H$7))</f>
        <v>0</v>
      </c>
      <c r="I520" s="339">
        <f>IF(OR($C520&gt;I$7,$C520+$E520-1&lt;I$7),0,($D520-SUM($F520:H520)-SUM($F459:H459))/($E520+$C520-I$7))</f>
        <v>0</v>
      </c>
      <c r="J520" s="339">
        <f>IF(OR($C520&gt;J$7,$C520+$E520-1&lt;J$7),0,($D520-SUM($F520:I520)-SUM($F459:I459))/($E520+$C520-J$7))</f>
        <v>0</v>
      </c>
      <c r="K520" s="339">
        <f>IF(OR($C520&gt;K$7,$C520+$E520-1&lt;K$7),0,($D520-SUM($F520:J520)-SUM($F459:J459))/($E520+$C520-K$7))</f>
        <v>0</v>
      </c>
      <c r="L520" s="339">
        <f>IF(OR($C520&gt;L$7,$C520+$E520-1&lt;L$7),0,($D520-SUM($F520:K520)-SUM($F459:K459))/($E520+$C520-L$7))</f>
        <v>0</v>
      </c>
      <c r="M520" s="339">
        <f>IF(OR($C520&gt;M$7,$C520+$E520-1&lt;M$7),0,($D520-SUM($F520:L520)-SUM($F459:L459))/($E520+$C520-M$7))</f>
        <v>0</v>
      </c>
      <c r="N520" s="339">
        <f>IF(OR($C520&gt;N$7,$C520+$E520-1&lt;N$7),0,($D520-SUM($F520:M520)-SUM($F459:M459))/($E520+$C520-N$7))</f>
        <v>0</v>
      </c>
      <c r="O520" s="339">
        <f>IF(OR($C520&gt;O$7,$C520+$E520-1&lt;O$7),0,($D520-SUM($F520:N520)-SUM($F459:N459))/($E520+$C520-O$7))</f>
        <v>0</v>
      </c>
      <c r="P520" s="339">
        <f>IF(OR($C520&gt;P$7,$C520+$E520-1&lt;P$7),0,($D520-SUM($F520:O520)-SUM($F459:O459))/($E520+$C520-P$7))</f>
        <v>0</v>
      </c>
      <c r="Q520" s="339">
        <f>IF(OR($C520&gt;Q$7,$C520+$E520-1&lt;Q$7),0,($D520-SUM($F520:P520)-SUM($F459:P459))/($E520+$C520-Q$7))</f>
        <v>0</v>
      </c>
      <c r="R520" s="339">
        <f>IF(OR($C520&gt;R$7,$C520+$E520-1&lt;R$7),0,($D520-SUM($F520:Q520)-SUM($F459:Q459))/($E520+$C520-R$7))</f>
        <v>0</v>
      </c>
      <c r="S520" s="339">
        <f>IF(OR($C520&gt;S$7,$C520+$E520-1&lt;S$7),0,($D520-SUM($F520:R520)-SUM($F459:R459))/($E520+$C520-S$7))</f>
        <v>0</v>
      </c>
      <c r="T520" s="339">
        <f>IF(OR($C520&gt;T$7,$C520+$E520-1&lt;T$7),0,($D520-SUM($F520:S520)-SUM($F459:S459))/($E520+$C520-T$7))</f>
        <v>0</v>
      </c>
      <c r="U520" s="339">
        <f>IF(OR($C520&gt;U$7,$C520+$E520-1&lt;U$7),0,($D520-SUM($F520:T520)-SUM($F459:T459))/($E520+$C520-U$7))</f>
        <v>0</v>
      </c>
      <c r="V520" s="339">
        <f>IF(OR($C520&gt;V$7,$C520+$E520-1&lt;V$7),0,($D520-SUM($F520:U520)-SUM($F459:U459))/($E520+$C520-V$7))</f>
        <v>0</v>
      </c>
      <c r="W520" s="339">
        <f>IF(OR($C520&gt;W$7,$C520+$E520-1&lt;W$7),0,($D520-SUM($F520:V520)-SUM($F459:V459))/($E520+$C520-W$7))</f>
        <v>0</v>
      </c>
      <c r="X520" s="339">
        <f>IF(OR($C520&gt;X$7,$C520+$E520-1&lt;X$7),0,($D520-SUM($F520:W520)-SUM($F459:W459))/($E520+$C520-X$7))</f>
        <v>0</v>
      </c>
      <c r="Y520" s="339">
        <f>IF(OR($C520&gt;Y$7,$C520+$E520-1&lt;Y$7),0,($D520-SUM($F520:X520)-SUM($F459:X459))/($E520+$C520-Y$7))</f>
        <v>0</v>
      </c>
      <c r="Z520" s="339">
        <f>IF(OR($C520&gt;Z$7,$C520+$E520-1&lt;Z$7),0,($D520-SUM($F520:Y520)-SUM($F459:Y459))/($E520+$C520-Z$7))</f>
        <v>0</v>
      </c>
      <c r="AA520" s="339">
        <f>IF(OR($C520&gt;AA$7,$C520+$E520-1&lt;AA$7),0,($D520-SUM($F520:Z520)-SUM($F459:Z459))/($E520+$C520-AA$7))</f>
        <v>0</v>
      </c>
      <c r="AB520" s="339">
        <f>IF(OR($C520&gt;AB$7,$C520+$E520-1&lt;AB$7),0,($D520-SUM($F520:AA520)-SUM($F459:AA459))/($E520+$C520-AB$7))</f>
        <v>0</v>
      </c>
      <c r="AC520" s="339">
        <f>IF(OR($C520&gt;AC$7,$C520+$E520-1&lt;AC$7),0,($D520-SUM($F520:AB520)-SUM($F459:AB459))/($E520+$C520-AC$7))</f>
        <v>0</v>
      </c>
      <c r="AD520" s="339">
        <f>IF(OR($C520&gt;AD$7,$C520+$E520-1&lt;AD$7),0,($D520-SUM($F520:AC520)-SUM($F459:AC459))/($E520+$C520-AD$7))</f>
        <v>0</v>
      </c>
      <c r="AE520" s="339">
        <f>IF(OR($C520&gt;AE$7,$C520+$E520-1&lt;AE$7),0,($D520-SUM($F520:AD520)-SUM($F459:AD459))/($E520+$C520-AE$7))</f>
        <v>0</v>
      </c>
      <c r="AF520" s="339">
        <f>IF(OR($C520&gt;AF$7,$C520+$E520-1&lt;AF$7),0,($D520-SUM($F520:AE520)-SUM($F459:AE459))/($E520+$C520-AF$7))</f>
        <v>0</v>
      </c>
      <c r="AG520" s="339">
        <f>IF(OR($C520&gt;AG$7,$C520+$E520-1&lt;AG$7),0,($D520-SUM($F520:AF520)-SUM($F459:AF459))/($E520+$C520-AG$7))</f>
        <v>0</v>
      </c>
      <c r="AH520" s="339">
        <f>IF(OR($C520&gt;AH$7,$C520+$E520-1&lt;AH$7),0,($D520-SUM($F520:AG520)-SUM($F459:AG459))/($E520+$C520-AH$7))</f>
        <v>0</v>
      </c>
      <c r="AI520" s="339">
        <f>IF(OR($C520&gt;AI$7,$C520+$E520-1&lt;AI$7),0,($D520-SUM($F520:AH520)-SUM($F459:AH459))/($E520+$C520-AI$7))</f>
        <v>0</v>
      </c>
      <c r="AJ520" s="339">
        <f>IF(OR($C520&gt;AJ$7,$C520+$E520-1&lt;AJ$7),0,($D520-SUM($F520:AI520)-SUM($F459:AI459))/($E520+$C520-AJ$7))</f>
        <v>0</v>
      </c>
      <c r="AK520" s="339">
        <f>IF(OR($C520&gt;AK$7,$C520+$E520-1&lt;AK$7),0,($D520-SUM($F520:AJ520)-SUM($F459:AJ459))/($E520+$C520-AK$7))</f>
        <v>0</v>
      </c>
      <c r="AL520" s="339">
        <f>IF(OR($C520&gt;AL$7,$C520+$E520-1&lt;AL$7),0,($D520-SUM($F520:AK520)-SUM($F459:AK459))/($E520+$C520-AL$7))</f>
        <v>0</v>
      </c>
      <c r="AM520" s="339">
        <f>IF(OR($C520&gt;AM$7,$C520+$E520-1&lt;AM$7),0,($D520-SUM($F520:AL520)-SUM($F459:AL459))/($E520+$C520-AM$7))</f>
        <v>0</v>
      </c>
      <c r="AN520" s="339">
        <f>IF(OR($C520&gt;AN$7,$C520+$E520-1&lt;AN$7),0,($D520-SUM($F520:AM520)-SUM($F459:AM459))/($E520+$C520-AN$7))</f>
        <v>0</v>
      </c>
      <c r="AO520" s="339">
        <f>IF(OR($C520&gt;AO$7,$C520+$E520-1&lt;AO$7),0,($D520-SUM($F520:AN520)-SUM($F459:AN459))/($E520+$C520-AO$7))</f>
        <v>0</v>
      </c>
      <c r="AP520" s="339">
        <f>IF(OR($C520&gt;AP$7,$C520+$E520-1&lt;AP$7),0,($D520-SUM($F520:AO520)-SUM($F459:AO459))/($E520+$C520-AP$7))</f>
        <v>0</v>
      </c>
      <c r="AQ520" s="339">
        <f>IF(OR($C520&gt;AQ$7,$C520+$E520-1&lt;AQ$7),0,($D520-SUM($F520:AP520)-SUM($F459:AP459))/($E520+$C520-AQ$7))</f>
        <v>0</v>
      </c>
      <c r="AR520" s="339">
        <f>IF(OR($C520&gt;AR$7,$C520+$E520-1&lt;AR$7),0,($D520-SUM($F520:AQ520)-SUM($F459:AQ459))/($E520+$C520-AR$7))</f>
        <v>0</v>
      </c>
      <c r="AS520" s="339">
        <f>IF(OR($C520&gt;AS$7,$C520+$E520-1&lt;AS$7),0,($D520-SUM($F520:AR520)-SUM($F459:AR459))/($E520+$C520-AS$7))</f>
        <v>0</v>
      </c>
      <c r="AT520" s="339">
        <f>IF(OR($C520&gt;AT$7,$C520+$E520-1&lt;AT$7),0,($D520-SUM($F520:AS520)-SUM($F459:AS459))/($E520+$C520-AT$7))</f>
        <v>0</v>
      </c>
      <c r="AU520" s="339">
        <f>IF(OR($C520&gt;AU$7,$C520+$E520-1&lt;AU$7),0,($D520-SUM($F520:AT520)-SUM($F459:AT459))/($E520+$C520-AU$7))</f>
        <v>0</v>
      </c>
      <c r="AV520" s="339">
        <f>IF(OR($C520&gt;AV$7,$C520+$E520-1&lt;AV$7),0,($D520-SUM($F520:AU520)-SUM($F459:AU459))/($E520+$C520-AV$7))</f>
        <v>0</v>
      </c>
      <c r="AW520" s="339">
        <f>IF(OR($C520&gt;AW$7,$C520+$E520-1&lt;AW$7),0,($D520-SUM($F520:AV520)-SUM($F459:AV459))/($E520+$C520-AW$7))</f>
        <v>0</v>
      </c>
      <c r="AX520" s="339">
        <f>IF(OR($C520&gt;AX$7,$C520+$E520-1&lt;AX$7),0,($D520-SUM($F520:AW520)-SUM($F459:AW459))/($E520+$C520-AX$7))</f>
        <v>0</v>
      </c>
      <c r="AY520" s="339">
        <f>IF(OR($C520&gt;AY$7,$C520+$E520-1&lt;AY$7),0,($D520-SUM($F520:AX520)-SUM($F459:AX459))/($E520+$C520-AY$7))</f>
        <v>0</v>
      </c>
      <c r="AZ520" s="339">
        <f>IF(OR($C520&gt;AZ$7,$C520+$E520-1&lt;AZ$7),0,($D520-SUM($F520:AY520)-SUM($F459:AY459))/($E520+$C520-AZ$7))</f>
        <v>0</v>
      </c>
      <c r="BA520" s="339">
        <f>IF(OR($C520&gt;BA$7,$C520+$E520-1&lt;BA$7),0,($D520-SUM($F520:AZ520)-SUM($F459:AZ459))/($E520+$C520-BA$7))</f>
        <v>0</v>
      </c>
      <c r="BB520" s="339">
        <f>IF(OR($C520&gt;BB$7,$C520+$E520-1&lt;BB$7),0,($D520-SUM($F520:BA520)-SUM($F459:BA459))/($E520+$C520-BB$7))</f>
        <v>0</v>
      </c>
      <c r="BC520" s="339">
        <f>IF(OR($C520&gt;BC$7,$C520+$E520-1&lt;BC$7),0,($D520-SUM($F520:BB520)-SUM($F459:BB459))/($E520+$C520-BC$7))</f>
        <v>0</v>
      </c>
      <c r="BD520" s="339">
        <f>IF(OR($C520&gt;BD$7,$C520+$E520-1&lt;BD$7),0,($D520-SUM($F520:BC520)-SUM($F459:BC459))/($E520+$C520-BD$7))</f>
        <v>0</v>
      </c>
      <c r="BE520" s="339">
        <f>IF(OR($C520&gt;BE$7,$C520+$E520-1&lt;BE$7),0,($D520-SUM($F520:BD520)-SUM($F459:BD459))/($E520+$C520-BE$7))</f>
        <v>0</v>
      </c>
      <c r="BF520" s="339">
        <f>IF(OR($C520&gt;BF$7,$C520+$E520-1&lt;BF$7),0,($D520-SUM($F520:BE520)-SUM($F459:BE459))/($E520+$C520-BF$7))</f>
        <v>0</v>
      </c>
      <c r="BG520" s="339">
        <f>IF(OR($C520&gt;BG$7,$C520+$E520-1&lt;BG$7),0,($D520-SUM($F520:BF520)-SUM($F459:BF459))/($E520+$C520-BG$7))</f>
        <v>0</v>
      </c>
      <c r="BH520" s="339">
        <f>IF(OR($C520&gt;BH$7,$C520+$E520-1&lt;BH$7),0,($D520-SUM($F520:BG520)-SUM($F459:BG459))/($E520+$C520-BH$7))</f>
        <v>0</v>
      </c>
      <c r="BI520" s="339">
        <f>IF(OR($C520&gt;BI$7,$C520+$E520-1&lt;BI$7),0,($D520-SUM($F520:BH520)-SUM($F459:BH459))/($E520+$C520-BI$7))</f>
        <v>0</v>
      </c>
      <c r="BJ520" s="339">
        <f>IF(OR($C520&gt;BJ$7,$C520+$E520-1&lt;BJ$7),0,($D520-SUM($F520:BI520)-SUM($F459:BI459))/($E520+$C520-BJ$7))</f>
        <v>0</v>
      </c>
      <c r="BK520" s="339">
        <f>IF(OR($C520&gt;BK$7,$C520+$E520-1&lt;BK$7),0,($D520-SUM($F520:BJ520)-SUM($F459:BJ459))/($E520+$C520-BK$7))</f>
        <v>0</v>
      </c>
      <c r="BL520" s="339">
        <f>IF(OR($C520&gt;BL$7,$C520+$E520-1&lt;BL$7),0,($D520-SUM($F520:BK520)-SUM($F459:BK459))/($E520+$C520-BL$7))</f>
        <v>0</v>
      </c>
      <c r="BM520" s="339">
        <f>IF(OR($C520&gt;BM$7,$C520+$E520-1&lt;BM$7),0,($D520-SUM($F520:BL520)-SUM($F459:BL459))/($E520+$C520-BM$7))</f>
        <v>0</v>
      </c>
      <c r="BN520" s="339">
        <f>IF(OR($C520&gt;BN$7,$C520+$E520-1&lt;BN$7),0,($D520-SUM($F520:BM520)-SUM($F459:BM459))/($E520+$C520-BN$7))</f>
        <v>0</v>
      </c>
      <c r="BO520" s="253"/>
      <c r="BP520" s="253"/>
      <c r="BQ520" s="253"/>
      <c r="BR520" s="253"/>
      <c r="BS520" s="253"/>
      <c r="BT520" s="253"/>
      <c r="BU520" s="253"/>
      <c r="BV520" s="253"/>
      <c r="BW520" s="253"/>
      <c r="BX520" s="253"/>
      <c r="BY520" s="253"/>
      <c r="BZ520" s="253"/>
      <c r="CA520" s="253"/>
      <c r="CB520" s="253"/>
      <c r="CC520" s="253"/>
      <c r="CD520" s="253"/>
      <c r="CE520" s="253"/>
      <c r="CF520" s="253"/>
      <c r="CG520" s="253"/>
      <c r="CH520" s="253"/>
      <c r="CI520" s="253"/>
      <c r="CJ520" s="253"/>
      <c r="CK520" s="253"/>
      <c r="CL520" s="253"/>
    </row>
    <row r="521" spans="1:90" hidden="1" outlineLevel="1" x14ac:dyDescent="0.15">
      <c r="A521" s="112"/>
      <c r="B521" s="87"/>
      <c r="C521" s="8">
        <v>46</v>
      </c>
      <c r="D521" s="337">
        <v>0</v>
      </c>
      <c r="E521" s="8">
        <f t="shared" si="37"/>
        <v>0</v>
      </c>
      <c r="F521" s="338"/>
      <c r="G521" s="339">
        <f>IF(OR($C521&gt;G$7,$C521+$E521-1&lt;G$7),0,($D521-SUM($F521:F521)-SUM($F460:F460))/($E521+$C521-G$7))</f>
        <v>0</v>
      </c>
      <c r="H521" s="339">
        <f>IF(OR($C521&gt;H$7,$C521+$E521-1&lt;H$7),0,($D521-SUM($F521:G521)-SUM($F460:G460))/($E521+$C521-H$7))</f>
        <v>0</v>
      </c>
      <c r="I521" s="339">
        <f>IF(OR($C521&gt;I$7,$C521+$E521-1&lt;I$7),0,($D521-SUM($F521:H521)-SUM($F460:H460))/($E521+$C521-I$7))</f>
        <v>0</v>
      </c>
      <c r="J521" s="339">
        <f>IF(OR($C521&gt;J$7,$C521+$E521-1&lt;J$7),0,($D521-SUM($F521:I521)-SUM($F460:I460))/($E521+$C521-J$7))</f>
        <v>0</v>
      </c>
      <c r="K521" s="339">
        <f>IF(OR($C521&gt;K$7,$C521+$E521-1&lt;K$7),0,($D521-SUM($F521:J521)-SUM($F460:J460))/($E521+$C521-K$7))</f>
        <v>0</v>
      </c>
      <c r="L521" s="339">
        <f>IF(OR($C521&gt;L$7,$C521+$E521-1&lt;L$7),0,($D521-SUM($F521:K521)-SUM($F460:K460))/($E521+$C521-L$7))</f>
        <v>0</v>
      </c>
      <c r="M521" s="339">
        <f>IF(OR($C521&gt;M$7,$C521+$E521-1&lt;M$7),0,($D521-SUM($F521:L521)-SUM($F460:L460))/($E521+$C521-M$7))</f>
        <v>0</v>
      </c>
      <c r="N521" s="339">
        <f>IF(OR($C521&gt;N$7,$C521+$E521-1&lt;N$7),0,($D521-SUM($F521:M521)-SUM($F460:M460))/($E521+$C521-N$7))</f>
        <v>0</v>
      </c>
      <c r="O521" s="339">
        <f>IF(OR($C521&gt;O$7,$C521+$E521-1&lt;O$7),0,($D521-SUM($F521:N521)-SUM($F460:N460))/($E521+$C521-O$7))</f>
        <v>0</v>
      </c>
      <c r="P521" s="339">
        <f>IF(OR($C521&gt;P$7,$C521+$E521-1&lt;P$7),0,($D521-SUM($F521:O521)-SUM($F460:O460))/($E521+$C521-P$7))</f>
        <v>0</v>
      </c>
      <c r="Q521" s="339">
        <f>IF(OR($C521&gt;Q$7,$C521+$E521-1&lt;Q$7),0,($D521-SUM($F521:P521)-SUM($F460:P460))/($E521+$C521-Q$7))</f>
        <v>0</v>
      </c>
      <c r="R521" s="339">
        <f>IF(OR($C521&gt;R$7,$C521+$E521-1&lt;R$7),0,($D521-SUM($F521:Q521)-SUM($F460:Q460))/($E521+$C521-R$7))</f>
        <v>0</v>
      </c>
      <c r="S521" s="339">
        <f>IF(OR($C521&gt;S$7,$C521+$E521-1&lt;S$7),0,($D521-SUM($F521:R521)-SUM($F460:R460))/($E521+$C521-S$7))</f>
        <v>0</v>
      </c>
      <c r="T521" s="339">
        <f>IF(OR($C521&gt;T$7,$C521+$E521-1&lt;T$7),0,($D521-SUM($F521:S521)-SUM($F460:S460))/($E521+$C521-T$7))</f>
        <v>0</v>
      </c>
      <c r="U521" s="339">
        <f>IF(OR($C521&gt;U$7,$C521+$E521-1&lt;U$7),0,($D521-SUM($F521:T521)-SUM($F460:T460))/($E521+$C521-U$7))</f>
        <v>0</v>
      </c>
      <c r="V521" s="339">
        <f>IF(OR($C521&gt;V$7,$C521+$E521-1&lt;V$7),0,($D521-SUM($F521:U521)-SUM($F460:U460))/($E521+$C521-V$7))</f>
        <v>0</v>
      </c>
      <c r="W521" s="339">
        <f>IF(OR($C521&gt;W$7,$C521+$E521-1&lt;W$7),0,($D521-SUM($F521:V521)-SUM($F460:V460))/($E521+$C521-W$7))</f>
        <v>0</v>
      </c>
      <c r="X521" s="339">
        <f>IF(OR($C521&gt;X$7,$C521+$E521-1&lt;X$7),0,($D521-SUM($F521:W521)-SUM($F460:W460))/($E521+$C521-X$7))</f>
        <v>0</v>
      </c>
      <c r="Y521" s="339">
        <f>IF(OR($C521&gt;Y$7,$C521+$E521-1&lt;Y$7),0,($D521-SUM($F521:X521)-SUM($F460:X460))/($E521+$C521-Y$7))</f>
        <v>0</v>
      </c>
      <c r="Z521" s="339">
        <f>IF(OR($C521&gt;Z$7,$C521+$E521-1&lt;Z$7),0,($D521-SUM($F521:Y521)-SUM($F460:Y460))/($E521+$C521-Z$7))</f>
        <v>0</v>
      </c>
      <c r="AA521" s="339">
        <f>IF(OR($C521&gt;AA$7,$C521+$E521-1&lt;AA$7),0,($D521-SUM($F521:Z521)-SUM($F460:Z460))/($E521+$C521-AA$7))</f>
        <v>0</v>
      </c>
      <c r="AB521" s="339">
        <f>IF(OR($C521&gt;AB$7,$C521+$E521-1&lt;AB$7),0,($D521-SUM($F521:AA521)-SUM($F460:AA460))/($E521+$C521-AB$7))</f>
        <v>0</v>
      </c>
      <c r="AC521" s="339">
        <f>IF(OR($C521&gt;AC$7,$C521+$E521-1&lt;AC$7),0,($D521-SUM($F521:AB521)-SUM($F460:AB460))/($E521+$C521-AC$7))</f>
        <v>0</v>
      </c>
      <c r="AD521" s="339">
        <f>IF(OR($C521&gt;AD$7,$C521+$E521-1&lt;AD$7),0,($D521-SUM($F521:AC521)-SUM($F460:AC460))/($E521+$C521-AD$7))</f>
        <v>0</v>
      </c>
      <c r="AE521" s="339">
        <f>IF(OR($C521&gt;AE$7,$C521+$E521-1&lt;AE$7),0,($D521-SUM($F521:AD521)-SUM($F460:AD460))/($E521+$C521-AE$7))</f>
        <v>0</v>
      </c>
      <c r="AF521" s="339">
        <f>IF(OR($C521&gt;AF$7,$C521+$E521-1&lt;AF$7),0,($D521-SUM($F521:AE521)-SUM($F460:AE460))/($E521+$C521-AF$7))</f>
        <v>0</v>
      </c>
      <c r="AG521" s="339">
        <f>IF(OR($C521&gt;AG$7,$C521+$E521-1&lt;AG$7),0,($D521-SUM($F521:AF521)-SUM($F460:AF460))/($E521+$C521-AG$7))</f>
        <v>0</v>
      </c>
      <c r="AH521" s="339">
        <f>IF(OR($C521&gt;AH$7,$C521+$E521-1&lt;AH$7),0,($D521-SUM($F521:AG521)-SUM($F460:AG460))/($E521+$C521-AH$7))</f>
        <v>0</v>
      </c>
      <c r="AI521" s="339">
        <f>IF(OR($C521&gt;AI$7,$C521+$E521-1&lt;AI$7),0,($D521-SUM($F521:AH521)-SUM($F460:AH460))/($E521+$C521-AI$7))</f>
        <v>0</v>
      </c>
      <c r="AJ521" s="339">
        <f>IF(OR($C521&gt;AJ$7,$C521+$E521-1&lt;AJ$7),0,($D521-SUM($F521:AI521)-SUM($F460:AI460))/($E521+$C521-AJ$7))</f>
        <v>0</v>
      </c>
      <c r="AK521" s="339">
        <f>IF(OR($C521&gt;AK$7,$C521+$E521-1&lt;AK$7),0,($D521-SUM($F521:AJ521)-SUM($F460:AJ460))/($E521+$C521-AK$7))</f>
        <v>0</v>
      </c>
      <c r="AL521" s="339">
        <f>IF(OR($C521&gt;AL$7,$C521+$E521-1&lt;AL$7),0,($D521-SUM($F521:AK521)-SUM($F460:AK460))/($E521+$C521-AL$7))</f>
        <v>0</v>
      </c>
      <c r="AM521" s="339">
        <f>IF(OR($C521&gt;AM$7,$C521+$E521-1&lt;AM$7),0,($D521-SUM($F521:AL521)-SUM($F460:AL460))/($E521+$C521-AM$7))</f>
        <v>0</v>
      </c>
      <c r="AN521" s="339">
        <f>IF(OR($C521&gt;AN$7,$C521+$E521-1&lt;AN$7),0,($D521-SUM($F521:AM521)-SUM($F460:AM460))/($E521+$C521-AN$7))</f>
        <v>0</v>
      </c>
      <c r="AO521" s="339">
        <f>IF(OR($C521&gt;AO$7,$C521+$E521-1&lt;AO$7),0,($D521-SUM($F521:AN521)-SUM($F460:AN460))/($E521+$C521-AO$7))</f>
        <v>0</v>
      </c>
      <c r="AP521" s="339">
        <f>IF(OR($C521&gt;AP$7,$C521+$E521-1&lt;AP$7),0,($D521-SUM($F521:AO521)-SUM($F460:AO460))/($E521+$C521-AP$7))</f>
        <v>0</v>
      </c>
      <c r="AQ521" s="339">
        <f>IF(OR($C521&gt;AQ$7,$C521+$E521-1&lt;AQ$7),0,($D521-SUM($F521:AP521)-SUM($F460:AP460))/($E521+$C521-AQ$7))</f>
        <v>0</v>
      </c>
      <c r="AR521" s="339">
        <f>IF(OR($C521&gt;AR$7,$C521+$E521-1&lt;AR$7),0,($D521-SUM($F521:AQ521)-SUM($F460:AQ460))/($E521+$C521-AR$7))</f>
        <v>0</v>
      </c>
      <c r="AS521" s="339">
        <f>IF(OR($C521&gt;AS$7,$C521+$E521-1&lt;AS$7),0,($D521-SUM($F521:AR521)-SUM($F460:AR460))/($E521+$C521-AS$7))</f>
        <v>0</v>
      </c>
      <c r="AT521" s="339">
        <f>IF(OR($C521&gt;AT$7,$C521+$E521-1&lt;AT$7),0,($D521-SUM($F521:AS521)-SUM($F460:AS460))/($E521+$C521-AT$7))</f>
        <v>0</v>
      </c>
      <c r="AU521" s="339">
        <f>IF(OR($C521&gt;AU$7,$C521+$E521-1&lt;AU$7),0,($D521-SUM($F521:AT521)-SUM($F460:AT460))/($E521+$C521-AU$7))</f>
        <v>0</v>
      </c>
      <c r="AV521" s="339">
        <f>IF(OR($C521&gt;AV$7,$C521+$E521-1&lt;AV$7),0,($D521-SUM($F521:AU521)-SUM($F460:AU460))/($E521+$C521-AV$7))</f>
        <v>0</v>
      </c>
      <c r="AW521" s="339">
        <f>IF(OR($C521&gt;AW$7,$C521+$E521-1&lt;AW$7),0,($D521-SUM($F521:AV521)-SUM($F460:AV460))/($E521+$C521-AW$7))</f>
        <v>0</v>
      </c>
      <c r="AX521" s="339">
        <f>IF(OR($C521&gt;AX$7,$C521+$E521-1&lt;AX$7),0,($D521-SUM($F521:AW521)-SUM($F460:AW460))/($E521+$C521-AX$7))</f>
        <v>0</v>
      </c>
      <c r="AY521" s="339">
        <f>IF(OR($C521&gt;AY$7,$C521+$E521-1&lt;AY$7),0,($D521-SUM($F521:AX521)-SUM($F460:AX460))/($E521+$C521-AY$7))</f>
        <v>0</v>
      </c>
      <c r="AZ521" s="339">
        <f>IF(OR($C521&gt;AZ$7,$C521+$E521-1&lt;AZ$7),0,($D521-SUM($F521:AY521)-SUM($F460:AY460))/($E521+$C521-AZ$7))</f>
        <v>0</v>
      </c>
      <c r="BA521" s="339">
        <f>IF(OR($C521&gt;BA$7,$C521+$E521-1&lt;BA$7),0,($D521-SUM($F521:AZ521)-SUM($F460:AZ460))/($E521+$C521-BA$7))</f>
        <v>0</v>
      </c>
      <c r="BB521" s="339">
        <f>IF(OR($C521&gt;BB$7,$C521+$E521-1&lt;BB$7),0,($D521-SUM($F521:BA521)-SUM($F460:BA460))/($E521+$C521-BB$7))</f>
        <v>0</v>
      </c>
      <c r="BC521" s="339">
        <f>IF(OR($C521&gt;BC$7,$C521+$E521-1&lt;BC$7),0,($D521-SUM($F521:BB521)-SUM($F460:BB460))/($E521+$C521-BC$7))</f>
        <v>0</v>
      </c>
      <c r="BD521" s="339">
        <f>IF(OR($C521&gt;BD$7,$C521+$E521-1&lt;BD$7),0,($D521-SUM($F521:BC521)-SUM($F460:BC460))/($E521+$C521-BD$7))</f>
        <v>0</v>
      </c>
      <c r="BE521" s="339">
        <f>IF(OR($C521&gt;BE$7,$C521+$E521-1&lt;BE$7),0,($D521-SUM($F521:BD521)-SUM($F460:BD460))/($E521+$C521-BE$7))</f>
        <v>0</v>
      </c>
      <c r="BF521" s="339">
        <f>IF(OR($C521&gt;BF$7,$C521+$E521-1&lt;BF$7),0,($D521-SUM($F521:BE521)-SUM($F460:BE460))/($E521+$C521-BF$7))</f>
        <v>0</v>
      </c>
      <c r="BG521" s="339">
        <f>IF(OR($C521&gt;BG$7,$C521+$E521-1&lt;BG$7),0,($D521-SUM($F521:BF521)-SUM($F460:BF460))/($E521+$C521-BG$7))</f>
        <v>0</v>
      </c>
      <c r="BH521" s="339">
        <f>IF(OR($C521&gt;BH$7,$C521+$E521-1&lt;BH$7),0,($D521-SUM($F521:BG521)-SUM($F460:BG460))/($E521+$C521-BH$7))</f>
        <v>0</v>
      </c>
      <c r="BI521" s="339">
        <f>IF(OR($C521&gt;BI$7,$C521+$E521-1&lt;BI$7),0,($D521-SUM($F521:BH521)-SUM($F460:BH460))/($E521+$C521-BI$7))</f>
        <v>0</v>
      </c>
      <c r="BJ521" s="339">
        <f>IF(OR($C521&gt;BJ$7,$C521+$E521-1&lt;BJ$7),0,($D521-SUM($F521:BI521)-SUM($F460:BI460))/($E521+$C521-BJ$7))</f>
        <v>0</v>
      </c>
      <c r="BK521" s="339">
        <f>IF(OR($C521&gt;BK$7,$C521+$E521-1&lt;BK$7),0,($D521-SUM($F521:BJ521)-SUM($F460:BJ460))/($E521+$C521-BK$7))</f>
        <v>0</v>
      </c>
      <c r="BL521" s="339">
        <f>IF(OR($C521&gt;BL$7,$C521+$E521-1&lt;BL$7),0,($D521-SUM($F521:BK521)-SUM($F460:BK460))/($E521+$C521-BL$7))</f>
        <v>0</v>
      </c>
      <c r="BM521" s="339">
        <f>IF(OR($C521&gt;BM$7,$C521+$E521-1&lt;BM$7),0,($D521-SUM($F521:BL521)-SUM($F460:BL460))/($E521+$C521-BM$7))</f>
        <v>0</v>
      </c>
      <c r="BN521" s="339">
        <f>IF(OR($C521&gt;BN$7,$C521+$E521-1&lt;BN$7),0,($D521-SUM($F521:BM521)-SUM($F460:BM460))/($E521+$C521-BN$7))</f>
        <v>0</v>
      </c>
      <c r="BO521" s="253"/>
      <c r="BP521" s="253"/>
      <c r="BQ521" s="253"/>
      <c r="BR521" s="253"/>
      <c r="BS521" s="253"/>
      <c r="BT521" s="253"/>
      <c r="BU521" s="253"/>
      <c r="BV521" s="253"/>
      <c r="BW521" s="253"/>
      <c r="BX521" s="253"/>
      <c r="BY521" s="253"/>
      <c r="BZ521" s="253"/>
      <c r="CA521" s="253"/>
      <c r="CB521" s="253"/>
      <c r="CC521" s="253"/>
      <c r="CD521" s="253"/>
      <c r="CE521" s="253"/>
      <c r="CF521" s="253"/>
      <c r="CG521" s="253"/>
      <c r="CH521" s="253"/>
      <c r="CI521" s="253"/>
      <c r="CJ521" s="253"/>
      <c r="CK521" s="253"/>
      <c r="CL521" s="253"/>
    </row>
    <row r="522" spans="1:90" hidden="1" outlineLevel="1" x14ac:dyDescent="0.15">
      <c r="A522" s="112"/>
      <c r="B522" s="87"/>
      <c r="C522" s="8">
        <v>47</v>
      </c>
      <c r="D522" s="337">
        <v>0</v>
      </c>
      <c r="E522" s="8">
        <f t="shared" si="37"/>
        <v>0</v>
      </c>
      <c r="F522" s="338"/>
      <c r="G522" s="339">
        <f>IF(OR($C522&gt;G$7,$C522+$E522-1&lt;G$7),0,($D522-SUM($F522:F522)-SUM($F461:F461))/($E522+$C522-G$7))</f>
        <v>0</v>
      </c>
      <c r="H522" s="339">
        <f>IF(OR($C522&gt;H$7,$C522+$E522-1&lt;H$7),0,($D522-SUM($F522:G522)-SUM($F461:G461))/($E522+$C522-H$7))</f>
        <v>0</v>
      </c>
      <c r="I522" s="339">
        <f>IF(OR($C522&gt;I$7,$C522+$E522-1&lt;I$7),0,($D522-SUM($F522:H522)-SUM($F461:H461))/($E522+$C522-I$7))</f>
        <v>0</v>
      </c>
      <c r="J522" s="339">
        <f>IF(OR($C522&gt;J$7,$C522+$E522-1&lt;J$7),0,($D522-SUM($F522:I522)-SUM($F461:I461))/($E522+$C522-J$7))</f>
        <v>0</v>
      </c>
      <c r="K522" s="339">
        <f>IF(OR($C522&gt;K$7,$C522+$E522-1&lt;K$7),0,($D522-SUM($F522:J522)-SUM($F461:J461))/($E522+$C522-K$7))</f>
        <v>0</v>
      </c>
      <c r="L522" s="339">
        <f>IF(OR($C522&gt;L$7,$C522+$E522-1&lt;L$7),0,($D522-SUM($F522:K522)-SUM($F461:K461))/($E522+$C522-L$7))</f>
        <v>0</v>
      </c>
      <c r="M522" s="339">
        <f>IF(OR($C522&gt;M$7,$C522+$E522-1&lt;M$7),0,($D522-SUM($F522:L522)-SUM($F461:L461))/($E522+$C522-M$7))</f>
        <v>0</v>
      </c>
      <c r="N522" s="339">
        <f>IF(OR($C522&gt;N$7,$C522+$E522-1&lt;N$7),0,($D522-SUM($F522:M522)-SUM($F461:M461))/($E522+$C522-N$7))</f>
        <v>0</v>
      </c>
      <c r="O522" s="339">
        <f>IF(OR($C522&gt;O$7,$C522+$E522-1&lt;O$7),0,($D522-SUM($F522:N522)-SUM($F461:N461))/($E522+$C522-O$7))</f>
        <v>0</v>
      </c>
      <c r="P522" s="339">
        <f>IF(OR($C522&gt;P$7,$C522+$E522-1&lt;P$7),0,($D522-SUM($F522:O522)-SUM($F461:O461))/($E522+$C522-P$7))</f>
        <v>0</v>
      </c>
      <c r="Q522" s="339">
        <f>IF(OR($C522&gt;Q$7,$C522+$E522-1&lt;Q$7),0,($D522-SUM($F522:P522)-SUM($F461:P461))/($E522+$C522-Q$7))</f>
        <v>0</v>
      </c>
      <c r="R522" s="339">
        <f>IF(OR($C522&gt;R$7,$C522+$E522-1&lt;R$7),0,($D522-SUM($F522:Q522)-SUM($F461:Q461))/($E522+$C522-R$7))</f>
        <v>0</v>
      </c>
      <c r="S522" s="339">
        <f>IF(OR($C522&gt;S$7,$C522+$E522-1&lt;S$7),0,($D522-SUM($F522:R522)-SUM($F461:R461))/($E522+$C522-S$7))</f>
        <v>0</v>
      </c>
      <c r="T522" s="339">
        <f>IF(OR($C522&gt;T$7,$C522+$E522-1&lt;T$7),0,($D522-SUM($F522:S522)-SUM($F461:S461))/($E522+$C522-T$7))</f>
        <v>0</v>
      </c>
      <c r="U522" s="339">
        <f>IF(OR($C522&gt;U$7,$C522+$E522-1&lt;U$7),0,($D522-SUM($F522:T522)-SUM($F461:T461))/($E522+$C522-U$7))</f>
        <v>0</v>
      </c>
      <c r="V522" s="339">
        <f>IF(OR($C522&gt;V$7,$C522+$E522-1&lt;V$7),0,($D522-SUM($F522:U522)-SUM($F461:U461))/($E522+$C522-V$7))</f>
        <v>0</v>
      </c>
      <c r="W522" s="339">
        <f>IF(OR($C522&gt;W$7,$C522+$E522-1&lt;W$7),0,($D522-SUM($F522:V522)-SUM($F461:V461))/($E522+$C522-W$7))</f>
        <v>0</v>
      </c>
      <c r="X522" s="339">
        <f>IF(OR($C522&gt;X$7,$C522+$E522-1&lt;X$7),0,($D522-SUM($F522:W522)-SUM($F461:W461))/($E522+$C522-X$7))</f>
        <v>0</v>
      </c>
      <c r="Y522" s="339">
        <f>IF(OR($C522&gt;Y$7,$C522+$E522-1&lt;Y$7),0,($D522-SUM($F522:X522)-SUM($F461:X461))/($E522+$C522-Y$7))</f>
        <v>0</v>
      </c>
      <c r="Z522" s="339">
        <f>IF(OR($C522&gt;Z$7,$C522+$E522-1&lt;Z$7),0,($D522-SUM($F522:Y522)-SUM($F461:Y461))/($E522+$C522-Z$7))</f>
        <v>0</v>
      </c>
      <c r="AA522" s="339">
        <f>IF(OR($C522&gt;AA$7,$C522+$E522-1&lt;AA$7),0,($D522-SUM($F522:Z522)-SUM($F461:Z461))/($E522+$C522-AA$7))</f>
        <v>0</v>
      </c>
      <c r="AB522" s="339">
        <f>IF(OR($C522&gt;AB$7,$C522+$E522-1&lt;AB$7),0,($D522-SUM($F522:AA522)-SUM($F461:AA461))/($E522+$C522-AB$7))</f>
        <v>0</v>
      </c>
      <c r="AC522" s="339">
        <f>IF(OR($C522&gt;AC$7,$C522+$E522-1&lt;AC$7),0,($D522-SUM($F522:AB522)-SUM($F461:AB461))/($E522+$C522-AC$7))</f>
        <v>0</v>
      </c>
      <c r="AD522" s="339">
        <f>IF(OR($C522&gt;AD$7,$C522+$E522-1&lt;AD$7),0,($D522-SUM($F522:AC522)-SUM($F461:AC461))/($E522+$C522-AD$7))</f>
        <v>0</v>
      </c>
      <c r="AE522" s="339">
        <f>IF(OR($C522&gt;AE$7,$C522+$E522-1&lt;AE$7),0,($D522-SUM($F522:AD522)-SUM($F461:AD461))/($E522+$C522-AE$7))</f>
        <v>0</v>
      </c>
      <c r="AF522" s="339">
        <f>IF(OR($C522&gt;AF$7,$C522+$E522-1&lt;AF$7),0,($D522-SUM($F522:AE522)-SUM($F461:AE461))/($E522+$C522-AF$7))</f>
        <v>0</v>
      </c>
      <c r="AG522" s="339">
        <f>IF(OR($C522&gt;AG$7,$C522+$E522-1&lt;AG$7),0,($D522-SUM($F522:AF522)-SUM($F461:AF461))/($E522+$C522-AG$7))</f>
        <v>0</v>
      </c>
      <c r="AH522" s="339">
        <f>IF(OR($C522&gt;AH$7,$C522+$E522-1&lt;AH$7),0,($D522-SUM($F522:AG522)-SUM($F461:AG461))/($E522+$C522-AH$7))</f>
        <v>0</v>
      </c>
      <c r="AI522" s="339">
        <f>IF(OR($C522&gt;AI$7,$C522+$E522-1&lt;AI$7),0,($D522-SUM($F522:AH522)-SUM($F461:AH461))/($E522+$C522-AI$7))</f>
        <v>0</v>
      </c>
      <c r="AJ522" s="339">
        <f>IF(OR($C522&gt;AJ$7,$C522+$E522-1&lt;AJ$7),0,($D522-SUM($F522:AI522)-SUM($F461:AI461))/($E522+$C522-AJ$7))</f>
        <v>0</v>
      </c>
      <c r="AK522" s="339">
        <f>IF(OR($C522&gt;AK$7,$C522+$E522-1&lt;AK$7),0,($D522-SUM($F522:AJ522)-SUM($F461:AJ461))/($E522+$C522-AK$7))</f>
        <v>0</v>
      </c>
      <c r="AL522" s="339">
        <f>IF(OR($C522&gt;AL$7,$C522+$E522-1&lt;AL$7),0,($D522-SUM($F522:AK522)-SUM($F461:AK461))/($E522+$C522-AL$7))</f>
        <v>0</v>
      </c>
      <c r="AM522" s="339">
        <f>IF(OR($C522&gt;AM$7,$C522+$E522-1&lt;AM$7),0,($D522-SUM($F522:AL522)-SUM($F461:AL461))/($E522+$C522-AM$7))</f>
        <v>0</v>
      </c>
      <c r="AN522" s="339">
        <f>IF(OR($C522&gt;AN$7,$C522+$E522-1&lt;AN$7),0,($D522-SUM($F522:AM522)-SUM($F461:AM461))/($E522+$C522-AN$7))</f>
        <v>0</v>
      </c>
      <c r="AO522" s="339">
        <f>IF(OR($C522&gt;AO$7,$C522+$E522-1&lt;AO$7),0,($D522-SUM($F522:AN522)-SUM($F461:AN461))/($E522+$C522-AO$7))</f>
        <v>0</v>
      </c>
      <c r="AP522" s="339">
        <f>IF(OR($C522&gt;AP$7,$C522+$E522-1&lt;AP$7),0,($D522-SUM($F522:AO522)-SUM($F461:AO461))/($E522+$C522-AP$7))</f>
        <v>0</v>
      </c>
      <c r="AQ522" s="339">
        <f>IF(OR($C522&gt;AQ$7,$C522+$E522-1&lt;AQ$7),0,($D522-SUM($F522:AP522)-SUM($F461:AP461))/($E522+$C522-AQ$7))</f>
        <v>0</v>
      </c>
      <c r="AR522" s="339">
        <f>IF(OR($C522&gt;AR$7,$C522+$E522-1&lt;AR$7),0,($D522-SUM($F522:AQ522)-SUM($F461:AQ461))/($E522+$C522-AR$7))</f>
        <v>0</v>
      </c>
      <c r="AS522" s="339">
        <f>IF(OR($C522&gt;AS$7,$C522+$E522-1&lt;AS$7),0,($D522-SUM($F522:AR522)-SUM($F461:AR461))/($E522+$C522-AS$7))</f>
        <v>0</v>
      </c>
      <c r="AT522" s="339">
        <f>IF(OR($C522&gt;AT$7,$C522+$E522-1&lt;AT$7),0,($D522-SUM($F522:AS522)-SUM($F461:AS461))/($E522+$C522-AT$7))</f>
        <v>0</v>
      </c>
      <c r="AU522" s="339">
        <f>IF(OR($C522&gt;AU$7,$C522+$E522-1&lt;AU$7),0,($D522-SUM($F522:AT522)-SUM($F461:AT461))/($E522+$C522-AU$7))</f>
        <v>0</v>
      </c>
      <c r="AV522" s="339">
        <f>IF(OR($C522&gt;AV$7,$C522+$E522-1&lt;AV$7),0,($D522-SUM($F522:AU522)-SUM($F461:AU461))/($E522+$C522-AV$7))</f>
        <v>0</v>
      </c>
      <c r="AW522" s="339">
        <f>IF(OR($C522&gt;AW$7,$C522+$E522-1&lt;AW$7),0,($D522-SUM($F522:AV522)-SUM($F461:AV461))/($E522+$C522-AW$7))</f>
        <v>0</v>
      </c>
      <c r="AX522" s="339">
        <f>IF(OR($C522&gt;AX$7,$C522+$E522-1&lt;AX$7),0,($D522-SUM($F522:AW522)-SUM($F461:AW461))/($E522+$C522-AX$7))</f>
        <v>0</v>
      </c>
      <c r="AY522" s="339">
        <f>IF(OR($C522&gt;AY$7,$C522+$E522-1&lt;AY$7),0,($D522-SUM($F522:AX522)-SUM($F461:AX461))/($E522+$C522-AY$7))</f>
        <v>0</v>
      </c>
      <c r="AZ522" s="339">
        <f>IF(OR($C522&gt;AZ$7,$C522+$E522-1&lt;AZ$7),0,($D522-SUM($F522:AY522)-SUM($F461:AY461))/($E522+$C522-AZ$7))</f>
        <v>0</v>
      </c>
      <c r="BA522" s="339">
        <f>IF(OR($C522&gt;BA$7,$C522+$E522-1&lt;BA$7),0,($D522-SUM($F522:AZ522)-SUM($F461:AZ461))/($E522+$C522-BA$7))</f>
        <v>0</v>
      </c>
      <c r="BB522" s="339">
        <f>IF(OR($C522&gt;BB$7,$C522+$E522-1&lt;BB$7),0,($D522-SUM($F522:BA522)-SUM($F461:BA461))/($E522+$C522-BB$7))</f>
        <v>0</v>
      </c>
      <c r="BC522" s="339">
        <f>IF(OR($C522&gt;BC$7,$C522+$E522-1&lt;BC$7),0,($D522-SUM($F522:BB522)-SUM($F461:BB461))/($E522+$C522-BC$7))</f>
        <v>0</v>
      </c>
      <c r="BD522" s="339">
        <f>IF(OR($C522&gt;BD$7,$C522+$E522-1&lt;BD$7),0,($D522-SUM($F522:BC522)-SUM($F461:BC461))/($E522+$C522-BD$7))</f>
        <v>0</v>
      </c>
      <c r="BE522" s="339">
        <f>IF(OR($C522&gt;BE$7,$C522+$E522-1&lt;BE$7),0,($D522-SUM($F522:BD522)-SUM($F461:BD461))/($E522+$C522-BE$7))</f>
        <v>0</v>
      </c>
      <c r="BF522" s="339">
        <f>IF(OR($C522&gt;BF$7,$C522+$E522-1&lt;BF$7),0,($D522-SUM($F522:BE522)-SUM($F461:BE461))/($E522+$C522-BF$7))</f>
        <v>0</v>
      </c>
      <c r="BG522" s="339">
        <f>IF(OR($C522&gt;BG$7,$C522+$E522-1&lt;BG$7),0,($D522-SUM($F522:BF522)-SUM($F461:BF461))/($E522+$C522-BG$7))</f>
        <v>0</v>
      </c>
      <c r="BH522" s="339">
        <f>IF(OR($C522&gt;BH$7,$C522+$E522-1&lt;BH$7),0,($D522-SUM($F522:BG522)-SUM($F461:BG461))/($E522+$C522-BH$7))</f>
        <v>0</v>
      </c>
      <c r="BI522" s="339">
        <f>IF(OR($C522&gt;BI$7,$C522+$E522-1&lt;BI$7),0,($D522-SUM($F522:BH522)-SUM($F461:BH461))/($E522+$C522-BI$7))</f>
        <v>0</v>
      </c>
      <c r="BJ522" s="339">
        <f>IF(OR($C522&gt;BJ$7,$C522+$E522-1&lt;BJ$7),0,($D522-SUM($F522:BI522)-SUM($F461:BI461))/($E522+$C522-BJ$7))</f>
        <v>0</v>
      </c>
      <c r="BK522" s="339">
        <f>IF(OR($C522&gt;BK$7,$C522+$E522-1&lt;BK$7),0,($D522-SUM($F522:BJ522)-SUM($F461:BJ461))/($E522+$C522-BK$7))</f>
        <v>0</v>
      </c>
      <c r="BL522" s="339">
        <f>IF(OR($C522&gt;BL$7,$C522+$E522-1&lt;BL$7),0,($D522-SUM($F522:BK522)-SUM($F461:BK461))/($E522+$C522-BL$7))</f>
        <v>0</v>
      </c>
      <c r="BM522" s="339">
        <f>IF(OR($C522&gt;BM$7,$C522+$E522-1&lt;BM$7),0,($D522-SUM($F522:BL522)-SUM($F461:BL461))/($E522+$C522-BM$7))</f>
        <v>0</v>
      </c>
      <c r="BN522" s="339">
        <f>IF(OR($C522&gt;BN$7,$C522+$E522-1&lt;BN$7),0,($D522-SUM($F522:BM522)-SUM($F461:BM461))/($E522+$C522-BN$7))</f>
        <v>0</v>
      </c>
      <c r="BO522" s="253"/>
      <c r="BP522" s="253"/>
      <c r="BQ522" s="253"/>
      <c r="BR522" s="253"/>
      <c r="BS522" s="253"/>
      <c r="BT522" s="253"/>
      <c r="BU522" s="253"/>
      <c r="BV522" s="253"/>
      <c r="BW522" s="253"/>
      <c r="BX522" s="253"/>
      <c r="BY522" s="253"/>
      <c r="BZ522" s="253"/>
      <c r="CA522" s="253"/>
      <c r="CB522" s="253"/>
      <c r="CC522" s="253"/>
      <c r="CD522" s="253"/>
      <c r="CE522" s="253"/>
      <c r="CF522" s="253"/>
      <c r="CG522" s="253"/>
      <c r="CH522" s="253"/>
      <c r="CI522" s="253"/>
      <c r="CJ522" s="253"/>
      <c r="CK522" s="253"/>
      <c r="CL522" s="253"/>
    </row>
    <row r="523" spans="1:90" hidden="1" outlineLevel="1" x14ac:dyDescent="0.15">
      <c r="A523" s="112"/>
      <c r="B523" s="87"/>
      <c r="C523" s="8">
        <v>48</v>
      </c>
      <c r="D523" s="337">
        <v>0</v>
      </c>
      <c r="E523" s="8">
        <f t="shared" si="37"/>
        <v>0</v>
      </c>
      <c r="F523" s="338"/>
      <c r="G523" s="339">
        <f>IF(OR($C523&gt;G$7,$C523+$E523-1&lt;G$7),0,($D523-SUM($F523:F523)-SUM($F462:F462))/($E523+$C523-G$7))</f>
        <v>0</v>
      </c>
      <c r="H523" s="339">
        <f>IF(OR($C523&gt;H$7,$C523+$E523-1&lt;H$7),0,($D523-SUM($F523:G523)-SUM($F462:G462))/($E523+$C523-H$7))</f>
        <v>0</v>
      </c>
      <c r="I523" s="339">
        <f>IF(OR($C523&gt;I$7,$C523+$E523-1&lt;I$7),0,($D523-SUM($F523:H523)-SUM($F462:H462))/($E523+$C523-I$7))</f>
        <v>0</v>
      </c>
      <c r="J523" s="339">
        <f>IF(OR($C523&gt;J$7,$C523+$E523-1&lt;J$7),0,($D523-SUM($F523:I523)-SUM($F462:I462))/($E523+$C523-J$7))</f>
        <v>0</v>
      </c>
      <c r="K523" s="339">
        <f>IF(OR($C523&gt;K$7,$C523+$E523-1&lt;K$7),0,($D523-SUM($F523:J523)-SUM($F462:J462))/($E523+$C523-K$7))</f>
        <v>0</v>
      </c>
      <c r="L523" s="339">
        <f>IF(OR($C523&gt;L$7,$C523+$E523-1&lt;L$7),0,($D523-SUM($F523:K523)-SUM($F462:K462))/($E523+$C523-L$7))</f>
        <v>0</v>
      </c>
      <c r="M523" s="339">
        <f>IF(OR($C523&gt;M$7,$C523+$E523-1&lt;M$7),0,($D523-SUM($F523:L523)-SUM($F462:L462))/($E523+$C523-M$7))</f>
        <v>0</v>
      </c>
      <c r="N523" s="339">
        <f>IF(OR($C523&gt;N$7,$C523+$E523-1&lt;N$7),0,($D523-SUM($F523:M523)-SUM($F462:M462))/($E523+$C523-N$7))</f>
        <v>0</v>
      </c>
      <c r="O523" s="339">
        <f>IF(OR($C523&gt;O$7,$C523+$E523-1&lt;O$7),0,($D523-SUM($F523:N523)-SUM($F462:N462))/($E523+$C523-O$7))</f>
        <v>0</v>
      </c>
      <c r="P523" s="339">
        <f>IF(OR($C523&gt;P$7,$C523+$E523-1&lt;P$7),0,($D523-SUM($F523:O523)-SUM($F462:O462))/($E523+$C523-P$7))</f>
        <v>0</v>
      </c>
      <c r="Q523" s="339">
        <f>IF(OR($C523&gt;Q$7,$C523+$E523-1&lt;Q$7),0,($D523-SUM($F523:P523)-SUM($F462:P462))/($E523+$C523-Q$7))</f>
        <v>0</v>
      </c>
      <c r="R523" s="339">
        <f>IF(OR($C523&gt;R$7,$C523+$E523-1&lt;R$7),0,($D523-SUM($F523:Q523)-SUM($F462:Q462))/($E523+$C523-R$7))</f>
        <v>0</v>
      </c>
      <c r="S523" s="339">
        <f>IF(OR($C523&gt;S$7,$C523+$E523-1&lt;S$7),0,($D523-SUM($F523:R523)-SUM($F462:R462))/($E523+$C523-S$7))</f>
        <v>0</v>
      </c>
      <c r="T523" s="339">
        <f>IF(OR($C523&gt;T$7,$C523+$E523-1&lt;T$7),0,($D523-SUM($F523:S523)-SUM($F462:S462))/($E523+$C523-T$7))</f>
        <v>0</v>
      </c>
      <c r="U523" s="339">
        <f>IF(OR($C523&gt;U$7,$C523+$E523-1&lt;U$7),0,($D523-SUM($F523:T523)-SUM($F462:T462))/($E523+$C523-U$7))</f>
        <v>0</v>
      </c>
      <c r="V523" s="339">
        <f>IF(OR($C523&gt;V$7,$C523+$E523-1&lt;V$7),0,($D523-SUM($F523:U523)-SUM($F462:U462))/($E523+$C523-V$7))</f>
        <v>0</v>
      </c>
      <c r="W523" s="339">
        <f>IF(OR($C523&gt;W$7,$C523+$E523-1&lt;W$7),0,($D523-SUM($F523:V523)-SUM($F462:V462))/($E523+$C523-W$7))</f>
        <v>0</v>
      </c>
      <c r="X523" s="339">
        <f>IF(OR($C523&gt;X$7,$C523+$E523-1&lt;X$7),0,($D523-SUM($F523:W523)-SUM($F462:W462))/($E523+$C523-X$7))</f>
        <v>0</v>
      </c>
      <c r="Y523" s="339">
        <f>IF(OR($C523&gt;Y$7,$C523+$E523-1&lt;Y$7),0,($D523-SUM($F523:X523)-SUM($F462:X462))/($E523+$C523-Y$7))</f>
        <v>0</v>
      </c>
      <c r="Z523" s="339">
        <f>IF(OR($C523&gt;Z$7,$C523+$E523-1&lt;Z$7),0,($D523-SUM($F523:Y523)-SUM($F462:Y462))/($E523+$C523-Z$7))</f>
        <v>0</v>
      </c>
      <c r="AA523" s="339">
        <f>IF(OR($C523&gt;AA$7,$C523+$E523-1&lt;AA$7),0,($D523-SUM($F523:Z523)-SUM($F462:Z462))/($E523+$C523-AA$7))</f>
        <v>0</v>
      </c>
      <c r="AB523" s="339">
        <f>IF(OR($C523&gt;AB$7,$C523+$E523-1&lt;AB$7),0,($D523-SUM($F523:AA523)-SUM($F462:AA462))/($E523+$C523-AB$7))</f>
        <v>0</v>
      </c>
      <c r="AC523" s="339">
        <f>IF(OR($C523&gt;AC$7,$C523+$E523-1&lt;AC$7),0,($D523-SUM($F523:AB523)-SUM($F462:AB462))/($E523+$C523-AC$7))</f>
        <v>0</v>
      </c>
      <c r="AD523" s="339">
        <f>IF(OR($C523&gt;AD$7,$C523+$E523-1&lt;AD$7),0,($D523-SUM($F523:AC523)-SUM($F462:AC462))/($E523+$C523-AD$7))</f>
        <v>0</v>
      </c>
      <c r="AE523" s="339">
        <f>IF(OR($C523&gt;AE$7,$C523+$E523-1&lt;AE$7),0,($D523-SUM($F523:AD523)-SUM($F462:AD462))/($E523+$C523-AE$7))</f>
        <v>0</v>
      </c>
      <c r="AF523" s="339">
        <f>IF(OR($C523&gt;AF$7,$C523+$E523-1&lt;AF$7),0,($D523-SUM($F523:AE523)-SUM($F462:AE462))/($E523+$C523-AF$7))</f>
        <v>0</v>
      </c>
      <c r="AG523" s="339">
        <f>IF(OR($C523&gt;AG$7,$C523+$E523-1&lt;AG$7),0,($D523-SUM($F523:AF523)-SUM($F462:AF462))/($E523+$C523-AG$7))</f>
        <v>0</v>
      </c>
      <c r="AH523" s="339">
        <f>IF(OR($C523&gt;AH$7,$C523+$E523-1&lt;AH$7),0,($D523-SUM($F523:AG523)-SUM($F462:AG462))/($E523+$C523-AH$7))</f>
        <v>0</v>
      </c>
      <c r="AI523" s="339">
        <f>IF(OR($C523&gt;AI$7,$C523+$E523-1&lt;AI$7),0,($D523-SUM($F523:AH523)-SUM($F462:AH462))/($E523+$C523-AI$7))</f>
        <v>0</v>
      </c>
      <c r="AJ523" s="339">
        <f>IF(OR($C523&gt;AJ$7,$C523+$E523-1&lt;AJ$7),0,($D523-SUM($F523:AI523)-SUM($F462:AI462))/($E523+$C523-AJ$7))</f>
        <v>0</v>
      </c>
      <c r="AK523" s="339">
        <f>IF(OR($C523&gt;AK$7,$C523+$E523-1&lt;AK$7),0,($D523-SUM($F523:AJ523)-SUM($F462:AJ462))/($E523+$C523-AK$7))</f>
        <v>0</v>
      </c>
      <c r="AL523" s="339">
        <f>IF(OR($C523&gt;AL$7,$C523+$E523-1&lt;AL$7),0,($D523-SUM($F523:AK523)-SUM($F462:AK462))/($E523+$C523-AL$7))</f>
        <v>0</v>
      </c>
      <c r="AM523" s="339">
        <f>IF(OR($C523&gt;AM$7,$C523+$E523-1&lt;AM$7),0,($D523-SUM($F523:AL523)-SUM($F462:AL462))/($E523+$C523-AM$7))</f>
        <v>0</v>
      </c>
      <c r="AN523" s="339">
        <f>IF(OR($C523&gt;AN$7,$C523+$E523-1&lt;AN$7),0,($D523-SUM($F523:AM523)-SUM($F462:AM462))/($E523+$C523-AN$7))</f>
        <v>0</v>
      </c>
      <c r="AO523" s="339">
        <f>IF(OR($C523&gt;AO$7,$C523+$E523-1&lt;AO$7),0,($D523-SUM($F523:AN523)-SUM($F462:AN462))/($E523+$C523-AO$7))</f>
        <v>0</v>
      </c>
      <c r="AP523" s="339">
        <f>IF(OR($C523&gt;AP$7,$C523+$E523-1&lt;AP$7),0,($D523-SUM($F523:AO523)-SUM($F462:AO462))/($E523+$C523-AP$7))</f>
        <v>0</v>
      </c>
      <c r="AQ523" s="339">
        <f>IF(OR($C523&gt;AQ$7,$C523+$E523-1&lt;AQ$7),0,($D523-SUM($F523:AP523)-SUM($F462:AP462))/($E523+$C523-AQ$7))</f>
        <v>0</v>
      </c>
      <c r="AR523" s="339">
        <f>IF(OR($C523&gt;AR$7,$C523+$E523-1&lt;AR$7),0,($D523-SUM($F523:AQ523)-SUM($F462:AQ462))/($E523+$C523-AR$7))</f>
        <v>0</v>
      </c>
      <c r="AS523" s="339">
        <f>IF(OR($C523&gt;AS$7,$C523+$E523-1&lt;AS$7),0,($D523-SUM($F523:AR523)-SUM($F462:AR462))/($E523+$C523-AS$7))</f>
        <v>0</v>
      </c>
      <c r="AT523" s="339">
        <f>IF(OR($C523&gt;AT$7,$C523+$E523-1&lt;AT$7),0,($D523-SUM($F523:AS523)-SUM($F462:AS462))/($E523+$C523-AT$7))</f>
        <v>0</v>
      </c>
      <c r="AU523" s="339">
        <f>IF(OR($C523&gt;AU$7,$C523+$E523-1&lt;AU$7),0,($D523-SUM($F523:AT523)-SUM($F462:AT462))/($E523+$C523-AU$7))</f>
        <v>0</v>
      </c>
      <c r="AV523" s="339">
        <f>IF(OR($C523&gt;AV$7,$C523+$E523-1&lt;AV$7),0,($D523-SUM($F523:AU523)-SUM($F462:AU462))/($E523+$C523-AV$7))</f>
        <v>0</v>
      </c>
      <c r="AW523" s="339">
        <f>IF(OR($C523&gt;AW$7,$C523+$E523-1&lt;AW$7),0,($D523-SUM($F523:AV523)-SUM($F462:AV462))/($E523+$C523-AW$7))</f>
        <v>0</v>
      </c>
      <c r="AX523" s="339">
        <f>IF(OR($C523&gt;AX$7,$C523+$E523-1&lt;AX$7),0,($D523-SUM($F523:AW523)-SUM($F462:AW462))/($E523+$C523-AX$7))</f>
        <v>0</v>
      </c>
      <c r="AY523" s="339">
        <f>IF(OR($C523&gt;AY$7,$C523+$E523-1&lt;AY$7),0,($D523-SUM($F523:AX523)-SUM($F462:AX462))/($E523+$C523-AY$7))</f>
        <v>0</v>
      </c>
      <c r="AZ523" s="339">
        <f>IF(OR($C523&gt;AZ$7,$C523+$E523-1&lt;AZ$7),0,($D523-SUM($F523:AY523)-SUM($F462:AY462))/($E523+$C523-AZ$7))</f>
        <v>0</v>
      </c>
      <c r="BA523" s="339">
        <f>IF(OR($C523&gt;BA$7,$C523+$E523-1&lt;BA$7),0,($D523-SUM($F523:AZ523)-SUM($F462:AZ462))/($E523+$C523-BA$7))</f>
        <v>0</v>
      </c>
      <c r="BB523" s="339">
        <f>IF(OR($C523&gt;BB$7,$C523+$E523-1&lt;BB$7),0,($D523-SUM($F523:BA523)-SUM($F462:BA462))/($E523+$C523-BB$7))</f>
        <v>0</v>
      </c>
      <c r="BC523" s="339">
        <f>IF(OR($C523&gt;BC$7,$C523+$E523-1&lt;BC$7),0,($D523-SUM($F523:BB523)-SUM($F462:BB462))/($E523+$C523-BC$7))</f>
        <v>0</v>
      </c>
      <c r="BD523" s="339">
        <f>IF(OR($C523&gt;BD$7,$C523+$E523-1&lt;BD$7),0,($D523-SUM($F523:BC523)-SUM($F462:BC462))/($E523+$C523-BD$7))</f>
        <v>0</v>
      </c>
      <c r="BE523" s="339">
        <f>IF(OR($C523&gt;BE$7,$C523+$E523-1&lt;BE$7),0,($D523-SUM($F523:BD523)-SUM($F462:BD462))/($E523+$C523-BE$7))</f>
        <v>0</v>
      </c>
      <c r="BF523" s="339">
        <f>IF(OR($C523&gt;BF$7,$C523+$E523-1&lt;BF$7),0,($D523-SUM($F523:BE523)-SUM($F462:BE462))/($E523+$C523-BF$7))</f>
        <v>0</v>
      </c>
      <c r="BG523" s="339">
        <f>IF(OR($C523&gt;BG$7,$C523+$E523-1&lt;BG$7),0,($D523-SUM($F523:BF523)-SUM($F462:BF462))/($E523+$C523-BG$7))</f>
        <v>0</v>
      </c>
      <c r="BH523" s="339">
        <f>IF(OR($C523&gt;BH$7,$C523+$E523-1&lt;BH$7),0,($D523-SUM($F523:BG523)-SUM($F462:BG462))/($E523+$C523-BH$7))</f>
        <v>0</v>
      </c>
      <c r="BI523" s="339">
        <f>IF(OR($C523&gt;BI$7,$C523+$E523-1&lt;BI$7),0,($D523-SUM($F523:BH523)-SUM($F462:BH462))/($E523+$C523-BI$7))</f>
        <v>0</v>
      </c>
      <c r="BJ523" s="339">
        <f>IF(OR($C523&gt;BJ$7,$C523+$E523-1&lt;BJ$7),0,($D523-SUM($F523:BI523)-SUM($F462:BI462))/($E523+$C523-BJ$7))</f>
        <v>0</v>
      </c>
      <c r="BK523" s="339">
        <f>IF(OR($C523&gt;BK$7,$C523+$E523-1&lt;BK$7),0,($D523-SUM($F523:BJ523)-SUM($F462:BJ462))/($E523+$C523-BK$7))</f>
        <v>0</v>
      </c>
      <c r="BL523" s="339">
        <f>IF(OR($C523&gt;BL$7,$C523+$E523-1&lt;BL$7),0,($D523-SUM($F523:BK523)-SUM($F462:BK462))/($E523+$C523-BL$7))</f>
        <v>0</v>
      </c>
      <c r="BM523" s="339">
        <f>IF(OR($C523&gt;BM$7,$C523+$E523-1&lt;BM$7),0,($D523-SUM($F523:BL523)-SUM($F462:BL462))/($E523+$C523-BM$7))</f>
        <v>0</v>
      </c>
      <c r="BN523" s="339">
        <f>IF(OR($C523&gt;BN$7,$C523+$E523-1&lt;BN$7),0,($D523-SUM($F523:BM523)-SUM($F462:BM462))/($E523+$C523-BN$7))</f>
        <v>0</v>
      </c>
      <c r="BO523" s="253"/>
      <c r="BP523" s="253"/>
      <c r="BQ523" s="253"/>
      <c r="BR523" s="253"/>
      <c r="BS523" s="253"/>
      <c r="BT523" s="253"/>
      <c r="BU523" s="253"/>
      <c r="BV523" s="253"/>
      <c r="BW523" s="253"/>
      <c r="BX523" s="253"/>
      <c r="BY523" s="253"/>
      <c r="BZ523" s="253"/>
      <c r="CA523" s="253"/>
      <c r="CB523" s="253"/>
      <c r="CC523" s="253"/>
      <c r="CD523" s="253"/>
      <c r="CE523" s="253"/>
      <c r="CF523" s="253"/>
      <c r="CG523" s="253"/>
      <c r="CH523" s="253"/>
      <c r="CI523" s="253"/>
      <c r="CJ523" s="253"/>
      <c r="CK523" s="253"/>
      <c r="CL523" s="253"/>
    </row>
    <row r="524" spans="1:90" hidden="1" outlineLevel="1" x14ac:dyDescent="0.15">
      <c r="A524" s="112"/>
      <c r="B524" s="87"/>
      <c r="C524" s="8">
        <v>49</v>
      </c>
      <c r="D524" s="337">
        <v>0</v>
      </c>
      <c r="E524" s="8">
        <f t="shared" si="37"/>
        <v>0</v>
      </c>
      <c r="F524" s="338"/>
      <c r="G524" s="339">
        <f>IF(OR($C524&gt;G$7,$C524+$E524-1&lt;G$7),0,($D524-SUM($F524:F524)-SUM($F463:F463))/($E524+$C524-G$7))</f>
        <v>0</v>
      </c>
      <c r="H524" s="339">
        <f>IF(OR($C524&gt;H$7,$C524+$E524-1&lt;H$7),0,($D524-SUM($F524:G524)-SUM($F463:G463))/($E524+$C524-H$7))</f>
        <v>0</v>
      </c>
      <c r="I524" s="339">
        <f>IF(OR($C524&gt;I$7,$C524+$E524-1&lt;I$7),0,($D524-SUM($F524:H524)-SUM($F463:H463))/($E524+$C524-I$7))</f>
        <v>0</v>
      </c>
      <c r="J524" s="339">
        <f>IF(OR($C524&gt;J$7,$C524+$E524-1&lt;J$7),0,($D524-SUM($F524:I524)-SUM($F463:I463))/($E524+$C524-J$7))</f>
        <v>0</v>
      </c>
      <c r="K524" s="339">
        <f>IF(OR($C524&gt;K$7,$C524+$E524-1&lt;K$7),0,($D524-SUM($F524:J524)-SUM($F463:J463))/($E524+$C524-K$7))</f>
        <v>0</v>
      </c>
      <c r="L524" s="339">
        <f>IF(OR($C524&gt;L$7,$C524+$E524-1&lt;L$7),0,($D524-SUM($F524:K524)-SUM($F463:K463))/($E524+$C524-L$7))</f>
        <v>0</v>
      </c>
      <c r="M524" s="339">
        <f>IF(OR($C524&gt;M$7,$C524+$E524-1&lt;M$7),0,($D524-SUM($F524:L524)-SUM($F463:L463))/($E524+$C524-M$7))</f>
        <v>0</v>
      </c>
      <c r="N524" s="339">
        <f>IF(OR($C524&gt;N$7,$C524+$E524-1&lt;N$7),0,($D524-SUM($F524:M524)-SUM($F463:M463))/($E524+$C524-N$7))</f>
        <v>0</v>
      </c>
      <c r="O524" s="339">
        <f>IF(OR($C524&gt;O$7,$C524+$E524-1&lt;O$7),0,($D524-SUM($F524:N524)-SUM($F463:N463))/($E524+$C524-O$7))</f>
        <v>0</v>
      </c>
      <c r="P524" s="339">
        <f>IF(OR($C524&gt;P$7,$C524+$E524-1&lt;P$7),0,($D524-SUM($F524:O524)-SUM($F463:O463))/($E524+$C524-P$7))</f>
        <v>0</v>
      </c>
      <c r="Q524" s="339">
        <f>IF(OR($C524&gt;Q$7,$C524+$E524-1&lt;Q$7),0,($D524-SUM($F524:P524)-SUM($F463:P463))/($E524+$C524-Q$7))</f>
        <v>0</v>
      </c>
      <c r="R524" s="339">
        <f>IF(OR($C524&gt;R$7,$C524+$E524-1&lt;R$7),0,($D524-SUM($F524:Q524)-SUM($F463:Q463))/($E524+$C524-R$7))</f>
        <v>0</v>
      </c>
      <c r="S524" s="339">
        <f>IF(OR($C524&gt;S$7,$C524+$E524-1&lt;S$7),0,($D524-SUM($F524:R524)-SUM($F463:R463))/($E524+$C524-S$7))</f>
        <v>0</v>
      </c>
      <c r="T524" s="339">
        <f>IF(OR($C524&gt;T$7,$C524+$E524-1&lt;T$7),0,($D524-SUM($F524:S524)-SUM($F463:S463))/($E524+$C524-T$7))</f>
        <v>0</v>
      </c>
      <c r="U524" s="339">
        <f>IF(OR($C524&gt;U$7,$C524+$E524-1&lt;U$7),0,($D524-SUM($F524:T524)-SUM($F463:T463))/($E524+$C524-U$7))</f>
        <v>0</v>
      </c>
      <c r="V524" s="339">
        <f>IF(OR($C524&gt;V$7,$C524+$E524-1&lt;V$7),0,($D524-SUM($F524:U524)-SUM($F463:U463))/($E524+$C524-V$7))</f>
        <v>0</v>
      </c>
      <c r="W524" s="339">
        <f>IF(OR($C524&gt;W$7,$C524+$E524-1&lt;W$7),0,($D524-SUM($F524:V524)-SUM($F463:V463))/($E524+$C524-W$7))</f>
        <v>0</v>
      </c>
      <c r="X524" s="339">
        <f>IF(OR($C524&gt;X$7,$C524+$E524-1&lt;X$7),0,($D524-SUM($F524:W524)-SUM($F463:W463))/($E524+$C524-X$7))</f>
        <v>0</v>
      </c>
      <c r="Y524" s="339">
        <f>IF(OR($C524&gt;Y$7,$C524+$E524-1&lt;Y$7),0,($D524-SUM($F524:X524)-SUM($F463:X463))/($E524+$C524-Y$7))</f>
        <v>0</v>
      </c>
      <c r="Z524" s="339">
        <f>IF(OR($C524&gt;Z$7,$C524+$E524-1&lt;Z$7),0,($D524-SUM($F524:Y524)-SUM($F463:Y463))/($E524+$C524-Z$7))</f>
        <v>0</v>
      </c>
      <c r="AA524" s="339">
        <f>IF(OR($C524&gt;AA$7,$C524+$E524-1&lt;AA$7),0,($D524-SUM($F524:Z524)-SUM($F463:Z463))/($E524+$C524-AA$7))</f>
        <v>0</v>
      </c>
      <c r="AB524" s="339">
        <f>IF(OR($C524&gt;AB$7,$C524+$E524-1&lt;AB$7),0,($D524-SUM($F524:AA524)-SUM($F463:AA463))/($E524+$C524-AB$7))</f>
        <v>0</v>
      </c>
      <c r="AC524" s="339">
        <f>IF(OR($C524&gt;AC$7,$C524+$E524-1&lt;AC$7),0,($D524-SUM($F524:AB524)-SUM($F463:AB463))/($E524+$C524-AC$7))</f>
        <v>0</v>
      </c>
      <c r="AD524" s="339">
        <f>IF(OR($C524&gt;AD$7,$C524+$E524-1&lt;AD$7),0,($D524-SUM($F524:AC524)-SUM($F463:AC463))/($E524+$C524-AD$7))</f>
        <v>0</v>
      </c>
      <c r="AE524" s="339">
        <f>IF(OR($C524&gt;AE$7,$C524+$E524-1&lt;AE$7),0,($D524-SUM($F524:AD524)-SUM($F463:AD463))/($E524+$C524-AE$7))</f>
        <v>0</v>
      </c>
      <c r="AF524" s="339">
        <f>IF(OR($C524&gt;AF$7,$C524+$E524-1&lt;AF$7),0,($D524-SUM($F524:AE524)-SUM($F463:AE463))/($E524+$C524-AF$7))</f>
        <v>0</v>
      </c>
      <c r="AG524" s="339">
        <f>IF(OR($C524&gt;AG$7,$C524+$E524-1&lt;AG$7),0,($D524-SUM($F524:AF524)-SUM($F463:AF463))/($E524+$C524-AG$7))</f>
        <v>0</v>
      </c>
      <c r="AH524" s="339">
        <f>IF(OR($C524&gt;AH$7,$C524+$E524-1&lt;AH$7),0,($D524-SUM($F524:AG524)-SUM($F463:AG463))/($E524+$C524-AH$7))</f>
        <v>0</v>
      </c>
      <c r="AI524" s="339">
        <f>IF(OR($C524&gt;AI$7,$C524+$E524-1&lt;AI$7),0,($D524-SUM($F524:AH524)-SUM($F463:AH463))/($E524+$C524-AI$7))</f>
        <v>0</v>
      </c>
      <c r="AJ524" s="339">
        <f>IF(OR($C524&gt;AJ$7,$C524+$E524-1&lt;AJ$7),0,($D524-SUM($F524:AI524)-SUM($F463:AI463))/($E524+$C524-AJ$7))</f>
        <v>0</v>
      </c>
      <c r="AK524" s="339">
        <f>IF(OR($C524&gt;AK$7,$C524+$E524-1&lt;AK$7),0,($D524-SUM($F524:AJ524)-SUM($F463:AJ463))/($E524+$C524-AK$7))</f>
        <v>0</v>
      </c>
      <c r="AL524" s="339">
        <f>IF(OR($C524&gt;AL$7,$C524+$E524-1&lt;AL$7),0,($D524-SUM($F524:AK524)-SUM($F463:AK463))/($E524+$C524-AL$7))</f>
        <v>0</v>
      </c>
      <c r="AM524" s="339">
        <f>IF(OR($C524&gt;AM$7,$C524+$E524-1&lt;AM$7),0,($D524-SUM($F524:AL524)-SUM($F463:AL463))/($E524+$C524-AM$7))</f>
        <v>0</v>
      </c>
      <c r="AN524" s="339">
        <f>IF(OR($C524&gt;AN$7,$C524+$E524-1&lt;AN$7),0,($D524-SUM($F524:AM524)-SUM($F463:AM463))/($E524+$C524-AN$7))</f>
        <v>0</v>
      </c>
      <c r="AO524" s="339">
        <f>IF(OR($C524&gt;AO$7,$C524+$E524-1&lt;AO$7),0,($D524-SUM($F524:AN524)-SUM($F463:AN463))/($E524+$C524-AO$7))</f>
        <v>0</v>
      </c>
      <c r="AP524" s="339">
        <f>IF(OR($C524&gt;AP$7,$C524+$E524-1&lt;AP$7),0,($D524-SUM($F524:AO524)-SUM($F463:AO463))/($E524+$C524-AP$7))</f>
        <v>0</v>
      </c>
      <c r="AQ524" s="339">
        <f>IF(OR($C524&gt;AQ$7,$C524+$E524-1&lt;AQ$7),0,($D524-SUM($F524:AP524)-SUM($F463:AP463))/($E524+$C524-AQ$7))</f>
        <v>0</v>
      </c>
      <c r="AR524" s="339">
        <f>IF(OR($C524&gt;AR$7,$C524+$E524-1&lt;AR$7),0,($D524-SUM($F524:AQ524)-SUM($F463:AQ463))/($E524+$C524-AR$7))</f>
        <v>0</v>
      </c>
      <c r="AS524" s="339">
        <f>IF(OR($C524&gt;AS$7,$C524+$E524-1&lt;AS$7),0,($D524-SUM($F524:AR524)-SUM($F463:AR463))/($E524+$C524-AS$7))</f>
        <v>0</v>
      </c>
      <c r="AT524" s="339">
        <f>IF(OR($C524&gt;AT$7,$C524+$E524-1&lt;AT$7),0,($D524-SUM($F524:AS524)-SUM($F463:AS463))/($E524+$C524-AT$7))</f>
        <v>0</v>
      </c>
      <c r="AU524" s="339">
        <f>IF(OR($C524&gt;AU$7,$C524+$E524-1&lt;AU$7),0,($D524-SUM($F524:AT524)-SUM($F463:AT463))/($E524+$C524-AU$7))</f>
        <v>0</v>
      </c>
      <c r="AV524" s="339">
        <f>IF(OR($C524&gt;AV$7,$C524+$E524-1&lt;AV$7),0,($D524-SUM($F524:AU524)-SUM($F463:AU463))/($E524+$C524-AV$7))</f>
        <v>0</v>
      </c>
      <c r="AW524" s="339">
        <f>IF(OR($C524&gt;AW$7,$C524+$E524-1&lt;AW$7),0,($D524-SUM($F524:AV524)-SUM($F463:AV463))/($E524+$C524-AW$7))</f>
        <v>0</v>
      </c>
      <c r="AX524" s="339">
        <f>IF(OR($C524&gt;AX$7,$C524+$E524-1&lt;AX$7),0,($D524-SUM($F524:AW524)-SUM($F463:AW463))/($E524+$C524-AX$7))</f>
        <v>0</v>
      </c>
      <c r="AY524" s="339">
        <f>IF(OR($C524&gt;AY$7,$C524+$E524-1&lt;AY$7),0,($D524-SUM($F524:AX524)-SUM($F463:AX463))/($E524+$C524-AY$7))</f>
        <v>0</v>
      </c>
      <c r="AZ524" s="339">
        <f>IF(OR($C524&gt;AZ$7,$C524+$E524-1&lt;AZ$7),0,($D524-SUM($F524:AY524)-SUM($F463:AY463))/($E524+$C524-AZ$7))</f>
        <v>0</v>
      </c>
      <c r="BA524" s="339">
        <f>IF(OR($C524&gt;BA$7,$C524+$E524-1&lt;BA$7),0,($D524-SUM($F524:AZ524)-SUM($F463:AZ463))/($E524+$C524-BA$7))</f>
        <v>0</v>
      </c>
      <c r="BB524" s="339">
        <f>IF(OR($C524&gt;BB$7,$C524+$E524-1&lt;BB$7),0,($D524-SUM($F524:BA524)-SUM($F463:BA463))/($E524+$C524-BB$7))</f>
        <v>0</v>
      </c>
      <c r="BC524" s="339">
        <f>IF(OR($C524&gt;BC$7,$C524+$E524-1&lt;BC$7),0,($D524-SUM($F524:BB524)-SUM($F463:BB463))/($E524+$C524-BC$7))</f>
        <v>0</v>
      </c>
      <c r="BD524" s="339">
        <f>IF(OR($C524&gt;BD$7,$C524+$E524-1&lt;BD$7),0,($D524-SUM($F524:BC524)-SUM($F463:BC463))/($E524+$C524-BD$7))</f>
        <v>0</v>
      </c>
      <c r="BE524" s="339">
        <f>IF(OR($C524&gt;BE$7,$C524+$E524-1&lt;BE$7),0,($D524-SUM($F524:BD524)-SUM($F463:BD463))/($E524+$C524-BE$7))</f>
        <v>0</v>
      </c>
      <c r="BF524" s="339">
        <f>IF(OR($C524&gt;BF$7,$C524+$E524-1&lt;BF$7),0,($D524-SUM($F524:BE524)-SUM($F463:BE463))/($E524+$C524-BF$7))</f>
        <v>0</v>
      </c>
      <c r="BG524" s="339">
        <f>IF(OR($C524&gt;BG$7,$C524+$E524-1&lt;BG$7),0,($D524-SUM($F524:BF524)-SUM($F463:BF463))/($E524+$C524-BG$7))</f>
        <v>0</v>
      </c>
      <c r="BH524" s="339">
        <f>IF(OR($C524&gt;BH$7,$C524+$E524-1&lt;BH$7),0,($D524-SUM($F524:BG524)-SUM($F463:BG463))/($E524+$C524-BH$7))</f>
        <v>0</v>
      </c>
      <c r="BI524" s="339">
        <f>IF(OR($C524&gt;BI$7,$C524+$E524-1&lt;BI$7),0,($D524-SUM($F524:BH524)-SUM($F463:BH463))/($E524+$C524-BI$7))</f>
        <v>0</v>
      </c>
      <c r="BJ524" s="339">
        <f>IF(OR($C524&gt;BJ$7,$C524+$E524-1&lt;BJ$7),0,($D524-SUM($F524:BI524)-SUM($F463:BI463))/($E524+$C524-BJ$7))</f>
        <v>0</v>
      </c>
      <c r="BK524" s="339">
        <f>IF(OR($C524&gt;BK$7,$C524+$E524-1&lt;BK$7),0,($D524-SUM($F524:BJ524)-SUM($F463:BJ463))/($E524+$C524-BK$7))</f>
        <v>0</v>
      </c>
      <c r="BL524" s="339">
        <f>IF(OR($C524&gt;BL$7,$C524+$E524-1&lt;BL$7),0,($D524-SUM($F524:BK524)-SUM($F463:BK463))/($E524+$C524-BL$7))</f>
        <v>0</v>
      </c>
      <c r="BM524" s="339">
        <f>IF(OR($C524&gt;BM$7,$C524+$E524-1&lt;BM$7),0,($D524-SUM($F524:BL524)-SUM($F463:BL463))/($E524+$C524-BM$7))</f>
        <v>0</v>
      </c>
      <c r="BN524" s="339">
        <f>IF(OR($C524&gt;BN$7,$C524+$E524-1&lt;BN$7),0,($D524-SUM($F524:BM524)-SUM($F463:BM463))/($E524+$C524-BN$7))</f>
        <v>0</v>
      </c>
      <c r="BO524" s="253"/>
      <c r="BP524" s="253"/>
      <c r="BQ524" s="253"/>
      <c r="BR524" s="253"/>
      <c r="BS524" s="253"/>
      <c r="BT524" s="253"/>
      <c r="BU524" s="253"/>
      <c r="BV524" s="253"/>
      <c r="BW524" s="253"/>
      <c r="BX524" s="253"/>
      <c r="BY524" s="253"/>
      <c r="BZ524" s="253"/>
      <c r="CA524" s="253"/>
      <c r="CB524" s="253"/>
      <c r="CC524" s="253"/>
      <c r="CD524" s="253"/>
      <c r="CE524" s="253"/>
      <c r="CF524" s="253"/>
      <c r="CG524" s="253"/>
      <c r="CH524" s="253"/>
      <c r="CI524" s="253"/>
      <c r="CJ524" s="253"/>
      <c r="CK524" s="253"/>
      <c r="CL524" s="253"/>
    </row>
    <row r="525" spans="1:90" hidden="1" outlineLevel="1" x14ac:dyDescent="0.15">
      <c r="A525" s="112"/>
      <c r="B525" s="87"/>
      <c r="C525" s="8">
        <v>50</v>
      </c>
      <c r="D525" s="337">
        <v>0</v>
      </c>
      <c r="E525" s="8">
        <f t="shared" si="37"/>
        <v>0</v>
      </c>
      <c r="F525" s="338"/>
      <c r="G525" s="339">
        <f>IF(OR($C525&gt;G$7,$C525+$E525-1&lt;G$7),0,($D525-SUM($F525:F525)-SUM($F464:F464))/($E525+$C525-G$7))</f>
        <v>0</v>
      </c>
      <c r="H525" s="339">
        <f>IF(OR($C525&gt;H$7,$C525+$E525-1&lt;H$7),0,($D525-SUM($F525:G525)-SUM($F464:G464))/($E525+$C525-H$7))</f>
        <v>0</v>
      </c>
      <c r="I525" s="339">
        <f>IF(OR($C525&gt;I$7,$C525+$E525-1&lt;I$7),0,($D525-SUM($F525:H525)-SUM($F464:H464))/($E525+$C525-I$7))</f>
        <v>0</v>
      </c>
      <c r="J525" s="339">
        <f>IF(OR($C525&gt;J$7,$C525+$E525-1&lt;J$7),0,($D525-SUM($F525:I525)-SUM($F464:I464))/($E525+$C525-J$7))</f>
        <v>0</v>
      </c>
      <c r="K525" s="339">
        <f>IF(OR($C525&gt;K$7,$C525+$E525-1&lt;K$7),0,($D525-SUM($F525:J525)-SUM($F464:J464))/($E525+$C525-K$7))</f>
        <v>0</v>
      </c>
      <c r="L525" s="339">
        <f>IF(OR($C525&gt;L$7,$C525+$E525-1&lt;L$7),0,($D525-SUM($F525:K525)-SUM($F464:K464))/($E525+$C525-L$7))</f>
        <v>0</v>
      </c>
      <c r="M525" s="339">
        <f>IF(OR($C525&gt;M$7,$C525+$E525-1&lt;M$7),0,($D525-SUM($F525:L525)-SUM($F464:L464))/($E525+$C525-M$7))</f>
        <v>0</v>
      </c>
      <c r="N525" s="339">
        <f>IF(OR($C525&gt;N$7,$C525+$E525-1&lt;N$7),0,($D525-SUM($F525:M525)-SUM($F464:M464))/($E525+$C525-N$7))</f>
        <v>0</v>
      </c>
      <c r="O525" s="339">
        <f>IF(OR($C525&gt;O$7,$C525+$E525-1&lt;O$7),0,($D525-SUM($F525:N525)-SUM($F464:N464))/($E525+$C525-O$7))</f>
        <v>0</v>
      </c>
      <c r="P525" s="339">
        <f>IF(OR($C525&gt;P$7,$C525+$E525-1&lt;P$7),0,($D525-SUM($F525:O525)-SUM($F464:O464))/($E525+$C525-P$7))</f>
        <v>0</v>
      </c>
      <c r="Q525" s="339">
        <f>IF(OR($C525&gt;Q$7,$C525+$E525-1&lt;Q$7),0,($D525-SUM($F525:P525)-SUM($F464:P464))/($E525+$C525-Q$7))</f>
        <v>0</v>
      </c>
      <c r="R525" s="339">
        <f>IF(OR($C525&gt;R$7,$C525+$E525-1&lt;R$7),0,($D525-SUM($F525:Q525)-SUM($F464:Q464))/($E525+$C525-R$7))</f>
        <v>0</v>
      </c>
      <c r="S525" s="339">
        <f>IF(OR($C525&gt;S$7,$C525+$E525-1&lt;S$7),0,($D525-SUM($F525:R525)-SUM($F464:R464))/($E525+$C525-S$7))</f>
        <v>0</v>
      </c>
      <c r="T525" s="339">
        <f>IF(OR($C525&gt;T$7,$C525+$E525-1&lt;T$7),0,($D525-SUM($F525:S525)-SUM($F464:S464))/($E525+$C525-T$7))</f>
        <v>0</v>
      </c>
      <c r="U525" s="339">
        <f>IF(OR($C525&gt;U$7,$C525+$E525-1&lt;U$7),0,($D525-SUM($F525:T525)-SUM($F464:T464))/($E525+$C525-U$7))</f>
        <v>0</v>
      </c>
      <c r="V525" s="339">
        <f>IF(OR($C525&gt;V$7,$C525+$E525-1&lt;V$7),0,($D525-SUM($F525:U525)-SUM($F464:U464))/($E525+$C525-V$7))</f>
        <v>0</v>
      </c>
      <c r="W525" s="339">
        <f>IF(OR($C525&gt;W$7,$C525+$E525-1&lt;W$7),0,($D525-SUM($F525:V525)-SUM($F464:V464))/($E525+$C525-W$7))</f>
        <v>0</v>
      </c>
      <c r="X525" s="339">
        <f>IF(OR($C525&gt;X$7,$C525+$E525-1&lt;X$7),0,($D525-SUM($F525:W525)-SUM($F464:W464))/($E525+$C525-X$7))</f>
        <v>0</v>
      </c>
      <c r="Y525" s="339">
        <f>IF(OR($C525&gt;Y$7,$C525+$E525-1&lt;Y$7),0,($D525-SUM($F525:X525)-SUM($F464:X464))/($E525+$C525-Y$7))</f>
        <v>0</v>
      </c>
      <c r="Z525" s="339">
        <f>IF(OR($C525&gt;Z$7,$C525+$E525-1&lt;Z$7),0,($D525-SUM($F525:Y525)-SUM($F464:Y464))/($E525+$C525-Z$7))</f>
        <v>0</v>
      </c>
      <c r="AA525" s="339">
        <f>IF(OR($C525&gt;AA$7,$C525+$E525-1&lt;AA$7),0,($D525-SUM($F525:Z525)-SUM($F464:Z464))/($E525+$C525-AA$7))</f>
        <v>0</v>
      </c>
      <c r="AB525" s="339">
        <f>IF(OR($C525&gt;AB$7,$C525+$E525-1&lt;AB$7),0,($D525-SUM($F525:AA525)-SUM($F464:AA464))/($E525+$C525-AB$7))</f>
        <v>0</v>
      </c>
      <c r="AC525" s="339">
        <f>IF(OR($C525&gt;AC$7,$C525+$E525-1&lt;AC$7),0,($D525-SUM($F525:AB525)-SUM($F464:AB464))/($E525+$C525-AC$7))</f>
        <v>0</v>
      </c>
      <c r="AD525" s="339">
        <f>IF(OR($C525&gt;AD$7,$C525+$E525-1&lt;AD$7),0,($D525-SUM($F525:AC525)-SUM($F464:AC464))/($E525+$C525-AD$7))</f>
        <v>0</v>
      </c>
      <c r="AE525" s="339">
        <f>IF(OR($C525&gt;AE$7,$C525+$E525-1&lt;AE$7),0,($D525-SUM($F525:AD525)-SUM($F464:AD464))/($E525+$C525-AE$7))</f>
        <v>0</v>
      </c>
      <c r="AF525" s="339">
        <f>IF(OR($C525&gt;AF$7,$C525+$E525-1&lt;AF$7),0,($D525-SUM($F525:AE525)-SUM($F464:AE464))/($E525+$C525-AF$7))</f>
        <v>0</v>
      </c>
      <c r="AG525" s="339">
        <f>IF(OR($C525&gt;AG$7,$C525+$E525-1&lt;AG$7),0,($D525-SUM($F525:AF525)-SUM($F464:AF464))/($E525+$C525-AG$7))</f>
        <v>0</v>
      </c>
      <c r="AH525" s="339">
        <f>IF(OR($C525&gt;AH$7,$C525+$E525-1&lt;AH$7),0,($D525-SUM($F525:AG525)-SUM($F464:AG464))/($E525+$C525-AH$7))</f>
        <v>0</v>
      </c>
      <c r="AI525" s="339">
        <f>IF(OR($C525&gt;AI$7,$C525+$E525-1&lt;AI$7),0,($D525-SUM($F525:AH525)-SUM($F464:AH464))/($E525+$C525-AI$7))</f>
        <v>0</v>
      </c>
      <c r="AJ525" s="339">
        <f>IF(OR($C525&gt;AJ$7,$C525+$E525-1&lt;AJ$7),0,($D525-SUM($F525:AI525)-SUM($F464:AI464))/($E525+$C525-AJ$7))</f>
        <v>0</v>
      </c>
      <c r="AK525" s="339">
        <f>IF(OR($C525&gt;AK$7,$C525+$E525-1&lt;AK$7),0,($D525-SUM($F525:AJ525)-SUM($F464:AJ464))/($E525+$C525-AK$7))</f>
        <v>0</v>
      </c>
      <c r="AL525" s="339">
        <f>IF(OR($C525&gt;AL$7,$C525+$E525-1&lt;AL$7),0,($D525-SUM($F525:AK525)-SUM($F464:AK464))/($E525+$C525-AL$7))</f>
        <v>0</v>
      </c>
      <c r="AM525" s="339">
        <f>IF(OR($C525&gt;AM$7,$C525+$E525-1&lt;AM$7),0,($D525-SUM($F525:AL525)-SUM($F464:AL464))/($E525+$C525-AM$7))</f>
        <v>0</v>
      </c>
      <c r="AN525" s="339">
        <f>IF(OR($C525&gt;AN$7,$C525+$E525-1&lt;AN$7),0,($D525-SUM($F525:AM525)-SUM($F464:AM464))/($E525+$C525-AN$7))</f>
        <v>0</v>
      </c>
      <c r="AO525" s="339">
        <f>IF(OR($C525&gt;AO$7,$C525+$E525-1&lt;AO$7),0,($D525-SUM($F525:AN525)-SUM($F464:AN464))/($E525+$C525-AO$7))</f>
        <v>0</v>
      </c>
      <c r="AP525" s="339">
        <f>IF(OR($C525&gt;AP$7,$C525+$E525-1&lt;AP$7),0,($D525-SUM($F525:AO525)-SUM($F464:AO464))/($E525+$C525-AP$7))</f>
        <v>0</v>
      </c>
      <c r="AQ525" s="339">
        <f>IF(OR($C525&gt;AQ$7,$C525+$E525-1&lt;AQ$7),0,($D525-SUM($F525:AP525)-SUM($F464:AP464))/($E525+$C525-AQ$7))</f>
        <v>0</v>
      </c>
      <c r="AR525" s="339">
        <f>IF(OR($C525&gt;AR$7,$C525+$E525-1&lt;AR$7),0,($D525-SUM($F525:AQ525)-SUM($F464:AQ464))/($E525+$C525-AR$7))</f>
        <v>0</v>
      </c>
      <c r="AS525" s="339">
        <f>IF(OR($C525&gt;AS$7,$C525+$E525-1&lt;AS$7),0,($D525-SUM($F525:AR525)-SUM($F464:AR464))/($E525+$C525-AS$7))</f>
        <v>0</v>
      </c>
      <c r="AT525" s="339">
        <f>IF(OR($C525&gt;AT$7,$C525+$E525-1&lt;AT$7),0,($D525-SUM($F525:AS525)-SUM($F464:AS464))/($E525+$C525-AT$7))</f>
        <v>0</v>
      </c>
      <c r="AU525" s="339">
        <f>IF(OR($C525&gt;AU$7,$C525+$E525-1&lt;AU$7),0,($D525-SUM($F525:AT525)-SUM($F464:AT464))/($E525+$C525-AU$7))</f>
        <v>0</v>
      </c>
      <c r="AV525" s="339">
        <f>IF(OR($C525&gt;AV$7,$C525+$E525-1&lt;AV$7),0,($D525-SUM($F525:AU525)-SUM($F464:AU464))/($E525+$C525-AV$7))</f>
        <v>0</v>
      </c>
      <c r="AW525" s="339">
        <f>IF(OR($C525&gt;AW$7,$C525+$E525-1&lt;AW$7),0,($D525-SUM($F525:AV525)-SUM($F464:AV464))/($E525+$C525-AW$7))</f>
        <v>0</v>
      </c>
      <c r="AX525" s="339">
        <f>IF(OR($C525&gt;AX$7,$C525+$E525-1&lt;AX$7),0,($D525-SUM($F525:AW525)-SUM($F464:AW464))/($E525+$C525-AX$7))</f>
        <v>0</v>
      </c>
      <c r="AY525" s="339">
        <f>IF(OR($C525&gt;AY$7,$C525+$E525-1&lt;AY$7),0,($D525-SUM($F525:AX525)-SUM($F464:AX464))/($E525+$C525-AY$7))</f>
        <v>0</v>
      </c>
      <c r="AZ525" s="339">
        <f>IF(OR($C525&gt;AZ$7,$C525+$E525-1&lt;AZ$7),0,($D525-SUM($F525:AY525)-SUM($F464:AY464))/($E525+$C525-AZ$7))</f>
        <v>0</v>
      </c>
      <c r="BA525" s="339">
        <f>IF(OR($C525&gt;BA$7,$C525+$E525-1&lt;BA$7),0,($D525-SUM($F525:AZ525)-SUM($F464:AZ464))/($E525+$C525-BA$7))</f>
        <v>0</v>
      </c>
      <c r="BB525" s="339">
        <f>IF(OR($C525&gt;BB$7,$C525+$E525-1&lt;BB$7),0,($D525-SUM($F525:BA525)-SUM($F464:BA464))/($E525+$C525-BB$7))</f>
        <v>0</v>
      </c>
      <c r="BC525" s="339">
        <f>IF(OR($C525&gt;BC$7,$C525+$E525-1&lt;BC$7),0,($D525-SUM($F525:BB525)-SUM($F464:BB464))/($E525+$C525-BC$7))</f>
        <v>0</v>
      </c>
      <c r="BD525" s="339">
        <f>IF(OR($C525&gt;BD$7,$C525+$E525-1&lt;BD$7),0,($D525-SUM($F525:BC525)-SUM($F464:BC464))/($E525+$C525-BD$7))</f>
        <v>0</v>
      </c>
      <c r="BE525" s="339">
        <f>IF(OR($C525&gt;BE$7,$C525+$E525-1&lt;BE$7),0,($D525-SUM($F525:BD525)-SUM($F464:BD464))/($E525+$C525-BE$7))</f>
        <v>0</v>
      </c>
      <c r="BF525" s="339">
        <f>IF(OR($C525&gt;BF$7,$C525+$E525-1&lt;BF$7),0,($D525-SUM($F525:BE525)-SUM($F464:BE464))/($E525+$C525-BF$7))</f>
        <v>0</v>
      </c>
      <c r="BG525" s="339">
        <f>IF(OR($C525&gt;BG$7,$C525+$E525-1&lt;BG$7),0,($D525-SUM($F525:BF525)-SUM($F464:BF464))/($E525+$C525-BG$7))</f>
        <v>0</v>
      </c>
      <c r="BH525" s="339">
        <f>IF(OR($C525&gt;BH$7,$C525+$E525-1&lt;BH$7),0,($D525-SUM($F525:BG525)-SUM($F464:BG464))/($E525+$C525-BH$7))</f>
        <v>0</v>
      </c>
      <c r="BI525" s="339">
        <f>IF(OR($C525&gt;BI$7,$C525+$E525-1&lt;BI$7),0,($D525-SUM($F525:BH525)-SUM($F464:BH464))/($E525+$C525-BI$7))</f>
        <v>0</v>
      </c>
      <c r="BJ525" s="339">
        <f>IF(OR($C525&gt;BJ$7,$C525+$E525-1&lt;BJ$7),0,($D525-SUM($F525:BI525)-SUM($F464:BI464))/($E525+$C525-BJ$7))</f>
        <v>0</v>
      </c>
      <c r="BK525" s="339">
        <f>IF(OR($C525&gt;BK$7,$C525+$E525-1&lt;BK$7),0,($D525-SUM($F525:BJ525)-SUM($F464:BJ464))/($E525+$C525-BK$7))</f>
        <v>0</v>
      </c>
      <c r="BL525" s="339">
        <f>IF(OR($C525&gt;BL$7,$C525+$E525-1&lt;BL$7),0,($D525-SUM($F525:BK525)-SUM($F464:BK464))/($E525+$C525-BL$7))</f>
        <v>0</v>
      </c>
      <c r="BM525" s="339">
        <f>IF(OR($C525&gt;BM$7,$C525+$E525-1&lt;BM$7),0,($D525-SUM($F525:BL525)-SUM($F464:BL464))/($E525+$C525-BM$7))</f>
        <v>0</v>
      </c>
      <c r="BN525" s="339">
        <f>IF(OR($C525&gt;BN$7,$C525+$E525-1&lt;BN$7),0,($D525-SUM($F525:BM525)-SUM($F464:BM464))/($E525+$C525-BN$7))</f>
        <v>0</v>
      </c>
      <c r="BO525" s="253"/>
      <c r="BP525" s="253"/>
      <c r="BQ525" s="253"/>
      <c r="BR525" s="253"/>
      <c r="BS525" s="253"/>
      <c r="BT525" s="253"/>
      <c r="BU525" s="253"/>
      <c r="BV525" s="253"/>
      <c r="BW525" s="253"/>
      <c r="BX525" s="253"/>
      <c r="BY525" s="253"/>
      <c r="BZ525" s="253"/>
      <c r="CA525" s="253"/>
      <c r="CB525" s="253"/>
      <c r="CC525" s="253"/>
      <c r="CD525" s="253"/>
      <c r="CE525" s="253"/>
      <c r="CF525" s="253"/>
      <c r="CG525" s="253"/>
      <c r="CH525" s="253"/>
      <c r="CI525" s="253"/>
      <c r="CJ525" s="253"/>
      <c r="CK525" s="253"/>
      <c r="CL525" s="253"/>
    </row>
    <row r="526" spans="1:90" hidden="1" outlineLevel="1" x14ac:dyDescent="0.15">
      <c r="A526" s="112"/>
      <c r="B526" s="87"/>
      <c r="C526" s="8">
        <v>51</v>
      </c>
      <c r="D526" s="337">
        <v>0</v>
      </c>
      <c r="E526" s="8">
        <f t="shared" si="37"/>
        <v>0</v>
      </c>
      <c r="F526" s="338"/>
      <c r="G526" s="339">
        <f>IF(OR($C526&gt;G$7,$C526+$E526-1&lt;G$7),0,($D526-SUM($F526:F526)-SUM($F465:F465))/($E526+$C526-G$7))</f>
        <v>0</v>
      </c>
      <c r="H526" s="339">
        <f>IF(OR($C526&gt;H$7,$C526+$E526-1&lt;H$7),0,($D526-SUM($F526:G526)-SUM($F465:G465))/($E526+$C526-H$7))</f>
        <v>0</v>
      </c>
      <c r="I526" s="339">
        <f>IF(OR($C526&gt;I$7,$C526+$E526-1&lt;I$7),0,($D526-SUM($F526:H526)-SUM($F465:H465))/($E526+$C526-I$7))</f>
        <v>0</v>
      </c>
      <c r="J526" s="339">
        <f>IF(OR($C526&gt;J$7,$C526+$E526-1&lt;J$7),0,($D526-SUM($F526:I526)-SUM($F465:I465))/($E526+$C526-J$7))</f>
        <v>0</v>
      </c>
      <c r="K526" s="339">
        <f>IF(OR($C526&gt;K$7,$C526+$E526-1&lt;K$7),0,($D526-SUM($F526:J526)-SUM($F465:J465))/($E526+$C526-K$7))</f>
        <v>0</v>
      </c>
      <c r="L526" s="339">
        <f>IF(OR($C526&gt;L$7,$C526+$E526-1&lt;L$7),0,($D526-SUM($F526:K526)-SUM($F465:K465))/($E526+$C526-L$7))</f>
        <v>0</v>
      </c>
      <c r="M526" s="339">
        <f>IF(OR($C526&gt;M$7,$C526+$E526-1&lt;M$7),0,($D526-SUM($F526:L526)-SUM($F465:L465))/($E526+$C526-M$7))</f>
        <v>0</v>
      </c>
      <c r="N526" s="339">
        <f>IF(OR($C526&gt;N$7,$C526+$E526-1&lt;N$7),0,($D526-SUM($F526:M526)-SUM($F465:M465))/($E526+$C526-N$7))</f>
        <v>0</v>
      </c>
      <c r="O526" s="339">
        <f>IF(OR($C526&gt;O$7,$C526+$E526-1&lt;O$7),0,($D526-SUM($F526:N526)-SUM($F465:N465))/($E526+$C526-O$7))</f>
        <v>0</v>
      </c>
      <c r="P526" s="339">
        <f>IF(OR($C526&gt;P$7,$C526+$E526-1&lt;P$7),0,($D526-SUM($F526:O526)-SUM($F465:O465))/($E526+$C526-P$7))</f>
        <v>0</v>
      </c>
      <c r="Q526" s="339">
        <f>IF(OR($C526&gt;Q$7,$C526+$E526-1&lt;Q$7),0,($D526-SUM($F526:P526)-SUM($F465:P465))/($E526+$C526-Q$7))</f>
        <v>0</v>
      </c>
      <c r="R526" s="339">
        <f>IF(OR($C526&gt;R$7,$C526+$E526-1&lt;R$7),0,($D526-SUM($F526:Q526)-SUM($F465:Q465))/($E526+$C526-R$7))</f>
        <v>0</v>
      </c>
      <c r="S526" s="339">
        <f>IF(OR($C526&gt;S$7,$C526+$E526-1&lt;S$7),0,($D526-SUM($F526:R526)-SUM($F465:R465))/($E526+$C526-S$7))</f>
        <v>0</v>
      </c>
      <c r="T526" s="339">
        <f>IF(OR($C526&gt;T$7,$C526+$E526-1&lt;T$7),0,($D526-SUM($F526:S526)-SUM($F465:S465))/($E526+$C526-T$7))</f>
        <v>0</v>
      </c>
      <c r="U526" s="339">
        <f>IF(OR($C526&gt;U$7,$C526+$E526-1&lt;U$7),0,($D526-SUM($F526:T526)-SUM($F465:T465))/($E526+$C526-U$7))</f>
        <v>0</v>
      </c>
      <c r="V526" s="339">
        <f>IF(OR($C526&gt;V$7,$C526+$E526-1&lt;V$7),0,($D526-SUM($F526:U526)-SUM($F465:U465))/($E526+$C526-V$7))</f>
        <v>0</v>
      </c>
      <c r="W526" s="339">
        <f>IF(OR($C526&gt;W$7,$C526+$E526-1&lt;W$7),0,($D526-SUM($F526:V526)-SUM($F465:V465))/($E526+$C526-W$7))</f>
        <v>0</v>
      </c>
      <c r="X526" s="339">
        <f>IF(OR($C526&gt;X$7,$C526+$E526-1&lt;X$7),0,($D526-SUM($F526:W526)-SUM($F465:W465))/($E526+$C526-X$7))</f>
        <v>0</v>
      </c>
      <c r="Y526" s="339">
        <f>IF(OR($C526&gt;Y$7,$C526+$E526-1&lt;Y$7),0,($D526-SUM($F526:X526)-SUM($F465:X465))/($E526+$C526-Y$7))</f>
        <v>0</v>
      </c>
      <c r="Z526" s="339">
        <f>IF(OR($C526&gt;Z$7,$C526+$E526-1&lt;Z$7),0,($D526-SUM($F526:Y526)-SUM($F465:Y465))/($E526+$C526-Z$7))</f>
        <v>0</v>
      </c>
      <c r="AA526" s="339">
        <f>IF(OR($C526&gt;AA$7,$C526+$E526-1&lt;AA$7),0,($D526-SUM($F526:Z526)-SUM($F465:Z465))/($E526+$C526-AA$7))</f>
        <v>0</v>
      </c>
      <c r="AB526" s="339">
        <f>IF(OR($C526&gt;AB$7,$C526+$E526-1&lt;AB$7),0,($D526-SUM($F526:AA526)-SUM($F465:AA465))/($E526+$C526-AB$7))</f>
        <v>0</v>
      </c>
      <c r="AC526" s="339">
        <f>IF(OR($C526&gt;AC$7,$C526+$E526-1&lt;AC$7),0,($D526-SUM($F526:AB526)-SUM($F465:AB465))/($E526+$C526-AC$7))</f>
        <v>0</v>
      </c>
      <c r="AD526" s="339">
        <f>IF(OR($C526&gt;AD$7,$C526+$E526-1&lt;AD$7),0,($D526-SUM($F526:AC526)-SUM($F465:AC465))/($E526+$C526-AD$7))</f>
        <v>0</v>
      </c>
      <c r="AE526" s="339">
        <f>IF(OR($C526&gt;AE$7,$C526+$E526-1&lt;AE$7),0,($D526-SUM($F526:AD526)-SUM($F465:AD465))/($E526+$C526-AE$7))</f>
        <v>0</v>
      </c>
      <c r="AF526" s="339">
        <f>IF(OR($C526&gt;AF$7,$C526+$E526-1&lt;AF$7),0,($D526-SUM($F526:AE526)-SUM($F465:AE465))/($E526+$C526-AF$7))</f>
        <v>0</v>
      </c>
      <c r="AG526" s="339">
        <f>IF(OR($C526&gt;AG$7,$C526+$E526-1&lt;AG$7),0,($D526-SUM($F526:AF526)-SUM($F465:AF465))/($E526+$C526-AG$7))</f>
        <v>0</v>
      </c>
      <c r="AH526" s="339">
        <f>IF(OR($C526&gt;AH$7,$C526+$E526-1&lt;AH$7),0,($D526-SUM($F526:AG526)-SUM($F465:AG465))/($E526+$C526-AH$7))</f>
        <v>0</v>
      </c>
      <c r="AI526" s="339">
        <f>IF(OR($C526&gt;AI$7,$C526+$E526-1&lt;AI$7),0,($D526-SUM($F526:AH526)-SUM($F465:AH465))/($E526+$C526-AI$7))</f>
        <v>0</v>
      </c>
      <c r="AJ526" s="339">
        <f>IF(OR($C526&gt;AJ$7,$C526+$E526-1&lt;AJ$7),0,($D526-SUM($F526:AI526)-SUM($F465:AI465))/($E526+$C526-AJ$7))</f>
        <v>0</v>
      </c>
      <c r="AK526" s="339">
        <f>IF(OR($C526&gt;AK$7,$C526+$E526-1&lt;AK$7),0,($D526-SUM($F526:AJ526)-SUM($F465:AJ465))/($E526+$C526-AK$7))</f>
        <v>0</v>
      </c>
      <c r="AL526" s="339">
        <f>IF(OR($C526&gt;AL$7,$C526+$E526-1&lt;AL$7),0,($D526-SUM($F526:AK526)-SUM($F465:AK465))/($E526+$C526-AL$7))</f>
        <v>0</v>
      </c>
      <c r="AM526" s="339">
        <f>IF(OR($C526&gt;AM$7,$C526+$E526-1&lt;AM$7),0,($D526-SUM($F526:AL526)-SUM($F465:AL465))/($E526+$C526-AM$7))</f>
        <v>0</v>
      </c>
      <c r="AN526" s="339">
        <f>IF(OR($C526&gt;AN$7,$C526+$E526-1&lt;AN$7),0,($D526-SUM($F526:AM526)-SUM($F465:AM465))/($E526+$C526-AN$7))</f>
        <v>0</v>
      </c>
      <c r="AO526" s="339">
        <f>IF(OR($C526&gt;AO$7,$C526+$E526-1&lt;AO$7),0,($D526-SUM($F526:AN526)-SUM($F465:AN465))/($E526+$C526-AO$7))</f>
        <v>0</v>
      </c>
      <c r="AP526" s="339">
        <f>IF(OR($C526&gt;AP$7,$C526+$E526-1&lt;AP$7),0,($D526-SUM($F526:AO526)-SUM($F465:AO465))/($E526+$C526-AP$7))</f>
        <v>0</v>
      </c>
      <c r="AQ526" s="339">
        <f>IF(OR($C526&gt;AQ$7,$C526+$E526-1&lt;AQ$7),0,($D526-SUM($F526:AP526)-SUM($F465:AP465))/($E526+$C526-AQ$7))</f>
        <v>0</v>
      </c>
      <c r="AR526" s="339">
        <f>IF(OR($C526&gt;AR$7,$C526+$E526-1&lt;AR$7),0,($D526-SUM($F526:AQ526)-SUM($F465:AQ465))/($E526+$C526-AR$7))</f>
        <v>0</v>
      </c>
      <c r="AS526" s="339">
        <f>IF(OR($C526&gt;AS$7,$C526+$E526-1&lt;AS$7),0,($D526-SUM($F526:AR526)-SUM($F465:AR465))/($E526+$C526-AS$7))</f>
        <v>0</v>
      </c>
      <c r="AT526" s="339">
        <f>IF(OR($C526&gt;AT$7,$C526+$E526-1&lt;AT$7),0,($D526-SUM($F526:AS526)-SUM($F465:AS465))/($E526+$C526-AT$7))</f>
        <v>0</v>
      </c>
      <c r="AU526" s="339">
        <f>IF(OR($C526&gt;AU$7,$C526+$E526-1&lt;AU$7),0,($D526-SUM($F526:AT526)-SUM($F465:AT465))/($E526+$C526-AU$7))</f>
        <v>0</v>
      </c>
      <c r="AV526" s="339">
        <f>IF(OR($C526&gt;AV$7,$C526+$E526-1&lt;AV$7),0,($D526-SUM($F526:AU526)-SUM($F465:AU465))/($E526+$C526-AV$7))</f>
        <v>0</v>
      </c>
      <c r="AW526" s="339">
        <f>IF(OR($C526&gt;AW$7,$C526+$E526-1&lt;AW$7),0,($D526-SUM($F526:AV526)-SUM($F465:AV465))/($E526+$C526-AW$7))</f>
        <v>0</v>
      </c>
      <c r="AX526" s="339">
        <f>IF(OR($C526&gt;AX$7,$C526+$E526-1&lt;AX$7),0,($D526-SUM($F526:AW526)-SUM($F465:AW465))/($E526+$C526-AX$7))</f>
        <v>0</v>
      </c>
      <c r="AY526" s="339">
        <f>IF(OR($C526&gt;AY$7,$C526+$E526-1&lt;AY$7),0,($D526-SUM($F526:AX526)-SUM($F465:AX465))/($E526+$C526-AY$7))</f>
        <v>0</v>
      </c>
      <c r="AZ526" s="339">
        <f>IF(OR($C526&gt;AZ$7,$C526+$E526-1&lt;AZ$7),0,($D526-SUM($F526:AY526)-SUM($F465:AY465))/($E526+$C526-AZ$7))</f>
        <v>0</v>
      </c>
      <c r="BA526" s="339">
        <f>IF(OR($C526&gt;BA$7,$C526+$E526-1&lt;BA$7),0,($D526-SUM($F526:AZ526)-SUM($F465:AZ465))/($E526+$C526-BA$7))</f>
        <v>0</v>
      </c>
      <c r="BB526" s="339">
        <f>IF(OR($C526&gt;BB$7,$C526+$E526-1&lt;BB$7),0,($D526-SUM($F526:BA526)-SUM($F465:BA465))/($E526+$C526-BB$7))</f>
        <v>0</v>
      </c>
      <c r="BC526" s="339">
        <f>IF(OR($C526&gt;BC$7,$C526+$E526-1&lt;BC$7),0,($D526-SUM($F526:BB526)-SUM($F465:BB465))/($E526+$C526-BC$7))</f>
        <v>0</v>
      </c>
      <c r="BD526" s="339">
        <f>IF(OR($C526&gt;BD$7,$C526+$E526-1&lt;BD$7),0,($D526-SUM($F526:BC526)-SUM($F465:BC465))/($E526+$C526-BD$7))</f>
        <v>0</v>
      </c>
      <c r="BE526" s="339">
        <f>IF(OR($C526&gt;BE$7,$C526+$E526-1&lt;BE$7),0,($D526-SUM($F526:BD526)-SUM($F465:BD465))/($E526+$C526-BE$7))</f>
        <v>0</v>
      </c>
      <c r="BF526" s="339">
        <f>IF(OR($C526&gt;BF$7,$C526+$E526-1&lt;BF$7),0,($D526-SUM($F526:BE526)-SUM($F465:BE465))/($E526+$C526-BF$7))</f>
        <v>0</v>
      </c>
      <c r="BG526" s="339">
        <f>IF(OR($C526&gt;BG$7,$C526+$E526-1&lt;BG$7),0,($D526-SUM($F526:BF526)-SUM($F465:BF465))/($E526+$C526-BG$7))</f>
        <v>0</v>
      </c>
      <c r="BH526" s="339">
        <f>IF(OR($C526&gt;BH$7,$C526+$E526-1&lt;BH$7),0,($D526-SUM($F526:BG526)-SUM($F465:BG465))/($E526+$C526-BH$7))</f>
        <v>0</v>
      </c>
      <c r="BI526" s="339">
        <f>IF(OR($C526&gt;BI$7,$C526+$E526-1&lt;BI$7),0,($D526-SUM($F526:BH526)-SUM($F465:BH465))/($E526+$C526-BI$7))</f>
        <v>0</v>
      </c>
      <c r="BJ526" s="339">
        <f>IF(OR($C526&gt;BJ$7,$C526+$E526-1&lt;BJ$7),0,($D526-SUM($F526:BI526)-SUM($F465:BI465))/($E526+$C526-BJ$7))</f>
        <v>0</v>
      </c>
      <c r="BK526" s="339">
        <f>IF(OR($C526&gt;BK$7,$C526+$E526-1&lt;BK$7),0,($D526-SUM($F526:BJ526)-SUM($F465:BJ465))/($E526+$C526-BK$7))</f>
        <v>0</v>
      </c>
      <c r="BL526" s="339">
        <f>IF(OR($C526&gt;BL$7,$C526+$E526-1&lt;BL$7),0,($D526-SUM($F526:BK526)-SUM($F465:BK465))/($E526+$C526-BL$7))</f>
        <v>0</v>
      </c>
      <c r="BM526" s="339">
        <f>IF(OR($C526&gt;BM$7,$C526+$E526-1&lt;BM$7),0,($D526-SUM($F526:BL526)-SUM($F465:BL465))/($E526+$C526-BM$7))</f>
        <v>0</v>
      </c>
      <c r="BN526" s="339">
        <f>IF(OR($C526&gt;BN$7,$C526+$E526-1&lt;BN$7),0,($D526-SUM($F526:BM526)-SUM($F465:BM465))/($E526+$C526-BN$7))</f>
        <v>0</v>
      </c>
      <c r="BO526" s="253"/>
      <c r="BP526" s="253"/>
      <c r="BQ526" s="253"/>
      <c r="BR526" s="253"/>
      <c r="BS526" s="253"/>
      <c r="BT526" s="253"/>
      <c r="BU526" s="253"/>
      <c r="BV526" s="253"/>
      <c r="BW526" s="253"/>
      <c r="BX526" s="253"/>
      <c r="BY526" s="253"/>
      <c r="BZ526" s="253"/>
      <c r="CA526" s="253"/>
      <c r="CB526" s="253"/>
      <c r="CC526" s="253"/>
      <c r="CD526" s="253"/>
      <c r="CE526" s="253"/>
      <c r="CF526" s="253"/>
      <c r="CG526" s="253"/>
      <c r="CH526" s="253"/>
      <c r="CI526" s="253"/>
      <c r="CJ526" s="253"/>
      <c r="CK526" s="253"/>
      <c r="CL526" s="253"/>
    </row>
    <row r="527" spans="1:90" hidden="1" outlineLevel="1" x14ac:dyDescent="0.15">
      <c r="A527" s="112"/>
      <c r="B527" s="87"/>
      <c r="C527" s="8">
        <v>52</v>
      </c>
      <c r="D527" s="337">
        <v>0</v>
      </c>
      <c r="E527" s="8">
        <f t="shared" si="37"/>
        <v>0</v>
      </c>
      <c r="F527" s="338"/>
      <c r="G527" s="339">
        <f>IF(OR($C527&gt;G$7,$C527+$E527-1&lt;G$7),0,($D527-SUM($F527:F527)-SUM($F466:F466))/($E527+$C527-G$7))</f>
        <v>0</v>
      </c>
      <c r="H527" s="339">
        <f>IF(OR($C527&gt;H$7,$C527+$E527-1&lt;H$7),0,($D527-SUM($F527:G527)-SUM($F466:G466))/($E527+$C527-H$7))</f>
        <v>0</v>
      </c>
      <c r="I527" s="339">
        <f>IF(OR($C527&gt;I$7,$C527+$E527-1&lt;I$7),0,($D527-SUM($F527:H527)-SUM($F466:H466))/($E527+$C527-I$7))</f>
        <v>0</v>
      </c>
      <c r="J527" s="339">
        <f>IF(OR($C527&gt;J$7,$C527+$E527-1&lt;J$7),0,($D527-SUM($F527:I527)-SUM($F466:I466))/($E527+$C527-J$7))</f>
        <v>0</v>
      </c>
      <c r="K527" s="339">
        <f>IF(OR($C527&gt;K$7,$C527+$E527-1&lt;K$7),0,($D527-SUM($F527:J527)-SUM($F466:J466))/($E527+$C527-K$7))</f>
        <v>0</v>
      </c>
      <c r="L527" s="339">
        <f>IF(OR($C527&gt;L$7,$C527+$E527-1&lt;L$7),0,($D527-SUM($F527:K527)-SUM($F466:K466))/($E527+$C527-L$7))</f>
        <v>0</v>
      </c>
      <c r="M527" s="339">
        <f>IF(OR($C527&gt;M$7,$C527+$E527-1&lt;M$7),0,($D527-SUM($F527:L527)-SUM($F466:L466))/($E527+$C527-M$7))</f>
        <v>0</v>
      </c>
      <c r="N527" s="339">
        <f>IF(OR($C527&gt;N$7,$C527+$E527-1&lt;N$7),0,($D527-SUM($F527:M527)-SUM($F466:M466))/($E527+$C527-N$7))</f>
        <v>0</v>
      </c>
      <c r="O527" s="339">
        <f>IF(OR($C527&gt;O$7,$C527+$E527-1&lt;O$7),0,($D527-SUM($F527:N527)-SUM($F466:N466))/($E527+$C527-O$7))</f>
        <v>0</v>
      </c>
      <c r="P527" s="339">
        <f>IF(OR($C527&gt;P$7,$C527+$E527-1&lt;P$7),0,($D527-SUM($F527:O527)-SUM($F466:O466))/($E527+$C527-P$7))</f>
        <v>0</v>
      </c>
      <c r="Q527" s="339">
        <f>IF(OR($C527&gt;Q$7,$C527+$E527-1&lt;Q$7),0,($D527-SUM($F527:P527)-SUM($F466:P466))/($E527+$C527-Q$7))</f>
        <v>0</v>
      </c>
      <c r="R527" s="339">
        <f>IF(OR($C527&gt;R$7,$C527+$E527-1&lt;R$7),0,($D527-SUM($F527:Q527)-SUM($F466:Q466))/($E527+$C527-R$7))</f>
        <v>0</v>
      </c>
      <c r="S527" s="339">
        <f>IF(OR($C527&gt;S$7,$C527+$E527-1&lt;S$7),0,($D527-SUM($F527:R527)-SUM($F466:R466))/($E527+$C527-S$7))</f>
        <v>0</v>
      </c>
      <c r="T527" s="339">
        <f>IF(OR($C527&gt;T$7,$C527+$E527-1&lt;T$7),0,($D527-SUM($F527:S527)-SUM($F466:S466))/($E527+$C527-T$7))</f>
        <v>0</v>
      </c>
      <c r="U527" s="339">
        <f>IF(OR($C527&gt;U$7,$C527+$E527-1&lt;U$7),0,($D527-SUM($F527:T527)-SUM($F466:T466))/($E527+$C527-U$7))</f>
        <v>0</v>
      </c>
      <c r="V527" s="339">
        <f>IF(OR($C527&gt;V$7,$C527+$E527-1&lt;V$7),0,($D527-SUM($F527:U527)-SUM($F466:U466))/($E527+$C527-V$7))</f>
        <v>0</v>
      </c>
      <c r="W527" s="339">
        <f>IF(OR($C527&gt;W$7,$C527+$E527-1&lt;W$7),0,($D527-SUM($F527:V527)-SUM($F466:V466))/($E527+$C527-W$7))</f>
        <v>0</v>
      </c>
      <c r="X527" s="339">
        <f>IF(OR($C527&gt;X$7,$C527+$E527-1&lt;X$7),0,($D527-SUM($F527:W527)-SUM($F466:W466))/($E527+$C527-X$7))</f>
        <v>0</v>
      </c>
      <c r="Y527" s="339">
        <f>IF(OR($C527&gt;Y$7,$C527+$E527-1&lt;Y$7),0,($D527-SUM($F527:X527)-SUM($F466:X466))/($E527+$C527-Y$7))</f>
        <v>0</v>
      </c>
      <c r="Z527" s="339">
        <f>IF(OR($C527&gt;Z$7,$C527+$E527-1&lt;Z$7),0,($D527-SUM($F527:Y527)-SUM($F466:Y466))/($E527+$C527-Z$7))</f>
        <v>0</v>
      </c>
      <c r="AA527" s="339">
        <f>IF(OR($C527&gt;AA$7,$C527+$E527-1&lt;AA$7),0,($D527-SUM($F527:Z527)-SUM($F466:Z466))/($E527+$C527-AA$7))</f>
        <v>0</v>
      </c>
      <c r="AB527" s="339">
        <f>IF(OR($C527&gt;AB$7,$C527+$E527-1&lt;AB$7),0,($D527-SUM($F527:AA527)-SUM($F466:AA466))/($E527+$C527-AB$7))</f>
        <v>0</v>
      </c>
      <c r="AC527" s="339">
        <f>IF(OR($C527&gt;AC$7,$C527+$E527-1&lt;AC$7),0,($D527-SUM($F527:AB527)-SUM($F466:AB466))/($E527+$C527-AC$7))</f>
        <v>0</v>
      </c>
      <c r="AD527" s="339">
        <f>IF(OR($C527&gt;AD$7,$C527+$E527-1&lt;AD$7),0,($D527-SUM($F527:AC527)-SUM($F466:AC466))/($E527+$C527-AD$7))</f>
        <v>0</v>
      </c>
      <c r="AE527" s="339">
        <f>IF(OR($C527&gt;AE$7,$C527+$E527-1&lt;AE$7),0,($D527-SUM($F527:AD527)-SUM($F466:AD466))/($E527+$C527-AE$7))</f>
        <v>0</v>
      </c>
      <c r="AF527" s="339">
        <f>IF(OR($C527&gt;AF$7,$C527+$E527-1&lt;AF$7),0,($D527-SUM($F527:AE527)-SUM($F466:AE466))/($E527+$C527-AF$7))</f>
        <v>0</v>
      </c>
      <c r="AG527" s="339">
        <f>IF(OR($C527&gt;AG$7,$C527+$E527-1&lt;AG$7),0,($D527-SUM($F527:AF527)-SUM($F466:AF466))/($E527+$C527-AG$7))</f>
        <v>0</v>
      </c>
      <c r="AH527" s="339">
        <f>IF(OR($C527&gt;AH$7,$C527+$E527-1&lt;AH$7),0,($D527-SUM($F527:AG527)-SUM($F466:AG466))/($E527+$C527-AH$7))</f>
        <v>0</v>
      </c>
      <c r="AI527" s="339">
        <f>IF(OR($C527&gt;AI$7,$C527+$E527-1&lt;AI$7),0,($D527-SUM($F527:AH527)-SUM($F466:AH466))/($E527+$C527-AI$7))</f>
        <v>0</v>
      </c>
      <c r="AJ527" s="339">
        <f>IF(OR($C527&gt;AJ$7,$C527+$E527-1&lt;AJ$7),0,($D527-SUM($F527:AI527)-SUM($F466:AI466))/($E527+$C527-AJ$7))</f>
        <v>0</v>
      </c>
      <c r="AK527" s="339">
        <f>IF(OR($C527&gt;AK$7,$C527+$E527-1&lt;AK$7),0,($D527-SUM($F527:AJ527)-SUM($F466:AJ466))/($E527+$C527-AK$7))</f>
        <v>0</v>
      </c>
      <c r="AL527" s="339">
        <f>IF(OR($C527&gt;AL$7,$C527+$E527-1&lt;AL$7),0,($D527-SUM($F527:AK527)-SUM($F466:AK466))/($E527+$C527-AL$7))</f>
        <v>0</v>
      </c>
      <c r="AM527" s="339">
        <f>IF(OR($C527&gt;AM$7,$C527+$E527-1&lt;AM$7),0,($D527-SUM($F527:AL527)-SUM($F466:AL466))/($E527+$C527-AM$7))</f>
        <v>0</v>
      </c>
      <c r="AN527" s="339">
        <f>IF(OR($C527&gt;AN$7,$C527+$E527-1&lt;AN$7),0,($D527-SUM($F527:AM527)-SUM($F466:AM466))/($E527+$C527-AN$7))</f>
        <v>0</v>
      </c>
      <c r="AO527" s="339">
        <f>IF(OR($C527&gt;AO$7,$C527+$E527-1&lt;AO$7),0,($D527-SUM($F527:AN527)-SUM($F466:AN466))/($E527+$C527-AO$7))</f>
        <v>0</v>
      </c>
      <c r="AP527" s="339">
        <f>IF(OR($C527&gt;AP$7,$C527+$E527-1&lt;AP$7),0,($D527-SUM($F527:AO527)-SUM($F466:AO466))/($E527+$C527-AP$7))</f>
        <v>0</v>
      </c>
      <c r="AQ527" s="339">
        <f>IF(OR($C527&gt;AQ$7,$C527+$E527-1&lt;AQ$7),0,($D527-SUM($F527:AP527)-SUM($F466:AP466))/($E527+$C527-AQ$7))</f>
        <v>0</v>
      </c>
      <c r="AR527" s="339">
        <f>IF(OR($C527&gt;AR$7,$C527+$E527-1&lt;AR$7),0,($D527-SUM($F527:AQ527)-SUM($F466:AQ466))/($E527+$C527-AR$7))</f>
        <v>0</v>
      </c>
      <c r="AS527" s="339">
        <f>IF(OR($C527&gt;AS$7,$C527+$E527-1&lt;AS$7),0,($D527-SUM($F527:AR527)-SUM($F466:AR466))/($E527+$C527-AS$7))</f>
        <v>0</v>
      </c>
      <c r="AT527" s="339">
        <f>IF(OR($C527&gt;AT$7,$C527+$E527-1&lt;AT$7),0,($D527-SUM($F527:AS527)-SUM($F466:AS466))/($E527+$C527-AT$7))</f>
        <v>0</v>
      </c>
      <c r="AU527" s="339">
        <f>IF(OR($C527&gt;AU$7,$C527+$E527-1&lt;AU$7),0,($D527-SUM($F527:AT527)-SUM($F466:AT466))/($E527+$C527-AU$7))</f>
        <v>0</v>
      </c>
      <c r="AV527" s="339">
        <f>IF(OR($C527&gt;AV$7,$C527+$E527-1&lt;AV$7),0,($D527-SUM($F527:AU527)-SUM($F466:AU466))/($E527+$C527-AV$7))</f>
        <v>0</v>
      </c>
      <c r="AW527" s="339">
        <f>IF(OR($C527&gt;AW$7,$C527+$E527-1&lt;AW$7),0,($D527-SUM($F527:AV527)-SUM($F466:AV466))/($E527+$C527-AW$7))</f>
        <v>0</v>
      </c>
      <c r="AX527" s="339">
        <f>IF(OR($C527&gt;AX$7,$C527+$E527-1&lt;AX$7),0,($D527-SUM($F527:AW527)-SUM($F466:AW466))/($E527+$C527-AX$7))</f>
        <v>0</v>
      </c>
      <c r="AY527" s="339">
        <f>IF(OR($C527&gt;AY$7,$C527+$E527-1&lt;AY$7),0,($D527-SUM($F527:AX527)-SUM($F466:AX466))/($E527+$C527-AY$7))</f>
        <v>0</v>
      </c>
      <c r="AZ527" s="339">
        <f>IF(OR($C527&gt;AZ$7,$C527+$E527-1&lt;AZ$7),0,($D527-SUM($F527:AY527)-SUM($F466:AY466))/($E527+$C527-AZ$7))</f>
        <v>0</v>
      </c>
      <c r="BA527" s="339">
        <f>IF(OR($C527&gt;BA$7,$C527+$E527-1&lt;BA$7),0,($D527-SUM($F527:AZ527)-SUM($F466:AZ466))/($E527+$C527-BA$7))</f>
        <v>0</v>
      </c>
      <c r="BB527" s="339">
        <f>IF(OR($C527&gt;BB$7,$C527+$E527-1&lt;BB$7),0,($D527-SUM($F527:BA527)-SUM($F466:BA466))/($E527+$C527-BB$7))</f>
        <v>0</v>
      </c>
      <c r="BC527" s="339">
        <f>IF(OR($C527&gt;BC$7,$C527+$E527-1&lt;BC$7),0,($D527-SUM($F527:BB527)-SUM($F466:BB466))/($E527+$C527-BC$7))</f>
        <v>0</v>
      </c>
      <c r="BD527" s="339">
        <f>IF(OR($C527&gt;BD$7,$C527+$E527-1&lt;BD$7),0,($D527-SUM($F527:BC527)-SUM($F466:BC466))/($E527+$C527-BD$7))</f>
        <v>0</v>
      </c>
      <c r="BE527" s="339">
        <f>IF(OR($C527&gt;BE$7,$C527+$E527-1&lt;BE$7),0,($D527-SUM($F527:BD527)-SUM($F466:BD466))/($E527+$C527-BE$7))</f>
        <v>0</v>
      </c>
      <c r="BF527" s="339">
        <f>IF(OR($C527&gt;BF$7,$C527+$E527-1&lt;BF$7),0,($D527-SUM($F527:BE527)-SUM($F466:BE466))/($E527+$C527-BF$7))</f>
        <v>0</v>
      </c>
      <c r="BG527" s="339">
        <f>IF(OR($C527&gt;BG$7,$C527+$E527-1&lt;BG$7),0,($D527-SUM($F527:BF527)-SUM($F466:BF466))/($E527+$C527-BG$7))</f>
        <v>0</v>
      </c>
      <c r="BH527" s="339">
        <f>IF(OR($C527&gt;BH$7,$C527+$E527-1&lt;BH$7),0,($D527-SUM($F527:BG527)-SUM($F466:BG466))/($E527+$C527-BH$7))</f>
        <v>0</v>
      </c>
      <c r="BI527" s="339">
        <f>IF(OR($C527&gt;BI$7,$C527+$E527-1&lt;BI$7),0,($D527-SUM($F527:BH527)-SUM($F466:BH466))/($E527+$C527-BI$7))</f>
        <v>0</v>
      </c>
      <c r="BJ527" s="339">
        <f>IF(OR($C527&gt;BJ$7,$C527+$E527-1&lt;BJ$7),0,($D527-SUM($F527:BI527)-SUM($F466:BI466))/($E527+$C527-BJ$7))</f>
        <v>0</v>
      </c>
      <c r="BK527" s="339">
        <f>IF(OR($C527&gt;BK$7,$C527+$E527-1&lt;BK$7),0,($D527-SUM($F527:BJ527)-SUM($F466:BJ466))/($E527+$C527-BK$7))</f>
        <v>0</v>
      </c>
      <c r="BL527" s="339">
        <f>IF(OR($C527&gt;BL$7,$C527+$E527-1&lt;BL$7),0,($D527-SUM($F527:BK527)-SUM($F466:BK466))/($E527+$C527-BL$7))</f>
        <v>0</v>
      </c>
      <c r="BM527" s="339">
        <f>IF(OR($C527&gt;BM$7,$C527+$E527-1&lt;BM$7),0,($D527-SUM($F527:BL527)-SUM($F466:BL466))/($E527+$C527-BM$7))</f>
        <v>0</v>
      </c>
      <c r="BN527" s="339">
        <f>IF(OR($C527&gt;BN$7,$C527+$E527-1&lt;BN$7),0,($D527-SUM($F527:BM527)-SUM($F466:BM466))/($E527+$C527-BN$7))</f>
        <v>0</v>
      </c>
      <c r="BO527" s="253"/>
      <c r="BP527" s="253"/>
      <c r="BQ527" s="253"/>
      <c r="BR527" s="253"/>
      <c r="BS527" s="253"/>
      <c r="BT527" s="253"/>
      <c r="BU527" s="253"/>
      <c r="BV527" s="253"/>
      <c r="BW527" s="253"/>
      <c r="BX527" s="253"/>
      <c r="BY527" s="253"/>
      <c r="BZ527" s="253"/>
      <c r="CA527" s="253"/>
      <c r="CB527" s="253"/>
      <c r="CC527" s="253"/>
      <c r="CD527" s="253"/>
      <c r="CE527" s="253"/>
      <c r="CF527" s="253"/>
      <c r="CG527" s="253"/>
      <c r="CH527" s="253"/>
      <c r="CI527" s="253"/>
      <c r="CJ527" s="253"/>
      <c r="CK527" s="253"/>
      <c r="CL527" s="253"/>
    </row>
    <row r="528" spans="1:90" hidden="1" outlineLevel="1" x14ac:dyDescent="0.15">
      <c r="A528" s="112"/>
      <c r="B528" s="87"/>
      <c r="C528" s="8">
        <v>53</v>
      </c>
      <c r="D528" s="337">
        <v>0</v>
      </c>
      <c r="E528" s="8">
        <f t="shared" si="37"/>
        <v>0</v>
      </c>
      <c r="F528" s="338"/>
      <c r="G528" s="339">
        <f>IF(OR($C528&gt;G$7,$C528+$E528-1&lt;G$7),0,($D528-SUM($F528:F528)-SUM($F467:F467))/($E528+$C528-G$7))</f>
        <v>0</v>
      </c>
      <c r="H528" s="339">
        <f>IF(OR($C528&gt;H$7,$C528+$E528-1&lt;H$7),0,($D528-SUM($F528:G528)-SUM($F467:G467))/($E528+$C528-H$7))</f>
        <v>0</v>
      </c>
      <c r="I528" s="339">
        <f>IF(OR($C528&gt;I$7,$C528+$E528-1&lt;I$7),0,($D528-SUM($F528:H528)-SUM($F467:H467))/($E528+$C528-I$7))</f>
        <v>0</v>
      </c>
      <c r="J528" s="339">
        <f>IF(OR($C528&gt;J$7,$C528+$E528-1&lt;J$7),0,($D528-SUM($F528:I528)-SUM($F467:I467))/($E528+$C528-J$7))</f>
        <v>0</v>
      </c>
      <c r="K528" s="339">
        <f>IF(OR($C528&gt;K$7,$C528+$E528-1&lt;K$7),0,($D528-SUM($F528:J528)-SUM($F467:J467))/($E528+$C528-K$7))</f>
        <v>0</v>
      </c>
      <c r="L528" s="339">
        <f>IF(OR($C528&gt;L$7,$C528+$E528-1&lt;L$7),0,($D528-SUM($F528:K528)-SUM($F467:K467))/($E528+$C528-L$7))</f>
        <v>0</v>
      </c>
      <c r="M528" s="339">
        <f>IF(OR($C528&gt;M$7,$C528+$E528-1&lt;M$7),0,($D528-SUM($F528:L528)-SUM($F467:L467))/($E528+$C528-M$7))</f>
        <v>0</v>
      </c>
      <c r="N528" s="339">
        <f>IF(OR($C528&gt;N$7,$C528+$E528-1&lt;N$7),0,($D528-SUM($F528:M528)-SUM($F467:M467))/($E528+$C528-N$7))</f>
        <v>0</v>
      </c>
      <c r="O528" s="339">
        <f>IF(OR($C528&gt;O$7,$C528+$E528-1&lt;O$7),0,($D528-SUM($F528:N528)-SUM($F467:N467))/($E528+$C528-O$7))</f>
        <v>0</v>
      </c>
      <c r="P528" s="339">
        <f>IF(OR($C528&gt;P$7,$C528+$E528-1&lt;P$7),0,($D528-SUM($F528:O528)-SUM($F467:O467))/($E528+$C528-P$7))</f>
        <v>0</v>
      </c>
      <c r="Q528" s="339">
        <f>IF(OR($C528&gt;Q$7,$C528+$E528-1&lt;Q$7),0,($D528-SUM($F528:P528)-SUM($F467:P467))/($E528+$C528-Q$7))</f>
        <v>0</v>
      </c>
      <c r="R528" s="339">
        <f>IF(OR($C528&gt;R$7,$C528+$E528-1&lt;R$7),0,($D528-SUM($F528:Q528)-SUM($F467:Q467))/($E528+$C528-R$7))</f>
        <v>0</v>
      </c>
      <c r="S528" s="339">
        <f>IF(OR($C528&gt;S$7,$C528+$E528-1&lt;S$7),0,($D528-SUM($F528:R528)-SUM($F467:R467))/($E528+$C528-S$7))</f>
        <v>0</v>
      </c>
      <c r="T528" s="339">
        <f>IF(OR($C528&gt;T$7,$C528+$E528-1&lt;T$7),0,($D528-SUM($F528:S528)-SUM($F467:S467))/($E528+$C528-T$7))</f>
        <v>0</v>
      </c>
      <c r="U528" s="339">
        <f>IF(OR($C528&gt;U$7,$C528+$E528-1&lt;U$7),0,($D528-SUM($F528:T528)-SUM($F467:T467))/($E528+$C528-U$7))</f>
        <v>0</v>
      </c>
      <c r="V528" s="339">
        <f>IF(OR($C528&gt;V$7,$C528+$E528-1&lt;V$7),0,($D528-SUM($F528:U528)-SUM($F467:U467))/($E528+$C528-V$7))</f>
        <v>0</v>
      </c>
      <c r="W528" s="339">
        <f>IF(OR($C528&gt;W$7,$C528+$E528-1&lt;W$7),0,($D528-SUM($F528:V528)-SUM($F467:V467))/($E528+$C528-W$7))</f>
        <v>0</v>
      </c>
      <c r="X528" s="339">
        <f>IF(OR($C528&gt;X$7,$C528+$E528-1&lt;X$7),0,($D528-SUM($F528:W528)-SUM($F467:W467))/($E528+$C528-X$7))</f>
        <v>0</v>
      </c>
      <c r="Y528" s="339">
        <f>IF(OR($C528&gt;Y$7,$C528+$E528-1&lt;Y$7),0,($D528-SUM($F528:X528)-SUM($F467:X467))/($E528+$C528-Y$7))</f>
        <v>0</v>
      </c>
      <c r="Z528" s="339">
        <f>IF(OR($C528&gt;Z$7,$C528+$E528-1&lt;Z$7),0,($D528-SUM($F528:Y528)-SUM($F467:Y467))/($E528+$C528-Z$7))</f>
        <v>0</v>
      </c>
      <c r="AA528" s="339">
        <f>IF(OR($C528&gt;AA$7,$C528+$E528-1&lt;AA$7),0,($D528-SUM($F528:Z528)-SUM($F467:Z467))/($E528+$C528-AA$7))</f>
        <v>0</v>
      </c>
      <c r="AB528" s="339">
        <f>IF(OR($C528&gt;AB$7,$C528+$E528-1&lt;AB$7),0,($D528-SUM($F528:AA528)-SUM($F467:AA467))/($E528+$C528-AB$7))</f>
        <v>0</v>
      </c>
      <c r="AC528" s="339">
        <f>IF(OR($C528&gt;AC$7,$C528+$E528-1&lt;AC$7),0,($D528-SUM($F528:AB528)-SUM($F467:AB467))/($E528+$C528-AC$7))</f>
        <v>0</v>
      </c>
      <c r="AD528" s="339">
        <f>IF(OR($C528&gt;AD$7,$C528+$E528-1&lt;AD$7),0,($D528-SUM($F528:AC528)-SUM($F467:AC467))/($E528+$C528-AD$7))</f>
        <v>0</v>
      </c>
      <c r="AE528" s="339">
        <f>IF(OR($C528&gt;AE$7,$C528+$E528-1&lt;AE$7),0,($D528-SUM($F528:AD528)-SUM($F467:AD467))/($E528+$C528-AE$7))</f>
        <v>0</v>
      </c>
      <c r="AF528" s="339">
        <f>IF(OR($C528&gt;AF$7,$C528+$E528-1&lt;AF$7),0,($D528-SUM($F528:AE528)-SUM($F467:AE467))/($E528+$C528-AF$7))</f>
        <v>0</v>
      </c>
      <c r="AG528" s="339">
        <f>IF(OR($C528&gt;AG$7,$C528+$E528-1&lt;AG$7),0,($D528-SUM($F528:AF528)-SUM($F467:AF467))/($E528+$C528-AG$7))</f>
        <v>0</v>
      </c>
      <c r="AH528" s="339">
        <f>IF(OR($C528&gt;AH$7,$C528+$E528-1&lt;AH$7),0,($D528-SUM($F528:AG528)-SUM($F467:AG467))/($E528+$C528-AH$7))</f>
        <v>0</v>
      </c>
      <c r="AI528" s="339">
        <f>IF(OR($C528&gt;AI$7,$C528+$E528-1&lt;AI$7),0,($D528-SUM($F528:AH528)-SUM($F467:AH467))/($E528+$C528-AI$7))</f>
        <v>0</v>
      </c>
      <c r="AJ528" s="339">
        <f>IF(OR($C528&gt;AJ$7,$C528+$E528-1&lt;AJ$7),0,($D528-SUM($F528:AI528)-SUM($F467:AI467))/($E528+$C528-AJ$7))</f>
        <v>0</v>
      </c>
      <c r="AK528" s="339">
        <f>IF(OR($C528&gt;AK$7,$C528+$E528-1&lt;AK$7),0,($D528-SUM($F528:AJ528)-SUM($F467:AJ467))/($E528+$C528-AK$7))</f>
        <v>0</v>
      </c>
      <c r="AL528" s="339">
        <f>IF(OR($C528&gt;AL$7,$C528+$E528-1&lt;AL$7),0,($D528-SUM($F528:AK528)-SUM($F467:AK467))/($E528+$C528-AL$7))</f>
        <v>0</v>
      </c>
      <c r="AM528" s="339">
        <f>IF(OR($C528&gt;AM$7,$C528+$E528-1&lt;AM$7),0,($D528-SUM($F528:AL528)-SUM($F467:AL467))/($E528+$C528-AM$7))</f>
        <v>0</v>
      </c>
      <c r="AN528" s="339">
        <f>IF(OR($C528&gt;AN$7,$C528+$E528-1&lt;AN$7),0,($D528-SUM($F528:AM528)-SUM($F467:AM467))/($E528+$C528-AN$7))</f>
        <v>0</v>
      </c>
      <c r="AO528" s="339">
        <f>IF(OR($C528&gt;AO$7,$C528+$E528-1&lt;AO$7),0,($D528-SUM($F528:AN528)-SUM($F467:AN467))/($E528+$C528-AO$7))</f>
        <v>0</v>
      </c>
      <c r="AP528" s="339">
        <f>IF(OR($C528&gt;AP$7,$C528+$E528-1&lt;AP$7),0,($D528-SUM($F528:AO528)-SUM($F467:AO467))/($E528+$C528-AP$7))</f>
        <v>0</v>
      </c>
      <c r="AQ528" s="339">
        <f>IF(OR($C528&gt;AQ$7,$C528+$E528-1&lt;AQ$7),0,($D528-SUM($F528:AP528)-SUM($F467:AP467))/($E528+$C528-AQ$7))</f>
        <v>0</v>
      </c>
      <c r="AR528" s="339">
        <f>IF(OR($C528&gt;AR$7,$C528+$E528-1&lt;AR$7),0,($D528-SUM($F528:AQ528)-SUM($F467:AQ467))/($E528+$C528-AR$7))</f>
        <v>0</v>
      </c>
      <c r="AS528" s="339">
        <f>IF(OR($C528&gt;AS$7,$C528+$E528-1&lt;AS$7),0,($D528-SUM($F528:AR528)-SUM($F467:AR467))/($E528+$C528-AS$7))</f>
        <v>0</v>
      </c>
      <c r="AT528" s="339">
        <f>IF(OR($C528&gt;AT$7,$C528+$E528-1&lt;AT$7),0,($D528-SUM($F528:AS528)-SUM($F467:AS467))/($E528+$C528-AT$7))</f>
        <v>0</v>
      </c>
      <c r="AU528" s="339">
        <f>IF(OR($C528&gt;AU$7,$C528+$E528-1&lt;AU$7),0,($D528-SUM($F528:AT528)-SUM($F467:AT467))/($E528+$C528-AU$7))</f>
        <v>0</v>
      </c>
      <c r="AV528" s="339">
        <f>IF(OR($C528&gt;AV$7,$C528+$E528-1&lt;AV$7),0,($D528-SUM($F528:AU528)-SUM($F467:AU467))/($E528+$C528-AV$7))</f>
        <v>0</v>
      </c>
      <c r="AW528" s="339">
        <f>IF(OR($C528&gt;AW$7,$C528+$E528-1&lt;AW$7),0,($D528-SUM($F528:AV528)-SUM($F467:AV467))/($E528+$C528-AW$7))</f>
        <v>0</v>
      </c>
      <c r="AX528" s="339">
        <f>IF(OR($C528&gt;AX$7,$C528+$E528-1&lt;AX$7),0,($D528-SUM($F528:AW528)-SUM($F467:AW467))/($E528+$C528-AX$7))</f>
        <v>0</v>
      </c>
      <c r="AY528" s="339">
        <f>IF(OR($C528&gt;AY$7,$C528+$E528-1&lt;AY$7),0,($D528-SUM($F528:AX528)-SUM($F467:AX467))/($E528+$C528-AY$7))</f>
        <v>0</v>
      </c>
      <c r="AZ528" s="339">
        <f>IF(OR($C528&gt;AZ$7,$C528+$E528-1&lt;AZ$7),0,($D528-SUM($F528:AY528)-SUM($F467:AY467))/($E528+$C528-AZ$7))</f>
        <v>0</v>
      </c>
      <c r="BA528" s="339">
        <f>IF(OR($C528&gt;BA$7,$C528+$E528-1&lt;BA$7),0,($D528-SUM($F528:AZ528)-SUM($F467:AZ467))/($E528+$C528-BA$7))</f>
        <v>0</v>
      </c>
      <c r="BB528" s="339">
        <f>IF(OR($C528&gt;BB$7,$C528+$E528-1&lt;BB$7),0,($D528-SUM($F528:BA528)-SUM($F467:BA467))/($E528+$C528-BB$7))</f>
        <v>0</v>
      </c>
      <c r="BC528" s="339">
        <f>IF(OR($C528&gt;BC$7,$C528+$E528-1&lt;BC$7),0,($D528-SUM($F528:BB528)-SUM($F467:BB467))/($E528+$C528-BC$7))</f>
        <v>0</v>
      </c>
      <c r="BD528" s="339">
        <f>IF(OR($C528&gt;BD$7,$C528+$E528-1&lt;BD$7),0,($D528-SUM($F528:BC528)-SUM($F467:BC467))/($E528+$C528-BD$7))</f>
        <v>0</v>
      </c>
      <c r="BE528" s="339">
        <f>IF(OR($C528&gt;BE$7,$C528+$E528-1&lt;BE$7),0,($D528-SUM($F528:BD528)-SUM($F467:BD467))/($E528+$C528-BE$7))</f>
        <v>0</v>
      </c>
      <c r="BF528" s="339">
        <f>IF(OR($C528&gt;BF$7,$C528+$E528-1&lt;BF$7),0,($D528-SUM($F528:BE528)-SUM($F467:BE467))/($E528+$C528-BF$7))</f>
        <v>0</v>
      </c>
      <c r="BG528" s="339">
        <f>IF(OR($C528&gt;BG$7,$C528+$E528-1&lt;BG$7),0,($D528-SUM($F528:BF528)-SUM($F467:BF467))/($E528+$C528-BG$7))</f>
        <v>0</v>
      </c>
      <c r="BH528" s="339">
        <f>IF(OR($C528&gt;BH$7,$C528+$E528-1&lt;BH$7),0,($D528-SUM($F528:BG528)-SUM($F467:BG467))/($E528+$C528-BH$7))</f>
        <v>0</v>
      </c>
      <c r="BI528" s="339">
        <f>IF(OR($C528&gt;BI$7,$C528+$E528-1&lt;BI$7),0,($D528-SUM($F528:BH528)-SUM($F467:BH467))/($E528+$C528-BI$7))</f>
        <v>0</v>
      </c>
      <c r="BJ528" s="339">
        <f>IF(OR($C528&gt;BJ$7,$C528+$E528-1&lt;BJ$7),0,($D528-SUM($F528:BI528)-SUM($F467:BI467))/($E528+$C528-BJ$7))</f>
        <v>0</v>
      </c>
      <c r="BK528" s="339">
        <f>IF(OR($C528&gt;BK$7,$C528+$E528-1&lt;BK$7),0,($D528-SUM($F528:BJ528)-SUM($F467:BJ467))/($E528+$C528-BK$7))</f>
        <v>0</v>
      </c>
      <c r="BL528" s="339">
        <f>IF(OR($C528&gt;BL$7,$C528+$E528-1&lt;BL$7),0,($D528-SUM($F528:BK528)-SUM($F467:BK467))/($E528+$C528-BL$7))</f>
        <v>0</v>
      </c>
      <c r="BM528" s="339">
        <f>IF(OR($C528&gt;BM$7,$C528+$E528-1&lt;BM$7),0,($D528-SUM($F528:BL528)-SUM($F467:BL467))/($E528+$C528-BM$7))</f>
        <v>0</v>
      </c>
      <c r="BN528" s="339">
        <f>IF(OR($C528&gt;BN$7,$C528+$E528-1&lt;BN$7),0,($D528-SUM($F528:BM528)-SUM($F467:BM467))/($E528+$C528-BN$7))</f>
        <v>0</v>
      </c>
      <c r="BO528" s="253"/>
      <c r="BP528" s="253"/>
      <c r="BQ528" s="253"/>
      <c r="BR528" s="253"/>
      <c r="BS528" s="253"/>
      <c r="BT528" s="253"/>
      <c r="BU528" s="253"/>
      <c r="BV528" s="253"/>
      <c r="BW528" s="253"/>
      <c r="BX528" s="253"/>
      <c r="BY528" s="253"/>
      <c r="BZ528" s="253"/>
      <c r="CA528" s="253"/>
      <c r="CB528" s="253"/>
      <c r="CC528" s="253"/>
      <c r="CD528" s="253"/>
      <c r="CE528" s="253"/>
      <c r="CF528" s="253"/>
      <c r="CG528" s="253"/>
      <c r="CH528" s="253"/>
      <c r="CI528" s="253"/>
      <c r="CJ528" s="253"/>
      <c r="CK528" s="253"/>
      <c r="CL528" s="253"/>
    </row>
    <row r="529" spans="1:90" hidden="1" outlineLevel="1" x14ac:dyDescent="0.15">
      <c r="A529" s="112"/>
      <c r="B529" s="87"/>
      <c r="C529" s="8">
        <v>54</v>
      </c>
      <c r="D529" s="337">
        <v>0</v>
      </c>
      <c r="E529" s="8">
        <f t="shared" si="37"/>
        <v>0</v>
      </c>
      <c r="F529" s="338"/>
      <c r="G529" s="339">
        <f>IF(OR($C529&gt;G$7,$C529+$E529-1&lt;G$7),0,($D529-SUM($F529:F529)-SUM($F468:F468))/($E529+$C529-G$7))</f>
        <v>0</v>
      </c>
      <c r="H529" s="339">
        <f>IF(OR($C529&gt;H$7,$C529+$E529-1&lt;H$7),0,($D529-SUM($F529:G529)-SUM($F468:G468))/($E529+$C529-H$7))</f>
        <v>0</v>
      </c>
      <c r="I529" s="339">
        <f>IF(OR($C529&gt;I$7,$C529+$E529-1&lt;I$7),0,($D529-SUM($F529:H529)-SUM($F468:H468))/($E529+$C529-I$7))</f>
        <v>0</v>
      </c>
      <c r="J529" s="339">
        <f>IF(OR($C529&gt;J$7,$C529+$E529-1&lt;J$7),0,($D529-SUM($F529:I529)-SUM($F468:I468))/($E529+$C529-J$7))</f>
        <v>0</v>
      </c>
      <c r="K529" s="339">
        <f>IF(OR($C529&gt;K$7,$C529+$E529-1&lt;K$7),0,($D529-SUM($F529:J529)-SUM($F468:J468))/($E529+$C529-K$7))</f>
        <v>0</v>
      </c>
      <c r="L529" s="339">
        <f>IF(OR($C529&gt;L$7,$C529+$E529-1&lt;L$7),0,($D529-SUM($F529:K529)-SUM($F468:K468))/($E529+$C529-L$7))</f>
        <v>0</v>
      </c>
      <c r="M529" s="339">
        <f>IF(OR($C529&gt;M$7,$C529+$E529-1&lt;M$7),0,($D529-SUM($F529:L529)-SUM($F468:L468))/($E529+$C529-M$7))</f>
        <v>0</v>
      </c>
      <c r="N529" s="339">
        <f>IF(OR($C529&gt;N$7,$C529+$E529-1&lt;N$7),0,($D529-SUM($F529:M529)-SUM($F468:M468))/($E529+$C529-N$7))</f>
        <v>0</v>
      </c>
      <c r="O529" s="339">
        <f>IF(OR($C529&gt;O$7,$C529+$E529-1&lt;O$7),0,($D529-SUM($F529:N529)-SUM($F468:N468))/($E529+$C529-O$7))</f>
        <v>0</v>
      </c>
      <c r="P529" s="339">
        <f>IF(OR($C529&gt;P$7,$C529+$E529-1&lt;P$7),0,($D529-SUM($F529:O529)-SUM($F468:O468))/($E529+$C529-P$7))</f>
        <v>0</v>
      </c>
      <c r="Q529" s="339">
        <f>IF(OR($C529&gt;Q$7,$C529+$E529-1&lt;Q$7),0,($D529-SUM($F529:P529)-SUM($F468:P468))/($E529+$C529-Q$7))</f>
        <v>0</v>
      </c>
      <c r="R529" s="339">
        <f>IF(OR($C529&gt;R$7,$C529+$E529-1&lt;R$7),0,($D529-SUM($F529:Q529)-SUM($F468:Q468))/($E529+$C529-R$7))</f>
        <v>0</v>
      </c>
      <c r="S529" s="339">
        <f>IF(OR($C529&gt;S$7,$C529+$E529-1&lt;S$7),0,($D529-SUM($F529:R529)-SUM($F468:R468))/($E529+$C529-S$7))</f>
        <v>0</v>
      </c>
      <c r="T529" s="339">
        <f>IF(OR($C529&gt;T$7,$C529+$E529-1&lt;T$7),0,($D529-SUM($F529:S529)-SUM($F468:S468))/($E529+$C529-T$7))</f>
        <v>0</v>
      </c>
      <c r="U529" s="339">
        <f>IF(OR($C529&gt;U$7,$C529+$E529-1&lt;U$7),0,($D529-SUM($F529:T529)-SUM($F468:T468))/($E529+$C529-U$7))</f>
        <v>0</v>
      </c>
      <c r="V529" s="339">
        <f>IF(OR($C529&gt;V$7,$C529+$E529-1&lt;V$7),0,($D529-SUM($F529:U529)-SUM($F468:U468))/($E529+$C529-V$7))</f>
        <v>0</v>
      </c>
      <c r="W529" s="339">
        <f>IF(OR($C529&gt;W$7,$C529+$E529-1&lt;W$7),0,($D529-SUM($F529:V529)-SUM($F468:V468))/($E529+$C529-W$7))</f>
        <v>0</v>
      </c>
      <c r="X529" s="339">
        <f>IF(OR($C529&gt;X$7,$C529+$E529-1&lt;X$7),0,($D529-SUM($F529:W529)-SUM($F468:W468))/($E529+$C529-X$7))</f>
        <v>0</v>
      </c>
      <c r="Y529" s="339">
        <f>IF(OR($C529&gt;Y$7,$C529+$E529-1&lt;Y$7),0,($D529-SUM($F529:X529)-SUM($F468:X468))/($E529+$C529-Y$7))</f>
        <v>0</v>
      </c>
      <c r="Z529" s="339">
        <f>IF(OR($C529&gt;Z$7,$C529+$E529-1&lt;Z$7),0,($D529-SUM($F529:Y529)-SUM($F468:Y468))/($E529+$C529-Z$7))</f>
        <v>0</v>
      </c>
      <c r="AA529" s="339">
        <f>IF(OR($C529&gt;AA$7,$C529+$E529-1&lt;AA$7),0,($D529-SUM($F529:Z529)-SUM($F468:Z468))/($E529+$C529-AA$7))</f>
        <v>0</v>
      </c>
      <c r="AB529" s="339">
        <f>IF(OR($C529&gt;AB$7,$C529+$E529-1&lt;AB$7),0,($D529-SUM($F529:AA529)-SUM($F468:AA468))/($E529+$C529-AB$7))</f>
        <v>0</v>
      </c>
      <c r="AC529" s="339">
        <f>IF(OR($C529&gt;AC$7,$C529+$E529-1&lt;AC$7),0,($D529-SUM($F529:AB529)-SUM($F468:AB468))/($E529+$C529-AC$7))</f>
        <v>0</v>
      </c>
      <c r="AD529" s="339">
        <f>IF(OR($C529&gt;AD$7,$C529+$E529-1&lt;AD$7),0,($D529-SUM($F529:AC529)-SUM($F468:AC468))/($E529+$C529-AD$7))</f>
        <v>0</v>
      </c>
      <c r="AE529" s="339">
        <f>IF(OR($C529&gt;AE$7,$C529+$E529-1&lt;AE$7),0,($D529-SUM($F529:AD529)-SUM($F468:AD468))/($E529+$C529-AE$7))</f>
        <v>0</v>
      </c>
      <c r="AF529" s="339">
        <f>IF(OR($C529&gt;AF$7,$C529+$E529-1&lt;AF$7),0,($D529-SUM($F529:AE529)-SUM($F468:AE468))/($E529+$C529-AF$7))</f>
        <v>0</v>
      </c>
      <c r="AG529" s="339">
        <f>IF(OR($C529&gt;AG$7,$C529+$E529-1&lt;AG$7),0,($D529-SUM($F529:AF529)-SUM($F468:AF468))/($E529+$C529-AG$7))</f>
        <v>0</v>
      </c>
      <c r="AH529" s="339">
        <f>IF(OR($C529&gt;AH$7,$C529+$E529-1&lt;AH$7),0,($D529-SUM($F529:AG529)-SUM($F468:AG468))/($E529+$C529-AH$7))</f>
        <v>0</v>
      </c>
      <c r="AI529" s="339">
        <f>IF(OR($C529&gt;AI$7,$C529+$E529-1&lt;AI$7),0,($D529-SUM($F529:AH529)-SUM($F468:AH468))/($E529+$C529-AI$7))</f>
        <v>0</v>
      </c>
      <c r="AJ529" s="339">
        <f>IF(OR($C529&gt;AJ$7,$C529+$E529-1&lt;AJ$7),0,($D529-SUM($F529:AI529)-SUM($F468:AI468))/($E529+$C529-AJ$7))</f>
        <v>0</v>
      </c>
      <c r="AK529" s="339">
        <f>IF(OR($C529&gt;AK$7,$C529+$E529-1&lt;AK$7),0,($D529-SUM($F529:AJ529)-SUM($F468:AJ468))/($E529+$C529-AK$7))</f>
        <v>0</v>
      </c>
      <c r="AL529" s="339">
        <f>IF(OR($C529&gt;AL$7,$C529+$E529-1&lt;AL$7),0,($D529-SUM($F529:AK529)-SUM($F468:AK468))/($E529+$C529-AL$7))</f>
        <v>0</v>
      </c>
      <c r="AM529" s="339">
        <f>IF(OR($C529&gt;AM$7,$C529+$E529-1&lt;AM$7),0,($D529-SUM($F529:AL529)-SUM($F468:AL468))/($E529+$C529-AM$7))</f>
        <v>0</v>
      </c>
      <c r="AN529" s="339">
        <f>IF(OR($C529&gt;AN$7,$C529+$E529-1&lt;AN$7),0,($D529-SUM($F529:AM529)-SUM($F468:AM468))/($E529+$C529-AN$7))</f>
        <v>0</v>
      </c>
      <c r="AO529" s="339">
        <f>IF(OR($C529&gt;AO$7,$C529+$E529-1&lt;AO$7),0,($D529-SUM($F529:AN529)-SUM($F468:AN468))/($E529+$C529-AO$7))</f>
        <v>0</v>
      </c>
      <c r="AP529" s="339">
        <f>IF(OR($C529&gt;AP$7,$C529+$E529-1&lt;AP$7),0,($D529-SUM($F529:AO529)-SUM($F468:AO468))/($E529+$C529-AP$7))</f>
        <v>0</v>
      </c>
      <c r="AQ529" s="339">
        <f>IF(OR($C529&gt;AQ$7,$C529+$E529-1&lt;AQ$7),0,($D529-SUM($F529:AP529)-SUM($F468:AP468))/($E529+$C529-AQ$7))</f>
        <v>0</v>
      </c>
      <c r="AR529" s="339">
        <f>IF(OR($C529&gt;AR$7,$C529+$E529-1&lt;AR$7),0,($D529-SUM($F529:AQ529)-SUM($F468:AQ468))/($E529+$C529-AR$7))</f>
        <v>0</v>
      </c>
      <c r="AS529" s="339">
        <f>IF(OR($C529&gt;AS$7,$C529+$E529-1&lt;AS$7),0,($D529-SUM($F529:AR529)-SUM($F468:AR468))/($E529+$C529-AS$7))</f>
        <v>0</v>
      </c>
      <c r="AT529" s="339">
        <f>IF(OR($C529&gt;AT$7,$C529+$E529-1&lt;AT$7),0,($D529-SUM($F529:AS529)-SUM($F468:AS468))/($E529+$C529-AT$7))</f>
        <v>0</v>
      </c>
      <c r="AU529" s="339">
        <f>IF(OR($C529&gt;AU$7,$C529+$E529-1&lt;AU$7),0,($D529-SUM($F529:AT529)-SUM($F468:AT468))/($E529+$C529-AU$7))</f>
        <v>0</v>
      </c>
      <c r="AV529" s="339">
        <f>IF(OR($C529&gt;AV$7,$C529+$E529-1&lt;AV$7),0,($D529-SUM($F529:AU529)-SUM($F468:AU468))/($E529+$C529-AV$7))</f>
        <v>0</v>
      </c>
      <c r="AW529" s="339">
        <f>IF(OR($C529&gt;AW$7,$C529+$E529-1&lt;AW$7),0,($D529-SUM($F529:AV529)-SUM($F468:AV468))/($E529+$C529-AW$7))</f>
        <v>0</v>
      </c>
      <c r="AX529" s="339">
        <f>IF(OR($C529&gt;AX$7,$C529+$E529-1&lt;AX$7),0,($D529-SUM($F529:AW529)-SUM($F468:AW468))/($E529+$C529-AX$7))</f>
        <v>0</v>
      </c>
      <c r="AY529" s="339">
        <f>IF(OR($C529&gt;AY$7,$C529+$E529-1&lt;AY$7),0,($D529-SUM($F529:AX529)-SUM($F468:AX468))/($E529+$C529-AY$7))</f>
        <v>0</v>
      </c>
      <c r="AZ529" s="339">
        <f>IF(OR($C529&gt;AZ$7,$C529+$E529-1&lt;AZ$7),0,($D529-SUM($F529:AY529)-SUM($F468:AY468))/($E529+$C529-AZ$7))</f>
        <v>0</v>
      </c>
      <c r="BA529" s="339">
        <f>IF(OR($C529&gt;BA$7,$C529+$E529-1&lt;BA$7),0,($D529-SUM($F529:AZ529)-SUM($F468:AZ468))/($E529+$C529-BA$7))</f>
        <v>0</v>
      </c>
      <c r="BB529" s="339">
        <f>IF(OR($C529&gt;BB$7,$C529+$E529-1&lt;BB$7),0,($D529-SUM($F529:BA529)-SUM($F468:BA468))/($E529+$C529-BB$7))</f>
        <v>0</v>
      </c>
      <c r="BC529" s="339">
        <f>IF(OR($C529&gt;BC$7,$C529+$E529-1&lt;BC$7),0,($D529-SUM($F529:BB529)-SUM($F468:BB468))/($E529+$C529-BC$7))</f>
        <v>0</v>
      </c>
      <c r="BD529" s="339">
        <f>IF(OR($C529&gt;BD$7,$C529+$E529-1&lt;BD$7),0,($D529-SUM($F529:BC529)-SUM($F468:BC468))/($E529+$C529-BD$7))</f>
        <v>0</v>
      </c>
      <c r="BE529" s="339">
        <f>IF(OR($C529&gt;BE$7,$C529+$E529-1&lt;BE$7),0,($D529-SUM($F529:BD529)-SUM($F468:BD468))/($E529+$C529-BE$7))</f>
        <v>0</v>
      </c>
      <c r="BF529" s="339">
        <f>IF(OR($C529&gt;BF$7,$C529+$E529-1&lt;BF$7),0,($D529-SUM($F529:BE529)-SUM($F468:BE468))/($E529+$C529-BF$7))</f>
        <v>0</v>
      </c>
      <c r="BG529" s="339">
        <f>IF(OR($C529&gt;BG$7,$C529+$E529-1&lt;BG$7),0,($D529-SUM($F529:BF529)-SUM($F468:BF468))/($E529+$C529-BG$7))</f>
        <v>0</v>
      </c>
      <c r="BH529" s="339">
        <f>IF(OR($C529&gt;BH$7,$C529+$E529-1&lt;BH$7),0,($D529-SUM($F529:BG529)-SUM($F468:BG468))/($E529+$C529-BH$7))</f>
        <v>0</v>
      </c>
      <c r="BI529" s="339">
        <f>IF(OR($C529&gt;BI$7,$C529+$E529-1&lt;BI$7),0,($D529-SUM($F529:BH529)-SUM($F468:BH468))/($E529+$C529-BI$7))</f>
        <v>0</v>
      </c>
      <c r="BJ529" s="339">
        <f>IF(OR($C529&gt;BJ$7,$C529+$E529-1&lt;BJ$7),0,($D529-SUM($F529:BI529)-SUM($F468:BI468))/($E529+$C529-BJ$7))</f>
        <v>0</v>
      </c>
      <c r="BK529" s="339">
        <f>IF(OR($C529&gt;BK$7,$C529+$E529-1&lt;BK$7),0,($D529-SUM($F529:BJ529)-SUM($F468:BJ468))/($E529+$C529-BK$7))</f>
        <v>0</v>
      </c>
      <c r="BL529" s="339">
        <f>IF(OR($C529&gt;BL$7,$C529+$E529-1&lt;BL$7),0,($D529-SUM($F529:BK529)-SUM($F468:BK468))/($E529+$C529-BL$7))</f>
        <v>0</v>
      </c>
      <c r="BM529" s="339">
        <f>IF(OR($C529&gt;BM$7,$C529+$E529-1&lt;BM$7),0,($D529-SUM($F529:BL529)-SUM($F468:BL468))/($E529+$C529-BM$7))</f>
        <v>0</v>
      </c>
      <c r="BN529" s="339">
        <f>IF(OR($C529&gt;BN$7,$C529+$E529-1&lt;BN$7),0,($D529-SUM($F529:BM529)-SUM($F468:BM468))/($E529+$C529-BN$7))</f>
        <v>0</v>
      </c>
      <c r="BO529" s="253"/>
      <c r="BP529" s="253"/>
      <c r="BQ529" s="253"/>
      <c r="BR529" s="253"/>
      <c r="BS529" s="253"/>
      <c r="BT529" s="253"/>
      <c r="BU529" s="253"/>
      <c r="BV529" s="253"/>
      <c r="BW529" s="253"/>
      <c r="BX529" s="253"/>
      <c r="BY529" s="253"/>
      <c r="BZ529" s="253"/>
      <c r="CA529" s="253"/>
      <c r="CB529" s="253"/>
      <c r="CC529" s="253"/>
      <c r="CD529" s="253"/>
      <c r="CE529" s="253"/>
      <c r="CF529" s="253"/>
      <c r="CG529" s="253"/>
      <c r="CH529" s="253"/>
      <c r="CI529" s="253"/>
      <c r="CJ529" s="253"/>
      <c r="CK529" s="253"/>
      <c r="CL529" s="253"/>
    </row>
    <row r="530" spans="1:90" hidden="1" outlineLevel="1" x14ac:dyDescent="0.15">
      <c r="A530" s="112"/>
      <c r="B530" s="87"/>
      <c r="C530" s="8">
        <v>55</v>
      </c>
      <c r="D530" s="337">
        <v>0</v>
      </c>
      <c r="E530" s="8">
        <f t="shared" si="37"/>
        <v>0</v>
      </c>
      <c r="F530" s="338"/>
      <c r="G530" s="339">
        <f>IF(OR($C530&gt;G$7,$C530+$E530-1&lt;G$7),0,($D530-SUM($F530:F530)-SUM($F469:F469))/($E530+$C530-G$7))</f>
        <v>0</v>
      </c>
      <c r="H530" s="339">
        <f>IF(OR($C530&gt;H$7,$C530+$E530-1&lt;H$7),0,($D530-SUM($F530:G530)-SUM($F469:G469))/($E530+$C530-H$7))</f>
        <v>0</v>
      </c>
      <c r="I530" s="339">
        <f>IF(OR($C530&gt;I$7,$C530+$E530-1&lt;I$7),0,($D530-SUM($F530:H530)-SUM($F469:H469))/($E530+$C530-I$7))</f>
        <v>0</v>
      </c>
      <c r="J530" s="339">
        <f>IF(OR($C530&gt;J$7,$C530+$E530-1&lt;J$7),0,($D530-SUM($F530:I530)-SUM($F469:I469))/($E530+$C530-J$7))</f>
        <v>0</v>
      </c>
      <c r="K530" s="339">
        <f>IF(OR($C530&gt;K$7,$C530+$E530-1&lt;K$7),0,($D530-SUM($F530:J530)-SUM($F469:J469))/($E530+$C530-K$7))</f>
        <v>0</v>
      </c>
      <c r="L530" s="339">
        <f>IF(OR($C530&gt;L$7,$C530+$E530-1&lt;L$7),0,($D530-SUM($F530:K530)-SUM($F469:K469))/($E530+$C530-L$7))</f>
        <v>0</v>
      </c>
      <c r="M530" s="339">
        <f>IF(OR($C530&gt;M$7,$C530+$E530-1&lt;M$7),0,($D530-SUM($F530:L530)-SUM($F469:L469))/($E530+$C530-M$7))</f>
        <v>0</v>
      </c>
      <c r="N530" s="339">
        <f>IF(OR($C530&gt;N$7,$C530+$E530-1&lt;N$7),0,($D530-SUM($F530:M530)-SUM($F469:M469))/($E530+$C530-N$7))</f>
        <v>0</v>
      </c>
      <c r="O530" s="339">
        <f>IF(OR($C530&gt;O$7,$C530+$E530-1&lt;O$7),0,($D530-SUM($F530:N530)-SUM($F469:N469))/($E530+$C530-O$7))</f>
        <v>0</v>
      </c>
      <c r="P530" s="339">
        <f>IF(OR($C530&gt;P$7,$C530+$E530-1&lt;P$7),0,($D530-SUM($F530:O530)-SUM($F469:O469))/($E530+$C530-P$7))</f>
        <v>0</v>
      </c>
      <c r="Q530" s="339">
        <f>IF(OR($C530&gt;Q$7,$C530+$E530-1&lt;Q$7),0,($D530-SUM($F530:P530)-SUM($F469:P469))/($E530+$C530-Q$7))</f>
        <v>0</v>
      </c>
      <c r="R530" s="339">
        <f>IF(OR($C530&gt;R$7,$C530+$E530-1&lt;R$7),0,($D530-SUM($F530:Q530)-SUM($F469:Q469))/($E530+$C530-R$7))</f>
        <v>0</v>
      </c>
      <c r="S530" s="339">
        <f>IF(OR($C530&gt;S$7,$C530+$E530-1&lt;S$7),0,($D530-SUM($F530:R530)-SUM($F469:R469))/($E530+$C530-S$7))</f>
        <v>0</v>
      </c>
      <c r="T530" s="339">
        <f>IF(OR($C530&gt;T$7,$C530+$E530-1&lt;T$7),0,($D530-SUM($F530:S530)-SUM($F469:S469))/($E530+$C530-T$7))</f>
        <v>0</v>
      </c>
      <c r="U530" s="339">
        <f>IF(OR($C530&gt;U$7,$C530+$E530-1&lt;U$7),0,($D530-SUM($F530:T530)-SUM($F469:T469))/($E530+$C530-U$7))</f>
        <v>0</v>
      </c>
      <c r="V530" s="339">
        <f>IF(OR($C530&gt;V$7,$C530+$E530-1&lt;V$7),0,($D530-SUM($F530:U530)-SUM($F469:U469))/($E530+$C530-V$7))</f>
        <v>0</v>
      </c>
      <c r="W530" s="339">
        <f>IF(OR($C530&gt;W$7,$C530+$E530-1&lt;W$7),0,($D530-SUM($F530:V530)-SUM($F469:V469))/($E530+$C530-W$7))</f>
        <v>0</v>
      </c>
      <c r="X530" s="339">
        <f>IF(OR($C530&gt;X$7,$C530+$E530-1&lt;X$7),0,($D530-SUM($F530:W530)-SUM($F469:W469))/($E530+$C530-X$7))</f>
        <v>0</v>
      </c>
      <c r="Y530" s="339">
        <f>IF(OR($C530&gt;Y$7,$C530+$E530-1&lt;Y$7),0,($D530-SUM($F530:X530)-SUM($F469:X469))/($E530+$C530-Y$7))</f>
        <v>0</v>
      </c>
      <c r="Z530" s="339">
        <f>IF(OR($C530&gt;Z$7,$C530+$E530-1&lt;Z$7),0,($D530-SUM($F530:Y530)-SUM($F469:Y469))/($E530+$C530-Z$7))</f>
        <v>0</v>
      </c>
      <c r="AA530" s="339">
        <f>IF(OR($C530&gt;AA$7,$C530+$E530-1&lt;AA$7),0,($D530-SUM($F530:Z530)-SUM($F469:Z469))/($E530+$C530-AA$7))</f>
        <v>0</v>
      </c>
      <c r="AB530" s="339">
        <f>IF(OR($C530&gt;AB$7,$C530+$E530-1&lt;AB$7),0,($D530-SUM($F530:AA530)-SUM($F469:AA469))/($E530+$C530-AB$7))</f>
        <v>0</v>
      </c>
      <c r="AC530" s="339">
        <f>IF(OR($C530&gt;AC$7,$C530+$E530-1&lt;AC$7),0,($D530-SUM($F530:AB530)-SUM($F469:AB469))/($E530+$C530-AC$7))</f>
        <v>0</v>
      </c>
      <c r="AD530" s="339">
        <f>IF(OR($C530&gt;AD$7,$C530+$E530-1&lt;AD$7),0,($D530-SUM($F530:AC530)-SUM($F469:AC469))/($E530+$C530-AD$7))</f>
        <v>0</v>
      </c>
      <c r="AE530" s="339">
        <f>IF(OR($C530&gt;AE$7,$C530+$E530-1&lt;AE$7),0,($D530-SUM($F530:AD530)-SUM($F469:AD469))/($E530+$C530-AE$7))</f>
        <v>0</v>
      </c>
      <c r="AF530" s="339">
        <f>IF(OR($C530&gt;AF$7,$C530+$E530-1&lt;AF$7),0,($D530-SUM($F530:AE530)-SUM($F469:AE469))/($E530+$C530-AF$7))</f>
        <v>0</v>
      </c>
      <c r="AG530" s="339">
        <f>IF(OR($C530&gt;AG$7,$C530+$E530-1&lt;AG$7),0,($D530-SUM($F530:AF530)-SUM($F469:AF469))/($E530+$C530-AG$7))</f>
        <v>0</v>
      </c>
      <c r="AH530" s="339">
        <f>IF(OR($C530&gt;AH$7,$C530+$E530-1&lt;AH$7),0,($D530-SUM($F530:AG530)-SUM($F469:AG469))/($E530+$C530-AH$7))</f>
        <v>0</v>
      </c>
      <c r="AI530" s="339">
        <f>IF(OR($C530&gt;AI$7,$C530+$E530-1&lt;AI$7),0,($D530-SUM($F530:AH530)-SUM($F469:AH469))/($E530+$C530-AI$7))</f>
        <v>0</v>
      </c>
      <c r="AJ530" s="339">
        <f>IF(OR($C530&gt;AJ$7,$C530+$E530-1&lt;AJ$7),0,($D530-SUM($F530:AI530)-SUM($F469:AI469))/($E530+$C530-AJ$7))</f>
        <v>0</v>
      </c>
      <c r="AK530" s="339">
        <f>IF(OR($C530&gt;AK$7,$C530+$E530-1&lt;AK$7),0,($D530-SUM($F530:AJ530)-SUM($F469:AJ469))/($E530+$C530-AK$7))</f>
        <v>0</v>
      </c>
      <c r="AL530" s="339">
        <f>IF(OR($C530&gt;AL$7,$C530+$E530-1&lt;AL$7),0,($D530-SUM($F530:AK530)-SUM($F469:AK469))/($E530+$C530-AL$7))</f>
        <v>0</v>
      </c>
      <c r="AM530" s="339">
        <f>IF(OR($C530&gt;AM$7,$C530+$E530-1&lt;AM$7),0,($D530-SUM($F530:AL530)-SUM($F469:AL469))/($E530+$C530-AM$7))</f>
        <v>0</v>
      </c>
      <c r="AN530" s="339">
        <f>IF(OR($C530&gt;AN$7,$C530+$E530-1&lt;AN$7),0,($D530-SUM($F530:AM530)-SUM($F469:AM469))/($E530+$C530-AN$7))</f>
        <v>0</v>
      </c>
      <c r="AO530" s="339">
        <f>IF(OR($C530&gt;AO$7,$C530+$E530-1&lt;AO$7),0,($D530-SUM($F530:AN530)-SUM($F469:AN469))/($E530+$C530-AO$7))</f>
        <v>0</v>
      </c>
      <c r="AP530" s="339">
        <f>IF(OR($C530&gt;AP$7,$C530+$E530-1&lt;AP$7),0,($D530-SUM($F530:AO530)-SUM($F469:AO469))/($E530+$C530-AP$7))</f>
        <v>0</v>
      </c>
      <c r="AQ530" s="339">
        <f>IF(OR($C530&gt;AQ$7,$C530+$E530-1&lt;AQ$7),0,($D530-SUM($F530:AP530)-SUM($F469:AP469))/($E530+$C530-AQ$7))</f>
        <v>0</v>
      </c>
      <c r="AR530" s="339">
        <f>IF(OR($C530&gt;AR$7,$C530+$E530-1&lt;AR$7),0,($D530-SUM($F530:AQ530)-SUM($F469:AQ469))/($E530+$C530-AR$7))</f>
        <v>0</v>
      </c>
      <c r="AS530" s="339">
        <f>IF(OR($C530&gt;AS$7,$C530+$E530-1&lt;AS$7),0,($D530-SUM($F530:AR530)-SUM($F469:AR469))/($E530+$C530-AS$7))</f>
        <v>0</v>
      </c>
      <c r="AT530" s="339">
        <f>IF(OR($C530&gt;AT$7,$C530+$E530-1&lt;AT$7),0,($D530-SUM($F530:AS530)-SUM($F469:AS469))/($E530+$C530-AT$7))</f>
        <v>0</v>
      </c>
      <c r="AU530" s="339">
        <f>IF(OR($C530&gt;AU$7,$C530+$E530-1&lt;AU$7),0,($D530-SUM($F530:AT530)-SUM($F469:AT469))/($E530+$C530-AU$7))</f>
        <v>0</v>
      </c>
      <c r="AV530" s="339">
        <f>IF(OR($C530&gt;AV$7,$C530+$E530-1&lt;AV$7),0,($D530-SUM($F530:AU530)-SUM($F469:AU469))/($E530+$C530-AV$7))</f>
        <v>0</v>
      </c>
      <c r="AW530" s="339">
        <f>IF(OR($C530&gt;AW$7,$C530+$E530-1&lt;AW$7),0,($D530-SUM($F530:AV530)-SUM($F469:AV469))/($E530+$C530-AW$7))</f>
        <v>0</v>
      </c>
      <c r="AX530" s="339">
        <f>IF(OR($C530&gt;AX$7,$C530+$E530-1&lt;AX$7),0,($D530-SUM($F530:AW530)-SUM($F469:AW469))/($E530+$C530-AX$7))</f>
        <v>0</v>
      </c>
      <c r="AY530" s="339">
        <f>IF(OR($C530&gt;AY$7,$C530+$E530-1&lt;AY$7),0,($D530-SUM($F530:AX530)-SUM($F469:AX469))/($E530+$C530-AY$7))</f>
        <v>0</v>
      </c>
      <c r="AZ530" s="339">
        <f>IF(OR($C530&gt;AZ$7,$C530+$E530-1&lt;AZ$7),0,($D530-SUM($F530:AY530)-SUM($F469:AY469))/($E530+$C530-AZ$7))</f>
        <v>0</v>
      </c>
      <c r="BA530" s="339">
        <f>IF(OR($C530&gt;BA$7,$C530+$E530-1&lt;BA$7),0,($D530-SUM($F530:AZ530)-SUM($F469:AZ469))/($E530+$C530-BA$7))</f>
        <v>0</v>
      </c>
      <c r="BB530" s="339">
        <f>IF(OR($C530&gt;BB$7,$C530+$E530-1&lt;BB$7),0,($D530-SUM($F530:BA530)-SUM($F469:BA469))/($E530+$C530-BB$7))</f>
        <v>0</v>
      </c>
      <c r="BC530" s="339">
        <f>IF(OR($C530&gt;BC$7,$C530+$E530-1&lt;BC$7),0,($D530-SUM($F530:BB530)-SUM($F469:BB469))/($E530+$C530-BC$7))</f>
        <v>0</v>
      </c>
      <c r="BD530" s="339">
        <f>IF(OR($C530&gt;BD$7,$C530+$E530-1&lt;BD$7),0,($D530-SUM($F530:BC530)-SUM($F469:BC469))/($E530+$C530-BD$7))</f>
        <v>0</v>
      </c>
      <c r="BE530" s="339">
        <f>IF(OR($C530&gt;BE$7,$C530+$E530-1&lt;BE$7),0,($D530-SUM($F530:BD530)-SUM($F469:BD469))/($E530+$C530-BE$7))</f>
        <v>0</v>
      </c>
      <c r="BF530" s="339">
        <f>IF(OR($C530&gt;BF$7,$C530+$E530-1&lt;BF$7),0,($D530-SUM($F530:BE530)-SUM($F469:BE469))/($E530+$C530-BF$7))</f>
        <v>0</v>
      </c>
      <c r="BG530" s="339">
        <f>IF(OR($C530&gt;BG$7,$C530+$E530-1&lt;BG$7),0,($D530-SUM($F530:BF530)-SUM($F469:BF469))/($E530+$C530-BG$7))</f>
        <v>0</v>
      </c>
      <c r="BH530" s="339">
        <f>IF(OR($C530&gt;BH$7,$C530+$E530-1&lt;BH$7),0,($D530-SUM($F530:BG530)-SUM($F469:BG469))/($E530+$C530-BH$7))</f>
        <v>0</v>
      </c>
      <c r="BI530" s="339">
        <f>IF(OR($C530&gt;BI$7,$C530+$E530-1&lt;BI$7),0,($D530-SUM($F530:BH530)-SUM($F469:BH469))/($E530+$C530-BI$7))</f>
        <v>0</v>
      </c>
      <c r="BJ530" s="339">
        <f>IF(OR($C530&gt;BJ$7,$C530+$E530-1&lt;BJ$7),0,($D530-SUM($F530:BI530)-SUM($F469:BI469))/($E530+$C530-BJ$7))</f>
        <v>0</v>
      </c>
      <c r="BK530" s="339">
        <f>IF(OR($C530&gt;BK$7,$C530+$E530-1&lt;BK$7),0,($D530-SUM($F530:BJ530)-SUM($F469:BJ469))/($E530+$C530-BK$7))</f>
        <v>0</v>
      </c>
      <c r="BL530" s="339">
        <f>IF(OR($C530&gt;BL$7,$C530+$E530-1&lt;BL$7),0,($D530-SUM($F530:BK530)-SUM($F469:BK469))/($E530+$C530-BL$7))</f>
        <v>0</v>
      </c>
      <c r="BM530" s="339">
        <f>IF(OR($C530&gt;BM$7,$C530+$E530-1&lt;BM$7),0,($D530-SUM($F530:BL530)-SUM($F469:BL469))/($E530+$C530-BM$7))</f>
        <v>0</v>
      </c>
      <c r="BN530" s="339">
        <f>IF(OR($C530&gt;BN$7,$C530+$E530-1&lt;BN$7),0,($D530-SUM($F530:BM530)-SUM($F469:BM469))/($E530+$C530-BN$7))</f>
        <v>0</v>
      </c>
      <c r="BO530" s="253"/>
      <c r="BP530" s="253"/>
      <c r="BQ530" s="253"/>
      <c r="BR530" s="253"/>
      <c r="BS530" s="253"/>
      <c r="BT530" s="253"/>
      <c r="BU530" s="253"/>
      <c r="BV530" s="253"/>
      <c r="BW530" s="253"/>
      <c r="BX530" s="253"/>
      <c r="BY530" s="253"/>
      <c r="BZ530" s="253"/>
      <c r="CA530" s="253"/>
      <c r="CB530" s="253"/>
      <c r="CC530" s="253"/>
      <c r="CD530" s="253"/>
      <c r="CE530" s="253"/>
      <c r="CF530" s="253"/>
      <c r="CG530" s="253"/>
      <c r="CH530" s="253"/>
      <c r="CI530" s="253"/>
      <c r="CJ530" s="253"/>
      <c r="CK530" s="253"/>
      <c r="CL530" s="253"/>
    </row>
    <row r="531" spans="1:90" hidden="1" outlineLevel="1" x14ac:dyDescent="0.15">
      <c r="A531" s="112"/>
      <c r="B531" s="87"/>
      <c r="C531" s="8">
        <v>56</v>
      </c>
      <c r="D531" s="337">
        <v>0</v>
      </c>
      <c r="E531" s="8">
        <f t="shared" si="37"/>
        <v>0</v>
      </c>
      <c r="F531" s="338"/>
      <c r="G531" s="339">
        <f>IF(OR($C531&gt;G$7,$C531+$E531-1&lt;G$7),0,($D531-SUM($F531:F531)-SUM($F470:F470))/($E531+$C531-G$7))</f>
        <v>0</v>
      </c>
      <c r="H531" s="339">
        <f>IF(OR($C531&gt;H$7,$C531+$E531-1&lt;H$7),0,($D531-SUM($F531:G531)-SUM($F470:G470))/($E531+$C531-H$7))</f>
        <v>0</v>
      </c>
      <c r="I531" s="339">
        <f>IF(OR($C531&gt;I$7,$C531+$E531-1&lt;I$7),0,($D531-SUM($F531:H531)-SUM($F470:H470))/($E531+$C531-I$7))</f>
        <v>0</v>
      </c>
      <c r="J531" s="339">
        <f>IF(OR($C531&gt;J$7,$C531+$E531-1&lt;J$7),0,($D531-SUM($F531:I531)-SUM($F470:I470))/($E531+$C531-J$7))</f>
        <v>0</v>
      </c>
      <c r="K531" s="339">
        <f>IF(OR($C531&gt;K$7,$C531+$E531-1&lt;K$7),0,($D531-SUM($F531:J531)-SUM($F470:J470))/($E531+$C531-K$7))</f>
        <v>0</v>
      </c>
      <c r="L531" s="339">
        <f>IF(OR($C531&gt;L$7,$C531+$E531-1&lt;L$7),0,($D531-SUM($F531:K531)-SUM($F470:K470))/($E531+$C531-L$7))</f>
        <v>0</v>
      </c>
      <c r="M531" s="339">
        <f>IF(OR($C531&gt;M$7,$C531+$E531-1&lt;M$7),0,($D531-SUM($F531:L531)-SUM($F470:L470))/($E531+$C531-M$7))</f>
        <v>0</v>
      </c>
      <c r="N531" s="339">
        <f>IF(OR($C531&gt;N$7,$C531+$E531-1&lt;N$7),0,($D531-SUM($F531:M531)-SUM($F470:M470))/($E531+$C531-N$7))</f>
        <v>0</v>
      </c>
      <c r="O531" s="339">
        <f>IF(OR($C531&gt;O$7,$C531+$E531-1&lt;O$7),0,($D531-SUM($F531:N531)-SUM($F470:N470))/($E531+$C531-O$7))</f>
        <v>0</v>
      </c>
      <c r="P531" s="339">
        <f>IF(OR($C531&gt;P$7,$C531+$E531-1&lt;P$7),0,($D531-SUM($F531:O531)-SUM($F470:O470))/($E531+$C531-P$7))</f>
        <v>0</v>
      </c>
      <c r="Q531" s="339">
        <f>IF(OR($C531&gt;Q$7,$C531+$E531-1&lt;Q$7),0,($D531-SUM($F531:P531)-SUM($F470:P470))/($E531+$C531-Q$7))</f>
        <v>0</v>
      </c>
      <c r="R531" s="339">
        <f>IF(OR($C531&gt;R$7,$C531+$E531-1&lt;R$7),0,($D531-SUM($F531:Q531)-SUM($F470:Q470))/($E531+$C531-R$7))</f>
        <v>0</v>
      </c>
      <c r="S531" s="339">
        <f>IF(OR($C531&gt;S$7,$C531+$E531-1&lt;S$7),0,($D531-SUM($F531:R531)-SUM($F470:R470))/($E531+$C531-S$7))</f>
        <v>0</v>
      </c>
      <c r="T531" s="339">
        <f>IF(OR($C531&gt;T$7,$C531+$E531-1&lt;T$7),0,($D531-SUM($F531:S531)-SUM($F470:S470))/($E531+$C531-T$7))</f>
        <v>0</v>
      </c>
      <c r="U531" s="339">
        <f>IF(OR($C531&gt;U$7,$C531+$E531-1&lt;U$7),0,($D531-SUM($F531:T531)-SUM($F470:T470))/($E531+$C531-U$7))</f>
        <v>0</v>
      </c>
      <c r="V531" s="339">
        <f>IF(OR($C531&gt;V$7,$C531+$E531-1&lt;V$7),0,($D531-SUM($F531:U531)-SUM($F470:U470))/($E531+$C531-V$7))</f>
        <v>0</v>
      </c>
      <c r="W531" s="339">
        <f>IF(OR($C531&gt;W$7,$C531+$E531-1&lt;W$7),0,($D531-SUM($F531:V531)-SUM($F470:V470))/($E531+$C531-W$7))</f>
        <v>0</v>
      </c>
      <c r="X531" s="339">
        <f>IF(OR($C531&gt;X$7,$C531+$E531-1&lt;X$7),0,($D531-SUM($F531:W531)-SUM($F470:W470))/($E531+$C531-X$7))</f>
        <v>0</v>
      </c>
      <c r="Y531" s="339">
        <f>IF(OR($C531&gt;Y$7,$C531+$E531-1&lt;Y$7),0,($D531-SUM($F531:X531)-SUM($F470:X470))/($E531+$C531-Y$7))</f>
        <v>0</v>
      </c>
      <c r="Z531" s="339">
        <f>IF(OR($C531&gt;Z$7,$C531+$E531-1&lt;Z$7),0,($D531-SUM($F531:Y531)-SUM($F470:Y470))/($E531+$C531-Z$7))</f>
        <v>0</v>
      </c>
      <c r="AA531" s="339">
        <f>IF(OR($C531&gt;AA$7,$C531+$E531-1&lt;AA$7),0,($D531-SUM($F531:Z531)-SUM($F470:Z470))/($E531+$C531-AA$7))</f>
        <v>0</v>
      </c>
      <c r="AB531" s="339">
        <f>IF(OR($C531&gt;AB$7,$C531+$E531-1&lt;AB$7),0,($D531-SUM($F531:AA531)-SUM($F470:AA470))/($E531+$C531-AB$7))</f>
        <v>0</v>
      </c>
      <c r="AC531" s="339">
        <f>IF(OR($C531&gt;AC$7,$C531+$E531-1&lt;AC$7),0,($D531-SUM($F531:AB531)-SUM($F470:AB470))/($E531+$C531-AC$7))</f>
        <v>0</v>
      </c>
      <c r="AD531" s="339">
        <f>IF(OR($C531&gt;AD$7,$C531+$E531-1&lt;AD$7),0,($D531-SUM($F531:AC531)-SUM($F470:AC470))/($E531+$C531-AD$7))</f>
        <v>0</v>
      </c>
      <c r="AE531" s="339">
        <f>IF(OR($C531&gt;AE$7,$C531+$E531-1&lt;AE$7),0,($D531-SUM($F531:AD531)-SUM($F470:AD470))/($E531+$C531-AE$7))</f>
        <v>0</v>
      </c>
      <c r="AF531" s="339">
        <f>IF(OR($C531&gt;AF$7,$C531+$E531-1&lt;AF$7),0,($D531-SUM($F531:AE531)-SUM($F470:AE470))/($E531+$C531-AF$7))</f>
        <v>0</v>
      </c>
      <c r="AG531" s="339">
        <f>IF(OR($C531&gt;AG$7,$C531+$E531-1&lt;AG$7),0,($D531-SUM($F531:AF531)-SUM($F470:AF470))/($E531+$C531-AG$7))</f>
        <v>0</v>
      </c>
      <c r="AH531" s="339">
        <f>IF(OR($C531&gt;AH$7,$C531+$E531-1&lt;AH$7),0,($D531-SUM($F531:AG531)-SUM($F470:AG470))/($E531+$C531-AH$7))</f>
        <v>0</v>
      </c>
      <c r="AI531" s="339">
        <f>IF(OR($C531&gt;AI$7,$C531+$E531-1&lt;AI$7),0,($D531-SUM($F531:AH531)-SUM($F470:AH470))/($E531+$C531-AI$7))</f>
        <v>0</v>
      </c>
      <c r="AJ531" s="339">
        <f>IF(OR($C531&gt;AJ$7,$C531+$E531-1&lt;AJ$7),0,($D531-SUM($F531:AI531)-SUM($F470:AI470))/($E531+$C531-AJ$7))</f>
        <v>0</v>
      </c>
      <c r="AK531" s="339">
        <f>IF(OR($C531&gt;AK$7,$C531+$E531-1&lt;AK$7),0,($D531-SUM($F531:AJ531)-SUM($F470:AJ470))/($E531+$C531-AK$7))</f>
        <v>0</v>
      </c>
      <c r="AL531" s="339">
        <f>IF(OR($C531&gt;AL$7,$C531+$E531-1&lt;AL$7),0,($D531-SUM($F531:AK531)-SUM($F470:AK470))/($E531+$C531-AL$7))</f>
        <v>0</v>
      </c>
      <c r="AM531" s="339">
        <f>IF(OR($C531&gt;AM$7,$C531+$E531-1&lt;AM$7),0,($D531-SUM($F531:AL531)-SUM($F470:AL470))/($E531+$C531-AM$7))</f>
        <v>0</v>
      </c>
      <c r="AN531" s="339">
        <f>IF(OR($C531&gt;AN$7,$C531+$E531-1&lt;AN$7),0,($D531-SUM($F531:AM531)-SUM($F470:AM470))/($E531+$C531-AN$7))</f>
        <v>0</v>
      </c>
      <c r="AO531" s="339">
        <f>IF(OR($C531&gt;AO$7,$C531+$E531-1&lt;AO$7),0,($D531-SUM($F531:AN531)-SUM($F470:AN470))/($E531+$C531-AO$7))</f>
        <v>0</v>
      </c>
      <c r="AP531" s="339">
        <f>IF(OR($C531&gt;AP$7,$C531+$E531-1&lt;AP$7),0,($D531-SUM($F531:AO531)-SUM($F470:AO470))/($E531+$C531-AP$7))</f>
        <v>0</v>
      </c>
      <c r="AQ531" s="339">
        <f>IF(OR($C531&gt;AQ$7,$C531+$E531-1&lt;AQ$7),0,($D531-SUM($F531:AP531)-SUM($F470:AP470))/($E531+$C531-AQ$7))</f>
        <v>0</v>
      </c>
      <c r="AR531" s="339">
        <f>IF(OR($C531&gt;AR$7,$C531+$E531-1&lt;AR$7),0,($D531-SUM($F531:AQ531)-SUM($F470:AQ470))/($E531+$C531-AR$7))</f>
        <v>0</v>
      </c>
      <c r="AS531" s="339">
        <f>IF(OR($C531&gt;AS$7,$C531+$E531-1&lt;AS$7),0,($D531-SUM($F531:AR531)-SUM($F470:AR470))/($E531+$C531-AS$7))</f>
        <v>0</v>
      </c>
      <c r="AT531" s="339">
        <f>IF(OR($C531&gt;AT$7,$C531+$E531-1&lt;AT$7),0,($D531-SUM($F531:AS531)-SUM($F470:AS470))/($E531+$C531-AT$7))</f>
        <v>0</v>
      </c>
      <c r="AU531" s="339">
        <f>IF(OR($C531&gt;AU$7,$C531+$E531-1&lt;AU$7),0,($D531-SUM($F531:AT531)-SUM($F470:AT470))/($E531+$C531-AU$7))</f>
        <v>0</v>
      </c>
      <c r="AV531" s="339">
        <f>IF(OR($C531&gt;AV$7,$C531+$E531-1&lt;AV$7),0,($D531-SUM($F531:AU531)-SUM($F470:AU470))/($E531+$C531-AV$7))</f>
        <v>0</v>
      </c>
      <c r="AW531" s="339">
        <f>IF(OR($C531&gt;AW$7,$C531+$E531-1&lt;AW$7),0,($D531-SUM($F531:AV531)-SUM($F470:AV470))/($E531+$C531-AW$7))</f>
        <v>0</v>
      </c>
      <c r="AX531" s="339">
        <f>IF(OR($C531&gt;AX$7,$C531+$E531-1&lt;AX$7),0,($D531-SUM($F531:AW531)-SUM($F470:AW470))/($E531+$C531-AX$7))</f>
        <v>0</v>
      </c>
      <c r="AY531" s="339">
        <f>IF(OR($C531&gt;AY$7,$C531+$E531-1&lt;AY$7),0,($D531-SUM($F531:AX531)-SUM($F470:AX470))/($E531+$C531-AY$7))</f>
        <v>0</v>
      </c>
      <c r="AZ531" s="339">
        <f>IF(OR($C531&gt;AZ$7,$C531+$E531-1&lt;AZ$7),0,($D531-SUM($F531:AY531)-SUM($F470:AY470))/($E531+$C531-AZ$7))</f>
        <v>0</v>
      </c>
      <c r="BA531" s="339">
        <f>IF(OR($C531&gt;BA$7,$C531+$E531-1&lt;BA$7),0,($D531-SUM($F531:AZ531)-SUM($F470:AZ470))/($E531+$C531-BA$7))</f>
        <v>0</v>
      </c>
      <c r="BB531" s="339">
        <f>IF(OR($C531&gt;BB$7,$C531+$E531-1&lt;BB$7),0,($D531-SUM($F531:BA531)-SUM($F470:BA470))/($E531+$C531-BB$7))</f>
        <v>0</v>
      </c>
      <c r="BC531" s="339">
        <f>IF(OR($C531&gt;BC$7,$C531+$E531-1&lt;BC$7),0,($D531-SUM($F531:BB531)-SUM($F470:BB470))/($E531+$C531-BC$7))</f>
        <v>0</v>
      </c>
      <c r="BD531" s="339">
        <f>IF(OR($C531&gt;BD$7,$C531+$E531-1&lt;BD$7),0,($D531-SUM($F531:BC531)-SUM($F470:BC470))/($E531+$C531-BD$7))</f>
        <v>0</v>
      </c>
      <c r="BE531" s="339">
        <f>IF(OR($C531&gt;BE$7,$C531+$E531-1&lt;BE$7),0,($D531-SUM($F531:BD531)-SUM($F470:BD470))/($E531+$C531-BE$7))</f>
        <v>0</v>
      </c>
      <c r="BF531" s="339">
        <f>IF(OR($C531&gt;BF$7,$C531+$E531-1&lt;BF$7),0,($D531-SUM($F531:BE531)-SUM($F470:BE470))/($E531+$C531-BF$7))</f>
        <v>0</v>
      </c>
      <c r="BG531" s="339">
        <f>IF(OR($C531&gt;BG$7,$C531+$E531-1&lt;BG$7),0,($D531-SUM($F531:BF531)-SUM($F470:BF470))/($E531+$C531-BG$7))</f>
        <v>0</v>
      </c>
      <c r="BH531" s="339">
        <f>IF(OR($C531&gt;BH$7,$C531+$E531-1&lt;BH$7),0,($D531-SUM($F531:BG531)-SUM($F470:BG470))/($E531+$C531-BH$7))</f>
        <v>0</v>
      </c>
      <c r="BI531" s="339">
        <f>IF(OR($C531&gt;BI$7,$C531+$E531-1&lt;BI$7),0,($D531-SUM($F531:BH531)-SUM($F470:BH470))/($E531+$C531-BI$7))</f>
        <v>0</v>
      </c>
      <c r="BJ531" s="339">
        <f>IF(OR($C531&gt;BJ$7,$C531+$E531-1&lt;BJ$7),0,($D531-SUM($F531:BI531)-SUM($F470:BI470))/($E531+$C531-BJ$7))</f>
        <v>0</v>
      </c>
      <c r="BK531" s="339">
        <f>IF(OR($C531&gt;BK$7,$C531+$E531-1&lt;BK$7),0,($D531-SUM($F531:BJ531)-SUM($F470:BJ470))/($E531+$C531-BK$7))</f>
        <v>0</v>
      </c>
      <c r="BL531" s="339">
        <f>IF(OR($C531&gt;BL$7,$C531+$E531-1&lt;BL$7),0,($D531-SUM($F531:BK531)-SUM($F470:BK470))/($E531+$C531-BL$7))</f>
        <v>0</v>
      </c>
      <c r="BM531" s="339">
        <f>IF(OR($C531&gt;BM$7,$C531+$E531-1&lt;BM$7),0,($D531-SUM($F531:BL531)-SUM($F470:BL470))/($E531+$C531-BM$7))</f>
        <v>0</v>
      </c>
      <c r="BN531" s="339">
        <f>IF(OR($C531&gt;BN$7,$C531+$E531-1&lt;BN$7),0,($D531-SUM($F531:BM531)-SUM($F470:BM470))/($E531+$C531-BN$7))</f>
        <v>0</v>
      </c>
      <c r="BO531" s="253"/>
      <c r="BP531" s="253"/>
      <c r="BQ531" s="253"/>
      <c r="BR531" s="253"/>
      <c r="BS531" s="253"/>
      <c r="BT531" s="253"/>
      <c r="BU531" s="253"/>
      <c r="BV531" s="253"/>
      <c r="BW531" s="253"/>
      <c r="BX531" s="253"/>
      <c r="BY531" s="253"/>
      <c r="BZ531" s="253"/>
      <c r="CA531" s="253"/>
      <c r="CB531" s="253"/>
      <c r="CC531" s="253"/>
      <c r="CD531" s="253"/>
      <c r="CE531" s="253"/>
      <c r="CF531" s="253"/>
      <c r="CG531" s="253"/>
      <c r="CH531" s="253"/>
      <c r="CI531" s="253"/>
      <c r="CJ531" s="253"/>
      <c r="CK531" s="253"/>
      <c r="CL531" s="253"/>
    </row>
    <row r="532" spans="1:90" hidden="1" outlineLevel="1" x14ac:dyDescent="0.15">
      <c r="A532" s="112"/>
      <c r="B532" s="87"/>
      <c r="C532" s="8">
        <v>57</v>
      </c>
      <c r="D532" s="337">
        <v>0</v>
      </c>
      <c r="E532" s="8">
        <f t="shared" si="37"/>
        <v>0</v>
      </c>
      <c r="F532" s="338"/>
      <c r="G532" s="339">
        <f>IF(OR($C532&gt;G$7,$C532+$E532-1&lt;G$7),0,($D532-SUM($F532:F532)-SUM($F471:F471))/($E532+$C532-G$7))</f>
        <v>0</v>
      </c>
      <c r="H532" s="339">
        <f>IF(OR($C532&gt;H$7,$C532+$E532-1&lt;H$7),0,($D532-SUM($F532:G532)-SUM($F471:G471))/($E532+$C532-H$7))</f>
        <v>0</v>
      </c>
      <c r="I532" s="339">
        <f>IF(OR($C532&gt;I$7,$C532+$E532-1&lt;I$7),0,($D532-SUM($F532:H532)-SUM($F471:H471))/($E532+$C532-I$7))</f>
        <v>0</v>
      </c>
      <c r="J532" s="339">
        <f>IF(OR($C532&gt;J$7,$C532+$E532-1&lt;J$7),0,($D532-SUM($F532:I532)-SUM($F471:I471))/($E532+$C532-J$7))</f>
        <v>0</v>
      </c>
      <c r="K532" s="339">
        <f>IF(OR($C532&gt;K$7,$C532+$E532-1&lt;K$7),0,($D532-SUM($F532:J532)-SUM($F471:J471))/($E532+$C532-K$7))</f>
        <v>0</v>
      </c>
      <c r="L532" s="339">
        <f>IF(OR($C532&gt;L$7,$C532+$E532-1&lt;L$7),0,($D532-SUM($F532:K532)-SUM($F471:K471))/($E532+$C532-L$7))</f>
        <v>0</v>
      </c>
      <c r="M532" s="339">
        <f>IF(OR($C532&gt;M$7,$C532+$E532-1&lt;M$7),0,($D532-SUM($F532:L532)-SUM($F471:L471))/($E532+$C532-M$7))</f>
        <v>0</v>
      </c>
      <c r="N532" s="339">
        <f>IF(OR($C532&gt;N$7,$C532+$E532-1&lt;N$7),0,($D532-SUM($F532:M532)-SUM($F471:M471))/($E532+$C532-N$7))</f>
        <v>0</v>
      </c>
      <c r="O532" s="339">
        <f>IF(OR($C532&gt;O$7,$C532+$E532-1&lt;O$7),0,($D532-SUM($F532:N532)-SUM($F471:N471))/($E532+$C532-O$7))</f>
        <v>0</v>
      </c>
      <c r="P532" s="339">
        <f>IF(OR($C532&gt;P$7,$C532+$E532-1&lt;P$7),0,($D532-SUM($F532:O532)-SUM($F471:O471))/($E532+$C532-P$7))</f>
        <v>0</v>
      </c>
      <c r="Q532" s="339">
        <f>IF(OR($C532&gt;Q$7,$C532+$E532-1&lt;Q$7),0,($D532-SUM($F532:P532)-SUM($F471:P471))/($E532+$C532-Q$7))</f>
        <v>0</v>
      </c>
      <c r="R532" s="339">
        <f>IF(OR($C532&gt;R$7,$C532+$E532-1&lt;R$7),0,($D532-SUM($F532:Q532)-SUM($F471:Q471))/($E532+$C532-R$7))</f>
        <v>0</v>
      </c>
      <c r="S532" s="339">
        <f>IF(OR($C532&gt;S$7,$C532+$E532-1&lt;S$7),0,($D532-SUM($F532:R532)-SUM($F471:R471))/($E532+$C532-S$7))</f>
        <v>0</v>
      </c>
      <c r="T532" s="339">
        <f>IF(OR($C532&gt;T$7,$C532+$E532-1&lt;T$7),0,($D532-SUM($F532:S532)-SUM($F471:S471))/($E532+$C532-T$7))</f>
        <v>0</v>
      </c>
      <c r="U532" s="339">
        <f>IF(OR($C532&gt;U$7,$C532+$E532-1&lt;U$7),0,($D532-SUM($F532:T532)-SUM($F471:T471))/($E532+$C532-U$7))</f>
        <v>0</v>
      </c>
      <c r="V532" s="339">
        <f>IF(OR($C532&gt;V$7,$C532+$E532-1&lt;V$7),0,($D532-SUM($F532:U532)-SUM($F471:U471))/($E532+$C532-V$7))</f>
        <v>0</v>
      </c>
      <c r="W532" s="339">
        <f>IF(OR($C532&gt;W$7,$C532+$E532-1&lt;W$7),0,($D532-SUM($F532:V532)-SUM($F471:V471))/($E532+$C532-W$7))</f>
        <v>0</v>
      </c>
      <c r="X532" s="339">
        <f>IF(OR($C532&gt;X$7,$C532+$E532-1&lt;X$7),0,($D532-SUM($F532:W532)-SUM($F471:W471))/($E532+$C532-X$7))</f>
        <v>0</v>
      </c>
      <c r="Y532" s="339">
        <f>IF(OR($C532&gt;Y$7,$C532+$E532-1&lt;Y$7),0,($D532-SUM($F532:X532)-SUM($F471:X471))/($E532+$C532-Y$7))</f>
        <v>0</v>
      </c>
      <c r="Z532" s="339">
        <f>IF(OR($C532&gt;Z$7,$C532+$E532-1&lt;Z$7),0,($D532-SUM($F532:Y532)-SUM($F471:Y471))/($E532+$C532-Z$7))</f>
        <v>0</v>
      </c>
      <c r="AA532" s="339">
        <f>IF(OR($C532&gt;AA$7,$C532+$E532-1&lt;AA$7),0,($D532-SUM($F532:Z532)-SUM($F471:Z471))/($E532+$C532-AA$7))</f>
        <v>0</v>
      </c>
      <c r="AB532" s="339">
        <f>IF(OR($C532&gt;AB$7,$C532+$E532-1&lt;AB$7),0,($D532-SUM($F532:AA532)-SUM($F471:AA471))/($E532+$C532-AB$7))</f>
        <v>0</v>
      </c>
      <c r="AC532" s="339">
        <f>IF(OR($C532&gt;AC$7,$C532+$E532-1&lt;AC$7),0,($D532-SUM($F532:AB532)-SUM($F471:AB471))/($E532+$C532-AC$7))</f>
        <v>0</v>
      </c>
      <c r="AD532" s="339">
        <f>IF(OR($C532&gt;AD$7,$C532+$E532-1&lt;AD$7),0,($D532-SUM($F532:AC532)-SUM($F471:AC471))/($E532+$C532-AD$7))</f>
        <v>0</v>
      </c>
      <c r="AE532" s="339">
        <f>IF(OR($C532&gt;AE$7,$C532+$E532-1&lt;AE$7),0,($D532-SUM($F532:AD532)-SUM($F471:AD471))/($E532+$C532-AE$7))</f>
        <v>0</v>
      </c>
      <c r="AF532" s="339">
        <f>IF(OR($C532&gt;AF$7,$C532+$E532-1&lt;AF$7),0,($D532-SUM($F532:AE532)-SUM($F471:AE471))/($E532+$C532-AF$7))</f>
        <v>0</v>
      </c>
      <c r="AG532" s="339">
        <f>IF(OR($C532&gt;AG$7,$C532+$E532-1&lt;AG$7),0,($D532-SUM($F532:AF532)-SUM($F471:AF471))/($E532+$C532-AG$7))</f>
        <v>0</v>
      </c>
      <c r="AH532" s="339">
        <f>IF(OR($C532&gt;AH$7,$C532+$E532-1&lt;AH$7),0,($D532-SUM($F532:AG532)-SUM($F471:AG471))/($E532+$C532-AH$7))</f>
        <v>0</v>
      </c>
      <c r="AI532" s="339">
        <f>IF(OR($C532&gt;AI$7,$C532+$E532-1&lt;AI$7),0,($D532-SUM($F532:AH532)-SUM($F471:AH471))/($E532+$C532-AI$7))</f>
        <v>0</v>
      </c>
      <c r="AJ532" s="339">
        <f>IF(OR($C532&gt;AJ$7,$C532+$E532-1&lt;AJ$7),0,($D532-SUM($F532:AI532)-SUM($F471:AI471))/($E532+$C532-AJ$7))</f>
        <v>0</v>
      </c>
      <c r="AK532" s="339">
        <f>IF(OR($C532&gt;AK$7,$C532+$E532-1&lt;AK$7),0,($D532-SUM($F532:AJ532)-SUM($F471:AJ471))/($E532+$C532-AK$7))</f>
        <v>0</v>
      </c>
      <c r="AL532" s="339">
        <f>IF(OR($C532&gt;AL$7,$C532+$E532-1&lt;AL$7),0,($D532-SUM($F532:AK532)-SUM($F471:AK471))/($E532+$C532-AL$7))</f>
        <v>0</v>
      </c>
      <c r="AM532" s="339">
        <f>IF(OR($C532&gt;AM$7,$C532+$E532-1&lt;AM$7),0,($D532-SUM($F532:AL532)-SUM($F471:AL471))/($E532+$C532-AM$7))</f>
        <v>0</v>
      </c>
      <c r="AN532" s="339">
        <f>IF(OR($C532&gt;AN$7,$C532+$E532-1&lt;AN$7),0,($D532-SUM($F532:AM532)-SUM($F471:AM471))/($E532+$C532-AN$7))</f>
        <v>0</v>
      </c>
      <c r="AO532" s="339">
        <f>IF(OR($C532&gt;AO$7,$C532+$E532-1&lt;AO$7),0,($D532-SUM($F532:AN532)-SUM($F471:AN471))/($E532+$C532-AO$7))</f>
        <v>0</v>
      </c>
      <c r="AP532" s="339">
        <f>IF(OR($C532&gt;AP$7,$C532+$E532-1&lt;AP$7),0,($D532-SUM($F532:AO532)-SUM($F471:AO471))/($E532+$C532-AP$7))</f>
        <v>0</v>
      </c>
      <c r="AQ532" s="339">
        <f>IF(OR($C532&gt;AQ$7,$C532+$E532-1&lt;AQ$7),0,($D532-SUM($F532:AP532)-SUM($F471:AP471))/($E532+$C532-AQ$7))</f>
        <v>0</v>
      </c>
      <c r="AR532" s="339">
        <f>IF(OR($C532&gt;AR$7,$C532+$E532-1&lt;AR$7),0,($D532-SUM($F532:AQ532)-SUM($F471:AQ471))/($E532+$C532-AR$7))</f>
        <v>0</v>
      </c>
      <c r="AS532" s="339">
        <f>IF(OR($C532&gt;AS$7,$C532+$E532-1&lt;AS$7),0,($D532-SUM($F532:AR532)-SUM($F471:AR471))/($E532+$C532-AS$7))</f>
        <v>0</v>
      </c>
      <c r="AT532" s="339">
        <f>IF(OR($C532&gt;AT$7,$C532+$E532-1&lt;AT$7),0,($D532-SUM($F532:AS532)-SUM($F471:AS471))/($E532+$C532-AT$7))</f>
        <v>0</v>
      </c>
      <c r="AU532" s="339">
        <f>IF(OR($C532&gt;AU$7,$C532+$E532-1&lt;AU$7),0,($D532-SUM($F532:AT532)-SUM($F471:AT471))/($E532+$C532-AU$7))</f>
        <v>0</v>
      </c>
      <c r="AV532" s="339">
        <f>IF(OR($C532&gt;AV$7,$C532+$E532-1&lt;AV$7),0,($D532-SUM($F532:AU532)-SUM($F471:AU471))/($E532+$C532-AV$7))</f>
        <v>0</v>
      </c>
      <c r="AW532" s="339">
        <f>IF(OR($C532&gt;AW$7,$C532+$E532-1&lt;AW$7),0,($D532-SUM($F532:AV532)-SUM($F471:AV471))/($E532+$C532-AW$7))</f>
        <v>0</v>
      </c>
      <c r="AX532" s="339">
        <f>IF(OR($C532&gt;AX$7,$C532+$E532-1&lt;AX$7),0,($D532-SUM($F532:AW532)-SUM($F471:AW471))/($E532+$C532-AX$7))</f>
        <v>0</v>
      </c>
      <c r="AY532" s="339">
        <f>IF(OR($C532&gt;AY$7,$C532+$E532-1&lt;AY$7),0,($D532-SUM($F532:AX532)-SUM($F471:AX471))/($E532+$C532-AY$7))</f>
        <v>0</v>
      </c>
      <c r="AZ532" s="339">
        <f>IF(OR($C532&gt;AZ$7,$C532+$E532-1&lt;AZ$7),0,($D532-SUM($F532:AY532)-SUM($F471:AY471))/($E532+$C532-AZ$7))</f>
        <v>0</v>
      </c>
      <c r="BA532" s="339">
        <f>IF(OR($C532&gt;BA$7,$C532+$E532-1&lt;BA$7),0,($D532-SUM($F532:AZ532)-SUM($F471:AZ471))/($E532+$C532-BA$7))</f>
        <v>0</v>
      </c>
      <c r="BB532" s="339">
        <f>IF(OR($C532&gt;BB$7,$C532+$E532-1&lt;BB$7),0,($D532-SUM($F532:BA532)-SUM($F471:BA471))/($E532+$C532-BB$7))</f>
        <v>0</v>
      </c>
      <c r="BC532" s="339">
        <f>IF(OR($C532&gt;BC$7,$C532+$E532-1&lt;BC$7),0,($D532-SUM($F532:BB532)-SUM($F471:BB471))/($E532+$C532-BC$7))</f>
        <v>0</v>
      </c>
      <c r="BD532" s="339">
        <f>IF(OR($C532&gt;BD$7,$C532+$E532-1&lt;BD$7),0,($D532-SUM($F532:BC532)-SUM($F471:BC471))/($E532+$C532-BD$7))</f>
        <v>0</v>
      </c>
      <c r="BE532" s="339">
        <f>IF(OR($C532&gt;BE$7,$C532+$E532-1&lt;BE$7),0,($D532-SUM($F532:BD532)-SUM($F471:BD471))/($E532+$C532-BE$7))</f>
        <v>0</v>
      </c>
      <c r="BF532" s="339">
        <f>IF(OR($C532&gt;BF$7,$C532+$E532-1&lt;BF$7),0,($D532-SUM($F532:BE532)-SUM($F471:BE471))/($E532+$C532-BF$7))</f>
        <v>0</v>
      </c>
      <c r="BG532" s="339">
        <f>IF(OR($C532&gt;BG$7,$C532+$E532-1&lt;BG$7),0,($D532-SUM($F532:BF532)-SUM($F471:BF471))/($E532+$C532-BG$7))</f>
        <v>0</v>
      </c>
      <c r="BH532" s="339">
        <f>IF(OR($C532&gt;BH$7,$C532+$E532-1&lt;BH$7),0,($D532-SUM($F532:BG532)-SUM($F471:BG471))/($E532+$C532-BH$7))</f>
        <v>0</v>
      </c>
      <c r="BI532" s="339">
        <f>IF(OR($C532&gt;BI$7,$C532+$E532-1&lt;BI$7),0,($D532-SUM($F532:BH532)-SUM($F471:BH471))/($E532+$C532-BI$7))</f>
        <v>0</v>
      </c>
      <c r="BJ532" s="339">
        <f>IF(OR($C532&gt;BJ$7,$C532+$E532-1&lt;BJ$7),0,($D532-SUM($F532:BI532)-SUM($F471:BI471))/($E532+$C532-BJ$7))</f>
        <v>0</v>
      </c>
      <c r="BK532" s="339">
        <f>IF(OR($C532&gt;BK$7,$C532+$E532-1&lt;BK$7),0,($D532-SUM($F532:BJ532)-SUM($F471:BJ471))/($E532+$C532-BK$7))</f>
        <v>0</v>
      </c>
      <c r="BL532" s="339">
        <f>IF(OR($C532&gt;BL$7,$C532+$E532-1&lt;BL$7),0,($D532-SUM($F532:BK532)-SUM($F471:BK471))/($E532+$C532-BL$7))</f>
        <v>0</v>
      </c>
      <c r="BM532" s="339">
        <f>IF(OR($C532&gt;BM$7,$C532+$E532-1&lt;BM$7),0,($D532-SUM($F532:BL532)-SUM($F471:BL471))/($E532+$C532-BM$7))</f>
        <v>0</v>
      </c>
      <c r="BN532" s="339">
        <f>IF(OR($C532&gt;BN$7,$C532+$E532-1&lt;BN$7),0,($D532-SUM($F532:BM532)-SUM($F471:BM471))/($E532+$C532-BN$7))</f>
        <v>0</v>
      </c>
      <c r="BO532" s="253"/>
      <c r="BP532" s="253"/>
      <c r="BQ532" s="253"/>
      <c r="BR532" s="253"/>
      <c r="BS532" s="253"/>
      <c r="BT532" s="253"/>
      <c r="BU532" s="253"/>
      <c r="BV532" s="253"/>
      <c r="BW532" s="253"/>
      <c r="BX532" s="253"/>
      <c r="BY532" s="253"/>
      <c r="BZ532" s="253"/>
      <c r="CA532" s="253"/>
      <c r="CB532" s="253"/>
      <c r="CC532" s="253"/>
      <c r="CD532" s="253"/>
      <c r="CE532" s="253"/>
      <c r="CF532" s="253"/>
      <c r="CG532" s="253"/>
      <c r="CH532" s="253"/>
      <c r="CI532" s="253"/>
      <c r="CJ532" s="253"/>
      <c r="CK532" s="253"/>
      <c r="CL532" s="253"/>
    </row>
    <row r="533" spans="1:90" hidden="1" outlineLevel="1" x14ac:dyDescent="0.15">
      <c r="A533" s="112"/>
      <c r="B533" s="87"/>
      <c r="C533" s="8">
        <v>58</v>
      </c>
      <c r="D533" s="337">
        <v>0</v>
      </c>
      <c r="E533" s="8">
        <f t="shared" si="37"/>
        <v>0</v>
      </c>
      <c r="F533" s="338"/>
      <c r="G533" s="339">
        <f>IF(OR($C533&gt;G$7,$C533+$E533-1&lt;G$7),0,($D533-SUM($F533:F533)-SUM($F472:F472))/($E533+$C533-G$7))</f>
        <v>0</v>
      </c>
      <c r="H533" s="339">
        <f>IF(OR($C533&gt;H$7,$C533+$E533-1&lt;H$7),0,($D533-SUM($F533:G533)-SUM($F472:G472))/($E533+$C533-H$7))</f>
        <v>0</v>
      </c>
      <c r="I533" s="339">
        <f>IF(OR($C533&gt;I$7,$C533+$E533-1&lt;I$7),0,($D533-SUM($F533:H533)-SUM($F472:H472))/($E533+$C533-I$7))</f>
        <v>0</v>
      </c>
      <c r="J533" s="339">
        <f>IF(OR($C533&gt;J$7,$C533+$E533-1&lt;J$7),0,($D533-SUM($F533:I533)-SUM($F472:I472))/($E533+$C533-J$7))</f>
        <v>0</v>
      </c>
      <c r="K533" s="339">
        <f>IF(OR($C533&gt;K$7,$C533+$E533-1&lt;K$7),0,($D533-SUM($F533:J533)-SUM($F472:J472))/($E533+$C533-K$7))</f>
        <v>0</v>
      </c>
      <c r="L533" s="339">
        <f>IF(OR($C533&gt;L$7,$C533+$E533-1&lt;L$7),0,($D533-SUM($F533:K533)-SUM($F472:K472))/($E533+$C533-L$7))</f>
        <v>0</v>
      </c>
      <c r="M533" s="339">
        <f>IF(OR($C533&gt;M$7,$C533+$E533-1&lt;M$7),0,($D533-SUM($F533:L533)-SUM($F472:L472))/($E533+$C533-M$7))</f>
        <v>0</v>
      </c>
      <c r="N533" s="339">
        <f>IF(OR($C533&gt;N$7,$C533+$E533-1&lt;N$7),0,($D533-SUM($F533:M533)-SUM($F472:M472))/($E533+$C533-N$7))</f>
        <v>0</v>
      </c>
      <c r="O533" s="339">
        <f>IF(OR($C533&gt;O$7,$C533+$E533-1&lt;O$7),0,($D533-SUM($F533:N533)-SUM($F472:N472))/($E533+$C533-O$7))</f>
        <v>0</v>
      </c>
      <c r="P533" s="339">
        <f>IF(OR($C533&gt;P$7,$C533+$E533-1&lt;P$7),0,($D533-SUM($F533:O533)-SUM($F472:O472))/($E533+$C533-P$7))</f>
        <v>0</v>
      </c>
      <c r="Q533" s="339">
        <f>IF(OR($C533&gt;Q$7,$C533+$E533-1&lt;Q$7),0,($D533-SUM($F533:P533)-SUM($F472:P472))/($E533+$C533-Q$7))</f>
        <v>0</v>
      </c>
      <c r="R533" s="339">
        <f>IF(OR($C533&gt;R$7,$C533+$E533-1&lt;R$7),0,($D533-SUM($F533:Q533)-SUM($F472:Q472))/($E533+$C533-R$7))</f>
        <v>0</v>
      </c>
      <c r="S533" s="339">
        <f>IF(OR($C533&gt;S$7,$C533+$E533-1&lt;S$7),0,($D533-SUM($F533:R533)-SUM($F472:R472))/($E533+$C533-S$7))</f>
        <v>0</v>
      </c>
      <c r="T533" s="339">
        <f>IF(OR($C533&gt;T$7,$C533+$E533-1&lt;T$7),0,($D533-SUM($F533:S533)-SUM($F472:S472))/($E533+$C533-T$7))</f>
        <v>0</v>
      </c>
      <c r="U533" s="339">
        <f>IF(OR($C533&gt;U$7,$C533+$E533-1&lt;U$7),0,($D533-SUM($F533:T533)-SUM($F472:T472))/($E533+$C533-U$7))</f>
        <v>0</v>
      </c>
      <c r="V533" s="339">
        <f>IF(OR($C533&gt;V$7,$C533+$E533-1&lt;V$7),0,($D533-SUM($F533:U533)-SUM($F472:U472))/($E533+$C533-V$7))</f>
        <v>0</v>
      </c>
      <c r="W533" s="339">
        <f>IF(OR($C533&gt;W$7,$C533+$E533-1&lt;W$7),0,($D533-SUM($F533:V533)-SUM($F472:V472))/($E533+$C533-W$7))</f>
        <v>0</v>
      </c>
      <c r="X533" s="339">
        <f>IF(OR($C533&gt;X$7,$C533+$E533-1&lt;X$7),0,($D533-SUM($F533:W533)-SUM($F472:W472))/($E533+$C533-X$7))</f>
        <v>0</v>
      </c>
      <c r="Y533" s="339">
        <f>IF(OR($C533&gt;Y$7,$C533+$E533-1&lt;Y$7),0,($D533-SUM($F533:X533)-SUM($F472:X472))/($E533+$C533-Y$7))</f>
        <v>0</v>
      </c>
      <c r="Z533" s="339">
        <f>IF(OR($C533&gt;Z$7,$C533+$E533-1&lt;Z$7),0,($D533-SUM($F533:Y533)-SUM($F472:Y472))/($E533+$C533-Z$7))</f>
        <v>0</v>
      </c>
      <c r="AA533" s="339">
        <f>IF(OR($C533&gt;AA$7,$C533+$E533-1&lt;AA$7),0,($D533-SUM($F533:Z533)-SUM($F472:Z472))/($E533+$C533-AA$7))</f>
        <v>0</v>
      </c>
      <c r="AB533" s="339">
        <f>IF(OR($C533&gt;AB$7,$C533+$E533-1&lt;AB$7),0,($D533-SUM($F533:AA533)-SUM($F472:AA472))/($E533+$C533-AB$7))</f>
        <v>0</v>
      </c>
      <c r="AC533" s="339">
        <f>IF(OR($C533&gt;AC$7,$C533+$E533-1&lt;AC$7),0,($D533-SUM($F533:AB533)-SUM($F472:AB472))/($E533+$C533-AC$7))</f>
        <v>0</v>
      </c>
      <c r="AD533" s="339">
        <f>IF(OR($C533&gt;AD$7,$C533+$E533-1&lt;AD$7),0,($D533-SUM($F533:AC533)-SUM($F472:AC472))/($E533+$C533-AD$7))</f>
        <v>0</v>
      </c>
      <c r="AE533" s="339">
        <f>IF(OR($C533&gt;AE$7,$C533+$E533-1&lt;AE$7),0,($D533-SUM($F533:AD533)-SUM($F472:AD472))/($E533+$C533-AE$7))</f>
        <v>0</v>
      </c>
      <c r="AF533" s="339">
        <f>IF(OR($C533&gt;AF$7,$C533+$E533-1&lt;AF$7),0,($D533-SUM($F533:AE533)-SUM($F472:AE472))/($E533+$C533-AF$7))</f>
        <v>0</v>
      </c>
      <c r="AG533" s="339">
        <f>IF(OR($C533&gt;AG$7,$C533+$E533-1&lt;AG$7),0,($D533-SUM($F533:AF533)-SUM($F472:AF472))/($E533+$C533-AG$7))</f>
        <v>0</v>
      </c>
      <c r="AH533" s="339">
        <f>IF(OR($C533&gt;AH$7,$C533+$E533-1&lt;AH$7),0,($D533-SUM($F533:AG533)-SUM($F472:AG472))/($E533+$C533-AH$7))</f>
        <v>0</v>
      </c>
      <c r="AI533" s="339">
        <f>IF(OR($C533&gt;AI$7,$C533+$E533-1&lt;AI$7),0,($D533-SUM($F533:AH533)-SUM($F472:AH472))/($E533+$C533-AI$7))</f>
        <v>0</v>
      </c>
      <c r="AJ533" s="339">
        <f>IF(OR($C533&gt;AJ$7,$C533+$E533-1&lt;AJ$7),0,($D533-SUM($F533:AI533)-SUM($F472:AI472))/($E533+$C533-AJ$7))</f>
        <v>0</v>
      </c>
      <c r="AK533" s="339">
        <f>IF(OR($C533&gt;AK$7,$C533+$E533-1&lt;AK$7),0,($D533-SUM($F533:AJ533)-SUM($F472:AJ472))/($E533+$C533-AK$7))</f>
        <v>0</v>
      </c>
      <c r="AL533" s="339">
        <f>IF(OR($C533&gt;AL$7,$C533+$E533-1&lt;AL$7),0,($D533-SUM($F533:AK533)-SUM($F472:AK472))/($E533+$C533-AL$7))</f>
        <v>0</v>
      </c>
      <c r="AM533" s="339">
        <f>IF(OR($C533&gt;AM$7,$C533+$E533-1&lt;AM$7),0,($D533-SUM($F533:AL533)-SUM($F472:AL472))/($E533+$C533-AM$7))</f>
        <v>0</v>
      </c>
      <c r="AN533" s="339">
        <f>IF(OR($C533&gt;AN$7,$C533+$E533-1&lt;AN$7),0,($D533-SUM($F533:AM533)-SUM($F472:AM472))/($E533+$C533-AN$7))</f>
        <v>0</v>
      </c>
      <c r="AO533" s="339">
        <f>IF(OR($C533&gt;AO$7,$C533+$E533-1&lt;AO$7),0,($D533-SUM($F533:AN533)-SUM($F472:AN472))/($E533+$C533-AO$7))</f>
        <v>0</v>
      </c>
      <c r="AP533" s="339">
        <f>IF(OR($C533&gt;AP$7,$C533+$E533-1&lt;AP$7),0,($D533-SUM($F533:AO533)-SUM($F472:AO472))/($E533+$C533-AP$7))</f>
        <v>0</v>
      </c>
      <c r="AQ533" s="339">
        <f>IF(OR($C533&gt;AQ$7,$C533+$E533-1&lt;AQ$7),0,($D533-SUM($F533:AP533)-SUM($F472:AP472))/($E533+$C533-AQ$7))</f>
        <v>0</v>
      </c>
      <c r="AR533" s="339">
        <f>IF(OR($C533&gt;AR$7,$C533+$E533-1&lt;AR$7),0,($D533-SUM($F533:AQ533)-SUM($F472:AQ472))/($E533+$C533-AR$7))</f>
        <v>0</v>
      </c>
      <c r="AS533" s="339">
        <f>IF(OR($C533&gt;AS$7,$C533+$E533-1&lt;AS$7),0,($D533-SUM($F533:AR533)-SUM($F472:AR472))/($E533+$C533-AS$7))</f>
        <v>0</v>
      </c>
      <c r="AT533" s="339">
        <f>IF(OR($C533&gt;AT$7,$C533+$E533-1&lt;AT$7),0,($D533-SUM($F533:AS533)-SUM($F472:AS472))/($E533+$C533-AT$7))</f>
        <v>0</v>
      </c>
      <c r="AU533" s="339">
        <f>IF(OR($C533&gt;AU$7,$C533+$E533-1&lt;AU$7),0,($D533-SUM($F533:AT533)-SUM($F472:AT472))/($E533+$C533-AU$7))</f>
        <v>0</v>
      </c>
      <c r="AV533" s="339">
        <f>IF(OR($C533&gt;AV$7,$C533+$E533-1&lt;AV$7),0,($D533-SUM($F533:AU533)-SUM($F472:AU472))/($E533+$C533-AV$7))</f>
        <v>0</v>
      </c>
      <c r="AW533" s="339">
        <f>IF(OR($C533&gt;AW$7,$C533+$E533-1&lt;AW$7),0,($D533-SUM($F533:AV533)-SUM($F472:AV472))/($E533+$C533-AW$7))</f>
        <v>0</v>
      </c>
      <c r="AX533" s="339">
        <f>IF(OR($C533&gt;AX$7,$C533+$E533-1&lt;AX$7),0,($D533-SUM($F533:AW533)-SUM($F472:AW472))/($E533+$C533-AX$7))</f>
        <v>0</v>
      </c>
      <c r="AY533" s="339">
        <f>IF(OR($C533&gt;AY$7,$C533+$E533-1&lt;AY$7),0,($D533-SUM($F533:AX533)-SUM($F472:AX472))/($E533+$C533-AY$7))</f>
        <v>0</v>
      </c>
      <c r="AZ533" s="339">
        <f>IF(OR($C533&gt;AZ$7,$C533+$E533-1&lt;AZ$7),0,($D533-SUM($F533:AY533)-SUM($F472:AY472))/($E533+$C533-AZ$7))</f>
        <v>0</v>
      </c>
      <c r="BA533" s="339">
        <f>IF(OR($C533&gt;BA$7,$C533+$E533-1&lt;BA$7),0,($D533-SUM($F533:AZ533)-SUM($F472:AZ472))/($E533+$C533-BA$7))</f>
        <v>0</v>
      </c>
      <c r="BB533" s="339">
        <f>IF(OR($C533&gt;BB$7,$C533+$E533-1&lt;BB$7),0,($D533-SUM($F533:BA533)-SUM($F472:BA472))/($E533+$C533-BB$7))</f>
        <v>0</v>
      </c>
      <c r="BC533" s="339">
        <f>IF(OR($C533&gt;BC$7,$C533+$E533-1&lt;BC$7),0,($D533-SUM($F533:BB533)-SUM($F472:BB472))/($E533+$C533-BC$7))</f>
        <v>0</v>
      </c>
      <c r="BD533" s="339">
        <f>IF(OR($C533&gt;BD$7,$C533+$E533-1&lt;BD$7),0,($D533-SUM($F533:BC533)-SUM($F472:BC472))/($E533+$C533-BD$7))</f>
        <v>0</v>
      </c>
      <c r="BE533" s="339">
        <f>IF(OR($C533&gt;BE$7,$C533+$E533-1&lt;BE$7),0,($D533-SUM($F533:BD533)-SUM($F472:BD472))/($E533+$C533-BE$7))</f>
        <v>0</v>
      </c>
      <c r="BF533" s="339">
        <f>IF(OR($C533&gt;BF$7,$C533+$E533-1&lt;BF$7),0,($D533-SUM($F533:BE533)-SUM($F472:BE472))/($E533+$C533-BF$7))</f>
        <v>0</v>
      </c>
      <c r="BG533" s="339">
        <f>IF(OR($C533&gt;BG$7,$C533+$E533-1&lt;BG$7),0,($D533-SUM($F533:BF533)-SUM($F472:BF472))/($E533+$C533-BG$7))</f>
        <v>0</v>
      </c>
      <c r="BH533" s="339">
        <f>IF(OR($C533&gt;BH$7,$C533+$E533-1&lt;BH$7),0,($D533-SUM($F533:BG533)-SUM($F472:BG472))/($E533+$C533-BH$7))</f>
        <v>0</v>
      </c>
      <c r="BI533" s="339">
        <f>IF(OR($C533&gt;BI$7,$C533+$E533-1&lt;BI$7),0,($D533-SUM($F533:BH533)-SUM($F472:BH472))/($E533+$C533-BI$7))</f>
        <v>0</v>
      </c>
      <c r="BJ533" s="339">
        <f>IF(OR($C533&gt;BJ$7,$C533+$E533-1&lt;BJ$7),0,($D533-SUM($F533:BI533)-SUM($F472:BI472))/($E533+$C533-BJ$7))</f>
        <v>0</v>
      </c>
      <c r="BK533" s="339">
        <f>IF(OR($C533&gt;BK$7,$C533+$E533-1&lt;BK$7),0,($D533-SUM($F533:BJ533)-SUM($F472:BJ472))/($E533+$C533-BK$7))</f>
        <v>0</v>
      </c>
      <c r="BL533" s="339">
        <f>IF(OR($C533&gt;BL$7,$C533+$E533-1&lt;BL$7),0,($D533-SUM($F533:BK533)-SUM($F472:BK472))/($E533+$C533-BL$7))</f>
        <v>0</v>
      </c>
      <c r="BM533" s="339">
        <f>IF(OR($C533&gt;BM$7,$C533+$E533-1&lt;BM$7),0,($D533-SUM($F533:BL533)-SUM($F472:BL472))/($E533+$C533-BM$7))</f>
        <v>0</v>
      </c>
      <c r="BN533" s="339">
        <f>IF(OR($C533&gt;BN$7,$C533+$E533-1&lt;BN$7),0,($D533-SUM($F533:BM533)-SUM($F472:BM472))/($E533+$C533-BN$7))</f>
        <v>0</v>
      </c>
      <c r="BO533" s="253"/>
      <c r="BP533" s="253"/>
      <c r="BQ533" s="253"/>
      <c r="BR533" s="253"/>
      <c r="BS533" s="253"/>
      <c r="BT533" s="253"/>
      <c r="BU533" s="253"/>
      <c r="BV533" s="253"/>
      <c r="BW533" s="253"/>
      <c r="BX533" s="253"/>
      <c r="BY533" s="253"/>
      <c r="BZ533" s="253"/>
      <c r="CA533" s="253"/>
      <c r="CB533" s="253"/>
      <c r="CC533" s="253"/>
      <c r="CD533" s="253"/>
      <c r="CE533" s="253"/>
      <c r="CF533" s="253"/>
      <c r="CG533" s="253"/>
      <c r="CH533" s="253"/>
      <c r="CI533" s="253"/>
      <c r="CJ533" s="253"/>
      <c r="CK533" s="253"/>
      <c r="CL533" s="253"/>
    </row>
    <row r="534" spans="1:90" hidden="1" outlineLevel="1" x14ac:dyDescent="0.15">
      <c r="A534" s="112"/>
      <c r="B534" s="87"/>
      <c r="C534" s="8">
        <v>59</v>
      </c>
      <c r="D534" s="337">
        <v>0</v>
      </c>
      <c r="E534" s="8">
        <f t="shared" si="37"/>
        <v>0</v>
      </c>
      <c r="F534" s="338"/>
      <c r="G534" s="339">
        <f>IF(OR($C534&gt;G$7,$C534+$E534-1&lt;G$7),0,($D534-SUM($F534:F534)-SUM($F473:F473))/($E534+$C534-G$7))</f>
        <v>0</v>
      </c>
      <c r="H534" s="339">
        <f>IF(OR($C534&gt;H$7,$C534+$E534-1&lt;H$7),0,($D534-SUM($F534:G534)-SUM($F473:G473))/($E534+$C534-H$7))</f>
        <v>0</v>
      </c>
      <c r="I534" s="339">
        <f>IF(OR($C534&gt;I$7,$C534+$E534-1&lt;I$7),0,($D534-SUM($F534:H534)-SUM($F473:H473))/($E534+$C534-I$7))</f>
        <v>0</v>
      </c>
      <c r="J534" s="339">
        <f>IF(OR($C534&gt;J$7,$C534+$E534-1&lt;J$7),0,($D534-SUM($F534:I534)-SUM($F473:I473))/($E534+$C534-J$7))</f>
        <v>0</v>
      </c>
      <c r="K534" s="339">
        <f>IF(OR($C534&gt;K$7,$C534+$E534-1&lt;K$7),0,($D534-SUM($F534:J534)-SUM($F473:J473))/($E534+$C534-K$7))</f>
        <v>0</v>
      </c>
      <c r="L534" s="339">
        <f>IF(OR($C534&gt;L$7,$C534+$E534-1&lt;L$7),0,($D534-SUM($F534:K534)-SUM($F473:K473))/($E534+$C534-L$7))</f>
        <v>0</v>
      </c>
      <c r="M534" s="339">
        <f>IF(OR($C534&gt;M$7,$C534+$E534-1&lt;M$7),0,($D534-SUM($F534:L534)-SUM($F473:L473))/($E534+$C534-M$7))</f>
        <v>0</v>
      </c>
      <c r="N534" s="339">
        <f>IF(OR($C534&gt;N$7,$C534+$E534-1&lt;N$7),0,($D534-SUM($F534:M534)-SUM($F473:M473))/($E534+$C534-N$7))</f>
        <v>0</v>
      </c>
      <c r="O534" s="339">
        <f>IF(OR($C534&gt;O$7,$C534+$E534-1&lt;O$7),0,($D534-SUM($F534:N534)-SUM($F473:N473))/($E534+$C534-O$7))</f>
        <v>0</v>
      </c>
      <c r="P534" s="339">
        <f>IF(OR($C534&gt;P$7,$C534+$E534-1&lt;P$7),0,($D534-SUM($F534:O534)-SUM($F473:O473))/($E534+$C534-P$7))</f>
        <v>0</v>
      </c>
      <c r="Q534" s="339">
        <f>IF(OR($C534&gt;Q$7,$C534+$E534-1&lt;Q$7),0,($D534-SUM($F534:P534)-SUM($F473:P473))/($E534+$C534-Q$7))</f>
        <v>0</v>
      </c>
      <c r="R534" s="339">
        <f>IF(OR($C534&gt;R$7,$C534+$E534-1&lt;R$7),0,($D534-SUM($F534:Q534)-SUM($F473:Q473))/($E534+$C534-R$7))</f>
        <v>0</v>
      </c>
      <c r="S534" s="339">
        <f>IF(OR($C534&gt;S$7,$C534+$E534-1&lt;S$7),0,($D534-SUM($F534:R534)-SUM($F473:R473))/($E534+$C534-S$7))</f>
        <v>0</v>
      </c>
      <c r="T534" s="339">
        <f>IF(OR($C534&gt;T$7,$C534+$E534-1&lt;T$7),0,($D534-SUM($F534:S534)-SUM($F473:S473))/($E534+$C534-T$7))</f>
        <v>0</v>
      </c>
      <c r="U534" s="339">
        <f>IF(OR($C534&gt;U$7,$C534+$E534-1&lt;U$7),0,($D534-SUM($F534:T534)-SUM($F473:T473))/($E534+$C534-U$7))</f>
        <v>0</v>
      </c>
      <c r="V534" s="339">
        <f>IF(OR($C534&gt;V$7,$C534+$E534-1&lt;V$7),0,($D534-SUM($F534:U534)-SUM($F473:U473))/($E534+$C534-V$7))</f>
        <v>0</v>
      </c>
      <c r="W534" s="339">
        <f>IF(OR($C534&gt;W$7,$C534+$E534-1&lt;W$7),0,($D534-SUM($F534:V534)-SUM($F473:V473))/($E534+$C534-W$7))</f>
        <v>0</v>
      </c>
      <c r="X534" s="339">
        <f>IF(OR($C534&gt;X$7,$C534+$E534-1&lt;X$7),0,($D534-SUM($F534:W534)-SUM($F473:W473))/($E534+$C534-X$7))</f>
        <v>0</v>
      </c>
      <c r="Y534" s="339">
        <f>IF(OR($C534&gt;Y$7,$C534+$E534-1&lt;Y$7),0,($D534-SUM($F534:X534)-SUM($F473:X473))/($E534+$C534-Y$7))</f>
        <v>0</v>
      </c>
      <c r="Z534" s="339">
        <f>IF(OR($C534&gt;Z$7,$C534+$E534-1&lt;Z$7),0,($D534-SUM($F534:Y534)-SUM($F473:Y473))/($E534+$C534-Z$7))</f>
        <v>0</v>
      </c>
      <c r="AA534" s="339">
        <f>IF(OR($C534&gt;AA$7,$C534+$E534-1&lt;AA$7),0,($D534-SUM($F534:Z534)-SUM($F473:Z473))/($E534+$C534-AA$7))</f>
        <v>0</v>
      </c>
      <c r="AB534" s="339">
        <f>IF(OR($C534&gt;AB$7,$C534+$E534-1&lt;AB$7),0,($D534-SUM($F534:AA534)-SUM($F473:AA473))/($E534+$C534-AB$7))</f>
        <v>0</v>
      </c>
      <c r="AC534" s="339">
        <f>IF(OR($C534&gt;AC$7,$C534+$E534-1&lt;AC$7),0,($D534-SUM($F534:AB534)-SUM($F473:AB473))/($E534+$C534-AC$7))</f>
        <v>0</v>
      </c>
      <c r="AD534" s="339">
        <f>IF(OR($C534&gt;AD$7,$C534+$E534-1&lt;AD$7),0,($D534-SUM($F534:AC534)-SUM($F473:AC473))/($E534+$C534-AD$7))</f>
        <v>0</v>
      </c>
      <c r="AE534" s="339">
        <f>IF(OR($C534&gt;AE$7,$C534+$E534-1&lt;AE$7),0,($D534-SUM($F534:AD534)-SUM($F473:AD473))/($E534+$C534-AE$7))</f>
        <v>0</v>
      </c>
      <c r="AF534" s="339">
        <f>IF(OR($C534&gt;AF$7,$C534+$E534-1&lt;AF$7),0,($D534-SUM($F534:AE534)-SUM($F473:AE473))/($E534+$C534-AF$7))</f>
        <v>0</v>
      </c>
      <c r="AG534" s="339">
        <f>IF(OR($C534&gt;AG$7,$C534+$E534-1&lt;AG$7),0,($D534-SUM($F534:AF534)-SUM($F473:AF473))/($E534+$C534-AG$7))</f>
        <v>0</v>
      </c>
      <c r="AH534" s="339">
        <f>IF(OR($C534&gt;AH$7,$C534+$E534-1&lt;AH$7),0,($D534-SUM($F534:AG534)-SUM($F473:AG473))/($E534+$C534-AH$7))</f>
        <v>0</v>
      </c>
      <c r="AI534" s="339">
        <f>IF(OR($C534&gt;AI$7,$C534+$E534-1&lt;AI$7),0,($D534-SUM($F534:AH534)-SUM($F473:AH473))/($E534+$C534-AI$7))</f>
        <v>0</v>
      </c>
      <c r="AJ534" s="339">
        <f>IF(OR($C534&gt;AJ$7,$C534+$E534-1&lt;AJ$7),0,($D534-SUM($F534:AI534)-SUM($F473:AI473))/($E534+$C534-AJ$7))</f>
        <v>0</v>
      </c>
      <c r="AK534" s="339">
        <f>IF(OR($C534&gt;AK$7,$C534+$E534-1&lt;AK$7),0,($D534-SUM($F534:AJ534)-SUM($F473:AJ473))/($E534+$C534-AK$7))</f>
        <v>0</v>
      </c>
      <c r="AL534" s="339">
        <f>IF(OR($C534&gt;AL$7,$C534+$E534-1&lt;AL$7),0,($D534-SUM($F534:AK534)-SUM($F473:AK473))/($E534+$C534-AL$7))</f>
        <v>0</v>
      </c>
      <c r="AM534" s="339">
        <f>IF(OR($C534&gt;AM$7,$C534+$E534-1&lt;AM$7),0,($D534-SUM($F534:AL534)-SUM($F473:AL473))/($E534+$C534-AM$7))</f>
        <v>0</v>
      </c>
      <c r="AN534" s="339">
        <f>IF(OR($C534&gt;AN$7,$C534+$E534-1&lt;AN$7),0,($D534-SUM($F534:AM534)-SUM($F473:AM473))/($E534+$C534-AN$7))</f>
        <v>0</v>
      </c>
      <c r="AO534" s="339">
        <f>IF(OR($C534&gt;AO$7,$C534+$E534-1&lt;AO$7),0,($D534-SUM($F534:AN534)-SUM($F473:AN473))/($E534+$C534-AO$7))</f>
        <v>0</v>
      </c>
      <c r="AP534" s="339">
        <f>IF(OR($C534&gt;AP$7,$C534+$E534-1&lt;AP$7),0,($D534-SUM($F534:AO534)-SUM($F473:AO473))/($E534+$C534-AP$7))</f>
        <v>0</v>
      </c>
      <c r="AQ534" s="339">
        <f>IF(OR($C534&gt;AQ$7,$C534+$E534-1&lt;AQ$7),0,($D534-SUM($F534:AP534)-SUM($F473:AP473))/($E534+$C534-AQ$7))</f>
        <v>0</v>
      </c>
      <c r="AR534" s="339">
        <f>IF(OR($C534&gt;AR$7,$C534+$E534-1&lt;AR$7),0,($D534-SUM($F534:AQ534)-SUM($F473:AQ473))/($E534+$C534-AR$7))</f>
        <v>0</v>
      </c>
      <c r="AS534" s="339">
        <f>IF(OR($C534&gt;AS$7,$C534+$E534-1&lt;AS$7),0,($D534-SUM($F534:AR534)-SUM($F473:AR473))/($E534+$C534-AS$7))</f>
        <v>0</v>
      </c>
      <c r="AT534" s="339">
        <f>IF(OR($C534&gt;AT$7,$C534+$E534-1&lt;AT$7),0,($D534-SUM($F534:AS534)-SUM($F473:AS473))/($E534+$C534-AT$7))</f>
        <v>0</v>
      </c>
      <c r="AU534" s="339">
        <f>IF(OR($C534&gt;AU$7,$C534+$E534-1&lt;AU$7),0,($D534-SUM($F534:AT534)-SUM($F473:AT473))/($E534+$C534-AU$7))</f>
        <v>0</v>
      </c>
      <c r="AV534" s="339">
        <f>IF(OR($C534&gt;AV$7,$C534+$E534-1&lt;AV$7),0,($D534-SUM($F534:AU534)-SUM($F473:AU473))/($E534+$C534-AV$7))</f>
        <v>0</v>
      </c>
      <c r="AW534" s="339">
        <f>IF(OR($C534&gt;AW$7,$C534+$E534-1&lt;AW$7),0,($D534-SUM($F534:AV534)-SUM($F473:AV473))/($E534+$C534-AW$7))</f>
        <v>0</v>
      </c>
      <c r="AX534" s="339">
        <f>IF(OR($C534&gt;AX$7,$C534+$E534-1&lt;AX$7),0,($D534-SUM($F534:AW534)-SUM($F473:AW473))/($E534+$C534-AX$7))</f>
        <v>0</v>
      </c>
      <c r="AY534" s="339">
        <f>IF(OR($C534&gt;AY$7,$C534+$E534-1&lt;AY$7),0,($D534-SUM($F534:AX534)-SUM($F473:AX473))/($E534+$C534-AY$7))</f>
        <v>0</v>
      </c>
      <c r="AZ534" s="339">
        <f>IF(OR($C534&gt;AZ$7,$C534+$E534-1&lt;AZ$7),0,($D534-SUM($F534:AY534)-SUM($F473:AY473))/($E534+$C534-AZ$7))</f>
        <v>0</v>
      </c>
      <c r="BA534" s="339">
        <f>IF(OR($C534&gt;BA$7,$C534+$E534-1&lt;BA$7),0,($D534-SUM($F534:AZ534)-SUM($F473:AZ473))/($E534+$C534-BA$7))</f>
        <v>0</v>
      </c>
      <c r="BB534" s="339">
        <f>IF(OR($C534&gt;BB$7,$C534+$E534-1&lt;BB$7),0,($D534-SUM($F534:BA534)-SUM($F473:BA473))/($E534+$C534-BB$7))</f>
        <v>0</v>
      </c>
      <c r="BC534" s="339">
        <f>IF(OR($C534&gt;BC$7,$C534+$E534-1&lt;BC$7),0,($D534-SUM($F534:BB534)-SUM($F473:BB473))/($E534+$C534-BC$7))</f>
        <v>0</v>
      </c>
      <c r="BD534" s="339">
        <f>IF(OR($C534&gt;BD$7,$C534+$E534-1&lt;BD$7),0,($D534-SUM($F534:BC534)-SUM($F473:BC473))/($E534+$C534-BD$7))</f>
        <v>0</v>
      </c>
      <c r="BE534" s="339">
        <f>IF(OR($C534&gt;BE$7,$C534+$E534-1&lt;BE$7),0,($D534-SUM($F534:BD534)-SUM($F473:BD473))/($E534+$C534-BE$7))</f>
        <v>0</v>
      </c>
      <c r="BF534" s="339">
        <f>IF(OR($C534&gt;BF$7,$C534+$E534-1&lt;BF$7),0,($D534-SUM($F534:BE534)-SUM($F473:BE473))/($E534+$C534-BF$7))</f>
        <v>0</v>
      </c>
      <c r="BG534" s="339">
        <f>IF(OR($C534&gt;BG$7,$C534+$E534-1&lt;BG$7),0,($D534-SUM($F534:BF534)-SUM($F473:BF473))/($E534+$C534-BG$7))</f>
        <v>0</v>
      </c>
      <c r="BH534" s="339">
        <f>IF(OR($C534&gt;BH$7,$C534+$E534-1&lt;BH$7),0,($D534-SUM($F534:BG534)-SUM($F473:BG473))/($E534+$C534-BH$7))</f>
        <v>0</v>
      </c>
      <c r="BI534" s="339">
        <f>IF(OR($C534&gt;BI$7,$C534+$E534-1&lt;BI$7),0,($D534-SUM($F534:BH534)-SUM($F473:BH473))/($E534+$C534-BI$7))</f>
        <v>0</v>
      </c>
      <c r="BJ534" s="339">
        <f>IF(OR($C534&gt;BJ$7,$C534+$E534-1&lt;BJ$7),0,($D534-SUM($F534:BI534)-SUM($F473:BI473))/($E534+$C534-BJ$7))</f>
        <v>0</v>
      </c>
      <c r="BK534" s="339">
        <f>IF(OR($C534&gt;BK$7,$C534+$E534-1&lt;BK$7),0,($D534-SUM($F534:BJ534)-SUM($F473:BJ473))/($E534+$C534-BK$7))</f>
        <v>0</v>
      </c>
      <c r="BL534" s="339">
        <f>IF(OR($C534&gt;BL$7,$C534+$E534-1&lt;BL$7),0,($D534-SUM($F534:BK534)-SUM($F473:BK473))/($E534+$C534-BL$7))</f>
        <v>0</v>
      </c>
      <c r="BM534" s="339">
        <f>IF(OR($C534&gt;BM$7,$C534+$E534-1&lt;BM$7),0,($D534-SUM($F534:BL534)-SUM($F473:BL473))/($E534+$C534-BM$7))</f>
        <v>0</v>
      </c>
      <c r="BN534" s="339">
        <f>IF(OR($C534&gt;BN$7,$C534+$E534-1&lt;BN$7),0,($D534-SUM($F534:BM534)-SUM($F473:BM473))/($E534+$C534-BN$7))</f>
        <v>0</v>
      </c>
      <c r="BO534" s="253"/>
      <c r="BP534" s="253"/>
      <c r="BQ534" s="253"/>
      <c r="BR534" s="253"/>
      <c r="BS534" s="253"/>
      <c r="BT534" s="253"/>
      <c r="BU534" s="253"/>
      <c r="BV534" s="253"/>
      <c r="BW534" s="253"/>
      <c r="BX534" s="253"/>
      <c r="BY534" s="253"/>
      <c r="BZ534" s="253"/>
      <c r="CA534" s="253"/>
      <c r="CB534" s="253"/>
      <c r="CC534" s="253"/>
      <c r="CD534" s="253"/>
      <c r="CE534" s="253"/>
      <c r="CF534" s="253"/>
      <c r="CG534" s="253"/>
      <c r="CH534" s="253"/>
      <c r="CI534" s="253"/>
      <c r="CJ534" s="253"/>
      <c r="CK534" s="253"/>
      <c r="CL534" s="253"/>
    </row>
    <row r="535" spans="1:90" hidden="1" outlineLevel="1" x14ac:dyDescent="0.15">
      <c r="A535" s="112"/>
      <c r="B535" s="87"/>
      <c r="C535" s="8">
        <v>60</v>
      </c>
      <c r="D535" s="337">
        <v>0</v>
      </c>
      <c r="E535" s="8">
        <f t="shared" si="37"/>
        <v>0</v>
      </c>
      <c r="F535" s="338"/>
      <c r="G535" s="339">
        <f>IF(OR($C535&gt;G$7,$C535+$E535-1&lt;G$7),0,($D535-SUM($F535:F535)-SUM($F474:F474))/($E535+$C535-G$7))</f>
        <v>0</v>
      </c>
      <c r="H535" s="339">
        <f>IF(OR($C535&gt;H$7,$C535+$E535-1&lt;H$7),0,($D535-SUM($F535:G535)-SUM($F474:G474))/($E535+$C535-H$7))</f>
        <v>0</v>
      </c>
      <c r="I535" s="339">
        <f>IF(OR($C535&gt;I$7,$C535+$E535-1&lt;I$7),0,($D535-SUM($F535:H535)-SUM($F474:H474))/($E535+$C535-I$7))</f>
        <v>0</v>
      </c>
      <c r="J535" s="339">
        <f>IF(OR($C535&gt;J$7,$C535+$E535-1&lt;J$7),0,($D535-SUM($F535:I535)-SUM($F474:I474))/($E535+$C535-J$7))</f>
        <v>0</v>
      </c>
      <c r="K535" s="339">
        <f>IF(OR($C535&gt;K$7,$C535+$E535-1&lt;K$7),0,($D535-SUM($F535:J535)-SUM($F474:J474))/($E535+$C535-K$7))</f>
        <v>0</v>
      </c>
      <c r="L535" s="339">
        <f>IF(OR($C535&gt;L$7,$C535+$E535-1&lt;L$7),0,($D535-SUM($F535:K535)-SUM($F474:K474))/($E535+$C535-L$7))</f>
        <v>0</v>
      </c>
      <c r="M535" s="339">
        <f>IF(OR($C535&gt;M$7,$C535+$E535-1&lt;M$7),0,($D535-SUM($F535:L535)-SUM($F474:L474))/($E535+$C535-M$7))</f>
        <v>0</v>
      </c>
      <c r="N535" s="339">
        <f>IF(OR($C535&gt;N$7,$C535+$E535-1&lt;N$7),0,($D535-SUM($F535:M535)-SUM($F474:M474))/($E535+$C535-N$7))</f>
        <v>0</v>
      </c>
      <c r="O535" s="339">
        <f>IF(OR($C535&gt;O$7,$C535+$E535-1&lt;O$7),0,($D535-SUM($F535:N535)-SUM($F474:N474))/($E535+$C535-O$7))</f>
        <v>0</v>
      </c>
      <c r="P535" s="339">
        <f>IF(OR($C535&gt;P$7,$C535+$E535-1&lt;P$7),0,($D535-SUM($F535:O535)-SUM($F474:O474))/($E535+$C535-P$7))</f>
        <v>0</v>
      </c>
      <c r="Q535" s="339">
        <f>IF(OR($C535&gt;Q$7,$C535+$E535-1&lt;Q$7),0,($D535-SUM($F535:P535)-SUM($F474:P474))/($E535+$C535-Q$7))</f>
        <v>0</v>
      </c>
      <c r="R535" s="339">
        <f>IF(OR($C535&gt;R$7,$C535+$E535-1&lt;R$7),0,($D535-SUM($F535:Q535)-SUM($F474:Q474))/($E535+$C535-R$7))</f>
        <v>0</v>
      </c>
      <c r="S535" s="339">
        <f>IF(OR($C535&gt;S$7,$C535+$E535-1&lt;S$7),0,($D535-SUM($F535:R535)-SUM($F474:R474))/($E535+$C535-S$7))</f>
        <v>0</v>
      </c>
      <c r="T535" s="339">
        <f>IF(OR($C535&gt;T$7,$C535+$E535-1&lt;T$7),0,($D535-SUM($F535:S535)-SUM($F474:S474))/($E535+$C535-T$7))</f>
        <v>0</v>
      </c>
      <c r="U535" s="339">
        <f>IF(OR($C535&gt;U$7,$C535+$E535-1&lt;U$7),0,($D535-SUM($F535:T535)-SUM($F474:T474))/($E535+$C535-U$7))</f>
        <v>0</v>
      </c>
      <c r="V535" s="339">
        <f>IF(OR($C535&gt;V$7,$C535+$E535-1&lt;V$7),0,($D535-SUM($F535:U535)-SUM($F474:U474))/($E535+$C535-V$7))</f>
        <v>0</v>
      </c>
      <c r="W535" s="339">
        <f>IF(OR($C535&gt;W$7,$C535+$E535-1&lt;W$7),0,($D535-SUM($F535:V535)-SUM($F474:V474))/($E535+$C535-W$7))</f>
        <v>0</v>
      </c>
      <c r="X535" s="339">
        <f>IF(OR($C535&gt;X$7,$C535+$E535-1&lt;X$7),0,($D535-SUM($F535:W535)-SUM($F474:W474))/($E535+$C535-X$7))</f>
        <v>0</v>
      </c>
      <c r="Y535" s="339">
        <f>IF(OR($C535&gt;Y$7,$C535+$E535-1&lt;Y$7),0,($D535-SUM($F535:X535)-SUM($F474:X474))/($E535+$C535-Y$7))</f>
        <v>0</v>
      </c>
      <c r="Z535" s="339">
        <f>IF(OR($C535&gt;Z$7,$C535+$E535-1&lt;Z$7),0,($D535-SUM($F535:Y535)-SUM($F474:Y474))/($E535+$C535-Z$7))</f>
        <v>0</v>
      </c>
      <c r="AA535" s="339">
        <f>IF(OR($C535&gt;AA$7,$C535+$E535-1&lt;AA$7),0,($D535-SUM($F535:Z535)-SUM($F474:Z474))/($E535+$C535-AA$7))</f>
        <v>0</v>
      </c>
      <c r="AB535" s="339">
        <f>IF(OR($C535&gt;AB$7,$C535+$E535-1&lt;AB$7),0,($D535-SUM($F535:AA535)-SUM($F474:AA474))/($E535+$C535-AB$7))</f>
        <v>0</v>
      </c>
      <c r="AC535" s="339">
        <f>IF(OR($C535&gt;AC$7,$C535+$E535-1&lt;AC$7),0,($D535-SUM($F535:AB535)-SUM($F474:AB474))/($E535+$C535-AC$7))</f>
        <v>0</v>
      </c>
      <c r="AD535" s="339">
        <f>IF(OR($C535&gt;AD$7,$C535+$E535-1&lt;AD$7),0,($D535-SUM($F535:AC535)-SUM($F474:AC474))/($E535+$C535-AD$7))</f>
        <v>0</v>
      </c>
      <c r="AE535" s="339">
        <f>IF(OR($C535&gt;AE$7,$C535+$E535-1&lt;AE$7),0,($D535-SUM($F535:AD535)-SUM($F474:AD474))/($E535+$C535-AE$7))</f>
        <v>0</v>
      </c>
      <c r="AF535" s="339">
        <f>IF(OR($C535&gt;AF$7,$C535+$E535-1&lt;AF$7),0,($D535-SUM($F535:AE535)-SUM($F474:AE474))/($E535+$C535-AF$7))</f>
        <v>0</v>
      </c>
      <c r="AG535" s="339">
        <f>IF(OR($C535&gt;AG$7,$C535+$E535-1&lt;AG$7),0,($D535-SUM($F535:AF535)-SUM($F474:AF474))/($E535+$C535-AG$7))</f>
        <v>0</v>
      </c>
      <c r="AH535" s="339">
        <f>IF(OR($C535&gt;AH$7,$C535+$E535-1&lt;AH$7),0,($D535-SUM($F535:AG535)-SUM($F474:AG474))/($E535+$C535-AH$7))</f>
        <v>0</v>
      </c>
      <c r="AI535" s="339">
        <f>IF(OR($C535&gt;AI$7,$C535+$E535-1&lt;AI$7),0,($D535-SUM($F535:AH535)-SUM($F474:AH474))/($E535+$C535-AI$7))</f>
        <v>0</v>
      </c>
      <c r="AJ535" s="339">
        <f>IF(OR($C535&gt;AJ$7,$C535+$E535-1&lt;AJ$7),0,($D535-SUM($F535:AI535)-SUM($F474:AI474))/($E535+$C535-AJ$7))</f>
        <v>0</v>
      </c>
      <c r="AK535" s="339">
        <f>IF(OR($C535&gt;AK$7,$C535+$E535-1&lt;AK$7),0,($D535-SUM($F535:AJ535)-SUM($F474:AJ474))/($E535+$C535-AK$7))</f>
        <v>0</v>
      </c>
      <c r="AL535" s="339">
        <f>IF(OR($C535&gt;AL$7,$C535+$E535-1&lt;AL$7),0,($D535-SUM($F535:AK535)-SUM($F474:AK474))/($E535+$C535-AL$7))</f>
        <v>0</v>
      </c>
      <c r="AM535" s="339">
        <f>IF(OR($C535&gt;AM$7,$C535+$E535-1&lt;AM$7),0,($D535-SUM($F535:AL535)-SUM($F474:AL474))/($E535+$C535-AM$7))</f>
        <v>0</v>
      </c>
      <c r="AN535" s="339">
        <f>IF(OR($C535&gt;AN$7,$C535+$E535-1&lt;AN$7),0,($D535-SUM($F535:AM535)-SUM($F474:AM474))/($E535+$C535-AN$7))</f>
        <v>0</v>
      </c>
      <c r="AO535" s="339">
        <f>IF(OR($C535&gt;AO$7,$C535+$E535-1&lt;AO$7),0,($D535-SUM($F535:AN535)-SUM($F474:AN474))/($E535+$C535-AO$7))</f>
        <v>0</v>
      </c>
      <c r="AP535" s="339">
        <f>IF(OR($C535&gt;AP$7,$C535+$E535-1&lt;AP$7),0,($D535-SUM($F535:AO535)-SUM($F474:AO474))/($E535+$C535-AP$7))</f>
        <v>0</v>
      </c>
      <c r="AQ535" s="339">
        <f>IF(OR($C535&gt;AQ$7,$C535+$E535-1&lt;AQ$7),0,($D535-SUM($F535:AP535)-SUM($F474:AP474))/($E535+$C535-AQ$7))</f>
        <v>0</v>
      </c>
      <c r="AR535" s="339">
        <f>IF(OR($C535&gt;AR$7,$C535+$E535-1&lt;AR$7),0,($D535-SUM($F535:AQ535)-SUM($F474:AQ474))/($E535+$C535-AR$7))</f>
        <v>0</v>
      </c>
      <c r="AS535" s="339">
        <f>IF(OR($C535&gt;AS$7,$C535+$E535-1&lt;AS$7),0,($D535-SUM($F535:AR535)-SUM($F474:AR474))/($E535+$C535-AS$7))</f>
        <v>0</v>
      </c>
      <c r="AT535" s="339">
        <f>IF(OR($C535&gt;AT$7,$C535+$E535-1&lt;AT$7),0,($D535-SUM($F535:AS535)-SUM($F474:AS474))/($E535+$C535-AT$7))</f>
        <v>0</v>
      </c>
      <c r="AU535" s="339">
        <f>IF(OR($C535&gt;AU$7,$C535+$E535-1&lt;AU$7),0,($D535-SUM($F535:AT535)-SUM($F474:AT474))/($E535+$C535-AU$7))</f>
        <v>0</v>
      </c>
      <c r="AV535" s="339">
        <f>IF(OR($C535&gt;AV$7,$C535+$E535-1&lt;AV$7),0,($D535-SUM($F535:AU535)-SUM($F474:AU474))/($E535+$C535-AV$7))</f>
        <v>0</v>
      </c>
      <c r="AW535" s="339">
        <f>IF(OR($C535&gt;AW$7,$C535+$E535-1&lt;AW$7),0,($D535-SUM($F535:AV535)-SUM($F474:AV474))/($E535+$C535-AW$7))</f>
        <v>0</v>
      </c>
      <c r="AX535" s="339">
        <f>IF(OR($C535&gt;AX$7,$C535+$E535-1&lt;AX$7),0,($D535-SUM($F535:AW535)-SUM($F474:AW474))/($E535+$C535-AX$7))</f>
        <v>0</v>
      </c>
      <c r="AY535" s="339">
        <f>IF(OR($C535&gt;AY$7,$C535+$E535-1&lt;AY$7),0,($D535-SUM($F535:AX535)-SUM($F474:AX474))/($E535+$C535-AY$7))</f>
        <v>0</v>
      </c>
      <c r="AZ535" s="339">
        <f>IF(OR($C535&gt;AZ$7,$C535+$E535-1&lt;AZ$7),0,($D535-SUM($F535:AY535)-SUM($F474:AY474))/($E535+$C535-AZ$7))</f>
        <v>0</v>
      </c>
      <c r="BA535" s="339">
        <f>IF(OR($C535&gt;BA$7,$C535+$E535-1&lt;BA$7),0,($D535-SUM($F535:AZ535)-SUM($F474:AZ474))/($E535+$C535-BA$7))</f>
        <v>0</v>
      </c>
      <c r="BB535" s="339">
        <f>IF(OR($C535&gt;BB$7,$C535+$E535-1&lt;BB$7),0,($D535-SUM($F535:BA535)-SUM($F474:BA474))/($E535+$C535-BB$7))</f>
        <v>0</v>
      </c>
      <c r="BC535" s="339">
        <f>IF(OR($C535&gt;BC$7,$C535+$E535-1&lt;BC$7),0,($D535-SUM($F535:BB535)-SUM($F474:BB474))/($E535+$C535-BC$7))</f>
        <v>0</v>
      </c>
      <c r="BD535" s="339">
        <f>IF(OR($C535&gt;BD$7,$C535+$E535-1&lt;BD$7),0,($D535-SUM($F535:BC535)-SUM($F474:BC474))/($E535+$C535-BD$7))</f>
        <v>0</v>
      </c>
      <c r="BE535" s="339">
        <f>IF(OR($C535&gt;BE$7,$C535+$E535-1&lt;BE$7),0,($D535-SUM($F535:BD535)-SUM($F474:BD474))/($E535+$C535-BE$7))</f>
        <v>0</v>
      </c>
      <c r="BF535" s="339">
        <f>IF(OR($C535&gt;BF$7,$C535+$E535-1&lt;BF$7),0,($D535-SUM($F535:BE535)-SUM($F474:BE474))/($E535+$C535-BF$7))</f>
        <v>0</v>
      </c>
      <c r="BG535" s="339">
        <f>IF(OR($C535&gt;BG$7,$C535+$E535-1&lt;BG$7),0,($D535-SUM($F535:BF535)-SUM($F474:BF474))/($E535+$C535-BG$7))</f>
        <v>0</v>
      </c>
      <c r="BH535" s="339">
        <f>IF(OR($C535&gt;BH$7,$C535+$E535-1&lt;BH$7),0,($D535-SUM($F535:BG535)-SUM($F474:BG474))/($E535+$C535-BH$7))</f>
        <v>0</v>
      </c>
      <c r="BI535" s="339">
        <f>IF(OR($C535&gt;BI$7,$C535+$E535-1&lt;BI$7),0,($D535-SUM($F535:BH535)-SUM($F474:BH474))/($E535+$C535-BI$7))</f>
        <v>0</v>
      </c>
      <c r="BJ535" s="339">
        <f>IF(OR($C535&gt;BJ$7,$C535+$E535-1&lt;BJ$7),0,($D535-SUM($F535:BI535)-SUM($F474:BI474))/($E535+$C535-BJ$7))</f>
        <v>0</v>
      </c>
      <c r="BK535" s="339">
        <f>IF(OR($C535&gt;BK$7,$C535+$E535-1&lt;BK$7),0,($D535-SUM($F535:BJ535)-SUM($F474:BJ474))/($E535+$C535-BK$7))</f>
        <v>0</v>
      </c>
      <c r="BL535" s="339">
        <f>IF(OR($C535&gt;BL$7,$C535+$E535-1&lt;BL$7),0,($D535-SUM($F535:BK535)-SUM($F474:BK474))/($E535+$C535-BL$7))</f>
        <v>0</v>
      </c>
      <c r="BM535" s="339">
        <f>IF(OR($C535&gt;BM$7,$C535+$E535-1&lt;BM$7),0,($D535-SUM($F535:BL535)-SUM($F474:BL474))/($E535+$C535-BM$7))</f>
        <v>0</v>
      </c>
      <c r="BN535" s="339">
        <f>IF(OR($C535&gt;BN$7,$C535+$E535-1&lt;BN$7),0,($D535-SUM($F535:BM535)-SUM($F474:BM474))/($E535+$C535-BN$7))</f>
        <v>0</v>
      </c>
      <c r="BO535" s="253"/>
      <c r="BP535" s="253"/>
      <c r="BQ535" s="253"/>
      <c r="BR535" s="253"/>
      <c r="BS535" s="253"/>
      <c r="BT535" s="253"/>
      <c r="BU535" s="253"/>
      <c r="BV535" s="253"/>
      <c r="BW535" s="253"/>
      <c r="BX535" s="253"/>
      <c r="BY535" s="253"/>
      <c r="BZ535" s="253"/>
      <c r="CA535" s="253"/>
      <c r="CB535" s="253"/>
      <c r="CC535" s="253"/>
      <c r="CD535" s="253"/>
      <c r="CE535" s="253"/>
      <c r="CF535" s="253"/>
      <c r="CG535" s="253"/>
      <c r="CH535" s="253"/>
      <c r="CI535" s="253"/>
      <c r="CJ535" s="253"/>
      <c r="CK535" s="253"/>
      <c r="CL535" s="253"/>
    </row>
    <row r="536" spans="1:90" collapsed="1" x14ac:dyDescent="0.15">
      <c r="A536" s="112"/>
      <c r="B536" s="87"/>
      <c r="D536" s="87" t="s">
        <v>457</v>
      </c>
      <c r="F536" s="8" t="s">
        <v>466</v>
      </c>
      <c r="G536" s="330">
        <f>G411+G412+G413</f>
        <v>0</v>
      </c>
      <c r="H536" s="330">
        <f>H411+H412+H413</f>
        <v>0</v>
      </c>
      <c r="I536" s="330">
        <f>I411+I412+I413</f>
        <v>0</v>
      </c>
      <c r="J536" s="330">
        <f>J411+J412+J413</f>
        <v>0</v>
      </c>
      <c r="K536" s="330">
        <f>K411+K412+K413</f>
        <v>0</v>
      </c>
      <c r="L536" s="330">
        <f t="shared" ref="L536:BN536" si="38">L411+L412+L413</f>
        <v>0</v>
      </c>
      <c r="M536" s="330">
        <f t="shared" si="38"/>
        <v>0</v>
      </c>
      <c r="N536" s="330">
        <f t="shared" si="38"/>
        <v>0</v>
      </c>
      <c r="O536" s="330">
        <f t="shared" si="38"/>
        <v>0</v>
      </c>
      <c r="P536" s="330">
        <f t="shared" si="38"/>
        <v>0</v>
      </c>
      <c r="Q536" s="330">
        <f t="shared" si="38"/>
        <v>0</v>
      </c>
      <c r="R536" s="330">
        <f t="shared" si="38"/>
        <v>0</v>
      </c>
      <c r="S536" s="330">
        <f t="shared" si="38"/>
        <v>0</v>
      </c>
      <c r="T536" s="330">
        <f t="shared" si="38"/>
        <v>0</v>
      </c>
      <c r="U536" s="330">
        <f t="shared" si="38"/>
        <v>0</v>
      </c>
      <c r="V536" s="330">
        <f t="shared" si="38"/>
        <v>0</v>
      </c>
      <c r="W536" s="330">
        <f t="shared" si="38"/>
        <v>0</v>
      </c>
      <c r="X536" s="330">
        <f t="shared" si="38"/>
        <v>0</v>
      </c>
      <c r="Y536" s="330">
        <f t="shared" si="38"/>
        <v>0</v>
      </c>
      <c r="Z536" s="330">
        <f t="shared" si="38"/>
        <v>0</v>
      </c>
      <c r="AA536" s="330">
        <f t="shared" si="38"/>
        <v>0</v>
      </c>
      <c r="AB536" s="330">
        <f t="shared" si="38"/>
        <v>0</v>
      </c>
      <c r="AC536" s="330">
        <f t="shared" si="38"/>
        <v>0</v>
      </c>
      <c r="AD536" s="330">
        <f t="shared" si="38"/>
        <v>0</v>
      </c>
      <c r="AE536" s="330">
        <f t="shared" si="38"/>
        <v>0</v>
      </c>
      <c r="AF536" s="330">
        <f t="shared" si="38"/>
        <v>0</v>
      </c>
      <c r="AG536" s="330">
        <f t="shared" si="38"/>
        <v>0</v>
      </c>
      <c r="AH536" s="330">
        <f t="shared" si="38"/>
        <v>0</v>
      </c>
      <c r="AI536" s="330">
        <f t="shared" si="38"/>
        <v>0</v>
      </c>
      <c r="AJ536" s="330">
        <f t="shared" si="38"/>
        <v>0</v>
      </c>
      <c r="AK536" s="330">
        <f t="shared" si="38"/>
        <v>0</v>
      </c>
      <c r="AL536" s="330">
        <f t="shared" si="38"/>
        <v>0</v>
      </c>
      <c r="AM536" s="330">
        <f t="shared" si="38"/>
        <v>0</v>
      </c>
      <c r="AN536" s="330">
        <f t="shared" si="38"/>
        <v>0</v>
      </c>
      <c r="AO536" s="330">
        <f t="shared" si="38"/>
        <v>0</v>
      </c>
      <c r="AP536" s="330">
        <f t="shared" si="38"/>
        <v>0</v>
      </c>
      <c r="AQ536" s="330">
        <f t="shared" si="38"/>
        <v>0</v>
      </c>
      <c r="AR536" s="330">
        <f t="shared" si="38"/>
        <v>0</v>
      </c>
      <c r="AS536" s="330">
        <f t="shared" si="38"/>
        <v>0</v>
      </c>
      <c r="AT536" s="330">
        <f t="shared" si="38"/>
        <v>0</v>
      </c>
      <c r="AU536" s="330">
        <f t="shared" si="38"/>
        <v>0</v>
      </c>
      <c r="AV536" s="330">
        <f t="shared" si="38"/>
        <v>0</v>
      </c>
      <c r="AW536" s="330">
        <f t="shared" si="38"/>
        <v>0</v>
      </c>
      <c r="AX536" s="330">
        <f t="shared" si="38"/>
        <v>0</v>
      </c>
      <c r="AY536" s="330">
        <f t="shared" si="38"/>
        <v>0</v>
      </c>
      <c r="AZ536" s="330">
        <f t="shared" si="38"/>
        <v>0</v>
      </c>
      <c r="BA536" s="330">
        <f t="shared" si="38"/>
        <v>0</v>
      </c>
      <c r="BB536" s="330">
        <f t="shared" si="38"/>
        <v>0</v>
      </c>
      <c r="BC536" s="330">
        <f t="shared" si="38"/>
        <v>0</v>
      </c>
      <c r="BD536" s="330">
        <f t="shared" si="38"/>
        <v>0</v>
      </c>
      <c r="BE536" s="330">
        <f t="shared" si="38"/>
        <v>0</v>
      </c>
      <c r="BF536" s="330">
        <f t="shared" si="38"/>
        <v>0</v>
      </c>
      <c r="BG536" s="330">
        <f t="shared" si="38"/>
        <v>0</v>
      </c>
      <c r="BH536" s="330">
        <f t="shared" si="38"/>
        <v>0</v>
      </c>
      <c r="BI536" s="330">
        <f t="shared" si="38"/>
        <v>0</v>
      </c>
      <c r="BJ536" s="330">
        <f t="shared" si="38"/>
        <v>0</v>
      </c>
      <c r="BK536" s="330">
        <f t="shared" si="38"/>
        <v>0</v>
      </c>
      <c r="BL536" s="330">
        <f t="shared" si="38"/>
        <v>0</v>
      </c>
      <c r="BM536" s="330">
        <f t="shared" si="38"/>
        <v>0</v>
      </c>
      <c r="BN536" s="330">
        <f t="shared" si="38"/>
        <v>0</v>
      </c>
      <c r="BO536" s="253"/>
      <c r="BP536" s="253"/>
      <c r="BQ536" s="253"/>
      <c r="BR536" s="253"/>
      <c r="BS536" s="253"/>
      <c r="BT536" s="253"/>
      <c r="BU536" s="253"/>
      <c r="BV536" s="253"/>
      <c r="BW536" s="253"/>
      <c r="BX536" s="253"/>
      <c r="BY536" s="253"/>
      <c r="BZ536" s="253"/>
      <c r="CA536" s="253"/>
      <c r="CB536" s="253"/>
      <c r="CC536" s="253"/>
      <c r="CD536" s="253"/>
      <c r="CE536" s="253"/>
      <c r="CF536" s="253"/>
      <c r="CG536" s="253"/>
      <c r="CH536" s="253"/>
      <c r="CI536" s="253"/>
      <c r="CJ536" s="253"/>
      <c r="CK536" s="253"/>
      <c r="CL536" s="253"/>
    </row>
    <row r="537" spans="1:90" x14ac:dyDescent="0.15">
      <c r="C537" s="328"/>
      <c r="D537" s="87"/>
      <c r="G537" s="329"/>
      <c r="H537" s="329"/>
      <c r="I537" s="329"/>
      <c r="J537" s="329"/>
      <c r="K537" s="329"/>
      <c r="L537" s="329"/>
      <c r="M537" s="329"/>
      <c r="N537" s="329"/>
      <c r="O537" s="329"/>
      <c r="P537" s="329"/>
      <c r="Q537" s="329"/>
      <c r="R537" s="329"/>
      <c r="S537" s="329"/>
      <c r="T537" s="329"/>
      <c r="U537" s="329"/>
      <c r="V537" s="329"/>
      <c r="W537" s="329"/>
      <c r="X537" s="329"/>
      <c r="Y537" s="329"/>
      <c r="Z537" s="329"/>
      <c r="AA537" s="329"/>
      <c r="AB537" s="329"/>
      <c r="AC537" s="329"/>
      <c r="AD537" s="329"/>
      <c r="AE537" s="329"/>
      <c r="AF537" s="329"/>
      <c r="AG537" s="329"/>
      <c r="AH537" s="329"/>
      <c r="AI537" s="329"/>
      <c r="AJ537" s="329"/>
      <c r="AK537" s="329"/>
      <c r="AL537" s="329"/>
      <c r="AM537" s="329"/>
      <c r="AN537" s="329"/>
      <c r="AO537" s="329"/>
      <c r="AP537" s="329"/>
      <c r="AQ537" s="329"/>
      <c r="AR537" s="329"/>
      <c r="AS537" s="329"/>
      <c r="AT537" s="329"/>
      <c r="AU537" s="329"/>
      <c r="AV537" s="329"/>
      <c r="AW537" s="329"/>
      <c r="AX537" s="329"/>
      <c r="AY537" s="329"/>
      <c r="AZ537" s="329"/>
      <c r="BA537" s="329"/>
      <c r="BB537" s="329"/>
      <c r="BC537" s="329"/>
      <c r="BD537" s="329"/>
      <c r="BE537" s="329"/>
      <c r="BF537" s="329"/>
      <c r="BG537" s="329"/>
      <c r="BH537" s="329"/>
      <c r="BI537" s="329"/>
      <c r="BJ537" s="329"/>
      <c r="BK537" s="329"/>
      <c r="BL537" s="329"/>
      <c r="BM537" s="329"/>
      <c r="BN537" s="329"/>
      <c r="BO537" s="253"/>
      <c r="BP537" s="253"/>
      <c r="BQ537" s="253"/>
      <c r="BR537" s="253"/>
      <c r="BS537" s="253"/>
      <c r="BT537" s="253"/>
      <c r="BU537" s="253"/>
      <c r="BV537" s="253"/>
      <c r="BW537" s="253"/>
      <c r="BX537" s="253"/>
      <c r="BY537" s="253"/>
      <c r="BZ537" s="253"/>
      <c r="CA537" s="253"/>
      <c r="CB537" s="253"/>
      <c r="CC537" s="253"/>
      <c r="CD537" s="253"/>
      <c r="CE537" s="253"/>
      <c r="CF537" s="253"/>
      <c r="CG537" s="253"/>
      <c r="CH537" s="253"/>
      <c r="CI537" s="253"/>
      <c r="CJ537" s="253"/>
      <c r="CK537" s="253"/>
      <c r="CL537" s="253"/>
    </row>
    <row r="538" spans="1:90" collapsed="1" x14ac:dyDescent="0.15">
      <c r="A538" s="112"/>
      <c r="B538" s="87"/>
      <c r="D538" s="88" t="s">
        <v>471</v>
      </c>
      <c r="F538" s="8" t="s">
        <v>466</v>
      </c>
      <c r="G538" s="335">
        <f t="shared" ref="G538:BN538" si="39">SUM(G539:G598)</f>
        <v>0</v>
      </c>
      <c r="H538" s="335">
        <f t="shared" si="39"/>
        <v>0</v>
      </c>
      <c r="I538" s="335">
        <f t="shared" si="39"/>
        <v>0</v>
      </c>
      <c r="J538" s="335">
        <f t="shared" si="39"/>
        <v>0</v>
      </c>
      <c r="K538" s="335">
        <f t="shared" si="39"/>
        <v>0</v>
      </c>
      <c r="L538" s="335">
        <f t="shared" si="39"/>
        <v>0</v>
      </c>
      <c r="M538" s="335">
        <f t="shared" si="39"/>
        <v>0</v>
      </c>
      <c r="N538" s="335">
        <f t="shared" si="39"/>
        <v>0</v>
      </c>
      <c r="O538" s="335">
        <f t="shared" si="39"/>
        <v>0</v>
      </c>
      <c r="P538" s="335">
        <f t="shared" si="39"/>
        <v>0</v>
      </c>
      <c r="Q538" s="335">
        <f t="shared" si="39"/>
        <v>0</v>
      </c>
      <c r="R538" s="335">
        <f t="shared" si="39"/>
        <v>0</v>
      </c>
      <c r="S538" s="335">
        <f t="shared" si="39"/>
        <v>0</v>
      </c>
      <c r="T538" s="335">
        <f t="shared" si="39"/>
        <v>0</v>
      </c>
      <c r="U538" s="335">
        <f t="shared" si="39"/>
        <v>0</v>
      </c>
      <c r="V538" s="335">
        <f t="shared" si="39"/>
        <v>0</v>
      </c>
      <c r="W538" s="335">
        <f t="shared" si="39"/>
        <v>0</v>
      </c>
      <c r="X538" s="335">
        <f t="shared" si="39"/>
        <v>0</v>
      </c>
      <c r="Y538" s="335">
        <f t="shared" si="39"/>
        <v>0</v>
      </c>
      <c r="Z538" s="335">
        <f t="shared" si="39"/>
        <v>0</v>
      </c>
      <c r="AA538" s="335">
        <f t="shared" si="39"/>
        <v>0</v>
      </c>
      <c r="AB538" s="335">
        <f t="shared" si="39"/>
        <v>0</v>
      </c>
      <c r="AC538" s="335">
        <f t="shared" si="39"/>
        <v>0</v>
      </c>
      <c r="AD538" s="335">
        <f t="shared" si="39"/>
        <v>0</v>
      </c>
      <c r="AE538" s="335">
        <f t="shared" si="39"/>
        <v>0</v>
      </c>
      <c r="AF538" s="335">
        <f t="shared" si="39"/>
        <v>0</v>
      </c>
      <c r="AG538" s="335">
        <f t="shared" si="39"/>
        <v>0</v>
      </c>
      <c r="AH538" s="335">
        <f t="shared" si="39"/>
        <v>0</v>
      </c>
      <c r="AI538" s="335">
        <f t="shared" si="39"/>
        <v>0</v>
      </c>
      <c r="AJ538" s="335">
        <f t="shared" si="39"/>
        <v>0</v>
      </c>
      <c r="AK538" s="335">
        <f t="shared" si="39"/>
        <v>0</v>
      </c>
      <c r="AL538" s="335">
        <f t="shared" si="39"/>
        <v>0</v>
      </c>
      <c r="AM538" s="335">
        <f t="shared" si="39"/>
        <v>0</v>
      </c>
      <c r="AN538" s="335">
        <f t="shared" si="39"/>
        <v>0</v>
      </c>
      <c r="AO538" s="335">
        <f t="shared" si="39"/>
        <v>0</v>
      </c>
      <c r="AP538" s="335">
        <f t="shared" si="39"/>
        <v>0</v>
      </c>
      <c r="AQ538" s="335">
        <f t="shared" si="39"/>
        <v>0</v>
      </c>
      <c r="AR538" s="335">
        <f t="shared" si="39"/>
        <v>0</v>
      </c>
      <c r="AS538" s="335">
        <f t="shared" si="39"/>
        <v>0</v>
      </c>
      <c r="AT538" s="335">
        <f t="shared" si="39"/>
        <v>0</v>
      </c>
      <c r="AU538" s="335">
        <f t="shared" si="39"/>
        <v>0</v>
      </c>
      <c r="AV538" s="335">
        <f t="shared" si="39"/>
        <v>0</v>
      </c>
      <c r="AW538" s="335">
        <f t="shared" si="39"/>
        <v>0</v>
      </c>
      <c r="AX538" s="335">
        <f t="shared" si="39"/>
        <v>0</v>
      </c>
      <c r="AY538" s="335">
        <f t="shared" si="39"/>
        <v>0</v>
      </c>
      <c r="AZ538" s="335">
        <f t="shared" si="39"/>
        <v>0</v>
      </c>
      <c r="BA538" s="335">
        <f t="shared" si="39"/>
        <v>0</v>
      </c>
      <c r="BB538" s="335">
        <f t="shared" si="39"/>
        <v>0</v>
      </c>
      <c r="BC538" s="335">
        <f t="shared" si="39"/>
        <v>0</v>
      </c>
      <c r="BD538" s="335">
        <f t="shared" si="39"/>
        <v>0</v>
      </c>
      <c r="BE538" s="335">
        <f t="shared" si="39"/>
        <v>0</v>
      </c>
      <c r="BF538" s="335">
        <f t="shared" si="39"/>
        <v>0</v>
      </c>
      <c r="BG538" s="335">
        <f t="shared" si="39"/>
        <v>0</v>
      </c>
      <c r="BH538" s="335">
        <f t="shared" si="39"/>
        <v>0</v>
      </c>
      <c r="BI538" s="335">
        <f t="shared" si="39"/>
        <v>0</v>
      </c>
      <c r="BJ538" s="335">
        <f t="shared" si="39"/>
        <v>0</v>
      </c>
      <c r="BK538" s="335">
        <f t="shared" si="39"/>
        <v>0</v>
      </c>
      <c r="BL538" s="335">
        <f t="shared" si="39"/>
        <v>0</v>
      </c>
      <c r="BM538" s="335">
        <f t="shared" si="39"/>
        <v>0</v>
      </c>
      <c r="BN538" s="335">
        <f t="shared" si="39"/>
        <v>0</v>
      </c>
      <c r="BO538" s="253"/>
      <c r="BP538" s="253"/>
      <c r="BQ538" s="253"/>
      <c r="BR538" s="253"/>
      <c r="BS538" s="253"/>
      <c r="BT538" s="253"/>
      <c r="BU538" s="253"/>
      <c r="BV538" s="253"/>
      <c r="BW538" s="253"/>
      <c r="BX538" s="253"/>
      <c r="BY538" s="253"/>
      <c r="BZ538" s="253"/>
      <c r="CA538" s="253"/>
      <c r="CB538" s="253"/>
      <c r="CC538" s="253"/>
      <c r="CD538" s="253"/>
      <c r="CE538" s="253"/>
      <c r="CF538" s="253"/>
      <c r="CG538" s="253"/>
      <c r="CH538" s="253"/>
      <c r="CI538" s="253"/>
      <c r="CJ538" s="253"/>
      <c r="CK538" s="253"/>
      <c r="CL538" s="253"/>
    </row>
    <row r="539" spans="1:90" hidden="1" outlineLevel="1" x14ac:dyDescent="0.15">
      <c r="A539" s="112"/>
      <c r="B539" s="336"/>
      <c r="C539" s="8" cm="1">
        <f t="array" ref="C539:C598">TRANSPOSE(G$7:BN$7)</f>
        <v>1</v>
      </c>
      <c r="D539" s="337" cm="1">
        <f t="array" ref="D539:D598">TRANSPOSE(G412:BN412)</f>
        <v>0</v>
      </c>
      <c r="E539" s="8">
        <f>E476</f>
        <v>0</v>
      </c>
      <c r="F539" s="338"/>
      <c r="G539" s="339">
        <f>IF(OR($C539&gt;G$7,$C539+$E539-1&lt;G$7),0,$D539-SUM($F415:F415))</f>
        <v>0</v>
      </c>
      <c r="H539" s="339">
        <f>IF(OR($C539&gt;H$7,$C539+$E539-1&lt;H$7),0,$D539-SUM($F415:G415))</f>
        <v>0</v>
      </c>
      <c r="I539" s="339">
        <f>IF(OR($C539&gt;I$7,$C539+$E539-1&lt;I$7),0,$D539-SUM($F415:H415))</f>
        <v>0</v>
      </c>
      <c r="J539" s="339">
        <f>IF(OR($C539&gt;J$7,$C539+$E539-1&lt;J$7),0,$D539-SUM($F415:I415))</f>
        <v>0</v>
      </c>
      <c r="K539" s="339">
        <f>IF(OR($C539&gt;K$7,$C539+$E539-1&lt;K$7),0,$D539-SUM($F415:J415))</f>
        <v>0</v>
      </c>
      <c r="L539" s="339">
        <f>IF(OR($C539&gt;L$7,$C539+$E539-1&lt;L$7),0,$D539-SUM($F415:K415))</f>
        <v>0</v>
      </c>
      <c r="M539" s="339">
        <f>IF(OR($C539&gt;M$7,$C539+$E539-1&lt;M$7),0,$D539-SUM($F415:L415))</f>
        <v>0</v>
      </c>
      <c r="N539" s="339">
        <f>IF(OR($C539&gt;N$7,$C539+$E539-1&lt;N$7),0,$D539-SUM($F415:M415))</f>
        <v>0</v>
      </c>
      <c r="O539" s="339">
        <f>IF(OR($C539&gt;O$7,$C539+$E539-1&lt;O$7),0,$D539-SUM($F415:N415))</f>
        <v>0</v>
      </c>
      <c r="P539" s="339">
        <f>IF(OR($C539&gt;P$7,$C539+$E539-1&lt;P$7),0,$D539-SUM($F415:O415))</f>
        <v>0</v>
      </c>
      <c r="Q539" s="339">
        <f>IF(OR($C539&gt;Q$7,$C539+$E539-1&lt;Q$7),0,$D539-SUM($F415:P415))</f>
        <v>0</v>
      </c>
      <c r="R539" s="339">
        <f>IF(OR($C539&gt;R$7,$C539+$E539-1&lt;R$7),0,$D539-SUM($F415:Q415))</f>
        <v>0</v>
      </c>
      <c r="S539" s="339">
        <f>IF(OR($C539&gt;S$7,$C539+$E539-1&lt;S$7),0,$D539-SUM($F415:R415))</f>
        <v>0</v>
      </c>
      <c r="T539" s="339">
        <f>IF(OR($C539&gt;T$7,$C539+$E539-1&lt;T$7),0,$D539-SUM($F415:S415))</f>
        <v>0</v>
      </c>
      <c r="U539" s="339">
        <f>IF(OR($C539&gt;U$7,$C539+$E539-1&lt;U$7),0,$D539-SUM($F415:T415))</f>
        <v>0</v>
      </c>
      <c r="V539" s="339">
        <f>IF(OR($C539&gt;V$7,$C539+$E539-1&lt;V$7),0,$D539-SUM($F415:U415))</f>
        <v>0</v>
      </c>
      <c r="W539" s="339">
        <f>IF(OR($C539&gt;W$7,$C539+$E539-1&lt;W$7),0,$D539-SUM($F415:V415))</f>
        <v>0</v>
      </c>
      <c r="X539" s="339">
        <f>IF(OR($C539&gt;X$7,$C539+$E539-1&lt;X$7),0,$D539-SUM($F415:W415))</f>
        <v>0</v>
      </c>
      <c r="Y539" s="339">
        <f>IF(OR($C539&gt;Y$7,$C539+$E539-1&lt;Y$7),0,$D539-SUM($F415:X415))</f>
        <v>0</v>
      </c>
      <c r="Z539" s="339">
        <f>IF(OR($C539&gt;Z$7,$C539+$E539-1&lt;Z$7),0,$D539-SUM($F415:Y415))</f>
        <v>0</v>
      </c>
      <c r="AA539" s="339">
        <f>IF(OR($C539&gt;AA$7,$C539+$E539-1&lt;AA$7),0,$D539-SUM($F415:Z415))</f>
        <v>0</v>
      </c>
      <c r="AB539" s="339">
        <f>IF(OR($C539&gt;AB$7,$C539+$E539-1&lt;AB$7),0,$D539-SUM($F415:AA415))</f>
        <v>0</v>
      </c>
      <c r="AC539" s="339">
        <f>IF(OR($C539&gt;AC$7,$C539+$E539-1&lt;AC$7),0,$D539-SUM($F415:AB415))</f>
        <v>0</v>
      </c>
      <c r="AD539" s="339">
        <f>IF(OR($C539&gt;AD$7,$C539+$E539-1&lt;AD$7),0,$D539-SUM($F415:AC415))</f>
        <v>0</v>
      </c>
      <c r="AE539" s="339">
        <f>IF(OR($C539&gt;AE$7,$C539+$E539-1&lt;AE$7),0,$D539-SUM($F415:AD415))</f>
        <v>0</v>
      </c>
      <c r="AF539" s="339">
        <f>IF(OR($C539&gt;AF$7,$C539+$E539-1&lt;AF$7),0,$D539-SUM($F415:AE415))</f>
        <v>0</v>
      </c>
      <c r="AG539" s="339">
        <f>IF(OR($C539&gt;AG$7,$C539+$E539-1&lt;AG$7),0,$D539-SUM($F415:AF415))</f>
        <v>0</v>
      </c>
      <c r="AH539" s="339">
        <f>IF(OR($C539&gt;AH$7,$C539+$E539-1&lt;AH$7),0,$D539-SUM($F415:AG415))</f>
        <v>0</v>
      </c>
      <c r="AI539" s="339">
        <f>IF(OR($C539&gt;AI$7,$C539+$E539-1&lt;AI$7),0,$D539-SUM($F415:AH415))</f>
        <v>0</v>
      </c>
      <c r="AJ539" s="339">
        <f>IF(OR($C539&gt;AJ$7,$C539+$E539-1&lt;AJ$7),0,$D539-SUM($F415:AI415))</f>
        <v>0</v>
      </c>
      <c r="AK539" s="339">
        <f>IF(OR($C539&gt;AK$7,$C539+$E539-1&lt;AK$7),0,$D539-SUM($F415:AJ415))</f>
        <v>0</v>
      </c>
      <c r="AL539" s="339">
        <f>IF(OR($C539&gt;AL$7,$C539+$E539-1&lt;AL$7),0,$D539-SUM($F415:AK415))</f>
        <v>0</v>
      </c>
      <c r="AM539" s="339">
        <f>IF(OR($C539&gt;AM$7,$C539+$E539-1&lt;AM$7),0,$D539-SUM($F415:AL415))</f>
        <v>0</v>
      </c>
      <c r="AN539" s="339">
        <f>IF(OR($C539&gt;AN$7,$C539+$E539-1&lt;AN$7),0,$D539-SUM($F415:AM415))</f>
        <v>0</v>
      </c>
      <c r="AO539" s="339">
        <f>IF(OR($C539&gt;AO$7,$C539+$E539-1&lt;AO$7),0,$D539-SUM($F415:AN415))</f>
        <v>0</v>
      </c>
      <c r="AP539" s="339">
        <f>IF(OR($C539&gt;AP$7,$C539+$E539-1&lt;AP$7),0,$D539-SUM($F415:AO415))</f>
        <v>0</v>
      </c>
      <c r="AQ539" s="339">
        <f>IF(OR($C539&gt;AQ$7,$C539+$E539-1&lt;AQ$7),0,$D539-SUM($F415:AP415))</f>
        <v>0</v>
      </c>
      <c r="AR539" s="339">
        <f>IF(OR($C539&gt;AR$7,$C539+$E539-1&lt;AR$7),0,$D539-SUM($F415:AQ415))</f>
        <v>0</v>
      </c>
      <c r="AS539" s="339">
        <f>IF(OR($C539&gt;AS$7,$C539+$E539-1&lt;AS$7),0,$D539-SUM($F415:AR415))</f>
        <v>0</v>
      </c>
      <c r="AT539" s="339">
        <f>IF(OR($C539&gt;AT$7,$C539+$E539-1&lt;AT$7),0,$D539-SUM($F415:AS415))</f>
        <v>0</v>
      </c>
      <c r="AU539" s="339">
        <f>IF(OR($C539&gt;AU$7,$C539+$E539-1&lt;AU$7),0,$D539-SUM($F415:AT415))</f>
        <v>0</v>
      </c>
      <c r="AV539" s="339">
        <f>IF(OR($C539&gt;AV$7,$C539+$E539-1&lt;AV$7),0,$D539-SUM($F415:AU415))</f>
        <v>0</v>
      </c>
      <c r="AW539" s="339">
        <f>IF(OR($C539&gt;AW$7,$C539+$E539-1&lt;AW$7),0,$D539-SUM($F415:AV415))</f>
        <v>0</v>
      </c>
      <c r="AX539" s="339">
        <f>IF(OR($C539&gt;AX$7,$C539+$E539-1&lt;AX$7),0,$D539-SUM($F415:AW415))</f>
        <v>0</v>
      </c>
      <c r="AY539" s="339">
        <f>IF(OR($C539&gt;AY$7,$C539+$E539-1&lt;AY$7),0,$D539-SUM($F415:AX415))</f>
        <v>0</v>
      </c>
      <c r="AZ539" s="339">
        <f>IF(OR($C539&gt;AZ$7,$C539+$E539-1&lt;AZ$7),0,$D539-SUM($F415:AY415))</f>
        <v>0</v>
      </c>
      <c r="BA539" s="339">
        <f>IF(OR($C539&gt;BA$7,$C539+$E539-1&lt;BA$7),0,$D539-SUM($F415:AZ415))</f>
        <v>0</v>
      </c>
      <c r="BB539" s="339">
        <f>IF(OR($C539&gt;BB$7,$C539+$E539-1&lt;BB$7),0,$D539-SUM($F415:BA415))</f>
        <v>0</v>
      </c>
      <c r="BC539" s="339">
        <f>IF(OR($C539&gt;BC$7,$C539+$E539-1&lt;BC$7),0,$D539-SUM($F415:BB415))</f>
        <v>0</v>
      </c>
      <c r="BD539" s="339">
        <f>IF(OR($C539&gt;BD$7,$C539+$E539-1&lt;BD$7),0,$D539-SUM($F415:BC415))</f>
        <v>0</v>
      </c>
      <c r="BE539" s="339">
        <f>IF(OR($C539&gt;BE$7,$C539+$E539-1&lt;BE$7),0,$D539-SUM($F415:BD415))</f>
        <v>0</v>
      </c>
      <c r="BF539" s="339">
        <f>IF(OR($C539&gt;BF$7,$C539+$E539-1&lt;BF$7),0,$D539-SUM($F415:BE415))</f>
        <v>0</v>
      </c>
      <c r="BG539" s="339">
        <f>IF(OR($C539&gt;BG$7,$C539+$E539-1&lt;BG$7),0,$D539-SUM($F415:BF415))</f>
        <v>0</v>
      </c>
      <c r="BH539" s="339">
        <f>IF(OR($C539&gt;BH$7,$C539+$E539-1&lt;BH$7),0,$D539-SUM($F415:BG415))</f>
        <v>0</v>
      </c>
      <c r="BI539" s="339">
        <f>IF(OR($C539&gt;BI$7,$C539+$E539-1&lt;BI$7),0,$D539-SUM($F415:BH415))</f>
        <v>0</v>
      </c>
      <c r="BJ539" s="339">
        <f>IF(OR($C539&gt;BJ$7,$C539+$E539-1&lt;BJ$7),0,$D539-SUM($F415:BI415))</f>
        <v>0</v>
      </c>
      <c r="BK539" s="339">
        <f>IF(OR($C539&gt;BK$7,$C539+$E539-1&lt;BK$7),0,$D539-SUM($F415:BJ415))</f>
        <v>0</v>
      </c>
      <c r="BL539" s="339">
        <f>IF(OR($C539&gt;BL$7,$C539+$E539-1&lt;BL$7),0,$D539-SUM($F415:BK415))</f>
        <v>0</v>
      </c>
      <c r="BM539" s="339">
        <f>IF(OR($C539&gt;BM$7,$C539+$E539-1&lt;BM$7),0,$D539-SUM($F415:BL415))</f>
        <v>0</v>
      </c>
      <c r="BN539" s="339">
        <f>IF(OR($C539&gt;BN$7,$C539+$E539-1&lt;BN$7),0,$D539-SUM($F415:BM415))</f>
        <v>0</v>
      </c>
      <c r="BO539" s="253"/>
      <c r="BP539" s="253"/>
      <c r="BQ539" s="253"/>
      <c r="BR539" s="253"/>
      <c r="BS539" s="253"/>
      <c r="BT539" s="253"/>
      <c r="BU539" s="253"/>
      <c r="BV539" s="253"/>
      <c r="BW539" s="253"/>
      <c r="BX539" s="253"/>
      <c r="BY539" s="253"/>
      <c r="BZ539" s="253"/>
      <c r="CA539" s="253"/>
      <c r="CB539" s="253"/>
      <c r="CC539" s="253"/>
      <c r="CD539" s="253"/>
      <c r="CE539" s="253"/>
      <c r="CF539" s="253"/>
      <c r="CG539" s="253"/>
      <c r="CH539" s="253"/>
      <c r="CI539" s="253"/>
      <c r="CJ539" s="253"/>
      <c r="CK539" s="253"/>
      <c r="CL539" s="253"/>
    </row>
    <row r="540" spans="1:90" hidden="1" outlineLevel="1" x14ac:dyDescent="0.15">
      <c r="A540" s="112"/>
      <c r="B540" s="336"/>
      <c r="C540" s="8">
        <v>2</v>
      </c>
      <c r="D540" s="337">
        <v>0</v>
      </c>
      <c r="E540" s="8">
        <f>E539</f>
        <v>0</v>
      </c>
      <c r="F540" s="338"/>
      <c r="G540" s="339">
        <f>IF(OR($C540&gt;G$7,$C540+$E540-1&lt;G$7),0,$D540-SUM($F416:F416))</f>
        <v>0</v>
      </c>
      <c r="H540" s="339">
        <f>IF(OR($C540&gt;H$7,$C540+$E540-1&lt;H$7),0,$D540-SUM($F416:G416))</f>
        <v>0</v>
      </c>
      <c r="I540" s="339">
        <f>IF(OR($C540&gt;I$7,$C540+$E540-1&lt;I$7),0,$D540-SUM($F416:H416))</f>
        <v>0</v>
      </c>
      <c r="J540" s="339">
        <f>IF(OR($C540&gt;J$7,$C540+$E540-1&lt;J$7),0,$D540-SUM($F416:I416))</f>
        <v>0</v>
      </c>
      <c r="K540" s="339">
        <f>IF(OR($C540&gt;K$7,$C540+$E540-1&lt;K$7),0,$D540-SUM($F416:J416))</f>
        <v>0</v>
      </c>
      <c r="L540" s="339">
        <f>IF(OR($C540&gt;L$7,$C540+$E540-1&lt;L$7),0,$D540-SUM($F416:K416))</f>
        <v>0</v>
      </c>
      <c r="M540" s="339">
        <f>IF(OR($C540&gt;M$7,$C540+$E540-1&lt;M$7),0,$D540-SUM($F416:L416))</f>
        <v>0</v>
      </c>
      <c r="N540" s="339">
        <f>IF(OR($C540&gt;N$7,$C540+$E540-1&lt;N$7),0,$D540-SUM($F416:M416))</f>
        <v>0</v>
      </c>
      <c r="O540" s="339">
        <f>IF(OR($C540&gt;O$7,$C540+$E540-1&lt;O$7),0,$D540-SUM($F416:N416))</f>
        <v>0</v>
      </c>
      <c r="P540" s="339">
        <f>IF(OR($C540&gt;P$7,$C540+$E540-1&lt;P$7),0,$D540-SUM($F416:O416))</f>
        <v>0</v>
      </c>
      <c r="Q540" s="339">
        <f>IF(OR($C540&gt;Q$7,$C540+$E540-1&lt;Q$7),0,$D540-SUM($F416:P416))</f>
        <v>0</v>
      </c>
      <c r="R540" s="339">
        <f>IF(OR($C540&gt;R$7,$C540+$E540-1&lt;R$7),0,$D540-SUM($F416:Q416))</f>
        <v>0</v>
      </c>
      <c r="S540" s="339">
        <f>IF(OR($C540&gt;S$7,$C540+$E540-1&lt;S$7),0,$D540-SUM($F416:R416))</f>
        <v>0</v>
      </c>
      <c r="T540" s="339">
        <f>IF(OR($C540&gt;T$7,$C540+$E540-1&lt;T$7),0,$D540-SUM($F416:S416))</f>
        <v>0</v>
      </c>
      <c r="U540" s="339">
        <f>IF(OR($C540&gt;U$7,$C540+$E540-1&lt;U$7),0,$D540-SUM($F416:T416))</f>
        <v>0</v>
      </c>
      <c r="V540" s="339">
        <f>IF(OR($C540&gt;V$7,$C540+$E540-1&lt;V$7),0,$D540-SUM($F416:U416))</f>
        <v>0</v>
      </c>
      <c r="W540" s="339">
        <f>IF(OR($C540&gt;W$7,$C540+$E540-1&lt;W$7),0,$D540-SUM($F416:V416))</f>
        <v>0</v>
      </c>
      <c r="X540" s="339">
        <f>IF(OR($C540&gt;X$7,$C540+$E540-1&lt;X$7),0,$D540-SUM($F416:W416))</f>
        <v>0</v>
      </c>
      <c r="Y540" s="339">
        <f>IF(OR($C540&gt;Y$7,$C540+$E540-1&lt;Y$7),0,$D540-SUM($F416:X416))</f>
        <v>0</v>
      </c>
      <c r="Z540" s="339">
        <f>IF(OR($C540&gt;Z$7,$C540+$E540-1&lt;Z$7),0,$D540-SUM($F416:Y416))</f>
        <v>0</v>
      </c>
      <c r="AA540" s="339">
        <f>IF(OR($C540&gt;AA$7,$C540+$E540-1&lt;AA$7),0,$D540-SUM($F416:Z416))</f>
        <v>0</v>
      </c>
      <c r="AB540" s="339">
        <f>IF(OR($C540&gt;AB$7,$C540+$E540-1&lt;AB$7),0,$D540-SUM($F416:AA416))</f>
        <v>0</v>
      </c>
      <c r="AC540" s="339">
        <f>IF(OR($C540&gt;AC$7,$C540+$E540-1&lt;AC$7),0,$D540-SUM($F416:AB416))</f>
        <v>0</v>
      </c>
      <c r="AD540" s="339">
        <f>IF(OR($C540&gt;AD$7,$C540+$E540-1&lt;AD$7),0,$D540-SUM($F416:AC416))</f>
        <v>0</v>
      </c>
      <c r="AE540" s="339">
        <f>IF(OR($C540&gt;AE$7,$C540+$E540-1&lt;AE$7),0,$D540-SUM($F416:AD416))</f>
        <v>0</v>
      </c>
      <c r="AF540" s="339">
        <f>IF(OR($C540&gt;AF$7,$C540+$E540-1&lt;AF$7),0,$D540-SUM($F416:AE416))</f>
        <v>0</v>
      </c>
      <c r="AG540" s="339">
        <f>IF(OR($C540&gt;AG$7,$C540+$E540-1&lt;AG$7),0,$D540-SUM($F416:AF416))</f>
        <v>0</v>
      </c>
      <c r="AH540" s="339">
        <f>IF(OR($C540&gt;AH$7,$C540+$E540-1&lt;AH$7),0,$D540-SUM($F416:AG416))</f>
        <v>0</v>
      </c>
      <c r="AI540" s="339">
        <f>IF(OR($C540&gt;AI$7,$C540+$E540-1&lt;AI$7),0,$D540-SUM($F416:AH416))</f>
        <v>0</v>
      </c>
      <c r="AJ540" s="339">
        <f>IF(OR($C540&gt;AJ$7,$C540+$E540-1&lt;AJ$7),0,$D540-SUM($F416:AI416))</f>
        <v>0</v>
      </c>
      <c r="AK540" s="339">
        <f>IF(OR($C540&gt;AK$7,$C540+$E540-1&lt;AK$7),0,$D540-SUM($F416:AJ416))</f>
        <v>0</v>
      </c>
      <c r="AL540" s="339">
        <f>IF(OR($C540&gt;AL$7,$C540+$E540-1&lt;AL$7),0,$D540-SUM($F416:AK416))</f>
        <v>0</v>
      </c>
      <c r="AM540" s="339">
        <f>IF(OR($C540&gt;AM$7,$C540+$E540-1&lt;AM$7),0,$D540-SUM($F416:AL416))</f>
        <v>0</v>
      </c>
      <c r="AN540" s="339">
        <f>IF(OR($C540&gt;AN$7,$C540+$E540-1&lt;AN$7),0,$D540-SUM($F416:AM416))</f>
        <v>0</v>
      </c>
      <c r="AO540" s="339">
        <f>IF(OR($C540&gt;AO$7,$C540+$E540-1&lt;AO$7),0,$D540-SUM($F416:AN416))</f>
        <v>0</v>
      </c>
      <c r="AP540" s="339">
        <f>IF(OR($C540&gt;AP$7,$C540+$E540-1&lt;AP$7),0,$D540-SUM($F416:AO416))</f>
        <v>0</v>
      </c>
      <c r="AQ540" s="339">
        <f>IF(OR($C540&gt;AQ$7,$C540+$E540-1&lt;AQ$7),0,$D540-SUM($F416:AP416))</f>
        <v>0</v>
      </c>
      <c r="AR540" s="339">
        <f>IF(OR($C540&gt;AR$7,$C540+$E540-1&lt;AR$7),0,$D540-SUM($F416:AQ416))</f>
        <v>0</v>
      </c>
      <c r="AS540" s="339">
        <f>IF(OR($C540&gt;AS$7,$C540+$E540-1&lt;AS$7),0,$D540-SUM($F416:AR416))</f>
        <v>0</v>
      </c>
      <c r="AT540" s="339">
        <f>IF(OR($C540&gt;AT$7,$C540+$E540-1&lt;AT$7),0,$D540-SUM($F416:AS416))</f>
        <v>0</v>
      </c>
      <c r="AU540" s="339">
        <f>IF(OR($C540&gt;AU$7,$C540+$E540-1&lt;AU$7),0,$D540-SUM($F416:AT416))</f>
        <v>0</v>
      </c>
      <c r="AV540" s="339">
        <f>IF(OR($C540&gt;AV$7,$C540+$E540-1&lt;AV$7),0,$D540-SUM($F416:AU416))</f>
        <v>0</v>
      </c>
      <c r="AW540" s="339">
        <f>IF(OR($C540&gt;AW$7,$C540+$E540-1&lt;AW$7),0,$D540-SUM($F416:AV416))</f>
        <v>0</v>
      </c>
      <c r="AX540" s="339">
        <f>IF(OR($C540&gt;AX$7,$C540+$E540-1&lt;AX$7),0,$D540-SUM($F416:AW416))</f>
        <v>0</v>
      </c>
      <c r="AY540" s="339">
        <f>IF(OR($C540&gt;AY$7,$C540+$E540-1&lt;AY$7),0,$D540-SUM($F416:AX416))</f>
        <v>0</v>
      </c>
      <c r="AZ540" s="339">
        <f>IF(OR($C540&gt;AZ$7,$C540+$E540-1&lt;AZ$7),0,$D540-SUM($F416:AY416))</f>
        <v>0</v>
      </c>
      <c r="BA540" s="339">
        <f>IF(OR($C540&gt;BA$7,$C540+$E540-1&lt;BA$7),0,$D540-SUM($F416:AZ416))</f>
        <v>0</v>
      </c>
      <c r="BB540" s="339">
        <f>IF(OR($C540&gt;BB$7,$C540+$E540-1&lt;BB$7),0,$D540-SUM($F416:BA416))</f>
        <v>0</v>
      </c>
      <c r="BC540" s="339">
        <f>IF(OR($C540&gt;BC$7,$C540+$E540-1&lt;BC$7),0,$D540-SUM($F416:BB416))</f>
        <v>0</v>
      </c>
      <c r="BD540" s="339">
        <f>IF(OR($C540&gt;BD$7,$C540+$E540-1&lt;BD$7),0,$D540-SUM($F416:BC416))</f>
        <v>0</v>
      </c>
      <c r="BE540" s="339">
        <f>IF(OR($C540&gt;BE$7,$C540+$E540-1&lt;BE$7),0,$D540-SUM($F416:BD416))</f>
        <v>0</v>
      </c>
      <c r="BF540" s="339">
        <f>IF(OR($C540&gt;BF$7,$C540+$E540-1&lt;BF$7),0,$D540-SUM($F416:BE416))</f>
        <v>0</v>
      </c>
      <c r="BG540" s="339">
        <f>IF(OR($C540&gt;BG$7,$C540+$E540-1&lt;BG$7),0,$D540-SUM($F416:BF416))</f>
        <v>0</v>
      </c>
      <c r="BH540" s="339">
        <f>IF(OR($C540&gt;BH$7,$C540+$E540-1&lt;BH$7),0,$D540-SUM($F416:BG416))</f>
        <v>0</v>
      </c>
      <c r="BI540" s="339">
        <f>IF(OR($C540&gt;BI$7,$C540+$E540-1&lt;BI$7),0,$D540-SUM($F416:BH416))</f>
        <v>0</v>
      </c>
      <c r="BJ540" s="339">
        <f>IF(OR($C540&gt;BJ$7,$C540+$E540-1&lt;BJ$7),0,$D540-SUM($F416:BI416))</f>
        <v>0</v>
      </c>
      <c r="BK540" s="339">
        <f>IF(OR($C540&gt;BK$7,$C540+$E540-1&lt;BK$7),0,$D540-SUM($F416:BJ416))</f>
        <v>0</v>
      </c>
      <c r="BL540" s="339">
        <f>IF(OR($C540&gt;BL$7,$C540+$E540-1&lt;BL$7),0,$D540-SUM($F416:BK416))</f>
        <v>0</v>
      </c>
      <c r="BM540" s="339">
        <f>IF(OR($C540&gt;BM$7,$C540+$E540-1&lt;BM$7),0,$D540-SUM($F416:BL416))</f>
        <v>0</v>
      </c>
      <c r="BN540" s="339">
        <f>IF(OR($C540&gt;BN$7,$C540+$E540-1&lt;BN$7),0,$D540-SUM($F416:BM416))</f>
        <v>0</v>
      </c>
      <c r="BO540" s="253"/>
      <c r="BP540" s="253"/>
      <c r="BQ540" s="253"/>
      <c r="BR540" s="253"/>
      <c r="BS540" s="253"/>
      <c r="BT540" s="253"/>
      <c r="BU540" s="253"/>
      <c r="BV540" s="253"/>
      <c r="BW540" s="253"/>
      <c r="BX540" s="253"/>
      <c r="BY540" s="253"/>
      <c r="BZ540" s="253"/>
      <c r="CA540" s="253"/>
      <c r="CB540" s="253"/>
      <c r="CC540" s="253"/>
      <c r="CD540" s="253"/>
      <c r="CE540" s="253"/>
      <c r="CF540" s="253"/>
      <c r="CG540" s="253"/>
      <c r="CH540" s="253"/>
      <c r="CI540" s="253"/>
      <c r="CJ540" s="253"/>
      <c r="CK540" s="253"/>
      <c r="CL540" s="253"/>
    </row>
    <row r="541" spans="1:90" hidden="1" outlineLevel="1" x14ac:dyDescent="0.15">
      <c r="A541" s="112"/>
      <c r="B541" s="336"/>
      <c r="C541" s="8">
        <v>3</v>
      </c>
      <c r="D541" s="337">
        <v>0</v>
      </c>
      <c r="E541" s="8">
        <f t="shared" ref="E541:E598" si="40">E540</f>
        <v>0</v>
      </c>
      <c r="F541" s="338"/>
      <c r="G541" s="339">
        <f>IF(OR($C541&gt;G$7,$C541+$E541-1&lt;G$7),0,$D541-SUM($F417:F417))</f>
        <v>0</v>
      </c>
      <c r="H541" s="339">
        <f>IF(OR($C541&gt;H$7,$C541+$E541-1&lt;H$7),0,$D541-SUM($F417:G417))</f>
        <v>0</v>
      </c>
      <c r="I541" s="339">
        <f>IF(OR($C541&gt;I$7,$C541+$E541-1&lt;I$7),0,$D541-SUM($F417:H417))</f>
        <v>0</v>
      </c>
      <c r="J541" s="339">
        <f>IF(OR($C541&gt;J$7,$C541+$E541-1&lt;J$7),0,$D541-SUM($F417:I417))</f>
        <v>0</v>
      </c>
      <c r="K541" s="339">
        <f>IF(OR($C541&gt;K$7,$C541+$E541-1&lt;K$7),0,$D541-SUM($F417:J417))</f>
        <v>0</v>
      </c>
      <c r="L541" s="339">
        <f>IF(OR($C541&gt;L$7,$C541+$E541-1&lt;L$7),0,$D541-SUM($F417:K417))</f>
        <v>0</v>
      </c>
      <c r="M541" s="339">
        <f>IF(OR($C541&gt;M$7,$C541+$E541-1&lt;M$7),0,$D541-SUM($F417:L417))</f>
        <v>0</v>
      </c>
      <c r="N541" s="339">
        <f>IF(OR($C541&gt;N$7,$C541+$E541-1&lt;N$7),0,$D541-SUM($F417:M417))</f>
        <v>0</v>
      </c>
      <c r="O541" s="339">
        <f>IF(OR($C541&gt;O$7,$C541+$E541-1&lt;O$7),0,$D541-SUM($F417:N417))</f>
        <v>0</v>
      </c>
      <c r="P541" s="339">
        <f>IF(OR($C541&gt;P$7,$C541+$E541-1&lt;P$7),0,$D541-SUM($F417:O417))</f>
        <v>0</v>
      </c>
      <c r="Q541" s="339">
        <f>IF(OR($C541&gt;Q$7,$C541+$E541-1&lt;Q$7),0,$D541-SUM($F417:P417))</f>
        <v>0</v>
      </c>
      <c r="R541" s="339">
        <f>IF(OR($C541&gt;R$7,$C541+$E541-1&lt;R$7),0,$D541-SUM($F417:Q417))</f>
        <v>0</v>
      </c>
      <c r="S541" s="339">
        <f>IF(OR($C541&gt;S$7,$C541+$E541-1&lt;S$7),0,$D541-SUM($F417:R417))</f>
        <v>0</v>
      </c>
      <c r="T541" s="339">
        <f>IF(OR($C541&gt;T$7,$C541+$E541-1&lt;T$7),0,$D541-SUM($F417:S417))</f>
        <v>0</v>
      </c>
      <c r="U541" s="339">
        <f>IF(OR($C541&gt;U$7,$C541+$E541-1&lt;U$7),0,$D541-SUM($F417:T417))</f>
        <v>0</v>
      </c>
      <c r="V541" s="339">
        <f>IF(OR($C541&gt;V$7,$C541+$E541-1&lt;V$7),0,$D541-SUM($F417:U417))</f>
        <v>0</v>
      </c>
      <c r="W541" s="339">
        <f>IF(OR($C541&gt;W$7,$C541+$E541-1&lt;W$7),0,$D541-SUM($F417:V417))</f>
        <v>0</v>
      </c>
      <c r="X541" s="339">
        <f>IF(OR($C541&gt;X$7,$C541+$E541-1&lt;X$7),0,$D541-SUM($F417:W417))</f>
        <v>0</v>
      </c>
      <c r="Y541" s="339">
        <f>IF(OR($C541&gt;Y$7,$C541+$E541-1&lt;Y$7),0,$D541-SUM($F417:X417))</f>
        <v>0</v>
      </c>
      <c r="Z541" s="339">
        <f>IF(OR($C541&gt;Z$7,$C541+$E541-1&lt;Z$7),0,$D541-SUM($F417:Y417))</f>
        <v>0</v>
      </c>
      <c r="AA541" s="339">
        <f>IF(OR($C541&gt;AA$7,$C541+$E541-1&lt;AA$7),0,$D541-SUM($F417:Z417))</f>
        <v>0</v>
      </c>
      <c r="AB541" s="339">
        <f>IF(OR($C541&gt;AB$7,$C541+$E541-1&lt;AB$7),0,$D541-SUM($F417:AA417))</f>
        <v>0</v>
      </c>
      <c r="AC541" s="339">
        <f>IF(OR($C541&gt;AC$7,$C541+$E541-1&lt;AC$7),0,$D541-SUM($F417:AB417))</f>
        <v>0</v>
      </c>
      <c r="AD541" s="339">
        <f>IF(OR($C541&gt;AD$7,$C541+$E541-1&lt;AD$7),0,$D541-SUM($F417:AC417))</f>
        <v>0</v>
      </c>
      <c r="AE541" s="339">
        <f>IF(OR($C541&gt;AE$7,$C541+$E541-1&lt;AE$7),0,$D541-SUM($F417:AD417))</f>
        <v>0</v>
      </c>
      <c r="AF541" s="339">
        <f>IF(OR($C541&gt;AF$7,$C541+$E541-1&lt;AF$7),0,$D541-SUM($F417:AE417))</f>
        <v>0</v>
      </c>
      <c r="AG541" s="339">
        <f>IF(OR($C541&gt;AG$7,$C541+$E541-1&lt;AG$7),0,$D541-SUM($F417:AF417))</f>
        <v>0</v>
      </c>
      <c r="AH541" s="339">
        <f>IF(OR($C541&gt;AH$7,$C541+$E541-1&lt;AH$7),0,$D541-SUM($F417:AG417))</f>
        <v>0</v>
      </c>
      <c r="AI541" s="339">
        <f>IF(OR($C541&gt;AI$7,$C541+$E541-1&lt;AI$7),0,$D541-SUM($F417:AH417))</f>
        <v>0</v>
      </c>
      <c r="AJ541" s="339">
        <f>IF(OR($C541&gt;AJ$7,$C541+$E541-1&lt;AJ$7),0,$D541-SUM($F417:AI417))</f>
        <v>0</v>
      </c>
      <c r="AK541" s="339">
        <f>IF(OR($C541&gt;AK$7,$C541+$E541-1&lt;AK$7),0,$D541-SUM($F417:AJ417))</f>
        <v>0</v>
      </c>
      <c r="AL541" s="339">
        <f>IF(OR($C541&gt;AL$7,$C541+$E541-1&lt;AL$7),0,$D541-SUM($F417:AK417))</f>
        <v>0</v>
      </c>
      <c r="AM541" s="339">
        <f>IF(OR($C541&gt;AM$7,$C541+$E541-1&lt;AM$7),0,$D541-SUM($F417:AL417))</f>
        <v>0</v>
      </c>
      <c r="AN541" s="339">
        <f>IF(OR($C541&gt;AN$7,$C541+$E541-1&lt;AN$7),0,$D541-SUM($F417:AM417))</f>
        <v>0</v>
      </c>
      <c r="AO541" s="339">
        <f>IF(OR($C541&gt;AO$7,$C541+$E541-1&lt;AO$7),0,$D541-SUM($F417:AN417))</f>
        <v>0</v>
      </c>
      <c r="AP541" s="339">
        <f>IF(OR($C541&gt;AP$7,$C541+$E541-1&lt;AP$7),0,$D541-SUM($F417:AO417))</f>
        <v>0</v>
      </c>
      <c r="AQ541" s="339">
        <f>IF(OR($C541&gt;AQ$7,$C541+$E541-1&lt;AQ$7),0,$D541-SUM($F417:AP417))</f>
        <v>0</v>
      </c>
      <c r="AR541" s="339">
        <f>IF(OR($C541&gt;AR$7,$C541+$E541-1&lt;AR$7),0,$D541-SUM($F417:AQ417))</f>
        <v>0</v>
      </c>
      <c r="AS541" s="339">
        <f>IF(OR($C541&gt;AS$7,$C541+$E541-1&lt;AS$7),0,$D541-SUM($F417:AR417))</f>
        <v>0</v>
      </c>
      <c r="AT541" s="339">
        <f>IF(OR($C541&gt;AT$7,$C541+$E541-1&lt;AT$7),0,$D541-SUM($F417:AS417))</f>
        <v>0</v>
      </c>
      <c r="AU541" s="339">
        <f>IF(OR($C541&gt;AU$7,$C541+$E541-1&lt;AU$7),0,$D541-SUM($F417:AT417))</f>
        <v>0</v>
      </c>
      <c r="AV541" s="339">
        <f>IF(OR($C541&gt;AV$7,$C541+$E541-1&lt;AV$7),0,$D541-SUM($F417:AU417))</f>
        <v>0</v>
      </c>
      <c r="AW541" s="339">
        <f>IF(OR($C541&gt;AW$7,$C541+$E541-1&lt;AW$7),0,$D541-SUM($F417:AV417))</f>
        <v>0</v>
      </c>
      <c r="AX541" s="339">
        <f>IF(OR($C541&gt;AX$7,$C541+$E541-1&lt;AX$7),0,$D541-SUM($F417:AW417))</f>
        <v>0</v>
      </c>
      <c r="AY541" s="339">
        <f>IF(OR($C541&gt;AY$7,$C541+$E541-1&lt;AY$7),0,$D541-SUM($F417:AX417))</f>
        <v>0</v>
      </c>
      <c r="AZ541" s="339">
        <f>IF(OR($C541&gt;AZ$7,$C541+$E541-1&lt;AZ$7),0,$D541-SUM($F417:AY417))</f>
        <v>0</v>
      </c>
      <c r="BA541" s="339">
        <f>IF(OR($C541&gt;BA$7,$C541+$E541-1&lt;BA$7),0,$D541-SUM($F417:AZ417))</f>
        <v>0</v>
      </c>
      <c r="BB541" s="339">
        <f>IF(OR($C541&gt;BB$7,$C541+$E541-1&lt;BB$7),0,$D541-SUM($F417:BA417))</f>
        <v>0</v>
      </c>
      <c r="BC541" s="339">
        <f>IF(OR($C541&gt;BC$7,$C541+$E541-1&lt;BC$7),0,$D541-SUM($F417:BB417))</f>
        <v>0</v>
      </c>
      <c r="BD541" s="339">
        <f>IF(OR($C541&gt;BD$7,$C541+$E541-1&lt;BD$7),0,$D541-SUM($F417:BC417))</f>
        <v>0</v>
      </c>
      <c r="BE541" s="339">
        <f>IF(OR($C541&gt;BE$7,$C541+$E541-1&lt;BE$7),0,$D541-SUM($F417:BD417))</f>
        <v>0</v>
      </c>
      <c r="BF541" s="339">
        <f>IF(OR($C541&gt;BF$7,$C541+$E541-1&lt;BF$7),0,$D541-SUM($F417:BE417))</f>
        <v>0</v>
      </c>
      <c r="BG541" s="339">
        <f>IF(OR($C541&gt;BG$7,$C541+$E541-1&lt;BG$7),0,$D541-SUM($F417:BF417))</f>
        <v>0</v>
      </c>
      <c r="BH541" s="339">
        <f>IF(OR($C541&gt;BH$7,$C541+$E541-1&lt;BH$7),0,$D541-SUM($F417:BG417))</f>
        <v>0</v>
      </c>
      <c r="BI541" s="339">
        <f>IF(OR($C541&gt;BI$7,$C541+$E541-1&lt;BI$7),0,$D541-SUM($F417:BH417))</f>
        <v>0</v>
      </c>
      <c r="BJ541" s="339">
        <f>IF(OR($C541&gt;BJ$7,$C541+$E541-1&lt;BJ$7),0,$D541-SUM($F417:BI417))</f>
        <v>0</v>
      </c>
      <c r="BK541" s="339">
        <f>IF(OR($C541&gt;BK$7,$C541+$E541-1&lt;BK$7),0,$D541-SUM($F417:BJ417))</f>
        <v>0</v>
      </c>
      <c r="BL541" s="339">
        <f>IF(OR($C541&gt;BL$7,$C541+$E541-1&lt;BL$7),0,$D541-SUM($F417:BK417))</f>
        <v>0</v>
      </c>
      <c r="BM541" s="339">
        <f>IF(OR($C541&gt;BM$7,$C541+$E541-1&lt;BM$7),0,$D541-SUM($F417:BL417))</f>
        <v>0</v>
      </c>
      <c r="BN541" s="339">
        <f>IF(OR($C541&gt;BN$7,$C541+$E541-1&lt;BN$7),0,$D541-SUM($F417:BM417))</f>
        <v>0</v>
      </c>
      <c r="BO541" s="253"/>
      <c r="BP541" s="253"/>
      <c r="BQ541" s="253"/>
      <c r="BR541" s="253"/>
      <c r="BS541" s="253"/>
      <c r="BT541" s="253"/>
      <c r="BU541" s="253"/>
      <c r="BV541" s="253"/>
      <c r="BW541" s="253"/>
      <c r="BX541" s="253"/>
      <c r="BY541" s="253"/>
      <c r="BZ541" s="253"/>
      <c r="CA541" s="253"/>
      <c r="CB541" s="253"/>
      <c r="CC541" s="253"/>
      <c r="CD541" s="253"/>
      <c r="CE541" s="253"/>
      <c r="CF541" s="253"/>
      <c r="CG541" s="253"/>
      <c r="CH541" s="253"/>
      <c r="CI541" s="253"/>
      <c r="CJ541" s="253"/>
      <c r="CK541" s="253"/>
      <c r="CL541" s="253"/>
    </row>
    <row r="542" spans="1:90" hidden="1" outlineLevel="1" x14ac:dyDescent="0.15">
      <c r="A542" s="112"/>
      <c r="B542" s="336"/>
      <c r="C542" s="8">
        <v>4</v>
      </c>
      <c r="D542" s="337">
        <v>0</v>
      </c>
      <c r="E542" s="8">
        <f t="shared" si="40"/>
        <v>0</v>
      </c>
      <c r="F542" s="338"/>
      <c r="G542" s="339">
        <f>IF(OR($C542&gt;G$7,$C542+$E542-1&lt;G$7),0,$D542-SUM($F418:F418))</f>
        <v>0</v>
      </c>
      <c r="H542" s="339">
        <f>IF(OR($C542&gt;H$7,$C542+$E542-1&lt;H$7),0,$D542-SUM($F418:G418))</f>
        <v>0</v>
      </c>
      <c r="I542" s="339">
        <f>IF(OR($C542&gt;I$7,$C542+$E542-1&lt;I$7),0,$D542-SUM($F418:H418))</f>
        <v>0</v>
      </c>
      <c r="J542" s="339">
        <f>IF(OR($C542&gt;J$7,$C542+$E542-1&lt;J$7),0,$D542-SUM($F418:I418))</f>
        <v>0</v>
      </c>
      <c r="K542" s="339">
        <f>IF(OR($C542&gt;K$7,$C542+$E542-1&lt;K$7),0,$D542-SUM($F418:J418))</f>
        <v>0</v>
      </c>
      <c r="L542" s="339">
        <f>IF(OR($C542&gt;L$7,$C542+$E542-1&lt;L$7),0,$D542-SUM($F418:K418))</f>
        <v>0</v>
      </c>
      <c r="M542" s="339">
        <f>IF(OR($C542&gt;M$7,$C542+$E542-1&lt;M$7),0,$D542-SUM($F418:L418))</f>
        <v>0</v>
      </c>
      <c r="N542" s="339">
        <f>IF(OR($C542&gt;N$7,$C542+$E542-1&lt;N$7),0,$D542-SUM($F418:M418))</f>
        <v>0</v>
      </c>
      <c r="O542" s="339">
        <f>IF(OR($C542&gt;O$7,$C542+$E542-1&lt;O$7),0,$D542-SUM($F418:N418))</f>
        <v>0</v>
      </c>
      <c r="P542" s="339">
        <f>IF(OR($C542&gt;P$7,$C542+$E542-1&lt;P$7),0,$D542-SUM($F418:O418))</f>
        <v>0</v>
      </c>
      <c r="Q542" s="339">
        <f>IF(OR($C542&gt;Q$7,$C542+$E542-1&lt;Q$7),0,$D542-SUM($F418:P418))</f>
        <v>0</v>
      </c>
      <c r="R542" s="339">
        <f>IF(OR($C542&gt;R$7,$C542+$E542-1&lt;R$7),0,$D542-SUM($F418:Q418))</f>
        <v>0</v>
      </c>
      <c r="S542" s="339">
        <f>IF(OR($C542&gt;S$7,$C542+$E542-1&lt;S$7),0,$D542-SUM($F418:R418))</f>
        <v>0</v>
      </c>
      <c r="T542" s="339">
        <f>IF(OR($C542&gt;T$7,$C542+$E542-1&lt;T$7),0,$D542-SUM($F418:S418))</f>
        <v>0</v>
      </c>
      <c r="U542" s="339">
        <f>IF(OR($C542&gt;U$7,$C542+$E542-1&lt;U$7),0,$D542-SUM($F418:T418))</f>
        <v>0</v>
      </c>
      <c r="V542" s="339">
        <f>IF(OR($C542&gt;V$7,$C542+$E542-1&lt;V$7),0,$D542-SUM($F418:U418))</f>
        <v>0</v>
      </c>
      <c r="W542" s="339">
        <f>IF(OR($C542&gt;W$7,$C542+$E542-1&lt;W$7),0,$D542-SUM($F418:V418))</f>
        <v>0</v>
      </c>
      <c r="X542" s="339">
        <f>IF(OR($C542&gt;X$7,$C542+$E542-1&lt;X$7),0,$D542-SUM($F418:W418))</f>
        <v>0</v>
      </c>
      <c r="Y542" s="339">
        <f>IF(OR($C542&gt;Y$7,$C542+$E542-1&lt;Y$7),0,$D542-SUM($F418:X418))</f>
        <v>0</v>
      </c>
      <c r="Z542" s="339">
        <f>IF(OR($C542&gt;Z$7,$C542+$E542-1&lt;Z$7),0,$D542-SUM($F418:Y418))</f>
        <v>0</v>
      </c>
      <c r="AA542" s="339">
        <f>IF(OR($C542&gt;AA$7,$C542+$E542-1&lt;AA$7),0,$D542-SUM($F418:Z418))</f>
        <v>0</v>
      </c>
      <c r="AB542" s="339">
        <f>IF(OR($C542&gt;AB$7,$C542+$E542-1&lt;AB$7),0,$D542-SUM($F418:AA418))</f>
        <v>0</v>
      </c>
      <c r="AC542" s="339">
        <f>IF(OR($C542&gt;AC$7,$C542+$E542-1&lt;AC$7),0,$D542-SUM($F418:AB418))</f>
        <v>0</v>
      </c>
      <c r="AD542" s="339">
        <f>IF(OR($C542&gt;AD$7,$C542+$E542-1&lt;AD$7),0,$D542-SUM($F418:AC418))</f>
        <v>0</v>
      </c>
      <c r="AE542" s="339">
        <f>IF(OR($C542&gt;AE$7,$C542+$E542-1&lt;AE$7),0,$D542-SUM($F418:AD418))</f>
        <v>0</v>
      </c>
      <c r="AF542" s="339">
        <f>IF(OR($C542&gt;AF$7,$C542+$E542-1&lt;AF$7),0,$D542-SUM($F418:AE418))</f>
        <v>0</v>
      </c>
      <c r="AG542" s="339">
        <f>IF(OR($C542&gt;AG$7,$C542+$E542-1&lt;AG$7),0,$D542-SUM($F418:AF418))</f>
        <v>0</v>
      </c>
      <c r="AH542" s="339">
        <f>IF(OR($C542&gt;AH$7,$C542+$E542-1&lt;AH$7),0,$D542-SUM($F418:AG418))</f>
        <v>0</v>
      </c>
      <c r="AI542" s="339">
        <f>IF(OR($C542&gt;AI$7,$C542+$E542-1&lt;AI$7),0,$D542-SUM($F418:AH418))</f>
        <v>0</v>
      </c>
      <c r="AJ542" s="339">
        <f>IF(OR($C542&gt;AJ$7,$C542+$E542-1&lt;AJ$7),0,$D542-SUM($F418:AI418))</f>
        <v>0</v>
      </c>
      <c r="AK542" s="339">
        <f>IF(OR($C542&gt;AK$7,$C542+$E542-1&lt;AK$7),0,$D542-SUM($F418:AJ418))</f>
        <v>0</v>
      </c>
      <c r="AL542" s="339">
        <f>IF(OR($C542&gt;AL$7,$C542+$E542-1&lt;AL$7),0,$D542-SUM($F418:AK418))</f>
        <v>0</v>
      </c>
      <c r="AM542" s="339">
        <f>IF(OR($C542&gt;AM$7,$C542+$E542-1&lt;AM$7),0,$D542-SUM($F418:AL418))</f>
        <v>0</v>
      </c>
      <c r="AN542" s="339">
        <f>IF(OR($C542&gt;AN$7,$C542+$E542-1&lt;AN$7),0,$D542-SUM($F418:AM418))</f>
        <v>0</v>
      </c>
      <c r="AO542" s="339">
        <f>IF(OR($C542&gt;AO$7,$C542+$E542-1&lt;AO$7),0,$D542-SUM($F418:AN418))</f>
        <v>0</v>
      </c>
      <c r="AP542" s="339">
        <f>IF(OR($C542&gt;AP$7,$C542+$E542-1&lt;AP$7),0,$D542-SUM($F418:AO418))</f>
        <v>0</v>
      </c>
      <c r="AQ542" s="339">
        <f>IF(OR($C542&gt;AQ$7,$C542+$E542-1&lt;AQ$7),0,$D542-SUM($F418:AP418))</f>
        <v>0</v>
      </c>
      <c r="AR542" s="339">
        <f>IF(OR($C542&gt;AR$7,$C542+$E542-1&lt;AR$7),0,$D542-SUM($F418:AQ418))</f>
        <v>0</v>
      </c>
      <c r="AS542" s="339">
        <f>IF(OR($C542&gt;AS$7,$C542+$E542-1&lt;AS$7),0,$D542-SUM($F418:AR418))</f>
        <v>0</v>
      </c>
      <c r="AT542" s="339">
        <f>IF(OR($C542&gt;AT$7,$C542+$E542-1&lt;AT$7),0,$D542-SUM($F418:AS418))</f>
        <v>0</v>
      </c>
      <c r="AU542" s="339">
        <f>IF(OR($C542&gt;AU$7,$C542+$E542-1&lt;AU$7),0,$D542-SUM($F418:AT418))</f>
        <v>0</v>
      </c>
      <c r="AV542" s="339">
        <f>IF(OR($C542&gt;AV$7,$C542+$E542-1&lt;AV$7),0,$D542-SUM($F418:AU418))</f>
        <v>0</v>
      </c>
      <c r="AW542" s="339">
        <f>IF(OR($C542&gt;AW$7,$C542+$E542-1&lt;AW$7),0,$D542-SUM($F418:AV418))</f>
        <v>0</v>
      </c>
      <c r="AX542" s="339">
        <f>IF(OR($C542&gt;AX$7,$C542+$E542-1&lt;AX$7),0,$D542-SUM($F418:AW418))</f>
        <v>0</v>
      </c>
      <c r="AY542" s="339">
        <f>IF(OR($C542&gt;AY$7,$C542+$E542-1&lt;AY$7),0,$D542-SUM($F418:AX418))</f>
        <v>0</v>
      </c>
      <c r="AZ542" s="339">
        <f>IF(OR($C542&gt;AZ$7,$C542+$E542-1&lt;AZ$7),0,$D542-SUM($F418:AY418))</f>
        <v>0</v>
      </c>
      <c r="BA542" s="339">
        <f>IF(OR($C542&gt;BA$7,$C542+$E542-1&lt;BA$7),0,$D542-SUM($F418:AZ418))</f>
        <v>0</v>
      </c>
      <c r="BB542" s="339">
        <f>IF(OR($C542&gt;BB$7,$C542+$E542-1&lt;BB$7),0,$D542-SUM($F418:BA418))</f>
        <v>0</v>
      </c>
      <c r="BC542" s="339">
        <f>IF(OR($C542&gt;BC$7,$C542+$E542-1&lt;BC$7),0,$D542-SUM($F418:BB418))</f>
        <v>0</v>
      </c>
      <c r="BD542" s="339">
        <f>IF(OR($C542&gt;BD$7,$C542+$E542-1&lt;BD$7),0,$D542-SUM($F418:BC418))</f>
        <v>0</v>
      </c>
      <c r="BE542" s="339">
        <f>IF(OR($C542&gt;BE$7,$C542+$E542-1&lt;BE$7),0,$D542-SUM($F418:BD418))</f>
        <v>0</v>
      </c>
      <c r="BF542" s="339">
        <f>IF(OR($C542&gt;BF$7,$C542+$E542-1&lt;BF$7),0,$D542-SUM($F418:BE418))</f>
        <v>0</v>
      </c>
      <c r="BG542" s="339">
        <f>IF(OR($C542&gt;BG$7,$C542+$E542-1&lt;BG$7),0,$D542-SUM($F418:BF418))</f>
        <v>0</v>
      </c>
      <c r="BH542" s="339">
        <f>IF(OR($C542&gt;BH$7,$C542+$E542-1&lt;BH$7),0,$D542-SUM($F418:BG418))</f>
        <v>0</v>
      </c>
      <c r="BI542" s="339">
        <f>IF(OR($C542&gt;BI$7,$C542+$E542-1&lt;BI$7),0,$D542-SUM($F418:BH418))</f>
        <v>0</v>
      </c>
      <c r="BJ542" s="339">
        <f>IF(OR($C542&gt;BJ$7,$C542+$E542-1&lt;BJ$7),0,$D542-SUM($F418:BI418))</f>
        <v>0</v>
      </c>
      <c r="BK542" s="339">
        <f>IF(OR($C542&gt;BK$7,$C542+$E542-1&lt;BK$7),0,$D542-SUM($F418:BJ418))</f>
        <v>0</v>
      </c>
      <c r="BL542" s="339">
        <f>IF(OR($C542&gt;BL$7,$C542+$E542-1&lt;BL$7),0,$D542-SUM($F418:BK418))</f>
        <v>0</v>
      </c>
      <c r="BM542" s="339">
        <f>IF(OR($C542&gt;BM$7,$C542+$E542-1&lt;BM$7),0,$D542-SUM($F418:BL418))</f>
        <v>0</v>
      </c>
      <c r="BN542" s="339">
        <f>IF(OR($C542&gt;BN$7,$C542+$E542-1&lt;BN$7),0,$D542-SUM($F418:BM418))</f>
        <v>0</v>
      </c>
      <c r="BO542" s="253"/>
      <c r="BP542" s="253"/>
      <c r="BQ542" s="253"/>
      <c r="BR542" s="253"/>
      <c r="BS542" s="253"/>
      <c r="BT542" s="253"/>
      <c r="BU542" s="253"/>
      <c r="BV542" s="253"/>
      <c r="BW542" s="253"/>
      <c r="BX542" s="253"/>
      <c r="BY542" s="253"/>
      <c r="BZ542" s="253"/>
      <c r="CA542" s="253"/>
      <c r="CB542" s="253"/>
      <c r="CC542" s="253"/>
      <c r="CD542" s="253"/>
      <c r="CE542" s="253"/>
      <c r="CF542" s="253"/>
      <c r="CG542" s="253"/>
      <c r="CH542" s="253"/>
      <c r="CI542" s="253"/>
      <c r="CJ542" s="253"/>
      <c r="CK542" s="253"/>
      <c r="CL542" s="253"/>
    </row>
    <row r="543" spans="1:90" hidden="1" outlineLevel="1" x14ac:dyDescent="0.15">
      <c r="A543" s="112"/>
      <c r="B543" s="336"/>
      <c r="C543" s="8">
        <v>5</v>
      </c>
      <c r="D543" s="337">
        <v>0</v>
      </c>
      <c r="E543" s="8">
        <f t="shared" si="40"/>
        <v>0</v>
      </c>
      <c r="F543" s="338"/>
      <c r="G543" s="339">
        <f>IF(OR($C543&gt;G$7,$C543+$E543-1&lt;G$7),0,$D543-SUM($F419:F419))</f>
        <v>0</v>
      </c>
      <c r="H543" s="339">
        <f>IF(OR($C543&gt;H$7,$C543+$E543-1&lt;H$7),0,$D543-SUM($F419:G419))</f>
        <v>0</v>
      </c>
      <c r="I543" s="339">
        <f>IF(OR($C543&gt;I$7,$C543+$E543-1&lt;I$7),0,$D543-SUM($F419:H419))</f>
        <v>0</v>
      </c>
      <c r="J543" s="339">
        <f>IF(OR($C543&gt;J$7,$C543+$E543-1&lt;J$7),0,$D543-SUM($F419:I419))</f>
        <v>0</v>
      </c>
      <c r="K543" s="339">
        <f>IF(OR($C543&gt;K$7,$C543+$E543-1&lt;K$7),0,$D543-SUM($F419:J419))</f>
        <v>0</v>
      </c>
      <c r="L543" s="339">
        <f>IF(OR($C543&gt;L$7,$C543+$E543-1&lt;L$7),0,$D543-SUM($F419:K419))</f>
        <v>0</v>
      </c>
      <c r="M543" s="339">
        <f>IF(OR($C543&gt;M$7,$C543+$E543-1&lt;M$7),0,$D543-SUM($F419:L419))</f>
        <v>0</v>
      </c>
      <c r="N543" s="339">
        <f>IF(OR($C543&gt;N$7,$C543+$E543-1&lt;N$7),0,$D543-SUM($F419:M419))</f>
        <v>0</v>
      </c>
      <c r="O543" s="339">
        <f>IF(OR($C543&gt;O$7,$C543+$E543-1&lt;O$7),0,$D543-SUM($F419:N419))</f>
        <v>0</v>
      </c>
      <c r="P543" s="339">
        <f>IF(OR($C543&gt;P$7,$C543+$E543-1&lt;P$7),0,$D543-SUM($F419:O419))</f>
        <v>0</v>
      </c>
      <c r="Q543" s="339">
        <f>IF(OR($C543&gt;Q$7,$C543+$E543-1&lt;Q$7),0,$D543-SUM($F419:P419))</f>
        <v>0</v>
      </c>
      <c r="R543" s="339">
        <f>IF(OR($C543&gt;R$7,$C543+$E543-1&lt;R$7),0,$D543-SUM($F419:Q419))</f>
        <v>0</v>
      </c>
      <c r="S543" s="339">
        <f>IF(OR($C543&gt;S$7,$C543+$E543-1&lt;S$7),0,$D543-SUM($F419:R419))</f>
        <v>0</v>
      </c>
      <c r="T543" s="339">
        <f>IF(OR($C543&gt;T$7,$C543+$E543-1&lt;T$7),0,$D543-SUM($F419:S419))</f>
        <v>0</v>
      </c>
      <c r="U543" s="339">
        <f>IF(OR($C543&gt;U$7,$C543+$E543-1&lt;U$7),0,$D543-SUM($F419:T419))</f>
        <v>0</v>
      </c>
      <c r="V543" s="339">
        <f>IF(OR($C543&gt;V$7,$C543+$E543-1&lt;V$7),0,$D543-SUM($F419:U419))</f>
        <v>0</v>
      </c>
      <c r="W543" s="339">
        <f>IF(OR($C543&gt;W$7,$C543+$E543-1&lt;W$7),0,$D543-SUM($F419:V419))</f>
        <v>0</v>
      </c>
      <c r="X543" s="339">
        <f>IF(OR($C543&gt;X$7,$C543+$E543-1&lt;X$7),0,$D543-SUM($F419:W419))</f>
        <v>0</v>
      </c>
      <c r="Y543" s="339">
        <f>IF(OR($C543&gt;Y$7,$C543+$E543-1&lt;Y$7),0,$D543-SUM($F419:X419))</f>
        <v>0</v>
      </c>
      <c r="Z543" s="339">
        <f>IF(OR($C543&gt;Z$7,$C543+$E543-1&lt;Z$7),0,$D543-SUM($F419:Y419))</f>
        <v>0</v>
      </c>
      <c r="AA543" s="339">
        <f>IF(OR($C543&gt;AA$7,$C543+$E543-1&lt;AA$7),0,$D543-SUM($F419:Z419))</f>
        <v>0</v>
      </c>
      <c r="AB543" s="339">
        <f>IF(OR($C543&gt;AB$7,$C543+$E543-1&lt;AB$7),0,$D543-SUM($F419:AA419))</f>
        <v>0</v>
      </c>
      <c r="AC543" s="339">
        <f>IF(OR($C543&gt;AC$7,$C543+$E543-1&lt;AC$7),0,$D543-SUM($F419:AB419))</f>
        <v>0</v>
      </c>
      <c r="AD543" s="339">
        <f>IF(OR($C543&gt;AD$7,$C543+$E543-1&lt;AD$7),0,$D543-SUM($F419:AC419))</f>
        <v>0</v>
      </c>
      <c r="AE543" s="339">
        <f>IF(OR($C543&gt;AE$7,$C543+$E543-1&lt;AE$7),0,$D543-SUM($F419:AD419))</f>
        <v>0</v>
      </c>
      <c r="AF543" s="339">
        <f>IF(OR($C543&gt;AF$7,$C543+$E543-1&lt;AF$7),0,$D543-SUM($F419:AE419))</f>
        <v>0</v>
      </c>
      <c r="AG543" s="339">
        <f>IF(OR($C543&gt;AG$7,$C543+$E543-1&lt;AG$7),0,$D543-SUM($F419:AF419))</f>
        <v>0</v>
      </c>
      <c r="AH543" s="339">
        <f>IF(OR($C543&gt;AH$7,$C543+$E543-1&lt;AH$7),0,$D543-SUM($F419:AG419))</f>
        <v>0</v>
      </c>
      <c r="AI543" s="339">
        <f>IF(OR($C543&gt;AI$7,$C543+$E543-1&lt;AI$7),0,$D543-SUM($F419:AH419))</f>
        <v>0</v>
      </c>
      <c r="AJ543" s="339">
        <f>IF(OR($C543&gt;AJ$7,$C543+$E543-1&lt;AJ$7),0,$D543-SUM($F419:AI419))</f>
        <v>0</v>
      </c>
      <c r="AK543" s="339">
        <f>IF(OR($C543&gt;AK$7,$C543+$E543-1&lt;AK$7),0,$D543-SUM($F419:AJ419))</f>
        <v>0</v>
      </c>
      <c r="AL543" s="339">
        <f>IF(OR($C543&gt;AL$7,$C543+$E543-1&lt;AL$7),0,$D543-SUM($F419:AK419))</f>
        <v>0</v>
      </c>
      <c r="AM543" s="339">
        <f>IF(OR($C543&gt;AM$7,$C543+$E543-1&lt;AM$7),0,$D543-SUM($F419:AL419))</f>
        <v>0</v>
      </c>
      <c r="AN543" s="339">
        <f>IF(OR($C543&gt;AN$7,$C543+$E543-1&lt;AN$7),0,$D543-SUM($F419:AM419))</f>
        <v>0</v>
      </c>
      <c r="AO543" s="339">
        <f>IF(OR($C543&gt;AO$7,$C543+$E543-1&lt;AO$7),0,$D543-SUM($F419:AN419))</f>
        <v>0</v>
      </c>
      <c r="AP543" s="339">
        <f>IF(OR($C543&gt;AP$7,$C543+$E543-1&lt;AP$7),0,$D543-SUM($F419:AO419))</f>
        <v>0</v>
      </c>
      <c r="AQ543" s="339">
        <f>IF(OR($C543&gt;AQ$7,$C543+$E543-1&lt;AQ$7),0,$D543-SUM($F419:AP419))</f>
        <v>0</v>
      </c>
      <c r="AR543" s="339">
        <f>IF(OR($C543&gt;AR$7,$C543+$E543-1&lt;AR$7),0,$D543-SUM($F419:AQ419))</f>
        <v>0</v>
      </c>
      <c r="AS543" s="339">
        <f>IF(OR($C543&gt;AS$7,$C543+$E543-1&lt;AS$7),0,$D543-SUM($F419:AR419))</f>
        <v>0</v>
      </c>
      <c r="AT543" s="339">
        <f>IF(OR($C543&gt;AT$7,$C543+$E543-1&lt;AT$7),0,$D543-SUM($F419:AS419))</f>
        <v>0</v>
      </c>
      <c r="AU543" s="339">
        <f>IF(OR($C543&gt;AU$7,$C543+$E543-1&lt;AU$7),0,$D543-SUM($F419:AT419))</f>
        <v>0</v>
      </c>
      <c r="AV543" s="339">
        <f>IF(OR($C543&gt;AV$7,$C543+$E543-1&lt;AV$7),0,$D543-SUM($F419:AU419))</f>
        <v>0</v>
      </c>
      <c r="AW543" s="339">
        <f>IF(OR($C543&gt;AW$7,$C543+$E543-1&lt;AW$7),0,$D543-SUM($F419:AV419))</f>
        <v>0</v>
      </c>
      <c r="AX543" s="339">
        <f>IF(OR($C543&gt;AX$7,$C543+$E543-1&lt;AX$7),0,$D543-SUM($F419:AW419))</f>
        <v>0</v>
      </c>
      <c r="AY543" s="339">
        <f>IF(OR($C543&gt;AY$7,$C543+$E543-1&lt;AY$7),0,$D543-SUM($F419:AX419))</f>
        <v>0</v>
      </c>
      <c r="AZ543" s="339">
        <f>IF(OR($C543&gt;AZ$7,$C543+$E543-1&lt;AZ$7),0,$D543-SUM($F419:AY419))</f>
        <v>0</v>
      </c>
      <c r="BA543" s="339">
        <f>IF(OR($C543&gt;BA$7,$C543+$E543-1&lt;BA$7),0,$D543-SUM($F419:AZ419))</f>
        <v>0</v>
      </c>
      <c r="BB543" s="339">
        <f>IF(OR($C543&gt;BB$7,$C543+$E543-1&lt;BB$7),0,$D543-SUM($F419:BA419))</f>
        <v>0</v>
      </c>
      <c r="BC543" s="339">
        <f>IF(OR($C543&gt;BC$7,$C543+$E543-1&lt;BC$7),0,$D543-SUM($F419:BB419))</f>
        <v>0</v>
      </c>
      <c r="BD543" s="339">
        <f>IF(OR($C543&gt;BD$7,$C543+$E543-1&lt;BD$7),0,$D543-SUM($F419:BC419))</f>
        <v>0</v>
      </c>
      <c r="BE543" s="339">
        <f>IF(OR($C543&gt;BE$7,$C543+$E543-1&lt;BE$7),0,$D543-SUM($F419:BD419))</f>
        <v>0</v>
      </c>
      <c r="BF543" s="339">
        <f>IF(OR($C543&gt;BF$7,$C543+$E543-1&lt;BF$7),0,$D543-SUM($F419:BE419))</f>
        <v>0</v>
      </c>
      <c r="BG543" s="339">
        <f>IF(OR($C543&gt;BG$7,$C543+$E543-1&lt;BG$7),0,$D543-SUM($F419:BF419))</f>
        <v>0</v>
      </c>
      <c r="BH543" s="339">
        <f>IF(OR($C543&gt;BH$7,$C543+$E543-1&lt;BH$7),0,$D543-SUM($F419:BG419))</f>
        <v>0</v>
      </c>
      <c r="BI543" s="339">
        <f>IF(OR($C543&gt;BI$7,$C543+$E543-1&lt;BI$7),0,$D543-SUM($F419:BH419))</f>
        <v>0</v>
      </c>
      <c r="BJ543" s="339">
        <f>IF(OR($C543&gt;BJ$7,$C543+$E543-1&lt;BJ$7),0,$D543-SUM($F419:BI419))</f>
        <v>0</v>
      </c>
      <c r="BK543" s="339">
        <f>IF(OR($C543&gt;BK$7,$C543+$E543-1&lt;BK$7),0,$D543-SUM($F419:BJ419))</f>
        <v>0</v>
      </c>
      <c r="BL543" s="339">
        <f>IF(OR($C543&gt;BL$7,$C543+$E543-1&lt;BL$7),0,$D543-SUM($F419:BK419))</f>
        <v>0</v>
      </c>
      <c r="BM543" s="339">
        <f>IF(OR($C543&gt;BM$7,$C543+$E543-1&lt;BM$7),0,$D543-SUM($F419:BL419))</f>
        <v>0</v>
      </c>
      <c r="BN543" s="339">
        <f>IF(OR($C543&gt;BN$7,$C543+$E543-1&lt;BN$7),0,$D543-SUM($F419:BM419))</f>
        <v>0</v>
      </c>
      <c r="BO543" s="253"/>
      <c r="BP543" s="253"/>
      <c r="BQ543" s="253"/>
      <c r="BR543" s="253"/>
      <c r="BS543" s="253"/>
      <c r="BT543" s="253"/>
      <c r="BU543" s="253"/>
      <c r="BV543" s="253"/>
      <c r="BW543" s="253"/>
      <c r="BX543" s="253"/>
      <c r="BY543" s="253"/>
      <c r="BZ543" s="253"/>
      <c r="CA543" s="253"/>
      <c r="CB543" s="253"/>
      <c r="CC543" s="253"/>
      <c r="CD543" s="253"/>
      <c r="CE543" s="253"/>
      <c r="CF543" s="253"/>
      <c r="CG543" s="253"/>
      <c r="CH543" s="253"/>
      <c r="CI543" s="253"/>
      <c r="CJ543" s="253"/>
      <c r="CK543" s="253"/>
      <c r="CL543" s="253"/>
    </row>
    <row r="544" spans="1:90" hidden="1" outlineLevel="1" x14ac:dyDescent="0.15">
      <c r="A544" s="112"/>
      <c r="B544" s="336"/>
      <c r="C544" s="8">
        <v>6</v>
      </c>
      <c r="D544" s="337">
        <v>0</v>
      </c>
      <c r="E544" s="8">
        <f t="shared" si="40"/>
        <v>0</v>
      </c>
      <c r="F544" s="338"/>
      <c r="G544" s="339">
        <f>IF(OR($C544&gt;G$7,$C544+$E544-1&lt;G$7),0,$D544-SUM($F420:F420))</f>
        <v>0</v>
      </c>
      <c r="H544" s="339">
        <f>IF(OR($C544&gt;H$7,$C544+$E544-1&lt;H$7),0,$D544-SUM($F420:G420))</f>
        <v>0</v>
      </c>
      <c r="I544" s="339">
        <f>IF(OR($C544&gt;I$7,$C544+$E544-1&lt;I$7),0,$D544-SUM($F420:H420))</f>
        <v>0</v>
      </c>
      <c r="J544" s="339">
        <f>IF(OR($C544&gt;J$7,$C544+$E544-1&lt;J$7),0,$D544-SUM($F420:I420))</f>
        <v>0</v>
      </c>
      <c r="K544" s="339">
        <f>IF(OR($C544&gt;K$7,$C544+$E544-1&lt;K$7),0,$D544-SUM($F420:J420))</f>
        <v>0</v>
      </c>
      <c r="L544" s="339">
        <f>IF(OR($C544&gt;L$7,$C544+$E544-1&lt;L$7),0,$D544-SUM($F420:K420))</f>
        <v>0</v>
      </c>
      <c r="M544" s="339">
        <f>IF(OR($C544&gt;M$7,$C544+$E544-1&lt;M$7),0,$D544-SUM($F420:L420))</f>
        <v>0</v>
      </c>
      <c r="N544" s="339">
        <f>IF(OR($C544&gt;N$7,$C544+$E544-1&lt;N$7),0,$D544-SUM($F420:M420))</f>
        <v>0</v>
      </c>
      <c r="O544" s="339">
        <f>IF(OR($C544&gt;O$7,$C544+$E544-1&lt;O$7),0,$D544-SUM($F420:N420))</f>
        <v>0</v>
      </c>
      <c r="P544" s="339">
        <f>IF(OR($C544&gt;P$7,$C544+$E544-1&lt;P$7),0,$D544-SUM($F420:O420))</f>
        <v>0</v>
      </c>
      <c r="Q544" s="339">
        <f>IF(OR($C544&gt;Q$7,$C544+$E544-1&lt;Q$7),0,$D544-SUM($F420:P420))</f>
        <v>0</v>
      </c>
      <c r="R544" s="339">
        <f>IF(OR($C544&gt;R$7,$C544+$E544-1&lt;R$7),0,$D544-SUM($F420:Q420))</f>
        <v>0</v>
      </c>
      <c r="S544" s="339">
        <f>IF(OR($C544&gt;S$7,$C544+$E544-1&lt;S$7),0,$D544-SUM($F420:R420))</f>
        <v>0</v>
      </c>
      <c r="T544" s="339">
        <f>IF(OR($C544&gt;T$7,$C544+$E544-1&lt;T$7),0,$D544-SUM($F420:S420))</f>
        <v>0</v>
      </c>
      <c r="U544" s="339">
        <f>IF(OR($C544&gt;U$7,$C544+$E544-1&lt;U$7),0,$D544-SUM($F420:T420))</f>
        <v>0</v>
      </c>
      <c r="V544" s="339">
        <f>IF(OR($C544&gt;V$7,$C544+$E544-1&lt;V$7),0,$D544-SUM($F420:U420))</f>
        <v>0</v>
      </c>
      <c r="W544" s="339">
        <f>IF(OR($C544&gt;W$7,$C544+$E544-1&lt;W$7),0,$D544-SUM($F420:V420))</f>
        <v>0</v>
      </c>
      <c r="X544" s="339">
        <f>IF(OR($C544&gt;X$7,$C544+$E544-1&lt;X$7),0,$D544-SUM($F420:W420))</f>
        <v>0</v>
      </c>
      <c r="Y544" s="339">
        <f>IF(OR($C544&gt;Y$7,$C544+$E544-1&lt;Y$7),0,$D544-SUM($F420:X420))</f>
        <v>0</v>
      </c>
      <c r="Z544" s="339">
        <f>IF(OR($C544&gt;Z$7,$C544+$E544-1&lt;Z$7),0,$D544-SUM($F420:Y420))</f>
        <v>0</v>
      </c>
      <c r="AA544" s="339">
        <f>IF(OR($C544&gt;AA$7,$C544+$E544-1&lt;AA$7),0,$D544-SUM($F420:Z420))</f>
        <v>0</v>
      </c>
      <c r="AB544" s="339">
        <f>IF(OR($C544&gt;AB$7,$C544+$E544-1&lt;AB$7),0,$D544-SUM($F420:AA420))</f>
        <v>0</v>
      </c>
      <c r="AC544" s="339">
        <f>IF(OR($C544&gt;AC$7,$C544+$E544-1&lt;AC$7),0,$D544-SUM($F420:AB420))</f>
        <v>0</v>
      </c>
      <c r="AD544" s="339">
        <f>IF(OR($C544&gt;AD$7,$C544+$E544-1&lt;AD$7),0,$D544-SUM($F420:AC420))</f>
        <v>0</v>
      </c>
      <c r="AE544" s="339">
        <f>IF(OR($C544&gt;AE$7,$C544+$E544-1&lt;AE$7),0,$D544-SUM($F420:AD420))</f>
        <v>0</v>
      </c>
      <c r="AF544" s="339">
        <f>IF(OR($C544&gt;AF$7,$C544+$E544-1&lt;AF$7),0,$D544-SUM($F420:AE420))</f>
        <v>0</v>
      </c>
      <c r="AG544" s="339">
        <f>IF(OR($C544&gt;AG$7,$C544+$E544-1&lt;AG$7),0,$D544-SUM($F420:AF420))</f>
        <v>0</v>
      </c>
      <c r="AH544" s="339">
        <f>IF(OR($C544&gt;AH$7,$C544+$E544-1&lt;AH$7),0,$D544-SUM($F420:AG420))</f>
        <v>0</v>
      </c>
      <c r="AI544" s="339">
        <f>IF(OR($C544&gt;AI$7,$C544+$E544-1&lt;AI$7),0,$D544-SUM($F420:AH420))</f>
        <v>0</v>
      </c>
      <c r="AJ544" s="339">
        <f>IF(OR($C544&gt;AJ$7,$C544+$E544-1&lt;AJ$7),0,$D544-SUM($F420:AI420))</f>
        <v>0</v>
      </c>
      <c r="AK544" s="339">
        <f>IF(OR($C544&gt;AK$7,$C544+$E544-1&lt;AK$7),0,$D544-SUM($F420:AJ420))</f>
        <v>0</v>
      </c>
      <c r="AL544" s="339">
        <f>IF(OR($C544&gt;AL$7,$C544+$E544-1&lt;AL$7),0,$D544-SUM($F420:AK420))</f>
        <v>0</v>
      </c>
      <c r="AM544" s="339">
        <f>IF(OR($C544&gt;AM$7,$C544+$E544-1&lt;AM$7),0,$D544-SUM($F420:AL420))</f>
        <v>0</v>
      </c>
      <c r="AN544" s="339">
        <f>IF(OR($C544&gt;AN$7,$C544+$E544-1&lt;AN$7),0,$D544-SUM($F420:AM420))</f>
        <v>0</v>
      </c>
      <c r="AO544" s="339">
        <f>IF(OR($C544&gt;AO$7,$C544+$E544-1&lt;AO$7),0,$D544-SUM($F420:AN420))</f>
        <v>0</v>
      </c>
      <c r="AP544" s="339">
        <f>IF(OR($C544&gt;AP$7,$C544+$E544-1&lt;AP$7),0,$D544-SUM($F420:AO420))</f>
        <v>0</v>
      </c>
      <c r="AQ544" s="339">
        <f>IF(OR($C544&gt;AQ$7,$C544+$E544-1&lt;AQ$7),0,$D544-SUM($F420:AP420))</f>
        <v>0</v>
      </c>
      <c r="AR544" s="339">
        <f>IF(OR($C544&gt;AR$7,$C544+$E544-1&lt;AR$7),0,$D544-SUM($F420:AQ420))</f>
        <v>0</v>
      </c>
      <c r="AS544" s="339">
        <f>IF(OR($C544&gt;AS$7,$C544+$E544-1&lt;AS$7),0,$D544-SUM($F420:AR420))</f>
        <v>0</v>
      </c>
      <c r="AT544" s="339">
        <f>IF(OR($C544&gt;AT$7,$C544+$E544-1&lt;AT$7),0,$D544-SUM($F420:AS420))</f>
        <v>0</v>
      </c>
      <c r="AU544" s="339">
        <f>IF(OR($C544&gt;AU$7,$C544+$E544-1&lt;AU$7),0,$D544-SUM($F420:AT420))</f>
        <v>0</v>
      </c>
      <c r="AV544" s="339">
        <f>IF(OR($C544&gt;AV$7,$C544+$E544-1&lt;AV$7),0,$D544-SUM($F420:AU420))</f>
        <v>0</v>
      </c>
      <c r="AW544" s="339">
        <f>IF(OR($C544&gt;AW$7,$C544+$E544-1&lt;AW$7),0,$D544-SUM($F420:AV420))</f>
        <v>0</v>
      </c>
      <c r="AX544" s="339">
        <f>IF(OR($C544&gt;AX$7,$C544+$E544-1&lt;AX$7),0,$D544-SUM($F420:AW420))</f>
        <v>0</v>
      </c>
      <c r="AY544" s="339">
        <f>IF(OR($C544&gt;AY$7,$C544+$E544-1&lt;AY$7),0,$D544-SUM($F420:AX420))</f>
        <v>0</v>
      </c>
      <c r="AZ544" s="339">
        <f>IF(OR($C544&gt;AZ$7,$C544+$E544-1&lt;AZ$7),0,$D544-SUM($F420:AY420))</f>
        <v>0</v>
      </c>
      <c r="BA544" s="339">
        <f>IF(OR($C544&gt;BA$7,$C544+$E544-1&lt;BA$7),0,$D544-SUM($F420:AZ420))</f>
        <v>0</v>
      </c>
      <c r="BB544" s="339">
        <f>IF(OR($C544&gt;BB$7,$C544+$E544-1&lt;BB$7),0,$D544-SUM($F420:BA420))</f>
        <v>0</v>
      </c>
      <c r="BC544" s="339">
        <f>IF(OR($C544&gt;BC$7,$C544+$E544-1&lt;BC$7),0,$D544-SUM($F420:BB420))</f>
        <v>0</v>
      </c>
      <c r="BD544" s="339">
        <f>IF(OR($C544&gt;BD$7,$C544+$E544-1&lt;BD$7),0,$D544-SUM($F420:BC420))</f>
        <v>0</v>
      </c>
      <c r="BE544" s="339">
        <f>IF(OR($C544&gt;BE$7,$C544+$E544-1&lt;BE$7),0,$D544-SUM($F420:BD420))</f>
        <v>0</v>
      </c>
      <c r="BF544" s="339">
        <f>IF(OR($C544&gt;BF$7,$C544+$E544-1&lt;BF$7),0,$D544-SUM($F420:BE420))</f>
        <v>0</v>
      </c>
      <c r="BG544" s="339">
        <f>IF(OR($C544&gt;BG$7,$C544+$E544-1&lt;BG$7),0,$D544-SUM($F420:BF420))</f>
        <v>0</v>
      </c>
      <c r="BH544" s="339">
        <f>IF(OR($C544&gt;BH$7,$C544+$E544-1&lt;BH$7),0,$D544-SUM($F420:BG420))</f>
        <v>0</v>
      </c>
      <c r="BI544" s="339">
        <f>IF(OR($C544&gt;BI$7,$C544+$E544-1&lt;BI$7),0,$D544-SUM($F420:BH420))</f>
        <v>0</v>
      </c>
      <c r="BJ544" s="339">
        <f>IF(OR($C544&gt;BJ$7,$C544+$E544-1&lt;BJ$7),0,$D544-SUM($F420:BI420))</f>
        <v>0</v>
      </c>
      <c r="BK544" s="339">
        <f>IF(OR($C544&gt;BK$7,$C544+$E544-1&lt;BK$7),0,$D544-SUM($F420:BJ420))</f>
        <v>0</v>
      </c>
      <c r="BL544" s="339">
        <f>IF(OR($C544&gt;BL$7,$C544+$E544-1&lt;BL$7),0,$D544-SUM($F420:BK420))</f>
        <v>0</v>
      </c>
      <c r="BM544" s="339">
        <f>IF(OR($C544&gt;BM$7,$C544+$E544-1&lt;BM$7),0,$D544-SUM($F420:BL420))</f>
        <v>0</v>
      </c>
      <c r="BN544" s="339">
        <f>IF(OR($C544&gt;BN$7,$C544+$E544-1&lt;BN$7),0,$D544-SUM($F420:BM420))</f>
        <v>0</v>
      </c>
      <c r="BO544" s="253"/>
      <c r="BP544" s="253"/>
      <c r="BQ544" s="253"/>
      <c r="BR544" s="253"/>
      <c r="BS544" s="253"/>
      <c r="BT544" s="253"/>
      <c r="BU544" s="253"/>
      <c r="BV544" s="253"/>
      <c r="BW544" s="253"/>
      <c r="BX544" s="253"/>
      <c r="BY544" s="253"/>
      <c r="BZ544" s="253"/>
      <c r="CA544" s="253"/>
      <c r="CB544" s="253"/>
      <c r="CC544" s="253"/>
      <c r="CD544" s="253"/>
      <c r="CE544" s="253"/>
      <c r="CF544" s="253"/>
      <c r="CG544" s="253"/>
      <c r="CH544" s="253"/>
      <c r="CI544" s="253"/>
      <c r="CJ544" s="253"/>
      <c r="CK544" s="253"/>
      <c r="CL544" s="253"/>
    </row>
    <row r="545" spans="1:90" hidden="1" outlineLevel="1" x14ac:dyDescent="0.15">
      <c r="A545" s="112"/>
      <c r="B545" s="336"/>
      <c r="C545" s="8">
        <v>7</v>
      </c>
      <c r="D545" s="337">
        <v>0</v>
      </c>
      <c r="E545" s="8">
        <f t="shared" si="40"/>
        <v>0</v>
      </c>
      <c r="F545" s="338"/>
      <c r="G545" s="339">
        <f>IF(OR($C545&gt;G$7,$C545+$E545-1&lt;G$7),0,$D545-SUM($F421:F421))</f>
        <v>0</v>
      </c>
      <c r="H545" s="339">
        <f>IF(OR($C545&gt;H$7,$C545+$E545-1&lt;H$7),0,$D545-SUM($F421:G421))</f>
        <v>0</v>
      </c>
      <c r="I545" s="339">
        <f>IF(OR($C545&gt;I$7,$C545+$E545-1&lt;I$7),0,$D545-SUM($F421:H421))</f>
        <v>0</v>
      </c>
      <c r="J545" s="339">
        <f>IF(OR($C545&gt;J$7,$C545+$E545-1&lt;J$7),0,$D545-SUM($F421:I421))</f>
        <v>0</v>
      </c>
      <c r="K545" s="339">
        <f>IF(OR($C545&gt;K$7,$C545+$E545-1&lt;K$7),0,$D545-SUM($F421:J421))</f>
        <v>0</v>
      </c>
      <c r="L545" s="339">
        <f>IF(OR($C545&gt;L$7,$C545+$E545-1&lt;L$7),0,$D545-SUM($F421:K421))</f>
        <v>0</v>
      </c>
      <c r="M545" s="339">
        <f>IF(OR($C545&gt;M$7,$C545+$E545-1&lt;M$7),0,$D545-SUM($F421:L421))</f>
        <v>0</v>
      </c>
      <c r="N545" s="339">
        <f>IF(OR($C545&gt;N$7,$C545+$E545-1&lt;N$7),0,$D545-SUM($F421:M421))</f>
        <v>0</v>
      </c>
      <c r="O545" s="339">
        <f>IF(OR($C545&gt;O$7,$C545+$E545-1&lt;O$7),0,$D545-SUM($F421:N421))</f>
        <v>0</v>
      </c>
      <c r="P545" s="339">
        <f>IF(OR($C545&gt;P$7,$C545+$E545-1&lt;P$7),0,$D545-SUM($F421:O421))</f>
        <v>0</v>
      </c>
      <c r="Q545" s="339">
        <f>IF(OR($C545&gt;Q$7,$C545+$E545-1&lt;Q$7),0,$D545-SUM($F421:P421))</f>
        <v>0</v>
      </c>
      <c r="R545" s="339">
        <f>IF(OR($C545&gt;R$7,$C545+$E545-1&lt;R$7),0,$D545-SUM($F421:Q421))</f>
        <v>0</v>
      </c>
      <c r="S545" s="339">
        <f>IF(OR($C545&gt;S$7,$C545+$E545-1&lt;S$7),0,$D545-SUM($F421:R421))</f>
        <v>0</v>
      </c>
      <c r="T545" s="339">
        <f>IF(OR($C545&gt;T$7,$C545+$E545-1&lt;T$7),0,$D545-SUM($F421:S421))</f>
        <v>0</v>
      </c>
      <c r="U545" s="339">
        <f>IF(OR($C545&gt;U$7,$C545+$E545-1&lt;U$7),0,$D545-SUM($F421:T421))</f>
        <v>0</v>
      </c>
      <c r="V545" s="339">
        <f>IF(OR($C545&gt;V$7,$C545+$E545-1&lt;V$7),0,$D545-SUM($F421:U421))</f>
        <v>0</v>
      </c>
      <c r="W545" s="339">
        <f>IF(OR($C545&gt;W$7,$C545+$E545-1&lt;W$7),0,$D545-SUM($F421:V421))</f>
        <v>0</v>
      </c>
      <c r="X545" s="339">
        <f>IF(OR($C545&gt;X$7,$C545+$E545-1&lt;X$7),0,$D545-SUM($F421:W421))</f>
        <v>0</v>
      </c>
      <c r="Y545" s="339">
        <f>IF(OR($C545&gt;Y$7,$C545+$E545-1&lt;Y$7),0,$D545-SUM($F421:X421))</f>
        <v>0</v>
      </c>
      <c r="Z545" s="339">
        <f>IF(OR($C545&gt;Z$7,$C545+$E545-1&lt;Z$7),0,$D545-SUM($F421:Y421))</f>
        <v>0</v>
      </c>
      <c r="AA545" s="339">
        <f>IF(OR($C545&gt;AA$7,$C545+$E545-1&lt;AA$7),0,$D545-SUM($F421:Z421))</f>
        <v>0</v>
      </c>
      <c r="AB545" s="339">
        <f>IF(OR($C545&gt;AB$7,$C545+$E545-1&lt;AB$7),0,$D545-SUM($F421:AA421))</f>
        <v>0</v>
      </c>
      <c r="AC545" s="339">
        <f>IF(OR($C545&gt;AC$7,$C545+$E545-1&lt;AC$7),0,$D545-SUM($F421:AB421))</f>
        <v>0</v>
      </c>
      <c r="AD545" s="339">
        <f>IF(OR($C545&gt;AD$7,$C545+$E545-1&lt;AD$7),0,$D545-SUM($F421:AC421))</f>
        <v>0</v>
      </c>
      <c r="AE545" s="339">
        <f>IF(OR($C545&gt;AE$7,$C545+$E545-1&lt;AE$7),0,$D545-SUM($F421:AD421))</f>
        <v>0</v>
      </c>
      <c r="AF545" s="339">
        <f>IF(OR($C545&gt;AF$7,$C545+$E545-1&lt;AF$7),0,$D545-SUM($F421:AE421))</f>
        <v>0</v>
      </c>
      <c r="AG545" s="339">
        <f>IF(OR($C545&gt;AG$7,$C545+$E545-1&lt;AG$7),0,$D545-SUM($F421:AF421))</f>
        <v>0</v>
      </c>
      <c r="AH545" s="339">
        <f>IF(OR($C545&gt;AH$7,$C545+$E545-1&lt;AH$7),0,$D545-SUM($F421:AG421))</f>
        <v>0</v>
      </c>
      <c r="AI545" s="339">
        <f>IF(OR($C545&gt;AI$7,$C545+$E545-1&lt;AI$7),0,$D545-SUM($F421:AH421))</f>
        <v>0</v>
      </c>
      <c r="AJ545" s="339">
        <f>IF(OR($C545&gt;AJ$7,$C545+$E545-1&lt;AJ$7),0,$D545-SUM($F421:AI421))</f>
        <v>0</v>
      </c>
      <c r="AK545" s="339">
        <f>IF(OR($C545&gt;AK$7,$C545+$E545-1&lt;AK$7),0,$D545-SUM($F421:AJ421))</f>
        <v>0</v>
      </c>
      <c r="AL545" s="339">
        <f>IF(OR($C545&gt;AL$7,$C545+$E545-1&lt;AL$7),0,$D545-SUM($F421:AK421))</f>
        <v>0</v>
      </c>
      <c r="AM545" s="339">
        <f>IF(OR($C545&gt;AM$7,$C545+$E545-1&lt;AM$7),0,$D545-SUM($F421:AL421))</f>
        <v>0</v>
      </c>
      <c r="AN545" s="339">
        <f>IF(OR($C545&gt;AN$7,$C545+$E545-1&lt;AN$7),0,$D545-SUM($F421:AM421))</f>
        <v>0</v>
      </c>
      <c r="AO545" s="339">
        <f>IF(OR($C545&gt;AO$7,$C545+$E545-1&lt;AO$7),0,$D545-SUM($F421:AN421))</f>
        <v>0</v>
      </c>
      <c r="AP545" s="339">
        <f>IF(OR($C545&gt;AP$7,$C545+$E545-1&lt;AP$7),0,$D545-SUM($F421:AO421))</f>
        <v>0</v>
      </c>
      <c r="AQ545" s="339">
        <f>IF(OR($C545&gt;AQ$7,$C545+$E545-1&lt;AQ$7),0,$D545-SUM($F421:AP421))</f>
        <v>0</v>
      </c>
      <c r="AR545" s="339">
        <f>IF(OR($C545&gt;AR$7,$C545+$E545-1&lt;AR$7),0,$D545-SUM($F421:AQ421))</f>
        <v>0</v>
      </c>
      <c r="AS545" s="339">
        <f>IF(OR($C545&gt;AS$7,$C545+$E545-1&lt;AS$7),0,$D545-SUM($F421:AR421))</f>
        <v>0</v>
      </c>
      <c r="AT545" s="339">
        <f>IF(OR($C545&gt;AT$7,$C545+$E545-1&lt;AT$7),0,$D545-SUM($F421:AS421))</f>
        <v>0</v>
      </c>
      <c r="AU545" s="339">
        <f>IF(OR($C545&gt;AU$7,$C545+$E545-1&lt;AU$7),0,$D545-SUM($F421:AT421))</f>
        <v>0</v>
      </c>
      <c r="AV545" s="339">
        <f>IF(OR($C545&gt;AV$7,$C545+$E545-1&lt;AV$7),0,$D545-SUM($F421:AU421))</f>
        <v>0</v>
      </c>
      <c r="AW545" s="339">
        <f>IF(OR($C545&gt;AW$7,$C545+$E545-1&lt;AW$7),0,$D545-SUM($F421:AV421))</f>
        <v>0</v>
      </c>
      <c r="AX545" s="339">
        <f>IF(OR($C545&gt;AX$7,$C545+$E545-1&lt;AX$7),0,$D545-SUM($F421:AW421))</f>
        <v>0</v>
      </c>
      <c r="AY545" s="339">
        <f>IF(OR($C545&gt;AY$7,$C545+$E545-1&lt;AY$7),0,$D545-SUM($F421:AX421))</f>
        <v>0</v>
      </c>
      <c r="AZ545" s="339">
        <f>IF(OR($C545&gt;AZ$7,$C545+$E545-1&lt;AZ$7),0,$D545-SUM($F421:AY421))</f>
        <v>0</v>
      </c>
      <c r="BA545" s="339">
        <f>IF(OR($C545&gt;BA$7,$C545+$E545-1&lt;BA$7),0,$D545-SUM($F421:AZ421))</f>
        <v>0</v>
      </c>
      <c r="BB545" s="339">
        <f>IF(OR($C545&gt;BB$7,$C545+$E545-1&lt;BB$7),0,$D545-SUM($F421:BA421))</f>
        <v>0</v>
      </c>
      <c r="BC545" s="339">
        <f>IF(OR($C545&gt;BC$7,$C545+$E545-1&lt;BC$7),0,$D545-SUM($F421:BB421))</f>
        <v>0</v>
      </c>
      <c r="BD545" s="339">
        <f>IF(OR($C545&gt;BD$7,$C545+$E545-1&lt;BD$7),0,$D545-SUM($F421:BC421))</f>
        <v>0</v>
      </c>
      <c r="BE545" s="339">
        <f>IF(OR($C545&gt;BE$7,$C545+$E545-1&lt;BE$7),0,$D545-SUM($F421:BD421))</f>
        <v>0</v>
      </c>
      <c r="BF545" s="339">
        <f>IF(OR($C545&gt;BF$7,$C545+$E545-1&lt;BF$7),0,$D545-SUM($F421:BE421))</f>
        <v>0</v>
      </c>
      <c r="BG545" s="339">
        <f>IF(OR($C545&gt;BG$7,$C545+$E545-1&lt;BG$7),0,$D545-SUM($F421:BF421))</f>
        <v>0</v>
      </c>
      <c r="BH545" s="339">
        <f>IF(OR($C545&gt;BH$7,$C545+$E545-1&lt;BH$7),0,$D545-SUM($F421:BG421))</f>
        <v>0</v>
      </c>
      <c r="BI545" s="339">
        <f>IF(OR($C545&gt;BI$7,$C545+$E545-1&lt;BI$7),0,$D545-SUM($F421:BH421))</f>
        <v>0</v>
      </c>
      <c r="BJ545" s="339">
        <f>IF(OR($C545&gt;BJ$7,$C545+$E545-1&lt;BJ$7),0,$D545-SUM($F421:BI421))</f>
        <v>0</v>
      </c>
      <c r="BK545" s="339">
        <f>IF(OR($C545&gt;BK$7,$C545+$E545-1&lt;BK$7),0,$D545-SUM($F421:BJ421))</f>
        <v>0</v>
      </c>
      <c r="BL545" s="339">
        <f>IF(OR($C545&gt;BL$7,$C545+$E545-1&lt;BL$7),0,$D545-SUM($F421:BK421))</f>
        <v>0</v>
      </c>
      <c r="BM545" s="339">
        <f>IF(OR($C545&gt;BM$7,$C545+$E545-1&lt;BM$7),0,$D545-SUM($F421:BL421))</f>
        <v>0</v>
      </c>
      <c r="BN545" s="339">
        <f>IF(OR($C545&gt;BN$7,$C545+$E545-1&lt;BN$7),0,$D545-SUM($F421:BM421))</f>
        <v>0</v>
      </c>
      <c r="BO545" s="253"/>
      <c r="BP545" s="253"/>
      <c r="BQ545" s="253"/>
      <c r="BR545" s="253"/>
      <c r="BS545" s="253"/>
      <c r="BT545" s="253"/>
      <c r="BU545" s="253"/>
      <c r="BV545" s="253"/>
      <c r="BW545" s="253"/>
      <c r="BX545" s="253"/>
      <c r="BY545" s="253"/>
      <c r="BZ545" s="253"/>
      <c r="CA545" s="253"/>
      <c r="CB545" s="253"/>
      <c r="CC545" s="253"/>
      <c r="CD545" s="253"/>
      <c r="CE545" s="253"/>
      <c r="CF545" s="253"/>
      <c r="CG545" s="253"/>
      <c r="CH545" s="253"/>
      <c r="CI545" s="253"/>
      <c r="CJ545" s="253"/>
      <c r="CK545" s="253"/>
      <c r="CL545" s="253"/>
    </row>
    <row r="546" spans="1:90" hidden="1" outlineLevel="1" x14ac:dyDescent="0.15">
      <c r="A546" s="112"/>
      <c r="B546" s="87"/>
      <c r="C546" s="8">
        <v>8</v>
      </c>
      <c r="D546" s="337">
        <v>0</v>
      </c>
      <c r="E546" s="8">
        <f t="shared" si="40"/>
        <v>0</v>
      </c>
      <c r="F546" s="338"/>
      <c r="G546" s="339">
        <f>IF(OR($C546&gt;G$7,$C546+$E546-1&lt;G$7),0,$D546-SUM($F422:F422))</f>
        <v>0</v>
      </c>
      <c r="H546" s="339">
        <f>IF(OR($C546&gt;H$7,$C546+$E546-1&lt;H$7),0,$D546-SUM($F422:G422))</f>
        <v>0</v>
      </c>
      <c r="I546" s="339">
        <f>IF(OR($C546&gt;I$7,$C546+$E546-1&lt;I$7),0,$D546-SUM($F422:H422))</f>
        <v>0</v>
      </c>
      <c r="J546" s="339">
        <f>IF(OR($C546&gt;J$7,$C546+$E546-1&lt;J$7),0,$D546-SUM($F422:I422))</f>
        <v>0</v>
      </c>
      <c r="K546" s="339">
        <f>IF(OR($C546&gt;K$7,$C546+$E546-1&lt;K$7),0,$D546-SUM($F422:J422))</f>
        <v>0</v>
      </c>
      <c r="L546" s="339">
        <f>IF(OR($C546&gt;L$7,$C546+$E546-1&lt;L$7),0,$D546-SUM($F422:K422))</f>
        <v>0</v>
      </c>
      <c r="M546" s="339">
        <f>IF(OR($C546&gt;M$7,$C546+$E546-1&lt;M$7),0,$D546-SUM($F422:L422))</f>
        <v>0</v>
      </c>
      <c r="N546" s="339">
        <f>IF(OR($C546&gt;N$7,$C546+$E546-1&lt;N$7),0,$D546-SUM($F422:M422))</f>
        <v>0</v>
      </c>
      <c r="O546" s="339">
        <f>IF(OR($C546&gt;O$7,$C546+$E546-1&lt;O$7),0,$D546-SUM($F422:N422))</f>
        <v>0</v>
      </c>
      <c r="P546" s="339">
        <f>IF(OR($C546&gt;P$7,$C546+$E546-1&lt;P$7),0,$D546-SUM($F422:O422))</f>
        <v>0</v>
      </c>
      <c r="Q546" s="339">
        <f>IF(OR($C546&gt;Q$7,$C546+$E546-1&lt;Q$7),0,$D546-SUM($F422:P422))</f>
        <v>0</v>
      </c>
      <c r="R546" s="339">
        <f>IF(OR($C546&gt;R$7,$C546+$E546-1&lt;R$7),0,$D546-SUM($F422:Q422))</f>
        <v>0</v>
      </c>
      <c r="S546" s="339">
        <f>IF(OR($C546&gt;S$7,$C546+$E546-1&lt;S$7),0,$D546-SUM($F422:R422))</f>
        <v>0</v>
      </c>
      <c r="T546" s="339">
        <f>IF(OR($C546&gt;T$7,$C546+$E546-1&lt;T$7),0,$D546-SUM($F422:S422))</f>
        <v>0</v>
      </c>
      <c r="U546" s="339">
        <f>IF(OR($C546&gt;U$7,$C546+$E546-1&lt;U$7),0,$D546-SUM($F422:T422))</f>
        <v>0</v>
      </c>
      <c r="V546" s="339">
        <f>IF(OR($C546&gt;V$7,$C546+$E546-1&lt;V$7),0,$D546-SUM($F422:U422))</f>
        <v>0</v>
      </c>
      <c r="W546" s="339">
        <f>IF(OR($C546&gt;W$7,$C546+$E546-1&lt;W$7),0,$D546-SUM($F422:V422))</f>
        <v>0</v>
      </c>
      <c r="X546" s="339">
        <f>IF(OR($C546&gt;X$7,$C546+$E546-1&lt;X$7),0,$D546-SUM($F422:W422))</f>
        <v>0</v>
      </c>
      <c r="Y546" s="339">
        <f>IF(OR($C546&gt;Y$7,$C546+$E546-1&lt;Y$7),0,$D546-SUM($F422:X422))</f>
        <v>0</v>
      </c>
      <c r="Z546" s="339">
        <f>IF(OR($C546&gt;Z$7,$C546+$E546-1&lt;Z$7),0,$D546-SUM($F422:Y422))</f>
        <v>0</v>
      </c>
      <c r="AA546" s="339">
        <f>IF(OR($C546&gt;AA$7,$C546+$E546-1&lt;AA$7),0,$D546-SUM($F422:Z422))</f>
        <v>0</v>
      </c>
      <c r="AB546" s="339">
        <f>IF(OR($C546&gt;AB$7,$C546+$E546-1&lt;AB$7),0,$D546-SUM($F422:AA422))</f>
        <v>0</v>
      </c>
      <c r="AC546" s="339">
        <f>IF(OR($C546&gt;AC$7,$C546+$E546-1&lt;AC$7),0,$D546-SUM($F422:AB422))</f>
        <v>0</v>
      </c>
      <c r="AD546" s="339">
        <f>IF(OR($C546&gt;AD$7,$C546+$E546-1&lt;AD$7),0,$D546-SUM($F422:AC422))</f>
        <v>0</v>
      </c>
      <c r="AE546" s="339">
        <f>IF(OR($C546&gt;AE$7,$C546+$E546-1&lt;AE$7),0,$D546-SUM($F422:AD422))</f>
        <v>0</v>
      </c>
      <c r="AF546" s="339">
        <f>IF(OR($C546&gt;AF$7,$C546+$E546-1&lt;AF$7),0,$D546-SUM($F422:AE422))</f>
        <v>0</v>
      </c>
      <c r="AG546" s="339">
        <f>IF(OR($C546&gt;AG$7,$C546+$E546-1&lt;AG$7),0,$D546-SUM($F422:AF422))</f>
        <v>0</v>
      </c>
      <c r="AH546" s="339">
        <f>IF(OR($C546&gt;AH$7,$C546+$E546-1&lt;AH$7),0,$D546-SUM($F422:AG422))</f>
        <v>0</v>
      </c>
      <c r="AI546" s="339">
        <f>IF(OR($C546&gt;AI$7,$C546+$E546-1&lt;AI$7),0,$D546-SUM($F422:AH422))</f>
        <v>0</v>
      </c>
      <c r="AJ546" s="339">
        <f>IF(OR($C546&gt;AJ$7,$C546+$E546-1&lt;AJ$7),0,$D546-SUM($F422:AI422))</f>
        <v>0</v>
      </c>
      <c r="AK546" s="339">
        <f>IF(OR($C546&gt;AK$7,$C546+$E546-1&lt;AK$7),0,$D546-SUM($F422:AJ422))</f>
        <v>0</v>
      </c>
      <c r="AL546" s="339">
        <f>IF(OR($C546&gt;AL$7,$C546+$E546-1&lt;AL$7),0,$D546-SUM($F422:AK422))</f>
        <v>0</v>
      </c>
      <c r="AM546" s="339">
        <f>IF(OR($C546&gt;AM$7,$C546+$E546-1&lt;AM$7),0,$D546-SUM($F422:AL422))</f>
        <v>0</v>
      </c>
      <c r="AN546" s="339">
        <f>IF(OR($C546&gt;AN$7,$C546+$E546-1&lt;AN$7),0,$D546-SUM($F422:AM422))</f>
        <v>0</v>
      </c>
      <c r="AO546" s="339">
        <f>IF(OR($C546&gt;AO$7,$C546+$E546-1&lt;AO$7),0,$D546-SUM($F422:AN422))</f>
        <v>0</v>
      </c>
      <c r="AP546" s="339">
        <f>IF(OR($C546&gt;AP$7,$C546+$E546-1&lt;AP$7),0,$D546-SUM($F422:AO422))</f>
        <v>0</v>
      </c>
      <c r="AQ546" s="339">
        <f>IF(OR($C546&gt;AQ$7,$C546+$E546-1&lt;AQ$7),0,$D546-SUM($F422:AP422))</f>
        <v>0</v>
      </c>
      <c r="AR546" s="339">
        <f>IF(OR($C546&gt;AR$7,$C546+$E546-1&lt;AR$7),0,$D546-SUM($F422:AQ422))</f>
        <v>0</v>
      </c>
      <c r="AS546" s="339">
        <f>IF(OR($C546&gt;AS$7,$C546+$E546-1&lt;AS$7),0,$D546-SUM($F422:AR422))</f>
        <v>0</v>
      </c>
      <c r="AT546" s="339">
        <f>IF(OR($C546&gt;AT$7,$C546+$E546-1&lt;AT$7),0,$D546-SUM($F422:AS422))</f>
        <v>0</v>
      </c>
      <c r="AU546" s="339">
        <f>IF(OR($C546&gt;AU$7,$C546+$E546-1&lt;AU$7),0,$D546-SUM($F422:AT422))</f>
        <v>0</v>
      </c>
      <c r="AV546" s="339">
        <f>IF(OR($C546&gt;AV$7,$C546+$E546-1&lt;AV$7),0,$D546-SUM($F422:AU422))</f>
        <v>0</v>
      </c>
      <c r="AW546" s="339">
        <f>IF(OR($C546&gt;AW$7,$C546+$E546-1&lt;AW$7),0,$D546-SUM($F422:AV422))</f>
        <v>0</v>
      </c>
      <c r="AX546" s="339">
        <f>IF(OR($C546&gt;AX$7,$C546+$E546-1&lt;AX$7),0,$D546-SUM($F422:AW422))</f>
        <v>0</v>
      </c>
      <c r="AY546" s="339">
        <f>IF(OR($C546&gt;AY$7,$C546+$E546-1&lt;AY$7),0,$D546-SUM($F422:AX422))</f>
        <v>0</v>
      </c>
      <c r="AZ546" s="339">
        <f>IF(OR($C546&gt;AZ$7,$C546+$E546-1&lt;AZ$7),0,$D546-SUM($F422:AY422))</f>
        <v>0</v>
      </c>
      <c r="BA546" s="339">
        <f>IF(OR($C546&gt;BA$7,$C546+$E546-1&lt;BA$7),0,$D546-SUM($F422:AZ422))</f>
        <v>0</v>
      </c>
      <c r="BB546" s="339">
        <f>IF(OR($C546&gt;BB$7,$C546+$E546-1&lt;BB$7),0,$D546-SUM($F422:BA422))</f>
        <v>0</v>
      </c>
      <c r="BC546" s="339">
        <f>IF(OR($C546&gt;BC$7,$C546+$E546-1&lt;BC$7),0,$D546-SUM($F422:BB422))</f>
        <v>0</v>
      </c>
      <c r="BD546" s="339">
        <f>IF(OR($C546&gt;BD$7,$C546+$E546-1&lt;BD$7),0,$D546-SUM($F422:BC422))</f>
        <v>0</v>
      </c>
      <c r="BE546" s="339">
        <f>IF(OR($C546&gt;BE$7,$C546+$E546-1&lt;BE$7),0,$D546-SUM($F422:BD422))</f>
        <v>0</v>
      </c>
      <c r="BF546" s="339">
        <f>IF(OR($C546&gt;BF$7,$C546+$E546-1&lt;BF$7),0,$D546-SUM($F422:BE422))</f>
        <v>0</v>
      </c>
      <c r="BG546" s="339">
        <f>IF(OR($C546&gt;BG$7,$C546+$E546-1&lt;BG$7),0,$D546-SUM($F422:BF422))</f>
        <v>0</v>
      </c>
      <c r="BH546" s="339">
        <f>IF(OR($C546&gt;BH$7,$C546+$E546-1&lt;BH$7),0,$D546-SUM($F422:BG422))</f>
        <v>0</v>
      </c>
      <c r="BI546" s="339">
        <f>IF(OR($C546&gt;BI$7,$C546+$E546-1&lt;BI$7),0,$D546-SUM($F422:BH422))</f>
        <v>0</v>
      </c>
      <c r="BJ546" s="339">
        <f>IF(OR($C546&gt;BJ$7,$C546+$E546-1&lt;BJ$7),0,$D546-SUM($F422:BI422))</f>
        <v>0</v>
      </c>
      <c r="BK546" s="339">
        <f>IF(OR($C546&gt;BK$7,$C546+$E546-1&lt;BK$7),0,$D546-SUM($F422:BJ422))</f>
        <v>0</v>
      </c>
      <c r="BL546" s="339">
        <f>IF(OR($C546&gt;BL$7,$C546+$E546-1&lt;BL$7),0,$D546-SUM($F422:BK422))</f>
        <v>0</v>
      </c>
      <c r="BM546" s="339">
        <f>IF(OR($C546&gt;BM$7,$C546+$E546-1&lt;BM$7),0,$D546-SUM($F422:BL422))</f>
        <v>0</v>
      </c>
      <c r="BN546" s="339">
        <f>IF(OR($C546&gt;BN$7,$C546+$E546-1&lt;BN$7),0,$D546-SUM($F422:BM422))</f>
        <v>0</v>
      </c>
      <c r="BO546" s="253"/>
      <c r="BP546" s="253"/>
      <c r="BQ546" s="253"/>
      <c r="BR546" s="253"/>
      <c r="BS546" s="253"/>
      <c r="BT546" s="253"/>
      <c r="BU546" s="253"/>
      <c r="BV546" s="253"/>
      <c r="BW546" s="253"/>
      <c r="BX546" s="253"/>
      <c r="BY546" s="253"/>
      <c r="BZ546" s="253"/>
      <c r="CA546" s="253"/>
      <c r="CB546" s="253"/>
      <c r="CC546" s="253"/>
      <c r="CD546" s="253"/>
      <c r="CE546" s="253"/>
      <c r="CF546" s="253"/>
      <c r="CG546" s="253"/>
      <c r="CH546" s="253"/>
      <c r="CI546" s="253"/>
      <c r="CJ546" s="253"/>
      <c r="CK546" s="253"/>
      <c r="CL546" s="253"/>
    </row>
    <row r="547" spans="1:90" hidden="1" outlineLevel="1" x14ac:dyDescent="0.15">
      <c r="A547" s="112"/>
      <c r="B547" s="87"/>
      <c r="C547" s="8">
        <v>9</v>
      </c>
      <c r="D547" s="337">
        <v>0</v>
      </c>
      <c r="E547" s="8">
        <f t="shared" si="40"/>
        <v>0</v>
      </c>
      <c r="F547" s="338"/>
      <c r="G547" s="339">
        <f>IF(OR($C547&gt;G$7,$C547+$E547-1&lt;G$7),0,$D547-SUM($F423:F423))</f>
        <v>0</v>
      </c>
      <c r="H547" s="339">
        <f>IF(OR($C547&gt;H$7,$C547+$E547-1&lt;H$7),0,$D547-SUM($F423:G423))</f>
        <v>0</v>
      </c>
      <c r="I547" s="339">
        <f>IF(OR($C547&gt;I$7,$C547+$E547-1&lt;I$7),0,$D547-SUM($F423:H423))</f>
        <v>0</v>
      </c>
      <c r="J547" s="339">
        <f>IF(OR($C547&gt;J$7,$C547+$E547-1&lt;J$7),0,$D547-SUM($F423:I423))</f>
        <v>0</v>
      </c>
      <c r="K547" s="339">
        <f>IF(OR($C547&gt;K$7,$C547+$E547-1&lt;K$7),0,$D547-SUM($F423:J423))</f>
        <v>0</v>
      </c>
      <c r="L547" s="339">
        <f>IF(OR($C547&gt;L$7,$C547+$E547-1&lt;L$7),0,$D547-SUM($F423:K423))</f>
        <v>0</v>
      </c>
      <c r="M547" s="339">
        <f>IF(OR($C547&gt;M$7,$C547+$E547-1&lt;M$7),0,$D547-SUM($F423:L423))</f>
        <v>0</v>
      </c>
      <c r="N547" s="339">
        <f>IF(OR($C547&gt;N$7,$C547+$E547-1&lt;N$7),0,$D547-SUM($F423:M423))</f>
        <v>0</v>
      </c>
      <c r="O547" s="339">
        <f>IF(OR($C547&gt;O$7,$C547+$E547-1&lt;O$7),0,$D547-SUM($F423:N423))</f>
        <v>0</v>
      </c>
      <c r="P547" s="339">
        <f>IF(OR($C547&gt;P$7,$C547+$E547-1&lt;P$7),0,$D547-SUM($F423:O423))</f>
        <v>0</v>
      </c>
      <c r="Q547" s="339">
        <f>IF(OR($C547&gt;Q$7,$C547+$E547-1&lt;Q$7),0,$D547-SUM($F423:P423))</f>
        <v>0</v>
      </c>
      <c r="R547" s="339">
        <f>IF(OR($C547&gt;R$7,$C547+$E547-1&lt;R$7),0,$D547-SUM($F423:Q423))</f>
        <v>0</v>
      </c>
      <c r="S547" s="339">
        <f>IF(OR($C547&gt;S$7,$C547+$E547-1&lt;S$7),0,$D547-SUM($F423:R423))</f>
        <v>0</v>
      </c>
      <c r="T547" s="339">
        <f>IF(OR($C547&gt;T$7,$C547+$E547-1&lt;T$7),0,$D547-SUM($F423:S423))</f>
        <v>0</v>
      </c>
      <c r="U547" s="339">
        <f>IF(OR($C547&gt;U$7,$C547+$E547-1&lt;U$7),0,$D547-SUM($F423:T423))</f>
        <v>0</v>
      </c>
      <c r="V547" s="339">
        <f>IF(OR($C547&gt;V$7,$C547+$E547-1&lt;V$7),0,$D547-SUM($F423:U423))</f>
        <v>0</v>
      </c>
      <c r="W547" s="339">
        <f>IF(OR($C547&gt;W$7,$C547+$E547-1&lt;W$7),0,$D547-SUM($F423:V423))</f>
        <v>0</v>
      </c>
      <c r="X547" s="339">
        <f>IF(OR($C547&gt;X$7,$C547+$E547-1&lt;X$7),0,$D547-SUM($F423:W423))</f>
        <v>0</v>
      </c>
      <c r="Y547" s="339">
        <f>IF(OR($C547&gt;Y$7,$C547+$E547-1&lt;Y$7),0,$D547-SUM($F423:X423))</f>
        <v>0</v>
      </c>
      <c r="Z547" s="339">
        <f>IF(OR($C547&gt;Z$7,$C547+$E547-1&lt;Z$7),0,$D547-SUM($F423:Y423))</f>
        <v>0</v>
      </c>
      <c r="AA547" s="339">
        <f>IF(OR($C547&gt;AA$7,$C547+$E547-1&lt;AA$7),0,$D547-SUM($F423:Z423))</f>
        <v>0</v>
      </c>
      <c r="AB547" s="339">
        <f>IF(OR($C547&gt;AB$7,$C547+$E547-1&lt;AB$7),0,$D547-SUM($F423:AA423))</f>
        <v>0</v>
      </c>
      <c r="AC547" s="339">
        <f>IF(OR($C547&gt;AC$7,$C547+$E547-1&lt;AC$7),0,$D547-SUM($F423:AB423))</f>
        <v>0</v>
      </c>
      <c r="AD547" s="339">
        <f>IF(OR($C547&gt;AD$7,$C547+$E547-1&lt;AD$7),0,$D547-SUM($F423:AC423))</f>
        <v>0</v>
      </c>
      <c r="AE547" s="339">
        <f>IF(OR($C547&gt;AE$7,$C547+$E547-1&lt;AE$7),0,$D547-SUM($F423:AD423))</f>
        <v>0</v>
      </c>
      <c r="AF547" s="339">
        <f>IF(OR($C547&gt;AF$7,$C547+$E547-1&lt;AF$7),0,$D547-SUM($F423:AE423))</f>
        <v>0</v>
      </c>
      <c r="AG547" s="339">
        <f>IF(OR($C547&gt;AG$7,$C547+$E547-1&lt;AG$7),0,$D547-SUM($F423:AF423))</f>
        <v>0</v>
      </c>
      <c r="AH547" s="339">
        <f>IF(OR($C547&gt;AH$7,$C547+$E547-1&lt;AH$7),0,$D547-SUM($F423:AG423))</f>
        <v>0</v>
      </c>
      <c r="AI547" s="339">
        <f>IF(OR($C547&gt;AI$7,$C547+$E547-1&lt;AI$7),0,$D547-SUM($F423:AH423))</f>
        <v>0</v>
      </c>
      <c r="AJ547" s="339">
        <f>IF(OR($C547&gt;AJ$7,$C547+$E547-1&lt;AJ$7),0,$D547-SUM($F423:AI423))</f>
        <v>0</v>
      </c>
      <c r="AK547" s="339">
        <f>IF(OR($C547&gt;AK$7,$C547+$E547-1&lt;AK$7),0,$D547-SUM($F423:AJ423))</f>
        <v>0</v>
      </c>
      <c r="AL547" s="339">
        <f>IF(OR($C547&gt;AL$7,$C547+$E547-1&lt;AL$7),0,$D547-SUM($F423:AK423))</f>
        <v>0</v>
      </c>
      <c r="AM547" s="339">
        <f>IF(OR($C547&gt;AM$7,$C547+$E547-1&lt;AM$7),0,$D547-SUM($F423:AL423))</f>
        <v>0</v>
      </c>
      <c r="AN547" s="339">
        <f>IF(OR($C547&gt;AN$7,$C547+$E547-1&lt;AN$7),0,$D547-SUM($F423:AM423))</f>
        <v>0</v>
      </c>
      <c r="AO547" s="339">
        <f>IF(OR($C547&gt;AO$7,$C547+$E547-1&lt;AO$7),0,$D547-SUM($F423:AN423))</f>
        <v>0</v>
      </c>
      <c r="AP547" s="339">
        <f>IF(OR($C547&gt;AP$7,$C547+$E547-1&lt;AP$7),0,$D547-SUM($F423:AO423))</f>
        <v>0</v>
      </c>
      <c r="AQ547" s="339">
        <f>IF(OR($C547&gt;AQ$7,$C547+$E547-1&lt;AQ$7),0,$D547-SUM($F423:AP423))</f>
        <v>0</v>
      </c>
      <c r="AR547" s="339">
        <f>IF(OR($C547&gt;AR$7,$C547+$E547-1&lt;AR$7),0,$D547-SUM($F423:AQ423))</f>
        <v>0</v>
      </c>
      <c r="AS547" s="339">
        <f>IF(OR($C547&gt;AS$7,$C547+$E547-1&lt;AS$7),0,$D547-SUM($F423:AR423))</f>
        <v>0</v>
      </c>
      <c r="AT547" s="339">
        <f>IF(OR($C547&gt;AT$7,$C547+$E547-1&lt;AT$7),0,$D547-SUM($F423:AS423))</f>
        <v>0</v>
      </c>
      <c r="AU547" s="339">
        <f>IF(OR($C547&gt;AU$7,$C547+$E547-1&lt;AU$7),0,$D547-SUM($F423:AT423))</f>
        <v>0</v>
      </c>
      <c r="AV547" s="339">
        <f>IF(OR($C547&gt;AV$7,$C547+$E547-1&lt;AV$7),0,$D547-SUM($F423:AU423))</f>
        <v>0</v>
      </c>
      <c r="AW547" s="339">
        <f>IF(OR($C547&gt;AW$7,$C547+$E547-1&lt;AW$7),0,$D547-SUM($F423:AV423))</f>
        <v>0</v>
      </c>
      <c r="AX547" s="339">
        <f>IF(OR($C547&gt;AX$7,$C547+$E547-1&lt;AX$7),0,$D547-SUM($F423:AW423))</f>
        <v>0</v>
      </c>
      <c r="AY547" s="339">
        <f>IF(OR($C547&gt;AY$7,$C547+$E547-1&lt;AY$7),0,$D547-SUM($F423:AX423))</f>
        <v>0</v>
      </c>
      <c r="AZ547" s="339">
        <f>IF(OR($C547&gt;AZ$7,$C547+$E547-1&lt;AZ$7),0,$D547-SUM($F423:AY423))</f>
        <v>0</v>
      </c>
      <c r="BA547" s="339">
        <f>IF(OR($C547&gt;BA$7,$C547+$E547-1&lt;BA$7),0,$D547-SUM($F423:AZ423))</f>
        <v>0</v>
      </c>
      <c r="BB547" s="339">
        <f>IF(OR($C547&gt;BB$7,$C547+$E547-1&lt;BB$7),0,$D547-SUM($F423:BA423))</f>
        <v>0</v>
      </c>
      <c r="BC547" s="339">
        <f>IF(OR($C547&gt;BC$7,$C547+$E547-1&lt;BC$7),0,$D547-SUM($F423:BB423))</f>
        <v>0</v>
      </c>
      <c r="BD547" s="339">
        <f>IF(OR($C547&gt;BD$7,$C547+$E547-1&lt;BD$7),0,$D547-SUM($F423:BC423))</f>
        <v>0</v>
      </c>
      <c r="BE547" s="339">
        <f>IF(OR($C547&gt;BE$7,$C547+$E547-1&lt;BE$7),0,$D547-SUM($F423:BD423))</f>
        <v>0</v>
      </c>
      <c r="BF547" s="339">
        <f>IF(OR($C547&gt;BF$7,$C547+$E547-1&lt;BF$7),0,$D547-SUM($F423:BE423))</f>
        <v>0</v>
      </c>
      <c r="BG547" s="339">
        <f>IF(OR($C547&gt;BG$7,$C547+$E547-1&lt;BG$7),0,$D547-SUM($F423:BF423))</f>
        <v>0</v>
      </c>
      <c r="BH547" s="339">
        <f>IF(OR($C547&gt;BH$7,$C547+$E547-1&lt;BH$7),0,$D547-SUM($F423:BG423))</f>
        <v>0</v>
      </c>
      <c r="BI547" s="339">
        <f>IF(OR($C547&gt;BI$7,$C547+$E547-1&lt;BI$7),0,$D547-SUM($F423:BH423))</f>
        <v>0</v>
      </c>
      <c r="BJ547" s="339">
        <f>IF(OR($C547&gt;BJ$7,$C547+$E547-1&lt;BJ$7),0,$D547-SUM($F423:BI423))</f>
        <v>0</v>
      </c>
      <c r="BK547" s="339">
        <f>IF(OR($C547&gt;BK$7,$C547+$E547-1&lt;BK$7),0,$D547-SUM($F423:BJ423))</f>
        <v>0</v>
      </c>
      <c r="BL547" s="339">
        <f>IF(OR($C547&gt;BL$7,$C547+$E547-1&lt;BL$7),0,$D547-SUM($F423:BK423))</f>
        <v>0</v>
      </c>
      <c r="BM547" s="339">
        <f>IF(OR($C547&gt;BM$7,$C547+$E547-1&lt;BM$7),0,$D547-SUM($F423:BL423))</f>
        <v>0</v>
      </c>
      <c r="BN547" s="339">
        <f>IF(OR($C547&gt;BN$7,$C547+$E547-1&lt;BN$7),0,$D547-SUM($F423:BM423))</f>
        <v>0</v>
      </c>
      <c r="BO547" s="253"/>
      <c r="BP547" s="253"/>
      <c r="BQ547" s="253"/>
      <c r="BR547" s="253"/>
      <c r="BS547" s="253"/>
      <c r="BT547" s="253"/>
      <c r="BU547" s="253"/>
      <c r="BV547" s="253"/>
      <c r="BW547" s="253"/>
      <c r="BX547" s="253"/>
      <c r="BY547" s="253"/>
      <c r="BZ547" s="253"/>
      <c r="CA547" s="253"/>
      <c r="CB547" s="253"/>
      <c r="CC547" s="253"/>
      <c r="CD547" s="253"/>
      <c r="CE547" s="253"/>
      <c r="CF547" s="253"/>
      <c r="CG547" s="253"/>
      <c r="CH547" s="253"/>
      <c r="CI547" s="253"/>
      <c r="CJ547" s="253"/>
      <c r="CK547" s="253"/>
      <c r="CL547" s="253"/>
    </row>
    <row r="548" spans="1:90" hidden="1" outlineLevel="1" x14ac:dyDescent="0.15">
      <c r="A548" s="112"/>
      <c r="B548" s="87"/>
      <c r="C548" s="8">
        <v>10</v>
      </c>
      <c r="D548" s="337">
        <v>0</v>
      </c>
      <c r="E548" s="8">
        <f t="shared" si="40"/>
        <v>0</v>
      </c>
      <c r="F548" s="338"/>
      <c r="G548" s="339">
        <f>IF(OR($C548&gt;G$7,$C548+$E548-1&lt;G$7),0,$D548-SUM($F424:F424))</f>
        <v>0</v>
      </c>
      <c r="H548" s="339">
        <f>IF(OR($C548&gt;H$7,$C548+$E548-1&lt;H$7),0,$D548-SUM($F424:G424))</f>
        <v>0</v>
      </c>
      <c r="I548" s="339">
        <f>IF(OR($C548&gt;I$7,$C548+$E548-1&lt;I$7),0,$D548-SUM($F424:H424))</f>
        <v>0</v>
      </c>
      <c r="J548" s="339">
        <f>IF(OR($C548&gt;J$7,$C548+$E548-1&lt;J$7),0,$D548-SUM($F424:I424))</f>
        <v>0</v>
      </c>
      <c r="K548" s="339">
        <f>IF(OR($C548&gt;K$7,$C548+$E548-1&lt;K$7),0,$D548-SUM($F424:J424))</f>
        <v>0</v>
      </c>
      <c r="L548" s="339">
        <f>IF(OR($C548&gt;L$7,$C548+$E548-1&lt;L$7),0,$D548-SUM($F424:K424))</f>
        <v>0</v>
      </c>
      <c r="M548" s="339">
        <f>IF(OR($C548&gt;M$7,$C548+$E548-1&lt;M$7),0,$D548-SUM($F424:L424))</f>
        <v>0</v>
      </c>
      <c r="N548" s="339">
        <f>IF(OR($C548&gt;N$7,$C548+$E548-1&lt;N$7),0,$D548-SUM($F424:M424))</f>
        <v>0</v>
      </c>
      <c r="O548" s="339">
        <f>IF(OR($C548&gt;O$7,$C548+$E548-1&lt;O$7),0,$D548-SUM($F424:N424))</f>
        <v>0</v>
      </c>
      <c r="P548" s="339">
        <f>IF(OR($C548&gt;P$7,$C548+$E548-1&lt;P$7),0,$D548-SUM($F424:O424))</f>
        <v>0</v>
      </c>
      <c r="Q548" s="339">
        <f>IF(OR($C548&gt;Q$7,$C548+$E548-1&lt;Q$7),0,$D548-SUM($F424:P424))</f>
        <v>0</v>
      </c>
      <c r="R548" s="339">
        <f>IF(OR($C548&gt;R$7,$C548+$E548-1&lt;R$7),0,$D548-SUM($F424:Q424))</f>
        <v>0</v>
      </c>
      <c r="S548" s="339">
        <f>IF(OR($C548&gt;S$7,$C548+$E548-1&lt;S$7),0,$D548-SUM($F424:R424))</f>
        <v>0</v>
      </c>
      <c r="T548" s="339">
        <f>IF(OR($C548&gt;T$7,$C548+$E548-1&lt;T$7),0,$D548-SUM($F424:S424))</f>
        <v>0</v>
      </c>
      <c r="U548" s="339">
        <f>IF(OR($C548&gt;U$7,$C548+$E548-1&lt;U$7),0,$D548-SUM($F424:T424))</f>
        <v>0</v>
      </c>
      <c r="V548" s="339">
        <f>IF(OR($C548&gt;V$7,$C548+$E548-1&lt;V$7),0,$D548-SUM($F424:U424))</f>
        <v>0</v>
      </c>
      <c r="W548" s="339">
        <f>IF(OR($C548&gt;W$7,$C548+$E548-1&lt;W$7),0,$D548-SUM($F424:V424))</f>
        <v>0</v>
      </c>
      <c r="X548" s="339">
        <f>IF(OR($C548&gt;X$7,$C548+$E548-1&lt;X$7),0,$D548-SUM($F424:W424))</f>
        <v>0</v>
      </c>
      <c r="Y548" s="339">
        <f>IF(OR($C548&gt;Y$7,$C548+$E548-1&lt;Y$7),0,$D548-SUM($F424:X424))</f>
        <v>0</v>
      </c>
      <c r="Z548" s="339">
        <f>IF(OR($C548&gt;Z$7,$C548+$E548-1&lt;Z$7),0,$D548-SUM($F424:Y424))</f>
        <v>0</v>
      </c>
      <c r="AA548" s="339">
        <f>IF(OR($C548&gt;AA$7,$C548+$E548-1&lt;AA$7),0,$D548-SUM($F424:Z424))</f>
        <v>0</v>
      </c>
      <c r="AB548" s="339">
        <f>IF(OR($C548&gt;AB$7,$C548+$E548-1&lt;AB$7),0,$D548-SUM($F424:AA424))</f>
        <v>0</v>
      </c>
      <c r="AC548" s="339">
        <f>IF(OR($C548&gt;AC$7,$C548+$E548-1&lt;AC$7),0,$D548-SUM($F424:AB424))</f>
        <v>0</v>
      </c>
      <c r="AD548" s="339">
        <f>IF(OR($C548&gt;AD$7,$C548+$E548-1&lt;AD$7),0,$D548-SUM($F424:AC424))</f>
        <v>0</v>
      </c>
      <c r="AE548" s="339">
        <f>IF(OR($C548&gt;AE$7,$C548+$E548-1&lt;AE$7),0,$D548-SUM($F424:AD424))</f>
        <v>0</v>
      </c>
      <c r="AF548" s="339">
        <f>IF(OR($C548&gt;AF$7,$C548+$E548-1&lt;AF$7),0,$D548-SUM($F424:AE424))</f>
        <v>0</v>
      </c>
      <c r="AG548" s="339">
        <f>IF(OR($C548&gt;AG$7,$C548+$E548-1&lt;AG$7),0,$D548-SUM($F424:AF424))</f>
        <v>0</v>
      </c>
      <c r="AH548" s="339">
        <f>IF(OR($C548&gt;AH$7,$C548+$E548-1&lt;AH$7),0,$D548-SUM($F424:AG424))</f>
        <v>0</v>
      </c>
      <c r="AI548" s="339">
        <f>IF(OR($C548&gt;AI$7,$C548+$E548-1&lt;AI$7),0,$D548-SUM($F424:AH424))</f>
        <v>0</v>
      </c>
      <c r="AJ548" s="339">
        <f>IF(OR($C548&gt;AJ$7,$C548+$E548-1&lt;AJ$7),0,$D548-SUM($F424:AI424))</f>
        <v>0</v>
      </c>
      <c r="AK548" s="339">
        <f>IF(OR($C548&gt;AK$7,$C548+$E548-1&lt;AK$7),0,$D548-SUM($F424:AJ424))</f>
        <v>0</v>
      </c>
      <c r="AL548" s="339">
        <f>IF(OR($C548&gt;AL$7,$C548+$E548-1&lt;AL$7),0,$D548-SUM($F424:AK424))</f>
        <v>0</v>
      </c>
      <c r="AM548" s="339">
        <f>IF(OR($C548&gt;AM$7,$C548+$E548-1&lt;AM$7),0,$D548-SUM($F424:AL424))</f>
        <v>0</v>
      </c>
      <c r="AN548" s="339">
        <f>IF(OR($C548&gt;AN$7,$C548+$E548-1&lt;AN$7),0,$D548-SUM($F424:AM424))</f>
        <v>0</v>
      </c>
      <c r="AO548" s="339">
        <f>IF(OR($C548&gt;AO$7,$C548+$E548-1&lt;AO$7),0,$D548-SUM($F424:AN424))</f>
        <v>0</v>
      </c>
      <c r="AP548" s="339">
        <f>IF(OR($C548&gt;AP$7,$C548+$E548-1&lt;AP$7),0,$D548-SUM($F424:AO424))</f>
        <v>0</v>
      </c>
      <c r="AQ548" s="339">
        <f>IF(OR($C548&gt;AQ$7,$C548+$E548-1&lt;AQ$7),0,$D548-SUM($F424:AP424))</f>
        <v>0</v>
      </c>
      <c r="AR548" s="339">
        <f>IF(OR($C548&gt;AR$7,$C548+$E548-1&lt;AR$7),0,$D548-SUM($F424:AQ424))</f>
        <v>0</v>
      </c>
      <c r="AS548" s="339">
        <f>IF(OR($C548&gt;AS$7,$C548+$E548-1&lt;AS$7),0,$D548-SUM($F424:AR424))</f>
        <v>0</v>
      </c>
      <c r="AT548" s="339">
        <f>IF(OR($C548&gt;AT$7,$C548+$E548-1&lt;AT$7),0,$D548-SUM($F424:AS424))</f>
        <v>0</v>
      </c>
      <c r="AU548" s="339">
        <f>IF(OR($C548&gt;AU$7,$C548+$E548-1&lt;AU$7),0,$D548-SUM($F424:AT424))</f>
        <v>0</v>
      </c>
      <c r="AV548" s="339">
        <f>IF(OR($C548&gt;AV$7,$C548+$E548-1&lt;AV$7),0,$D548-SUM($F424:AU424))</f>
        <v>0</v>
      </c>
      <c r="AW548" s="339">
        <f>IF(OR($C548&gt;AW$7,$C548+$E548-1&lt;AW$7),0,$D548-SUM($F424:AV424))</f>
        <v>0</v>
      </c>
      <c r="AX548" s="339">
        <f>IF(OR($C548&gt;AX$7,$C548+$E548-1&lt;AX$7),0,$D548-SUM($F424:AW424))</f>
        <v>0</v>
      </c>
      <c r="AY548" s="339">
        <f>IF(OR($C548&gt;AY$7,$C548+$E548-1&lt;AY$7),0,$D548-SUM($F424:AX424))</f>
        <v>0</v>
      </c>
      <c r="AZ548" s="339">
        <f>IF(OR($C548&gt;AZ$7,$C548+$E548-1&lt;AZ$7),0,$D548-SUM($F424:AY424))</f>
        <v>0</v>
      </c>
      <c r="BA548" s="339">
        <f>IF(OR($C548&gt;BA$7,$C548+$E548-1&lt;BA$7),0,$D548-SUM($F424:AZ424))</f>
        <v>0</v>
      </c>
      <c r="BB548" s="339">
        <f>IF(OR($C548&gt;BB$7,$C548+$E548-1&lt;BB$7),0,$D548-SUM($F424:BA424))</f>
        <v>0</v>
      </c>
      <c r="BC548" s="339">
        <f>IF(OR($C548&gt;BC$7,$C548+$E548-1&lt;BC$7),0,$D548-SUM($F424:BB424))</f>
        <v>0</v>
      </c>
      <c r="BD548" s="339">
        <f>IF(OR($C548&gt;BD$7,$C548+$E548-1&lt;BD$7),0,$D548-SUM($F424:BC424))</f>
        <v>0</v>
      </c>
      <c r="BE548" s="339">
        <f>IF(OR($C548&gt;BE$7,$C548+$E548-1&lt;BE$7),0,$D548-SUM($F424:BD424))</f>
        <v>0</v>
      </c>
      <c r="BF548" s="339">
        <f>IF(OR($C548&gt;BF$7,$C548+$E548-1&lt;BF$7),0,$D548-SUM($F424:BE424))</f>
        <v>0</v>
      </c>
      <c r="BG548" s="339">
        <f>IF(OR($C548&gt;BG$7,$C548+$E548-1&lt;BG$7),0,$D548-SUM($F424:BF424))</f>
        <v>0</v>
      </c>
      <c r="BH548" s="339">
        <f>IF(OR($C548&gt;BH$7,$C548+$E548-1&lt;BH$7),0,$D548-SUM($F424:BG424))</f>
        <v>0</v>
      </c>
      <c r="BI548" s="339">
        <f>IF(OR($C548&gt;BI$7,$C548+$E548-1&lt;BI$7),0,$D548-SUM($F424:BH424))</f>
        <v>0</v>
      </c>
      <c r="BJ548" s="339">
        <f>IF(OR($C548&gt;BJ$7,$C548+$E548-1&lt;BJ$7),0,$D548-SUM($F424:BI424))</f>
        <v>0</v>
      </c>
      <c r="BK548" s="339">
        <f>IF(OR($C548&gt;BK$7,$C548+$E548-1&lt;BK$7),0,$D548-SUM($F424:BJ424))</f>
        <v>0</v>
      </c>
      <c r="BL548" s="339">
        <f>IF(OR($C548&gt;BL$7,$C548+$E548-1&lt;BL$7),0,$D548-SUM($F424:BK424))</f>
        <v>0</v>
      </c>
      <c r="BM548" s="339">
        <f>IF(OR($C548&gt;BM$7,$C548+$E548-1&lt;BM$7),0,$D548-SUM($F424:BL424))</f>
        <v>0</v>
      </c>
      <c r="BN548" s="339">
        <f>IF(OR($C548&gt;BN$7,$C548+$E548-1&lt;BN$7),0,$D548-SUM($F424:BM424))</f>
        <v>0</v>
      </c>
      <c r="BO548" s="253"/>
      <c r="BP548" s="253"/>
      <c r="BQ548" s="253"/>
      <c r="BR548" s="253"/>
      <c r="BS548" s="253"/>
      <c r="BT548" s="253"/>
      <c r="BU548" s="253"/>
      <c r="BV548" s="253"/>
      <c r="BW548" s="253"/>
      <c r="BX548" s="253"/>
      <c r="BY548" s="253"/>
      <c r="BZ548" s="253"/>
      <c r="CA548" s="253"/>
      <c r="CB548" s="253"/>
      <c r="CC548" s="253"/>
      <c r="CD548" s="253"/>
      <c r="CE548" s="253"/>
      <c r="CF548" s="253"/>
      <c r="CG548" s="253"/>
      <c r="CH548" s="253"/>
      <c r="CI548" s="253"/>
      <c r="CJ548" s="253"/>
      <c r="CK548" s="253"/>
      <c r="CL548" s="253"/>
    </row>
    <row r="549" spans="1:90" hidden="1" outlineLevel="1" x14ac:dyDescent="0.15">
      <c r="A549" s="112"/>
      <c r="B549" s="87"/>
      <c r="C549" s="8">
        <v>11</v>
      </c>
      <c r="D549" s="337">
        <v>0</v>
      </c>
      <c r="E549" s="8">
        <f t="shared" si="40"/>
        <v>0</v>
      </c>
      <c r="F549" s="338"/>
      <c r="G549" s="339">
        <f>IF(OR($C549&gt;G$7,$C549+$E549-1&lt;G$7),0,$D549-SUM($F425:F425))</f>
        <v>0</v>
      </c>
      <c r="H549" s="339">
        <f>IF(OR($C549&gt;H$7,$C549+$E549-1&lt;H$7),0,$D549-SUM($F425:G425))</f>
        <v>0</v>
      </c>
      <c r="I549" s="339">
        <f>IF(OR($C549&gt;I$7,$C549+$E549-1&lt;I$7),0,$D549-SUM($F425:H425))</f>
        <v>0</v>
      </c>
      <c r="J549" s="339">
        <f>IF(OR($C549&gt;J$7,$C549+$E549-1&lt;J$7),0,$D549-SUM($F425:I425))</f>
        <v>0</v>
      </c>
      <c r="K549" s="339">
        <f>IF(OR($C549&gt;K$7,$C549+$E549-1&lt;K$7),0,$D549-SUM($F425:J425))</f>
        <v>0</v>
      </c>
      <c r="L549" s="339">
        <f>IF(OR($C549&gt;L$7,$C549+$E549-1&lt;L$7),0,$D549-SUM($F425:K425))</f>
        <v>0</v>
      </c>
      <c r="M549" s="339">
        <f>IF(OR($C549&gt;M$7,$C549+$E549-1&lt;M$7),0,$D549-SUM($F425:L425))</f>
        <v>0</v>
      </c>
      <c r="N549" s="339">
        <f>IF(OR($C549&gt;N$7,$C549+$E549-1&lt;N$7),0,$D549-SUM($F425:M425))</f>
        <v>0</v>
      </c>
      <c r="O549" s="339">
        <f>IF(OR($C549&gt;O$7,$C549+$E549-1&lt;O$7),0,$D549-SUM($F425:N425))</f>
        <v>0</v>
      </c>
      <c r="P549" s="339">
        <f>IF(OR($C549&gt;P$7,$C549+$E549-1&lt;P$7),0,$D549-SUM($F425:O425))</f>
        <v>0</v>
      </c>
      <c r="Q549" s="339">
        <f>IF(OR($C549&gt;Q$7,$C549+$E549-1&lt;Q$7),0,$D549-SUM($F425:P425))</f>
        <v>0</v>
      </c>
      <c r="R549" s="339">
        <f>IF(OR($C549&gt;R$7,$C549+$E549-1&lt;R$7),0,$D549-SUM($F425:Q425))</f>
        <v>0</v>
      </c>
      <c r="S549" s="339">
        <f>IF(OR($C549&gt;S$7,$C549+$E549-1&lt;S$7),0,$D549-SUM($F425:R425))</f>
        <v>0</v>
      </c>
      <c r="T549" s="339">
        <f>IF(OR($C549&gt;T$7,$C549+$E549-1&lt;T$7),0,$D549-SUM($F425:S425))</f>
        <v>0</v>
      </c>
      <c r="U549" s="339">
        <f>IF(OR($C549&gt;U$7,$C549+$E549-1&lt;U$7),0,$D549-SUM($F425:T425))</f>
        <v>0</v>
      </c>
      <c r="V549" s="339">
        <f>IF(OR($C549&gt;V$7,$C549+$E549-1&lt;V$7),0,$D549-SUM($F425:U425))</f>
        <v>0</v>
      </c>
      <c r="W549" s="339">
        <f>IF(OR($C549&gt;W$7,$C549+$E549-1&lt;W$7),0,$D549-SUM($F425:V425))</f>
        <v>0</v>
      </c>
      <c r="X549" s="339">
        <f>IF(OR($C549&gt;X$7,$C549+$E549-1&lt;X$7),0,$D549-SUM($F425:W425))</f>
        <v>0</v>
      </c>
      <c r="Y549" s="339">
        <f>IF(OR($C549&gt;Y$7,$C549+$E549-1&lt;Y$7),0,$D549-SUM($F425:X425))</f>
        <v>0</v>
      </c>
      <c r="Z549" s="339">
        <f>IF(OR($C549&gt;Z$7,$C549+$E549-1&lt;Z$7),0,$D549-SUM($F425:Y425))</f>
        <v>0</v>
      </c>
      <c r="AA549" s="339">
        <f>IF(OR($C549&gt;AA$7,$C549+$E549-1&lt;AA$7),0,$D549-SUM($F425:Z425))</f>
        <v>0</v>
      </c>
      <c r="AB549" s="339">
        <f>IF(OR($C549&gt;AB$7,$C549+$E549-1&lt;AB$7),0,$D549-SUM($F425:AA425))</f>
        <v>0</v>
      </c>
      <c r="AC549" s="339">
        <f>IF(OR($C549&gt;AC$7,$C549+$E549-1&lt;AC$7),0,$D549-SUM($F425:AB425))</f>
        <v>0</v>
      </c>
      <c r="AD549" s="339">
        <f>IF(OR($C549&gt;AD$7,$C549+$E549-1&lt;AD$7),0,$D549-SUM($F425:AC425))</f>
        <v>0</v>
      </c>
      <c r="AE549" s="339">
        <f>IF(OR($C549&gt;AE$7,$C549+$E549-1&lt;AE$7),0,$D549-SUM($F425:AD425))</f>
        <v>0</v>
      </c>
      <c r="AF549" s="339">
        <f>IF(OR($C549&gt;AF$7,$C549+$E549-1&lt;AF$7),0,$D549-SUM($F425:AE425))</f>
        <v>0</v>
      </c>
      <c r="AG549" s="339">
        <f>IF(OR($C549&gt;AG$7,$C549+$E549-1&lt;AG$7),0,$D549-SUM($F425:AF425))</f>
        <v>0</v>
      </c>
      <c r="AH549" s="339">
        <f>IF(OR($C549&gt;AH$7,$C549+$E549-1&lt;AH$7),0,$D549-SUM($F425:AG425))</f>
        <v>0</v>
      </c>
      <c r="AI549" s="339">
        <f>IF(OR($C549&gt;AI$7,$C549+$E549-1&lt;AI$7),0,$D549-SUM($F425:AH425))</f>
        <v>0</v>
      </c>
      <c r="AJ549" s="339">
        <f>IF(OR($C549&gt;AJ$7,$C549+$E549-1&lt;AJ$7),0,$D549-SUM($F425:AI425))</f>
        <v>0</v>
      </c>
      <c r="AK549" s="339">
        <f>IF(OR($C549&gt;AK$7,$C549+$E549-1&lt;AK$7),0,$D549-SUM($F425:AJ425))</f>
        <v>0</v>
      </c>
      <c r="AL549" s="339">
        <f>IF(OR($C549&gt;AL$7,$C549+$E549-1&lt;AL$7),0,$D549-SUM($F425:AK425))</f>
        <v>0</v>
      </c>
      <c r="AM549" s="339">
        <f>IF(OR($C549&gt;AM$7,$C549+$E549-1&lt;AM$7),0,$D549-SUM($F425:AL425))</f>
        <v>0</v>
      </c>
      <c r="AN549" s="339">
        <f>IF(OR($C549&gt;AN$7,$C549+$E549-1&lt;AN$7),0,$D549-SUM($F425:AM425))</f>
        <v>0</v>
      </c>
      <c r="AO549" s="339">
        <f>IF(OR($C549&gt;AO$7,$C549+$E549-1&lt;AO$7),0,$D549-SUM($F425:AN425))</f>
        <v>0</v>
      </c>
      <c r="AP549" s="339">
        <f>IF(OR($C549&gt;AP$7,$C549+$E549-1&lt;AP$7),0,$D549-SUM($F425:AO425))</f>
        <v>0</v>
      </c>
      <c r="AQ549" s="339">
        <f>IF(OR($C549&gt;AQ$7,$C549+$E549-1&lt;AQ$7),0,$D549-SUM($F425:AP425))</f>
        <v>0</v>
      </c>
      <c r="AR549" s="339">
        <f>IF(OR($C549&gt;AR$7,$C549+$E549-1&lt;AR$7),0,$D549-SUM($F425:AQ425))</f>
        <v>0</v>
      </c>
      <c r="AS549" s="339">
        <f>IF(OR($C549&gt;AS$7,$C549+$E549-1&lt;AS$7),0,$D549-SUM($F425:AR425))</f>
        <v>0</v>
      </c>
      <c r="AT549" s="339">
        <f>IF(OR($C549&gt;AT$7,$C549+$E549-1&lt;AT$7),0,$D549-SUM($F425:AS425))</f>
        <v>0</v>
      </c>
      <c r="AU549" s="339">
        <f>IF(OR($C549&gt;AU$7,$C549+$E549-1&lt;AU$7),0,$D549-SUM($F425:AT425))</f>
        <v>0</v>
      </c>
      <c r="AV549" s="339">
        <f>IF(OR($C549&gt;AV$7,$C549+$E549-1&lt;AV$7),0,$D549-SUM($F425:AU425))</f>
        <v>0</v>
      </c>
      <c r="AW549" s="339">
        <f>IF(OR($C549&gt;AW$7,$C549+$E549-1&lt;AW$7),0,$D549-SUM($F425:AV425))</f>
        <v>0</v>
      </c>
      <c r="AX549" s="339">
        <f>IF(OR($C549&gt;AX$7,$C549+$E549-1&lt;AX$7),0,$D549-SUM($F425:AW425))</f>
        <v>0</v>
      </c>
      <c r="AY549" s="339">
        <f>IF(OR($C549&gt;AY$7,$C549+$E549-1&lt;AY$7),0,$D549-SUM($F425:AX425))</f>
        <v>0</v>
      </c>
      <c r="AZ549" s="339">
        <f>IF(OR($C549&gt;AZ$7,$C549+$E549-1&lt;AZ$7),0,$D549-SUM($F425:AY425))</f>
        <v>0</v>
      </c>
      <c r="BA549" s="339">
        <f>IF(OR($C549&gt;BA$7,$C549+$E549-1&lt;BA$7),0,$D549-SUM($F425:AZ425))</f>
        <v>0</v>
      </c>
      <c r="BB549" s="339">
        <f>IF(OR($C549&gt;BB$7,$C549+$E549-1&lt;BB$7),0,$D549-SUM($F425:BA425))</f>
        <v>0</v>
      </c>
      <c r="BC549" s="339">
        <f>IF(OR($C549&gt;BC$7,$C549+$E549-1&lt;BC$7),0,$D549-SUM($F425:BB425))</f>
        <v>0</v>
      </c>
      <c r="BD549" s="339">
        <f>IF(OR($C549&gt;BD$7,$C549+$E549-1&lt;BD$7),0,$D549-SUM($F425:BC425))</f>
        <v>0</v>
      </c>
      <c r="BE549" s="339">
        <f>IF(OR($C549&gt;BE$7,$C549+$E549-1&lt;BE$7),0,$D549-SUM($F425:BD425))</f>
        <v>0</v>
      </c>
      <c r="BF549" s="339">
        <f>IF(OR($C549&gt;BF$7,$C549+$E549-1&lt;BF$7),0,$D549-SUM($F425:BE425))</f>
        <v>0</v>
      </c>
      <c r="BG549" s="339">
        <f>IF(OR($C549&gt;BG$7,$C549+$E549-1&lt;BG$7),0,$D549-SUM($F425:BF425))</f>
        <v>0</v>
      </c>
      <c r="BH549" s="339">
        <f>IF(OR($C549&gt;BH$7,$C549+$E549-1&lt;BH$7),0,$D549-SUM($F425:BG425))</f>
        <v>0</v>
      </c>
      <c r="BI549" s="339">
        <f>IF(OR($C549&gt;BI$7,$C549+$E549-1&lt;BI$7),0,$D549-SUM($F425:BH425))</f>
        <v>0</v>
      </c>
      <c r="BJ549" s="339">
        <f>IF(OR($C549&gt;BJ$7,$C549+$E549-1&lt;BJ$7),0,$D549-SUM($F425:BI425))</f>
        <v>0</v>
      </c>
      <c r="BK549" s="339">
        <f>IF(OR($C549&gt;BK$7,$C549+$E549-1&lt;BK$7),0,$D549-SUM($F425:BJ425))</f>
        <v>0</v>
      </c>
      <c r="BL549" s="339">
        <f>IF(OR($C549&gt;BL$7,$C549+$E549-1&lt;BL$7),0,$D549-SUM($F425:BK425))</f>
        <v>0</v>
      </c>
      <c r="BM549" s="339">
        <f>IF(OR($C549&gt;BM$7,$C549+$E549-1&lt;BM$7),0,$D549-SUM($F425:BL425))</f>
        <v>0</v>
      </c>
      <c r="BN549" s="339">
        <f>IF(OR($C549&gt;BN$7,$C549+$E549-1&lt;BN$7),0,$D549-SUM($F425:BM425))</f>
        <v>0</v>
      </c>
      <c r="BO549" s="253"/>
      <c r="BP549" s="253"/>
      <c r="BQ549" s="253"/>
      <c r="BR549" s="253"/>
      <c r="BS549" s="253"/>
      <c r="BT549" s="253"/>
      <c r="BU549" s="253"/>
      <c r="BV549" s="253"/>
      <c r="BW549" s="253"/>
      <c r="BX549" s="253"/>
      <c r="BY549" s="253"/>
      <c r="BZ549" s="253"/>
      <c r="CA549" s="253"/>
      <c r="CB549" s="253"/>
      <c r="CC549" s="253"/>
      <c r="CD549" s="253"/>
      <c r="CE549" s="253"/>
      <c r="CF549" s="253"/>
      <c r="CG549" s="253"/>
      <c r="CH549" s="253"/>
      <c r="CI549" s="253"/>
      <c r="CJ549" s="253"/>
      <c r="CK549" s="253"/>
      <c r="CL549" s="253"/>
    </row>
    <row r="550" spans="1:90" hidden="1" outlineLevel="1" x14ac:dyDescent="0.15">
      <c r="A550" s="112"/>
      <c r="B550" s="87"/>
      <c r="C550" s="8">
        <v>12</v>
      </c>
      <c r="D550" s="337">
        <v>0</v>
      </c>
      <c r="E550" s="8">
        <f t="shared" si="40"/>
        <v>0</v>
      </c>
      <c r="F550" s="338"/>
      <c r="G550" s="339">
        <f>IF(OR($C550&gt;G$7,$C550+$E550-1&lt;G$7),0,$D550-SUM($F426:F426))</f>
        <v>0</v>
      </c>
      <c r="H550" s="339">
        <f>IF(OR($C550&gt;H$7,$C550+$E550-1&lt;H$7),0,$D550-SUM($F426:G426))</f>
        <v>0</v>
      </c>
      <c r="I550" s="339">
        <f>IF(OR($C550&gt;I$7,$C550+$E550-1&lt;I$7),0,$D550-SUM($F426:H426))</f>
        <v>0</v>
      </c>
      <c r="J550" s="339">
        <f>IF(OR($C550&gt;J$7,$C550+$E550-1&lt;J$7),0,$D550-SUM($F426:I426))</f>
        <v>0</v>
      </c>
      <c r="K550" s="339">
        <f>IF(OR($C550&gt;K$7,$C550+$E550-1&lt;K$7),0,$D550-SUM($F426:J426))</f>
        <v>0</v>
      </c>
      <c r="L550" s="339">
        <f>IF(OR($C550&gt;L$7,$C550+$E550-1&lt;L$7),0,$D550-SUM($F426:K426))</f>
        <v>0</v>
      </c>
      <c r="M550" s="339">
        <f>IF(OR($C550&gt;M$7,$C550+$E550-1&lt;M$7),0,$D550-SUM($F426:L426))</f>
        <v>0</v>
      </c>
      <c r="N550" s="339">
        <f>IF(OR($C550&gt;N$7,$C550+$E550-1&lt;N$7),0,$D550-SUM($F426:M426))</f>
        <v>0</v>
      </c>
      <c r="O550" s="339">
        <f>IF(OR($C550&gt;O$7,$C550+$E550-1&lt;O$7),0,$D550-SUM($F426:N426))</f>
        <v>0</v>
      </c>
      <c r="P550" s="339">
        <f>IF(OR($C550&gt;P$7,$C550+$E550-1&lt;P$7),0,$D550-SUM($F426:O426))</f>
        <v>0</v>
      </c>
      <c r="Q550" s="339">
        <f>IF(OR($C550&gt;Q$7,$C550+$E550-1&lt;Q$7),0,$D550-SUM($F426:P426))</f>
        <v>0</v>
      </c>
      <c r="R550" s="339">
        <f>IF(OR($C550&gt;R$7,$C550+$E550-1&lt;R$7),0,$D550-SUM($F426:Q426))</f>
        <v>0</v>
      </c>
      <c r="S550" s="339">
        <f>IF(OR($C550&gt;S$7,$C550+$E550-1&lt;S$7),0,$D550-SUM($F426:R426))</f>
        <v>0</v>
      </c>
      <c r="T550" s="339">
        <f>IF(OR($C550&gt;T$7,$C550+$E550-1&lt;T$7),0,$D550-SUM($F426:S426))</f>
        <v>0</v>
      </c>
      <c r="U550" s="339">
        <f>IF(OR($C550&gt;U$7,$C550+$E550-1&lt;U$7),0,$D550-SUM($F426:T426))</f>
        <v>0</v>
      </c>
      <c r="V550" s="339">
        <f>IF(OR($C550&gt;V$7,$C550+$E550-1&lt;V$7),0,$D550-SUM($F426:U426))</f>
        <v>0</v>
      </c>
      <c r="W550" s="339">
        <f>IF(OR($C550&gt;W$7,$C550+$E550-1&lt;W$7),0,$D550-SUM($F426:V426))</f>
        <v>0</v>
      </c>
      <c r="X550" s="339">
        <f>IF(OR($C550&gt;X$7,$C550+$E550-1&lt;X$7),0,$D550-SUM($F426:W426))</f>
        <v>0</v>
      </c>
      <c r="Y550" s="339">
        <f>IF(OR($C550&gt;Y$7,$C550+$E550-1&lt;Y$7),0,$D550-SUM($F426:X426))</f>
        <v>0</v>
      </c>
      <c r="Z550" s="339">
        <f>IF(OR($C550&gt;Z$7,$C550+$E550-1&lt;Z$7),0,$D550-SUM($F426:Y426))</f>
        <v>0</v>
      </c>
      <c r="AA550" s="339">
        <f>IF(OR($C550&gt;AA$7,$C550+$E550-1&lt;AA$7),0,$D550-SUM($F426:Z426))</f>
        <v>0</v>
      </c>
      <c r="AB550" s="339">
        <f>IF(OR($C550&gt;AB$7,$C550+$E550-1&lt;AB$7),0,$D550-SUM($F426:AA426))</f>
        <v>0</v>
      </c>
      <c r="AC550" s="339">
        <f>IF(OR($C550&gt;AC$7,$C550+$E550-1&lt;AC$7),0,$D550-SUM($F426:AB426))</f>
        <v>0</v>
      </c>
      <c r="AD550" s="339">
        <f>IF(OR($C550&gt;AD$7,$C550+$E550-1&lt;AD$7),0,$D550-SUM($F426:AC426))</f>
        <v>0</v>
      </c>
      <c r="AE550" s="339">
        <f>IF(OR($C550&gt;AE$7,$C550+$E550-1&lt;AE$7),0,$D550-SUM($F426:AD426))</f>
        <v>0</v>
      </c>
      <c r="AF550" s="339">
        <f>IF(OR($C550&gt;AF$7,$C550+$E550-1&lt;AF$7),0,$D550-SUM($F426:AE426))</f>
        <v>0</v>
      </c>
      <c r="AG550" s="339">
        <f>IF(OR($C550&gt;AG$7,$C550+$E550-1&lt;AG$7),0,$D550-SUM($F426:AF426))</f>
        <v>0</v>
      </c>
      <c r="AH550" s="339">
        <f>IF(OR($C550&gt;AH$7,$C550+$E550-1&lt;AH$7),0,$D550-SUM($F426:AG426))</f>
        <v>0</v>
      </c>
      <c r="AI550" s="339">
        <f>IF(OR($C550&gt;AI$7,$C550+$E550-1&lt;AI$7),0,$D550-SUM($F426:AH426))</f>
        <v>0</v>
      </c>
      <c r="AJ550" s="339">
        <f>IF(OR($C550&gt;AJ$7,$C550+$E550-1&lt;AJ$7),0,$D550-SUM($F426:AI426))</f>
        <v>0</v>
      </c>
      <c r="AK550" s="339">
        <f>IF(OR($C550&gt;AK$7,$C550+$E550-1&lt;AK$7),0,$D550-SUM($F426:AJ426))</f>
        <v>0</v>
      </c>
      <c r="AL550" s="339">
        <f>IF(OR($C550&gt;AL$7,$C550+$E550-1&lt;AL$7),0,$D550-SUM($F426:AK426))</f>
        <v>0</v>
      </c>
      <c r="AM550" s="339">
        <f>IF(OR($C550&gt;AM$7,$C550+$E550-1&lt;AM$7),0,$D550-SUM($F426:AL426))</f>
        <v>0</v>
      </c>
      <c r="AN550" s="339">
        <f>IF(OR($C550&gt;AN$7,$C550+$E550-1&lt;AN$7),0,$D550-SUM($F426:AM426))</f>
        <v>0</v>
      </c>
      <c r="AO550" s="339">
        <f>IF(OR($C550&gt;AO$7,$C550+$E550-1&lt;AO$7),0,$D550-SUM($F426:AN426))</f>
        <v>0</v>
      </c>
      <c r="AP550" s="339">
        <f>IF(OR($C550&gt;AP$7,$C550+$E550-1&lt;AP$7),0,$D550-SUM($F426:AO426))</f>
        <v>0</v>
      </c>
      <c r="AQ550" s="339">
        <f>IF(OR($C550&gt;AQ$7,$C550+$E550-1&lt;AQ$7),0,$D550-SUM($F426:AP426))</f>
        <v>0</v>
      </c>
      <c r="AR550" s="339">
        <f>IF(OR($C550&gt;AR$7,$C550+$E550-1&lt;AR$7),0,$D550-SUM($F426:AQ426))</f>
        <v>0</v>
      </c>
      <c r="AS550" s="339">
        <f>IF(OR($C550&gt;AS$7,$C550+$E550-1&lt;AS$7),0,$D550-SUM($F426:AR426))</f>
        <v>0</v>
      </c>
      <c r="AT550" s="339">
        <f>IF(OR($C550&gt;AT$7,$C550+$E550-1&lt;AT$7),0,$D550-SUM($F426:AS426))</f>
        <v>0</v>
      </c>
      <c r="AU550" s="339">
        <f>IF(OR($C550&gt;AU$7,$C550+$E550-1&lt;AU$7),0,$D550-SUM($F426:AT426))</f>
        <v>0</v>
      </c>
      <c r="AV550" s="339">
        <f>IF(OR($C550&gt;AV$7,$C550+$E550-1&lt;AV$7),0,$D550-SUM($F426:AU426))</f>
        <v>0</v>
      </c>
      <c r="AW550" s="339">
        <f>IF(OR($C550&gt;AW$7,$C550+$E550-1&lt;AW$7),0,$D550-SUM($F426:AV426))</f>
        <v>0</v>
      </c>
      <c r="AX550" s="339">
        <f>IF(OR($C550&gt;AX$7,$C550+$E550-1&lt;AX$7),0,$D550-SUM($F426:AW426))</f>
        <v>0</v>
      </c>
      <c r="AY550" s="339">
        <f>IF(OR($C550&gt;AY$7,$C550+$E550-1&lt;AY$7),0,$D550-SUM($F426:AX426))</f>
        <v>0</v>
      </c>
      <c r="AZ550" s="339">
        <f>IF(OR($C550&gt;AZ$7,$C550+$E550-1&lt;AZ$7),0,$D550-SUM($F426:AY426))</f>
        <v>0</v>
      </c>
      <c r="BA550" s="339">
        <f>IF(OR($C550&gt;BA$7,$C550+$E550-1&lt;BA$7),0,$D550-SUM($F426:AZ426))</f>
        <v>0</v>
      </c>
      <c r="BB550" s="339">
        <f>IF(OR($C550&gt;BB$7,$C550+$E550-1&lt;BB$7),0,$D550-SUM($F426:BA426))</f>
        <v>0</v>
      </c>
      <c r="BC550" s="339">
        <f>IF(OR($C550&gt;BC$7,$C550+$E550-1&lt;BC$7),0,$D550-SUM($F426:BB426))</f>
        <v>0</v>
      </c>
      <c r="BD550" s="339">
        <f>IF(OR($C550&gt;BD$7,$C550+$E550-1&lt;BD$7),0,$D550-SUM($F426:BC426))</f>
        <v>0</v>
      </c>
      <c r="BE550" s="339">
        <f>IF(OR($C550&gt;BE$7,$C550+$E550-1&lt;BE$7),0,$D550-SUM($F426:BD426))</f>
        <v>0</v>
      </c>
      <c r="BF550" s="339">
        <f>IF(OR($C550&gt;BF$7,$C550+$E550-1&lt;BF$7),0,$D550-SUM($F426:BE426))</f>
        <v>0</v>
      </c>
      <c r="BG550" s="339">
        <f>IF(OR($C550&gt;BG$7,$C550+$E550-1&lt;BG$7),0,$D550-SUM($F426:BF426))</f>
        <v>0</v>
      </c>
      <c r="BH550" s="339">
        <f>IF(OR($C550&gt;BH$7,$C550+$E550-1&lt;BH$7),0,$D550-SUM($F426:BG426))</f>
        <v>0</v>
      </c>
      <c r="BI550" s="339">
        <f>IF(OR($C550&gt;BI$7,$C550+$E550-1&lt;BI$7),0,$D550-SUM($F426:BH426))</f>
        <v>0</v>
      </c>
      <c r="BJ550" s="339">
        <f>IF(OR($C550&gt;BJ$7,$C550+$E550-1&lt;BJ$7),0,$D550-SUM($F426:BI426))</f>
        <v>0</v>
      </c>
      <c r="BK550" s="339">
        <f>IF(OR($C550&gt;BK$7,$C550+$E550-1&lt;BK$7),0,$D550-SUM($F426:BJ426))</f>
        <v>0</v>
      </c>
      <c r="BL550" s="339">
        <f>IF(OR($C550&gt;BL$7,$C550+$E550-1&lt;BL$7),0,$D550-SUM($F426:BK426))</f>
        <v>0</v>
      </c>
      <c r="BM550" s="339">
        <f>IF(OR($C550&gt;BM$7,$C550+$E550-1&lt;BM$7),0,$D550-SUM($F426:BL426))</f>
        <v>0</v>
      </c>
      <c r="BN550" s="339">
        <f>IF(OR($C550&gt;BN$7,$C550+$E550-1&lt;BN$7),0,$D550-SUM($F426:BM426))</f>
        <v>0</v>
      </c>
      <c r="BO550" s="253"/>
      <c r="BP550" s="253"/>
      <c r="BQ550" s="253"/>
      <c r="BR550" s="253"/>
      <c r="BS550" s="253"/>
      <c r="BT550" s="253"/>
      <c r="BU550" s="253"/>
      <c r="BV550" s="253"/>
      <c r="BW550" s="253"/>
      <c r="BX550" s="253"/>
      <c r="BY550" s="253"/>
      <c r="BZ550" s="253"/>
      <c r="CA550" s="253"/>
      <c r="CB550" s="253"/>
      <c r="CC550" s="253"/>
      <c r="CD550" s="253"/>
      <c r="CE550" s="253"/>
      <c r="CF550" s="253"/>
      <c r="CG550" s="253"/>
      <c r="CH550" s="253"/>
      <c r="CI550" s="253"/>
      <c r="CJ550" s="253"/>
      <c r="CK550" s="253"/>
      <c r="CL550" s="253"/>
    </row>
    <row r="551" spans="1:90" hidden="1" outlineLevel="1" x14ac:dyDescent="0.15">
      <c r="A551" s="112"/>
      <c r="B551" s="87"/>
      <c r="C551" s="8">
        <v>13</v>
      </c>
      <c r="D551" s="337">
        <v>0</v>
      </c>
      <c r="E551" s="8">
        <f t="shared" si="40"/>
        <v>0</v>
      </c>
      <c r="F551" s="338"/>
      <c r="G551" s="339">
        <f>IF(OR($C551&gt;G$7,$C551+$E551-1&lt;G$7),0,$D551-SUM($F427:F427))</f>
        <v>0</v>
      </c>
      <c r="H551" s="339">
        <f>IF(OR($C551&gt;H$7,$C551+$E551-1&lt;H$7),0,$D551-SUM($F427:G427))</f>
        <v>0</v>
      </c>
      <c r="I551" s="339">
        <f>IF(OR($C551&gt;I$7,$C551+$E551-1&lt;I$7),0,$D551-SUM($F427:H427))</f>
        <v>0</v>
      </c>
      <c r="J551" s="339">
        <f>IF(OR($C551&gt;J$7,$C551+$E551-1&lt;J$7),0,$D551-SUM($F427:I427))</f>
        <v>0</v>
      </c>
      <c r="K551" s="339">
        <f>IF(OR($C551&gt;K$7,$C551+$E551-1&lt;K$7),0,$D551-SUM($F427:J427))</f>
        <v>0</v>
      </c>
      <c r="L551" s="339">
        <f>IF(OR($C551&gt;L$7,$C551+$E551-1&lt;L$7),0,$D551-SUM($F427:K427))</f>
        <v>0</v>
      </c>
      <c r="M551" s="339">
        <f>IF(OR($C551&gt;M$7,$C551+$E551-1&lt;M$7),0,$D551-SUM($F427:L427))</f>
        <v>0</v>
      </c>
      <c r="N551" s="339">
        <f>IF(OR($C551&gt;N$7,$C551+$E551-1&lt;N$7),0,$D551-SUM($F427:M427))</f>
        <v>0</v>
      </c>
      <c r="O551" s="339">
        <f>IF(OR($C551&gt;O$7,$C551+$E551-1&lt;O$7),0,$D551-SUM($F427:N427))</f>
        <v>0</v>
      </c>
      <c r="P551" s="339">
        <f>IF(OR($C551&gt;P$7,$C551+$E551-1&lt;P$7),0,$D551-SUM($F427:O427))</f>
        <v>0</v>
      </c>
      <c r="Q551" s="339">
        <f>IF(OR($C551&gt;Q$7,$C551+$E551-1&lt;Q$7),0,$D551-SUM($F427:P427))</f>
        <v>0</v>
      </c>
      <c r="R551" s="339">
        <f>IF(OR($C551&gt;R$7,$C551+$E551-1&lt;R$7),0,$D551-SUM($F427:Q427))</f>
        <v>0</v>
      </c>
      <c r="S551" s="339">
        <f>IF(OR($C551&gt;S$7,$C551+$E551-1&lt;S$7),0,$D551-SUM($F427:R427))</f>
        <v>0</v>
      </c>
      <c r="T551" s="339">
        <f>IF(OR($C551&gt;T$7,$C551+$E551-1&lt;T$7),0,$D551-SUM($F427:S427))</f>
        <v>0</v>
      </c>
      <c r="U551" s="339">
        <f>IF(OR($C551&gt;U$7,$C551+$E551-1&lt;U$7),0,$D551-SUM($F427:T427))</f>
        <v>0</v>
      </c>
      <c r="V551" s="339">
        <f>IF(OR($C551&gt;V$7,$C551+$E551-1&lt;V$7),0,$D551-SUM($F427:U427))</f>
        <v>0</v>
      </c>
      <c r="W551" s="339">
        <f>IF(OR($C551&gt;W$7,$C551+$E551-1&lt;W$7),0,$D551-SUM($F427:V427))</f>
        <v>0</v>
      </c>
      <c r="X551" s="339">
        <f>IF(OR($C551&gt;X$7,$C551+$E551-1&lt;X$7),0,$D551-SUM($F427:W427))</f>
        <v>0</v>
      </c>
      <c r="Y551" s="339">
        <f>IF(OR($C551&gt;Y$7,$C551+$E551-1&lt;Y$7),0,$D551-SUM($F427:X427))</f>
        <v>0</v>
      </c>
      <c r="Z551" s="339">
        <f>IF(OR($C551&gt;Z$7,$C551+$E551-1&lt;Z$7),0,$D551-SUM($F427:Y427))</f>
        <v>0</v>
      </c>
      <c r="AA551" s="339">
        <f>IF(OR($C551&gt;AA$7,$C551+$E551-1&lt;AA$7),0,$D551-SUM($F427:Z427))</f>
        <v>0</v>
      </c>
      <c r="AB551" s="339">
        <f>IF(OR($C551&gt;AB$7,$C551+$E551-1&lt;AB$7),0,$D551-SUM($F427:AA427))</f>
        <v>0</v>
      </c>
      <c r="AC551" s="339">
        <f>IF(OR($C551&gt;AC$7,$C551+$E551-1&lt;AC$7),0,$D551-SUM($F427:AB427))</f>
        <v>0</v>
      </c>
      <c r="AD551" s="339">
        <f>IF(OR($C551&gt;AD$7,$C551+$E551-1&lt;AD$7),0,$D551-SUM($F427:AC427))</f>
        <v>0</v>
      </c>
      <c r="AE551" s="339">
        <f>IF(OR($C551&gt;AE$7,$C551+$E551-1&lt;AE$7),0,$D551-SUM($F427:AD427))</f>
        <v>0</v>
      </c>
      <c r="AF551" s="339">
        <f>IF(OR($C551&gt;AF$7,$C551+$E551-1&lt;AF$7),0,$D551-SUM($F427:AE427))</f>
        <v>0</v>
      </c>
      <c r="AG551" s="339">
        <f>IF(OR($C551&gt;AG$7,$C551+$E551-1&lt;AG$7),0,$D551-SUM($F427:AF427))</f>
        <v>0</v>
      </c>
      <c r="AH551" s="339">
        <f>IF(OR($C551&gt;AH$7,$C551+$E551-1&lt;AH$7),0,$D551-SUM($F427:AG427))</f>
        <v>0</v>
      </c>
      <c r="AI551" s="339">
        <f>IF(OR($C551&gt;AI$7,$C551+$E551-1&lt;AI$7),0,$D551-SUM($F427:AH427))</f>
        <v>0</v>
      </c>
      <c r="AJ551" s="339">
        <f>IF(OR($C551&gt;AJ$7,$C551+$E551-1&lt;AJ$7),0,$D551-SUM($F427:AI427))</f>
        <v>0</v>
      </c>
      <c r="AK551" s="339">
        <f>IF(OR($C551&gt;AK$7,$C551+$E551-1&lt;AK$7),0,$D551-SUM($F427:AJ427))</f>
        <v>0</v>
      </c>
      <c r="AL551" s="339">
        <f>IF(OR($C551&gt;AL$7,$C551+$E551-1&lt;AL$7),0,$D551-SUM($F427:AK427))</f>
        <v>0</v>
      </c>
      <c r="AM551" s="339">
        <f>IF(OR($C551&gt;AM$7,$C551+$E551-1&lt;AM$7),0,$D551-SUM($F427:AL427))</f>
        <v>0</v>
      </c>
      <c r="AN551" s="339">
        <f>IF(OR($C551&gt;AN$7,$C551+$E551-1&lt;AN$7),0,$D551-SUM($F427:AM427))</f>
        <v>0</v>
      </c>
      <c r="AO551" s="339">
        <f>IF(OR($C551&gt;AO$7,$C551+$E551-1&lt;AO$7),0,$D551-SUM($F427:AN427))</f>
        <v>0</v>
      </c>
      <c r="AP551" s="339">
        <f>IF(OR($C551&gt;AP$7,$C551+$E551-1&lt;AP$7),0,$D551-SUM($F427:AO427))</f>
        <v>0</v>
      </c>
      <c r="AQ551" s="339">
        <f>IF(OR($C551&gt;AQ$7,$C551+$E551-1&lt;AQ$7),0,$D551-SUM($F427:AP427))</f>
        <v>0</v>
      </c>
      <c r="AR551" s="339">
        <f>IF(OR($C551&gt;AR$7,$C551+$E551-1&lt;AR$7),0,$D551-SUM($F427:AQ427))</f>
        <v>0</v>
      </c>
      <c r="AS551" s="339">
        <f>IF(OR($C551&gt;AS$7,$C551+$E551-1&lt;AS$7),0,$D551-SUM($F427:AR427))</f>
        <v>0</v>
      </c>
      <c r="AT551" s="339">
        <f>IF(OR($C551&gt;AT$7,$C551+$E551-1&lt;AT$7),0,$D551-SUM($F427:AS427))</f>
        <v>0</v>
      </c>
      <c r="AU551" s="339">
        <f>IF(OR($C551&gt;AU$7,$C551+$E551-1&lt;AU$7),0,$D551-SUM($F427:AT427))</f>
        <v>0</v>
      </c>
      <c r="AV551" s="339">
        <f>IF(OR($C551&gt;AV$7,$C551+$E551-1&lt;AV$7),0,$D551-SUM($F427:AU427))</f>
        <v>0</v>
      </c>
      <c r="AW551" s="339">
        <f>IF(OR($C551&gt;AW$7,$C551+$E551-1&lt;AW$7),0,$D551-SUM($F427:AV427))</f>
        <v>0</v>
      </c>
      <c r="AX551" s="339">
        <f>IF(OR($C551&gt;AX$7,$C551+$E551-1&lt;AX$7),0,$D551-SUM($F427:AW427))</f>
        <v>0</v>
      </c>
      <c r="AY551" s="339">
        <f>IF(OR($C551&gt;AY$7,$C551+$E551-1&lt;AY$7),0,$D551-SUM($F427:AX427))</f>
        <v>0</v>
      </c>
      <c r="AZ551" s="339">
        <f>IF(OR($C551&gt;AZ$7,$C551+$E551-1&lt;AZ$7),0,$D551-SUM($F427:AY427))</f>
        <v>0</v>
      </c>
      <c r="BA551" s="339">
        <f>IF(OR($C551&gt;BA$7,$C551+$E551-1&lt;BA$7),0,$D551-SUM($F427:AZ427))</f>
        <v>0</v>
      </c>
      <c r="BB551" s="339">
        <f>IF(OR($C551&gt;BB$7,$C551+$E551-1&lt;BB$7),0,$D551-SUM($F427:BA427))</f>
        <v>0</v>
      </c>
      <c r="BC551" s="339">
        <f>IF(OR($C551&gt;BC$7,$C551+$E551-1&lt;BC$7),0,$D551-SUM($F427:BB427))</f>
        <v>0</v>
      </c>
      <c r="BD551" s="339">
        <f>IF(OR($C551&gt;BD$7,$C551+$E551-1&lt;BD$7),0,$D551-SUM($F427:BC427))</f>
        <v>0</v>
      </c>
      <c r="BE551" s="339">
        <f>IF(OR($C551&gt;BE$7,$C551+$E551-1&lt;BE$7),0,$D551-SUM($F427:BD427))</f>
        <v>0</v>
      </c>
      <c r="BF551" s="339">
        <f>IF(OR($C551&gt;BF$7,$C551+$E551-1&lt;BF$7),0,$D551-SUM($F427:BE427))</f>
        <v>0</v>
      </c>
      <c r="BG551" s="339">
        <f>IF(OR($C551&gt;BG$7,$C551+$E551-1&lt;BG$7),0,$D551-SUM($F427:BF427))</f>
        <v>0</v>
      </c>
      <c r="BH551" s="339">
        <f>IF(OR($C551&gt;BH$7,$C551+$E551-1&lt;BH$7),0,$D551-SUM($F427:BG427))</f>
        <v>0</v>
      </c>
      <c r="BI551" s="339">
        <f>IF(OR($C551&gt;BI$7,$C551+$E551-1&lt;BI$7),0,$D551-SUM($F427:BH427))</f>
        <v>0</v>
      </c>
      <c r="BJ551" s="339">
        <f>IF(OR($C551&gt;BJ$7,$C551+$E551-1&lt;BJ$7),0,$D551-SUM($F427:BI427))</f>
        <v>0</v>
      </c>
      <c r="BK551" s="339">
        <f>IF(OR($C551&gt;BK$7,$C551+$E551-1&lt;BK$7),0,$D551-SUM($F427:BJ427))</f>
        <v>0</v>
      </c>
      <c r="BL551" s="339">
        <f>IF(OR($C551&gt;BL$7,$C551+$E551-1&lt;BL$7),0,$D551-SUM($F427:BK427))</f>
        <v>0</v>
      </c>
      <c r="BM551" s="339">
        <f>IF(OR($C551&gt;BM$7,$C551+$E551-1&lt;BM$7),0,$D551-SUM($F427:BL427))</f>
        <v>0</v>
      </c>
      <c r="BN551" s="339">
        <f>IF(OR($C551&gt;BN$7,$C551+$E551-1&lt;BN$7),0,$D551-SUM($F427:BM427))</f>
        <v>0</v>
      </c>
      <c r="BO551" s="253"/>
      <c r="BP551" s="253"/>
      <c r="BQ551" s="253"/>
      <c r="BR551" s="253"/>
      <c r="BS551" s="253"/>
      <c r="BT551" s="253"/>
      <c r="BU551" s="253"/>
      <c r="BV551" s="253"/>
      <c r="BW551" s="253"/>
      <c r="BX551" s="253"/>
      <c r="BY551" s="253"/>
      <c r="BZ551" s="253"/>
      <c r="CA551" s="253"/>
      <c r="CB551" s="253"/>
      <c r="CC551" s="253"/>
      <c r="CD551" s="253"/>
      <c r="CE551" s="253"/>
      <c r="CF551" s="253"/>
      <c r="CG551" s="253"/>
      <c r="CH551" s="253"/>
      <c r="CI551" s="253"/>
      <c r="CJ551" s="253"/>
      <c r="CK551" s="253"/>
      <c r="CL551" s="253"/>
    </row>
    <row r="552" spans="1:90" hidden="1" outlineLevel="1" x14ac:dyDescent="0.15">
      <c r="A552" s="112"/>
      <c r="B552" s="87"/>
      <c r="C552" s="8">
        <v>14</v>
      </c>
      <c r="D552" s="337">
        <v>0</v>
      </c>
      <c r="E552" s="8">
        <f t="shared" si="40"/>
        <v>0</v>
      </c>
      <c r="F552" s="338"/>
      <c r="G552" s="339">
        <f>IF(OR($C552&gt;G$7,$C552+$E552-1&lt;G$7),0,$D552-SUM($F428:F428))</f>
        <v>0</v>
      </c>
      <c r="H552" s="339">
        <f>IF(OR($C552&gt;H$7,$C552+$E552-1&lt;H$7),0,$D552-SUM($F428:G428))</f>
        <v>0</v>
      </c>
      <c r="I552" s="339">
        <f>IF(OR($C552&gt;I$7,$C552+$E552-1&lt;I$7),0,$D552-SUM($F428:H428))</f>
        <v>0</v>
      </c>
      <c r="J552" s="339">
        <f>IF(OR($C552&gt;J$7,$C552+$E552-1&lt;J$7),0,$D552-SUM($F428:I428))</f>
        <v>0</v>
      </c>
      <c r="K552" s="339">
        <f>IF(OR($C552&gt;K$7,$C552+$E552-1&lt;K$7),0,$D552-SUM($F428:J428))</f>
        <v>0</v>
      </c>
      <c r="L552" s="339">
        <f>IF(OR($C552&gt;L$7,$C552+$E552-1&lt;L$7),0,$D552-SUM($F428:K428))</f>
        <v>0</v>
      </c>
      <c r="M552" s="339">
        <f>IF(OR($C552&gt;M$7,$C552+$E552-1&lt;M$7),0,$D552-SUM($F428:L428))</f>
        <v>0</v>
      </c>
      <c r="N552" s="339">
        <f>IF(OR($C552&gt;N$7,$C552+$E552-1&lt;N$7),0,$D552-SUM($F428:M428))</f>
        <v>0</v>
      </c>
      <c r="O552" s="339">
        <f>IF(OR($C552&gt;O$7,$C552+$E552-1&lt;O$7),0,$D552-SUM($F428:N428))</f>
        <v>0</v>
      </c>
      <c r="P552" s="339">
        <f>IF(OR($C552&gt;P$7,$C552+$E552-1&lt;P$7),0,$D552-SUM($F428:O428))</f>
        <v>0</v>
      </c>
      <c r="Q552" s="339">
        <f>IF(OR($C552&gt;Q$7,$C552+$E552-1&lt;Q$7),0,$D552-SUM($F428:P428))</f>
        <v>0</v>
      </c>
      <c r="R552" s="339">
        <f>IF(OR($C552&gt;R$7,$C552+$E552-1&lt;R$7),0,$D552-SUM($F428:Q428))</f>
        <v>0</v>
      </c>
      <c r="S552" s="339">
        <f>IF(OR($C552&gt;S$7,$C552+$E552-1&lt;S$7),0,$D552-SUM($F428:R428))</f>
        <v>0</v>
      </c>
      <c r="T552" s="339">
        <f>IF(OR($C552&gt;T$7,$C552+$E552-1&lt;T$7),0,$D552-SUM($F428:S428))</f>
        <v>0</v>
      </c>
      <c r="U552" s="339">
        <f>IF(OR($C552&gt;U$7,$C552+$E552-1&lt;U$7),0,$D552-SUM($F428:T428))</f>
        <v>0</v>
      </c>
      <c r="V552" s="339">
        <f>IF(OR($C552&gt;V$7,$C552+$E552-1&lt;V$7),0,$D552-SUM($F428:U428))</f>
        <v>0</v>
      </c>
      <c r="W552" s="339">
        <f>IF(OR($C552&gt;W$7,$C552+$E552-1&lt;W$7),0,$D552-SUM($F428:V428))</f>
        <v>0</v>
      </c>
      <c r="X552" s="339">
        <f>IF(OR($C552&gt;X$7,$C552+$E552-1&lt;X$7),0,$D552-SUM($F428:W428))</f>
        <v>0</v>
      </c>
      <c r="Y552" s="339">
        <f>IF(OR($C552&gt;Y$7,$C552+$E552-1&lt;Y$7),0,$D552-SUM($F428:X428))</f>
        <v>0</v>
      </c>
      <c r="Z552" s="339">
        <f>IF(OR($C552&gt;Z$7,$C552+$E552-1&lt;Z$7),0,$D552-SUM($F428:Y428))</f>
        <v>0</v>
      </c>
      <c r="AA552" s="339">
        <f>IF(OR($C552&gt;AA$7,$C552+$E552-1&lt;AA$7),0,$D552-SUM($F428:Z428))</f>
        <v>0</v>
      </c>
      <c r="AB552" s="339">
        <f>IF(OR($C552&gt;AB$7,$C552+$E552-1&lt;AB$7),0,$D552-SUM($F428:AA428))</f>
        <v>0</v>
      </c>
      <c r="AC552" s="339">
        <f>IF(OR($C552&gt;AC$7,$C552+$E552-1&lt;AC$7),0,$D552-SUM($F428:AB428))</f>
        <v>0</v>
      </c>
      <c r="AD552" s="339">
        <f>IF(OR($C552&gt;AD$7,$C552+$E552-1&lt;AD$7),0,$D552-SUM($F428:AC428))</f>
        <v>0</v>
      </c>
      <c r="AE552" s="339">
        <f>IF(OR($C552&gt;AE$7,$C552+$E552-1&lt;AE$7),0,$D552-SUM($F428:AD428))</f>
        <v>0</v>
      </c>
      <c r="AF552" s="339">
        <f>IF(OR($C552&gt;AF$7,$C552+$E552-1&lt;AF$7),0,$D552-SUM($F428:AE428))</f>
        <v>0</v>
      </c>
      <c r="AG552" s="339">
        <f>IF(OR($C552&gt;AG$7,$C552+$E552-1&lt;AG$7),0,$D552-SUM($F428:AF428))</f>
        <v>0</v>
      </c>
      <c r="AH552" s="339">
        <f>IF(OR($C552&gt;AH$7,$C552+$E552-1&lt;AH$7),0,$D552-SUM($F428:AG428))</f>
        <v>0</v>
      </c>
      <c r="AI552" s="339">
        <f>IF(OR($C552&gt;AI$7,$C552+$E552-1&lt;AI$7),0,$D552-SUM($F428:AH428))</f>
        <v>0</v>
      </c>
      <c r="AJ552" s="339">
        <f>IF(OR($C552&gt;AJ$7,$C552+$E552-1&lt;AJ$7),0,$D552-SUM($F428:AI428))</f>
        <v>0</v>
      </c>
      <c r="AK552" s="339">
        <f>IF(OR($C552&gt;AK$7,$C552+$E552-1&lt;AK$7),0,$D552-SUM($F428:AJ428))</f>
        <v>0</v>
      </c>
      <c r="AL552" s="339">
        <f>IF(OR($C552&gt;AL$7,$C552+$E552-1&lt;AL$7),0,$D552-SUM($F428:AK428))</f>
        <v>0</v>
      </c>
      <c r="AM552" s="339">
        <f>IF(OR($C552&gt;AM$7,$C552+$E552-1&lt;AM$7),0,$D552-SUM($F428:AL428))</f>
        <v>0</v>
      </c>
      <c r="AN552" s="339">
        <f>IF(OR($C552&gt;AN$7,$C552+$E552-1&lt;AN$7),0,$D552-SUM($F428:AM428))</f>
        <v>0</v>
      </c>
      <c r="AO552" s="339">
        <f>IF(OR($C552&gt;AO$7,$C552+$E552-1&lt;AO$7),0,$D552-SUM($F428:AN428))</f>
        <v>0</v>
      </c>
      <c r="AP552" s="339">
        <f>IF(OR($C552&gt;AP$7,$C552+$E552-1&lt;AP$7),0,$D552-SUM($F428:AO428))</f>
        <v>0</v>
      </c>
      <c r="AQ552" s="339">
        <f>IF(OR($C552&gt;AQ$7,$C552+$E552-1&lt;AQ$7),0,$D552-SUM($F428:AP428))</f>
        <v>0</v>
      </c>
      <c r="AR552" s="339">
        <f>IF(OR($C552&gt;AR$7,$C552+$E552-1&lt;AR$7),0,$D552-SUM($F428:AQ428))</f>
        <v>0</v>
      </c>
      <c r="AS552" s="339">
        <f>IF(OR($C552&gt;AS$7,$C552+$E552-1&lt;AS$7),0,$D552-SUM($F428:AR428))</f>
        <v>0</v>
      </c>
      <c r="AT552" s="339">
        <f>IF(OR($C552&gt;AT$7,$C552+$E552-1&lt;AT$7),0,$D552-SUM($F428:AS428))</f>
        <v>0</v>
      </c>
      <c r="AU552" s="339">
        <f>IF(OR($C552&gt;AU$7,$C552+$E552-1&lt;AU$7),0,$D552-SUM($F428:AT428))</f>
        <v>0</v>
      </c>
      <c r="AV552" s="339">
        <f>IF(OR($C552&gt;AV$7,$C552+$E552-1&lt;AV$7),0,$D552-SUM($F428:AU428))</f>
        <v>0</v>
      </c>
      <c r="AW552" s="339">
        <f>IF(OR($C552&gt;AW$7,$C552+$E552-1&lt;AW$7),0,$D552-SUM($F428:AV428))</f>
        <v>0</v>
      </c>
      <c r="AX552" s="339">
        <f>IF(OR($C552&gt;AX$7,$C552+$E552-1&lt;AX$7),0,$D552-SUM($F428:AW428))</f>
        <v>0</v>
      </c>
      <c r="AY552" s="339">
        <f>IF(OR($C552&gt;AY$7,$C552+$E552-1&lt;AY$7),0,$D552-SUM($F428:AX428))</f>
        <v>0</v>
      </c>
      <c r="AZ552" s="339">
        <f>IF(OR($C552&gt;AZ$7,$C552+$E552-1&lt;AZ$7),0,$D552-SUM($F428:AY428))</f>
        <v>0</v>
      </c>
      <c r="BA552" s="339">
        <f>IF(OR($C552&gt;BA$7,$C552+$E552-1&lt;BA$7),0,$D552-SUM($F428:AZ428))</f>
        <v>0</v>
      </c>
      <c r="BB552" s="339">
        <f>IF(OR($C552&gt;BB$7,$C552+$E552-1&lt;BB$7),0,$D552-SUM($F428:BA428))</f>
        <v>0</v>
      </c>
      <c r="BC552" s="339">
        <f>IF(OR($C552&gt;BC$7,$C552+$E552-1&lt;BC$7),0,$D552-SUM($F428:BB428))</f>
        <v>0</v>
      </c>
      <c r="BD552" s="339">
        <f>IF(OR($C552&gt;BD$7,$C552+$E552-1&lt;BD$7),0,$D552-SUM($F428:BC428))</f>
        <v>0</v>
      </c>
      <c r="BE552" s="339">
        <f>IF(OR($C552&gt;BE$7,$C552+$E552-1&lt;BE$7),0,$D552-SUM($F428:BD428))</f>
        <v>0</v>
      </c>
      <c r="BF552" s="339">
        <f>IF(OR($C552&gt;BF$7,$C552+$E552-1&lt;BF$7),0,$D552-SUM($F428:BE428))</f>
        <v>0</v>
      </c>
      <c r="BG552" s="339">
        <f>IF(OR($C552&gt;BG$7,$C552+$E552-1&lt;BG$7),0,$D552-SUM($F428:BF428))</f>
        <v>0</v>
      </c>
      <c r="BH552" s="339">
        <f>IF(OR($C552&gt;BH$7,$C552+$E552-1&lt;BH$7),0,$D552-SUM($F428:BG428))</f>
        <v>0</v>
      </c>
      <c r="BI552" s="339">
        <f>IF(OR($C552&gt;BI$7,$C552+$E552-1&lt;BI$7),0,$D552-SUM($F428:BH428))</f>
        <v>0</v>
      </c>
      <c r="BJ552" s="339">
        <f>IF(OR($C552&gt;BJ$7,$C552+$E552-1&lt;BJ$7),0,$D552-SUM($F428:BI428))</f>
        <v>0</v>
      </c>
      <c r="BK552" s="339">
        <f>IF(OR($C552&gt;BK$7,$C552+$E552-1&lt;BK$7),0,$D552-SUM($F428:BJ428))</f>
        <v>0</v>
      </c>
      <c r="BL552" s="339">
        <f>IF(OR($C552&gt;BL$7,$C552+$E552-1&lt;BL$7),0,$D552-SUM($F428:BK428))</f>
        <v>0</v>
      </c>
      <c r="BM552" s="339">
        <f>IF(OR($C552&gt;BM$7,$C552+$E552-1&lt;BM$7),0,$D552-SUM($F428:BL428))</f>
        <v>0</v>
      </c>
      <c r="BN552" s="339">
        <f>IF(OR($C552&gt;BN$7,$C552+$E552-1&lt;BN$7),0,$D552-SUM($F428:BM428))</f>
        <v>0</v>
      </c>
      <c r="BO552" s="253"/>
      <c r="BP552" s="253"/>
      <c r="BQ552" s="253"/>
      <c r="BR552" s="253"/>
      <c r="BS552" s="253"/>
      <c r="BT552" s="253"/>
      <c r="BU552" s="253"/>
      <c r="BV552" s="253"/>
      <c r="BW552" s="253"/>
      <c r="BX552" s="253"/>
      <c r="BY552" s="253"/>
      <c r="BZ552" s="253"/>
      <c r="CA552" s="253"/>
      <c r="CB552" s="253"/>
      <c r="CC552" s="253"/>
      <c r="CD552" s="253"/>
      <c r="CE552" s="253"/>
      <c r="CF552" s="253"/>
      <c r="CG552" s="253"/>
      <c r="CH552" s="253"/>
      <c r="CI552" s="253"/>
      <c r="CJ552" s="253"/>
      <c r="CK552" s="253"/>
      <c r="CL552" s="253"/>
    </row>
    <row r="553" spans="1:90" hidden="1" outlineLevel="1" x14ac:dyDescent="0.15">
      <c r="A553" s="112"/>
      <c r="B553" s="87"/>
      <c r="C553" s="8">
        <v>15</v>
      </c>
      <c r="D553" s="337">
        <v>0</v>
      </c>
      <c r="E553" s="8">
        <f t="shared" si="40"/>
        <v>0</v>
      </c>
      <c r="F553" s="338"/>
      <c r="G553" s="339">
        <f>IF(OR($C553&gt;G$7,$C553+$E553-1&lt;G$7),0,$D553-SUM($F429:F429))</f>
        <v>0</v>
      </c>
      <c r="H553" s="339">
        <f>IF(OR($C553&gt;H$7,$C553+$E553-1&lt;H$7),0,$D553-SUM($F429:G429))</f>
        <v>0</v>
      </c>
      <c r="I553" s="339">
        <f>IF(OR($C553&gt;I$7,$C553+$E553-1&lt;I$7),0,$D553-SUM($F429:H429))</f>
        <v>0</v>
      </c>
      <c r="J553" s="339">
        <f>IF(OR($C553&gt;J$7,$C553+$E553-1&lt;J$7),0,$D553-SUM($F429:I429))</f>
        <v>0</v>
      </c>
      <c r="K553" s="339">
        <f>IF(OR($C553&gt;K$7,$C553+$E553-1&lt;K$7),0,$D553-SUM($F429:J429))</f>
        <v>0</v>
      </c>
      <c r="L553" s="339">
        <f>IF(OR($C553&gt;L$7,$C553+$E553-1&lt;L$7),0,$D553-SUM($F429:K429))</f>
        <v>0</v>
      </c>
      <c r="M553" s="339">
        <f>IF(OR($C553&gt;M$7,$C553+$E553-1&lt;M$7),0,$D553-SUM($F429:L429))</f>
        <v>0</v>
      </c>
      <c r="N553" s="339">
        <f>IF(OR($C553&gt;N$7,$C553+$E553-1&lt;N$7),0,$D553-SUM($F429:M429))</f>
        <v>0</v>
      </c>
      <c r="O553" s="339">
        <f>IF(OR($C553&gt;O$7,$C553+$E553-1&lt;O$7),0,$D553-SUM($F429:N429))</f>
        <v>0</v>
      </c>
      <c r="P553" s="339">
        <f>IF(OR($C553&gt;P$7,$C553+$E553-1&lt;P$7),0,$D553-SUM($F429:O429))</f>
        <v>0</v>
      </c>
      <c r="Q553" s="339">
        <f>IF(OR($C553&gt;Q$7,$C553+$E553-1&lt;Q$7),0,$D553-SUM($F429:P429))</f>
        <v>0</v>
      </c>
      <c r="R553" s="339">
        <f>IF(OR($C553&gt;R$7,$C553+$E553-1&lt;R$7),0,$D553-SUM($F429:Q429))</f>
        <v>0</v>
      </c>
      <c r="S553" s="339">
        <f>IF(OR($C553&gt;S$7,$C553+$E553-1&lt;S$7),0,$D553-SUM($F429:R429))</f>
        <v>0</v>
      </c>
      <c r="T553" s="339">
        <f>IF(OR($C553&gt;T$7,$C553+$E553-1&lt;T$7),0,$D553-SUM($F429:S429))</f>
        <v>0</v>
      </c>
      <c r="U553" s="339">
        <f>IF(OR($C553&gt;U$7,$C553+$E553-1&lt;U$7),0,$D553-SUM($F429:T429))</f>
        <v>0</v>
      </c>
      <c r="V553" s="339">
        <f>IF(OR($C553&gt;V$7,$C553+$E553-1&lt;V$7),0,$D553-SUM($F429:U429))</f>
        <v>0</v>
      </c>
      <c r="W553" s="339">
        <f>IF(OR($C553&gt;W$7,$C553+$E553-1&lt;W$7),0,$D553-SUM($F429:V429))</f>
        <v>0</v>
      </c>
      <c r="X553" s="339">
        <f>IF(OR($C553&gt;X$7,$C553+$E553-1&lt;X$7),0,$D553-SUM($F429:W429))</f>
        <v>0</v>
      </c>
      <c r="Y553" s="339">
        <f>IF(OR($C553&gt;Y$7,$C553+$E553-1&lt;Y$7),0,$D553-SUM($F429:X429))</f>
        <v>0</v>
      </c>
      <c r="Z553" s="339">
        <f>IF(OR($C553&gt;Z$7,$C553+$E553-1&lt;Z$7),0,$D553-SUM($F429:Y429))</f>
        <v>0</v>
      </c>
      <c r="AA553" s="339">
        <f>IF(OR($C553&gt;AA$7,$C553+$E553-1&lt;AA$7),0,$D553-SUM($F429:Z429))</f>
        <v>0</v>
      </c>
      <c r="AB553" s="339">
        <f>IF(OR($C553&gt;AB$7,$C553+$E553-1&lt;AB$7),0,$D553-SUM($F429:AA429))</f>
        <v>0</v>
      </c>
      <c r="AC553" s="339">
        <f>IF(OR($C553&gt;AC$7,$C553+$E553-1&lt;AC$7),0,$D553-SUM($F429:AB429))</f>
        <v>0</v>
      </c>
      <c r="AD553" s="339">
        <f>IF(OR($C553&gt;AD$7,$C553+$E553-1&lt;AD$7),0,$D553-SUM($F429:AC429))</f>
        <v>0</v>
      </c>
      <c r="AE553" s="339">
        <f>IF(OR($C553&gt;AE$7,$C553+$E553-1&lt;AE$7),0,$D553-SUM($F429:AD429))</f>
        <v>0</v>
      </c>
      <c r="AF553" s="339">
        <f>IF(OR($C553&gt;AF$7,$C553+$E553-1&lt;AF$7),0,$D553-SUM($F429:AE429))</f>
        <v>0</v>
      </c>
      <c r="AG553" s="339">
        <f>IF(OR($C553&gt;AG$7,$C553+$E553-1&lt;AG$7),0,$D553-SUM($F429:AF429))</f>
        <v>0</v>
      </c>
      <c r="AH553" s="339">
        <f>IF(OR($C553&gt;AH$7,$C553+$E553-1&lt;AH$7),0,$D553-SUM($F429:AG429))</f>
        <v>0</v>
      </c>
      <c r="AI553" s="339">
        <f>IF(OR($C553&gt;AI$7,$C553+$E553-1&lt;AI$7),0,$D553-SUM($F429:AH429))</f>
        <v>0</v>
      </c>
      <c r="AJ553" s="339">
        <f>IF(OR($C553&gt;AJ$7,$C553+$E553-1&lt;AJ$7),0,$D553-SUM($F429:AI429))</f>
        <v>0</v>
      </c>
      <c r="AK553" s="339">
        <f>IF(OR($C553&gt;AK$7,$C553+$E553-1&lt;AK$7),0,$D553-SUM($F429:AJ429))</f>
        <v>0</v>
      </c>
      <c r="AL553" s="339">
        <f>IF(OR($C553&gt;AL$7,$C553+$E553-1&lt;AL$7),0,$D553-SUM($F429:AK429))</f>
        <v>0</v>
      </c>
      <c r="AM553" s="339">
        <f>IF(OR($C553&gt;AM$7,$C553+$E553-1&lt;AM$7),0,$D553-SUM($F429:AL429))</f>
        <v>0</v>
      </c>
      <c r="AN553" s="339">
        <f>IF(OR($C553&gt;AN$7,$C553+$E553-1&lt;AN$7),0,$D553-SUM($F429:AM429))</f>
        <v>0</v>
      </c>
      <c r="AO553" s="339">
        <f>IF(OR($C553&gt;AO$7,$C553+$E553-1&lt;AO$7),0,$D553-SUM($F429:AN429))</f>
        <v>0</v>
      </c>
      <c r="AP553" s="339">
        <f>IF(OR($C553&gt;AP$7,$C553+$E553-1&lt;AP$7),0,$D553-SUM($F429:AO429))</f>
        <v>0</v>
      </c>
      <c r="AQ553" s="339">
        <f>IF(OR($C553&gt;AQ$7,$C553+$E553-1&lt;AQ$7),0,$D553-SUM($F429:AP429))</f>
        <v>0</v>
      </c>
      <c r="AR553" s="339">
        <f>IF(OR($C553&gt;AR$7,$C553+$E553-1&lt;AR$7),0,$D553-SUM($F429:AQ429))</f>
        <v>0</v>
      </c>
      <c r="AS553" s="339">
        <f>IF(OR($C553&gt;AS$7,$C553+$E553-1&lt;AS$7),0,$D553-SUM($F429:AR429))</f>
        <v>0</v>
      </c>
      <c r="AT553" s="339">
        <f>IF(OR($C553&gt;AT$7,$C553+$E553-1&lt;AT$7),0,$D553-SUM($F429:AS429))</f>
        <v>0</v>
      </c>
      <c r="AU553" s="339">
        <f>IF(OR($C553&gt;AU$7,$C553+$E553-1&lt;AU$7),0,$D553-SUM($F429:AT429))</f>
        <v>0</v>
      </c>
      <c r="AV553" s="339">
        <f>IF(OR($C553&gt;AV$7,$C553+$E553-1&lt;AV$7),0,$D553-SUM($F429:AU429))</f>
        <v>0</v>
      </c>
      <c r="AW553" s="339">
        <f>IF(OR($C553&gt;AW$7,$C553+$E553-1&lt;AW$7),0,$D553-SUM($F429:AV429))</f>
        <v>0</v>
      </c>
      <c r="AX553" s="339">
        <f>IF(OR($C553&gt;AX$7,$C553+$E553-1&lt;AX$7),0,$D553-SUM($F429:AW429))</f>
        <v>0</v>
      </c>
      <c r="AY553" s="339">
        <f>IF(OR($C553&gt;AY$7,$C553+$E553-1&lt;AY$7),0,$D553-SUM($F429:AX429))</f>
        <v>0</v>
      </c>
      <c r="AZ553" s="339">
        <f>IF(OR($C553&gt;AZ$7,$C553+$E553-1&lt;AZ$7),0,$D553-SUM($F429:AY429))</f>
        <v>0</v>
      </c>
      <c r="BA553" s="339">
        <f>IF(OR($C553&gt;BA$7,$C553+$E553-1&lt;BA$7),0,$D553-SUM($F429:AZ429))</f>
        <v>0</v>
      </c>
      <c r="BB553" s="339">
        <f>IF(OR($C553&gt;BB$7,$C553+$E553-1&lt;BB$7),0,$D553-SUM($F429:BA429))</f>
        <v>0</v>
      </c>
      <c r="BC553" s="339">
        <f>IF(OR($C553&gt;BC$7,$C553+$E553-1&lt;BC$7),0,$D553-SUM($F429:BB429))</f>
        <v>0</v>
      </c>
      <c r="BD553" s="339">
        <f>IF(OR($C553&gt;BD$7,$C553+$E553-1&lt;BD$7),0,$D553-SUM($F429:BC429))</f>
        <v>0</v>
      </c>
      <c r="BE553" s="339">
        <f>IF(OR($C553&gt;BE$7,$C553+$E553-1&lt;BE$7),0,$D553-SUM($F429:BD429))</f>
        <v>0</v>
      </c>
      <c r="BF553" s="339">
        <f>IF(OR($C553&gt;BF$7,$C553+$E553-1&lt;BF$7),0,$D553-SUM($F429:BE429))</f>
        <v>0</v>
      </c>
      <c r="BG553" s="339">
        <f>IF(OR($C553&gt;BG$7,$C553+$E553-1&lt;BG$7),0,$D553-SUM($F429:BF429))</f>
        <v>0</v>
      </c>
      <c r="BH553" s="339">
        <f>IF(OR($C553&gt;BH$7,$C553+$E553-1&lt;BH$7),0,$D553-SUM($F429:BG429))</f>
        <v>0</v>
      </c>
      <c r="BI553" s="339">
        <f>IF(OR($C553&gt;BI$7,$C553+$E553-1&lt;BI$7),0,$D553-SUM($F429:BH429))</f>
        <v>0</v>
      </c>
      <c r="BJ553" s="339">
        <f>IF(OR($C553&gt;BJ$7,$C553+$E553-1&lt;BJ$7),0,$D553-SUM($F429:BI429))</f>
        <v>0</v>
      </c>
      <c r="BK553" s="339">
        <f>IF(OR($C553&gt;BK$7,$C553+$E553-1&lt;BK$7),0,$D553-SUM($F429:BJ429))</f>
        <v>0</v>
      </c>
      <c r="BL553" s="339">
        <f>IF(OR($C553&gt;BL$7,$C553+$E553-1&lt;BL$7),0,$D553-SUM($F429:BK429))</f>
        <v>0</v>
      </c>
      <c r="BM553" s="339">
        <f>IF(OR($C553&gt;BM$7,$C553+$E553-1&lt;BM$7),0,$D553-SUM($F429:BL429))</f>
        <v>0</v>
      </c>
      <c r="BN553" s="339">
        <f>IF(OR($C553&gt;BN$7,$C553+$E553-1&lt;BN$7),0,$D553-SUM($F429:BM429))</f>
        <v>0</v>
      </c>
      <c r="BO553" s="253"/>
      <c r="BP553" s="253"/>
      <c r="BQ553" s="253"/>
      <c r="BR553" s="253"/>
      <c r="BS553" s="253"/>
      <c r="BT553" s="253"/>
      <c r="BU553" s="253"/>
      <c r="BV553" s="253"/>
      <c r="BW553" s="253"/>
      <c r="BX553" s="253"/>
      <c r="BY553" s="253"/>
      <c r="BZ553" s="253"/>
      <c r="CA553" s="253"/>
      <c r="CB553" s="253"/>
      <c r="CC553" s="253"/>
      <c r="CD553" s="253"/>
      <c r="CE553" s="253"/>
      <c r="CF553" s="253"/>
      <c r="CG553" s="253"/>
      <c r="CH553" s="253"/>
      <c r="CI553" s="253"/>
      <c r="CJ553" s="253"/>
      <c r="CK553" s="253"/>
      <c r="CL553" s="253"/>
    </row>
    <row r="554" spans="1:90" hidden="1" outlineLevel="1" x14ac:dyDescent="0.15">
      <c r="A554" s="112"/>
      <c r="B554" s="87"/>
      <c r="C554" s="8">
        <v>16</v>
      </c>
      <c r="D554" s="337">
        <v>0</v>
      </c>
      <c r="E554" s="8">
        <f t="shared" si="40"/>
        <v>0</v>
      </c>
      <c r="F554" s="338"/>
      <c r="G554" s="339">
        <f>IF(OR($C554&gt;G$7,$C554+$E554-1&lt;G$7),0,$D554-SUM($F430:F430))</f>
        <v>0</v>
      </c>
      <c r="H554" s="339">
        <f>IF(OR($C554&gt;H$7,$C554+$E554-1&lt;H$7),0,$D554-SUM($F430:G430))</f>
        <v>0</v>
      </c>
      <c r="I554" s="339">
        <f>IF(OR($C554&gt;I$7,$C554+$E554-1&lt;I$7),0,$D554-SUM($F430:H430))</f>
        <v>0</v>
      </c>
      <c r="J554" s="339">
        <f>IF(OR($C554&gt;J$7,$C554+$E554-1&lt;J$7),0,$D554-SUM($F430:I430))</f>
        <v>0</v>
      </c>
      <c r="K554" s="339">
        <f>IF(OR($C554&gt;K$7,$C554+$E554-1&lt;K$7),0,$D554-SUM($F430:J430))</f>
        <v>0</v>
      </c>
      <c r="L554" s="339">
        <f>IF(OR($C554&gt;L$7,$C554+$E554-1&lt;L$7),0,$D554-SUM($F430:K430))</f>
        <v>0</v>
      </c>
      <c r="M554" s="339">
        <f>IF(OR($C554&gt;M$7,$C554+$E554-1&lt;M$7),0,$D554-SUM($F430:L430))</f>
        <v>0</v>
      </c>
      <c r="N554" s="339">
        <f>IF(OR($C554&gt;N$7,$C554+$E554-1&lt;N$7),0,$D554-SUM($F430:M430))</f>
        <v>0</v>
      </c>
      <c r="O554" s="339">
        <f>IF(OR($C554&gt;O$7,$C554+$E554-1&lt;O$7),0,$D554-SUM($F430:N430))</f>
        <v>0</v>
      </c>
      <c r="P554" s="339">
        <f>IF(OR($C554&gt;P$7,$C554+$E554-1&lt;P$7),0,$D554-SUM($F430:O430))</f>
        <v>0</v>
      </c>
      <c r="Q554" s="339">
        <f>IF(OR($C554&gt;Q$7,$C554+$E554-1&lt;Q$7),0,$D554-SUM($F430:P430))</f>
        <v>0</v>
      </c>
      <c r="R554" s="339">
        <f>IF(OR($C554&gt;R$7,$C554+$E554-1&lt;R$7),0,$D554-SUM($F430:Q430))</f>
        <v>0</v>
      </c>
      <c r="S554" s="339">
        <f>IF(OR($C554&gt;S$7,$C554+$E554-1&lt;S$7),0,$D554-SUM($F430:R430))</f>
        <v>0</v>
      </c>
      <c r="T554" s="339">
        <f>IF(OR($C554&gt;T$7,$C554+$E554-1&lt;T$7),0,$D554-SUM($F430:S430))</f>
        <v>0</v>
      </c>
      <c r="U554" s="339">
        <f>IF(OR($C554&gt;U$7,$C554+$E554-1&lt;U$7),0,$D554-SUM($F430:T430))</f>
        <v>0</v>
      </c>
      <c r="V554" s="339">
        <f>IF(OR($C554&gt;V$7,$C554+$E554-1&lt;V$7),0,$D554-SUM($F430:U430))</f>
        <v>0</v>
      </c>
      <c r="W554" s="339">
        <f>IF(OR($C554&gt;W$7,$C554+$E554-1&lt;W$7),0,$D554-SUM($F430:V430))</f>
        <v>0</v>
      </c>
      <c r="X554" s="339">
        <f>IF(OR($C554&gt;X$7,$C554+$E554-1&lt;X$7),0,$D554-SUM($F430:W430))</f>
        <v>0</v>
      </c>
      <c r="Y554" s="339">
        <f>IF(OR($C554&gt;Y$7,$C554+$E554-1&lt;Y$7),0,$D554-SUM($F430:X430))</f>
        <v>0</v>
      </c>
      <c r="Z554" s="339">
        <f>IF(OR($C554&gt;Z$7,$C554+$E554-1&lt;Z$7),0,$D554-SUM($F430:Y430))</f>
        <v>0</v>
      </c>
      <c r="AA554" s="339">
        <f>IF(OR($C554&gt;AA$7,$C554+$E554-1&lt;AA$7),0,$D554-SUM($F430:Z430))</f>
        <v>0</v>
      </c>
      <c r="AB554" s="339">
        <f>IF(OR($C554&gt;AB$7,$C554+$E554-1&lt;AB$7),0,$D554-SUM($F430:AA430))</f>
        <v>0</v>
      </c>
      <c r="AC554" s="339">
        <f>IF(OR($C554&gt;AC$7,$C554+$E554-1&lt;AC$7),0,$D554-SUM($F430:AB430))</f>
        <v>0</v>
      </c>
      <c r="AD554" s="339">
        <f>IF(OR($C554&gt;AD$7,$C554+$E554-1&lt;AD$7),0,$D554-SUM($F430:AC430))</f>
        <v>0</v>
      </c>
      <c r="AE554" s="339">
        <f>IF(OR($C554&gt;AE$7,$C554+$E554-1&lt;AE$7),0,$D554-SUM($F430:AD430))</f>
        <v>0</v>
      </c>
      <c r="AF554" s="339">
        <f>IF(OR($C554&gt;AF$7,$C554+$E554-1&lt;AF$7),0,$D554-SUM($F430:AE430))</f>
        <v>0</v>
      </c>
      <c r="AG554" s="339">
        <f>IF(OR($C554&gt;AG$7,$C554+$E554-1&lt;AG$7),0,$D554-SUM($F430:AF430))</f>
        <v>0</v>
      </c>
      <c r="AH554" s="339">
        <f>IF(OR($C554&gt;AH$7,$C554+$E554-1&lt;AH$7),0,$D554-SUM($F430:AG430))</f>
        <v>0</v>
      </c>
      <c r="AI554" s="339">
        <f>IF(OR($C554&gt;AI$7,$C554+$E554-1&lt;AI$7),0,$D554-SUM($F430:AH430))</f>
        <v>0</v>
      </c>
      <c r="AJ554" s="339">
        <f>IF(OR($C554&gt;AJ$7,$C554+$E554-1&lt;AJ$7),0,$D554-SUM($F430:AI430))</f>
        <v>0</v>
      </c>
      <c r="AK554" s="339">
        <f>IF(OR($C554&gt;AK$7,$C554+$E554-1&lt;AK$7),0,$D554-SUM($F430:AJ430))</f>
        <v>0</v>
      </c>
      <c r="AL554" s="339">
        <f>IF(OR($C554&gt;AL$7,$C554+$E554-1&lt;AL$7),0,$D554-SUM($F430:AK430))</f>
        <v>0</v>
      </c>
      <c r="AM554" s="339">
        <f>IF(OR($C554&gt;AM$7,$C554+$E554-1&lt;AM$7),0,$D554-SUM($F430:AL430))</f>
        <v>0</v>
      </c>
      <c r="AN554" s="339">
        <f>IF(OR($C554&gt;AN$7,$C554+$E554-1&lt;AN$7),0,$D554-SUM($F430:AM430))</f>
        <v>0</v>
      </c>
      <c r="AO554" s="339">
        <f>IF(OR($C554&gt;AO$7,$C554+$E554-1&lt;AO$7),0,$D554-SUM($F430:AN430))</f>
        <v>0</v>
      </c>
      <c r="AP554" s="339">
        <f>IF(OR($C554&gt;AP$7,$C554+$E554-1&lt;AP$7),0,$D554-SUM($F430:AO430))</f>
        <v>0</v>
      </c>
      <c r="AQ554" s="339">
        <f>IF(OR($C554&gt;AQ$7,$C554+$E554-1&lt;AQ$7),0,$D554-SUM($F430:AP430))</f>
        <v>0</v>
      </c>
      <c r="AR554" s="339">
        <f>IF(OR($C554&gt;AR$7,$C554+$E554-1&lt;AR$7),0,$D554-SUM($F430:AQ430))</f>
        <v>0</v>
      </c>
      <c r="AS554" s="339">
        <f>IF(OR($C554&gt;AS$7,$C554+$E554-1&lt;AS$7),0,$D554-SUM($F430:AR430))</f>
        <v>0</v>
      </c>
      <c r="AT554" s="339">
        <f>IF(OR($C554&gt;AT$7,$C554+$E554-1&lt;AT$7),0,$D554-SUM($F430:AS430))</f>
        <v>0</v>
      </c>
      <c r="AU554" s="339">
        <f>IF(OR($C554&gt;AU$7,$C554+$E554-1&lt;AU$7),0,$D554-SUM($F430:AT430))</f>
        <v>0</v>
      </c>
      <c r="AV554" s="339">
        <f>IF(OR($C554&gt;AV$7,$C554+$E554-1&lt;AV$7),0,$D554-SUM($F430:AU430))</f>
        <v>0</v>
      </c>
      <c r="AW554" s="339">
        <f>IF(OR($C554&gt;AW$7,$C554+$E554-1&lt;AW$7),0,$D554-SUM($F430:AV430))</f>
        <v>0</v>
      </c>
      <c r="AX554" s="339">
        <f>IF(OR($C554&gt;AX$7,$C554+$E554-1&lt;AX$7),0,$D554-SUM($F430:AW430))</f>
        <v>0</v>
      </c>
      <c r="AY554" s="339">
        <f>IF(OR($C554&gt;AY$7,$C554+$E554-1&lt;AY$7),0,$D554-SUM($F430:AX430))</f>
        <v>0</v>
      </c>
      <c r="AZ554" s="339">
        <f>IF(OR($C554&gt;AZ$7,$C554+$E554-1&lt;AZ$7),0,$D554-SUM($F430:AY430))</f>
        <v>0</v>
      </c>
      <c r="BA554" s="339">
        <f>IF(OR($C554&gt;BA$7,$C554+$E554-1&lt;BA$7),0,$D554-SUM($F430:AZ430))</f>
        <v>0</v>
      </c>
      <c r="BB554" s="339">
        <f>IF(OR($C554&gt;BB$7,$C554+$E554-1&lt;BB$7),0,$D554-SUM($F430:BA430))</f>
        <v>0</v>
      </c>
      <c r="BC554" s="339">
        <f>IF(OR($C554&gt;BC$7,$C554+$E554-1&lt;BC$7),0,$D554-SUM($F430:BB430))</f>
        <v>0</v>
      </c>
      <c r="BD554" s="339">
        <f>IF(OR($C554&gt;BD$7,$C554+$E554-1&lt;BD$7),0,$D554-SUM($F430:BC430))</f>
        <v>0</v>
      </c>
      <c r="BE554" s="339">
        <f>IF(OR($C554&gt;BE$7,$C554+$E554-1&lt;BE$7),0,$D554-SUM($F430:BD430))</f>
        <v>0</v>
      </c>
      <c r="BF554" s="339">
        <f>IF(OR($C554&gt;BF$7,$C554+$E554-1&lt;BF$7),0,$D554-SUM($F430:BE430))</f>
        <v>0</v>
      </c>
      <c r="BG554" s="339">
        <f>IF(OR($C554&gt;BG$7,$C554+$E554-1&lt;BG$7),0,$D554-SUM($F430:BF430))</f>
        <v>0</v>
      </c>
      <c r="BH554" s="339">
        <f>IF(OR($C554&gt;BH$7,$C554+$E554-1&lt;BH$7),0,$D554-SUM($F430:BG430))</f>
        <v>0</v>
      </c>
      <c r="BI554" s="339">
        <f>IF(OR($C554&gt;BI$7,$C554+$E554-1&lt;BI$7),0,$D554-SUM($F430:BH430))</f>
        <v>0</v>
      </c>
      <c r="BJ554" s="339">
        <f>IF(OR($C554&gt;BJ$7,$C554+$E554-1&lt;BJ$7),0,$D554-SUM($F430:BI430))</f>
        <v>0</v>
      </c>
      <c r="BK554" s="339">
        <f>IF(OR($C554&gt;BK$7,$C554+$E554-1&lt;BK$7),0,$D554-SUM($F430:BJ430))</f>
        <v>0</v>
      </c>
      <c r="BL554" s="339">
        <f>IF(OR($C554&gt;BL$7,$C554+$E554-1&lt;BL$7),0,$D554-SUM($F430:BK430))</f>
        <v>0</v>
      </c>
      <c r="BM554" s="339">
        <f>IF(OR($C554&gt;BM$7,$C554+$E554-1&lt;BM$7),0,$D554-SUM($F430:BL430))</f>
        <v>0</v>
      </c>
      <c r="BN554" s="339">
        <f>IF(OR($C554&gt;BN$7,$C554+$E554-1&lt;BN$7),0,$D554-SUM($F430:BM430))</f>
        <v>0</v>
      </c>
      <c r="BO554" s="253"/>
      <c r="BP554" s="253"/>
      <c r="BQ554" s="253"/>
      <c r="BR554" s="253"/>
      <c r="BS554" s="253"/>
      <c r="BT554" s="253"/>
      <c r="BU554" s="253"/>
      <c r="BV554" s="253"/>
      <c r="BW554" s="253"/>
      <c r="BX554" s="253"/>
      <c r="BY554" s="253"/>
      <c r="BZ554" s="253"/>
      <c r="CA554" s="253"/>
      <c r="CB554" s="253"/>
      <c r="CC554" s="253"/>
      <c r="CD554" s="253"/>
      <c r="CE554" s="253"/>
      <c r="CF554" s="253"/>
      <c r="CG554" s="253"/>
      <c r="CH554" s="253"/>
      <c r="CI554" s="253"/>
      <c r="CJ554" s="253"/>
      <c r="CK554" s="253"/>
      <c r="CL554" s="253"/>
    </row>
    <row r="555" spans="1:90" hidden="1" outlineLevel="1" x14ac:dyDescent="0.15">
      <c r="A555" s="112"/>
      <c r="B555" s="87"/>
      <c r="C555" s="8">
        <v>17</v>
      </c>
      <c r="D555" s="337">
        <v>0</v>
      </c>
      <c r="E555" s="8">
        <f t="shared" si="40"/>
        <v>0</v>
      </c>
      <c r="F555" s="338"/>
      <c r="G555" s="339">
        <f>IF(OR($C555&gt;G$7,$C555+$E555-1&lt;G$7),0,$D555-SUM($F431:F431))</f>
        <v>0</v>
      </c>
      <c r="H555" s="339">
        <f>IF(OR($C555&gt;H$7,$C555+$E555-1&lt;H$7),0,$D555-SUM($F431:G431))</f>
        <v>0</v>
      </c>
      <c r="I555" s="339">
        <f>IF(OR($C555&gt;I$7,$C555+$E555-1&lt;I$7),0,$D555-SUM($F431:H431))</f>
        <v>0</v>
      </c>
      <c r="J555" s="339">
        <f>IF(OR($C555&gt;J$7,$C555+$E555-1&lt;J$7),0,$D555-SUM($F431:I431))</f>
        <v>0</v>
      </c>
      <c r="K555" s="339">
        <f>IF(OR($C555&gt;K$7,$C555+$E555-1&lt;K$7),0,$D555-SUM($F431:J431))</f>
        <v>0</v>
      </c>
      <c r="L555" s="339">
        <f>IF(OR($C555&gt;L$7,$C555+$E555-1&lt;L$7),0,$D555-SUM($F431:K431))</f>
        <v>0</v>
      </c>
      <c r="M555" s="339">
        <f>IF(OR($C555&gt;M$7,$C555+$E555-1&lt;M$7),0,$D555-SUM($F431:L431))</f>
        <v>0</v>
      </c>
      <c r="N555" s="339">
        <f>IF(OR($C555&gt;N$7,$C555+$E555-1&lt;N$7),0,$D555-SUM($F431:M431))</f>
        <v>0</v>
      </c>
      <c r="O555" s="339">
        <f>IF(OR($C555&gt;O$7,$C555+$E555-1&lt;O$7),0,$D555-SUM($F431:N431))</f>
        <v>0</v>
      </c>
      <c r="P555" s="339">
        <f>IF(OR($C555&gt;P$7,$C555+$E555-1&lt;P$7),0,$D555-SUM($F431:O431))</f>
        <v>0</v>
      </c>
      <c r="Q555" s="339">
        <f>IF(OR($C555&gt;Q$7,$C555+$E555-1&lt;Q$7),0,$D555-SUM($F431:P431))</f>
        <v>0</v>
      </c>
      <c r="R555" s="339">
        <f>IF(OR($C555&gt;R$7,$C555+$E555-1&lt;R$7),0,$D555-SUM($F431:Q431))</f>
        <v>0</v>
      </c>
      <c r="S555" s="339">
        <f>IF(OR($C555&gt;S$7,$C555+$E555-1&lt;S$7),0,$D555-SUM($F431:R431))</f>
        <v>0</v>
      </c>
      <c r="T555" s="339">
        <f>IF(OR($C555&gt;T$7,$C555+$E555-1&lt;T$7),0,$D555-SUM($F431:S431))</f>
        <v>0</v>
      </c>
      <c r="U555" s="339">
        <f>IF(OR($C555&gt;U$7,$C555+$E555-1&lt;U$7),0,$D555-SUM($F431:T431))</f>
        <v>0</v>
      </c>
      <c r="V555" s="339">
        <f>IF(OR($C555&gt;V$7,$C555+$E555-1&lt;V$7),0,$D555-SUM($F431:U431))</f>
        <v>0</v>
      </c>
      <c r="W555" s="339">
        <f>IF(OR($C555&gt;W$7,$C555+$E555-1&lt;W$7),0,$D555-SUM($F431:V431))</f>
        <v>0</v>
      </c>
      <c r="X555" s="339">
        <f>IF(OR($C555&gt;X$7,$C555+$E555-1&lt;X$7),0,$D555-SUM($F431:W431))</f>
        <v>0</v>
      </c>
      <c r="Y555" s="339">
        <f>IF(OR($C555&gt;Y$7,$C555+$E555-1&lt;Y$7),0,$D555-SUM($F431:X431))</f>
        <v>0</v>
      </c>
      <c r="Z555" s="339">
        <f>IF(OR($C555&gt;Z$7,$C555+$E555-1&lt;Z$7),0,$D555-SUM($F431:Y431))</f>
        <v>0</v>
      </c>
      <c r="AA555" s="339">
        <f>IF(OR($C555&gt;AA$7,$C555+$E555-1&lt;AA$7),0,$D555-SUM($F431:Z431))</f>
        <v>0</v>
      </c>
      <c r="AB555" s="339">
        <f>IF(OR($C555&gt;AB$7,$C555+$E555-1&lt;AB$7),0,$D555-SUM($F431:AA431))</f>
        <v>0</v>
      </c>
      <c r="AC555" s="339">
        <f>IF(OR($C555&gt;AC$7,$C555+$E555-1&lt;AC$7),0,$D555-SUM($F431:AB431))</f>
        <v>0</v>
      </c>
      <c r="AD555" s="339">
        <f>IF(OR($C555&gt;AD$7,$C555+$E555-1&lt;AD$7),0,$D555-SUM($F431:AC431))</f>
        <v>0</v>
      </c>
      <c r="AE555" s="339">
        <f>IF(OR($C555&gt;AE$7,$C555+$E555-1&lt;AE$7),0,$D555-SUM($F431:AD431))</f>
        <v>0</v>
      </c>
      <c r="AF555" s="339">
        <f>IF(OR($C555&gt;AF$7,$C555+$E555-1&lt;AF$7),0,$D555-SUM($F431:AE431))</f>
        <v>0</v>
      </c>
      <c r="AG555" s="339">
        <f>IF(OR($C555&gt;AG$7,$C555+$E555-1&lt;AG$7),0,$D555-SUM($F431:AF431))</f>
        <v>0</v>
      </c>
      <c r="AH555" s="339">
        <f>IF(OR($C555&gt;AH$7,$C555+$E555-1&lt;AH$7),0,$D555-SUM($F431:AG431))</f>
        <v>0</v>
      </c>
      <c r="AI555" s="339">
        <f>IF(OR($C555&gt;AI$7,$C555+$E555-1&lt;AI$7),0,$D555-SUM($F431:AH431))</f>
        <v>0</v>
      </c>
      <c r="AJ555" s="339">
        <f>IF(OR($C555&gt;AJ$7,$C555+$E555-1&lt;AJ$7),0,$D555-SUM($F431:AI431))</f>
        <v>0</v>
      </c>
      <c r="AK555" s="339">
        <f>IF(OR($C555&gt;AK$7,$C555+$E555-1&lt;AK$7),0,$D555-SUM($F431:AJ431))</f>
        <v>0</v>
      </c>
      <c r="AL555" s="339">
        <f>IF(OR($C555&gt;AL$7,$C555+$E555-1&lt;AL$7),0,$D555-SUM($F431:AK431))</f>
        <v>0</v>
      </c>
      <c r="AM555" s="339">
        <f>IF(OR($C555&gt;AM$7,$C555+$E555-1&lt;AM$7),0,$D555-SUM($F431:AL431))</f>
        <v>0</v>
      </c>
      <c r="AN555" s="339">
        <f>IF(OR($C555&gt;AN$7,$C555+$E555-1&lt;AN$7),0,$D555-SUM($F431:AM431))</f>
        <v>0</v>
      </c>
      <c r="AO555" s="339">
        <f>IF(OR($C555&gt;AO$7,$C555+$E555-1&lt;AO$7),0,$D555-SUM($F431:AN431))</f>
        <v>0</v>
      </c>
      <c r="AP555" s="339">
        <f>IF(OR($C555&gt;AP$7,$C555+$E555-1&lt;AP$7),0,$D555-SUM($F431:AO431))</f>
        <v>0</v>
      </c>
      <c r="AQ555" s="339">
        <f>IF(OR($C555&gt;AQ$7,$C555+$E555-1&lt;AQ$7),0,$D555-SUM($F431:AP431))</f>
        <v>0</v>
      </c>
      <c r="AR555" s="339">
        <f>IF(OR($C555&gt;AR$7,$C555+$E555-1&lt;AR$7),0,$D555-SUM($F431:AQ431))</f>
        <v>0</v>
      </c>
      <c r="AS555" s="339">
        <f>IF(OR($C555&gt;AS$7,$C555+$E555-1&lt;AS$7),0,$D555-SUM($F431:AR431))</f>
        <v>0</v>
      </c>
      <c r="AT555" s="339">
        <f>IF(OR($C555&gt;AT$7,$C555+$E555-1&lt;AT$7),0,$D555-SUM($F431:AS431))</f>
        <v>0</v>
      </c>
      <c r="AU555" s="339">
        <f>IF(OR($C555&gt;AU$7,$C555+$E555-1&lt;AU$7),0,$D555-SUM($F431:AT431))</f>
        <v>0</v>
      </c>
      <c r="AV555" s="339">
        <f>IF(OR($C555&gt;AV$7,$C555+$E555-1&lt;AV$7),0,$D555-SUM($F431:AU431))</f>
        <v>0</v>
      </c>
      <c r="AW555" s="339">
        <f>IF(OR($C555&gt;AW$7,$C555+$E555-1&lt;AW$7),0,$D555-SUM($F431:AV431))</f>
        <v>0</v>
      </c>
      <c r="AX555" s="339">
        <f>IF(OR($C555&gt;AX$7,$C555+$E555-1&lt;AX$7),0,$D555-SUM($F431:AW431))</f>
        <v>0</v>
      </c>
      <c r="AY555" s="339">
        <f>IF(OR($C555&gt;AY$7,$C555+$E555-1&lt;AY$7),0,$D555-SUM($F431:AX431))</f>
        <v>0</v>
      </c>
      <c r="AZ555" s="339">
        <f>IF(OR($C555&gt;AZ$7,$C555+$E555-1&lt;AZ$7),0,$D555-SUM($F431:AY431))</f>
        <v>0</v>
      </c>
      <c r="BA555" s="339">
        <f>IF(OR($C555&gt;BA$7,$C555+$E555-1&lt;BA$7),0,$D555-SUM($F431:AZ431))</f>
        <v>0</v>
      </c>
      <c r="BB555" s="339">
        <f>IF(OR($C555&gt;BB$7,$C555+$E555-1&lt;BB$7),0,$D555-SUM($F431:BA431))</f>
        <v>0</v>
      </c>
      <c r="BC555" s="339">
        <f>IF(OR($C555&gt;BC$7,$C555+$E555-1&lt;BC$7),0,$D555-SUM($F431:BB431))</f>
        <v>0</v>
      </c>
      <c r="BD555" s="339">
        <f>IF(OR($C555&gt;BD$7,$C555+$E555-1&lt;BD$7),0,$D555-SUM($F431:BC431))</f>
        <v>0</v>
      </c>
      <c r="BE555" s="339">
        <f>IF(OR($C555&gt;BE$7,$C555+$E555-1&lt;BE$7),0,$D555-SUM($F431:BD431))</f>
        <v>0</v>
      </c>
      <c r="BF555" s="339">
        <f>IF(OR($C555&gt;BF$7,$C555+$E555-1&lt;BF$7),0,$D555-SUM($F431:BE431))</f>
        <v>0</v>
      </c>
      <c r="BG555" s="339">
        <f>IF(OR($C555&gt;BG$7,$C555+$E555-1&lt;BG$7),0,$D555-SUM($F431:BF431))</f>
        <v>0</v>
      </c>
      <c r="BH555" s="339">
        <f>IF(OR($C555&gt;BH$7,$C555+$E555-1&lt;BH$7),0,$D555-SUM($F431:BG431))</f>
        <v>0</v>
      </c>
      <c r="BI555" s="339">
        <f>IF(OR($C555&gt;BI$7,$C555+$E555-1&lt;BI$7),0,$D555-SUM($F431:BH431))</f>
        <v>0</v>
      </c>
      <c r="BJ555" s="339">
        <f>IF(OR($C555&gt;BJ$7,$C555+$E555-1&lt;BJ$7),0,$D555-SUM($F431:BI431))</f>
        <v>0</v>
      </c>
      <c r="BK555" s="339">
        <f>IF(OR($C555&gt;BK$7,$C555+$E555-1&lt;BK$7),0,$D555-SUM($F431:BJ431))</f>
        <v>0</v>
      </c>
      <c r="BL555" s="339">
        <f>IF(OR($C555&gt;BL$7,$C555+$E555-1&lt;BL$7),0,$D555-SUM($F431:BK431))</f>
        <v>0</v>
      </c>
      <c r="BM555" s="339">
        <f>IF(OR($C555&gt;BM$7,$C555+$E555-1&lt;BM$7),0,$D555-SUM($F431:BL431))</f>
        <v>0</v>
      </c>
      <c r="BN555" s="339">
        <f>IF(OR($C555&gt;BN$7,$C555+$E555-1&lt;BN$7),0,$D555-SUM($F431:BM431))</f>
        <v>0</v>
      </c>
      <c r="BO555" s="253"/>
      <c r="BP555" s="253"/>
      <c r="BQ555" s="253"/>
      <c r="BR555" s="253"/>
      <c r="BS555" s="253"/>
      <c r="BT555" s="253"/>
      <c r="BU555" s="253"/>
      <c r="BV555" s="253"/>
      <c r="BW555" s="253"/>
      <c r="BX555" s="253"/>
      <c r="BY555" s="253"/>
      <c r="BZ555" s="253"/>
      <c r="CA555" s="253"/>
      <c r="CB555" s="253"/>
      <c r="CC555" s="253"/>
      <c r="CD555" s="253"/>
      <c r="CE555" s="253"/>
      <c r="CF555" s="253"/>
      <c r="CG555" s="253"/>
      <c r="CH555" s="253"/>
      <c r="CI555" s="253"/>
      <c r="CJ555" s="253"/>
      <c r="CK555" s="253"/>
      <c r="CL555" s="253"/>
    </row>
    <row r="556" spans="1:90" hidden="1" outlineLevel="1" x14ac:dyDescent="0.15">
      <c r="A556" s="112"/>
      <c r="B556" s="87"/>
      <c r="C556" s="8">
        <v>18</v>
      </c>
      <c r="D556" s="337">
        <v>0</v>
      </c>
      <c r="E556" s="8">
        <f t="shared" si="40"/>
        <v>0</v>
      </c>
      <c r="F556" s="338"/>
      <c r="G556" s="339">
        <f>IF(OR($C556&gt;G$7,$C556+$E556-1&lt;G$7),0,$D556-SUM($F432:F432))</f>
        <v>0</v>
      </c>
      <c r="H556" s="339">
        <f>IF(OR($C556&gt;H$7,$C556+$E556-1&lt;H$7),0,$D556-SUM($F432:G432))</f>
        <v>0</v>
      </c>
      <c r="I556" s="339">
        <f>IF(OR($C556&gt;I$7,$C556+$E556-1&lt;I$7),0,$D556-SUM($F432:H432))</f>
        <v>0</v>
      </c>
      <c r="J556" s="339">
        <f>IF(OR($C556&gt;J$7,$C556+$E556-1&lt;J$7),0,$D556-SUM($F432:I432))</f>
        <v>0</v>
      </c>
      <c r="K556" s="339">
        <f>IF(OR($C556&gt;K$7,$C556+$E556-1&lt;K$7),0,$D556-SUM($F432:J432))</f>
        <v>0</v>
      </c>
      <c r="L556" s="339">
        <f>IF(OR($C556&gt;L$7,$C556+$E556-1&lt;L$7),0,$D556-SUM($F432:K432))</f>
        <v>0</v>
      </c>
      <c r="M556" s="339">
        <f>IF(OR($C556&gt;M$7,$C556+$E556-1&lt;M$7),0,$D556-SUM($F432:L432))</f>
        <v>0</v>
      </c>
      <c r="N556" s="339">
        <f>IF(OR($C556&gt;N$7,$C556+$E556-1&lt;N$7),0,$D556-SUM($F432:M432))</f>
        <v>0</v>
      </c>
      <c r="O556" s="339">
        <f>IF(OR($C556&gt;O$7,$C556+$E556-1&lt;O$7),0,$D556-SUM($F432:N432))</f>
        <v>0</v>
      </c>
      <c r="P556" s="339">
        <f>IF(OR($C556&gt;P$7,$C556+$E556-1&lt;P$7),0,$D556-SUM($F432:O432))</f>
        <v>0</v>
      </c>
      <c r="Q556" s="339">
        <f>IF(OR($C556&gt;Q$7,$C556+$E556-1&lt;Q$7),0,$D556-SUM($F432:P432))</f>
        <v>0</v>
      </c>
      <c r="R556" s="339">
        <f>IF(OR($C556&gt;R$7,$C556+$E556-1&lt;R$7),0,$D556-SUM($F432:Q432))</f>
        <v>0</v>
      </c>
      <c r="S556" s="339">
        <f>IF(OR($C556&gt;S$7,$C556+$E556-1&lt;S$7),0,$D556-SUM($F432:R432))</f>
        <v>0</v>
      </c>
      <c r="T556" s="339">
        <f>IF(OR($C556&gt;T$7,$C556+$E556-1&lt;T$7),0,$D556-SUM($F432:S432))</f>
        <v>0</v>
      </c>
      <c r="U556" s="339">
        <f>IF(OR($C556&gt;U$7,$C556+$E556-1&lt;U$7),0,$D556-SUM($F432:T432))</f>
        <v>0</v>
      </c>
      <c r="V556" s="339">
        <f>IF(OR($C556&gt;V$7,$C556+$E556-1&lt;V$7),0,$D556-SUM($F432:U432))</f>
        <v>0</v>
      </c>
      <c r="W556" s="339">
        <f>IF(OR($C556&gt;W$7,$C556+$E556-1&lt;W$7),0,$D556-SUM($F432:V432))</f>
        <v>0</v>
      </c>
      <c r="X556" s="339">
        <f>IF(OR($C556&gt;X$7,$C556+$E556-1&lt;X$7),0,$D556-SUM($F432:W432))</f>
        <v>0</v>
      </c>
      <c r="Y556" s="339">
        <f>IF(OR($C556&gt;Y$7,$C556+$E556-1&lt;Y$7),0,$D556-SUM($F432:X432))</f>
        <v>0</v>
      </c>
      <c r="Z556" s="339">
        <f>IF(OR($C556&gt;Z$7,$C556+$E556-1&lt;Z$7),0,$D556-SUM($F432:Y432))</f>
        <v>0</v>
      </c>
      <c r="AA556" s="339">
        <f>IF(OR($C556&gt;AA$7,$C556+$E556-1&lt;AA$7),0,$D556-SUM($F432:Z432))</f>
        <v>0</v>
      </c>
      <c r="AB556" s="339">
        <f>IF(OR($C556&gt;AB$7,$C556+$E556-1&lt;AB$7),0,$D556-SUM($F432:AA432))</f>
        <v>0</v>
      </c>
      <c r="AC556" s="339">
        <f>IF(OR($C556&gt;AC$7,$C556+$E556-1&lt;AC$7),0,$D556-SUM($F432:AB432))</f>
        <v>0</v>
      </c>
      <c r="AD556" s="339">
        <f>IF(OR($C556&gt;AD$7,$C556+$E556-1&lt;AD$7),0,$D556-SUM($F432:AC432))</f>
        <v>0</v>
      </c>
      <c r="AE556" s="339">
        <f>IF(OR($C556&gt;AE$7,$C556+$E556-1&lt;AE$7),0,$D556-SUM($F432:AD432))</f>
        <v>0</v>
      </c>
      <c r="AF556" s="339">
        <f>IF(OR($C556&gt;AF$7,$C556+$E556-1&lt;AF$7),0,$D556-SUM($F432:AE432))</f>
        <v>0</v>
      </c>
      <c r="AG556" s="339">
        <f>IF(OR($C556&gt;AG$7,$C556+$E556-1&lt;AG$7),0,$D556-SUM($F432:AF432))</f>
        <v>0</v>
      </c>
      <c r="AH556" s="339">
        <f>IF(OR($C556&gt;AH$7,$C556+$E556-1&lt;AH$7),0,$D556-SUM($F432:AG432))</f>
        <v>0</v>
      </c>
      <c r="AI556" s="339">
        <f>IF(OR($C556&gt;AI$7,$C556+$E556-1&lt;AI$7),0,$D556-SUM($F432:AH432))</f>
        <v>0</v>
      </c>
      <c r="AJ556" s="339">
        <f>IF(OR($C556&gt;AJ$7,$C556+$E556-1&lt;AJ$7),0,$D556-SUM($F432:AI432))</f>
        <v>0</v>
      </c>
      <c r="AK556" s="339">
        <f>IF(OR($C556&gt;AK$7,$C556+$E556-1&lt;AK$7),0,$D556-SUM($F432:AJ432))</f>
        <v>0</v>
      </c>
      <c r="AL556" s="339">
        <f>IF(OR($C556&gt;AL$7,$C556+$E556-1&lt;AL$7),0,$D556-SUM($F432:AK432))</f>
        <v>0</v>
      </c>
      <c r="AM556" s="339">
        <f>IF(OR($C556&gt;AM$7,$C556+$E556-1&lt;AM$7),0,$D556-SUM($F432:AL432))</f>
        <v>0</v>
      </c>
      <c r="AN556" s="339">
        <f>IF(OR($C556&gt;AN$7,$C556+$E556-1&lt;AN$7),0,$D556-SUM($F432:AM432))</f>
        <v>0</v>
      </c>
      <c r="AO556" s="339">
        <f>IF(OR($C556&gt;AO$7,$C556+$E556-1&lt;AO$7),0,$D556-SUM($F432:AN432))</f>
        <v>0</v>
      </c>
      <c r="AP556" s="339">
        <f>IF(OR($C556&gt;AP$7,$C556+$E556-1&lt;AP$7),0,$D556-SUM($F432:AO432))</f>
        <v>0</v>
      </c>
      <c r="AQ556" s="339">
        <f>IF(OR($C556&gt;AQ$7,$C556+$E556-1&lt;AQ$7),0,$D556-SUM($F432:AP432))</f>
        <v>0</v>
      </c>
      <c r="AR556" s="339">
        <f>IF(OR($C556&gt;AR$7,$C556+$E556-1&lt;AR$7),0,$D556-SUM($F432:AQ432))</f>
        <v>0</v>
      </c>
      <c r="AS556" s="339">
        <f>IF(OR($C556&gt;AS$7,$C556+$E556-1&lt;AS$7),0,$D556-SUM($F432:AR432))</f>
        <v>0</v>
      </c>
      <c r="AT556" s="339">
        <f>IF(OR($C556&gt;AT$7,$C556+$E556-1&lt;AT$7),0,$D556-SUM($F432:AS432))</f>
        <v>0</v>
      </c>
      <c r="AU556" s="339">
        <f>IF(OR($C556&gt;AU$7,$C556+$E556-1&lt;AU$7),0,$D556-SUM($F432:AT432))</f>
        <v>0</v>
      </c>
      <c r="AV556" s="339">
        <f>IF(OR($C556&gt;AV$7,$C556+$E556-1&lt;AV$7),0,$D556-SUM($F432:AU432))</f>
        <v>0</v>
      </c>
      <c r="AW556" s="339">
        <f>IF(OR($C556&gt;AW$7,$C556+$E556-1&lt;AW$7),0,$D556-SUM($F432:AV432))</f>
        <v>0</v>
      </c>
      <c r="AX556" s="339">
        <f>IF(OR($C556&gt;AX$7,$C556+$E556-1&lt;AX$7),0,$D556-SUM($F432:AW432))</f>
        <v>0</v>
      </c>
      <c r="AY556" s="339">
        <f>IF(OR($C556&gt;AY$7,$C556+$E556-1&lt;AY$7),0,$D556-SUM($F432:AX432))</f>
        <v>0</v>
      </c>
      <c r="AZ556" s="339">
        <f>IF(OR($C556&gt;AZ$7,$C556+$E556-1&lt;AZ$7),0,$D556-SUM($F432:AY432))</f>
        <v>0</v>
      </c>
      <c r="BA556" s="339">
        <f>IF(OR($C556&gt;BA$7,$C556+$E556-1&lt;BA$7),0,$D556-SUM($F432:AZ432))</f>
        <v>0</v>
      </c>
      <c r="BB556" s="339">
        <f>IF(OR($C556&gt;BB$7,$C556+$E556-1&lt;BB$7),0,$D556-SUM($F432:BA432))</f>
        <v>0</v>
      </c>
      <c r="BC556" s="339">
        <f>IF(OR($C556&gt;BC$7,$C556+$E556-1&lt;BC$7),0,$D556-SUM($F432:BB432))</f>
        <v>0</v>
      </c>
      <c r="BD556" s="339">
        <f>IF(OR($C556&gt;BD$7,$C556+$E556-1&lt;BD$7),0,$D556-SUM($F432:BC432))</f>
        <v>0</v>
      </c>
      <c r="BE556" s="339">
        <f>IF(OR($C556&gt;BE$7,$C556+$E556-1&lt;BE$7),0,$D556-SUM($F432:BD432))</f>
        <v>0</v>
      </c>
      <c r="BF556" s="339">
        <f>IF(OR($C556&gt;BF$7,$C556+$E556-1&lt;BF$7),0,$D556-SUM($F432:BE432))</f>
        <v>0</v>
      </c>
      <c r="BG556" s="339">
        <f>IF(OR($C556&gt;BG$7,$C556+$E556-1&lt;BG$7),0,$D556-SUM($F432:BF432))</f>
        <v>0</v>
      </c>
      <c r="BH556" s="339">
        <f>IF(OR($C556&gt;BH$7,$C556+$E556-1&lt;BH$7),0,$D556-SUM($F432:BG432))</f>
        <v>0</v>
      </c>
      <c r="BI556" s="339">
        <f>IF(OR($C556&gt;BI$7,$C556+$E556-1&lt;BI$7),0,$D556-SUM($F432:BH432))</f>
        <v>0</v>
      </c>
      <c r="BJ556" s="339">
        <f>IF(OR($C556&gt;BJ$7,$C556+$E556-1&lt;BJ$7),0,$D556-SUM($F432:BI432))</f>
        <v>0</v>
      </c>
      <c r="BK556" s="339">
        <f>IF(OR($C556&gt;BK$7,$C556+$E556-1&lt;BK$7),0,$D556-SUM($F432:BJ432))</f>
        <v>0</v>
      </c>
      <c r="BL556" s="339">
        <f>IF(OR($C556&gt;BL$7,$C556+$E556-1&lt;BL$7),0,$D556-SUM($F432:BK432))</f>
        <v>0</v>
      </c>
      <c r="BM556" s="339">
        <f>IF(OR($C556&gt;BM$7,$C556+$E556-1&lt;BM$7),0,$D556-SUM($F432:BL432))</f>
        <v>0</v>
      </c>
      <c r="BN556" s="339">
        <f>IF(OR($C556&gt;BN$7,$C556+$E556-1&lt;BN$7),0,$D556-SUM($F432:BM432))</f>
        <v>0</v>
      </c>
      <c r="BO556" s="253"/>
      <c r="BP556" s="253"/>
      <c r="BQ556" s="253"/>
      <c r="BR556" s="253"/>
      <c r="BS556" s="253"/>
      <c r="BT556" s="253"/>
      <c r="BU556" s="253"/>
      <c r="BV556" s="253"/>
      <c r="BW556" s="253"/>
      <c r="BX556" s="253"/>
      <c r="BY556" s="253"/>
      <c r="BZ556" s="253"/>
      <c r="CA556" s="253"/>
      <c r="CB556" s="253"/>
      <c r="CC556" s="253"/>
      <c r="CD556" s="253"/>
      <c r="CE556" s="253"/>
      <c r="CF556" s="253"/>
      <c r="CG556" s="253"/>
      <c r="CH556" s="253"/>
      <c r="CI556" s="253"/>
      <c r="CJ556" s="253"/>
      <c r="CK556" s="253"/>
      <c r="CL556" s="253"/>
    </row>
    <row r="557" spans="1:90" hidden="1" outlineLevel="1" x14ac:dyDescent="0.15">
      <c r="A557" s="112"/>
      <c r="B557" s="87"/>
      <c r="C557" s="8">
        <v>19</v>
      </c>
      <c r="D557" s="337">
        <v>0</v>
      </c>
      <c r="E557" s="8">
        <f t="shared" si="40"/>
        <v>0</v>
      </c>
      <c r="F557" s="338"/>
      <c r="G557" s="339">
        <f>IF(OR($C557&gt;G$7,$C557+$E557-1&lt;G$7),0,$D557-SUM($F433:F433))</f>
        <v>0</v>
      </c>
      <c r="H557" s="339">
        <f>IF(OR($C557&gt;H$7,$C557+$E557-1&lt;H$7),0,$D557-SUM($F433:G433))</f>
        <v>0</v>
      </c>
      <c r="I557" s="339">
        <f>IF(OR($C557&gt;I$7,$C557+$E557-1&lt;I$7),0,$D557-SUM($F433:H433))</f>
        <v>0</v>
      </c>
      <c r="J557" s="339">
        <f>IF(OR($C557&gt;J$7,$C557+$E557-1&lt;J$7),0,$D557-SUM($F433:I433))</f>
        <v>0</v>
      </c>
      <c r="K557" s="339">
        <f>IF(OR($C557&gt;K$7,$C557+$E557-1&lt;K$7),0,$D557-SUM($F433:J433))</f>
        <v>0</v>
      </c>
      <c r="L557" s="339">
        <f>IF(OR($C557&gt;L$7,$C557+$E557-1&lt;L$7),0,$D557-SUM($F433:K433))</f>
        <v>0</v>
      </c>
      <c r="M557" s="339">
        <f>IF(OR($C557&gt;M$7,$C557+$E557-1&lt;M$7),0,$D557-SUM($F433:L433))</f>
        <v>0</v>
      </c>
      <c r="N557" s="339">
        <f>IF(OR($C557&gt;N$7,$C557+$E557-1&lt;N$7),0,$D557-SUM($F433:M433))</f>
        <v>0</v>
      </c>
      <c r="O557" s="339">
        <f>IF(OR($C557&gt;O$7,$C557+$E557-1&lt;O$7),0,$D557-SUM($F433:N433))</f>
        <v>0</v>
      </c>
      <c r="P557" s="339">
        <f>IF(OR($C557&gt;P$7,$C557+$E557-1&lt;P$7),0,$D557-SUM($F433:O433))</f>
        <v>0</v>
      </c>
      <c r="Q557" s="339">
        <f>IF(OR($C557&gt;Q$7,$C557+$E557-1&lt;Q$7),0,$D557-SUM($F433:P433))</f>
        <v>0</v>
      </c>
      <c r="R557" s="339">
        <f>IF(OR($C557&gt;R$7,$C557+$E557-1&lt;R$7),0,$D557-SUM($F433:Q433))</f>
        <v>0</v>
      </c>
      <c r="S557" s="339">
        <f>IF(OR($C557&gt;S$7,$C557+$E557-1&lt;S$7),0,$D557-SUM($F433:R433))</f>
        <v>0</v>
      </c>
      <c r="T557" s="339">
        <f>IF(OR($C557&gt;T$7,$C557+$E557-1&lt;T$7),0,$D557-SUM($F433:S433))</f>
        <v>0</v>
      </c>
      <c r="U557" s="339">
        <f>IF(OR($C557&gt;U$7,$C557+$E557-1&lt;U$7),0,$D557-SUM($F433:T433))</f>
        <v>0</v>
      </c>
      <c r="V557" s="339">
        <f>IF(OR($C557&gt;V$7,$C557+$E557-1&lt;V$7),0,$D557-SUM($F433:U433))</f>
        <v>0</v>
      </c>
      <c r="W557" s="339">
        <f>IF(OR($C557&gt;W$7,$C557+$E557-1&lt;W$7),0,$D557-SUM($F433:V433))</f>
        <v>0</v>
      </c>
      <c r="X557" s="339">
        <f>IF(OR($C557&gt;X$7,$C557+$E557-1&lt;X$7),0,$D557-SUM($F433:W433))</f>
        <v>0</v>
      </c>
      <c r="Y557" s="339">
        <f>IF(OR($C557&gt;Y$7,$C557+$E557-1&lt;Y$7),0,$D557-SUM($F433:X433))</f>
        <v>0</v>
      </c>
      <c r="Z557" s="339">
        <f>IF(OR($C557&gt;Z$7,$C557+$E557-1&lt;Z$7),0,$D557-SUM($F433:Y433))</f>
        <v>0</v>
      </c>
      <c r="AA557" s="339">
        <f>IF(OR($C557&gt;AA$7,$C557+$E557-1&lt;AA$7),0,$D557-SUM($F433:Z433))</f>
        <v>0</v>
      </c>
      <c r="AB557" s="339">
        <f>IF(OR($C557&gt;AB$7,$C557+$E557-1&lt;AB$7),0,$D557-SUM($F433:AA433))</f>
        <v>0</v>
      </c>
      <c r="AC557" s="339">
        <f>IF(OR($C557&gt;AC$7,$C557+$E557-1&lt;AC$7),0,$D557-SUM($F433:AB433))</f>
        <v>0</v>
      </c>
      <c r="AD557" s="339">
        <f>IF(OR($C557&gt;AD$7,$C557+$E557-1&lt;AD$7),0,$D557-SUM($F433:AC433))</f>
        <v>0</v>
      </c>
      <c r="AE557" s="339">
        <f>IF(OR($C557&gt;AE$7,$C557+$E557-1&lt;AE$7),0,$D557-SUM($F433:AD433))</f>
        <v>0</v>
      </c>
      <c r="AF557" s="339">
        <f>IF(OR($C557&gt;AF$7,$C557+$E557-1&lt;AF$7),0,$D557-SUM($F433:AE433))</f>
        <v>0</v>
      </c>
      <c r="AG557" s="339">
        <f>IF(OR($C557&gt;AG$7,$C557+$E557-1&lt;AG$7),0,$D557-SUM($F433:AF433))</f>
        <v>0</v>
      </c>
      <c r="AH557" s="339">
        <f>IF(OR($C557&gt;AH$7,$C557+$E557-1&lt;AH$7),0,$D557-SUM($F433:AG433))</f>
        <v>0</v>
      </c>
      <c r="AI557" s="339">
        <f>IF(OR($C557&gt;AI$7,$C557+$E557-1&lt;AI$7),0,$D557-SUM($F433:AH433))</f>
        <v>0</v>
      </c>
      <c r="AJ557" s="339">
        <f>IF(OR($C557&gt;AJ$7,$C557+$E557-1&lt;AJ$7),0,$D557-SUM($F433:AI433))</f>
        <v>0</v>
      </c>
      <c r="AK557" s="339">
        <f>IF(OR($C557&gt;AK$7,$C557+$E557-1&lt;AK$7),0,$D557-SUM($F433:AJ433))</f>
        <v>0</v>
      </c>
      <c r="AL557" s="339">
        <f>IF(OR($C557&gt;AL$7,$C557+$E557-1&lt;AL$7),0,$D557-SUM($F433:AK433))</f>
        <v>0</v>
      </c>
      <c r="AM557" s="339">
        <f>IF(OR($C557&gt;AM$7,$C557+$E557-1&lt;AM$7),0,$D557-SUM($F433:AL433))</f>
        <v>0</v>
      </c>
      <c r="AN557" s="339">
        <f>IF(OR($C557&gt;AN$7,$C557+$E557-1&lt;AN$7),0,$D557-SUM($F433:AM433))</f>
        <v>0</v>
      </c>
      <c r="AO557" s="339">
        <f>IF(OR($C557&gt;AO$7,$C557+$E557-1&lt;AO$7),0,$D557-SUM($F433:AN433))</f>
        <v>0</v>
      </c>
      <c r="AP557" s="339">
        <f>IF(OR($C557&gt;AP$7,$C557+$E557-1&lt;AP$7),0,$D557-SUM($F433:AO433))</f>
        <v>0</v>
      </c>
      <c r="AQ557" s="339">
        <f>IF(OR($C557&gt;AQ$7,$C557+$E557-1&lt;AQ$7),0,$D557-SUM($F433:AP433))</f>
        <v>0</v>
      </c>
      <c r="AR557" s="339">
        <f>IF(OR($C557&gt;AR$7,$C557+$E557-1&lt;AR$7),0,$D557-SUM($F433:AQ433))</f>
        <v>0</v>
      </c>
      <c r="AS557" s="339">
        <f>IF(OR($C557&gt;AS$7,$C557+$E557-1&lt;AS$7),0,$D557-SUM($F433:AR433))</f>
        <v>0</v>
      </c>
      <c r="AT557" s="339">
        <f>IF(OR($C557&gt;AT$7,$C557+$E557-1&lt;AT$7),0,$D557-SUM($F433:AS433))</f>
        <v>0</v>
      </c>
      <c r="AU557" s="339">
        <f>IF(OR($C557&gt;AU$7,$C557+$E557-1&lt;AU$7),0,$D557-SUM($F433:AT433))</f>
        <v>0</v>
      </c>
      <c r="AV557" s="339">
        <f>IF(OR($C557&gt;AV$7,$C557+$E557-1&lt;AV$7),0,$D557-SUM($F433:AU433))</f>
        <v>0</v>
      </c>
      <c r="AW557" s="339">
        <f>IF(OR($C557&gt;AW$7,$C557+$E557-1&lt;AW$7),0,$D557-SUM($F433:AV433))</f>
        <v>0</v>
      </c>
      <c r="AX557" s="339">
        <f>IF(OR($C557&gt;AX$7,$C557+$E557-1&lt;AX$7),0,$D557-SUM($F433:AW433))</f>
        <v>0</v>
      </c>
      <c r="AY557" s="339">
        <f>IF(OR($C557&gt;AY$7,$C557+$E557-1&lt;AY$7),0,$D557-SUM($F433:AX433))</f>
        <v>0</v>
      </c>
      <c r="AZ557" s="339">
        <f>IF(OR($C557&gt;AZ$7,$C557+$E557-1&lt;AZ$7),0,$D557-SUM($F433:AY433))</f>
        <v>0</v>
      </c>
      <c r="BA557" s="339">
        <f>IF(OR($C557&gt;BA$7,$C557+$E557-1&lt;BA$7),0,$D557-SUM($F433:AZ433))</f>
        <v>0</v>
      </c>
      <c r="BB557" s="339">
        <f>IF(OR($C557&gt;BB$7,$C557+$E557-1&lt;BB$7),0,$D557-SUM($F433:BA433))</f>
        <v>0</v>
      </c>
      <c r="BC557" s="339">
        <f>IF(OR($C557&gt;BC$7,$C557+$E557-1&lt;BC$7),0,$D557-SUM($F433:BB433))</f>
        <v>0</v>
      </c>
      <c r="BD557" s="339">
        <f>IF(OR($C557&gt;BD$7,$C557+$E557-1&lt;BD$7),0,$D557-SUM($F433:BC433))</f>
        <v>0</v>
      </c>
      <c r="BE557" s="339">
        <f>IF(OR($C557&gt;BE$7,$C557+$E557-1&lt;BE$7),0,$D557-SUM($F433:BD433))</f>
        <v>0</v>
      </c>
      <c r="BF557" s="339">
        <f>IF(OR($C557&gt;BF$7,$C557+$E557-1&lt;BF$7),0,$D557-SUM($F433:BE433))</f>
        <v>0</v>
      </c>
      <c r="BG557" s="339">
        <f>IF(OR($C557&gt;BG$7,$C557+$E557-1&lt;BG$7),0,$D557-SUM($F433:BF433))</f>
        <v>0</v>
      </c>
      <c r="BH557" s="339">
        <f>IF(OR($C557&gt;BH$7,$C557+$E557-1&lt;BH$7),0,$D557-SUM($F433:BG433))</f>
        <v>0</v>
      </c>
      <c r="BI557" s="339">
        <f>IF(OR($C557&gt;BI$7,$C557+$E557-1&lt;BI$7),0,$D557-SUM($F433:BH433))</f>
        <v>0</v>
      </c>
      <c r="BJ557" s="339">
        <f>IF(OR($C557&gt;BJ$7,$C557+$E557-1&lt;BJ$7),0,$D557-SUM($F433:BI433))</f>
        <v>0</v>
      </c>
      <c r="BK557" s="339">
        <f>IF(OR($C557&gt;BK$7,$C557+$E557-1&lt;BK$7),0,$D557-SUM($F433:BJ433))</f>
        <v>0</v>
      </c>
      <c r="BL557" s="339">
        <f>IF(OR($C557&gt;BL$7,$C557+$E557-1&lt;BL$7),0,$D557-SUM($F433:BK433))</f>
        <v>0</v>
      </c>
      <c r="BM557" s="339">
        <f>IF(OR($C557&gt;BM$7,$C557+$E557-1&lt;BM$7),0,$D557-SUM($F433:BL433))</f>
        <v>0</v>
      </c>
      <c r="BN557" s="339">
        <f>IF(OR($C557&gt;BN$7,$C557+$E557-1&lt;BN$7),0,$D557-SUM($F433:BM433))</f>
        <v>0</v>
      </c>
      <c r="BO557" s="253"/>
      <c r="BP557" s="253"/>
      <c r="BQ557" s="253"/>
      <c r="BR557" s="253"/>
      <c r="BS557" s="253"/>
      <c r="BT557" s="253"/>
      <c r="BU557" s="253"/>
      <c r="BV557" s="253"/>
      <c r="BW557" s="253"/>
      <c r="BX557" s="253"/>
      <c r="BY557" s="253"/>
      <c r="BZ557" s="253"/>
      <c r="CA557" s="253"/>
      <c r="CB557" s="253"/>
      <c r="CC557" s="253"/>
      <c r="CD557" s="253"/>
      <c r="CE557" s="253"/>
      <c r="CF557" s="253"/>
      <c r="CG557" s="253"/>
      <c r="CH557" s="253"/>
      <c r="CI557" s="253"/>
      <c r="CJ557" s="253"/>
      <c r="CK557" s="253"/>
      <c r="CL557" s="253"/>
    </row>
    <row r="558" spans="1:90" hidden="1" outlineLevel="1" x14ac:dyDescent="0.15">
      <c r="A558" s="112"/>
      <c r="B558" s="87"/>
      <c r="C558" s="8">
        <v>20</v>
      </c>
      <c r="D558" s="337">
        <v>0</v>
      </c>
      <c r="E558" s="8">
        <f t="shared" si="40"/>
        <v>0</v>
      </c>
      <c r="F558" s="338"/>
      <c r="G558" s="339">
        <f>IF(OR($C558&gt;G$7,$C558+$E558-1&lt;G$7),0,$D558-SUM($F434:F434))</f>
        <v>0</v>
      </c>
      <c r="H558" s="339">
        <f>IF(OR($C558&gt;H$7,$C558+$E558-1&lt;H$7),0,$D558-SUM($F434:G434))</f>
        <v>0</v>
      </c>
      <c r="I558" s="339">
        <f>IF(OR($C558&gt;I$7,$C558+$E558-1&lt;I$7),0,$D558-SUM($F434:H434))</f>
        <v>0</v>
      </c>
      <c r="J558" s="339">
        <f>IF(OR($C558&gt;J$7,$C558+$E558-1&lt;J$7),0,$D558-SUM($F434:I434))</f>
        <v>0</v>
      </c>
      <c r="K558" s="339">
        <f>IF(OR($C558&gt;K$7,$C558+$E558-1&lt;K$7),0,$D558-SUM($F434:J434))</f>
        <v>0</v>
      </c>
      <c r="L558" s="339">
        <f>IF(OR($C558&gt;L$7,$C558+$E558-1&lt;L$7),0,$D558-SUM($F434:K434))</f>
        <v>0</v>
      </c>
      <c r="M558" s="339">
        <f>IF(OR($C558&gt;M$7,$C558+$E558-1&lt;M$7),0,$D558-SUM($F434:L434))</f>
        <v>0</v>
      </c>
      <c r="N558" s="339">
        <f>IF(OR($C558&gt;N$7,$C558+$E558-1&lt;N$7),0,$D558-SUM($F434:M434))</f>
        <v>0</v>
      </c>
      <c r="O558" s="339">
        <f>IF(OR($C558&gt;O$7,$C558+$E558-1&lt;O$7),0,$D558-SUM($F434:N434))</f>
        <v>0</v>
      </c>
      <c r="P558" s="339">
        <f>IF(OR($C558&gt;P$7,$C558+$E558-1&lt;P$7),0,$D558-SUM($F434:O434))</f>
        <v>0</v>
      </c>
      <c r="Q558" s="339">
        <f>IF(OR($C558&gt;Q$7,$C558+$E558-1&lt;Q$7),0,$D558-SUM($F434:P434))</f>
        <v>0</v>
      </c>
      <c r="R558" s="339">
        <f>IF(OR($C558&gt;R$7,$C558+$E558-1&lt;R$7),0,$D558-SUM($F434:Q434))</f>
        <v>0</v>
      </c>
      <c r="S558" s="339">
        <f>IF(OR($C558&gt;S$7,$C558+$E558-1&lt;S$7),0,$D558-SUM($F434:R434))</f>
        <v>0</v>
      </c>
      <c r="T558" s="339">
        <f>IF(OR($C558&gt;T$7,$C558+$E558-1&lt;T$7),0,$D558-SUM($F434:S434))</f>
        <v>0</v>
      </c>
      <c r="U558" s="339">
        <f>IF(OR($C558&gt;U$7,$C558+$E558-1&lt;U$7),0,$D558-SUM($F434:T434))</f>
        <v>0</v>
      </c>
      <c r="V558" s="339">
        <f>IF(OR($C558&gt;V$7,$C558+$E558-1&lt;V$7),0,$D558-SUM($F434:U434))</f>
        <v>0</v>
      </c>
      <c r="W558" s="339">
        <f>IF(OR($C558&gt;W$7,$C558+$E558-1&lt;W$7),0,$D558-SUM($F434:V434))</f>
        <v>0</v>
      </c>
      <c r="X558" s="339">
        <f>IF(OR($C558&gt;X$7,$C558+$E558-1&lt;X$7),0,$D558-SUM($F434:W434))</f>
        <v>0</v>
      </c>
      <c r="Y558" s="339">
        <f>IF(OR($C558&gt;Y$7,$C558+$E558-1&lt;Y$7),0,$D558-SUM($F434:X434))</f>
        <v>0</v>
      </c>
      <c r="Z558" s="339">
        <f>IF(OR($C558&gt;Z$7,$C558+$E558-1&lt;Z$7),0,$D558-SUM($F434:Y434))</f>
        <v>0</v>
      </c>
      <c r="AA558" s="339">
        <f>IF(OR($C558&gt;AA$7,$C558+$E558-1&lt;AA$7),0,$D558-SUM($F434:Z434))</f>
        <v>0</v>
      </c>
      <c r="AB558" s="339">
        <f>IF(OR($C558&gt;AB$7,$C558+$E558-1&lt;AB$7),0,$D558-SUM($F434:AA434))</f>
        <v>0</v>
      </c>
      <c r="AC558" s="339">
        <f>IF(OR($C558&gt;AC$7,$C558+$E558-1&lt;AC$7),0,$D558-SUM($F434:AB434))</f>
        <v>0</v>
      </c>
      <c r="AD558" s="339">
        <f>IF(OR($C558&gt;AD$7,$C558+$E558-1&lt;AD$7),0,$D558-SUM($F434:AC434))</f>
        <v>0</v>
      </c>
      <c r="AE558" s="339">
        <f>IF(OR($C558&gt;AE$7,$C558+$E558-1&lt;AE$7),0,$D558-SUM($F434:AD434))</f>
        <v>0</v>
      </c>
      <c r="AF558" s="339">
        <f>IF(OR($C558&gt;AF$7,$C558+$E558-1&lt;AF$7),0,$D558-SUM($F434:AE434))</f>
        <v>0</v>
      </c>
      <c r="AG558" s="339">
        <f>IF(OR($C558&gt;AG$7,$C558+$E558-1&lt;AG$7),0,$D558-SUM($F434:AF434))</f>
        <v>0</v>
      </c>
      <c r="AH558" s="339">
        <f>IF(OR($C558&gt;AH$7,$C558+$E558-1&lt;AH$7),0,$D558-SUM($F434:AG434))</f>
        <v>0</v>
      </c>
      <c r="AI558" s="339">
        <f>IF(OR($C558&gt;AI$7,$C558+$E558-1&lt;AI$7),0,$D558-SUM($F434:AH434))</f>
        <v>0</v>
      </c>
      <c r="AJ558" s="339">
        <f>IF(OR($C558&gt;AJ$7,$C558+$E558-1&lt;AJ$7),0,$D558-SUM($F434:AI434))</f>
        <v>0</v>
      </c>
      <c r="AK558" s="339">
        <f>IF(OR($C558&gt;AK$7,$C558+$E558-1&lt;AK$7),0,$D558-SUM($F434:AJ434))</f>
        <v>0</v>
      </c>
      <c r="AL558" s="339">
        <f>IF(OR($C558&gt;AL$7,$C558+$E558-1&lt;AL$7),0,$D558-SUM($F434:AK434))</f>
        <v>0</v>
      </c>
      <c r="AM558" s="339">
        <f>IF(OR($C558&gt;AM$7,$C558+$E558-1&lt;AM$7),0,$D558-SUM($F434:AL434))</f>
        <v>0</v>
      </c>
      <c r="AN558" s="339">
        <f>IF(OR($C558&gt;AN$7,$C558+$E558-1&lt;AN$7),0,$D558-SUM($F434:AM434))</f>
        <v>0</v>
      </c>
      <c r="AO558" s="339">
        <f>IF(OR($C558&gt;AO$7,$C558+$E558-1&lt;AO$7),0,$D558-SUM($F434:AN434))</f>
        <v>0</v>
      </c>
      <c r="AP558" s="339">
        <f>IF(OR($C558&gt;AP$7,$C558+$E558-1&lt;AP$7),0,$D558-SUM($F434:AO434))</f>
        <v>0</v>
      </c>
      <c r="AQ558" s="339">
        <f>IF(OR($C558&gt;AQ$7,$C558+$E558-1&lt;AQ$7),0,$D558-SUM($F434:AP434))</f>
        <v>0</v>
      </c>
      <c r="AR558" s="339">
        <f>IF(OR($C558&gt;AR$7,$C558+$E558-1&lt;AR$7),0,$D558-SUM($F434:AQ434))</f>
        <v>0</v>
      </c>
      <c r="AS558" s="339">
        <f>IF(OR($C558&gt;AS$7,$C558+$E558-1&lt;AS$7),0,$D558-SUM($F434:AR434))</f>
        <v>0</v>
      </c>
      <c r="AT558" s="339">
        <f>IF(OR($C558&gt;AT$7,$C558+$E558-1&lt;AT$7),0,$D558-SUM($F434:AS434))</f>
        <v>0</v>
      </c>
      <c r="AU558" s="339">
        <f>IF(OR($C558&gt;AU$7,$C558+$E558-1&lt;AU$7),0,$D558-SUM($F434:AT434))</f>
        <v>0</v>
      </c>
      <c r="AV558" s="339">
        <f>IF(OR($C558&gt;AV$7,$C558+$E558-1&lt;AV$7),0,$D558-SUM($F434:AU434))</f>
        <v>0</v>
      </c>
      <c r="AW558" s="339">
        <f>IF(OR($C558&gt;AW$7,$C558+$E558-1&lt;AW$7),0,$D558-SUM($F434:AV434))</f>
        <v>0</v>
      </c>
      <c r="AX558" s="339">
        <f>IF(OR($C558&gt;AX$7,$C558+$E558-1&lt;AX$7),0,$D558-SUM($F434:AW434))</f>
        <v>0</v>
      </c>
      <c r="AY558" s="339">
        <f>IF(OR($C558&gt;AY$7,$C558+$E558-1&lt;AY$7),0,$D558-SUM($F434:AX434))</f>
        <v>0</v>
      </c>
      <c r="AZ558" s="339">
        <f>IF(OR($C558&gt;AZ$7,$C558+$E558-1&lt;AZ$7),0,$D558-SUM($F434:AY434))</f>
        <v>0</v>
      </c>
      <c r="BA558" s="339">
        <f>IF(OR($C558&gt;BA$7,$C558+$E558-1&lt;BA$7),0,$D558-SUM($F434:AZ434))</f>
        <v>0</v>
      </c>
      <c r="BB558" s="339">
        <f>IF(OR($C558&gt;BB$7,$C558+$E558-1&lt;BB$7),0,$D558-SUM($F434:BA434))</f>
        <v>0</v>
      </c>
      <c r="BC558" s="339">
        <f>IF(OR($C558&gt;BC$7,$C558+$E558-1&lt;BC$7),0,$D558-SUM($F434:BB434))</f>
        <v>0</v>
      </c>
      <c r="BD558" s="339">
        <f>IF(OR($C558&gt;BD$7,$C558+$E558-1&lt;BD$7),0,$D558-SUM($F434:BC434))</f>
        <v>0</v>
      </c>
      <c r="BE558" s="339">
        <f>IF(OR($C558&gt;BE$7,$C558+$E558-1&lt;BE$7),0,$D558-SUM($F434:BD434))</f>
        <v>0</v>
      </c>
      <c r="BF558" s="339">
        <f>IF(OR($C558&gt;BF$7,$C558+$E558-1&lt;BF$7),0,$D558-SUM($F434:BE434))</f>
        <v>0</v>
      </c>
      <c r="BG558" s="339">
        <f>IF(OR($C558&gt;BG$7,$C558+$E558-1&lt;BG$7),0,$D558-SUM($F434:BF434))</f>
        <v>0</v>
      </c>
      <c r="BH558" s="339">
        <f>IF(OR($C558&gt;BH$7,$C558+$E558-1&lt;BH$7),0,$D558-SUM($F434:BG434))</f>
        <v>0</v>
      </c>
      <c r="BI558" s="339">
        <f>IF(OR($C558&gt;BI$7,$C558+$E558-1&lt;BI$7),0,$D558-SUM($F434:BH434))</f>
        <v>0</v>
      </c>
      <c r="BJ558" s="339">
        <f>IF(OR($C558&gt;BJ$7,$C558+$E558-1&lt;BJ$7),0,$D558-SUM($F434:BI434))</f>
        <v>0</v>
      </c>
      <c r="BK558" s="339">
        <f>IF(OR($C558&gt;BK$7,$C558+$E558-1&lt;BK$7),0,$D558-SUM($F434:BJ434))</f>
        <v>0</v>
      </c>
      <c r="BL558" s="339">
        <f>IF(OR($C558&gt;BL$7,$C558+$E558-1&lt;BL$7),0,$D558-SUM($F434:BK434))</f>
        <v>0</v>
      </c>
      <c r="BM558" s="339">
        <f>IF(OR($C558&gt;BM$7,$C558+$E558-1&lt;BM$7),0,$D558-SUM($F434:BL434))</f>
        <v>0</v>
      </c>
      <c r="BN558" s="339">
        <f>IF(OR($C558&gt;BN$7,$C558+$E558-1&lt;BN$7),0,$D558-SUM($F434:BM434))</f>
        <v>0</v>
      </c>
      <c r="BO558" s="253"/>
      <c r="BP558" s="253"/>
      <c r="BQ558" s="253"/>
      <c r="BR558" s="253"/>
      <c r="BS558" s="253"/>
      <c r="BT558" s="253"/>
      <c r="BU558" s="253"/>
      <c r="BV558" s="253"/>
      <c r="BW558" s="253"/>
      <c r="BX558" s="253"/>
      <c r="BY558" s="253"/>
      <c r="BZ558" s="253"/>
      <c r="CA558" s="253"/>
      <c r="CB558" s="253"/>
      <c r="CC558" s="253"/>
      <c r="CD558" s="253"/>
      <c r="CE558" s="253"/>
      <c r="CF558" s="253"/>
      <c r="CG558" s="253"/>
      <c r="CH558" s="253"/>
      <c r="CI558" s="253"/>
      <c r="CJ558" s="253"/>
      <c r="CK558" s="253"/>
      <c r="CL558" s="253"/>
    </row>
    <row r="559" spans="1:90" hidden="1" outlineLevel="1" x14ac:dyDescent="0.15">
      <c r="A559" s="112"/>
      <c r="B559" s="87"/>
      <c r="C559" s="8">
        <v>21</v>
      </c>
      <c r="D559" s="337">
        <v>0</v>
      </c>
      <c r="E559" s="8">
        <f t="shared" si="40"/>
        <v>0</v>
      </c>
      <c r="F559" s="338"/>
      <c r="G559" s="339">
        <f>IF(OR($C559&gt;G$7,$C559+$E559-1&lt;G$7),0,$D559-SUM($F435:F435))</f>
        <v>0</v>
      </c>
      <c r="H559" s="339">
        <f>IF(OR($C559&gt;H$7,$C559+$E559-1&lt;H$7),0,$D559-SUM($F435:G435))</f>
        <v>0</v>
      </c>
      <c r="I559" s="339">
        <f>IF(OR($C559&gt;I$7,$C559+$E559-1&lt;I$7),0,$D559-SUM($F435:H435))</f>
        <v>0</v>
      </c>
      <c r="J559" s="339">
        <f>IF(OR($C559&gt;J$7,$C559+$E559-1&lt;J$7),0,$D559-SUM($F435:I435))</f>
        <v>0</v>
      </c>
      <c r="K559" s="339">
        <f>IF(OR($C559&gt;K$7,$C559+$E559-1&lt;K$7),0,$D559-SUM($F435:J435))</f>
        <v>0</v>
      </c>
      <c r="L559" s="339">
        <f>IF(OR($C559&gt;L$7,$C559+$E559-1&lt;L$7),0,$D559-SUM($F435:K435))</f>
        <v>0</v>
      </c>
      <c r="M559" s="339">
        <f>IF(OR($C559&gt;M$7,$C559+$E559-1&lt;M$7),0,$D559-SUM($F435:L435))</f>
        <v>0</v>
      </c>
      <c r="N559" s="339">
        <f>IF(OR($C559&gt;N$7,$C559+$E559-1&lt;N$7),0,$D559-SUM($F435:M435))</f>
        <v>0</v>
      </c>
      <c r="O559" s="339">
        <f>IF(OR($C559&gt;O$7,$C559+$E559-1&lt;O$7),0,$D559-SUM($F435:N435))</f>
        <v>0</v>
      </c>
      <c r="P559" s="339">
        <f>IF(OR($C559&gt;P$7,$C559+$E559-1&lt;P$7),0,$D559-SUM($F435:O435))</f>
        <v>0</v>
      </c>
      <c r="Q559" s="339">
        <f>IF(OR($C559&gt;Q$7,$C559+$E559-1&lt;Q$7),0,$D559-SUM($F435:P435))</f>
        <v>0</v>
      </c>
      <c r="R559" s="339">
        <f>IF(OR($C559&gt;R$7,$C559+$E559-1&lt;R$7),0,$D559-SUM($F435:Q435))</f>
        <v>0</v>
      </c>
      <c r="S559" s="339">
        <f>IF(OR($C559&gt;S$7,$C559+$E559-1&lt;S$7),0,$D559-SUM($F435:R435))</f>
        <v>0</v>
      </c>
      <c r="T559" s="339">
        <f>IF(OR($C559&gt;T$7,$C559+$E559-1&lt;T$7),0,$D559-SUM($F435:S435))</f>
        <v>0</v>
      </c>
      <c r="U559" s="339">
        <f>IF(OR($C559&gt;U$7,$C559+$E559-1&lt;U$7),0,$D559-SUM($F435:T435))</f>
        <v>0</v>
      </c>
      <c r="V559" s="339">
        <f>IF(OR($C559&gt;V$7,$C559+$E559-1&lt;V$7),0,$D559-SUM($F435:U435))</f>
        <v>0</v>
      </c>
      <c r="W559" s="339">
        <f>IF(OR($C559&gt;W$7,$C559+$E559-1&lt;W$7),0,$D559-SUM($F435:V435))</f>
        <v>0</v>
      </c>
      <c r="X559" s="339">
        <f>IF(OR($C559&gt;X$7,$C559+$E559-1&lt;X$7),0,$D559-SUM($F435:W435))</f>
        <v>0</v>
      </c>
      <c r="Y559" s="339">
        <f>IF(OR($C559&gt;Y$7,$C559+$E559-1&lt;Y$7),0,$D559-SUM($F435:X435))</f>
        <v>0</v>
      </c>
      <c r="Z559" s="339">
        <f>IF(OR($C559&gt;Z$7,$C559+$E559-1&lt;Z$7),0,$D559-SUM($F435:Y435))</f>
        <v>0</v>
      </c>
      <c r="AA559" s="339">
        <f>IF(OR($C559&gt;AA$7,$C559+$E559-1&lt;AA$7),0,$D559-SUM($F435:Z435))</f>
        <v>0</v>
      </c>
      <c r="AB559" s="339">
        <f>IF(OR($C559&gt;AB$7,$C559+$E559-1&lt;AB$7),0,$D559-SUM($F435:AA435))</f>
        <v>0</v>
      </c>
      <c r="AC559" s="339">
        <f>IF(OR($C559&gt;AC$7,$C559+$E559-1&lt;AC$7),0,$D559-SUM($F435:AB435))</f>
        <v>0</v>
      </c>
      <c r="AD559" s="339">
        <f>IF(OR($C559&gt;AD$7,$C559+$E559-1&lt;AD$7),0,$D559-SUM($F435:AC435))</f>
        <v>0</v>
      </c>
      <c r="AE559" s="339">
        <f>IF(OR($C559&gt;AE$7,$C559+$E559-1&lt;AE$7),0,$D559-SUM($F435:AD435))</f>
        <v>0</v>
      </c>
      <c r="AF559" s="339">
        <f>IF(OR($C559&gt;AF$7,$C559+$E559-1&lt;AF$7),0,$D559-SUM($F435:AE435))</f>
        <v>0</v>
      </c>
      <c r="AG559" s="339">
        <f>IF(OR($C559&gt;AG$7,$C559+$E559-1&lt;AG$7),0,$D559-SUM($F435:AF435))</f>
        <v>0</v>
      </c>
      <c r="AH559" s="339">
        <f>IF(OR($C559&gt;AH$7,$C559+$E559-1&lt;AH$7),0,$D559-SUM($F435:AG435))</f>
        <v>0</v>
      </c>
      <c r="AI559" s="339">
        <f>IF(OR($C559&gt;AI$7,$C559+$E559-1&lt;AI$7),0,$D559-SUM($F435:AH435))</f>
        <v>0</v>
      </c>
      <c r="AJ559" s="339">
        <f>IF(OR($C559&gt;AJ$7,$C559+$E559-1&lt;AJ$7),0,$D559-SUM($F435:AI435))</f>
        <v>0</v>
      </c>
      <c r="AK559" s="339">
        <f>IF(OR($C559&gt;AK$7,$C559+$E559-1&lt;AK$7),0,$D559-SUM($F435:AJ435))</f>
        <v>0</v>
      </c>
      <c r="AL559" s="339">
        <f>IF(OR($C559&gt;AL$7,$C559+$E559-1&lt;AL$7),0,$D559-SUM($F435:AK435))</f>
        <v>0</v>
      </c>
      <c r="AM559" s="339">
        <f>IF(OR($C559&gt;AM$7,$C559+$E559-1&lt;AM$7),0,$D559-SUM($F435:AL435))</f>
        <v>0</v>
      </c>
      <c r="AN559" s="339">
        <f>IF(OR($C559&gt;AN$7,$C559+$E559-1&lt;AN$7),0,$D559-SUM($F435:AM435))</f>
        <v>0</v>
      </c>
      <c r="AO559" s="339">
        <f>IF(OR($C559&gt;AO$7,$C559+$E559-1&lt;AO$7),0,$D559-SUM($F435:AN435))</f>
        <v>0</v>
      </c>
      <c r="AP559" s="339">
        <f>IF(OR($C559&gt;AP$7,$C559+$E559-1&lt;AP$7),0,$D559-SUM($F435:AO435))</f>
        <v>0</v>
      </c>
      <c r="AQ559" s="339">
        <f>IF(OR($C559&gt;AQ$7,$C559+$E559-1&lt;AQ$7),0,$D559-SUM($F435:AP435))</f>
        <v>0</v>
      </c>
      <c r="AR559" s="339">
        <f>IF(OR($C559&gt;AR$7,$C559+$E559-1&lt;AR$7),0,$D559-SUM($F435:AQ435))</f>
        <v>0</v>
      </c>
      <c r="AS559" s="339">
        <f>IF(OR($C559&gt;AS$7,$C559+$E559-1&lt;AS$7),0,$D559-SUM($F435:AR435))</f>
        <v>0</v>
      </c>
      <c r="AT559" s="339">
        <f>IF(OR($C559&gt;AT$7,$C559+$E559-1&lt;AT$7),0,$D559-SUM($F435:AS435))</f>
        <v>0</v>
      </c>
      <c r="AU559" s="339">
        <f>IF(OR($C559&gt;AU$7,$C559+$E559-1&lt;AU$7),0,$D559-SUM($F435:AT435))</f>
        <v>0</v>
      </c>
      <c r="AV559" s="339">
        <f>IF(OR($C559&gt;AV$7,$C559+$E559-1&lt;AV$7),0,$D559-SUM($F435:AU435))</f>
        <v>0</v>
      </c>
      <c r="AW559" s="339">
        <f>IF(OR($C559&gt;AW$7,$C559+$E559-1&lt;AW$7),0,$D559-SUM($F435:AV435))</f>
        <v>0</v>
      </c>
      <c r="AX559" s="339">
        <f>IF(OR($C559&gt;AX$7,$C559+$E559-1&lt;AX$7),0,$D559-SUM($F435:AW435))</f>
        <v>0</v>
      </c>
      <c r="AY559" s="339">
        <f>IF(OR($C559&gt;AY$7,$C559+$E559-1&lt;AY$7),0,$D559-SUM($F435:AX435))</f>
        <v>0</v>
      </c>
      <c r="AZ559" s="339">
        <f>IF(OR($C559&gt;AZ$7,$C559+$E559-1&lt;AZ$7),0,$D559-SUM($F435:AY435))</f>
        <v>0</v>
      </c>
      <c r="BA559" s="339">
        <f>IF(OR($C559&gt;BA$7,$C559+$E559-1&lt;BA$7),0,$D559-SUM($F435:AZ435))</f>
        <v>0</v>
      </c>
      <c r="BB559" s="339">
        <f>IF(OR($C559&gt;BB$7,$C559+$E559-1&lt;BB$7),0,$D559-SUM($F435:BA435))</f>
        <v>0</v>
      </c>
      <c r="BC559" s="339">
        <f>IF(OR($C559&gt;BC$7,$C559+$E559-1&lt;BC$7),0,$D559-SUM($F435:BB435))</f>
        <v>0</v>
      </c>
      <c r="BD559" s="339">
        <f>IF(OR($C559&gt;BD$7,$C559+$E559-1&lt;BD$7),0,$D559-SUM($F435:BC435))</f>
        <v>0</v>
      </c>
      <c r="BE559" s="339">
        <f>IF(OR($C559&gt;BE$7,$C559+$E559-1&lt;BE$7),0,$D559-SUM($F435:BD435))</f>
        <v>0</v>
      </c>
      <c r="BF559" s="339">
        <f>IF(OR($C559&gt;BF$7,$C559+$E559-1&lt;BF$7),0,$D559-SUM($F435:BE435))</f>
        <v>0</v>
      </c>
      <c r="BG559" s="339">
        <f>IF(OR($C559&gt;BG$7,$C559+$E559-1&lt;BG$7),0,$D559-SUM($F435:BF435))</f>
        <v>0</v>
      </c>
      <c r="BH559" s="339">
        <f>IF(OR($C559&gt;BH$7,$C559+$E559-1&lt;BH$7),0,$D559-SUM($F435:BG435))</f>
        <v>0</v>
      </c>
      <c r="BI559" s="339">
        <f>IF(OR($C559&gt;BI$7,$C559+$E559-1&lt;BI$7),0,$D559-SUM($F435:BH435))</f>
        <v>0</v>
      </c>
      <c r="BJ559" s="339">
        <f>IF(OR($C559&gt;BJ$7,$C559+$E559-1&lt;BJ$7),0,$D559-SUM($F435:BI435))</f>
        <v>0</v>
      </c>
      <c r="BK559" s="339">
        <f>IF(OR($C559&gt;BK$7,$C559+$E559-1&lt;BK$7),0,$D559-SUM($F435:BJ435))</f>
        <v>0</v>
      </c>
      <c r="BL559" s="339">
        <f>IF(OR($C559&gt;BL$7,$C559+$E559-1&lt;BL$7),0,$D559-SUM($F435:BK435))</f>
        <v>0</v>
      </c>
      <c r="BM559" s="339">
        <f>IF(OR($C559&gt;BM$7,$C559+$E559-1&lt;BM$7),0,$D559-SUM($F435:BL435))</f>
        <v>0</v>
      </c>
      <c r="BN559" s="339">
        <f>IF(OR($C559&gt;BN$7,$C559+$E559-1&lt;BN$7),0,$D559-SUM($F435:BM435))</f>
        <v>0</v>
      </c>
      <c r="BO559" s="253"/>
      <c r="BP559" s="253"/>
      <c r="BQ559" s="253"/>
      <c r="BR559" s="253"/>
      <c r="BS559" s="253"/>
      <c r="BT559" s="253"/>
      <c r="BU559" s="253"/>
      <c r="BV559" s="253"/>
      <c r="BW559" s="253"/>
      <c r="BX559" s="253"/>
      <c r="BY559" s="253"/>
      <c r="BZ559" s="253"/>
      <c r="CA559" s="253"/>
      <c r="CB559" s="253"/>
      <c r="CC559" s="253"/>
      <c r="CD559" s="253"/>
      <c r="CE559" s="253"/>
      <c r="CF559" s="253"/>
      <c r="CG559" s="253"/>
      <c r="CH559" s="253"/>
      <c r="CI559" s="253"/>
      <c r="CJ559" s="253"/>
      <c r="CK559" s="253"/>
      <c r="CL559" s="253"/>
    </row>
    <row r="560" spans="1:90" hidden="1" outlineLevel="1" x14ac:dyDescent="0.15">
      <c r="A560" s="112"/>
      <c r="B560" s="87"/>
      <c r="C560" s="8">
        <v>22</v>
      </c>
      <c r="D560" s="337">
        <v>0</v>
      </c>
      <c r="E560" s="8">
        <f t="shared" si="40"/>
        <v>0</v>
      </c>
      <c r="F560" s="338"/>
      <c r="G560" s="339">
        <f>IF(OR($C560&gt;G$7,$C560+$E560-1&lt;G$7),0,$D560-SUM($F436:F436))</f>
        <v>0</v>
      </c>
      <c r="H560" s="339">
        <f>IF(OR($C560&gt;H$7,$C560+$E560-1&lt;H$7),0,$D560-SUM($F436:G436))</f>
        <v>0</v>
      </c>
      <c r="I560" s="339">
        <f>IF(OR($C560&gt;I$7,$C560+$E560-1&lt;I$7),0,$D560-SUM($F436:H436))</f>
        <v>0</v>
      </c>
      <c r="J560" s="339">
        <f>IF(OR($C560&gt;J$7,$C560+$E560-1&lt;J$7),0,$D560-SUM($F436:I436))</f>
        <v>0</v>
      </c>
      <c r="K560" s="339">
        <f>IF(OR($C560&gt;K$7,$C560+$E560-1&lt;K$7),0,$D560-SUM($F436:J436))</f>
        <v>0</v>
      </c>
      <c r="L560" s="339">
        <f>IF(OR($C560&gt;L$7,$C560+$E560-1&lt;L$7),0,$D560-SUM($F436:K436))</f>
        <v>0</v>
      </c>
      <c r="M560" s="339">
        <f>IF(OR($C560&gt;M$7,$C560+$E560-1&lt;M$7),0,$D560-SUM($F436:L436))</f>
        <v>0</v>
      </c>
      <c r="N560" s="339">
        <f>IF(OR($C560&gt;N$7,$C560+$E560-1&lt;N$7),0,$D560-SUM($F436:M436))</f>
        <v>0</v>
      </c>
      <c r="O560" s="339">
        <f>IF(OR($C560&gt;O$7,$C560+$E560-1&lt;O$7),0,$D560-SUM($F436:N436))</f>
        <v>0</v>
      </c>
      <c r="P560" s="339">
        <f>IF(OR($C560&gt;P$7,$C560+$E560-1&lt;P$7),0,$D560-SUM($F436:O436))</f>
        <v>0</v>
      </c>
      <c r="Q560" s="339">
        <f>IF(OR($C560&gt;Q$7,$C560+$E560-1&lt;Q$7),0,$D560-SUM($F436:P436))</f>
        <v>0</v>
      </c>
      <c r="R560" s="339">
        <f>IF(OR($C560&gt;R$7,$C560+$E560-1&lt;R$7),0,$D560-SUM($F436:Q436))</f>
        <v>0</v>
      </c>
      <c r="S560" s="339">
        <f>IF(OR($C560&gt;S$7,$C560+$E560-1&lt;S$7),0,$D560-SUM($F436:R436))</f>
        <v>0</v>
      </c>
      <c r="T560" s="339">
        <f>IF(OR($C560&gt;T$7,$C560+$E560-1&lt;T$7),0,$D560-SUM($F436:S436))</f>
        <v>0</v>
      </c>
      <c r="U560" s="339">
        <f>IF(OR($C560&gt;U$7,$C560+$E560-1&lt;U$7),0,$D560-SUM($F436:T436))</f>
        <v>0</v>
      </c>
      <c r="V560" s="339">
        <f>IF(OR($C560&gt;V$7,$C560+$E560-1&lt;V$7),0,$D560-SUM($F436:U436))</f>
        <v>0</v>
      </c>
      <c r="W560" s="339">
        <f>IF(OR($C560&gt;W$7,$C560+$E560-1&lt;W$7),0,$D560-SUM($F436:V436))</f>
        <v>0</v>
      </c>
      <c r="X560" s="339">
        <f>IF(OR($C560&gt;X$7,$C560+$E560-1&lt;X$7),0,$D560-SUM($F436:W436))</f>
        <v>0</v>
      </c>
      <c r="Y560" s="339">
        <f>IF(OR($C560&gt;Y$7,$C560+$E560-1&lt;Y$7),0,$D560-SUM($F436:X436))</f>
        <v>0</v>
      </c>
      <c r="Z560" s="339">
        <f>IF(OR($C560&gt;Z$7,$C560+$E560-1&lt;Z$7),0,$D560-SUM($F436:Y436))</f>
        <v>0</v>
      </c>
      <c r="AA560" s="339">
        <f>IF(OR($C560&gt;AA$7,$C560+$E560-1&lt;AA$7),0,$D560-SUM($F436:Z436))</f>
        <v>0</v>
      </c>
      <c r="AB560" s="339">
        <f>IF(OR($C560&gt;AB$7,$C560+$E560-1&lt;AB$7),0,$D560-SUM($F436:AA436))</f>
        <v>0</v>
      </c>
      <c r="AC560" s="339">
        <f>IF(OR($C560&gt;AC$7,$C560+$E560-1&lt;AC$7),0,$D560-SUM($F436:AB436))</f>
        <v>0</v>
      </c>
      <c r="AD560" s="339">
        <f>IF(OR($C560&gt;AD$7,$C560+$E560-1&lt;AD$7),0,$D560-SUM($F436:AC436))</f>
        <v>0</v>
      </c>
      <c r="AE560" s="339">
        <f>IF(OR($C560&gt;AE$7,$C560+$E560-1&lt;AE$7),0,$D560-SUM($F436:AD436))</f>
        <v>0</v>
      </c>
      <c r="AF560" s="339">
        <f>IF(OR($C560&gt;AF$7,$C560+$E560-1&lt;AF$7),0,$D560-SUM($F436:AE436))</f>
        <v>0</v>
      </c>
      <c r="AG560" s="339">
        <f>IF(OR($C560&gt;AG$7,$C560+$E560-1&lt;AG$7),0,$D560-SUM($F436:AF436))</f>
        <v>0</v>
      </c>
      <c r="AH560" s="339">
        <f>IF(OR($C560&gt;AH$7,$C560+$E560-1&lt;AH$7),0,$D560-SUM($F436:AG436))</f>
        <v>0</v>
      </c>
      <c r="AI560" s="339">
        <f>IF(OR($C560&gt;AI$7,$C560+$E560-1&lt;AI$7),0,$D560-SUM($F436:AH436))</f>
        <v>0</v>
      </c>
      <c r="AJ560" s="339">
        <f>IF(OR($C560&gt;AJ$7,$C560+$E560-1&lt;AJ$7),0,$D560-SUM($F436:AI436))</f>
        <v>0</v>
      </c>
      <c r="AK560" s="339">
        <f>IF(OR($C560&gt;AK$7,$C560+$E560-1&lt;AK$7),0,$D560-SUM($F436:AJ436))</f>
        <v>0</v>
      </c>
      <c r="AL560" s="339">
        <f>IF(OR($C560&gt;AL$7,$C560+$E560-1&lt;AL$7),0,$D560-SUM($F436:AK436))</f>
        <v>0</v>
      </c>
      <c r="AM560" s="339">
        <f>IF(OR($C560&gt;AM$7,$C560+$E560-1&lt;AM$7),0,$D560-SUM($F436:AL436))</f>
        <v>0</v>
      </c>
      <c r="AN560" s="339">
        <f>IF(OR($C560&gt;AN$7,$C560+$E560-1&lt;AN$7),0,$D560-SUM($F436:AM436))</f>
        <v>0</v>
      </c>
      <c r="AO560" s="339">
        <f>IF(OR($C560&gt;AO$7,$C560+$E560-1&lt;AO$7),0,$D560-SUM($F436:AN436))</f>
        <v>0</v>
      </c>
      <c r="AP560" s="339">
        <f>IF(OR($C560&gt;AP$7,$C560+$E560-1&lt;AP$7),0,$D560-SUM($F436:AO436))</f>
        <v>0</v>
      </c>
      <c r="AQ560" s="339">
        <f>IF(OR($C560&gt;AQ$7,$C560+$E560-1&lt;AQ$7),0,$D560-SUM($F436:AP436))</f>
        <v>0</v>
      </c>
      <c r="AR560" s="339">
        <f>IF(OR($C560&gt;AR$7,$C560+$E560-1&lt;AR$7),0,$D560-SUM($F436:AQ436))</f>
        <v>0</v>
      </c>
      <c r="AS560" s="339">
        <f>IF(OR($C560&gt;AS$7,$C560+$E560-1&lt;AS$7),0,$D560-SUM($F436:AR436))</f>
        <v>0</v>
      </c>
      <c r="AT560" s="339">
        <f>IF(OR($C560&gt;AT$7,$C560+$E560-1&lt;AT$7),0,$D560-SUM($F436:AS436))</f>
        <v>0</v>
      </c>
      <c r="AU560" s="339">
        <f>IF(OR($C560&gt;AU$7,$C560+$E560-1&lt;AU$7),0,$D560-SUM($F436:AT436))</f>
        <v>0</v>
      </c>
      <c r="AV560" s="339">
        <f>IF(OR($C560&gt;AV$7,$C560+$E560-1&lt;AV$7),0,$D560-SUM($F436:AU436))</f>
        <v>0</v>
      </c>
      <c r="AW560" s="339">
        <f>IF(OR($C560&gt;AW$7,$C560+$E560-1&lt;AW$7),0,$D560-SUM($F436:AV436))</f>
        <v>0</v>
      </c>
      <c r="AX560" s="339">
        <f>IF(OR($C560&gt;AX$7,$C560+$E560-1&lt;AX$7),0,$D560-SUM($F436:AW436))</f>
        <v>0</v>
      </c>
      <c r="AY560" s="339">
        <f>IF(OR($C560&gt;AY$7,$C560+$E560-1&lt;AY$7),0,$D560-SUM($F436:AX436))</f>
        <v>0</v>
      </c>
      <c r="AZ560" s="339">
        <f>IF(OR($C560&gt;AZ$7,$C560+$E560-1&lt;AZ$7),0,$D560-SUM($F436:AY436))</f>
        <v>0</v>
      </c>
      <c r="BA560" s="339">
        <f>IF(OR($C560&gt;BA$7,$C560+$E560-1&lt;BA$7),0,$D560-SUM($F436:AZ436))</f>
        <v>0</v>
      </c>
      <c r="BB560" s="339">
        <f>IF(OR($C560&gt;BB$7,$C560+$E560-1&lt;BB$7),0,$D560-SUM($F436:BA436))</f>
        <v>0</v>
      </c>
      <c r="BC560" s="339">
        <f>IF(OR($C560&gt;BC$7,$C560+$E560-1&lt;BC$7),0,$D560-SUM($F436:BB436))</f>
        <v>0</v>
      </c>
      <c r="BD560" s="339">
        <f>IF(OR($C560&gt;BD$7,$C560+$E560-1&lt;BD$7),0,$D560-SUM($F436:BC436))</f>
        <v>0</v>
      </c>
      <c r="BE560" s="339">
        <f>IF(OR($C560&gt;BE$7,$C560+$E560-1&lt;BE$7),0,$D560-SUM($F436:BD436))</f>
        <v>0</v>
      </c>
      <c r="BF560" s="339">
        <f>IF(OR($C560&gt;BF$7,$C560+$E560-1&lt;BF$7),0,$D560-SUM($F436:BE436))</f>
        <v>0</v>
      </c>
      <c r="BG560" s="339">
        <f>IF(OR($C560&gt;BG$7,$C560+$E560-1&lt;BG$7),0,$D560-SUM($F436:BF436))</f>
        <v>0</v>
      </c>
      <c r="BH560" s="339">
        <f>IF(OR($C560&gt;BH$7,$C560+$E560-1&lt;BH$7),0,$D560-SUM($F436:BG436))</f>
        <v>0</v>
      </c>
      <c r="BI560" s="339">
        <f>IF(OR($C560&gt;BI$7,$C560+$E560-1&lt;BI$7),0,$D560-SUM($F436:BH436))</f>
        <v>0</v>
      </c>
      <c r="BJ560" s="339">
        <f>IF(OR($C560&gt;BJ$7,$C560+$E560-1&lt;BJ$7),0,$D560-SUM($F436:BI436))</f>
        <v>0</v>
      </c>
      <c r="BK560" s="339">
        <f>IF(OR($C560&gt;BK$7,$C560+$E560-1&lt;BK$7),0,$D560-SUM($F436:BJ436))</f>
        <v>0</v>
      </c>
      <c r="BL560" s="339">
        <f>IF(OR($C560&gt;BL$7,$C560+$E560-1&lt;BL$7),0,$D560-SUM($F436:BK436))</f>
        <v>0</v>
      </c>
      <c r="BM560" s="339">
        <f>IF(OR($C560&gt;BM$7,$C560+$E560-1&lt;BM$7),0,$D560-SUM($F436:BL436))</f>
        <v>0</v>
      </c>
      <c r="BN560" s="339">
        <f>IF(OR($C560&gt;BN$7,$C560+$E560-1&lt;BN$7),0,$D560-SUM($F436:BM436))</f>
        <v>0</v>
      </c>
      <c r="BO560" s="253"/>
      <c r="BP560" s="253"/>
      <c r="BQ560" s="253"/>
      <c r="BR560" s="253"/>
      <c r="BS560" s="253"/>
      <c r="BT560" s="253"/>
      <c r="BU560" s="253"/>
      <c r="BV560" s="253"/>
      <c r="BW560" s="253"/>
      <c r="BX560" s="253"/>
      <c r="BY560" s="253"/>
      <c r="BZ560" s="253"/>
      <c r="CA560" s="253"/>
      <c r="CB560" s="253"/>
      <c r="CC560" s="253"/>
      <c r="CD560" s="253"/>
      <c r="CE560" s="253"/>
      <c r="CF560" s="253"/>
      <c r="CG560" s="253"/>
      <c r="CH560" s="253"/>
      <c r="CI560" s="253"/>
      <c r="CJ560" s="253"/>
      <c r="CK560" s="253"/>
      <c r="CL560" s="253"/>
    </row>
    <row r="561" spans="1:90" hidden="1" outlineLevel="1" x14ac:dyDescent="0.15">
      <c r="A561" s="112"/>
      <c r="B561" s="87"/>
      <c r="C561" s="8">
        <v>23</v>
      </c>
      <c r="D561" s="337">
        <v>0</v>
      </c>
      <c r="E561" s="8">
        <f t="shared" si="40"/>
        <v>0</v>
      </c>
      <c r="F561" s="338"/>
      <c r="G561" s="339">
        <f>IF(OR($C561&gt;G$7,$C561+$E561-1&lt;G$7),0,$D561-SUM($F437:F437))</f>
        <v>0</v>
      </c>
      <c r="H561" s="339">
        <f>IF(OR($C561&gt;H$7,$C561+$E561-1&lt;H$7),0,$D561-SUM($F437:G437))</f>
        <v>0</v>
      </c>
      <c r="I561" s="339">
        <f>IF(OR($C561&gt;I$7,$C561+$E561-1&lt;I$7),0,$D561-SUM($F437:H437))</f>
        <v>0</v>
      </c>
      <c r="J561" s="339">
        <f>IF(OR($C561&gt;J$7,$C561+$E561-1&lt;J$7),0,$D561-SUM($F437:I437))</f>
        <v>0</v>
      </c>
      <c r="K561" s="339">
        <f>IF(OR($C561&gt;K$7,$C561+$E561-1&lt;K$7),0,$D561-SUM($F437:J437))</f>
        <v>0</v>
      </c>
      <c r="L561" s="339">
        <f>IF(OR($C561&gt;L$7,$C561+$E561-1&lt;L$7),0,$D561-SUM($F437:K437))</f>
        <v>0</v>
      </c>
      <c r="M561" s="339">
        <f>IF(OR($C561&gt;M$7,$C561+$E561-1&lt;M$7),0,$D561-SUM($F437:L437))</f>
        <v>0</v>
      </c>
      <c r="N561" s="339">
        <f>IF(OR($C561&gt;N$7,$C561+$E561-1&lt;N$7),0,$D561-SUM($F437:M437))</f>
        <v>0</v>
      </c>
      <c r="O561" s="339">
        <f>IF(OR($C561&gt;O$7,$C561+$E561-1&lt;O$7),0,$D561-SUM($F437:N437))</f>
        <v>0</v>
      </c>
      <c r="P561" s="339">
        <f>IF(OR($C561&gt;P$7,$C561+$E561-1&lt;P$7),0,$D561-SUM($F437:O437))</f>
        <v>0</v>
      </c>
      <c r="Q561" s="339">
        <f>IF(OR($C561&gt;Q$7,$C561+$E561-1&lt;Q$7),0,$D561-SUM($F437:P437))</f>
        <v>0</v>
      </c>
      <c r="R561" s="339">
        <f>IF(OR($C561&gt;R$7,$C561+$E561-1&lt;R$7),0,$D561-SUM($F437:Q437))</f>
        <v>0</v>
      </c>
      <c r="S561" s="339">
        <f>IF(OR($C561&gt;S$7,$C561+$E561-1&lt;S$7),0,$D561-SUM($F437:R437))</f>
        <v>0</v>
      </c>
      <c r="T561" s="339">
        <f>IF(OR($C561&gt;T$7,$C561+$E561-1&lt;T$7),0,$D561-SUM($F437:S437))</f>
        <v>0</v>
      </c>
      <c r="U561" s="339">
        <f>IF(OR($C561&gt;U$7,$C561+$E561-1&lt;U$7),0,$D561-SUM($F437:T437))</f>
        <v>0</v>
      </c>
      <c r="V561" s="339">
        <f>IF(OR($C561&gt;V$7,$C561+$E561-1&lt;V$7),0,$D561-SUM($F437:U437))</f>
        <v>0</v>
      </c>
      <c r="W561" s="339">
        <f>IF(OR($C561&gt;W$7,$C561+$E561-1&lt;W$7),0,$D561-SUM($F437:V437))</f>
        <v>0</v>
      </c>
      <c r="X561" s="339">
        <f>IF(OR($C561&gt;X$7,$C561+$E561-1&lt;X$7),0,$D561-SUM($F437:W437))</f>
        <v>0</v>
      </c>
      <c r="Y561" s="339">
        <f>IF(OR($C561&gt;Y$7,$C561+$E561-1&lt;Y$7),0,$D561-SUM($F437:X437))</f>
        <v>0</v>
      </c>
      <c r="Z561" s="339">
        <f>IF(OR($C561&gt;Z$7,$C561+$E561-1&lt;Z$7),0,$D561-SUM($F437:Y437))</f>
        <v>0</v>
      </c>
      <c r="AA561" s="339">
        <f>IF(OR($C561&gt;AA$7,$C561+$E561-1&lt;AA$7),0,$D561-SUM($F437:Z437))</f>
        <v>0</v>
      </c>
      <c r="AB561" s="339">
        <f>IF(OR($C561&gt;AB$7,$C561+$E561-1&lt;AB$7),0,$D561-SUM($F437:AA437))</f>
        <v>0</v>
      </c>
      <c r="AC561" s="339">
        <f>IF(OR($C561&gt;AC$7,$C561+$E561-1&lt;AC$7),0,$D561-SUM($F437:AB437))</f>
        <v>0</v>
      </c>
      <c r="AD561" s="339">
        <f>IF(OR($C561&gt;AD$7,$C561+$E561-1&lt;AD$7),0,$D561-SUM($F437:AC437))</f>
        <v>0</v>
      </c>
      <c r="AE561" s="339">
        <f>IF(OR($C561&gt;AE$7,$C561+$E561-1&lt;AE$7),0,$D561-SUM($F437:AD437))</f>
        <v>0</v>
      </c>
      <c r="AF561" s="339">
        <f>IF(OR($C561&gt;AF$7,$C561+$E561-1&lt;AF$7),0,$D561-SUM($F437:AE437))</f>
        <v>0</v>
      </c>
      <c r="AG561" s="339">
        <f>IF(OR($C561&gt;AG$7,$C561+$E561-1&lt;AG$7),0,$D561-SUM($F437:AF437))</f>
        <v>0</v>
      </c>
      <c r="AH561" s="339">
        <f>IF(OR($C561&gt;AH$7,$C561+$E561-1&lt;AH$7),0,$D561-SUM($F437:AG437))</f>
        <v>0</v>
      </c>
      <c r="AI561" s="339">
        <f>IF(OR($C561&gt;AI$7,$C561+$E561-1&lt;AI$7),0,$D561-SUM($F437:AH437))</f>
        <v>0</v>
      </c>
      <c r="AJ561" s="339">
        <f>IF(OR($C561&gt;AJ$7,$C561+$E561-1&lt;AJ$7),0,$D561-SUM($F437:AI437))</f>
        <v>0</v>
      </c>
      <c r="AK561" s="339">
        <f>IF(OR($C561&gt;AK$7,$C561+$E561-1&lt;AK$7),0,$D561-SUM($F437:AJ437))</f>
        <v>0</v>
      </c>
      <c r="AL561" s="339">
        <f>IF(OR($C561&gt;AL$7,$C561+$E561-1&lt;AL$7),0,$D561-SUM($F437:AK437))</f>
        <v>0</v>
      </c>
      <c r="AM561" s="339">
        <f>IF(OR($C561&gt;AM$7,$C561+$E561-1&lt;AM$7),0,$D561-SUM($F437:AL437))</f>
        <v>0</v>
      </c>
      <c r="AN561" s="339">
        <f>IF(OR($C561&gt;AN$7,$C561+$E561-1&lt;AN$7),0,$D561-SUM($F437:AM437))</f>
        <v>0</v>
      </c>
      <c r="AO561" s="339">
        <f>IF(OR($C561&gt;AO$7,$C561+$E561-1&lt;AO$7),0,$D561-SUM($F437:AN437))</f>
        <v>0</v>
      </c>
      <c r="AP561" s="339">
        <f>IF(OR($C561&gt;AP$7,$C561+$E561-1&lt;AP$7),0,$D561-SUM($F437:AO437))</f>
        <v>0</v>
      </c>
      <c r="AQ561" s="339">
        <f>IF(OR($C561&gt;AQ$7,$C561+$E561-1&lt;AQ$7),0,$D561-SUM($F437:AP437))</f>
        <v>0</v>
      </c>
      <c r="AR561" s="339">
        <f>IF(OR($C561&gt;AR$7,$C561+$E561-1&lt;AR$7),0,$D561-SUM($F437:AQ437))</f>
        <v>0</v>
      </c>
      <c r="AS561" s="339">
        <f>IF(OR($C561&gt;AS$7,$C561+$E561-1&lt;AS$7),0,$D561-SUM($F437:AR437))</f>
        <v>0</v>
      </c>
      <c r="AT561" s="339">
        <f>IF(OR($C561&gt;AT$7,$C561+$E561-1&lt;AT$7),0,$D561-SUM($F437:AS437))</f>
        <v>0</v>
      </c>
      <c r="AU561" s="339">
        <f>IF(OR($C561&gt;AU$7,$C561+$E561-1&lt;AU$7),0,$D561-SUM($F437:AT437))</f>
        <v>0</v>
      </c>
      <c r="AV561" s="339">
        <f>IF(OR($C561&gt;AV$7,$C561+$E561-1&lt;AV$7),0,$D561-SUM($F437:AU437))</f>
        <v>0</v>
      </c>
      <c r="AW561" s="339">
        <f>IF(OR($C561&gt;AW$7,$C561+$E561-1&lt;AW$7),0,$D561-SUM($F437:AV437))</f>
        <v>0</v>
      </c>
      <c r="AX561" s="339">
        <f>IF(OR($C561&gt;AX$7,$C561+$E561-1&lt;AX$7),0,$D561-SUM($F437:AW437))</f>
        <v>0</v>
      </c>
      <c r="AY561" s="339">
        <f>IF(OR($C561&gt;AY$7,$C561+$E561-1&lt;AY$7),0,$D561-SUM($F437:AX437))</f>
        <v>0</v>
      </c>
      <c r="AZ561" s="339">
        <f>IF(OR($C561&gt;AZ$7,$C561+$E561-1&lt;AZ$7),0,$D561-SUM($F437:AY437))</f>
        <v>0</v>
      </c>
      <c r="BA561" s="339">
        <f>IF(OR($C561&gt;BA$7,$C561+$E561-1&lt;BA$7),0,$D561-SUM($F437:AZ437))</f>
        <v>0</v>
      </c>
      <c r="BB561" s="339">
        <f>IF(OR($C561&gt;BB$7,$C561+$E561-1&lt;BB$7),0,$D561-SUM($F437:BA437))</f>
        <v>0</v>
      </c>
      <c r="BC561" s="339">
        <f>IF(OR($C561&gt;BC$7,$C561+$E561-1&lt;BC$7),0,$D561-SUM($F437:BB437))</f>
        <v>0</v>
      </c>
      <c r="BD561" s="339">
        <f>IF(OR($C561&gt;BD$7,$C561+$E561-1&lt;BD$7),0,$D561-SUM($F437:BC437))</f>
        <v>0</v>
      </c>
      <c r="BE561" s="339">
        <f>IF(OR($C561&gt;BE$7,$C561+$E561-1&lt;BE$7),0,$D561-SUM($F437:BD437))</f>
        <v>0</v>
      </c>
      <c r="BF561" s="339">
        <f>IF(OR($C561&gt;BF$7,$C561+$E561-1&lt;BF$7),0,$D561-SUM($F437:BE437))</f>
        <v>0</v>
      </c>
      <c r="BG561" s="339">
        <f>IF(OR($C561&gt;BG$7,$C561+$E561-1&lt;BG$7),0,$D561-SUM($F437:BF437))</f>
        <v>0</v>
      </c>
      <c r="BH561" s="339">
        <f>IF(OR($C561&gt;BH$7,$C561+$E561-1&lt;BH$7),0,$D561-SUM($F437:BG437))</f>
        <v>0</v>
      </c>
      <c r="BI561" s="339">
        <f>IF(OR($C561&gt;BI$7,$C561+$E561-1&lt;BI$7),0,$D561-SUM($F437:BH437))</f>
        <v>0</v>
      </c>
      <c r="BJ561" s="339">
        <f>IF(OR($C561&gt;BJ$7,$C561+$E561-1&lt;BJ$7),0,$D561-SUM($F437:BI437))</f>
        <v>0</v>
      </c>
      <c r="BK561" s="339">
        <f>IF(OR($C561&gt;BK$7,$C561+$E561-1&lt;BK$7),0,$D561-SUM($F437:BJ437))</f>
        <v>0</v>
      </c>
      <c r="BL561" s="339">
        <f>IF(OR($C561&gt;BL$7,$C561+$E561-1&lt;BL$7),0,$D561-SUM($F437:BK437))</f>
        <v>0</v>
      </c>
      <c r="BM561" s="339">
        <f>IF(OR($C561&gt;BM$7,$C561+$E561-1&lt;BM$7),0,$D561-SUM($F437:BL437))</f>
        <v>0</v>
      </c>
      <c r="BN561" s="339">
        <f>IF(OR($C561&gt;BN$7,$C561+$E561-1&lt;BN$7),0,$D561-SUM($F437:BM437))</f>
        <v>0</v>
      </c>
      <c r="BO561" s="253"/>
      <c r="BP561" s="253"/>
      <c r="BQ561" s="253"/>
      <c r="BR561" s="253"/>
      <c r="BS561" s="253"/>
      <c r="BT561" s="253"/>
      <c r="BU561" s="253"/>
      <c r="BV561" s="253"/>
      <c r="BW561" s="253"/>
      <c r="BX561" s="253"/>
      <c r="BY561" s="253"/>
      <c r="BZ561" s="253"/>
      <c r="CA561" s="253"/>
      <c r="CB561" s="253"/>
      <c r="CC561" s="253"/>
      <c r="CD561" s="253"/>
      <c r="CE561" s="253"/>
      <c r="CF561" s="253"/>
      <c r="CG561" s="253"/>
      <c r="CH561" s="253"/>
      <c r="CI561" s="253"/>
      <c r="CJ561" s="253"/>
      <c r="CK561" s="253"/>
      <c r="CL561" s="253"/>
    </row>
    <row r="562" spans="1:90" hidden="1" outlineLevel="1" x14ac:dyDescent="0.15">
      <c r="A562" s="112"/>
      <c r="B562" s="87"/>
      <c r="C562" s="8">
        <v>24</v>
      </c>
      <c r="D562" s="337">
        <v>0</v>
      </c>
      <c r="E562" s="8">
        <f t="shared" si="40"/>
        <v>0</v>
      </c>
      <c r="F562" s="338"/>
      <c r="G562" s="339">
        <f>IF(OR($C562&gt;G$7,$C562+$E562-1&lt;G$7),0,$D562-SUM($F438:F438))</f>
        <v>0</v>
      </c>
      <c r="H562" s="339">
        <f>IF(OR($C562&gt;H$7,$C562+$E562-1&lt;H$7),0,$D562-SUM($F438:G438))</f>
        <v>0</v>
      </c>
      <c r="I562" s="339">
        <f>IF(OR($C562&gt;I$7,$C562+$E562-1&lt;I$7),0,$D562-SUM($F438:H438))</f>
        <v>0</v>
      </c>
      <c r="J562" s="339">
        <f>IF(OR($C562&gt;J$7,$C562+$E562-1&lt;J$7),0,$D562-SUM($F438:I438))</f>
        <v>0</v>
      </c>
      <c r="K562" s="339">
        <f>IF(OR($C562&gt;K$7,$C562+$E562-1&lt;K$7),0,$D562-SUM($F438:J438))</f>
        <v>0</v>
      </c>
      <c r="L562" s="339">
        <f>IF(OR($C562&gt;L$7,$C562+$E562-1&lt;L$7),0,$D562-SUM($F438:K438))</f>
        <v>0</v>
      </c>
      <c r="M562" s="339">
        <f>IF(OR($C562&gt;M$7,$C562+$E562-1&lt;M$7),0,$D562-SUM($F438:L438))</f>
        <v>0</v>
      </c>
      <c r="N562" s="339">
        <f>IF(OR($C562&gt;N$7,$C562+$E562-1&lt;N$7),0,$D562-SUM($F438:M438))</f>
        <v>0</v>
      </c>
      <c r="O562" s="339">
        <f>IF(OR($C562&gt;O$7,$C562+$E562-1&lt;O$7),0,$D562-SUM($F438:N438))</f>
        <v>0</v>
      </c>
      <c r="P562" s="339">
        <f>IF(OR($C562&gt;P$7,$C562+$E562-1&lt;P$7),0,$D562-SUM($F438:O438))</f>
        <v>0</v>
      </c>
      <c r="Q562" s="339">
        <f>IF(OR($C562&gt;Q$7,$C562+$E562-1&lt;Q$7),0,$D562-SUM($F438:P438))</f>
        <v>0</v>
      </c>
      <c r="R562" s="339">
        <f>IF(OR($C562&gt;R$7,$C562+$E562-1&lt;R$7),0,$D562-SUM($F438:Q438))</f>
        <v>0</v>
      </c>
      <c r="S562" s="339">
        <f>IF(OR($C562&gt;S$7,$C562+$E562-1&lt;S$7),0,$D562-SUM($F438:R438))</f>
        <v>0</v>
      </c>
      <c r="T562" s="339">
        <f>IF(OR($C562&gt;T$7,$C562+$E562-1&lt;T$7),0,$D562-SUM($F438:S438))</f>
        <v>0</v>
      </c>
      <c r="U562" s="339">
        <f>IF(OR($C562&gt;U$7,$C562+$E562-1&lt;U$7),0,$D562-SUM($F438:T438))</f>
        <v>0</v>
      </c>
      <c r="V562" s="339">
        <f>IF(OR($C562&gt;V$7,$C562+$E562-1&lt;V$7),0,$D562-SUM($F438:U438))</f>
        <v>0</v>
      </c>
      <c r="W562" s="339">
        <f>IF(OR($C562&gt;W$7,$C562+$E562-1&lt;W$7),0,$D562-SUM($F438:V438))</f>
        <v>0</v>
      </c>
      <c r="X562" s="339">
        <f>IF(OR($C562&gt;X$7,$C562+$E562-1&lt;X$7),0,$D562-SUM($F438:W438))</f>
        <v>0</v>
      </c>
      <c r="Y562" s="339">
        <f>IF(OR($C562&gt;Y$7,$C562+$E562-1&lt;Y$7),0,$D562-SUM($F438:X438))</f>
        <v>0</v>
      </c>
      <c r="Z562" s="339">
        <f>IF(OR($C562&gt;Z$7,$C562+$E562-1&lt;Z$7),0,$D562-SUM($F438:Y438))</f>
        <v>0</v>
      </c>
      <c r="AA562" s="339">
        <f>IF(OR($C562&gt;AA$7,$C562+$E562-1&lt;AA$7),0,$D562-SUM($F438:Z438))</f>
        <v>0</v>
      </c>
      <c r="AB562" s="339">
        <f>IF(OR($C562&gt;AB$7,$C562+$E562-1&lt;AB$7),0,$D562-SUM($F438:AA438))</f>
        <v>0</v>
      </c>
      <c r="AC562" s="339">
        <f>IF(OR($C562&gt;AC$7,$C562+$E562-1&lt;AC$7),0,$D562-SUM($F438:AB438))</f>
        <v>0</v>
      </c>
      <c r="AD562" s="339">
        <f>IF(OR($C562&gt;AD$7,$C562+$E562-1&lt;AD$7),0,$D562-SUM($F438:AC438))</f>
        <v>0</v>
      </c>
      <c r="AE562" s="339">
        <f>IF(OR($C562&gt;AE$7,$C562+$E562-1&lt;AE$7),0,$D562-SUM($F438:AD438))</f>
        <v>0</v>
      </c>
      <c r="AF562" s="339">
        <f>IF(OR($C562&gt;AF$7,$C562+$E562-1&lt;AF$7),0,$D562-SUM($F438:AE438))</f>
        <v>0</v>
      </c>
      <c r="AG562" s="339">
        <f>IF(OR($C562&gt;AG$7,$C562+$E562-1&lt;AG$7),0,$D562-SUM($F438:AF438))</f>
        <v>0</v>
      </c>
      <c r="AH562" s="339">
        <f>IF(OR($C562&gt;AH$7,$C562+$E562-1&lt;AH$7),0,$D562-SUM($F438:AG438))</f>
        <v>0</v>
      </c>
      <c r="AI562" s="339">
        <f>IF(OR($C562&gt;AI$7,$C562+$E562-1&lt;AI$7),0,$D562-SUM($F438:AH438))</f>
        <v>0</v>
      </c>
      <c r="AJ562" s="339">
        <f>IF(OR($C562&gt;AJ$7,$C562+$E562-1&lt;AJ$7),0,$D562-SUM($F438:AI438))</f>
        <v>0</v>
      </c>
      <c r="AK562" s="339">
        <f>IF(OR($C562&gt;AK$7,$C562+$E562-1&lt;AK$7),0,$D562-SUM($F438:AJ438))</f>
        <v>0</v>
      </c>
      <c r="AL562" s="339">
        <f>IF(OR($C562&gt;AL$7,$C562+$E562-1&lt;AL$7),0,$D562-SUM($F438:AK438))</f>
        <v>0</v>
      </c>
      <c r="AM562" s="339">
        <f>IF(OR($C562&gt;AM$7,$C562+$E562-1&lt;AM$7),0,$D562-SUM($F438:AL438))</f>
        <v>0</v>
      </c>
      <c r="AN562" s="339">
        <f>IF(OR($C562&gt;AN$7,$C562+$E562-1&lt;AN$7),0,$D562-SUM($F438:AM438))</f>
        <v>0</v>
      </c>
      <c r="AO562" s="339">
        <f>IF(OR($C562&gt;AO$7,$C562+$E562-1&lt;AO$7),0,$D562-SUM($F438:AN438))</f>
        <v>0</v>
      </c>
      <c r="AP562" s="339">
        <f>IF(OR($C562&gt;AP$7,$C562+$E562-1&lt;AP$7),0,$D562-SUM($F438:AO438))</f>
        <v>0</v>
      </c>
      <c r="AQ562" s="339">
        <f>IF(OR($C562&gt;AQ$7,$C562+$E562-1&lt;AQ$7),0,$D562-SUM($F438:AP438))</f>
        <v>0</v>
      </c>
      <c r="AR562" s="339">
        <f>IF(OR($C562&gt;AR$7,$C562+$E562-1&lt;AR$7),0,$D562-SUM($F438:AQ438))</f>
        <v>0</v>
      </c>
      <c r="AS562" s="339">
        <f>IF(OR($C562&gt;AS$7,$C562+$E562-1&lt;AS$7),0,$D562-SUM($F438:AR438))</f>
        <v>0</v>
      </c>
      <c r="AT562" s="339">
        <f>IF(OR($C562&gt;AT$7,$C562+$E562-1&lt;AT$7),0,$D562-SUM($F438:AS438))</f>
        <v>0</v>
      </c>
      <c r="AU562" s="339">
        <f>IF(OR($C562&gt;AU$7,$C562+$E562-1&lt;AU$7),0,$D562-SUM($F438:AT438))</f>
        <v>0</v>
      </c>
      <c r="AV562" s="339">
        <f>IF(OR($C562&gt;AV$7,$C562+$E562-1&lt;AV$7),0,$D562-SUM($F438:AU438))</f>
        <v>0</v>
      </c>
      <c r="AW562" s="339">
        <f>IF(OR($C562&gt;AW$7,$C562+$E562-1&lt;AW$7),0,$D562-SUM($F438:AV438))</f>
        <v>0</v>
      </c>
      <c r="AX562" s="339">
        <f>IF(OR($C562&gt;AX$7,$C562+$E562-1&lt;AX$7),0,$D562-SUM($F438:AW438))</f>
        <v>0</v>
      </c>
      <c r="AY562" s="339">
        <f>IF(OR($C562&gt;AY$7,$C562+$E562-1&lt;AY$7),0,$D562-SUM($F438:AX438))</f>
        <v>0</v>
      </c>
      <c r="AZ562" s="339">
        <f>IF(OR($C562&gt;AZ$7,$C562+$E562-1&lt;AZ$7),0,$D562-SUM($F438:AY438))</f>
        <v>0</v>
      </c>
      <c r="BA562" s="339">
        <f>IF(OR($C562&gt;BA$7,$C562+$E562-1&lt;BA$7),0,$D562-SUM($F438:AZ438))</f>
        <v>0</v>
      </c>
      <c r="BB562" s="339">
        <f>IF(OR($C562&gt;BB$7,$C562+$E562-1&lt;BB$7),0,$D562-SUM($F438:BA438))</f>
        <v>0</v>
      </c>
      <c r="BC562" s="339">
        <f>IF(OR($C562&gt;BC$7,$C562+$E562-1&lt;BC$7),0,$D562-SUM($F438:BB438))</f>
        <v>0</v>
      </c>
      <c r="BD562" s="339">
        <f>IF(OR($C562&gt;BD$7,$C562+$E562-1&lt;BD$7),0,$D562-SUM($F438:BC438))</f>
        <v>0</v>
      </c>
      <c r="BE562" s="339">
        <f>IF(OR($C562&gt;BE$7,$C562+$E562-1&lt;BE$7),0,$D562-SUM($F438:BD438))</f>
        <v>0</v>
      </c>
      <c r="BF562" s="339">
        <f>IF(OR($C562&gt;BF$7,$C562+$E562-1&lt;BF$7),0,$D562-SUM($F438:BE438))</f>
        <v>0</v>
      </c>
      <c r="BG562" s="339">
        <f>IF(OR($C562&gt;BG$7,$C562+$E562-1&lt;BG$7),0,$D562-SUM($F438:BF438))</f>
        <v>0</v>
      </c>
      <c r="BH562" s="339">
        <f>IF(OR($C562&gt;BH$7,$C562+$E562-1&lt;BH$7),0,$D562-SUM($F438:BG438))</f>
        <v>0</v>
      </c>
      <c r="BI562" s="339">
        <f>IF(OR($C562&gt;BI$7,$C562+$E562-1&lt;BI$7),0,$D562-SUM($F438:BH438))</f>
        <v>0</v>
      </c>
      <c r="BJ562" s="339">
        <f>IF(OR($C562&gt;BJ$7,$C562+$E562-1&lt;BJ$7),0,$D562-SUM($F438:BI438))</f>
        <v>0</v>
      </c>
      <c r="BK562" s="339">
        <f>IF(OR($C562&gt;BK$7,$C562+$E562-1&lt;BK$7),0,$D562-SUM($F438:BJ438))</f>
        <v>0</v>
      </c>
      <c r="BL562" s="339">
        <f>IF(OR($C562&gt;BL$7,$C562+$E562-1&lt;BL$7),0,$D562-SUM($F438:BK438))</f>
        <v>0</v>
      </c>
      <c r="BM562" s="339">
        <f>IF(OR($C562&gt;BM$7,$C562+$E562-1&lt;BM$7),0,$D562-SUM($F438:BL438))</f>
        <v>0</v>
      </c>
      <c r="BN562" s="339">
        <f>IF(OR($C562&gt;BN$7,$C562+$E562-1&lt;BN$7),0,$D562-SUM($F438:BM438))</f>
        <v>0</v>
      </c>
      <c r="BO562" s="253"/>
      <c r="BP562" s="253"/>
      <c r="BQ562" s="253"/>
      <c r="BR562" s="253"/>
      <c r="BS562" s="253"/>
      <c r="BT562" s="253"/>
      <c r="BU562" s="253"/>
      <c r="BV562" s="253"/>
      <c r="BW562" s="253"/>
      <c r="BX562" s="253"/>
      <c r="BY562" s="253"/>
      <c r="BZ562" s="253"/>
      <c r="CA562" s="253"/>
      <c r="CB562" s="253"/>
      <c r="CC562" s="253"/>
      <c r="CD562" s="253"/>
      <c r="CE562" s="253"/>
      <c r="CF562" s="253"/>
      <c r="CG562" s="253"/>
      <c r="CH562" s="253"/>
      <c r="CI562" s="253"/>
      <c r="CJ562" s="253"/>
      <c r="CK562" s="253"/>
      <c r="CL562" s="253"/>
    </row>
    <row r="563" spans="1:90" hidden="1" outlineLevel="1" x14ac:dyDescent="0.15">
      <c r="A563" s="112"/>
      <c r="B563" s="87"/>
      <c r="C563" s="8">
        <v>25</v>
      </c>
      <c r="D563" s="337">
        <v>0</v>
      </c>
      <c r="E563" s="8">
        <f t="shared" si="40"/>
        <v>0</v>
      </c>
      <c r="F563" s="338"/>
      <c r="G563" s="339">
        <f>IF(OR($C563&gt;G$7,$C563+$E563-1&lt;G$7),0,$D563-SUM($F439:F439))</f>
        <v>0</v>
      </c>
      <c r="H563" s="339">
        <f>IF(OR($C563&gt;H$7,$C563+$E563-1&lt;H$7),0,$D563-SUM($F439:G439))</f>
        <v>0</v>
      </c>
      <c r="I563" s="339">
        <f>IF(OR($C563&gt;I$7,$C563+$E563-1&lt;I$7),0,$D563-SUM($F439:H439))</f>
        <v>0</v>
      </c>
      <c r="J563" s="339">
        <f>IF(OR($C563&gt;J$7,$C563+$E563-1&lt;J$7),0,$D563-SUM($F439:I439))</f>
        <v>0</v>
      </c>
      <c r="K563" s="339">
        <f>IF(OR($C563&gt;K$7,$C563+$E563-1&lt;K$7),0,$D563-SUM($F439:J439))</f>
        <v>0</v>
      </c>
      <c r="L563" s="339">
        <f>IF(OR($C563&gt;L$7,$C563+$E563-1&lt;L$7),0,$D563-SUM($F439:K439))</f>
        <v>0</v>
      </c>
      <c r="M563" s="339">
        <f>IF(OR($C563&gt;M$7,$C563+$E563-1&lt;M$7),0,$D563-SUM($F439:L439))</f>
        <v>0</v>
      </c>
      <c r="N563" s="339">
        <f>IF(OR($C563&gt;N$7,$C563+$E563-1&lt;N$7),0,$D563-SUM($F439:M439))</f>
        <v>0</v>
      </c>
      <c r="O563" s="339">
        <f>IF(OR($C563&gt;O$7,$C563+$E563-1&lt;O$7),0,$D563-SUM($F439:N439))</f>
        <v>0</v>
      </c>
      <c r="P563" s="339">
        <f>IF(OR($C563&gt;P$7,$C563+$E563-1&lt;P$7),0,$D563-SUM($F439:O439))</f>
        <v>0</v>
      </c>
      <c r="Q563" s="339">
        <f>IF(OR($C563&gt;Q$7,$C563+$E563-1&lt;Q$7),0,$D563-SUM($F439:P439))</f>
        <v>0</v>
      </c>
      <c r="R563" s="339">
        <f>IF(OR($C563&gt;R$7,$C563+$E563-1&lt;R$7),0,$D563-SUM($F439:Q439))</f>
        <v>0</v>
      </c>
      <c r="S563" s="339">
        <f>IF(OR($C563&gt;S$7,$C563+$E563-1&lt;S$7),0,$D563-SUM($F439:R439))</f>
        <v>0</v>
      </c>
      <c r="T563" s="339">
        <f>IF(OR($C563&gt;T$7,$C563+$E563-1&lt;T$7),0,$D563-SUM($F439:S439))</f>
        <v>0</v>
      </c>
      <c r="U563" s="339">
        <f>IF(OR($C563&gt;U$7,$C563+$E563-1&lt;U$7),0,$D563-SUM($F439:T439))</f>
        <v>0</v>
      </c>
      <c r="V563" s="339">
        <f>IF(OR($C563&gt;V$7,$C563+$E563-1&lt;V$7),0,$D563-SUM($F439:U439))</f>
        <v>0</v>
      </c>
      <c r="W563" s="339">
        <f>IF(OR($C563&gt;W$7,$C563+$E563-1&lt;W$7),0,$D563-SUM($F439:V439))</f>
        <v>0</v>
      </c>
      <c r="X563" s="339">
        <f>IF(OR($C563&gt;X$7,$C563+$E563-1&lt;X$7),0,$D563-SUM($F439:W439))</f>
        <v>0</v>
      </c>
      <c r="Y563" s="339">
        <f>IF(OR($C563&gt;Y$7,$C563+$E563-1&lt;Y$7),0,$D563-SUM($F439:X439))</f>
        <v>0</v>
      </c>
      <c r="Z563" s="339">
        <f>IF(OR($C563&gt;Z$7,$C563+$E563-1&lt;Z$7),0,$D563-SUM($F439:Y439))</f>
        <v>0</v>
      </c>
      <c r="AA563" s="339">
        <f>IF(OR($C563&gt;AA$7,$C563+$E563-1&lt;AA$7),0,$D563-SUM($F439:Z439))</f>
        <v>0</v>
      </c>
      <c r="AB563" s="339">
        <f>IF(OR($C563&gt;AB$7,$C563+$E563-1&lt;AB$7),0,$D563-SUM($F439:AA439))</f>
        <v>0</v>
      </c>
      <c r="AC563" s="339">
        <f>IF(OR($C563&gt;AC$7,$C563+$E563-1&lt;AC$7),0,$D563-SUM($F439:AB439))</f>
        <v>0</v>
      </c>
      <c r="AD563" s="339">
        <f>IF(OR($C563&gt;AD$7,$C563+$E563-1&lt;AD$7),0,$D563-SUM($F439:AC439))</f>
        <v>0</v>
      </c>
      <c r="AE563" s="339">
        <f>IF(OR($C563&gt;AE$7,$C563+$E563-1&lt;AE$7),0,$D563-SUM($F439:AD439))</f>
        <v>0</v>
      </c>
      <c r="AF563" s="339">
        <f>IF(OR($C563&gt;AF$7,$C563+$E563-1&lt;AF$7),0,$D563-SUM($F439:AE439))</f>
        <v>0</v>
      </c>
      <c r="AG563" s="339">
        <f>IF(OR($C563&gt;AG$7,$C563+$E563-1&lt;AG$7),0,$D563-SUM($F439:AF439))</f>
        <v>0</v>
      </c>
      <c r="AH563" s="339">
        <f>IF(OR($C563&gt;AH$7,$C563+$E563-1&lt;AH$7),0,$D563-SUM($F439:AG439))</f>
        <v>0</v>
      </c>
      <c r="AI563" s="339">
        <f>IF(OR($C563&gt;AI$7,$C563+$E563-1&lt;AI$7),0,$D563-SUM($F439:AH439))</f>
        <v>0</v>
      </c>
      <c r="AJ563" s="339">
        <f>IF(OR($C563&gt;AJ$7,$C563+$E563-1&lt;AJ$7),0,$D563-SUM($F439:AI439))</f>
        <v>0</v>
      </c>
      <c r="AK563" s="339">
        <f>IF(OR($C563&gt;AK$7,$C563+$E563-1&lt;AK$7),0,$D563-SUM($F439:AJ439))</f>
        <v>0</v>
      </c>
      <c r="AL563" s="339">
        <f>IF(OR($C563&gt;AL$7,$C563+$E563-1&lt;AL$7),0,$D563-SUM($F439:AK439))</f>
        <v>0</v>
      </c>
      <c r="AM563" s="339">
        <f>IF(OR($C563&gt;AM$7,$C563+$E563-1&lt;AM$7),0,$D563-SUM($F439:AL439))</f>
        <v>0</v>
      </c>
      <c r="AN563" s="339">
        <f>IF(OR($C563&gt;AN$7,$C563+$E563-1&lt;AN$7),0,$D563-SUM($F439:AM439))</f>
        <v>0</v>
      </c>
      <c r="AO563" s="339">
        <f>IF(OR($C563&gt;AO$7,$C563+$E563-1&lt;AO$7),0,$D563-SUM($F439:AN439))</f>
        <v>0</v>
      </c>
      <c r="AP563" s="339">
        <f>IF(OR($C563&gt;AP$7,$C563+$E563-1&lt;AP$7),0,$D563-SUM($F439:AO439))</f>
        <v>0</v>
      </c>
      <c r="AQ563" s="339">
        <f>IF(OR($C563&gt;AQ$7,$C563+$E563-1&lt;AQ$7),0,$D563-SUM($F439:AP439))</f>
        <v>0</v>
      </c>
      <c r="AR563" s="339">
        <f>IF(OR($C563&gt;AR$7,$C563+$E563-1&lt;AR$7),0,$D563-SUM($F439:AQ439))</f>
        <v>0</v>
      </c>
      <c r="AS563" s="339">
        <f>IF(OR($C563&gt;AS$7,$C563+$E563-1&lt;AS$7),0,$D563-SUM($F439:AR439))</f>
        <v>0</v>
      </c>
      <c r="AT563" s="339">
        <f>IF(OR($C563&gt;AT$7,$C563+$E563-1&lt;AT$7),0,$D563-SUM($F439:AS439))</f>
        <v>0</v>
      </c>
      <c r="AU563" s="339">
        <f>IF(OR($C563&gt;AU$7,$C563+$E563-1&lt;AU$7),0,$D563-SUM($F439:AT439))</f>
        <v>0</v>
      </c>
      <c r="AV563" s="339">
        <f>IF(OR($C563&gt;AV$7,$C563+$E563-1&lt;AV$7),0,$D563-SUM($F439:AU439))</f>
        <v>0</v>
      </c>
      <c r="AW563" s="339">
        <f>IF(OR($C563&gt;AW$7,$C563+$E563-1&lt;AW$7),0,$D563-SUM($F439:AV439))</f>
        <v>0</v>
      </c>
      <c r="AX563" s="339">
        <f>IF(OR($C563&gt;AX$7,$C563+$E563-1&lt;AX$7),0,$D563-SUM($F439:AW439))</f>
        <v>0</v>
      </c>
      <c r="AY563" s="339">
        <f>IF(OR($C563&gt;AY$7,$C563+$E563-1&lt;AY$7),0,$D563-SUM($F439:AX439))</f>
        <v>0</v>
      </c>
      <c r="AZ563" s="339">
        <f>IF(OR($C563&gt;AZ$7,$C563+$E563-1&lt;AZ$7),0,$D563-SUM($F439:AY439))</f>
        <v>0</v>
      </c>
      <c r="BA563" s="339">
        <f>IF(OR($C563&gt;BA$7,$C563+$E563-1&lt;BA$7),0,$D563-SUM($F439:AZ439))</f>
        <v>0</v>
      </c>
      <c r="BB563" s="339">
        <f>IF(OR($C563&gt;BB$7,$C563+$E563-1&lt;BB$7),0,$D563-SUM($F439:BA439))</f>
        <v>0</v>
      </c>
      <c r="BC563" s="339">
        <f>IF(OR($C563&gt;BC$7,$C563+$E563-1&lt;BC$7),0,$D563-SUM($F439:BB439))</f>
        <v>0</v>
      </c>
      <c r="BD563" s="339">
        <f>IF(OR($C563&gt;BD$7,$C563+$E563-1&lt;BD$7),0,$D563-SUM($F439:BC439))</f>
        <v>0</v>
      </c>
      <c r="BE563" s="339">
        <f>IF(OR($C563&gt;BE$7,$C563+$E563-1&lt;BE$7),0,$D563-SUM($F439:BD439))</f>
        <v>0</v>
      </c>
      <c r="BF563" s="339">
        <f>IF(OR($C563&gt;BF$7,$C563+$E563-1&lt;BF$7),0,$D563-SUM($F439:BE439))</f>
        <v>0</v>
      </c>
      <c r="BG563" s="339">
        <f>IF(OR($C563&gt;BG$7,$C563+$E563-1&lt;BG$7),0,$D563-SUM($F439:BF439))</f>
        <v>0</v>
      </c>
      <c r="BH563" s="339">
        <f>IF(OR($C563&gt;BH$7,$C563+$E563-1&lt;BH$7),0,$D563-SUM($F439:BG439))</f>
        <v>0</v>
      </c>
      <c r="BI563" s="339">
        <f>IF(OR($C563&gt;BI$7,$C563+$E563-1&lt;BI$7),0,$D563-SUM($F439:BH439))</f>
        <v>0</v>
      </c>
      <c r="BJ563" s="339">
        <f>IF(OR($C563&gt;BJ$7,$C563+$E563-1&lt;BJ$7),0,$D563-SUM($F439:BI439))</f>
        <v>0</v>
      </c>
      <c r="BK563" s="339">
        <f>IF(OR($C563&gt;BK$7,$C563+$E563-1&lt;BK$7),0,$D563-SUM($F439:BJ439))</f>
        <v>0</v>
      </c>
      <c r="BL563" s="339">
        <f>IF(OR($C563&gt;BL$7,$C563+$E563-1&lt;BL$7),0,$D563-SUM($F439:BK439))</f>
        <v>0</v>
      </c>
      <c r="BM563" s="339">
        <f>IF(OR($C563&gt;BM$7,$C563+$E563-1&lt;BM$7),0,$D563-SUM($F439:BL439))</f>
        <v>0</v>
      </c>
      <c r="BN563" s="339">
        <f>IF(OR($C563&gt;BN$7,$C563+$E563-1&lt;BN$7),0,$D563-SUM($F439:BM439))</f>
        <v>0</v>
      </c>
      <c r="BO563" s="253"/>
      <c r="BP563" s="253"/>
      <c r="BQ563" s="253"/>
      <c r="BR563" s="253"/>
      <c r="BS563" s="253"/>
      <c r="BT563" s="253"/>
      <c r="BU563" s="253"/>
      <c r="BV563" s="253"/>
      <c r="BW563" s="253"/>
      <c r="BX563" s="253"/>
      <c r="BY563" s="253"/>
      <c r="BZ563" s="253"/>
      <c r="CA563" s="253"/>
      <c r="CB563" s="253"/>
      <c r="CC563" s="253"/>
      <c r="CD563" s="253"/>
      <c r="CE563" s="253"/>
      <c r="CF563" s="253"/>
      <c r="CG563" s="253"/>
      <c r="CH563" s="253"/>
      <c r="CI563" s="253"/>
      <c r="CJ563" s="253"/>
      <c r="CK563" s="253"/>
      <c r="CL563" s="253"/>
    </row>
    <row r="564" spans="1:90" hidden="1" outlineLevel="1" x14ac:dyDescent="0.15">
      <c r="A564" s="112"/>
      <c r="B564" s="87"/>
      <c r="C564" s="8">
        <v>26</v>
      </c>
      <c r="D564" s="337">
        <v>0</v>
      </c>
      <c r="E564" s="8">
        <f t="shared" si="40"/>
        <v>0</v>
      </c>
      <c r="F564" s="338"/>
      <c r="G564" s="339">
        <f>IF(OR($C564&gt;G$7,$C564+$E564-1&lt;G$7),0,$D564-SUM($F440:F440))</f>
        <v>0</v>
      </c>
      <c r="H564" s="339">
        <f>IF(OR($C564&gt;H$7,$C564+$E564-1&lt;H$7),0,$D564-SUM($F440:G440))</f>
        <v>0</v>
      </c>
      <c r="I564" s="339">
        <f>IF(OR($C564&gt;I$7,$C564+$E564-1&lt;I$7),0,$D564-SUM($F440:H440))</f>
        <v>0</v>
      </c>
      <c r="J564" s="339">
        <f>IF(OR($C564&gt;J$7,$C564+$E564-1&lt;J$7),0,$D564-SUM($F440:I440))</f>
        <v>0</v>
      </c>
      <c r="K564" s="339">
        <f>IF(OR($C564&gt;K$7,$C564+$E564-1&lt;K$7),0,$D564-SUM($F440:J440))</f>
        <v>0</v>
      </c>
      <c r="L564" s="339">
        <f>IF(OR($C564&gt;L$7,$C564+$E564-1&lt;L$7),0,$D564-SUM($F440:K440))</f>
        <v>0</v>
      </c>
      <c r="M564" s="339">
        <f>IF(OR($C564&gt;M$7,$C564+$E564-1&lt;M$7),0,$D564-SUM($F440:L440))</f>
        <v>0</v>
      </c>
      <c r="N564" s="339">
        <f>IF(OR($C564&gt;N$7,$C564+$E564-1&lt;N$7),0,$D564-SUM($F440:M440))</f>
        <v>0</v>
      </c>
      <c r="O564" s="339">
        <f>IF(OR($C564&gt;O$7,$C564+$E564-1&lt;O$7),0,$D564-SUM($F440:N440))</f>
        <v>0</v>
      </c>
      <c r="P564" s="339">
        <f>IF(OR($C564&gt;P$7,$C564+$E564-1&lt;P$7),0,$D564-SUM($F440:O440))</f>
        <v>0</v>
      </c>
      <c r="Q564" s="339">
        <f>IF(OR($C564&gt;Q$7,$C564+$E564-1&lt;Q$7),0,$D564-SUM($F440:P440))</f>
        <v>0</v>
      </c>
      <c r="R564" s="339">
        <f>IF(OR($C564&gt;R$7,$C564+$E564-1&lt;R$7),0,$D564-SUM($F440:Q440))</f>
        <v>0</v>
      </c>
      <c r="S564" s="339">
        <f>IF(OR($C564&gt;S$7,$C564+$E564-1&lt;S$7),0,$D564-SUM($F440:R440))</f>
        <v>0</v>
      </c>
      <c r="T564" s="339">
        <f>IF(OR($C564&gt;T$7,$C564+$E564-1&lt;T$7),0,$D564-SUM($F440:S440))</f>
        <v>0</v>
      </c>
      <c r="U564" s="339">
        <f>IF(OR($C564&gt;U$7,$C564+$E564-1&lt;U$7),0,$D564-SUM($F440:T440))</f>
        <v>0</v>
      </c>
      <c r="V564" s="339">
        <f>IF(OR($C564&gt;V$7,$C564+$E564-1&lt;V$7),0,$D564-SUM($F440:U440))</f>
        <v>0</v>
      </c>
      <c r="W564" s="339">
        <f>IF(OR($C564&gt;W$7,$C564+$E564-1&lt;W$7),0,$D564-SUM($F440:V440))</f>
        <v>0</v>
      </c>
      <c r="X564" s="339">
        <f>IF(OR($C564&gt;X$7,$C564+$E564-1&lt;X$7),0,$D564-SUM($F440:W440))</f>
        <v>0</v>
      </c>
      <c r="Y564" s="339">
        <f>IF(OR($C564&gt;Y$7,$C564+$E564-1&lt;Y$7),0,$D564-SUM($F440:X440))</f>
        <v>0</v>
      </c>
      <c r="Z564" s="339">
        <f>IF(OR($C564&gt;Z$7,$C564+$E564-1&lt;Z$7),0,$D564-SUM($F440:Y440))</f>
        <v>0</v>
      </c>
      <c r="AA564" s="339">
        <f>IF(OR($C564&gt;AA$7,$C564+$E564-1&lt;AA$7),0,$D564-SUM($F440:Z440))</f>
        <v>0</v>
      </c>
      <c r="AB564" s="339">
        <f>IF(OR($C564&gt;AB$7,$C564+$E564-1&lt;AB$7),0,$D564-SUM($F440:AA440))</f>
        <v>0</v>
      </c>
      <c r="AC564" s="339">
        <f>IF(OR($C564&gt;AC$7,$C564+$E564-1&lt;AC$7),0,$D564-SUM($F440:AB440))</f>
        <v>0</v>
      </c>
      <c r="AD564" s="339">
        <f>IF(OR($C564&gt;AD$7,$C564+$E564-1&lt;AD$7),0,$D564-SUM($F440:AC440))</f>
        <v>0</v>
      </c>
      <c r="AE564" s="339">
        <f>IF(OR($C564&gt;AE$7,$C564+$E564-1&lt;AE$7),0,$D564-SUM($F440:AD440))</f>
        <v>0</v>
      </c>
      <c r="AF564" s="339">
        <f>IF(OR($C564&gt;AF$7,$C564+$E564-1&lt;AF$7),0,$D564-SUM($F440:AE440))</f>
        <v>0</v>
      </c>
      <c r="AG564" s="339">
        <f>IF(OR($C564&gt;AG$7,$C564+$E564-1&lt;AG$7),0,$D564-SUM($F440:AF440))</f>
        <v>0</v>
      </c>
      <c r="AH564" s="339">
        <f>IF(OR($C564&gt;AH$7,$C564+$E564-1&lt;AH$7),0,$D564-SUM($F440:AG440))</f>
        <v>0</v>
      </c>
      <c r="AI564" s="339">
        <f>IF(OR($C564&gt;AI$7,$C564+$E564-1&lt;AI$7),0,$D564-SUM($F440:AH440))</f>
        <v>0</v>
      </c>
      <c r="AJ564" s="339">
        <f>IF(OR($C564&gt;AJ$7,$C564+$E564-1&lt;AJ$7),0,$D564-SUM($F440:AI440))</f>
        <v>0</v>
      </c>
      <c r="AK564" s="339">
        <f>IF(OR($C564&gt;AK$7,$C564+$E564-1&lt;AK$7),0,$D564-SUM($F440:AJ440))</f>
        <v>0</v>
      </c>
      <c r="AL564" s="339">
        <f>IF(OR($C564&gt;AL$7,$C564+$E564-1&lt;AL$7),0,$D564-SUM($F440:AK440))</f>
        <v>0</v>
      </c>
      <c r="AM564" s="339">
        <f>IF(OR($C564&gt;AM$7,$C564+$E564-1&lt;AM$7),0,$D564-SUM($F440:AL440))</f>
        <v>0</v>
      </c>
      <c r="AN564" s="339">
        <f>IF(OR($C564&gt;AN$7,$C564+$E564-1&lt;AN$7),0,$D564-SUM($F440:AM440))</f>
        <v>0</v>
      </c>
      <c r="AO564" s="339">
        <f>IF(OR($C564&gt;AO$7,$C564+$E564-1&lt;AO$7),0,$D564-SUM($F440:AN440))</f>
        <v>0</v>
      </c>
      <c r="AP564" s="339">
        <f>IF(OR($C564&gt;AP$7,$C564+$E564-1&lt;AP$7),0,$D564-SUM($F440:AO440))</f>
        <v>0</v>
      </c>
      <c r="AQ564" s="339">
        <f>IF(OR($C564&gt;AQ$7,$C564+$E564-1&lt;AQ$7),0,$D564-SUM($F440:AP440))</f>
        <v>0</v>
      </c>
      <c r="AR564" s="339">
        <f>IF(OR($C564&gt;AR$7,$C564+$E564-1&lt;AR$7),0,$D564-SUM($F440:AQ440))</f>
        <v>0</v>
      </c>
      <c r="AS564" s="339">
        <f>IF(OR($C564&gt;AS$7,$C564+$E564-1&lt;AS$7),0,$D564-SUM($F440:AR440))</f>
        <v>0</v>
      </c>
      <c r="AT564" s="339">
        <f>IF(OR($C564&gt;AT$7,$C564+$E564-1&lt;AT$7),0,$D564-SUM($F440:AS440))</f>
        <v>0</v>
      </c>
      <c r="AU564" s="339">
        <f>IF(OR($C564&gt;AU$7,$C564+$E564-1&lt;AU$7),0,$D564-SUM($F440:AT440))</f>
        <v>0</v>
      </c>
      <c r="AV564" s="339">
        <f>IF(OR($C564&gt;AV$7,$C564+$E564-1&lt;AV$7),0,$D564-SUM($F440:AU440))</f>
        <v>0</v>
      </c>
      <c r="AW564" s="339">
        <f>IF(OR($C564&gt;AW$7,$C564+$E564-1&lt;AW$7),0,$D564-SUM($F440:AV440))</f>
        <v>0</v>
      </c>
      <c r="AX564" s="339">
        <f>IF(OR($C564&gt;AX$7,$C564+$E564-1&lt;AX$7),0,$D564-SUM($F440:AW440))</f>
        <v>0</v>
      </c>
      <c r="AY564" s="339">
        <f>IF(OR($C564&gt;AY$7,$C564+$E564-1&lt;AY$7),0,$D564-SUM($F440:AX440))</f>
        <v>0</v>
      </c>
      <c r="AZ564" s="339">
        <f>IF(OR($C564&gt;AZ$7,$C564+$E564-1&lt;AZ$7),0,$D564-SUM($F440:AY440))</f>
        <v>0</v>
      </c>
      <c r="BA564" s="339">
        <f>IF(OR($C564&gt;BA$7,$C564+$E564-1&lt;BA$7),0,$D564-SUM($F440:AZ440))</f>
        <v>0</v>
      </c>
      <c r="BB564" s="339">
        <f>IF(OR($C564&gt;BB$7,$C564+$E564-1&lt;BB$7),0,$D564-SUM($F440:BA440))</f>
        <v>0</v>
      </c>
      <c r="BC564" s="339">
        <f>IF(OR($C564&gt;BC$7,$C564+$E564-1&lt;BC$7),0,$D564-SUM($F440:BB440))</f>
        <v>0</v>
      </c>
      <c r="BD564" s="339">
        <f>IF(OR($C564&gt;BD$7,$C564+$E564-1&lt;BD$7),0,$D564-SUM($F440:BC440))</f>
        <v>0</v>
      </c>
      <c r="BE564" s="339">
        <f>IF(OR($C564&gt;BE$7,$C564+$E564-1&lt;BE$7),0,$D564-SUM($F440:BD440))</f>
        <v>0</v>
      </c>
      <c r="BF564" s="339">
        <f>IF(OR($C564&gt;BF$7,$C564+$E564-1&lt;BF$7),0,$D564-SUM($F440:BE440))</f>
        <v>0</v>
      </c>
      <c r="BG564" s="339">
        <f>IF(OR($C564&gt;BG$7,$C564+$E564-1&lt;BG$7),0,$D564-SUM($F440:BF440))</f>
        <v>0</v>
      </c>
      <c r="BH564" s="339">
        <f>IF(OR($C564&gt;BH$7,$C564+$E564-1&lt;BH$7),0,$D564-SUM($F440:BG440))</f>
        <v>0</v>
      </c>
      <c r="BI564" s="339">
        <f>IF(OR($C564&gt;BI$7,$C564+$E564-1&lt;BI$7),0,$D564-SUM($F440:BH440))</f>
        <v>0</v>
      </c>
      <c r="BJ564" s="339">
        <f>IF(OR($C564&gt;BJ$7,$C564+$E564-1&lt;BJ$7),0,$D564-SUM($F440:BI440))</f>
        <v>0</v>
      </c>
      <c r="BK564" s="339">
        <f>IF(OR($C564&gt;BK$7,$C564+$E564-1&lt;BK$7),0,$D564-SUM($F440:BJ440))</f>
        <v>0</v>
      </c>
      <c r="BL564" s="339">
        <f>IF(OR($C564&gt;BL$7,$C564+$E564-1&lt;BL$7),0,$D564-SUM($F440:BK440))</f>
        <v>0</v>
      </c>
      <c r="BM564" s="339">
        <f>IF(OR($C564&gt;BM$7,$C564+$E564-1&lt;BM$7),0,$D564-SUM($F440:BL440))</f>
        <v>0</v>
      </c>
      <c r="BN564" s="339">
        <f>IF(OR($C564&gt;BN$7,$C564+$E564-1&lt;BN$7),0,$D564-SUM($F440:BM440))</f>
        <v>0</v>
      </c>
      <c r="BO564" s="253"/>
      <c r="BP564" s="253"/>
      <c r="BQ564" s="253"/>
      <c r="BR564" s="253"/>
      <c r="BS564" s="253"/>
      <c r="BT564" s="253"/>
      <c r="BU564" s="253"/>
      <c r="BV564" s="253"/>
      <c r="BW564" s="253"/>
      <c r="BX564" s="253"/>
      <c r="BY564" s="253"/>
      <c r="BZ564" s="253"/>
      <c r="CA564" s="253"/>
      <c r="CB564" s="253"/>
      <c r="CC564" s="253"/>
      <c r="CD564" s="253"/>
      <c r="CE564" s="253"/>
      <c r="CF564" s="253"/>
      <c r="CG564" s="253"/>
      <c r="CH564" s="253"/>
      <c r="CI564" s="253"/>
      <c r="CJ564" s="253"/>
      <c r="CK564" s="253"/>
      <c r="CL564" s="253"/>
    </row>
    <row r="565" spans="1:90" hidden="1" outlineLevel="1" x14ac:dyDescent="0.15">
      <c r="A565" s="112"/>
      <c r="B565" s="87"/>
      <c r="C565" s="8">
        <v>27</v>
      </c>
      <c r="D565" s="337">
        <v>0</v>
      </c>
      <c r="E565" s="8">
        <f t="shared" si="40"/>
        <v>0</v>
      </c>
      <c r="F565" s="338"/>
      <c r="G565" s="339">
        <f>IF(OR($C565&gt;G$7,$C565+$E565-1&lt;G$7),0,$D565-SUM($F441:F441))</f>
        <v>0</v>
      </c>
      <c r="H565" s="339">
        <f>IF(OR($C565&gt;H$7,$C565+$E565-1&lt;H$7),0,$D565-SUM($F441:G441))</f>
        <v>0</v>
      </c>
      <c r="I565" s="339">
        <f>IF(OR($C565&gt;I$7,$C565+$E565-1&lt;I$7),0,$D565-SUM($F441:H441))</f>
        <v>0</v>
      </c>
      <c r="J565" s="339">
        <f>IF(OR($C565&gt;J$7,$C565+$E565-1&lt;J$7),0,$D565-SUM($F441:I441))</f>
        <v>0</v>
      </c>
      <c r="K565" s="339">
        <f>IF(OR($C565&gt;K$7,$C565+$E565-1&lt;K$7),0,$D565-SUM($F441:J441))</f>
        <v>0</v>
      </c>
      <c r="L565" s="339">
        <f>IF(OR($C565&gt;L$7,$C565+$E565-1&lt;L$7),0,$D565-SUM($F441:K441))</f>
        <v>0</v>
      </c>
      <c r="M565" s="339">
        <f>IF(OR($C565&gt;M$7,$C565+$E565-1&lt;M$7),0,$D565-SUM($F441:L441))</f>
        <v>0</v>
      </c>
      <c r="N565" s="339">
        <f>IF(OR($C565&gt;N$7,$C565+$E565-1&lt;N$7),0,$D565-SUM($F441:M441))</f>
        <v>0</v>
      </c>
      <c r="O565" s="339">
        <f>IF(OR($C565&gt;O$7,$C565+$E565-1&lt;O$7),0,$D565-SUM($F441:N441))</f>
        <v>0</v>
      </c>
      <c r="P565" s="339">
        <f>IF(OR($C565&gt;P$7,$C565+$E565-1&lt;P$7),0,$D565-SUM($F441:O441))</f>
        <v>0</v>
      </c>
      <c r="Q565" s="339">
        <f>IF(OR($C565&gt;Q$7,$C565+$E565-1&lt;Q$7),0,$D565-SUM($F441:P441))</f>
        <v>0</v>
      </c>
      <c r="R565" s="339">
        <f>IF(OR($C565&gt;R$7,$C565+$E565-1&lt;R$7),0,$D565-SUM($F441:Q441))</f>
        <v>0</v>
      </c>
      <c r="S565" s="339">
        <f>IF(OR($C565&gt;S$7,$C565+$E565-1&lt;S$7),0,$D565-SUM($F441:R441))</f>
        <v>0</v>
      </c>
      <c r="T565" s="339">
        <f>IF(OR($C565&gt;T$7,$C565+$E565-1&lt;T$7),0,$D565-SUM($F441:S441))</f>
        <v>0</v>
      </c>
      <c r="U565" s="339">
        <f>IF(OR($C565&gt;U$7,$C565+$E565-1&lt;U$7),0,$D565-SUM($F441:T441))</f>
        <v>0</v>
      </c>
      <c r="V565" s="339">
        <f>IF(OR($C565&gt;V$7,$C565+$E565-1&lt;V$7),0,$D565-SUM($F441:U441))</f>
        <v>0</v>
      </c>
      <c r="W565" s="339">
        <f>IF(OR($C565&gt;W$7,$C565+$E565-1&lt;W$7),0,$D565-SUM($F441:V441))</f>
        <v>0</v>
      </c>
      <c r="X565" s="339">
        <f>IF(OR($C565&gt;X$7,$C565+$E565-1&lt;X$7),0,$D565-SUM($F441:W441))</f>
        <v>0</v>
      </c>
      <c r="Y565" s="339">
        <f>IF(OR($C565&gt;Y$7,$C565+$E565-1&lt;Y$7),0,$D565-SUM($F441:X441))</f>
        <v>0</v>
      </c>
      <c r="Z565" s="339">
        <f>IF(OR($C565&gt;Z$7,$C565+$E565-1&lt;Z$7),0,$D565-SUM($F441:Y441))</f>
        <v>0</v>
      </c>
      <c r="AA565" s="339">
        <f>IF(OR($C565&gt;AA$7,$C565+$E565-1&lt;AA$7),0,$D565-SUM($F441:Z441))</f>
        <v>0</v>
      </c>
      <c r="AB565" s="339">
        <f>IF(OR($C565&gt;AB$7,$C565+$E565-1&lt;AB$7),0,$D565-SUM($F441:AA441))</f>
        <v>0</v>
      </c>
      <c r="AC565" s="339">
        <f>IF(OR($C565&gt;AC$7,$C565+$E565-1&lt;AC$7),0,$D565-SUM($F441:AB441))</f>
        <v>0</v>
      </c>
      <c r="AD565" s="339">
        <f>IF(OR($C565&gt;AD$7,$C565+$E565-1&lt;AD$7),0,$D565-SUM($F441:AC441))</f>
        <v>0</v>
      </c>
      <c r="AE565" s="339">
        <f>IF(OR($C565&gt;AE$7,$C565+$E565-1&lt;AE$7),0,$D565-SUM($F441:AD441))</f>
        <v>0</v>
      </c>
      <c r="AF565" s="339">
        <f>IF(OR($C565&gt;AF$7,$C565+$E565-1&lt;AF$7),0,$D565-SUM($F441:AE441))</f>
        <v>0</v>
      </c>
      <c r="AG565" s="339">
        <f>IF(OR($C565&gt;AG$7,$C565+$E565-1&lt;AG$7),0,$D565-SUM($F441:AF441))</f>
        <v>0</v>
      </c>
      <c r="AH565" s="339">
        <f>IF(OR($C565&gt;AH$7,$C565+$E565-1&lt;AH$7),0,$D565-SUM($F441:AG441))</f>
        <v>0</v>
      </c>
      <c r="AI565" s="339">
        <f>IF(OR($C565&gt;AI$7,$C565+$E565-1&lt;AI$7),0,$D565-SUM($F441:AH441))</f>
        <v>0</v>
      </c>
      <c r="AJ565" s="339">
        <f>IF(OR($C565&gt;AJ$7,$C565+$E565-1&lt;AJ$7),0,$D565-SUM($F441:AI441))</f>
        <v>0</v>
      </c>
      <c r="AK565" s="339">
        <f>IF(OR($C565&gt;AK$7,$C565+$E565-1&lt;AK$7),0,$D565-SUM($F441:AJ441))</f>
        <v>0</v>
      </c>
      <c r="AL565" s="339">
        <f>IF(OR($C565&gt;AL$7,$C565+$E565-1&lt;AL$7),0,$D565-SUM($F441:AK441))</f>
        <v>0</v>
      </c>
      <c r="AM565" s="339">
        <f>IF(OR($C565&gt;AM$7,$C565+$E565-1&lt;AM$7),0,$D565-SUM($F441:AL441))</f>
        <v>0</v>
      </c>
      <c r="AN565" s="339">
        <f>IF(OR($C565&gt;AN$7,$C565+$E565-1&lt;AN$7),0,$D565-SUM($F441:AM441))</f>
        <v>0</v>
      </c>
      <c r="AO565" s="339">
        <f>IF(OR($C565&gt;AO$7,$C565+$E565-1&lt;AO$7),0,$D565-SUM($F441:AN441))</f>
        <v>0</v>
      </c>
      <c r="AP565" s="339">
        <f>IF(OR($C565&gt;AP$7,$C565+$E565-1&lt;AP$7),0,$D565-SUM($F441:AO441))</f>
        <v>0</v>
      </c>
      <c r="AQ565" s="339">
        <f>IF(OR($C565&gt;AQ$7,$C565+$E565-1&lt;AQ$7),0,$D565-SUM($F441:AP441))</f>
        <v>0</v>
      </c>
      <c r="AR565" s="339">
        <f>IF(OR($C565&gt;AR$7,$C565+$E565-1&lt;AR$7),0,$D565-SUM($F441:AQ441))</f>
        <v>0</v>
      </c>
      <c r="AS565" s="339">
        <f>IF(OR($C565&gt;AS$7,$C565+$E565-1&lt;AS$7),0,$D565-SUM($F441:AR441))</f>
        <v>0</v>
      </c>
      <c r="AT565" s="339">
        <f>IF(OR($C565&gt;AT$7,$C565+$E565-1&lt;AT$7),0,$D565-SUM($F441:AS441))</f>
        <v>0</v>
      </c>
      <c r="AU565" s="339">
        <f>IF(OR($C565&gt;AU$7,$C565+$E565-1&lt;AU$7),0,$D565-SUM($F441:AT441))</f>
        <v>0</v>
      </c>
      <c r="AV565" s="339">
        <f>IF(OR($C565&gt;AV$7,$C565+$E565-1&lt;AV$7),0,$D565-SUM($F441:AU441))</f>
        <v>0</v>
      </c>
      <c r="AW565" s="339">
        <f>IF(OR($C565&gt;AW$7,$C565+$E565-1&lt;AW$7),0,$D565-SUM($F441:AV441))</f>
        <v>0</v>
      </c>
      <c r="AX565" s="339">
        <f>IF(OR($C565&gt;AX$7,$C565+$E565-1&lt;AX$7),0,$D565-SUM($F441:AW441))</f>
        <v>0</v>
      </c>
      <c r="AY565" s="339">
        <f>IF(OR($C565&gt;AY$7,$C565+$E565-1&lt;AY$7),0,$D565-SUM($F441:AX441))</f>
        <v>0</v>
      </c>
      <c r="AZ565" s="339">
        <f>IF(OR($C565&gt;AZ$7,$C565+$E565-1&lt;AZ$7),0,$D565-SUM($F441:AY441))</f>
        <v>0</v>
      </c>
      <c r="BA565" s="339">
        <f>IF(OR($C565&gt;BA$7,$C565+$E565-1&lt;BA$7),0,$D565-SUM($F441:AZ441))</f>
        <v>0</v>
      </c>
      <c r="BB565" s="339">
        <f>IF(OR($C565&gt;BB$7,$C565+$E565-1&lt;BB$7),0,$D565-SUM($F441:BA441))</f>
        <v>0</v>
      </c>
      <c r="BC565" s="339">
        <f>IF(OR($C565&gt;BC$7,$C565+$E565-1&lt;BC$7),0,$D565-SUM($F441:BB441))</f>
        <v>0</v>
      </c>
      <c r="BD565" s="339">
        <f>IF(OR($C565&gt;BD$7,$C565+$E565-1&lt;BD$7),0,$D565-SUM($F441:BC441))</f>
        <v>0</v>
      </c>
      <c r="BE565" s="339">
        <f>IF(OR($C565&gt;BE$7,$C565+$E565-1&lt;BE$7),0,$D565-SUM($F441:BD441))</f>
        <v>0</v>
      </c>
      <c r="BF565" s="339">
        <f>IF(OR($C565&gt;BF$7,$C565+$E565-1&lt;BF$7),0,$D565-SUM($F441:BE441))</f>
        <v>0</v>
      </c>
      <c r="BG565" s="339">
        <f>IF(OR($C565&gt;BG$7,$C565+$E565-1&lt;BG$7),0,$D565-SUM($F441:BF441))</f>
        <v>0</v>
      </c>
      <c r="BH565" s="339">
        <f>IF(OR($C565&gt;BH$7,$C565+$E565-1&lt;BH$7),0,$D565-SUM($F441:BG441))</f>
        <v>0</v>
      </c>
      <c r="BI565" s="339">
        <f>IF(OR($C565&gt;BI$7,$C565+$E565-1&lt;BI$7),0,$D565-SUM($F441:BH441))</f>
        <v>0</v>
      </c>
      <c r="BJ565" s="339">
        <f>IF(OR($C565&gt;BJ$7,$C565+$E565-1&lt;BJ$7),0,$D565-SUM($F441:BI441))</f>
        <v>0</v>
      </c>
      <c r="BK565" s="339">
        <f>IF(OR($C565&gt;BK$7,$C565+$E565-1&lt;BK$7),0,$D565-SUM($F441:BJ441))</f>
        <v>0</v>
      </c>
      <c r="BL565" s="339">
        <f>IF(OR($C565&gt;BL$7,$C565+$E565-1&lt;BL$7),0,$D565-SUM($F441:BK441))</f>
        <v>0</v>
      </c>
      <c r="BM565" s="339">
        <f>IF(OR($C565&gt;BM$7,$C565+$E565-1&lt;BM$7),0,$D565-SUM($F441:BL441))</f>
        <v>0</v>
      </c>
      <c r="BN565" s="339">
        <f>IF(OR($C565&gt;BN$7,$C565+$E565-1&lt;BN$7),0,$D565-SUM($F441:BM441))</f>
        <v>0</v>
      </c>
      <c r="BO565" s="253"/>
      <c r="BP565" s="253"/>
      <c r="BQ565" s="253"/>
      <c r="BR565" s="253"/>
      <c r="BS565" s="253"/>
      <c r="BT565" s="253"/>
      <c r="BU565" s="253"/>
      <c r="BV565" s="253"/>
      <c r="BW565" s="253"/>
      <c r="BX565" s="253"/>
      <c r="BY565" s="253"/>
      <c r="BZ565" s="253"/>
      <c r="CA565" s="253"/>
      <c r="CB565" s="253"/>
      <c r="CC565" s="253"/>
      <c r="CD565" s="253"/>
      <c r="CE565" s="253"/>
      <c r="CF565" s="253"/>
      <c r="CG565" s="253"/>
      <c r="CH565" s="253"/>
      <c r="CI565" s="253"/>
      <c r="CJ565" s="253"/>
      <c r="CK565" s="253"/>
      <c r="CL565" s="253"/>
    </row>
    <row r="566" spans="1:90" hidden="1" outlineLevel="1" x14ac:dyDescent="0.15">
      <c r="A566" s="112"/>
      <c r="B566" s="87"/>
      <c r="C566" s="8">
        <v>28</v>
      </c>
      <c r="D566" s="337">
        <v>0</v>
      </c>
      <c r="E566" s="8">
        <f t="shared" si="40"/>
        <v>0</v>
      </c>
      <c r="F566" s="338"/>
      <c r="G566" s="339">
        <f>IF(OR($C566&gt;G$7,$C566+$E566-1&lt;G$7),0,$D566-SUM($F442:F442))</f>
        <v>0</v>
      </c>
      <c r="H566" s="339">
        <f>IF(OR($C566&gt;H$7,$C566+$E566-1&lt;H$7),0,$D566-SUM($F442:G442))</f>
        <v>0</v>
      </c>
      <c r="I566" s="339">
        <f>IF(OR($C566&gt;I$7,$C566+$E566-1&lt;I$7),0,$D566-SUM($F442:H442))</f>
        <v>0</v>
      </c>
      <c r="J566" s="339">
        <f>IF(OR($C566&gt;J$7,$C566+$E566-1&lt;J$7),0,$D566-SUM($F442:I442))</f>
        <v>0</v>
      </c>
      <c r="K566" s="339">
        <f>IF(OR($C566&gt;K$7,$C566+$E566-1&lt;K$7),0,$D566-SUM($F442:J442))</f>
        <v>0</v>
      </c>
      <c r="L566" s="339">
        <f>IF(OR($C566&gt;L$7,$C566+$E566-1&lt;L$7),0,$D566-SUM($F442:K442))</f>
        <v>0</v>
      </c>
      <c r="M566" s="339">
        <f>IF(OR($C566&gt;M$7,$C566+$E566-1&lt;M$7),0,$D566-SUM($F442:L442))</f>
        <v>0</v>
      </c>
      <c r="N566" s="339">
        <f>IF(OR($C566&gt;N$7,$C566+$E566-1&lt;N$7),0,$D566-SUM($F442:M442))</f>
        <v>0</v>
      </c>
      <c r="O566" s="339">
        <f>IF(OR($C566&gt;O$7,$C566+$E566-1&lt;O$7),0,$D566-SUM($F442:N442))</f>
        <v>0</v>
      </c>
      <c r="P566" s="339">
        <f>IF(OR($C566&gt;P$7,$C566+$E566-1&lt;P$7),0,$D566-SUM($F442:O442))</f>
        <v>0</v>
      </c>
      <c r="Q566" s="339">
        <f>IF(OR($C566&gt;Q$7,$C566+$E566-1&lt;Q$7),0,$D566-SUM($F442:P442))</f>
        <v>0</v>
      </c>
      <c r="R566" s="339">
        <f>IF(OR($C566&gt;R$7,$C566+$E566-1&lt;R$7),0,$D566-SUM($F442:Q442))</f>
        <v>0</v>
      </c>
      <c r="S566" s="339">
        <f>IF(OR($C566&gt;S$7,$C566+$E566-1&lt;S$7),0,$D566-SUM($F442:R442))</f>
        <v>0</v>
      </c>
      <c r="T566" s="339">
        <f>IF(OR($C566&gt;T$7,$C566+$E566-1&lt;T$7),0,$D566-SUM($F442:S442))</f>
        <v>0</v>
      </c>
      <c r="U566" s="339">
        <f>IF(OR($C566&gt;U$7,$C566+$E566-1&lt;U$7),0,$D566-SUM($F442:T442))</f>
        <v>0</v>
      </c>
      <c r="V566" s="339">
        <f>IF(OR($C566&gt;V$7,$C566+$E566-1&lt;V$7),0,$D566-SUM($F442:U442))</f>
        <v>0</v>
      </c>
      <c r="W566" s="339">
        <f>IF(OR($C566&gt;W$7,$C566+$E566-1&lt;W$7),0,$D566-SUM($F442:V442))</f>
        <v>0</v>
      </c>
      <c r="X566" s="339">
        <f>IF(OR($C566&gt;X$7,$C566+$E566-1&lt;X$7),0,$D566-SUM($F442:W442))</f>
        <v>0</v>
      </c>
      <c r="Y566" s="339">
        <f>IF(OR($C566&gt;Y$7,$C566+$E566-1&lt;Y$7),0,$D566-SUM($F442:X442))</f>
        <v>0</v>
      </c>
      <c r="Z566" s="339">
        <f>IF(OR($C566&gt;Z$7,$C566+$E566-1&lt;Z$7),0,$D566-SUM($F442:Y442))</f>
        <v>0</v>
      </c>
      <c r="AA566" s="339">
        <f>IF(OR($C566&gt;AA$7,$C566+$E566-1&lt;AA$7),0,$D566-SUM($F442:Z442))</f>
        <v>0</v>
      </c>
      <c r="AB566" s="339">
        <f>IF(OR($C566&gt;AB$7,$C566+$E566-1&lt;AB$7),0,$D566-SUM($F442:AA442))</f>
        <v>0</v>
      </c>
      <c r="AC566" s="339">
        <f>IF(OR($C566&gt;AC$7,$C566+$E566-1&lt;AC$7),0,$D566-SUM($F442:AB442))</f>
        <v>0</v>
      </c>
      <c r="AD566" s="339">
        <f>IF(OR($C566&gt;AD$7,$C566+$E566-1&lt;AD$7),0,$D566-SUM($F442:AC442))</f>
        <v>0</v>
      </c>
      <c r="AE566" s="339">
        <f>IF(OR($C566&gt;AE$7,$C566+$E566-1&lt;AE$7),0,$D566-SUM($F442:AD442))</f>
        <v>0</v>
      </c>
      <c r="AF566" s="339">
        <f>IF(OR($C566&gt;AF$7,$C566+$E566-1&lt;AF$7),0,$D566-SUM($F442:AE442))</f>
        <v>0</v>
      </c>
      <c r="AG566" s="339">
        <f>IF(OR($C566&gt;AG$7,$C566+$E566-1&lt;AG$7),0,$D566-SUM($F442:AF442))</f>
        <v>0</v>
      </c>
      <c r="AH566" s="339">
        <f>IF(OR($C566&gt;AH$7,$C566+$E566-1&lt;AH$7),0,$D566-SUM($F442:AG442))</f>
        <v>0</v>
      </c>
      <c r="AI566" s="339">
        <f>IF(OR($C566&gt;AI$7,$C566+$E566-1&lt;AI$7),0,$D566-SUM($F442:AH442))</f>
        <v>0</v>
      </c>
      <c r="AJ566" s="339">
        <f>IF(OR($C566&gt;AJ$7,$C566+$E566-1&lt;AJ$7),0,$D566-SUM($F442:AI442))</f>
        <v>0</v>
      </c>
      <c r="AK566" s="339">
        <f>IF(OR($C566&gt;AK$7,$C566+$E566-1&lt;AK$7),0,$D566-SUM($F442:AJ442))</f>
        <v>0</v>
      </c>
      <c r="AL566" s="339">
        <f>IF(OR($C566&gt;AL$7,$C566+$E566-1&lt;AL$7),0,$D566-SUM($F442:AK442))</f>
        <v>0</v>
      </c>
      <c r="AM566" s="339">
        <f>IF(OR($C566&gt;AM$7,$C566+$E566-1&lt;AM$7),0,$D566-SUM($F442:AL442))</f>
        <v>0</v>
      </c>
      <c r="AN566" s="339">
        <f>IF(OR($C566&gt;AN$7,$C566+$E566-1&lt;AN$7),0,$D566-SUM($F442:AM442))</f>
        <v>0</v>
      </c>
      <c r="AO566" s="339">
        <f>IF(OR($C566&gt;AO$7,$C566+$E566-1&lt;AO$7),0,$D566-SUM($F442:AN442))</f>
        <v>0</v>
      </c>
      <c r="AP566" s="339">
        <f>IF(OR($C566&gt;AP$7,$C566+$E566-1&lt;AP$7),0,$D566-SUM($F442:AO442))</f>
        <v>0</v>
      </c>
      <c r="AQ566" s="339">
        <f>IF(OR($C566&gt;AQ$7,$C566+$E566-1&lt;AQ$7),0,$D566-SUM($F442:AP442))</f>
        <v>0</v>
      </c>
      <c r="AR566" s="339">
        <f>IF(OR($C566&gt;AR$7,$C566+$E566-1&lt;AR$7),0,$D566-SUM($F442:AQ442))</f>
        <v>0</v>
      </c>
      <c r="AS566" s="339">
        <f>IF(OR($C566&gt;AS$7,$C566+$E566-1&lt;AS$7),0,$D566-SUM($F442:AR442))</f>
        <v>0</v>
      </c>
      <c r="AT566" s="339">
        <f>IF(OR($C566&gt;AT$7,$C566+$E566-1&lt;AT$7),0,$D566-SUM($F442:AS442))</f>
        <v>0</v>
      </c>
      <c r="AU566" s="339">
        <f>IF(OR($C566&gt;AU$7,$C566+$E566-1&lt;AU$7),0,$D566-SUM($F442:AT442))</f>
        <v>0</v>
      </c>
      <c r="AV566" s="339">
        <f>IF(OR($C566&gt;AV$7,$C566+$E566-1&lt;AV$7),0,$D566-SUM($F442:AU442))</f>
        <v>0</v>
      </c>
      <c r="AW566" s="339">
        <f>IF(OR($C566&gt;AW$7,$C566+$E566-1&lt;AW$7),0,$D566-SUM($F442:AV442))</f>
        <v>0</v>
      </c>
      <c r="AX566" s="339">
        <f>IF(OR($C566&gt;AX$7,$C566+$E566-1&lt;AX$7),0,$D566-SUM($F442:AW442))</f>
        <v>0</v>
      </c>
      <c r="AY566" s="339">
        <f>IF(OR($C566&gt;AY$7,$C566+$E566-1&lt;AY$7),0,$D566-SUM($F442:AX442))</f>
        <v>0</v>
      </c>
      <c r="AZ566" s="339">
        <f>IF(OR($C566&gt;AZ$7,$C566+$E566-1&lt;AZ$7),0,$D566-SUM($F442:AY442))</f>
        <v>0</v>
      </c>
      <c r="BA566" s="339">
        <f>IF(OR($C566&gt;BA$7,$C566+$E566-1&lt;BA$7),0,$D566-SUM($F442:AZ442))</f>
        <v>0</v>
      </c>
      <c r="BB566" s="339">
        <f>IF(OR($C566&gt;BB$7,$C566+$E566-1&lt;BB$7),0,$D566-SUM($F442:BA442))</f>
        <v>0</v>
      </c>
      <c r="BC566" s="339">
        <f>IF(OR($C566&gt;BC$7,$C566+$E566-1&lt;BC$7),0,$D566-SUM($F442:BB442))</f>
        <v>0</v>
      </c>
      <c r="BD566" s="339">
        <f>IF(OR($C566&gt;BD$7,$C566+$E566-1&lt;BD$7),0,$D566-SUM($F442:BC442))</f>
        <v>0</v>
      </c>
      <c r="BE566" s="339">
        <f>IF(OR($C566&gt;BE$7,$C566+$E566-1&lt;BE$7),0,$D566-SUM($F442:BD442))</f>
        <v>0</v>
      </c>
      <c r="BF566" s="339">
        <f>IF(OR($C566&gt;BF$7,$C566+$E566-1&lt;BF$7),0,$D566-SUM($F442:BE442))</f>
        <v>0</v>
      </c>
      <c r="BG566" s="339">
        <f>IF(OR($C566&gt;BG$7,$C566+$E566-1&lt;BG$7),0,$D566-SUM($F442:BF442))</f>
        <v>0</v>
      </c>
      <c r="BH566" s="339">
        <f>IF(OR($C566&gt;BH$7,$C566+$E566-1&lt;BH$7),0,$D566-SUM($F442:BG442))</f>
        <v>0</v>
      </c>
      <c r="BI566" s="339">
        <f>IF(OR($C566&gt;BI$7,$C566+$E566-1&lt;BI$7),0,$D566-SUM($F442:BH442))</f>
        <v>0</v>
      </c>
      <c r="BJ566" s="339">
        <f>IF(OR($C566&gt;BJ$7,$C566+$E566-1&lt;BJ$7),0,$D566-SUM($F442:BI442))</f>
        <v>0</v>
      </c>
      <c r="BK566" s="339">
        <f>IF(OR($C566&gt;BK$7,$C566+$E566-1&lt;BK$7),0,$D566-SUM($F442:BJ442))</f>
        <v>0</v>
      </c>
      <c r="BL566" s="339">
        <f>IF(OR($C566&gt;BL$7,$C566+$E566-1&lt;BL$7),0,$D566-SUM($F442:BK442))</f>
        <v>0</v>
      </c>
      <c r="BM566" s="339">
        <f>IF(OR($C566&gt;BM$7,$C566+$E566-1&lt;BM$7),0,$D566-SUM($F442:BL442))</f>
        <v>0</v>
      </c>
      <c r="BN566" s="339">
        <f>IF(OR($C566&gt;BN$7,$C566+$E566-1&lt;BN$7),0,$D566-SUM($F442:BM442))</f>
        <v>0</v>
      </c>
      <c r="BO566" s="253"/>
      <c r="BP566" s="253"/>
      <c r="BQ566" s="253"/>
      <c r="BR566" s="253"/>
      <c r="BS566" s="253"/>
      <c r="BT566" s="253"/>
      <c r="BU566" s="253"/>
      <c r="BV566" s="253"/>
      <c r="BW566" s="253"/>
      <c r="BX566" s="253"/>
      <c r="BY566" s="253"/>
      <c r="BZ566" s="253"/>
      <c r="CA566" s="253"/>
      <c r="CB566" s="253"/>
      <c r="CC566" s="253"/>
      <c r="CD566" s="253"/>
      <c r="CE566" s="253"/>
      <c r="CF566" s="253"/>
      <c r="CG566" s="253"/>
      <c r="CH566" s="253"/>
      <c r="CI566" s="253"/>
      <c r="CJ566" s="253"/>
      <c r="CK566" s="253"/>
      <c r="CL566" s="253"/>
    </row>
    <row r="567" spans="1:90" hidden="1" outlineLevel="1" x14ac:dyDescent="0.15">
      <c r="A567" s="112"/>
      <c r="B567" s="87"/>
      <c r="C567" s="8">
        <v>29</v>
      </c>
      <c r="D567" s="337">
        <v>0</v>
      </c>
      <c r="E567" s="8">
        <f t="shared" si="40"/>
        <v>0</v>
      </c>
      <c r="F567" s="338"/>
      <c r="G567" s="339">
        <f>IF(OR($C567&gt;G$7,$C567+$E567-1&lt;G$7),0,$D567-SUM($F443:F443))</f>
        <v>0</v>
      </c>
      <c r="H567" s="339">
        <f>IF(OR($C567&gt;H$7,$C567+$E567-1&lt;H$7),0,$D567-SUM($F443:G443))</f>
        <v>0</v>
      </c>
      <c r="I567" s="339">
        <f>IF(OR($C567&gt;I$7,$C567+$E567-1&lt;I$7),0,$D567-SUM($F443:H443))</f>
        <v>0</v>
      </c>
      <c r="J567" s="339">
        <f>IF(OR($C567&gt;J$7,$C567+$E567-1&lt;J$7),0,$D567-SUM($F443:I443))</f>
        <v>0</v>
      </c>
      <c r="K567" s="339">
        <f>IF(OR($C567&gt;K$7,$C567+$E567-1&lt;K$7),0,$D567-SUM($F443:J443))</f>
        <v>0</v>
      </c>
      <c r="L567" s="339">
        <f>IF(OR($C567&gt;L$7,$C567+$E567-1&lt;L$7),0,$D567-SUM($F443:K443))</f>
        <v>0</v>
      </c>
      <c r="M567" s="339">
        <f>IF(OR($C567&gt;M$7,$C567+$E567-1&lt;M$7),0,$D567-SUM($F443:L443))</f>
        <v>0</v>
      </c>
      <c r="N567" s="339">
        <f>IF(OR($C567&gt;N$7,$C567+$E567-1&lt;N$7),0,$D567-SUM($F443:M443))</f>
        <v>0</v>
      </c>
      <c r="O567" s="339">
        <f>IF(OR($C567&gt;O$7,$C567+$E567-1&lt;O$7),0,$D567-SUM($F443:N443))</f>
        <v>0</v>
      </c>
      <c r="P567" s="339">
        <f>IF(OR($C567&gt;P$7,$C567+$E567-1&lt;P$7),0,$D567-SUM($F443:O443))</f>
        <v>0</v>
      </c>
      <c r="Q567" s="339">
        <f>IF(OR($C567&gt;Q$7,$C567+$E567-1&lt;Q$7),0,$D567-SUM($F443:P443))</f>
        <v>0</v>
      </c>
      <c r="R567" s="339">
        <f>IF(OR($C567&gt;R$7,$C567+$E567-1&lt;R$7),0,$D567-SUM($F443:Q443))</f>
        <v>0</v>
      </c>
      <c r="S567" s="339">
        <f>IF(OR($C567&gt;S$7,$C567+$E567-1&lt;S$7),0,$D567-SUM($F443:R443))</f>
        <v>0</v>
      </c>
      <c r="T567" s="339">
        <f>IF(OR($C567&gt;T$7,$C567+$E567-1&lt;T$7),0,$D567-SUM($F443:S443))</f>
        <v>0</v>
      </c>
      <c r="U567" s="339">
        <f>IF(OR($C567&gt;U$7,$C567+$E567-1&lt;U$7),0,$D567-SUM($F443:T443))</f>
        <v>0</v>
      </c>
      <c r="V567" s="339">
        <f>IF(OR($C567&gt;V$7,$C567+$E567-1&lt;V$7),0,$D567-SUM($F443:U443))</f>
        <v>0</v>
      </c>
      <c r="W567" s="339">
        <f>IF(OR($C567&gt;W$7,$C567+$E567-1&lt;W$7),0,$D567-SUM($F443:V443))</f>
        <v>0</v>
      </c>
      <c r="X567" s="339">
        <f>IF(OR($C567&gt;X$7,$C567+$E567-1&lt;X$7),0,$D567-SUM($F443:W443))</f>
        <v>0</v>
      </c>
      <c r="Y567" s="339">
        <f>IF(OR($C567&gt;Y$7,$C567+$E567-1&lt;Y$7),0,$D567-SUM($F443:X443))</f>
        <v>0</v>
      </c>
      <c r="Z567" s="339">
        <f>IF(OR($C567&gt;Z$7,$C567+$E567-1&lt;Z$7),0,$D567-SUM($F443:Y443))</f>
        <v>0</v>
      </c>
      <c r="AA567" s="339">
        <f>IF(OR($C567&gt;AA$7,$C567+$E567-1&lt;AA$7),0,$D567-SUM($F443:Z443))</f>
        <v>0</v>
      </c>
      <c r="AB567" s="339">
        <f>IF(OR($C567&gt;AB$7,$C567+$E567-1&lt;AB$7),0,$D567-SUM($F443:AA443))</f>
        <v>0</v>
      </c>
      <c r="AC567" s="339">
        <f>IF(OR($C567&gt;AC$7,$C567+$E567-1&lt;AC$7),0,$D567-SUM($F443:AB443))</f>
        <v>0</v>
      </c>
      <c r="AD567" s="339">
        <f>IF(OR($C567&gt;AD$7,$C567+$E567-1&lt;AD$7),0,$D567-SUM($F443:AC443))</f>
        <v>0</v>
      </c>
      <c r="AE567" s="339">
        <f>IF(OR($C567&gt;AE$7,$C567+$E567-1&lt;AE$7),0,$D567-SUM($F443:AD443))</f>
        <v>0</v>
      </c>
      <c r="AF567" s="339">
        <f>IF(OR($C567&gt;AF$7,$C567+$E567-1&lt;AF$7),0,$D567-SUM($F443:AE443))</f>
        <v>0</v>
      </c>
      <c r="AG567" s="339">
        <f>IF(OR($C567&gt;AG$7,$C567+$E567-1&lt;AG$7),0,$D567-SUM($F443:AF443))</f>
        <v>0</v>
      </c>
      <c r="AH567" s="339">
        <f>IF(OR($C567&gt;AH$7,$C567+$E567-1&lt;AH$7),0,$D567-SUM($F443:AG443))</f>
        <v>0</v>
      </c>
      <c r="AI567" s="339">
        <f>IF(OR($C567&gt;AI$7,$C567+$E567-1&lt;AI$7),0,$D567-SUM($F443:AH443))</f>
        <v>0</v>
      </c>
      <c r="AJ567" s="339">
        <f>IF(OR($C567&gt;AJ$7,$C567+$E567-1&lt;AJ$7),0,$D567-SUM($F443:AI443))</f>
        <v>0</v>
      </c>
      <c r="AK567" s="339">
        <f>IF(OR($C567&gt;AK$7,$C567+$E567-1&lt;AK$7),0,$D567-SUM($F443:AJ443))</f>
        <v>0</v>
      </c>
      <c r="AL567" s="339">
        <f>IF(OR($C567&gt;AL$7,$C567+$E567-1&lt;AL$7),0,$D567-SUM($F443:AK443))</f>
        <v>0</v>
      </c>
      <c r="AM567" s="339">
        <f>IF(OR($C567&gt;AM$7,$C567+$E567-1&lt;AM$7),0,$D567-SUM($F443:AL443))</f>
        <v>0</v>
      </c>
      <c r="AN567" s="339">
        <f>IF(OR($C567&gt;AN$7,$C567+$E567-1&lt;AN$7),0,$D567-SUM($F443:AM443))</f>
        <v>0</v>
      </c>
      <c r="AO567" s="339">
        <f>IF(OR($C567&gt;AO$7,$C567+$E567-1&lt;AO$7),0,$D567-SUM($F443:AN443))</f>
        <v>0</v>
      </c>
      <c r="AP567" s="339">
        <f>IF(OR($C567&gt;AP$7,$C567+$E567-1&lt;AP$7),0,$D567-SUM($F443:AO443))</f>
        <v>0</v>
      </c>
      <c r="AQ567" s="339">
        <f>IF(OR($C567&gt;AQ$7,$C567+$E567-1&lt;AQ$7),0,$D567-SUM($F443:AP443))</f>
        <v>0</v>
      </c>
      <c r="AR567" s="339">
        <f>IF(OR($C567&gt;AR$7,$C567+$E567-1&lt;AR$7),0,$D567-SUM($F443:AQ443))</f>
        <v>0</v>
      </c>
      <c r="AS567" s="339">
        <f>IF(OR($C567&gt;AS$7,$C567+$E567-1&lt;AS$7),0,$D567-SUM($F443:AR443))</f>
        <v>0</v>
      </c>
      <c r="AT567" s="339">
        <f>IF(OR($C567&gt;AT$7,$C567+$E567-1&lt;AT$7),0,$D567-SUM($F443:AS443))</f>
        <v>0</v>
      </c>
      <c r="AU567" s="339">
        <f>IF(OR($C567&gt;AU$7,$C567+$E567-1&lt;AU$7),0,$D567-SUM($F443:AT443))</f>
        <v>0</v>
      </c>
      <c r="AV567" s="339">
        <f>IF(OR($C567&gt;AV$7,$C567+$E567-1&lt;AV$7),0,$D567-SUM($F443:AU443))</f>
        <v>0</v>
      </c>
      <c r="AW567" s="339">
        <f>IF(OR($C567&gt;AW$7,$C567+$E567-1&lt;AW$7),0,$D567-SUM($F443:AV443))</f>
        <v>0</v>
      </c>
      <c r="AX567" s="339">
        <f>IF(OR($C567&gt;AX$7,$C567+$E567-1&lt;AX$7),0,$D567-SUM($F443:AW443))</f>
        <v>0</v>
      </c>
      <c r="AY567" s="339">
        <f>IF(OR($C567&gt;AY$7,$C567+$E567-1&lt;AY$7),0,$D567-SUM($F443:AX443))</f>
        <v>0</v>
      </c>
      <c r="AZ567" s="339">
        <f>IF(OR($C567&gt;AZ$7,$C567+$E567-1&lt;AZ$7),0,$D567-SUM($F443:AY443))</f>
        <v>0</v>
      </c>
      <c r="BA567" s="339">
        <f>IF(OR($C567&gt;BA$7,$C567+$E567-1&lt;BA$7),0,$D567-SUM($F443:AZ443))</f>
        <v>0</v>
      </c>
      <c r="BB567" s="339">
        <f>IF(OR($C567&gt;BB$7,$C567+$E567-1&lt;BB$7),0,$D567-SUM($F443:BA443))</f>
        <v>0</v>
      </c>
      <c r="BC567" s="339">
        <f>IF(OR($C567&gt;BC$7,$C567+$E567-1&lt;BC$7),0,$D567-SUM($F443:BB443))</f>
        <v>0</v>
      </c>
      <c r="BD567" s="339">
        <f>IF(OR($C567&gt;BD$7,$C567+$E567-1&lt;BD$7),0,$D567-SUM($F443:BC443))</f>
        <v>0</v>
      </c>
      <c r="BE567" s="339">
        <f>IF(OR($C567&gt;BE$7,$C567+$E567-1&lt;BE$7),0,$D567-SUM($F443:BD443))</f>
        <v>0</v>
      </c>
      <c r="BF567" s="339">
        <f>IF(OR($C567&gt;BF$7,$C567+$E567-1&lt;BF$7),0,$D567-SUM($F443:BE443))</f>
        <v>0</v>
      </c>
      <c r="BG567" s="339">
        <f>IF(OR($C567&gt;BG$7,$C567+$E567-1&lt;BG$7),0,$D567-SUM($F443:BF443))</f>
        <v>0</v>
      </c>
      <c r="BH567" s="339">
        <f>IF(OR($C567&gt;BH$7,$C567+$E567-1&lt;BH$7),0,$D567-SUM($F443:BG443))</f>
        <v>0</v>
      </c>
      <c r="BI567" s="339">
        <f>IF(OR($C567&gt;BI$7,$C567+$E567-1&lt;BI$7),0,$D567-SUM($F443:BH443))</f>
        <v>0</v>
      </c>
      <c r="BJ567" s="339">
        <f>IF(OR($C567&gt;BJ$7,$C567+$E567-1&lt;BJ$7),0,$D567-SUM($F443:BI443))</f>
        <v>0</v>
      </c>
      <c r="BK567" s="339">
        <f>IF(OR($C567&gt;BK$7,$C567+$E567-1&lt;BK$7),0,$D567-SUM($F443:BJ443))</f>
        <v>0</v>
      </c>
      <c r="BL567" s="339">
        <f>IF(OR($C567&gt;BL$7,$C567+$E567-1&lt;BL$7),0,$D567-SUM($F443:BK443))</f>
        <v>0</v>
      </c>
      <c r="BM567" s="339">
        <f>IF(OR($C567&gt;BM$7,$C567+$E567-1&lt;BM$7),0,$D567-SUM($F443:BL443))</f>
        <v>0</v>
      </c>
      <c r="BN567" s="339">
        <f>IF(OR($C567&gt;BN$7,$C567+$E567-1&lt;BN$7),0,$D567-SUM($F443:BM443))</f>
        <v>0</v>
      </c>
      <c r="BO567" s="253"/>
      <c r="BP567" s="253"/>
      <c r="BQ567" s="253"/>
      <c r="BR567" s="253"/>
      <c r="BS567" s="253"/>
      <c r="BT567" s="253"/>
      <c r="BU567" s="253"/>
      <c r="BV567" s="253"/>
      <c r="BW567" s="253"/>
      <c r="BX567" s="253"/>
      <c r="BY567" s="253"/>
      <c r="BZ567" s="253"/>
      <c r="CA567" s="253"/>
      <c r="CB567" s="253"/>
      <c r="CC567" s="253"/>
      <c r="CD567" s="253"/>
      <c r="CE567" s="253"/>
      <c r="CF567" s="253"/>
      <c r="CG567" s="253"/>
      <c r="CH567" s="253"/>
      <c r="CI567" s="253"/>
      <c r="CJ567" s="253"/>
      <c r="CK567" s="253"/>
      <c r="CL567" s="253"/>
    </row>
    <row r="568" spans="1:90" hidden="1" outlineLevel="1" x14ac:dyDescent="0.15">
      <c r="A568" s="112"/>
      <c r="B568" s="87"/>
      <c r="C568" s="8">
        <v>30</v>
      </c>
      <c r="D568" s="337">
        <v>0</v>
      </c>
      <c r="E568" s="8">
        <f t="shared" si="40"/>
        <v>0</v>
      </c>
      <c r="F568" s="338"/>
      <c r="G568" s="339">
        <f>IF(OR($C568&gt;G$7,$C568+$E568-1&lt;G$7),0,$D568-SUM($F444:F444))</f>
        <v>0</v>
      </c>
      <c r="H568" s="339">
        <f>IF(OR($C568&gt;H$7,$C568+$E568-1&lt;H$7),0,$D568-SUM($F444:G444))</f>
        <v>0</v>
      </c>
      <c r="I568" s="339">
        <f>IF(OR($C568&gt;I$7,$C568+$E568-1&lt;I$7),0,$D568-SUM($F444:H444))</f>
        <v>0</v>
      </c>
      <c r="J568" s="339">
        <f>IF(OR($C568&gt;J$7,$C568+$E568-1&lt;J$7),0,$D568-SUM($F444:I444))</f>
        <v>0</v>
      </c>
      <c r="K568" s="339">
        <f>IF(OR($C568&gt;K$7,$C568+$E568-1&lt;K$7),0,$D568-SUM($F444:J444))</f>
        <v>0</v>
      </c>
      <c r="L568" s="339">
        <f>IF(OR($C568&gt;L$7,$C568+$E568-1&lt;L$7),0,$D568-SUM($F444:K444))</f>
        <v>0</v>
      </c>
      <c r="M568" s="339">
        <f>IF(OR($C568&gt;M$7,$C568+$E568-1&lt;M$7),0,$D568-SUM($F444:L444))</f>
        <v>0</v>
      </c>
      <c r="N568" s="339">
        <f>IF(OR($C568&gt;N$7,$C568+$E568-1&lt;N$7),0,$D568-SUM($F444:M444))</f>
        <v>0</v>
      </c>
      <c r="O568" s="339">
        <f>IF(OR($C568&gt;O$7,$C568+$E568-1&lt;O$7),0,$D568-SUM($F444:N444))</f>
        <v>0</v>
      </c>
      <c r="P568" s="339">
        <f>IF(OR($C568&gt;P$7,$C568+$E568-1&lt;P$7),0,$D568-SUM($F444:O444))</f>
        <v>0</v>
      </c>
      <c r="Q568" s="339">
        <f>IF(OR($C568&gt;Q$7,$C568+$E568-1&lt;Q$7),0,$D568-SUM($F444:P444))</f>
        <v>0</v>
      </c>
      <c r="R568" s="339">
        <f>IF(OR($C568&gt;R$7,$C568+$E568-1&lt;R$7),0,$D568-SUM($F444:Q444))</f>
        <v>0</v>
      </c>
      <c r="S568" s="339">
        <f>IF(OR($C568&gt;S$7,$C568+$E568-1&lt;S$7),0,$D568-SUM($F444:R444))</f>
        <v>0</v>
      </c>
      <c r="T568" s="339">
        <f>IF(OR($C568&gt;T$7,$C568+$E568-1&lt;T$7),0,$D568-SUM($F444:S444))</f>
        <v>0</v>
      </c>
      <c r="U568" s="339">
        <f>IF(OR($C568&gt;U$7,$C568+$E568-1&lt;U$7),0,$D568-SUM($F444:T444))</f>
        <v>0</v>
      </c>
      <c r="V568" s="339">
        <f>IF(OR($C568&gt;V$7,$C568+$E568-1&lt;V$7),0,$D568-SUM($F444:U444))</f>
        <v>0</v>
      </c>
      <c r="W568" s="339">
        <f>IF(OR($C568&gt;W$7,$C568+$E568-1&lt;W$7),0,$D568-SUM($F444:V444))</f>
        <v>0</v>
      </c>
      <c r="X568" s="339">
        <f>IF(OR($C568&gt;X$7,$C568+$E568-1&lt;X$7),0,$D568-SUM($F444:W444))</f>
        <v>0</v>
      </c>
      <c r="Y568" s="339">
        <f>IF(OR($C568&gt;Y$7,$C568+$E568-1&lt;Y$7),0,$D568-SUM($F444:X444))</f>
        <v>0</v>
      </c>
      <c r="Z568" s="339">
        <f>IF(OR($C568&gt;Z$7,$C568+$E568-1&lt;Z$7),0,$D568-SUM($F444:Y444))</f>
        <v>0</v>
      </c>
      <c r="AA568" s="339">
        <f>IF(OR($C568&gt;AA$7,$C568+$E568-1&lt;AA$7),0,$D568-SUM($F444:Z444))</f>
        <v>0</v>
      </c>
      <c r="AB568" s="339">
        <f>IF(OR($C568&gt;AB$7,$C568+$E568-1&lt;AB$7),0,$D568-SUM($F444:AA444))</f>
        <v>0</v>
      </c>
      <c r="AC568" s="339">
        <f>IF(OR($C568&gt;AC$7,$C568+$E568-1&lt;AC$7),0,$D568-SUM($F444:AB444))</f>
        <v>0</v>
      </c>
      <c r="AD568" s="339">
        <f>IF(OR($C568&gt;AD$7,$C568+$E568-1&lt;AD$7),0,$D568-SUM($F444:AC444))</f>
        <v>0</v>
      </c>
      <c r="AE568" s="339">
        <f>IF(OR($C568&gt;AE$7,$C568+$E568-1&lt;AE$7),0,$D568-SUM($F444:AD444))</f>
        <v>0</v>
      </c>
      <c r="AF568" s="339">
        <f>IF(OR($C568&gt;AF$7,$C568+$E568-1&lt;AF$7),0,$D568-SUM($F444:AE444))</f>
        <v>0</v>
      </c>
      <c r="AG568" s="339">
        <f>IF(OR($C568&gt;AG$7,$C568+$E568-1&lt;AG$7),0,$D568-SUM($F444:AF444))</f>
        <v>0</v>
      </c>
      <c r="AH568" s="339">
        <f>IF(OR($C568&gt;AH$7,$C568+$E568-1&lt;AH$7),0,$D568-SUM($F444:AG444))</f>
        <v>0</v>
      </c>
      <c r="AI568" s="339">
        <f>IF(OR($C568&gt;AI$7,$C568+$E568-1&lt;AI$7),0,$D568-SUM($F444:AH444))</f>
        <v>0</v>
      </c>
      <c r="AJ568" s="339">
        <f>IF(OR($C568&gt;AJ$7,$C568+$E568-1&lt;AJ$7),0,$D568-SUM($F444:AI444))</f>
        <v>0</v>
      </c>
      <c r="AK568" s="339">
        <f>IF(OR($C568&gt;AK$7,$C568+$E568-1&lt;AK$7),0,$D568-SUM($F444:AJ444))</f>
        <v>0</v>
      </c>
      <c r="AL568" s="339">
        <f>IF(OR($C568&gt;AL$7,$C568+$E568-1&lt;AL$7),0,$D568-SUM($F444:AK444))</f>
        <v>0</v>
      </c>
      <c r="AM568" s="339">
        <f>IF(OR($C568&gt;AM$7,$C568+$E568-1&lt;AM$7),0,$D568-SUM($F444:AL444))</f>
        <v>0</v>
      </c>
      <c r="AN568" s="339">
        <f>IF(OR($C568&gt;AN$7,$C568+$E568-1&lt;AN$7),0,$D568-SUM($F444:AM444))</f>
        <v>0</v>
      </c>
      <c r="AO568" s="339">
        <f>IF(OR($C568&gt;AO$7,$C568+$E568-1&lt;AO$7),0,$D568-SUM($F444:AN444))</f>
        <v>0</v>
      </c>
      <c r="AP568" s="339">
        <f>IF(OR($C568&gt;AP$7,$C568+$E568-1&lt;AP$7),0,$D568-SUM($F444:AO444))</f>
        <v>0</v>
      </c>
      <c r="AQ568" s="339">
        <f>IF(OR($C568&gt;AQ$7,$C568+$E568-1&lt;AQ$7),0,$D568-SUM($F444:AP444))</f>
        <v>0</v>
      </c>
      <c r="AR568" s="339">
        <f>IF(OR($C568&gt;AR$7,$C568+$E568-1&lt;AR$7),0,$D568-SUM($F444:AQ444))</f>
        <v>0</v>
      </c>
      <c r="AS568" s="339">
        <f>IF(OR($C568&gt;AS$7,$C568+$E568-1&lt;AS$7),0,$D568-SUM($F444:AR444))</f>
        <v>0</v>
      </c>
      <c r="AT568" s="339">
        <f>IF(OR($C568&gt;AT$7,$C568+$E568-1&lt;AT$7),0,$D568-SUM($F444:AS444))</f>
        <v>0</v>
      </c>
      <c r="AU568" s="339">
        <f>IF(OR($C568&gt;AU$7,$C568+$E568-1&lt;AU$7),0,$D568-SUM($F444:AT444))</f>
        <v>0</v>
      </c>
      <c r="AV568" s="339">
        <f>IF(OR($C568&gt;AV$7,$C568+$E568-1&lt;AV$7),0,$D568-SUM($F444:AU444))</f>
        <v>0</v>
      </c>
      <c r="AW568" s="339">
        <f>IF(OR($C568&gt;AW$7,$C568+$E568-1&lt;AW$7),0,$D568-SUM($F444:AV444))</f>
        <v>0</v>
      </c>
      <c r="AX568" s="339">
        <f>IF(OR($C568&gt;AX$7,$C568+$E568-1&lt;AX$7),0,$D568-SUM($F444:AW444))</f>
        <v>0</v>
      </c>
      <c r="AY568" s="339">
        <f>IF(OR($C568&gt;AY$7,$C568+$E568-1&lt;AY$7),0,$D568-SUM($F444:AX444))</f>
        <v>0</v>
      </c>
      <c r="AZ568" s="339">
        <f>IF(OR($C568&gt;AZ$7,$C568+$E568-1&lt;AZ$7),0,$D568-SUM($F444:AY444))</f>
        <v>0</v>
      </c>
      <c r="BA568" s="339">
        <f>IF(OR($C568&gt;BA$7,$C568+$E568-1&lt;BA$7),0,$D568-SUM($F444:AZ444))</f>
        <v>0</v>
      </c>
      <c r="BB568" s="339">
        <f>IF(OR($C568&gt;BB$7,$C568+$E568-1&lt;BB$7),0,$D568-SUM($F444:BA444))</f>
        <v>0</v>
      </c>
      <c r="BC568" s="339">
        <f>IF(OR($C568&gt;BC$7,$C568+$E568-1&lt;BC$7),0,$D568-SUM($F444:BB444))</f>
        <v>0</v>
      </c>
      <c r="BD568" s="339">
        <f>IF(OR($C568&gt;BD$7,$C568+$E568-1&lt;BD$7),0,$D568-SUM($F444:BC444))</f>
        <v>0</v>
      </c>
      <c r="BE568" s="339">
        <f>IF(OR($C568&gt;BE$7,$C568+$E568-1&lt;BE$7),0,$D568-SUM($F444:BD444))</f>
        <v>0</v>
      </c>
      <c r="BF568" s="339">
        <f>IF(OR($C568&gt;BF$7,$C568+$E568-1&lt;BF$7),0,$D568-SUM($F444:BE444))</f>
        <v>0</v>
      </c>
      <c r="BG568" s="339">
        <f>IF(OR($C568&gt;BG$7,$C568+$E568-1&lt;BG$7),0,$D568-SUM($F444:BF444))</f>
        <v>0</v>
      </c>
      <c r="BH568" s="339">
        <f>IF(OR($C568&gt;BH$7,$C568+$E568-1&lt;BH$7),0,$D568-SUM($F444:BG444))</f>
        <v>0</v>
      </c>
      <c r="BI568" s="339">
        <f>IF(OR($C568&gt;BI$7,$C568+$E568-1&lt;BI$7),0,$D568-SUM($F444:BH444))</f>
        <v>0</v>
      </c>
      <c r="BJ568" s="339">
        <f>IF(OR($C568&gt;BJ$7,$C568+$E568-1&lt;BJ$7),0,$D568-SUM($F444:BI444))</f>
        <v>0</v>
      </c>
      <c r="BK568" s="339">
        <f>IF(OR($C568&gt;BK$7,$C568+$E568-1&lt;BK$7),0,$D568-SUM($F444:BJ444))</f>
        <v>0</v>
      </c>
      <c r="BL568" s="339">
        <f>IF(OR($C568&gt;BL$7,$C568+$E568-1&lt;BL$7),0,$D568-SUM($F444:BK444))</f>
        <v>0</v>
      </c>
      <c r="BM568" s="339">
        <f>IF(OR($C568&gt;BM$7,$C568+$E568-1&lt;BM$7),0,$D568-SUM($F444:BL444))</f>
        <v>0</v>
      </c>
      <c r="BN568" s="339">
        <f>IF(OR($C568&gt;BN$7,$C568+$E568-1&lt;BN$7),0,$D568-SUM($F444:BM444))</f>
        <v>0</v>
      </c>
      <c r="BO568" s="253"/>
      <c r="BP568" s="253"/>
      <c r="BQ568" s="253"/>
      <c r="BR568" s="253"/>
      <c r="BS568" s="253"/>
      <c r="BT568" s="253"/>
      <c r="BU568" s="253"/>
      <c r="BV568" s="253"/>
      <c r="BW568" s="253"/>
      <c r="BX568" s="253"/>
      <c r="BY568" s="253"/>
      <c r="BZ568" s="253"/>
      <c r="CA568" s="253"/>
      <c r="CB568" s="253"/>
      <c r="CC568" s="253"/>
      <c r="CD568" s="253"/>
      <c r="CE568" s="253"/>
      <c r="CF568" s="253"/>
      <c r="CG568" s="253"/>
      <c r="CH568" s="253"/>
      <c r="CI568" s="253"/>
      <c r="CJ568" s="253"/>
      <c r="CK568" s="253"/>
      <c r="CL568" s="253"/>
    </row>
    <row r="569" spans="1:90" hidden="1" outlineLevel="1" x14ac:dyDescent="0.15">
      <c r="A569" s="112"/>
      <c r="B569" s="87"/>
      <c r="C569" s="8">
        <v>31</v>
      </c>
      <c r="D569" s="337">
        <v>0</v>
      </c>
      <c r="E569" s="8">
        <f t="shared" si="40"/>
        <v>0</v>
      </c>
      <c r="F569" s="338"/>
      <c r="G569" s="339">
        <f>IF(OR($C569&gt;G$7,$C569+$E569-1&lt;G$7),0,$D569-SUM($F445:F445))</f>
        <v>0</v>
      </c>
      <c r="H569" s="339">
        <f>IF(OR($C569&gt;H$7,$C569+$E569-1&lt;H$7),0,$D569-SUM($F445:G445))</f>
        <v>0</v>
      </c>
      <c r="I569" s="339">
        <f>IF(OR($C569&gt;I$7,$C569+$E569-1&lt;I$7),0,$D569-SUM($F445:H445))</f>
        <v>0</v>
      </c>
      <c r="J569" s="339">
        <f>IF(OR($C569&gt;J$7,$C569+$E569-1&lt;J$7),0,$D569-SUM($F445:I445))</f>
        <v>0</v>
      </c>
      <c r="K569" s="339">
        <f>IF(OR($C569&gt;K$7,$C569+$E569-1&lt;K$7),0,$D569-SUM($F445:J445))</f>
        <v>0</v>
      </c>
      <c r="L569" s="339">
        <f>IF(OR($C569&gt;L$7,$C569+$E569-1&lt;L$7),0,$D569-SUM($F445:K445))</f>
        <v>0</v>
      </c>
      <c r="M569" s="339">
        <f>IF(OR($C569&gt;M$7,$C569+$E569-1&lt;M$7),0,$D569-SUM($F445:L445))</f>
        <v>0</v>
      </c>
      <c r="N569" s="339">
        <f>IF(OR($C569&gt;N$7,$C569+$E569-1&lt;N$7),0,$D569-SUM($F445:M445))</f>
        <v>0</v>
      </c>
      <c r="O569" s="339">
        <f>IF(OR($C569&gt;O$7,$C569+$E569-1&lt;O$7),0,$D569-SUM($F445:N445))</f>
        <v>0</v>
      </c>
      <c r="P569" s="339">
        <f>IF(OR($C569&gt;P$7,$C569+$E569-1&lt;P$7),0,$D569-SUM($F445:O445))</f>
        <v>0</v>
      </c>
      <c r="Q569" s="339">
        <f>IF(OR($C569&gt;Q$7,$C569+$E569-1&lt;Q$7),0,$D569-SUM($F445:P445))</f>
        <v>0</v>
      </c>
      <c r="R569" s="339">
        <f>IF(OR($C569&gt;R$7,$C569+$E569-1&lt;R$7),0,$D569-SUM($F445:Q445))</f>
        <v>0</v>
      </c>
      <c r="S569" s="339">
        <f>IF(OR($C569&gt;S$7,$C569+$E569-1&lt;S$7),0,$D569-SUM($F445:R445))</f>
        <v>0</v>
      </c>
      <c r="T569" s="339">
        <f>IF(OR($C569&gt;T$7,$C569+$E569-1&lt;T$7),0,$D569-SUM($F445:S445))</f>
        <v>0</v>
      </c>
      <c r="U569" s="339">
        <f>IF(OR($C569&gt;U$7,$C569+$E569-1&lt;U$7),0,$D569-SUM($F445:T445))</f>
        <v>0</v>
      </c>
      <c r="V569" s="339">
        <f>IF(OR($C569&gt;V$7,$C569+$E569-1&lt;V$7),0,$D569-SUM($F445:U445))</f>
        <v>0</v>
      </c>
      <c r="W569" s="339">
        <f>IF(OR($C569&gt;W$7,$C569+$E569-1&lt;W$7),0,$D569-SUM($F445:V445))</f>
        <v>0</v>
      </c>
      <c r="X569" s="339">
        <f>IF(OR($C569&gt;X$7,$C569+$E569-1&lt;X$7),0,$D569-SUM($F445:W445))</f>
        <v>0</v>
      </c>
      <c r="Y569" s="339">
        <f>IF(OR($C569&gt;Y$7,$C569+$E569-1&lt;Y$7),0,$D569-SUM($F445:X445))</f>
        <v>0</v>
      </c>
      <c r="Z569" s="339">
        <f>IF(OR($C569&gt;Z$7,$C569+$E569-1&lt;Z$7),0,$D569-SUM($F445:Y445))</f>
        <v>0</v>
      </c>
      <c r="AA569" s="339">
        <f>IF(OR($C569&gt;AA$7,$C569+$E569-1&lt;AA$7),0,$D569-SUM($F445:Z445))</f>
        <v>0</v>
      </c>
      <c r="AB569" s="339">
        <f>IF(OR($C569&gt;AB$7,$C569+$E569-1&lt;AB$7),0,$D569-SUM($F445:AA445))</f>
        <v>0</v>
      </c>
      <c r="AC569" s="339">
        <f>IF(OR($C569&gt;AC$7,$C569+$E569-1&lt;AC$7),0,$D569-SUM($F445:AB445))</f>
        <v>0</v>
      </c>
      <c r="AD569" s="339">
        <f>IF(OR($C569&gt;AD$7,$C569+$E569-1&lt;AD$7),0,$D569-SUM($F445:AC445))</f>
        <v>0</v>
      </c>
      <c r="AE569" s="339">
        <f>IF(OR($C569&gt;AE$7,$C569+$E569-1&lt;AE$7),0,$D569-SUM($F445:AD445))</f>
        <v>0</v>
      </c>
      <c r="AF569" s="339">
        <f>IF(OR($C569&gt;AF$7,$C569+$E569-1&lt;AF$7),0,$D569-SUM($F445:AE445))</f>
        <v>0</v>
      </c>
      <c r="AG569" s="339">
        <f>IF(OR($C569&gt;AG$7,$C569+$E569-1&lt;AG$7),0,$D569-SUM($F445:AF445))</f>
        <v>0</v>
      </c>
      <c r="AH569" s="339">
        <f>IF(OR($C569&gt;AH$7,$C569+$E569-1&lt;AH$7),0,$D569-SUM($F445:AG445))</f>
        <v>0</v>
      </c>
      <c r="AI569" s="339">
        <f>IF(OR($C569&gt;AI$7,$C569+$E569-1&lt;AI$7),0,$D569-SUM($F445:AH445))</f>
        <v>0</v>
      </c>
      <c r="AJ569" s="339">
        <f>IF(OR($C569&gt;AJ$7,$C569+$E569-1&lt;AJ$7),0,$D569-SUM($F445:AI445))</f>
        <v>0</v>
      </c>
      <c r="AK569" s="339">
        <f>IF(OR($C569&gt;AK$7,$C569+$E569-1&lt;AK$7),0,$D569-SUM($F445:AJ445))</f>
        <v>0</v>
      </c>
      <c r="AL569" s="339">
        <f>IF(OR($C569&gt;AL$7,$C569+$E569-1&lt;AL$7),0,$D569-SUM($F445:AK445))</f>
        <v>0</v>
      </c>
      <c r="AM569" s="339">
        <f>IF(OR($C569&gt;AM$7,$C569+$E569-1&lt;AM$7),0,$D569-SUM($F445:AL445))</f>
        <v>0</v>
      </c>
      <c r="AN569" s="339">
        <f>IF(OR($C569&gt;AN$7,$C569+$E569-1&lt;AN$7),0,$D569-SUM($F445:AM445))</f>
        <v>0</v>
      </c>
      <c r="AO569" s="339">
        <f>IF(OR($C569&gt;AO$7,$C569+$E569-1&lt;AO$7),0,$D569-SUM($F445:AN445))</f>
        <v>0</v>
      </c>
      <c r="AP569" s="339">
        <f>IF(OR($C569&gt;AP$7,$C569+$E569-1&lt;AP$7),0,$D569-SUM($F445:AO445))</f>
        <v>0</v>
      </c>
      <c r="AQ569" s="339">
        <f>IF(OR($C569&gt;AQ$7,$C569+$E569-1&lt;AQ$7),0,$D569-SUM($F445:AP445))</f>
        <v>0</v>
      </c>
      <c r="AR569" s="339">
        <f>IF(OR($C569&gt;AR$7,$C569+$E569-1&lt;AR$7),0,$D569-SUM($F445:AQ445))</f>
        <v>0</v>
      </c>
      <c r="AS569" s="339">
        <f>IF(OR($C569&gt;AS$7,$C569+$E569-1&lt;AS$7),0,$D569-SUM($F445:AR445))</f>
        <v>0</v>
      </c>
      <c r="AT569" s="339">
        <f>IF(OR($C569&gt;AT$7,$C569+$E569-1&lt;AT$7),0,$D569-SUM($F445:AS445))</f>
        <v>0</v>
      </c>
      <c r="AU569" s="339">
        <f>IF(OR($C569&gt;AU$7,$C569+$E569-1&lt;AU$7),0,$D569-SUM($F445:AT445))</f>
        <v>0</v>
      </c>
      <c r="AV569" s="339">
        <f>IF(OR($C569&gt;AV$7,$C569+$E569-1&lt;AV$7),0,$D569-SUM($F445:AU445))</f>
        <v>0</v>
      </c>
      <c r="AW569" s="339">
        <f>IF(OR($C569&gt;AW$7,$C569+$E569-1&lt;AW$7),0,$D569-SUM($F445:AV445))</f>
        <v>0</v>
      </c>
      <c r="AX569" s="339">
        <f>IF(OR($C569&gt;AX$7,$C569+$E569-1&lt;AX$7),0,$D569-SUM($F445:AW445))</f>
        <v>0</v>
      </c>
      <c r="AY569" s="339">
        <f>IF(OR($C569&gt;AY$7,$C569+$E569-1&lt;AY$7),0,$D569-SUM($F445:AX445))</f>
        <v>0</v>
      </c>
      <c r="AZ569" s="339">
        <f>IF(OR($C569&gt;AZ$7,$C569+$E569-1&lt;AZ$7),0,$D569-SUM($F445:AY445))</f>
        <v>0</v>
      </c>
      <c r="BA569" s="339">
        <f>IF(OR($C569&gt;BA$7,$C569+$E569-1&lt;BA$7),0,$D569-SUM($F445:AZ445))</f>
        <v>0</v>
      </c>
      <c r="BB569" s="339">
        <f>IF(OR($C569&gt;BB$7,$C569+$E569-1&lt;BB$7),0,$D569-SUM($F445:BA445))</f>
        <v>0</v>
      </c>
      <c r="BC569" s="339">
        <f>IF(OR($C569&gt;BC$7,$C569+$E569-1&lt;BC$7),0,$D569-SUM($F445:BB445))</f>
        <v>0</v>
      </c>
      <c r="BD569" s="339">
        <f>IF(OR($C569&gt;BD$7,$C569+$E569-1&lt;BD$7),0,$D569-SUM($F445:BC445))</f>
        <v>0</v>
      </c>
      <c r="BE569" s="339">
        <f>IF(OR($C569&gt;BE$7,$C569+$E569-1&lt;BE$7),0,$D569-SUM($F445:BD445))</f>
        <v>0</v>
      </c>
      <c r="BF569" s="339">
        <f>IF(OR($C569&gt;BF$7,$C569+$E569-1&lt;BF$7),0,$D569-SUM($F445:BE445))</f>
        <v>0</v>
      </c>
      <c r="BG569" s="339">
        <f>IF(OR($C569&gt;BG$7,$C569+$E569-1&lt;BG$7),0,$D569-SUM($F445:BF445))</f>
        <v>0</v>
      </c>
      <c r="BH569" s="339">
        <f>IF(OR($C569&gt;BH$7,$C569+$E569-1&lt;BH$7),0,$D569-SUM($F445:BG445))</f>
        <v>0</v>
      </c>
      <c r="BI569" s="339">
        <f>IF(OR($C569&gt;BI$7,$C569+$E569-1&lt;BI$7),0,$D569-SUM($F445:BH445))</f>
        <v>0</v>
      </c>
      <c r="BJ569" s="339">
        <f>IF(OR($C569&gt;BJ$7,$C569+$E569-1&lt;BJ$7),0,$D569-SUM($F445:BI445))</f>
        <v>0</v>
      </c>
      <c r="BK569" s="339">
        <f>IF(OR($C569&gt;BK$7,$C569+$E569-1&lt;BK$7),0,$D569-SUM($F445:BJ445))</f>
        <v>0</v>
      </c>
      <c r="BL569" s="339">
        <f>IF(OR($C569&gt;BL$7,$C569+$E569-1&lt;BL$7),0,$D569-SUM($F445:BK445))</f>
        <v>0</v>
      </c>
      <c r="BM569" s="339">
        <f>IF(OR($C569&gt;BM$7,$C569+$E569-1&lt;BM$7),0,$D569-SUM($F445:BL445))</f>
        <v>0</v>
      </c>
      <c r="BN569" s="339">
        <f>IF(OR($C569&gt;BN$7,$C569+$E569-1&lt;BN$7),0,$D569-SUM($F445:BM445))</f>
        <v>0</v>
      </c>
      <c r="BO569" s="253"/>
      <c r="BP569" s="253"/>
      <c r="BQ569" s="253"/>
      <c r="BR569" s="253"/>
      <c r="BS569" s="253"/>
      <c r="BT569" s="253"/>
      <c r="BU569" s="253"/>
      <c r="BV569" s="253"/>
      <c r="BW569" s="253"/>
      <c r="BX569" s="253"/>
      <c r="BY569" s="253"/>
      <c r="BZ569" s="253"/>
      <c r="CA569" s="253"/>
      <c r="CB569" s="253"/>
      <c r="CC569" s="253"/>
      <c r="CD569" s="253"/>
      <c r="CE569" s="253"/>
      <c r="CF569" s="253"/>
      <c r="CG569" s="253"/>
      <c r="CH569" s="253"/>
      <c r="CI569" s="253"/>
      <c r="CJ569" s="253"/>
      <c r="CK569" s="253"/>
      <c r="CL569" s="253"/>
    </row>
    <row r="570" spans="1:90" hidden="1" outlineLevel="1" x14ac:dyDescent="0.15">
      <c r="A570" s="112"/>
      <c r="B570" s="87"/>
      <c r="C570" s="8">
        <v>32</v>
      </c>
      <c r="D570" s="337">
        <v>0</v>
      </c>
      <c r="E570" s="8">
        <f t="shared" si="40"/>
        <v>0</v>
      </c>
      <c r="F570" s="338"/>
      <c r="G570" s="339">
        <f>IF(OR($C570&gt;G$7,$C570+$E570-1&lt;G$7),0,$D570-SUM($F446:F446))</f>
        <v>0</v>
      </c>
      <c r="H570" s="339">
        <f>IF(OR($C570&gt;H$7,$C570+$E570-1&lt;H$7),0,$D570-SUM($F446:G446))</f>
        <v>0</v>
      </c>
      <c r="I570" s="339">
        <f>IF(OR($C570&gt;I$7,$C570+$E570-1&lt;I$7),0,$D570-SUM($F446:H446))</f>
        <v>0</v>
      </c>
      <c r="J570" s="339">
        <f>IF(OR($C570&gt;J$7,$C570+$E570-1&lt;J$7),0,$D570-SUM($F446:I446))</f>
        <v>0</v>
      </c>
      <c r="K570" s="339">
        <f>IF(OR($C570&gt;K$7,$C570+$E570-1&lt;K$7),0,$D570-SUM($F446:J446))</f>
        <v>0</v>
      </c>
      <c r="L570" s="339">
        <f>IF(OR($C570&gt;L$7,$C570+$E570-1&lt;L$7),0,$D570-SUM($F446:K446))</f>
        <v>0</v>
      </c>
      <c r="M570" s="339">
        <f>IF(OR($C570&gt;M$7,$C570+$E570-1&lt;M$7),0,$D570-SUM($F446:L446))</f>
        <v>0</v>
      </c>
      <c r="N570" s="339">
        <f>IF(OR($C570&gt;N$7,$C570+$E570-1&lt;N$7),0,$D570-SUM($F446:M446))</f>
        <v>0</v>
      </c>
      <c r="O570" s="339">
        <f>IF(OR($C570&gt;O$7,$C570+$E570-1&lt;O$7),0,$D570-SUM($F446:N446))</f>
        <v>0</v>
      </c>
      <c r="P570" s="339">
        <f>IF(OR($C570&gt;P$7,$C570+$E570-1&lt;P$7),0,$D570-SUM($F446:O446))</f>
        <v>0</v>
      </c>
      <c r="Q570" s="339">
        <f>IF(OR($C570&gt;Q$7,$C570+$E570-1&lt;Q$7),0,$D570-SUM($F446:P446))</f>
        <v>0</v>
      </c>
      <c r="R570" s="339">
        <f>IF(OR($C570&gt;R$7,$C570+$E570-1&lt;R$7),0,$D570-SUM($F446:Q446))</f>
        <v>0</v>
      </c>
      <c r="S570" s="339">
        <f>IF(OR($C570&gt;S$7,$C570+$E570-1&lt;S$7),0,$D570-SUM($F446:R446))</f>
        <v>0</v>
      </c>
      <c r="T570" s="339">
        <f>IF(OR($C570&gt;T$7,$C570+$E570-1&lt;T$7),0,$D570-SUM($F446:S446))</f>
        <v>0</v>
      </c>
      <c r="U570" s="339">
        <f>IF(OR($C570&gt;U$7,$C570+$E570-1&lt;U$7),0,$D570-SUM($F446:T446))</f>
        <v>0</v>
      </c>
      <c r="V570" s="339">
        <f>IF(OR($C570&gt;V$7,$C570+$E570-1&lt;V$7),0,$D570-SUM($F446:U446))</f>
        <v>0</v>
      </c>
      <c r="W570" s="339">
        <f>IF(OR($C570&gt;W$7,$C570+$E570-1&lt;W$7),0,$D570-SUM($F446:V446))</f>
        <v>0</v>
      </c>
      <c r="X570" s="339">
        <f>IF(OR($C570&gt;X$7,$C570+$E570-1&lt;X$7),0,$D570-SUM($F446:W446))</f>
        <v>0</v>
      </c>
      <c r="Y570" s="339">
        <f>IF(OR($C570&gt;Y$7,$C570+$E570-1&lt;Y$7),0,$D570-SUM($F446:X446))</f>
        <v>0</v>
      </c>
      <c r="Z570" s="339">
        <f>IF(OR($C570&gt;Z$7,$C570+$E570-1&lt;Z$7),0,$D570-SUM($F446:Y446))</f>
        <v>0</v>
      </c>
      <c r="AA570" s="339">
        <f>IF(OR($C570&gt;AA$7,$C570+$E570-1&lt;AA$7),0,$D570-SUM($F446:Z446))</f>
        <v>0</v>
      </c>
      <c r="AB570" s="339">
        <f>IF(OR($C570&gt;AB$7,$C570+$E570-1&lt;AB$7),0,$D570-SUM($F446:AA446))</f>
        <v>0</v>
      </c>
      <c r="AC570" s="339">
        <f>IF(OR($C570&gt;AC$7,$C570+$E570-1&lt;AC$7),0,$D570-SUM($F446:AB446))</f>
        <v>0</v>
      </c>
      <c r="AD570" s="339">
        <f>IF(OR($C570&gt;AD$7,$C570+$E570-1&lt;AD$7),0,$D570-SUM($F446:AC446))</f>
        <v>0</v>
      </c>
      <c r="AE570" s="339">
        <f>IF(OR($C570&gt;AE$7,$C570+$E570-1&lt;AE$7),0,$D570-SUM($F446:AD446))</f>
        <v>0</v>
      </c>
      <c r="AF570" s="339">
        <f>IF(OR($C570&gt;AF$7,$C570+$E570-1&lt;AF$7),0,$D570-SUM($F446:AE446))</f>
        <v>0</v>
      </c>
      <c r="AG570" s="339">
        <f>IF(OR($C570&gt;AG$7,$C570+$E570-1&lt;AG$7),0,$D570-SUM($F446:AF446))</f>
        <v>0</v>
      </c>
      <c r="AH570" s="339">
        <f>IF(OR($C570&gt;AH$7,$C570+$E570-1&lt;AH$7),0,$D570-SUM($F446:AG446))</f>
        <v>0</v>
      </c>
      <c r="AI570" s="339">
        <f>IF(OR($C570&gt;AI$7,$C570+$E570-1&lt;AI$7),0,$D570-SUM($F446:AH446))</f>
        <v>0</v>
      </c>
      <c r="AJ570" s="339">
        <f>IF(OR($C570&gt;AJ$7,$C570+$E570-1&lt;AJ$7),0,$D570-SUM($F446:AI446))</f>
        <v>0</v>
      </c>
      <c r="AK570" s="339">
        <f>IF(OR($C570&gt;AK$7,$C570+$E570-1&lt;AK$7),0,$D570-SUM($F446:AJ446))</f>
        <v>0</v>
      </c>
      <c r="AL570" s="339">
        <f>IF(OR($C570&gt;AL$7,$C570+$E570-1&lt;AL$7),0,$D570-SUM($F446:AK446))</f>
        <v>0</v>
      </c>
      <c r="AM570" s="339">
        <f>IF(OR($C570&gt;AM$7,$C570+$E570-1&lt;AM$7),0,$D570-SUM($F446:AL446))</f>
        <v>0</v>
      </c>
      <c r="AN570" s="339">
        <f>IF(OR($C570&gt;AN$7,$C570+$E570-1&lt;AN$7),0,$D570-SUM($F446:AM446))</f>
        <v>0</v>
      </c>
      <c r="AO570" s="339">
        <f>IF(OR($C570&gt;AO$7,$C570+$E570-1&lt;AO$7),0,$D570-SUM($F446:AN446))</f>
        <v>0</v>
      </c>
      <c r="AP570" s="339">
        <f>IF(OR($C570&gt;AP$7,$C570+$E570-1&lt;AP$7),0,$D570-SUM($F446:AO446))</f>
        <v>0</v>
      </c>
      <c r="AQ570" s="339">
        <f>IF(OR($C570&gt;AQ$7,$C570+$E570-1&lt;AQ$7),0,$D570-SUM($F446:AP446))</f>
        <v>0</v>
      </c>
      <c r="AR570" s="339">
        <f>IF(OR($C570&gt;AR$7,$C570+$E570-1&lt;AR$7),0,$D570-SUM($F446:AQ446))</f>
        <v>0</v>
      </c>
      <c r="AS570" s="339">
        <f>IF(OR($C570&gt;AS$7,$C570+$E570-1&lt;AS$7),0,$D570-SUM($F446:AR446))</f>
        <v>0</v>
      </c>
      <c r="AT570" s="339">
        <f>IF(OR($C570&gt;AT$7,$C570+$E570-1&lt;AT$7),0,$D570-SUM($F446:AS446))</f>
        <v>0</v>
      </c>
      <c r="AU570" s="339">
        <f>IF(OR($C570&gt;AU$7,$C570+$E570-1&lt;AU$7),0,$D570-SUM($F446:AT446))</f>
        <v>0</v>
      </c>
      <c r="AV570" s="339">
        <f>IF(OR($C570&gt;AV$7,$C570+$E570-1&lt;AV$7),0,$D570-SUM($F446:AU446))</f>
        <v>0</v>
      </c>
      <c r="AW570" s="339">
        <f>IF(OR($C570&gt;AW$7,$C570+$E570-1&lt;AW$7),0,$D570-SUM($F446:AV446))</f>
        <v>0</v>
      </c>
      <c r="AX570" s="339">
        <f>IF(OR($C570&gt;AX$7,$C570+$E570-1&lt;AX$7),0,$D570-SUM($F446:AW446))</f>
        <v>0</v>
      </c>
      <c r="AY570" s="339">
        <f>IF(OR($C570&gt;AY$7,$C570+$E570-1&lt;AY$7),0,$D570-SUM($F446:AX446))</f>
        <v>0</v>
      </c>
      <c r="AZ570" s="339">
        <f>IF(OR($C570&gt;AZ$7,$C570+$E570-1&lt;AZ$7),0,$D570-SUM($F446:AY446))</f>
        <v>0</v>
      </c>
      <c r="BA570" s="339">
        <f>IF(OR($C570&gt;BA$7,$C570+$E570-1&lt;BA$7),0,$D570-SUM($F446:AZ446))</f>
        <v>0</v>
      </c>
      <c r="BB570" s="339">
        <f>IF(OR($C570&gt;BB$7,$C570+$E570-1&lt;BB$7),0,$D570-SUM($F446:BA446))</f>
        <v>0</v>
      </c>
      <c r="BC570" s="339">
        <f>IF(OR($C570&gt;BC$7,$C570+$E570-1&lt;BC$7),0,$D570-SUM($F446:BB446))</f>
        <v>0</v>
      </c>
      <c r="BD570" s="339">
        <f>IF(OR($C570&gt;BD$7,$C570+$E570-1&lt;BD$7),0,$D570-SUM($F446:BC446))</f>
        <v>0</v>
      </c>
      <c r="BE570" s="339">
        <f>IF(OR($C570&gt;BE$7,$C570+$E570-1&lt;BE$7),0,$D570-SUM($F446:BD446))</f>
        <v>0</v>
      </c>
      <c r="BF570" s="339">
        <f>IF(OR($C570&gt;BF$7,$C570+$E570-1&lt;BF$7),0,$D570-SUM($F446:BE446))</f>
        <v>0</v>
      </c>
      <c r="BG570" s="339">
        <f>IF(OR($C570&gt;BG$7,$C570+$E570-1&lt;BG$7),0,$D570-SUM($F446:BF446))</f>
        <v>0</v>
      </c>
      <c r="BH570" s="339">
        <f>IF(OR($C570&gt;BH$7,$C570+$E570-1&lt;BH$7),0,$D570-SUM($F446:BG446))</f>
        <v>0</v>
      </c>
      <c r="BI570" s="339">
        <f>IF(OR($C570&gt;BI$7,$C570+$E570-1&lt;BI$7),0,$D570-SUM($F446:BH446))</f>
        <v>0</v>
      </c>
      <c r="BJ570" s="339">
        <f>IF(OR($C570&gt;BJ$7,$C570+$E570-1&lt;BJ$7),0,$D570-SUM($F446:BI446))</f>
        <v>0</v>
      </c>
      <c r="BK570" s="339">
        <f>IF(OR($C570&gt;BK$7,$C570+$E570-1&lt;BK$7),0,$D570-SUM($F446:BJ446))</f>
        <v>0</v>
      </c>
      <c r="BL570" s="339">
        <f>IF(OR($C570&gt;BL$7,$C570+$E570-1&lt;BL$7),0,$D570-SUM($F446:BK446))</f>
        <v>0</v>
      </c>
      <c r="BM570" s="339">
        <f>IF(OR($C570&gt;BM$7,$C570+$E570-1&lt;BM$7),0,$D570-SUM($F446:BL446))</f>
        <v>0</v>
      </c>
      <c r="BN570" s="339">
        <f>IF(OR($C570&gt;BN$7,$C570+$E570-1&lt;BN$7),0,$D570-SUM($F446:BM446))</f>
        <v>0</v>
      </c>
      <c r="BO570" s="253"/>
      <c r="BP570" s="253"/>
      <c r="BQ570" s="253"/>
      <c r="BR570" s="253"/>
      <c r="BS570" s="253"/>
      <c r="BT570" s="253"/>
      <c r="BU570" s="253"/>
      <c r="BV570" s="253"/>
      <c r="BW570" s="253"/>
      <c r="BX570" s="253"/>
      <c r="BY570" s="253"/>
      <c r="BZ570" s="253"/>
      <c r="CA570" s="253"/>
      <c r="CB570" s="253"/>
      <c r="CC570" s="253"/>
      <c r="CD570" s="253"/>
      <c r="CE570" s="253"/>
      <c r="CF570" s="253"/>
      <c r="CG570" s="253"/>
      <c r="CH570" s="253"/>
      <c r="CI570" s="253"/>
      <c r="CJ570" s="253"/>
      <c r="CK570" s="253"/>
      <c r="CL570" s="253"/>
    </row>
    <row r="571" spans="1:90" hidden="1" outlineLevel="1" x14ac:dyDescent="0.15">
      <c r="A571" s="112"/>
      <c r="B571" s="87"/>
      <c r="C571" s="8">
        <v>33</v>
      </c>
      <c r="D571" s="337">
        <v>0</v>
      </c>
      <c r="E571" s="8">
        <f t="shared" si="40"/>
        <v>0</v>
      </c>
      <c r="F571" s="338"/>
      <c r="G571" s="339">
        <f>IF(OR($C571&gt;G$7,$C571+$E571-1&lt;G$7),0,$D571-SUM($F447:F447))</f>
        <v>0</v>
      </c>
      <c r="H571" s="339">
        <f>IF(OR($C571&gt;H$7,$C571+$E571-1&lt;H$7),0,$D571-SUM($F447:G447))</f>
        <v>0</v>
      </c>
      <c r="I571" s="339">
        <f>IF(OR($C571&gt;I$7,$C571+$E571-1&lt;I$7),0,$D571-SUM($F447:H447))</f>
        <v>0</v>
      </c>
      <c r="J571" s="339">
        <f>IF(OR($C571&gt;J$7,$C571+$E571-1&lt;J$7),0,$D571-SUM($F447:I447))</f>
        <v>0</v>
      </c>
      <c r="K571" s="339">
        <f>IF(OR($C571&gt;K$7,$C571+$E571-1&lt;K$7),0,$D571-SUM($F447:J447))</f>
        <v>0</v>
      </c>
      <c r="L571" s="339">
        <f>IF(OR($C571&gt;L$7,$C571+$E571-1&lt;L$7),0,$D571-SUM($F447:K447))</f>
        <v>0</v>
      </c>
      <c r="M571" s="339">
        <f>IF(OR($C571&gt;M$7,$C571+$E571-1&lt;M$7),0,$D571-SUM($F447:L447))</f>
        <v>0</v>
      </c>
      <c r="N571" s="339">
        <f>IF(OR($C571&gt;N$7,$C571+$E571-1&lt;N$7),0,$D571-SUM($F447:M447))</f>
        <v>0</v>
      </c>
      <c r="O571" s="339">
        <f>IF(OR($C571&gt;O$7,$C571+$E571-1&lt;O$7),0,$D571-SUM($F447:N447))</f>
        <v>0</v>
      </c>
      <c r="P571" s="339">
        <f>IF(OR($C571&gt;P$7,$C571+$E571-1&lt;P$7),0,$D571-SUM($F447:O447))</f>
        <v>0</v>
      </c>
      <c r="Q571" s="339">
        <f>IF(OR($C571&gt;Q$7,$C571+$E571-1&lt;Q$7),0,$D571-SUM($F447:P447))</f>
        <v>0</v>
      </c>
      <c r="R571" s="339">
        <f>IF(OR($C571&gt;R$7,$C571+$E571-1&lt;R$7),0,$D571-SUM($F447:Q447))</f>
        <v>0</v>
      </c>
      <c r="S571" s="339">
        <f>IF(OR($C571&gt;S$7,$C571+$E571-1&lt;S$7),0,$D571-SUM($F447:R447))</f>
        <v>0</v>
      </c>
      <c r="T571" s="339">
        <f>IF(OR($C571&gt;T$7,$C571+$E571-1&lt;T$7),0,$D571-SUM($F447:S447))</f>
        <v>0</v>
      </c>
      <c r="U571" s="339">
        <f>IF(OR($C571&gt;U$7,$C571+$E571-1&lt;U$7),0,$D571-SUM($F447:T447))</f>
        <v>0</v>
      </c>
      <c r="V571" s="339">
        <f>IF(OR($C571&gt;V$7,$C571+$E571-1&lt;V$7),0,$D571-SUM($F447:U447))</f>
        <v>0</v>
      </c>
      <c r="W571" s="339">
        <f>IF(OR($C571&gt;W$7,$C571+$E571-1&lt;W$7),0,$D571-SUM($F447:V447))</f>
        <v>0</v>
      </c>
      <c r="X571" s="339">
        <f>IF(OR($C571&gt;X$7,$C571+$E571-1&lt;X$7),0,$D571-SUM($F447:W447))</f>
        <v>0</v>
      </c>
      <c r="Y571" s="339">
        <f>IF(OR($C571&gt;Y$7,$C571+$E571-1&lt;Y$7),0,$D571-SUM($F447:X447))</f>
        <v>0</v>
      </c>
      <c r="Z571" s="339">
        <f>IF(OR($C571&gt;Z$7,$C571+$E571-1&lt;Z$7),0,$D571-SUM($F447:Y447))</f>
        <v>0</v>
      </c>
      <c r="AA571" s="339">
        <f>IF(OR($C571&gt;AA$7,$C571+$E571-1&lt;AA$7),0,$D571-SUM($F447:Z447))</f>
        <v>0</v>
      </c>
      <c r="AB571" s="339">
        <f>IF(OR($C571&gt;AB$7,$C571+$E571-1&lt;AB$7),0,$D571-SUM($F447:AA447))</f>
        <v>0</v>
      </c>
      <c r="AC571" s="339">
        <f>IF(OR($C571&gt;AC$7,$C571+$E571-1&lt;AC$7),0,$D571-SUM($F447:AB447))</f>
        <v>0</v>
      </c>
      <c r="AD571" s="339">
        <f>IF(OR($C571&gt;AD$7,$C571+$E571-1&lt;AD$7),0,$D571-SUM($F447:AC447))</f>
        <v>0</v>
      </c>
      <c r="AE571" s="339">
        <f>IF(OR($C571&gt;AE$7,$C571+$E571-1&lt;AE$7),0,$D571-SUM($F447:AD447))</f>
        <v>0</v>
      </c>
      <c r="AF571" s="339">
        <f>IF(OR($C571&gt;AF$7,$C571+$E571-1&lt;AF$7),0,$D571-SUM($F447:AE447))</f>
        <v>0</v>
      </c>
      <c r="AG571" s="339">
        <f>IF(OR($C571&gt;AG$7,$C571+$E571-1&lt;AG$7),0,$D571-SUM($F447:AF447))</f>
        <v>0</v>
      </c>
      <c r="AH571" s="339">
        <f>IF(OR($C571&gt;AH$7,$C571+$E571-1&lt;AH$7),0,$D571-SUM($F447:AG447))</f>
        <v>0</v>
      </c>
      <c r="AI571" s="339">
        <f>IF(OR($C571&gt;AI$7,$C571+$E571-1&lt;AI$7),0,$D571-SUM($F447:AH447))</f>
        <v>0</v>
      </c>
      <c r="AJ571" s="339">
        <f>IF(OR($C571&gt;AJ$7,$C571+$E571-1&lt;AJ$7),0,$D571-SUM($F447:AI447))</f>
        <v>0</v>
      </c>
      <c r="AK571" s="339">
        <f>IF(OR($C571&gt;AK$7,$C571+$E571-1&lt;AK$7),0,$D571-SUM($F447:AJ447))</f>
        <v>0</v>
      </c>
      <c r="AL571" s="339">
        <f>IF(OR($C571&gt;AL$7,$C571+$E571-1&lt;AL$7),0,$D571-SUM($F447:AK447))</f>
        <v>0</v>
      </c>
      <c r="AM571" s="339">
        <f>IF(OR($C571&gt;AM$7,$C571+$E571-1&lt;AM$7),0,$D571-SUM($F447:AL447))</f>
        <v>0</v>
      </c>
      <c r="AN571" s="339">
        <f>IF(OR($C571&gt;AN$7,$C571+$E571-1&lt;AN$7),0,$D571-SUM($F447:AM447))</f>
        <v>0</v>
      </c>
      <c r="AO571" s="339">
        <f>IF(OR($C571&gt;AO$7,$C571+$E571-1&lt;AO$7),0,$D571-SUM($F447:AN447))</f>
        <v>0</v>
      </c>
      <c r="AP571" s="339">
        <f>IF(OR($C571&gt;AP$7,$C571+$E571-1&lt;AP$7),0,$D571-SUM($F447:AO447))</f>
        <v>0</v>
      </c>
      <c r="AQ571" s="339">
        <f>IF(OR($C571&gt;AQ$7,$C571+$E571-1&lt;AQ$7),0,$D571-SUM($F447:AP447))</f>
        <v>0</v>
      </c>
      <c r="AR571" s="339">
        <f>IF(OR($C571&gt;AR$7,$C571+$E571-1&lt;AR$7),0,$D571-SUM($F447:AQ447))</f>
        <v>0</v>
      </c>
      <c r="AS571" s="339">
        <f>IF(OR($C571&gt;AS$7,$C571+$E571-1&lt;AS$7),0,$D571-SUM($F447:AR447))</f>
        <v>0</v>
      </c>
      <c r="AT571" s="339">
        <f>IF(OR($C571&gt;AT$7,$C571+$E571-1&lt;AT$7),0,$D571-SUM($F447:AS447))</f>
        <v>0</v>
      </c>
      <c r="AU571" s="339">
        <f>IF(OR($C571&gt;AU$7,$C571+$E571-1&lt;AU$7),0,$D571-SUM($F447:AT447))</f>
        <v>0</v>
      </c>
      <c r="AV571" s="339">
        <f>IF(OR($C571&gt;AV$7,$C571+$E571-1&lt;AV$7),0,$D571-SUM($F447:AU447))</f>
        <v>0</v>
      </c>
      <c r="AW571" s="339">
        <f>IF(OR($C571&gt;AW$7,$C571+$E571-1&lt;AW$7),0,$D571-SUM($F447:AV447))</f>
        <v>0</v>
      </c>
      <c r="AX571" s="339">
        <f>IF(OR($C571&gt;AX$7,$C571+$E571-1&lt;AX$7),0,$D571-SUM($F447:AW447))</f>
        <v>0</v>
      </c>
      <c r="AY571" s="339">
        <f>IF(OR($C571&gt;AY$7,$C571+$E571-1&lt;AY$7),0,$D571-SUM($F447:AX447))</f>
        <v>0</v>
      </c>
      <c r="AZ571" s="339">
        <f>IF(OR($C571&gt;AZ$7,$C571+$E571-1&lt;AZ$7),0,$D571-SUM($F447:AY447))</f>
        <v>0</v>
      </c>
      <c r="BA571" s="339">
        <f>IF(OR($C571&gt;BA$7,$C571+$E571-1&lt;BA$7),0,$D571-SUM($F447:AZ447))</f>
        <v>0</v>
      </c>
      <c r="BB571" s="339">
        <f>IF(OR($C571&gt;BB$7,$C571+$E571-1&lt;BB$7),0,$D571-SUM($F447:BA447))</f>
        <v>0</v>
      </c>
      <c r="BC571" s="339">
        <f>IF(OR($C571&gt;BC$7,$C571+$E571-1&lt;BC$7),0,$D571-SUM($F447:BB447))</f>
        <v>0</v>
      </c>
      <c r="BD571" s="339">
        <f>IF(OR($C571&gt;BD$7,$C571+$E571-1&lt;BD$7),0,$D571-SUM($F447:BC447))</f>
        <v>0</v>
      </c>
      <c r="BE571" s="339">
        <f>IF(OR($C571&gt;BE$7,$C571+$E571-1&lt;BE$7),0,$D571-SUM($F447:BD447))</f>
        <v>0</v>
      </c>
      <c r="BF571" s="339">
        <f>IF(OR($C571&gt;BF$7,$C571+$E571-1&lt;BF$7),0,$D571-SUM($F447:BE447))</f>
        <v>0</v>
      </c>
      <c r="BG571" s="339">
        <f>IF(OR($C571&gt;BG$7,$C571+$E571-1&lt;BG$7),0,$D571-SUM($F447:BF447))</f>
        <v>0</v>
      </c>
      <c r="BH571" s="339">
        <f>IF(OR($C571&gt;BH$7,$C571+$E571-1&lt;BH$7),0,$D571-SUM($F447:BG447))</f>
        <v>0</v>
      </c>
      <c r="BI571" s="339">
        <f>IF(OR($C571&gt;BI$7,$C571+$E571-1&lt;BI$7),0,$D571-SUM($F447:BH447))</f>
        <v>0</v>
      </c>
      <c r="BJ571" s="339">
        <f>IF(OR($C571&gt;BJ$7,$C571+$E571-1&lt;BJ$7),0,$D571-SUM($F447:BI447))</f>
        <v>0</v>
      </c>
      <c r="BK571" s="339">
        <f>IF(OR($C571&gt;BK$7,$C571+$E571-1&lt;BK$7),0,$D571-SUM($F447:BJ447))</f>
        <v>0</v>
      </c>
      <c r="BL571" s="339">
        <f>IF(OR($C571&gt;BL$7,$C571+$E571-1&lt;BL$7),0,$D571-SUM($F447:BK447))</f>
        <v>0</v>
      </c>
      <c r="BM571" s="339">
        <f>IF(OR($C571&gt;BM$7,$C571+$E571-1&lt;BM$7),0,$D571-SUM($F447:BL447))</f>
        <v>0</v>
      </c>
      <c r="BN571" s="339">
        <f>IF(OR($C571&gt;BN$7,$C571+$E571-1&lt;BN$7),0,$D571-SUM($F447:BM447))</f>
        <v>0</v>
      </c>
      <c r="BO571" s="253"/>
      <c r="BP571" s="253"/>
      <c r="BQ571" s="253"/>
      <c r="BR571" s="253"/>
      <c r="BS571" s="253"/>
      <c r="BT571" s="253"/>
      <c r="BU571" s="253"/>
      <c r="BV571" s="253"/>
      <c r="BW571" s="253"/>
      <c r="BX571" s="253"/>
      <c r="BY571" s="253"/>
      <c r="BZ571" s="253"/>
      <c r="CA571" s="253"/>
      <c r="CB571" s="253"/>
      <c r="CC571" s="253"/>
      <c r="CD571" s="253"/>
      <c r="CE571" s="253"/>
      <c r="CF571" s="253"/>
      <c r="CG571" s="253"/>
      <c r="CH571" s="253"/>
      <c r="CI571" s="253"/>
      <c r="CJ571" s="253"/>
      <c r="CK571" s="253"/>
      <c r="CL571" s="253"/>
    </row>
    <row r="572" spans="1:90" hidden="1" outlineLevel="1" x14ac:dyDescent="0.15">
      <c r="A572" s="112"/>
      <c r="B572" s="87"/>
      <c r="C572" s="8">
        <v>34</v>
      </c>
      <c r="D572" s="337">
        <v>0</v>
      </c>
      <c r="E572" s="8">
        <f t="shared" si="40"/>
        <v>0</v>
      </c>
      <c r="F572" s="338"/>
      <c r="G572" s="339">
        <f>IF(OR($C572&gt;G$7,$C572+$E572-1&lt;G$7),0,$D572-SUM($F448:F448))</f>
        <v>0</v>
      </c>
      <c r="H572" s="339">
        <f>IF(OR($C572&gt;H$7,$C572+$E572-1&lt;H$7),0,$D572-SUM($F448:G448))</f>
        <v>0</v>
      </c>
      <c r="I572" s="339">
        <f>IF(OR($C572&gt;I$7,$C572+$E572-1&lt;I$7),0,$D572-SUM($F448:H448))</f>
        <v>0</v>
      </c>
      <c r="J572" s="339">
        <f>IF(OR($C572&gt;J$7,$C572+$E572-1&lt;J$7),0,$D572-SUM($F448:I448))</f>
        <v>0</v>
      </c>
      <c r="K572" s="339">
        <f>IF(OR($C572&gt;K$7,$C572+$E572-1&lt;K$7),0,$D572-SUM($F448:J448))</f>
        <v>0</v>
      </c>
      <c r="L572" s="339">
        <f>IF(OR($C572&gt;L$7,$C572+$E572-1&lt;L$7),0,$D572-SUM($F448:K448))</f>
        <v>0</v>
      </c>
      <c r="M572" s="339">
        <f>IF(OR($C572&gt;M$7,$C572+$E572-1&lt;M$7),0,$D572-SUM($F448:L448))</f>
        <v>0</v>
      </c>
      <c r="N572" s="339">
        <f>IF(OR($C572&gt;N$7,$C572+$E572-1&lt;N$7),0,$D572-SUM($F448:M448))</f>
        <v>0</v>
      </c>
      <c r="O572" s="339">
        <f>IF(OR($C572&gt;O$7,$C572+$E572-1&lt;O$7),0,$D572-SUM($F448:N448))</f>
        <v>0</v>
      </c>
      <c r="P572" s="339">
        <f>IF(OR($C572&gt;P$7,$C572+$E572-1&lt;P$7),0,$D572-SUM($F448:O448))</f>
        <v>0</v>
      </c>
      <c r="Q572" s="339">
        <f>IF(OR($C572&gt;Q$7,$C572+$E572-1&lt;Q$7),0,$D572-SUM($F448:P448))</f>
        <v>0</v>
      </c>
      <c r="R572" s="339">
        <f>IF(OR($C572&gt;R$7,$C572+$E572-1&lt;R$7),0,$D572-SUM($F448:Q448))</f>
        <v>0</v>
      </c>
      <c r="S572" s="339">
        <f>IF(OR($C572&gt;S$7,$C572+$E572-1&lt;S$7),0,$D572-SUM($F448:R448))</f>
        <v>0</v>
      </c>
      <c r="T572" s="339">
        <f>IF(OR($C572&gt;T$7,$C572+$E572-1&lt;T$7),0,$D572-SUM($F448:S448))</f>
        <v>0</v>
      </c>
      <c r="U572" s="339">
        <f>IF(OR($C572&gt;U$7,$C572+$E572-1&lt;U$7),0,$D572-SUM($F448:T448))</f>
        <v>0</v>
      </c>
      <c r="V572" s="339">
        <f>IF(OR($C572&gt;V$7,$C572+$E572-1&lt;V$7),0,$D572-SUM($F448:U448))</f>
        <v>0</v>
      </c>
      <c r="W572" s="339">
        <f>IF(OR($C572&gt;W$7,$C572+$E572-1&lt;W$7),0,$D572-SUM($F448:V448))</f>
        <v>0</v>
      </c>
      <c r="X572" s="339">
        <f>IF(OR($C572&gt;X$7,$C572+$E572-1&lt;X$7),0,$D572-SUM($F448:W448))</f>
        <v>0</v>
      </c>
      <c r="Y572" s="339">
        <f>IF(OR($C572&gt;Y$7,$C572+$E572-1&lt;Y$7),0,$D572-SUM($F448:X448))</f>
        <v>0</v>
      </c>
      <c r="Z572" s="339">
        <f>IF(OR($C572&gt;Z$7,$C572+$E572-1&lt;Z$7),0,$D572-SUM($F448:Y448))</f>
        <v>0</v>
      </c>
      <c r="AA572" s="339">
        <f>IF(OR($C572&gt;AA$7,$C572+$E572-1&lt;AA$7),0,$D572-SUM($F448:Z448))</f>
        <v>0</v>
      </c>
      <c r="AB572" s="339">
        <f>IF(OR($C572&gt;AB$7,$C572+$E572-1&lt;AB$7),0,$D572-SUM($F448:AA448))</f>
        <v>0</v>
      </c>
      <c r="AC572" s="339">
        <f>IF(OR($C572&gt;AC$7,$C572+$E572-1&lt;AC$7),0,$D572-SUM($F448:AB448))</f>
        <v>0</v>
      </c>
      <c r="AD572" s="339">
        <f>IF(OR($C572&gt;AD$7,$C572+$E572-1&lt;AD$7),0,$D572-SUM($F448:AC448))</f>
        <v>0</v>
      </c>
      <c r="AE572" s="339">
        <f>IF(OR($C572&gt;AE$7,$C572+$E572-1&lt;AE$7),0,$D572-SUM($F448:AD448))</f>
        <v>0</v>
      </c>
      <c r="AF572" s="339">
        <f>IF(OR($C572&gt;AF$7,$C572+$E572-1&lt;AF$7),0,$D572-SUM($F448:AE448))</f>
        <v>0</v>
      </c>
      <c r="AG572" s="339">
        <f>IF(OR($C572&gt;AG$7,$C572+$E572-1&lt;AG$7),0,$D572-SUM($F448:AF448))</f>
        <v>0</v>
      </c>
      <c r="AH572" s="339">
        <f>IF(OR($C572&gt;AH$7,$C572+$E572-1&lt;AH$7),0,$D572-SUM($F448:AG448))</f>
        <v>0</v>
      </c>
      <c r="AI572" s="339">
        <f>IF(OR($C572&gt;AI$7,$C572+$E572-1&lt;AI$7),0,$D572-SUM($F448:AH448))</f>
        <v>0</v>
      </c>
      <c r="AJ572" s="339">
        <f>IF(OR($C572&gt;AJ$7,$C572+$E572-1&lt;AJ$7),0,$D572-SUM($F448:AI448))</f>
        <v>0</v>
      </c>
      <c r="AK572" s="339">
        <f>IF(OR($C572&gt;AK$7,$C572+$E572-1&lt;AK$7),0,$D572-SUM($F448:AJ448))</f>
        <v>0</v>
      </c>
      <c r="AL572" s="339">
        <f>IF(OR($C572&gt;AL$7,$C572+$E572-1&lt;AL$7),0,$D572-SUM($F448:AK448))</f>
        <v>0</v>
      </c>
      <c r="AM572" s="339">
        <f>IF(OR($C572&gt;AM$7,$C572+$E572-1&lt;AM$7),0,$D572-SUM($F448:AL448))</f>
        <v>0</v>
      </c>
      <c r="AN572" s="339">
        <f>IF(OR($C572&gt;AN$7,$C572+$E572-1&lt;AN$7),0,$D572-SUM($F448:AM448))</f>
        <v>0</v>
      </c>
      <c r="AO572" s="339">
        <f>IF(OR($C572&gt;AO$7,$C572+$E572-1&lt;AO$7),0,$D572-SUM($F448:AN448))</f>
        <v>0</v>
      </c>
      <c r="AP572" s="339">
        <f>IF(OR($C572&gt;AP$7,$C572+$E572-1&lt;AP$7),0,$D572-SUM($F448:AO448))</f>
        <v>0</v>
      </c>
      <c r="AQ572" s="339">
        <f>IF(OR($C572&gt;AQ$7,$C572+$E572-1&lt;AQ$7),0,$D572-SUM($F448:AP448))</f>
        <v>0</v>
      </c>
      <c r="AR572" s="339">
        <f>IF(OR($C572&gt;AR$7,$C572+$E572-1&lt;AR$7),0,$D572-SUM($F448:AQ448))</f>
        <v>0</v>
      </c>
      <c r="AS572" s="339">
        <f>IF(OR($C572&gt;AS$7,$C572+$E572-1&lt;AS$7),0,$D572-SUM($F448:AR448))</f>
        <v>0</v>
      </c>
      <c r="AT572" s="339">
        <f>IF(OR($C572&gt;AT$7,$C572+$E572-1&lt;AT$7),0,$D572-SUM($F448:AS448))</f>
        <v>0</v>
      </c>
      <c r="AU572" s="339">
        <f>IF(OR($C572&gt;AU$7,$C572+$E572-1&lt;AU$7),0,$D572-SUM($F448:AT448))</f>
        <v>0</v>
      </c>
      <c r="AV572" s="339">
        <f>IF(OR($C572&gt;AV$7,$C572+$E572-1&lt;AV$7),0,$D572-SUM($F448:AU448))</f>
        <v>0</v>
      </c>
      <c r="AW572" s="339">
        <f>IF(OR($C572&gt;AW$7,$C572+$E572-1&lt;AW$7),0,$D572-SUM($F448:AV448))</f>
        <v>0</v>
      </c>
      <c r="AX572" s="339">
        <f>IF(OR($C572&gt;AX$7,$C572+$E572-1&lt;AX$7),0,$D572-SUM($F448:AW448))</f>
        <v>0</v>
      </c>
      <c r="AY572" s="339">
        <f>IF(OR($C572&gt;AY$7,$C572+$E572-1&lt;AY$7),0,$D572-SUM($F448:AX448))</f>
        <v>0</v>
      </c>
      <c r="AZ572" s="339">
        <f>IF(OR($C572&gt;AZ$7,$C572+$E572-1&lt;AZ$7),0,$D572-SUM($F448:AY448))</f>
        <v>0</v>
      </c>
      <c r="BA572" s="339">
        <f>IF(OR($C572&gt;BA$7,$C572+$E572-1&lt;BA$7),0,$D572-SUM($F448:AZ448))</f>
        <v>0</v>
      </c>
      <c r="BB572" s="339">
        <f>IF(OR($C572&gt;BB$7,$C572+$E572-1&lt;BB$7),0,$D572-SUM($F448:BA448))</f>
        <v>0</v>
      </c>
      <c r="BC572" s="339">
        <f>IF(OR($C572&gt;BC$7,$C572+$E572-1&lt;BC$7),0,$D572-SUM($F448:BB448))</f>
        <v>0</v>
      </c>
      <c r="BD572" s="339">
        <f>IF(OR($C572&gt;BD$7,$C572+$E572-1&lt;BD$7),0,$D572-SUM($F448:BC448))</f>
        <v>0</v>
      </c>
      <c r="BE572" s="339">
        <f>IF(OR($C572&gt;BE$7,$C572+$E572-1&lt;BE$7),0,$D572-SUM($F448:BD448))</f>
        <v>0</v>
      </c>
      <c r="BF572" s="339">
        <f>IF(OR($C572&gt;BF$7,$C572+$E572-1&lt;BF$7),0,$D572-SUM($F448:BE448))</f>
        <v>0</v>
      </c>
      <c r="BG572" s="339">
        <f>IF(OR($C572&gt;BG$7,$C572+$E572-1&lt;BG$7),0,$D572-SUM($F448:BF448))</f>
        <v>0</v>
      </c>
      <c r="BH572" s="339">
        <f>IF(OR($C572&gt;BH$7,$C572+$E572-1&lt;BH$7),0,$D572-SUM($F448:BG448))</f>
        <v>0</v>
      </c>
      <c r="BI572" s="339">
        <f>IF(OR($C572&gt;BI$7,$C572+$E572-1&lt;BI$7),0,$D572-SUM($F448:BH448))</f>
        <v>0</v>
      </c>
      <c r="BJ572" s="339">
        <f>IF(OR($C572&gt;BJ$7,$C572+$E572-1&lt;BJ$7),0,$D572-SUM($F448:BI448))</f>
        <v>0</v>
      </c>
      <c r="BK572" s="339">
        <f>IF(OR($C572&gt;BK$7,$C572+$E572-1&lt;BK$7),0,$D572-SUM($F448:BJ448))</f>
        <v>0</v>
      </c>
      <c r="BL572" s="339">
        <f>IF(OR($C572&gt;BL$7,$C572+$E572-1&lt;BL$7),0,$D572-SUM($F448:BK448))</f>
        <v>0</v>
      </c>
      <c r="BM572" s="339">
        <f>IF(OR($C572&gt;BM$7,$C572+$E572-1&lt;BM$7),0,$D572-SUM($F448:BL448))</f>
        <v>0</v>
      </c>
      <c r="BN572" s="339">
        <f>IF(OR($C572&gt;BN$7,$C572+$E572-1&lt;BN$7),0,$D572-SUM($F448:BM448))</f>
        <v>0</v>
      </c>
      <c r="BO572" s="253"/>
      <c r="BP572" s="253"/>
      <c r="BQ572" s="253"/>
      <c r="BR572" s="253"/>
      <c r="BS572" s="253"/>
      <c r="BT572" s="253"/>
      <c r="BU572" s="253"/>
      <c r="BV572" s="253"/>
      <c r="BW572" s="253"/>
      <c r="BX572" s="253"/>
      <c r="BY572" s="253"/>
      <c r="BZ572" s="253"/>
      <c r="CA572" s="253"/>
      <c r="CB572" s="253"/>
      <c r="CC572" s="253"/>
      <c r="CD572" s="253"/>
      <c r="CE572" s="253"/>
      <c r="CF572" s="253"/>
      <c r="CG572" s="253"/>
      <c r="CH572" s="253"/>
      <c r="CI572" s="253"/>
      <c r="CJ572" s="253"/>
      <c r="CK572" s="253"/>
      <c r="CL572" s="253"/>
    </row>
    <row r="573" spans="1:90" hidden="1" outlineLevel="1" x14ac:dyDescent="0.15">
      <c r="A573" s="112"/>
      <c r="B573" s="87"/>
      <c r="C573" s="8">
        <v>35</v>
      </c>
      <c r="D573" s="337">
        <v>0</v>
      </c>
      <c r="E573" s="8">
        <f t="shared" si="40"/>
        <v>0</v>
      </c>
      <c r="F573" s="338"/>
      <c r="G573" s="339">
        <f>IF(OR($C573&gt;G$7,$C573+$E573-1&lt;G$7),0,$D573-SUM($F449:F449))</f>
        <v>0</v>
      </c>
      <c r="H573" s="339">
        <f>IF(OR($C573&gt;H$7,$C573+$E573-1&lt;H$7),0,$D573-SUM($F449:G449))</f>
        <v>0</v>
      </c>
      <c r="I573" s="339">
        <f>IF(OR($C573&gt;I$7,$C573+$E573-1&lt;I$7),0,$D573-SUM($F449:H449))</f>
        <v>0</v>
      </c>
      <c r="J573" s="339">
        <f>IF(OR($C573&gt;J$7,$C573+$E573-1&lt;J$7),0,$D573-SUM($F449:I449))</f>
        <v>0</v>
      </c>
      <c r="K573" s="339">
        <f>IF(OR($C573&gt;K$7,$C573+$E573-1&lt;K$7),0,$D573-SUM($F449:J449))</f>
        <v>0</v>
      </c>
      <c r="L573" s="339">
        <f>IF(OR($C573&gt;L$7,$C573+$E573-1&lt;L$7),0,$D573-SUM($F449:K449))</f>
        <v>0</v>
      </c>
      <c r="M573" s="339">
        <f>IF(OR($C573&gt;M$7,$C573+$E573-1&lt;M$7),0,$D573-SUM($F449:L449))</f>
        <v>0</v>
      </c>
      <c r="N573" s="339">
        <f>IF(OR($C573&gt;N$7,$C573+$E573-1&lt;N$7),0,$D573-SUM($F449:M449))</f>
        <v>0</v>
      </c>
      <c r="O573" s="339">
        <f>IF(OR($C573&gt;O$7,$C573+$E573-1&lt;O$7),0,$D573-SUM($F449:N449))</f>
        <v>0</v>
      </c>
      <c r="P573" s="339">
        <f>IF(OR($C573&gt;P$7,$C573+$E573-1&lt;P$7),0,$D573-SUM($F449:O449))</f>
        <v>0</v>
      </c>
      <c r="Q573" s="339">
        <f>IF(OR($C573&gt;Q$7,$C573+$E573-1&lt;Q$7),0,$D573-SUM($F449:P449))</f>
        <v>0</v>
      </c>
      <c r="R573" s="339">
        <f>IF(OR($C573&gt;R$7,$C573+$E573-1&lt;R$7),0,$D573-SUM($F449:Q449))</f>
        <v>0</v>
      </c>
      <c r="S573" s="339">
        <f>IF(OR($C573&gt;S$7,$C573+$E573-1&lt;S$7),0,$D573-SUM($F449:R449))</f>
        <v>0</v>
      </c>
      <c r="T573" s="339">
        <f>IF(OR($C573&gt;T$7,$C573+$E573-1&lt;T$7),0,$D573-SUM($F449:S449))</f>
        <v>0</v>
      </c>
      <c r="U573" s="339">
        <f>IF(OR($C573&gt;U$7,$C573+$E573-1&lt;U$7),0,$D573-SUM($F449:T449))</f>
        <v>0</v>
      </c>
      <c r="V573" s="339">
        <f>IF(OR($C573&gt;V$7,$C573+$E573-1&lt;V$7),0,$D573-SUM($F449:U449))</f>
        <v>0</v>
      </c>
      <c r="W573" s="339">
        <f>IF(OR($C573&gt;W$7,$C573+$E573-1&lt;W$7),0,$D573-SUM($F449:V449))</f>
        <v>0</v>
      </c>
      <c r="X573" s="339">
        <f>IF(OR($C573&gt;X$7,$C573+$E573-1&lt;X$7),0,$D573-SUM($F449:W449))</f>
        <v>0</v>
      </c>
      <c r="Y573" s="339">
        <f>IF(OR($C573&gt;Y$7,$C573+$E573-1&lt;Y$7),0,$D573-SUM($F449:X449))</f>
        <v>0</v>
      </c>
      <c r="Z573" s="339">
        <f>IF(OR($C573&gt;Z$7,$C573+$E573-1&lt;Z$7),0,$D573-SUM($F449:Y449))</f>
        <v>0</v>
      </c>
      <c r="AA573" s="339">
        <f>IF(OR($C573&gt;AA$7,$C573+$E573-1&lt;AA$7),0,$D573-SUM($F449:Z449))</f>
        <v>0</v>
      </c>
      <c r="AB573" s="339">
        <f>IF(OR($C573&gt;AB$7,$C573+$E573-1&lt;AB$7),0,$D573-SUM($F449:AA449))</f>
        <v>0</v>
      </c>
      <c r="AC573" s="339">
        <f>IF(OR($C573&gt;AC$7,$C573+$E573-1&lt;AC$7),0,$D573-SUM($F449:AB449))</f>
        <v>0</v>
      </c>
      <c r="AD573" s="339">
        <f>IF(OR($C573&gt;AD$7,$C573+$E573-1&lt;AD$7),0,$D573-SUM($F449:AC449))</f>
        <v>0</v>
      </c>
      <c r="AE573" s="339">
        <f>IF(OR($C573&gt;AE$7,$C573+$E573-1&lt;AE$7),0,$D573-SUM($F449:AD449))</f>
        <v>0</v>
      </c>
      <c r="AF573" s="339">
        <f>IF(OR($C573&gt;AF$7,$C573+$E573-1&lt;AF$7),0,$D573-SUM($F449:AE449))</f>
        <v>0</v>
      </c>
      <c r="AG573" s="339">
        <f>IF(OR($C573&gt;AG$7,$C573+$E573-1&lt;AG$7),0,$D573-SUM($F449:AF449))</f>
        <v>0</v>
      </c>
      <c r="AH573" s="339">
        <f>IF(OR($C573&gt;AH$7,$C573+$E573-1&lt;AH$7),0,$D573-SUM($F449:AG449))</f>
        <v>0</v>
      </c>
      <c r="AI573" s="339">
        <f>IF(OR($C573&gt;AI$7,$C573+$E573-1&lt;AI$7),0,$D573-SUM($F449:AH449))</f>
        <v>0</v>
      </c>
      <c r="AJ573" s="339">
        <f>IF(OR($C573&gt;AJ$7,$C573+$E573-1&lt;AJ$7),0,$D573-SUM($F449:AI449))</f>
        <v>0</v>
      </c>
      <c r="AK573" s="339">
        <f>IF(OR($C573&gt;AK$7,$C573+$E573-1&lt;AK$7),0,$D573-SUM($F449:AJ449))</f>
        <v>0</v>
      </c>
      <c r="AL573" s="339">
        <f>IF(OR($C573&gt;AL$7,$C573+$E573-1&lt;AL$7),0,$D573-SUM($F449:AK449))</f>
        <v>0</v>
      </c>
      <c r="AM573" s="339">
        <f>IF(OR($C573&gt;AM$7,$C573+$E573-1&lt;AM$7),0,$D573-SUM($F449:AL449))</f>
        <v>0</v>
      </c>
      <c r="AN573" s="339">
        <f>IF(OR($C573&gt;AN$7,$C573+$E573-1&lt;AN$7),0,$D573-SUM($F449:AM449))</f>
        <v>0</v>
      </c>
      <c r="AO573" s="339">
        <f>IF(OR($C573&gt;AO$7,$C573+$E573-1&lt;AO$7),0,$D573-SUM($F449:AN449))</f>
        <v>0</v>
      </c>
      <c r="AP573" s="339">
        <f>IF(OR($C573&gt;AP$7,$C573+$E573-1&lt;AP$7),0,$D573-SUM($F449:AO449))</f>
        <v>0</v>
      </c>
      <c r="AQ573" s="339">
        <f>IF(OR($C573&gt;AQ$7,$C573+$E573-1&lt;AQ$7),0,$D573-SUM($F449:AP449))</f>
        <v>0</v>
      </c>
      <c r="AR573" s="339">
        <f>IF(OR($C573&gt;AR$7,$C573+$E573-1&lt;AR$7),0,$D573-SUM($F449:AQ449))</f>
        <v>0</v>
      </c>
      <c r="AS573" s="339">
        <f>IF(OR($C573&gt;AS$7,$C573+$E573-1&lt;AS$7),0,$D573-SUM($F449:AR449))</f>
        <v>0</v>
      </c>
      <c r="AT573" s="339">
        <f>IF(OR($C573&gt;AT$7,$C573+$E573-1&lt;AT$7),0,$D573-SUM($F449:AS449))</f>
        <v>0</v>
      </c>
      <c r="AU573" s="339">
        <f>IF(OR($C573&gt;AU$7,$C573+$E573-1&lt;AU$7),0,$D573-SUM($F449:AT449))</f>
        <v>0</v>
      </c>
      <c r="AV573" s="339">
        <f>IF(OR($C573&gt;AV$7,$C573+$E573-1&lt;AV$7),0,$D573-SUM($F449:AU449))</f>
        <v>0</v>
      </c>
      <c r="AW573" s="339">
        <f>IF(OR($C573&gt;AW$7,$C573+$E573-1&lt;AW$7),0,$D573-SUM($F449:AV449))</f>
        <v>0</v>
      </c>
      <c r="AX573" s="339">
        <f>IF(OR($C573&gt;AX$7,$C573+$E573-1&lt;AX$7),0,$D573-SUM($F449:AW449))</f>
        <v>0</v>
      </c>
      <c r="AY573" s="339">
        <f>IF(OR($C573&gt;AY$7,$C573+$E573-1&lt;AY$7),0,$D573-SUM($F449:AX449))</f>
        <v>0</v>
      </c>
      <c r="AZ573" s="339">
        <f>IF(OR($C573&gt;AZ$7,$C573+$E573-1&lt;AZ$7),0,$D573-SUM($F449:AY449))</f>
        <v>0</v>
      </c>
      <c r="BA573" s="339">
        <f>IF(OR($C573&gt;BA$7,$C573+$E573-1&lt;BA$7),0,$D573-SUM($F449:AZ449))</f>
        <v>0</v>
      </c>
      <c r="BB573" s="339">
        <f>IF(OR($C573&gt;BB$7,$C573+$E573-1&lt;BB$7),0,$D573-SUM($F449:BA449))</f>
        <v>0</v>
      </c>
      <c r="BC573" s="339">
        <f>IF(OR($C573&gt;BC$7,$C573+$E573-1&lt;BC$7),0,$D573-SUM($F449:BB449))</f>
        <v>0</v>
      </c>
      <c r="BD573" s="339">
        <f>IF(OR($C573&gt;BD$7,$C573+$E573-1&lt;BD$7),0,$D573-SUM($F449:BC449))</f>
        <v>0</v>
      </c>
      <c r="BE573" s="339">
        <f>IF(OR($C573&gt;BE$7,$C573+$E573-1&lt;BE$7),0,$D573-SUM($F449:BD449))</f>
        <v>0</v>
      </c>
      <c r="BF573" s="339">
        <f>IF(OR($C573&gt;BF$7,$C573+$E573-1&lt;BF$7),0,$D573-SUM($F449:BE449))</f>
        <v>0</v>
      </c>
      <c r="BG573" s="339">
        <f>IF(OR($C573&gt;BG$7,$C573+$E573-1&lt;BG$7),0,$D573-SUM($F449:BF449))</f>
        <v>0</v>
      </c>
      <c r="BH573" s="339">
        <f>IF(OR($C573&gt;BH$7,$C573+$E573-1&lt;BH$7),0,$D573-SUM($F449:BG449))</f>
        <v>0</v>
      </c>
      <c r="BI573" s="339">
        <f>IF(OR($C573&gt;BI$7,$C573+$E573-1&lt;BI$7),0,$D573-SUM($F449:BH449))</f>
        <v>0</v>
      </c>
      <c r="BJ573" s="339">
        <f>IF(OR($C573&gt;BJ$7,$C573+$E573-1&lt;BJ$7),0,$D573-SUM($F449:BI449))</f>
        <v>0</v>
      </c>
      <c r="BK573" s="339">
        <f>IF(OR($C573&gt;BK$7,$C573+$E573-1&lt;BK$7),0,$D573-SUM($F449:BJ449))</f>
        <v>0</v>
      </c>
      <c r="BL573" s="339">
        <f>IF(OR($C573&gt;BL$7,$C573+$E573-1&lt;BL$7),0,$D573-SUM($F449:BK449))</f>
        <v>0</v>
      </c>
      <c r="BM573" s="339">
        <f>IF(OR($C573&gt;BM$7,$C573+$E573-1&lt;BM$7),0,$D573-SUM($F449:BL449))</f>
        <v>0</v>
      </c>
      <c r="BN573" s="339">
        <f>IF(OR($C573&gt;BN$7,$C573+$E573-1&lt;BN$7),0,$D573-SUM($F449:BM449))</f>
        <v>0</v>
      </c>
      <c r="BO573" s="253"/>
      <c r="BP573" s="253"/>
      <c r="BQ573" s="253"/>
      <c r="BR573" s="253"/>
      <c r="BS573" s="253"/>
      <c r="BT573" s="253"/>
      <c r="BU573" s="253"/>
      <c r="BV573" s="253"/>
      <c r="BW573" s="253"/>
      <c r="BX573" s="253"/>
      <c r="BY573" s="253"/>
      <c r="BZ573" s="253"/>
      <c r="CA573" s="253"/>
      <c r="CB573" s="253"/>
      <c r="CC573" s="253"/>
      <c r="CD573" s="253"/>
      <c r="CE573" s="253"/>
      <c r="CF573" s="253"/>
      <c r="CG573" s="253"/>
      <c r="CH573" s="253"/>
      <c r="CI573" s="253"/>
      <c r="CJ573" s="253"/>
      <c r="CK573" s="253"/>
      <c r="CL573" s="253"/>
    </row>
    <row r="574" spans="1:90" hidden="1" outlineLevel="1" x14ac:dyDescent="0.15">
      <c r="A574" s="112"/>
      <c r="B574" s="87"/>
      <c r="C574" s="8">
        <v>36</v>
      </c>
      <c r="D574" s="337">
        <v>0</v>
      </c>
      <c r="E574" s="8">
        <f t="shared" si="40"/>
        <v>0</v>
      </c>
      <c r="F574" s="338"/>
      <c r="G574" s="339">
        <f>IF(OR($C574&gt;G$7,$C574+$E574-1&lt;G$7),0,$D574-SUM($F450:F450))</f>
        <v>0</v>
      </c>
      <c r="H574" s="339">
        <f>IF(OR($C574&gt;H$7,$C574+$E574-1&lt;H$7),0,$D574-SUM($F450:G450))</f>
        <v>0</v>
      </c>
      <c r="I574" s="339">
        <f>IF(OR($C574&gt;I$7,$C574+$E574-1&lt;I$7),0,$D574-SUM($F450:H450))</f>
        <v>0</v>
      </c>
      <c r="J574" s="339">
        <f>IF(OR($C574&gt;J$7,$C574+$E574-1&lt;J$7),0,$D574-SUM($F450:I450))</f>
        <v>0</v>
      </c>
      <c r="K574" s="339">
        <f>IF(OR($C574&gt;K$7,$C574+$E574-1&lt;K$7),0,$D574-SUM($F450:J450))</f>
        <v>0</v>
      </c>
      <c r="L574" s="339">
        <f>IF(OR($C574&gt;L$7,$C574+$E574-1&lt;L$7),0,$D574-SUM($F450:K450))</f>
        <v>0</v>
      </c>
      <c r="M574" s="339">
        <f>IF(OR($C574&gt;M$7,$C574+$E574-1&lt;M$7),0,$D574-SUM($F450:L450))</f>
        <v>0</v>
      </c>
      <c r="N574" s="339">
        <f>IF(OR($C574&gt;N$7,$C574+$E574-1&lt;N$7),0,$D574-SUM($F450:M450))</f>
        <v>0</v>
      </c>
      <c r="O574" s="339">
        <f>IF(OR($C574&gt;O$7,$C574+$E574-1&lt;O$7),0,$D574-SUM($F450:N450))</f>
        <v>0</v>
      </c>
      <c r="P574" s="339">
        <f>IF(OR($C574&gt;P$7,$C574+$E574-1&lt;P$7),0,$D574-SUM($F450:O450))</f>
        <v>0</v>
      </c>
      <c r="Q574" s="339">
        <f>IF(OR($C574&gt;Q$7,$C574+$E574-1&lt;Q$7),0,$D574-SUM($F450:P450))</f>
        <v>0</v>
      </c>
      <c r="R574" s="339">
        <f>IF(OR($C574&gt;R$7,$C574+$E574-1&lt;R$7),0,$D574-SUM($F450:Q450))</f>
        <v>0</v>
      </c>
      <c r="S574" s="339">
        <f>IF(OR($C574&gt;S$7,$C574+$E574-1&lt;S$7),0,$D574-SUM($F450:R450))</f>
        <v>0</v>
      </c>
      <c r="T574" s="339">
        <f>IF(OR($C574&gt;T$7,$C574+$E574-1&lt;T$7),0,$D574-SUM($F450:S450))</f>
        <v>0</v>
      </c>
      <c r="U574" s="339">
        <f>IF(OR($C574&gt;U$7,$C574+$E574-1&lt;U$7),0,$D574-SUM($F450:T450))</f>
        <v>0</v>
      </c>
      <c r="V574" s="339">
        <f>IF(OR($C574&gt;V$7,$C574+$E574-1&lt;V$7),0,$D574-SUM($F450:U450))</f>
        <v>0</v>
      </c>
      <c r="W574" s="339">
        <f>IF(OR($C574&gt;W$7,$C574+$E574-1&lt;W$7),0,$D574-SUM($F450:V450))</f>
        <v>0</v>
      </c>
      <c r="X574" s="339">
        <f>IF(OR($C574&gt;X$7,$C574+$E574-1&lt;X$7),0,$D574-SUM($F450:W450))</f>
        <v>0</v>
      </c>
      <c r="Y574" s="339">
        <f>IF(OR($C574&gt;Y$7,$C574+$E574-1&lt;Y$7),0,$D574-SUM($F450:X450))</f>
        <v>0</v>
      </c>
      <c r="Z574" s="339">
        <f>IF(OR($C574&gt;Z$7,$C574+$E574-1&lt;Z$7),0,$D574-SUM($F450:Y450))</f>
        <v>0</v>
      </c>
      <c r="AA574" s="339">
        <f>IF(OR($C574&gt;AA$7,$C574+$E574-1&lt;AA$7),0,$D574-SUM($F450:Z450))</f>
        <v>0</v>
      </c>
      <c r="AB574" s="339">
        <f>IF(OR($C574&gt;AB$7,$C574+$E574-1&lt;AB$7),0,$D574-SUM($F450:AA450))</f>
        <v>0</v>
      </c>
      <c r="AC574" s="339">
        <f>IF(OR($C574&gt;AC$7,$C574+$E574-1&lt;AC$7),0,$D574-SUM($F450:AB450))</f>
        <v>0</v>
      </c>
      <c r="AD574" s="339">
        <f>IF(OR($C574&gt;AD$7,$C574+$E574-1&lt;AD$7),0,$D574-SUM($F450:AC450))</f>
        <v>0</v>
      </c>
      <c r="AE574" s="339">
        <f>IF(OR($C574&gt;AE$7,$C574+$E574-1&lt;AE$7),0,$D574-SUM($F450:AD450))</f>
        <v>0</v>
      </c>
      <c r="AF574" s="339">
        <f>IF(OR($C574&gt;AF$7,$C574+$E574-1&lt;AF$7),0,$D574-SUM($F450:AE450))</f>
        <v>0</v>
      </c>
      <c r="AG574" s="339">
        <f>IF(OR($C574&gt;AG$7,$C574+$E574-1&lt;AG$7),0,$D574-SUM($F450:AF450))</f>
        <v>0</v>
      </c>
      <c r="AH574" s="339">
        <f>IF(OR($C574&gt;AH$7,$C574+$E574-1&lt;AH$7),0,$D574-SUM($F450:AG450))</f>
        <v>0</v>
      </c>
      <c r="AI574" s="339">
        <f>IF(OR($C574&gt;AI$7,$C574+$E574-1&lt;AI$7),0,$D574-SUM($F450:AH450))</f>
        <v>0</v>
      </c>
      <c r="AJ574" s="339">
        <f>IF(OR($C574&gt;AJ$7,$C574+$E574-1&lt;AJ$7),0,$D574-SUM($F450:AI450))</f>
        <v>0</v>
      </c>
      <c r="AK574" s="339">
        <f>IF(OR($C574&gt;AK$7,$C574+$E574-1&lt;AK$7),0,$D574-SUM($F450:AJ450))</f>
        <v>0</v>
      </c>
      <c r="AL574" s="339">
        <f>IF(OR($C574&gt;AL$7,$C574+$E574-1&lt;AL$7),0,$D574-SUM($F450:AK450))</f>
        <v>0</v>
      </c>
      <c r="AM574" s="339">
        <f>IF(OR($C574&gt;AM$7,$C574+$E574-1&lt;AM$7),0,$D574-SUM($F450:AL450))</f>
        <v>0</v>
      </c>
      <c r="AN574" s="339">
        <f>IF(OR($C574&gt;AN$7,$C574+$E574-1&lt;AN$7),0,$D574-SUM($F450:AM450))</f>
        <v>0</v>
      </c>
      <c r="AO574" s="339">
        <f>IF(OR($C574&gt;AO$7,$C574+$E574-1&lt;AO$7),0,$D574-SUM($F450:AN450))</f>
        <v>0</v>
      </c>
      <c r="AP574" s="339">
        <f>IF(OR($C574&gt;AP$7,$C574+$E574-1&lt;AP$7),0,$D574-SUM($F450:AO450))</f>
        <v>0</v>
      </c>
      <c r="AQ574" s="339">
        <f>IF(OR($C574&gt;AQ$7,$C574+$E574-1&lt;AQ$7),0,$D574-SUM($F450:AP450))</f>
        <v>0</v>
      </c>
      <c r="AR574" s="339">
        <f>IF(OR($C574&gt;AR$7,$C574+$E574-1&lt;AR$7),0,$D574-SUM($F450:AQ450))</f>
        <v>0</v>
      </c>
      <c r="AS574" s="339">
        <f>IF(OR($C574&gt;AS$7,$C574+$E574-1&lt;AS$7),0,$D574-SUM($F450:AR450))</f>
        <v>0</v>
      </c>
      <c r="AT574" s="339">
        <f>IF(OR($C574&gt;AT$7,$C574+$E574-1&lt;AT$7),0,$D574-SUM($F450:AS450))</f>
        <v>0</v>
      </c>
      <c r="AU574" s="339">
        <f>IF(OR($C574&gt;AU$7,$C574+$E574-1&lt;AU$7),0,$D574-SUM($F450:AT450))</f>
        <v>0</v>
      </c>
      <c r="AV574" s="339">
        <f>IF(OR($C574&gt;AV$7,$C574+$E574-1&lt;AV$7),0,$D574-SUM($F450:AU450))</f>
        <v>0</v>
      </c>
      <c r="AW574" s="339">
        <f>IF(OR($C574&gt;AW$7,$C574+$E574-1&lt;AW$7),0,$D574-SUM($F450:AV450))</f>
        <v>0</v>
      </c>
      <c r="AX574" s="339">
        <f>IF(OR($C574&gt;AX$7,$C574+$E574-1&lt;AX$7),0,$D574-SUM($F450:AW450))</f>
        <v>0</v>
      </c>
      <c r="AY574" s="339">
        <f>IF(OR($C574&gt;AY$7,$C574+$E574-1&lt;AY$7),0,$D574-SUM($F450:AX450))</f>
        <v>0</v>
      </c>
      <c r="AZ574" s="339">
        <f>IF(OR($C574&gt;AZ$7,$C574+$E574-1&lt;AZ$7),0,$D574-SUM($F450:AY450))</f>
        <v>0</v>
      </c>
      <c r="BA574" s="339">
        <f>IF(OR($C574&gt;BA$7,$C574+$E574-1&lt;BA$7),0,$D574-SUM($F450:AZ450))</f>
        <v>0</v>
      </c>
      <c r="BB574" s="339">
        <f>IF(OR($C574&gt;BB$7,$C574+$E574-1&lt;BB$7),0,$D574-SUM($F450:BA450))</f>
        <v>0</v>
      </c>
      <c r="BC574" s="339">
        <f>IF(OR($C574&gt;BC$7,$C574+$E574-1&lt;BC$7),0,$D574-SUM($F450:BB450))</f>
        <v>0</v>
      </c>
      <c r="BD574" s="339">
        <f>IF(OR($C574&gt;BD$7,$C574+$E574-1&lt;BD$7),0,$D574-SUM($F450:BC450))</f>
        <v>0</v>
      </c>
      <c r="BE574" s="339">
        <f>IF(OR($C574&gt;BE$7,$C574+$E574-1&lt;BE$7),0,$D574-SUM($F450:BD450))</f>
        <v>0</v>
      </c>
      <c r="BF574" s="339">
        <f>IF(OR($C574&gt;BF$7,$C574+$E574-1&lt;BF$7),0,$D574-SUM($F450:BE450))</f>
        <v>0</v>
      </c>
      <c r="BG574" s="339">
        <f>IF(OR($C574&gt;BG$7,$C574+$E574-1&lt;BG$7),0,$D574-SUM($F450:BF450))</f>
        <v>0</v>
      </c>
      <c r="BH574" s="339">
        <f>IF(OR($C574&gt;BH$7,$C574+$E574-1&lt;BH$7),0,$D574-SUM($F450:BG450))</f>
        <v>0</v>
      </c>
      <c r="BI574" s="339">
        <f>IF(OR($C574&gt;BI$7,$C574+$E574-1&lt;BI$7),0,$D574-SUM($F450:BH450))</f>
        <v>0</v>
      </c>
      <c r="BJ574" s="339">
        <f>IF(OR($C574&gt;BJ$7,$C574+$E574-1&lt;BJ$7),0,$D574-SUM($F450:BI450))</f>
        <v>0</v>
      </c>
      <c r="BK574" s="339">
        <f>IF(OR($C574&gt;BK$7,$C574+$E574-1&lt;BK$7),0,$D574-SUM($F450:BJ450))</f>
        <v>0</v>
      </c>
      <c r="BL574" s="339">
        <f>IF(OR($C574&gt;BL$7,$C574+$E574-1&lt;BL$7),0,$D574-SUM($F450:BK450))</f>
        <v>0</v>
      </c>
      <c r="BM574" s="339">
        <f>IF(OR($C574&gt;BM$7,$C574+$E574-1&lt;BM$7),0,$D574-SUM($F450:BL450))</f>
        <v>0</v>
      </c>
      <c r="BN574" s="339">
        <f>IF(OR($C574&gt;BN$7,$C574+$E574-1&lt;BN$7),0,$D574-SUM($F450:BM450))</f>
        <v>0</v>
      </c>
      <c r="BO574" s="253"/>
      <c r="BP574" s="253"/>
      <c r="BQ574" s="253"/>
      <c r="BR574" s="253"/>
      <c r="BS574" s="253"/>
      <c r="BT574" s="253"/>
      <c r="BU574" s="253"/>
      <c r="BV574" s="253"/>
      <c r="BW574" s="253"/>
      <c r="BX574" s="253"/>
      <c r="BY574" s="253"/>
      <c r="BZ574" s="253"/>
      <c r="CA574" s="253"/>
      <c r="CB574" s="253"/>
      <c r="CC574" s="253"/>
      <c r="CD574" s="253"/>
      <c r="CE574" s="253"/>
      <c r="CF574" s="253"/>
      <c r="CG574" s="253"/>
      <c r="CH574" s="253"/>
      <c r="CI574" s="253"/>
      <c r="CJ574" s="253"/>
      <c r="CK574" s="253"/>
      <c r="CL574" s="253"/>
    </row>
    <row r="575" spans="1:90" hidden="1" outlineLevel="1" x14ac:dyDescent="0.15">
      <c r="A575" s="112"/>
      <c r="B575" s="87"/>
      <c r="C575" s="8">
        <v>37</v>
      </c>
      <c r="D575" s="337">
        <v>0</v>
      </c>
      <c r="E575" s="8">
        <f t="shared" si="40"/>
        <v>0</v>
      </c>
      <c r="F575" s="338"/>
      <c r="G575" s="339">
        <f>IF(OR($C575&gt;G$7,$C575+$E575-1&lt;G$7),0,$D575-SUM($F451:F451))</f>
        <v>0</v>
      </c>
      <c r="H575" s="339">
        <f>IF(OR($C575&gt;H$7,$C575+$E575-1&lt;H$7),0,$D575-SUM($F451:G451))</f>
        <v>0</v>
      </c>
      <c r="I575" s="339">
        <f>IF(OR($C575&gt;I$7,$C575+$E575-1&lt;I$7),0,$D575-SUM($F451:H451))</f>
        <v>0</v>
      </c>
      <c r="J575" s="339">
        <f>IF(OR($C575&gt;J$7,$C575+$E575-1&lt;J$7),0,$D575-SUM($F451:I451))</f>
        <v>0</v>
      </c>
      <c r="K575" s="339">
        <f>IF(OR($C575&gt;K$7,$C575+$E575-1&lt;K$7),0,$D575-SUM($F451:J451))</f>
        <v>0</v>
      </c>
      <c r="L575" s="339">
        <f>IF(OR($C575&gt;L$7,$C575+$E575-1&lt;L$7),0,$D575-SUM($F451:K451))</f>
        <v>0</v>
      </c>
      <c r="M575" s="339">
        <f>IF(OR($C575&gt;M$7,$C575+$E575-1&lt;M$7),0,$D575-SUM($F451:L451))</f>
        <v>0</v>
      </c>
      <c r="N575" s="339">
        <f>IF(OR($C575&gt;N$7,$C575+$E575-1&lt;N$7),0,$D575-SUM($F451:M451))</f>
        <v>0</v>
      </c>
      <c r="O575" s="339">
        <f>IF(OR($C575&gt;O$7,$C575+$E575-1&lt;O$7),0,$D575-SUM($F451:N451))</f>
        <v>0</v>
      </c>
      <c r="P575" s="339">
        <f>IF(OR($C575&gt;P$7,$C575+$E575-1&lt;P$7),0,$D575-SUM($F451:O451))</f>
        <v>0</v>
      </c>
      <c r="Q575" s="339">
        <f>IF(OR($C575&gt;Q$7,$C575+$E575-1&lt;Q$7),0,$D575-SUM($F451:P451))</f>
        <v>0</v>
      </c>
      <c r="R575" s="339">
        <f>IF(OR($C575&gt;R$7,$C575+$E575-1&lt;R$7),0,$D575-SUM($F451:Q451))</f>
        <v>0</v>
      </c>
      <c r="S575" s="339">
        <f>IF(OR($C575&gt;S$7,$C575+$E575-1&lt;S$7),0,$D575-SUM($F451:R451))</f>
        <v>0</v>
      </c>
      <c r="T575" s="339">
        <f>IF(OR($C575&gt;T$7,$C575+$E575-1&lt;T$7),0,$D575-SUM($F451:S451))</f>
        <v>0</v>
      </c>
      <c r="U575" s="339">
        <f>IF(OR($C575&gt;U$7,$C575+$E575-1&lt;U$7),0,$D575-SUM($F451:T451))</f>
        <v>0</v>
      </c>
      <c r="V575" s="339">
        <f>IF(OR($C575&gt;V$7,$C575+$E575-1&lt;V$7),0,$D575-SUM($F451:U451))</f>
        <v>0</v>
      </c>
      <c r="W575" s="339">
        <f>IF(OR($C575&gt;W$7,$C575+$E575-1&lt;W$7),0,$D575-SUM($F451:V451))</f>
        <v>0</v>
      </c>
      <c r="X575" s="339">
        <f>IF(OR($C575&gt;X$7,$C575+$E575-1&lt;X$7),0,$D575-SUM($F451:W451))</f>
        <v>0</v>
      </c>
      <c r="Y575" s="339">
        <f>IF(OR($C575&gt;Y$7,$C575+$E575-1&lt;Y$7),0,$D575-SUM($F451:X451))</f>
        <v>0</v>
      </c>
      <c r="Z575" s="339">
        <f>IF(OR($C575&gt;Z$7,$C575+$E575-1&lt;Z$7),0,$D575-SUM($F451:Y451))</f>
        <v>0</v>
      </c>
      <c r="AA575" s="339">
        <f>IF(OR($C575&gt;AA$7,$C575+$E575-1&lt;AA$7),0,$D575-SUM($F451:Z451))</f>
        <v>0</v>
      </c>
      <c r="AB575" s="339">
        <f>IF(OR($C575&gt;AB$7,$C575+$E575-1&lt;AB$7),0,$D575-SUM($F451:AA451))</f>
        <v>0</v>
      </c>
      <c r="AC575" s="339">
        <f>IF(OR($C575&gt;AC$7,$C575+$E575-1&lt;AC$7),0,$D575-SUM($F451:AB451))</f>
        <v>0</v>
      </c>
      <c r="AD575" s="339">
        <f>IF(OR($C575&gt;AD$7,$C575+$E575-1&lt;AD$7),0,$D575-SUM($F451:AC451))</f>
        <v>0</v>
      </c>
      <c r="AE575" s="339">
        <f>IF(OR($C575&gt;AE$7,$C575+$E575-1&lt;AE$7),0,$D575-SUM($F451:AD451))</f>
        <v>0</v>
      </c>
      <c r="AF575" s="339">
        <f>IF(OR($C575&gt;AF$7,$C575+$E575-1&lt;AF$7),0,$D575-SUM($F451:AE451))</f>
        <v>0</v>
      </c>
      <c r="AG575" s="339">
        <f>IF(OR($C575&gt;AG$7,$C575+$E575-1&lt;AG$7),0,$D575-SUM($F451:AF451))</f>
        <v>0</v>
      </c>
      <c r="AH575" s="339">
        <f>IF(OR($C575&gt;AH$7,$C575+$E575-1&lt;AH$7),0,$D575-SUM($F451:AG451))</f>
        <v>0</v>
      </c>
      <c r="AI575" s="339">
        <f>IF(OR($C575&gt;AI$7,$C575+$E575-1&lt;AI$7),0,$D575-SUM($F451:AH451))</f>
        <v>0</v>
      </c>
      <c r="AJ575" s="339">
        <f>IF(OR($C575&gt;AJ$7,$C575+$E575-1&lt;AJ$7),0,$D575-SUM($F451:AI451))</f>
        <v>0</v>
      </c>
      <c r="AK575" s="339">
        <f>IF(OR($C575&gt;AK$7,$C575+$E575-1&lt;AK$7),0,$D575-SUM($F451:AJ451))</f>
        <v>0</v>
      </c>
      <c r="AL575" s="339">
        <f>IF(OR($C575&gt;AL$7,$C575+$E575-1&lt;AL$7),0,$D575-SUM($F451:AK451))</f>
        <v>0</v>
      </c>
      <c r="AM575" s="339">
        <f>IF(OR($C575&gt;AM$7,$C575+$E575-1&lt;AM$7),0,$D575-SUM($F451:AL451))</f>
        <v>0</v>
      </c>
      <c r="AN575" s="339">
        <f>IF(OR($C575&gt;AN$7,$C575+$E575-1&lt;AN$7),0,$D575-SUM($F451:AM451))</f>
        <v>0</v>
      </c>
      <c r="AO575" s="339">
        <f>IF(OR($C575&gt;AO$7,$C575+$E575-1&lt;AO$7),0,$D575-SUM($F451:AN451))</f>
        <v>0</v>
      </c>
      <c r="AP575" s="339">
        <f>IF(OR($C575&gt;AP$7,$C575+$E575-1&lt;AP$7),0,$D575-SUM($F451:AO451))</f>
        <v>0</v>
      </c>
      <c r="AQ575" s="339">
        <f>IF(OR($C575&gt;AQ$7,$C575+$E575-1&lt;AQ$7),0,$D575-SUM($F451:AP451))</f>
        <v>0</v>
      </c>
      <c r="AR575" s="339">
        <f>IF(OR($C575&gt;AR$7,$C575+$E575-1&lt;AR$7),0,$D575-SUM($F451:AQ451))</f>
        <v>0</v>
      </c>
      <c r="AS575" s="339">
        <f>IF(OR($C575&gt;AS$7,$C575+$E575-1&lt;AS$7),0,$D575-SUM($F451:AR451))</f>
        <v>0</v>
      </c>
      <c r="AT575" s="339">
        <f>IF(OR($C575&gt;AT$7,$C575+$E575-1&lt;AT$7),0,$D575-SUM($F451:AS451))</f>
        <v>0</v>
      </c>
      <c r="AU575" s="339">
        <f>IF(OR($C575&gt;AU$7,$C575+$E575-1&lt;AU$7),0,$D575-SUM($F451:AT451))</f>
        <v>0</v>
      </c>
      <c r="AV575" s="339">
        <f>IF(OR($C575&gt;AV$7,$C575+$E575-1&lt;AV$7),0,$D575-SUM($F451:AU451))</f>
        <v>0</v>
      </c>
      <c r="AW575" s="339">
        <f>IF(OR($C575&gt;AW$7,$C575+$E575-1&lt;AW$7),0,$D575-SUM($F451:AV451))</f>
        <v>0</v>
      </c>
      <c r="AX575" s="339">
        <f>IF(OR($C575&gt;AX$7,$C575+$E575-1&lt;AX$7),0,$D575-SUM($F451:AW451))</f>
        <v>0</v>
      </c>
      <c r="AY575" s="339">
        <f>IF(OR($C575&gt;AY$7,$C575+$E575-1&lt;AY$7),0,$D575-SUM($F451:AX451))</f>
        <v>0</v>
      </c>
      <c r="AZ575" s="339">
        <f>IF(OR($C575&gt;AZ$7,$C575+$E575-1&lt;AZ$7),0,$D575-SUM($F451:AY451))</f>
        <v>0</v>
      </c>
      <c r="BA575" s="339">
        <f>IF(OR($C575&gt;BA$7,$C575+$E575-1&lt;BA$7),0,$D575-SUM($F451:AZ451))</f>
        <v>0</v>
      </c>
      <c r="BB575" s="339">
        <f>IF(OR($C575&gt;BB$7,$C575+$E575-1&lt;BB$7),0,$D575-SUM($F451:BA451))</f>
        <v>0</v>
      </c>
      <c r="BC575" s="339">
        <f>IF(OR($C575&gt;BC$7,$C575+$E575-1&lt;BC$7),0,$D575-SUM($F451:BB451))</f>
        <v>0</v>
      </c>
      <c r="BD575" s="339">
        <f>IF(OR($C575&gt;BD$7,$C575+$E575-1&lt;BD$7),0,$D575-SUM($F451:BC451))</f>
        <v>0</v>
      </c>
      <c r="BE575" s="339">
        <f>IF(OR($C575&gt;BE$7,$C575+$E575-1&lt;BE$7),0,$D575-SUM($F451:BD451))</f>
        <v>0</v>
      </c>
      <c r="BF575" s="339">
        <f>IF(OR($C575&gt;BF$7,$C575+$E575-1&lt;BF$7),0,$D575-SUM($F451:BE451))</f>
        <v>0</v>
      </c>
      <c r="BG575" s="339">
        <f>IF(OR($C575&gt;BG$7,$C575+$E575-1&lt;BG$7),0,$D575-SUM($F451:BF451))</f>
        <v>0</v>
      </c>
      <c r="BH575" s="339">
        <f>IF(OR($C575&gt;BH$7,$C575+$E575-1&lt;BH$7),0,$D575-SUM($F451:BG451))</f>
        <v>0</v>
      </c>
      <c r="BI575" s="339">
        <f>IF(OR($C575&gt;BI$7,$C575+$E575-1&lt;BI$7),0,$D575-SUM($F451:BH451))</f>
        <v>0</v>
      </c>
      <c r="BJ575" s="339">
        <f>IF(OR($C575&gt;BJ$7,$C575+$E575-1&lt;BJ$7),0,$D575-SUM($F451:BI451))</f>
        <v>0</v>
      </c>
      <c r="BK575" s="339">
        <f>IF(OR($C575&gt;BK$7,$C575+$E575-1&lt;BK$7),0,$D575-SUM($F451:BJ451))</f>
        <v>0</v>
      </c>
      <c r="BL575" s="339">
        <f>IF(OR($C575&gt;BL$7,$C575+$E575-1&lt;BL$7),0,$D575-SUM($F451:BK451))</f>
        <v>0</v>
      </c>
      <c r="BM575" s="339">
        <f>IF(OR($C575&gt;BM$7,$C575+$E575-1&lt;BM$7),0,$D575-SUM($F451:BL451))</f>
        <v>0</v>
      </c>
      <c r="BN575" s="339">
        <f>IF(OR($C575&gt;BN$7,$C575+$E575-1&lt;BN$7),0,$D575-SUM($F451:BM451))</f>
        <v>0</v>
      </c>
      <c r="BO575" s="253"/>
      <c r="BP575" s="253"/>
      <c r="BQ575" s="253"/>
      <c r="BR575" s="253"/>
      <c r="BS575" s="253"/>
      <c r="BT575" s="253"/>
      <c r="BU575" s="253"/>
      <c r="BV575" s="253"/>
      <c r="BW575" s="253"/>
      <c r="BX575" s="253"/>
      <c r="BY575" s="253"/>
      <c r="BZ575" s="253"/>
      <c r="CA575" s="253"/>
      <c r="CB575" s="253"/>
      <c r="CC575" s="253"/>
      <c r="CD575" s="253"/>
      <c r="CE575" s="253"/>
      <c r="CF575" s="253"/>
      <c r="CG575" s="253"/>
      <c r="CH575" s="253"/>
      <c r="CI575" s="253"/>
      <c r="CJ575" s="253"/>
      <c r="CK575" s="253"/>
      <c r="CL575" s="253"/>
    </row>
    <row r="576" spans="1:90" hidden="1" outlineLevel="1" x14ac:dyDescent="0.15">
      <c r="A576" s="112"/>
      <c r="B576" s="87"/>
      <c r="C576" s="8">
        <v>38</v>
      </c>
      <c r="D576" s="337">
        <v>0</v>
      </c>
      <c r="E576" s="8">
        <f t="shared" si="40"/>
        <v>0</v>
      </c>
      <c r="F576" s="338"/>
      <c r="G576" s="339">
        <f>IF(OR($C576&gt;G$7,$C576+$E576-1&lt;G$7),0,$D576-SUM($F452:F452))</f>
        <v>0</v>
      </c>
      <c r="H576" s="339">
        <f>IF(OR($C576&gt;H$7,$C576+$E576-1&lt;H$7),0,$D576-SUM($F452:G452))</f>
        <v>0</v>
      </c>
      <c r="I576" s="339">
        <f>IF(OR($C576&gt;I$7,$C576+$E576-1&lt;I$7),0,$D576-SUM($F452:H452))</f>
        <v>0</v>
      </c>
      <c r="J576" s="339">
        <f>IF(OR($C576&gt;J$7,$C576+$E576-1&lt;J$7),0,$D576-SUM($F452:I452))</f>
        <v>0</v>
      </c>
      <c r="K576" s="339">
        <f>IF(OR($C576&gt;K$7,$C576+$E576-1&lt;K$7),0,$D576-SUM($F452:J452))</f>
        <v>0</v>
      </c>
      <c r="L576" s="339">
        <f>IF(OR($C576&gt;L$7,$C576+$E576-1&lt;L$7),0,$D576-SUM($F452:K452))</f>
        <v>0</v>
      </c>
      <c r="M576" s="339">
        <f>IF(OR($C576&gt;M$7,$C576+$E576-1&lt;M$7),0,$D576-SUM($F452:L452))</f>
        <v>0</v>
      </c>
      <c r="N576" s="339">
        <f>IF(OR($C576&gt;N$7,$C576+$E576-1&lt;N$7),0,$D576-SUM($F452:M452))</f>
        <v>0</v>
      </c>
      <c r="O576" s="339">
        <f>IF(OR($C576&gt;O$7,$C576+$E576-1&lt;O$7),0,$D576-SUM($F452:N452))</f>
        <v>0</v>
      </c>
      <c r="P576" s="339">
        <f>IF(OR($C576&gt;P$7,$C576+$E576-1&lt;P$7),0,$D576-SUM($F452:O452))</f>
        <v>0</v>
      </c>
      <c r="Q576" s="339">
        <f>IF(OR($C576&gt;Q$7,$C576+$E576-1&lt;Q$7),0,$D576-SUM($F452:P452))</f>
        <v>0</v>
      </c>
      <c r="R576" s="339">
        <f>IF(OR($C576&gt;R$7,$C576+$E576-1&lt;R$7),0,$D576-SUM($F452:Q452))</f>
        <v>0</v>
      </c>
      <c r="S576" s="339">
        <f>IF(OR($C576&gt;S$7,$C576+$E576-1&lt;S$7),0,$D576-SUM($F452:R452))</f>
        <v>0</v>
      </c>
      <c r="T576" s="339">
        <f>IF(OR($C576&gt;T$7,$C576+$E576-1&lt;T$7),0,$D576-SUM($F452:S452))</f>
        <v>0</v>
      </c>
      <c r="U576" s="339">
        <f>IF(OR($C576&gt;U$7,$C576+$E576-1&lt;U$7),0,$D576-SUM($F452:T452))</f>
        <v>0</v>
      </c>
      <c r="V576" s="339">
        <f>IF(OR($C576&gt;V$7,$C576+$E576-1&lt;V$7),0,$D576-SUM($F452:U452))</f>
        <v>0</v>
      </c>
      <c r="W576" s="339">
        <f>IF(OR($C576&gt;W$7,$C576+$E576-1&lt;W$7),0,$D576-SUM($F452:V452))</f>
        <v>0</v>
      </c>
      <c r="X576" s="339">
        <f>IF(OR($C576&gt;X$7,$C576+$E576-1&lt;X$7),0,$D576-SUM($F452:W452))</f>
        <v>0</v>
      </c>
      <c r="Y576" s="339">
        <f>IF(OR($C576&gt;Y$7,$C576+$E576-1&lt;Y$7),0,$D576-SUM($F452:X452))</f>
        <v>0</v>
      </c>
      <c r="Z576" s="339">
        <f>IF(OR($C576&gt;Z$7,$C576+$E576-1&lt;Z$7),0,$D576-SUM($F452:Y452))</f>
        <v>0</v>
      </c>
      <c r="AA576" s="339">
        <f>IF(OR($C576&gt;AA$7,$C576+$E576-1&lt;AA$7),0,$D576-SUM($F452:Z452))</f>
        <v>0</v>
      </c>
      <c r="AB576" s="339">
        <f>IF(OR($C576&gt;AB$7,$C576+$E576-1&lt;AB$7),0,$D576-SUM($F452:AA452))</f>
        <v>0</v>
      </c>
      <c r="AC576" s="339">
        <f>IF(OR($C576&gt;AC$7,$C576+$E576-1&lt;AC$7),0,$D576-SUM($F452:AB452))</f>
        <v>0</v>
      </c>
      <c r="AD576" s="339">
        <f>IF(OR($C576&gt;AD$7,$C576+$E576-1&lt;AD$7),0,$D576-SUM($F452:AC452))</f>
        <v>0</v>
      </c>
      <c r="AE576" s="339">
        <f>IF(OR($C576&gt;AE$7,$C576+$E576-1&lt;AE$7),0,$D576-SUM($F452:AD452))</f>
        <v>0</v>
      </c>
      <c r="AF576" s="339">
        <f>IF(OR($C576&gt;AF$7,$C576+$E576-1&lt;AF$7),0,$D576-SUM($F452:AE452))</f>
        <v>0</v>
      </c>
      <c r="AG576" s="339">
        <f>IF(OR($C576&gt;AG$7,$C576+$E576-1&lt;AG$7),0,$D576-SUM($F452:AF452))</f>
        <v>0</v>
      </c>
      <c r="AH576" s="339">
        <f>IF(OR($C576&gt;AH$7,$C576+$E576-1&lt;AH$7),0,$D576-SUM($F452:AG452))</f>
        <v>0</v>
      </c>
      <c r="AI576" s="339">
        <f>IF(OR($C576&gt;AI$7,$C576+$E576-1&lt;AI$7),0,$D576-SUM($F452:AH452))</f>
        <v>0</v>
      </c>
      <c r="AJ576" s="339">
        <f>IF(OR($C576&gt;AJ$7,$C576+$E576-1&lt;AJ$7),0,$D576-SUM($F452:AI452))</f>
        <v>0</v>
      </c>
      <c r="AK576" s="339">
        <f>IF(OR($C576&gt;AK$7,$C576+$E576-1&lt;AK$7),0,$D576-SUM($F452:AJ452))</f>
        <v>0</v>
      </c>
      <c r="AL576" s="339">
        <f>IF(OR($C576&gt;AL$7,$C576+$E576-1&lt;AL$7),0,$D576-SUM($F452:AK452))</f>
        <v>0</v>
      </c>
      <c r="AM576" s="339">
        <f>IF(OR($C576&gt;AM$7,$C576+$E576-1&lt;AM$7),0,$D576-SUM($F452:AL452))</f>
        <v>0</v>
      </c>
      <c r="AN576" s="339">
        <f>IF(OR($C576&gt;AN$7,$C576+$E576-1&lt;AN$7),0,$D576-SUM($F452:AM452))</f>
        <v>0</v>
      </c>
      <c r="AO576" s="339">
        <f>IF(OR($C576&gt;AO$7,$C576+$E576-1&lt;AO$7),0,$D576-SUM($F452:AN452))</f>
        <v>0</v>
      </c>
      <c r="AP576" s="339">
        <f>IF(OR($C576&gt;AP$7,$C576+$E576-1&lt;AP$7),0,$D576-SUM($F452:AO452))</f>
        <v>0</v>
      </c>
      <c r="AQ576" s="339">
        <f>IF(OR($C576&gt;AQ$7,$C576+$E576-1&lt;AQ$7),0,$D576-SUM($F452:AP452))</f>
        <v>0</v>
      </c>
      <c r="AR576" s="339">
        <f>IF(OR($C576&gt;AR$7,$C576+$E576-1&lt;AR$7),0,$D576-SUM($F452:AQ452))</f>
        <v>0</v>
      </c>
      <c r="AS576" s="339">
        <f>IF(OR($C576&gt;AS$7,$C576+$E576-1&lt;AS$7),0,$D576-SUM($F452:AR452))</f>
        <v>0</v>
      </c>
      <c r="AT576" s="339">
        <f>IF(OR($C576&gt;AT$7,$C576+$E576-1&lt;AT$7),0,$D576-SUM($F452:AS452))</f>
        <v>0</v>
      </c>
      <c r="AU576" s="339">
        <f>IF(OR($C576&gt;AU$7,$C576+$E576-1&lt;AU$7),0,$D576-SUM($F452:AT452))</f>
        <v>0</v>
      </c>
      <c r="AV576" s="339">
        <f>IF(OR($C576&gt;AV$7,$C576+$E576-1&lt;AV$7),0,$D576-SUM($F452:AU452))</f>
        <v>0</v>
      </c>
      <c r="AW576" s="339">
        <f>IF(OR($C576&gt;AW$7,$C576+$E576-1&lt;AW$7),0,$D576-SUM($F452:AV452))</f>
        <v>0</v>
      </c>
      <c r="AX576" s="339">
        <f>IF(OR($C576&gt;AX$7,$C576+$E576-1&lt;AX$7),0,$D576-SUM($F452:AW452))</f>
        <v>0</v>
      </c>
      <c r="AY576" s="339">
        <f>IF(OR($C576&gt;AY$7,$C576+$E576-1&lt;AY$7),0,$D576-SUM($F452:AX452))</f>
        <v>0</v>
      </c>
      <c r="AZ576" s="339">
        <f>IF(OR($C576&gt;AZ$7,$C576+$E576-1&lt;AZ$7),0,$D576-SUM($F452:AY452))</f>
        <v>0</v>
      </c>
      <c r="BA576" s="339">
        <f>IF(OR($C576&gt;BA$7,$C576+$E576-1&lt;BA$7),0,$D576-SUM($F452:AZ452))</f>
        <v>0</v>
      </c>
      <c r="BB576" s="339">
        <f>IF(OR($C576&gt;BB$7,$C576+$E576-1&lt;BB$7),0,$D576-SUM($F452:BA452))</f>
        <v>0</v>
      </c>
      <c r="BC576" s="339">
        <f>IF(OR($C576&gt;BC$7,$C576+$E576-1&lt;BC$7),0,$D576-SUM($F452:BB452))</f>
        <v>0</v>
      </c>
      <c r="BD576" s="339">
        <f>IF(OR($C576&gt;BD$7,$C576+$E576-1&lt;BD$7),0,$D576-SUM($F452:BC452))</f>
        <v>0</v>
      </c>
      <c r="BE576" s="339">
        <f>IF(OR($C576&gt;BE$7,$C576+$E576-1&lt;BE$7),0,$D576-SUM($F452:BD452))</f>
        <v>0</v>
      </c>
      <c r="BF576" s="339">
        <f>IF(OR($C576&gt;BF$7,$C576+$E576-1&lt;BF$7),0,$D576-SUM($F452:BE452))</f>
        <v>0</v>
      </c>
      <c r="BG576" s="339">
        <f>IF(OR($C576&gt;BG$7,$C576+$E576-1&lt;BG$7),0,$D576-SUM($F452:BF452))</f>
        <v>0</v>
      </c>
      <c r="BH576" s="339">
        <f>IF(OR($C576&gt;BH$7,$C576+$E576-1&lt;BH$7),0,$D576-SUM($F452:BG452))</f>
        <v>0</v>
      </c>
      <c r="BI576" s="339">
        <f>IF(OR($C576&gt;BI$7,$C576+$E576-1&lt;BI$7),0,$D576-SUM($F452:BH452))</f>
        <v>0</v>
      </c>
      <c r="BJ576" s="339">
        <f>IF(OR($C576&gt;BJ$7,$C576+$E576-1&lt;BJ$7),0,$D576-SUM($F452:BI452))</f>
        <v>0</v>
      </c>
      <c r="BK576" s="339">
        <f>IF(OR($C576&gt;BK$7,$C576+$E576-1&lt;BK$7),0,$D576-SUM($F452:BJ452))</f>
        <v>0</v>
      </c>
      <c r="BL576" s="339">
        <f>IF(OR($C576&gt;BL$7,$C576+$E576-1&lt;BL$7),0,$D576-SUM($F452:BK452))</f>
        <v>0</v>
      </c>
      <c r="BM576" s="339">
        <f>IF(OR($C576&gt;BM$7,$C576+$E576-1&lt;BM$7),0,$D576-SUM($F452:BL452))</f>
        <v>0</v>
      </c>
      <c r="BN576" s="339">
        <f>IF(OR($C576&gt;BN$7,$C576+$E576-1&lt;BN$7),0,$D576-SUM($F452:BM452))</f>
        <v>0</v>
      </c>
      <c r="BO576" s="253"/>
      <c r="BP576" s="253"/>
      <c r="BQ576" s="253"/>
      <c r="BR576" s="253"/>
      <c r="BS576" s="253"/>
      <c r="BT576" s="253"/>
      <c r="BU576" s="253"/>
      <c r="BV576" s="253"/>
      <c r="BW576" s="253"/>
      <c r="BX576" s="253"/>
      <c r="BY576" s="253"/>
      <c r="BZ576" s="253"/>
      <c r="CA576" s="253"/>
      <c r="CB576" s="253"/>
      <c r="CC576" s="253"/>
      <c r="CD576" s="253"/>
      <c r="CE576" s="253"/>
      <c r="CF576" s="253"/>
      <c r="CG576" s="253"/>
      <c r="CH576" s="253"/>
      <c r="CI576" s="253"/>
      <c r="CJ576" s="253"/>
      <c r="CK576" s="253"/>
      <c r="CL576" s="253"/>
    </row>
    <row r="577" spans="1:90" hidden="1" outlineLevel="1" x14ac:dyDescent="0.15">
      <c r="A577" s="112"/>
      <c r="B577" s="87"/>
      <c r="C577" s="8">
        <v>39</v>
      </c>
      <c r="D577" s="337">
        <v>0</v>
      </c>
      <c r="E577" s="8">
        <f t="shared" si="40"/>
        <v>0</v>
      </c>
      <c r="F577" s="338"/>
      <c r="G577" s="339">
        <f>IF(OR($C577&gt;G$7,$C577+$E577-1&lt;G$7),0,$D577-SUM($F453:F453))</f>
        <v>0</v>
      </c>
      <c r="H577" s="339">
        <f>IF(OR($C577&gt;H$7,$C577+$E577-1&lt;H$7),0,$D577-SUM($F453:G453))</f>
        <v>0</v>
      </c>
      <c r="I577" s="339">
        <f>IF(OR($C577&gt;I$7,$C577+$E577-1&lt;I$7),0,$D577-SUM($F453:H453))</f>
        <v>0</v>
      </c>
      <c r="J577" s="339">
        <f>IF(OR($C577&gt;J$7,$C577+$E577-1&lt;J$7),0,$D577-SUM($F453:I453))</f>
        <v>0</v>
      </c>
      <c r="K577" s="339">
        <f>IF(OR($C577&gt;K$7,$C577+$E577-1&lt;K$7),0,$D577-SUM($F453:J453))</f>
        <v>0</v>
      </c>
      <c r="L577" s="339">
        <f>IF(OR($C577&gt;L$7,$C577+$E577-1&lt;L$7),0,$D577-SUM($F453:K453))</f>
        <v>0</v>
      </c>
      <c r="M577" s="339">
        <f>IF(OR($C577&gt;M$7,$C577+$E577-1&lt;M$7),0,$D577-SUM($F453:L453))</f>
        <v>0</v>
      </c>
      <c r="N577" s="339">
        <f>IF(OR($C577&gt;N$7,$C577+$E577-1&lt;N$7),0,$D577-SUM($F453:M453))</f>
        <v>0</v>
      </c>
      <c r="O577" s="339">
        <f>IF(OR($C577&gt;O$7,$C577+$E577-1&lt;O$7),0,$D577-SUM($F453:N453))</f>
        <v>0</v>
      </c>
      <c r="P577" s="339">
        <f>IF(OR($C577&gt;P$7,$C577+$E577-1&lt;P$7),0,$D577-SUM($F453:O453))</f>
        <v>0</v>
      </c>
      <c r="Q577" s="339">
        <f>IF(OR($C577&gt;Q$7,$C577+$E577-1&lt;Q$7),0,$D577-SUM($F453:P453))</f>
        <v>0</v>
      </c>
      <c r="R577" s="339">
        <f>IF(OR($C577&gt;R$7,$C577+$E577-1&lt;R$7),0,$D577-SUM($F453:Q453))</f>
        <v>0</v>
      </c>
      <c r="S577" s="339">
        <f>IF(OR($C577&gt;S$7,$C577+$E577-1&lt;S$7),0,$D577-SUM($F453:R453))</f>
        <v>0</v>
      </c>
      <c r="T577" s="339">
        <f>IF(OR($C577&gt;T$7,$C577+$E577-1&lt;T$7),0,$D577-SUM($F453:S453))</f>
        <v>0</v>
      </c>
      <c r="U577" s="339">
        <f>IF(OR($C577&gt;U$7,$C577+$E577-1&lt;U$7),0,$D577-SUM($F453:T453))</f>
        <v>0</v>
      </c>
      <c r="V577" s="339">
        <f>IF(OR($C577&gt;V$7,$C577+$E577-1&lt;V$7),0,$D577-SUM($F453:U453))</f>
        <v>0</v>
      </c>
      <c r="W577" s="339">
        <f>IF(OR($C577&gt;W$7,$C577+$E577-1&lt;W$7),0,$D577-SUM($F453:V453))</f>
        <v>0</v>
      </c>
      <c r="X577" s="339">
        <f>IF(OR($C577&gt;X$7,$C577+$E577-1&lt;X$7),0,$D577-SUM($F453:W453))</f>
        <v>0</v>
      </c>
      <c r="Y577" s="339">
        <f>IF(OR($C577&gt;Y$7,$C577+$E577-1&lt;Y$7),0,$D577-SUM($F453:X453))</f>
        <v>0</v>
      </c>
      <c r="Z577" s="339">
        <f>IF(OR($C577&gt;Z$7,$C577+$E577-1&lt;Z$7),0,$D577-SUM($F453:Y453))</f>
        <v>0</v>
      </c>
      <c r="AA577" s="339">
        <f>IF(OR($C577&gt;AA$7,$C577+$E577-1&lt;AA$7),0,$D577-SUM($F453:Z453))</f>
        <v>0</v>
      </c>
      <c r="AB577" s="339">
        <f>IF(OR($C577&gt;AB$7,$C577+$E577-1&lt;AB$7),0,$D577-SUM($F453:AA453))</f>
        <v>0</v>
      </c>
      <c r="AC577" s="339">
        <f>IF(OR($C577&gt;AC$7,$C577+$E577-1&lt;AC$7),0,$D577-SUM($F453:AB453))</f>
        <v>0</v>
      </c>
      <c r="AD577" s="339">
        <f>IF(OR($C577&gt;AD$7,$C577+$E577-1&lt;AD$7),0,$D577-SUM($F453:AC453))</f>
        <v>0</v>
      </c>
      <c r="AE577" s="339">
        <f>IF(OR($C577&gt;AE$7,$C577+$E577-1&lt;AE$7),0,$D577-SUM($F453:AD453))</f>
        <v>0</v>
      </c>
      <c r="AF577" s="339">
        <f>IF(OR($C577&gt;AF$7,$C577+$E577-1&lt;AF$7),0,$D577-SUM($F453:AE453))</f>
        <v>0</v>
      </c>
      <c r="AG577" s="339">
        <f>IF(OR($C577&gt;AG$7,$C577+$E577-1&lt;AG$7),0,$D577-SUM($F453:AF453))</f>
        <v>0</v>
      </c>
      <c r="AH577" s="339">
        <f>IF(OR($C577&gt;AH$7,$C577+$E577-1&lt;AH$7),0,$D577-SUM($F453:AG453))</f>
        <v>0</v>
      </c>
      <c r="AI577" s="339">
        <f>IF(OR($C577&gt;AI$7,$C577+$E577-1&lt;AI$7),0,$D577-SUM($F453:AH453))</f>
        <v>0</v>
      </c>
      <c r="AJ577" s="339">
        <f>IF(OR($C577&gt;AJ$7,$C577+$E577-1&lt;AJ$7),0,$D577-SUM($F453:AI453))</f>
        <v>0</v>
      </c>
      <c r="AK577" s="339">
        <f>IF(OR($C577&gt;AK$7,$C577+$E577-1&lt;AK$7),0,$D577-SUM($F453:AJ453))</f>
        <v>0</v>
      </c>
      <c r="AL577" s="339">
        <f>IF(OR($C577&gt;AL$7,$C577+$E577-1&lt;AL$7),0,$D577-SUM($F453:AK453))</f>
        <v>0</v>
      </c>
      <c r="AM577" s="339">
        <f>IF(OR($C577&gt;AM$7,$C577+$E577-1&lt;AM$7),0,$D577-SUM($F453:AL453))</f>
        <v>0</v>
      </c>
      <c r="AN577" s="339">
        <f>IF(OR($C577&gt;AN$7,$C577+$E577-1&lt;AN$7),0,$D577-SUM($F453:AM453))</f>
        <v>0</v>
      </c>
      <c r="AO577" s="339">
        <f>IF(OR($C577&gt;AO$7,$C577+$E577-1&lt;AO$7),0,$D577-SUM($F453:AN453))</f>
        <v>0</v>
      </c>
      <c r="AP577" s="339">
        <f>IF(OR($C577&gt;AP$7,$C577+$E577-1&lt;AP$7),0,$D577-SUM($F453:AO453))</f>
        <v>0</v>
      </c>
      <c r="AQ577" s="339">
        <f>IF(OR($C577&gt;AQ$7,$C577+$E577-1&lt;AQ$7),0,$D577-SUM($F453:AP453))</f>
        <v>0</v>
      </c>
      <c r="AR577" s="339">
        <f>IF(OR($C577&gt;AR$7,$C577+$E577-1&lt;AR$7),0,$D577-SUM($F453:AQ453))</f>
        <v>0</v>
      </c>
      <c r="AS577" s="339">
        <f>IF(OR($C577&gt;AS$7,$C577+$E577-1&lt;AS$7),0,$D577-SUM($F453:AR453))</f>
        <v>0</v>
      </c>
      <c r="AT577" s="339">
        <f>IF(OR($C577&gt;AT$7,$C577+$E577-1&lt;AT$7),0,$D577-SUM($F453:AS453))</f>
        <v>0</v>
      </c>
      <c r="AU577" s="339">
        <f>IF(OR($C577&gt;AU$7,$C577+$E577-1&lt;AU$7),0,$D577-SUM($F453:AT453))</f>
        <v>0</v>
      </c>
      <c r="AV577" s="339">
        <f>IF(OR($C577&gt;AV$7,$C577+$E577-1&lt;AV$7),0,$D577-SUM($F453:AU453))</f>
        <v>0</v>
      </c>
      <c r="AW577" s="339">
        <f>IF(OR($C577&gt;AW$7,$C577+$E577-1&lt;AW$7),0,$D577-SUM($F453:AV453))</f>
        <v>0</v>
      </c>
      <c r="AX577" s="339">
        <f>IF(OR($C577&gt;AX$7,$C577+$E577-1&lt;AX$7),0,$D577-SUM($F453:AW453))</f>
        <v>0</v>
      </c>
      <c r="AY577" s="339">
        <f>IF(OR($C577&gt;AY$7,$C577+$E577-1&lt;AY$7),0,$D577-SUM($F453:AX453))</f>
        <v>0</v>
      </c>
      <c r="AZ577" s="339">
        <f>IF(OR($C577&gt;AZ$7,$C577+$E577-1&lt;AZ$7),0,$D577-SUM($F453:AY453))</f>
        <v>0</v>
      </c>
      <c r="BA577" s="339">
        <f>IF(OR($C577&gt;BA$7,$C577+$E577-1&lt;BA$7),0,$D577-SUM($F453:AZ453))</f>
        <v>0</v>
      </c>
      <c r="BB577" s="339">
        <f>IF(OR($C577&gt;BB$7,$C577+$E577-1&lt;BB$7),0,$D577-SUM($F453:BA453))</f>
        <v>0</v>
      </c>
      <c r="BC577" s="339">
        <f>IF(OR($C577&gt;BC$7,$C577+$E577-1&lt;BC$7),0,$D577-SUM($F453:BB453))</f>
        <v>0</v>
      </c>
      <c r="BD577" s="339">
        <f>IF(OR($C577&gt;BD$7,$C577+$E577-1&lt;BD$7),0,$D577-SUM($F453:BC453))</f>
        <v>0</v>
      </c>
      <c r="BE577" s="339">
        <f>IF(OR($C577&gt;BE$7,$C577+$E577-1&lt;BE$7),0,$D577-SUM($F453:BD453))</f>
        <v>0</v>
      </c>
      <c r="BF577" s="339">
        <f>IF(OR($C577&gt;BF$7,$C577+$E577-1&lt;BF$7),0,$D577-SUM($F453:BE453))</f>
        <v>0</v>
      </c>
      <c r="BG577" s="339">
        <f>IF(OR($C577&gt;BG$7,$C577+$E577-1&lt;BG$7),0,$D577-SUM($F453:BF453))</f>
        <v>0</v>
      </c>
      <c r="BH577" s="339">
        <f>IF(OR($C577&gt;BH$7,$C577+$E577-1&lt;BH$7),0,$D577-SUM($F453:BG453))</f>
        <v>0</v>
      </c>
      <c r="BI577" s="339">
        <f>IF(OR($C577&gt;BI$7,$C577+$E577-1&lt;BI$7),0,$D577-SUM($F453:BH453))</f>
        <v>0</v>
      </c>
      <c r="BJ577" s="339">
        <f>IF(OR($C577&gt;BJ$7,$C577+$E577-1&lt;BJ$7),0,$D577-SUM($F453:BI453))</f>
        <v>0</v>
      </c>
      <c r="BK577" s="339">
        <f>IF(OR($C577&gt;BK$7,$C577+$E577-1&lt;BK$7),0,$D577-SUM($F453:BJ453))</f>
        <v>0</v>
      </c>
      <c r="BL577" s="339">
        <f>IF(OR($C577&gt;BL$7,$C577+$E577-1&lt;BL$7),0,$D577-SUM($F453:BK453))</f>
        <v>0</v>
      </c>
      <c r="BM577" s="339">
        <f>IF(OR($C577&gt;BM$7,$C577+$E577-1&lt;BM$7),0,$D577-SUM($F453:BL453))</f>
        <v>0</v>
      </c>
      <c r="BN577" s="339">
        <f>IF(OR($C577&gt;BN$7,$C577+$E577-1&lt;BN$7),0,$D577-SUM($F453:BM453))</f>
        <v>0</v>
      </c>
      <c r="BO577" s="253"/>
      <c r="BP577" s="253"/>
      <c r="BQ577" s="253"/>
      <c r="BR577" s="253"/>
      <c r="BS577" s="253"/>
      <c r="BT577" s="253"/>
      <c r="BU577" s="253"/>
      <c r="BV577" s="253"/>
      <c r="BW577" s="253"/>
      <c r="BX577" s="253"/>
      <c r="BY577" s="253"/>
      <c r="BZ577" s="253"/>
      <c r="CA577" s="253"/>
      <c r="CB577" s="253"/>
      <c r="CC577" s="253"/>
      <c r="CD577" s="253"/>
      <c r="CE577" s="253"/>
      <c r="CF577" s="253"/>
      <c r="CG577" s="253"/>
      <c r="CH577" s="253"/>
      <c r="CI577" s="253"/>
      <c r="CJ577" s="253"/>
      <c r="CK577" s="253"/>
      <c r="CL577" s="253"/>
    </row>
    <row r="578" spans="1:90" hidden="1" outlineLevel="1" x14ac:dyDescent="0.15">
      <c r="A578" s="112"/>
      <c r="B578" s="87"/>
      <c r="C578" s="8">
        <v>40</v>
      </c>
      <c r="D578" s="337">
        <v>0</v>
      </c>
      <c r="E578" s="8">
        <f t="shared" si="40"/>
        <v>0</v>
      </c>
      <c r="F578" s="338"/>
      <c r="G578" s="339">
        <f>IF(OR($C578&gt;G$7,$C578+$E578-1&lt;G$7),0,$D578-SUM($F454:F454))</f>
        <v>0</v>
      </c>
      <c r="H578" s="339">
        <f>IF(OR($C578&gt;H$7,$C578+$E578-1&lt;H$7),0,$D578-SUM($F454:G454))</f>
        <v>0</v>
      </c>
      <c r="I578" s="339">
        <f>IF(OR($C578&gt;I$7,$C578+$E578-1&lt;I$7),0,$D578-SUM($F454:H454))</f>
        <v>0</v>
      </c>
      <c r="J578" s="339">
        <f>IF(OR($C578&gt;J$7,$C578+$E578-1&lt;J$7),0,$D578-SUM($F454:I454))</f>
        <v>0</v>
      </c>
      <c r="K578" s="339">
        <f>IF(OR($C578&gt;K$7,$C578+$E578-1&lt;K$7),0,$D578-SUM($F454:J454))</f>
        <v>0</v>
      </c>
      <c r="L578" s="339">
        <f>IF(OR($C578&gt;L$7,$C578+$E578-1&lt;L$7),0,$D578-SUM($F454:K454))</f>
        <v>0</v>
      </c>
      <c r="M578" s="339">
        <f>IF(OR($C578&gt;M$7,$C578+$E578-1&lt;M$7),0,$D578-SUM($F454:L454))</f>
        <v>0</v>
      </c>
      <c r="N578" s="339">
        <f>IF(OR($C578&gt;N$7,$C578+$E578-1&lt;N$7),0,$D578-SUM($F454:M454))</f>
        <v>0</v>
      </c>
      <c r="O578" s="339">
        <f>IF(OR($C578&gt;O$7,$C578+$E578-1&lt;O$7),0,$D578-SUM($F454:N454))</f>
        <v>0</v>
      </c>
      <c r="P578" s="339">
        <f>IF(OR($C578&gt;P$7,$C578+$E578-1&lt;P$7),0,$D578-SUM($F454:O454))</f>
        <v>0</v>
      </c>
      <c r="Q578" s="339">
        <f>IF(OR($C578&gt;Q$7,$C578+$E578-1&lt;Q$7),0,$D578-SUM($F454:P454))</f>
        <v>0</v>
      </c>
      <c r="R578" s="339">
        <f>IF(OR($C578&gt;R$7,$C578+$E578-1&lt;R$7),0,$D578-SUM($F454:Q454))</f>
        <v>0</v>
      </c>
      <c r="S578" s="339">
        <f>IF(OR($C578&gt;S$7,$C578+$E578-1&lt;S$7),0,$D578-SUM($F454:R454))</f>
        <v>0</v>
      </c>
      <c r="T578" s="339">
        <f>IF(OR($C578&gt;T$7,$C578+$E578-1&lt;T$7),0,$D578-SUM($F454:S454))</f>
        <v>0</v>
      </c>
      <c r="U578" s="339">
        <f>IF(OR($C578&gt;U$7,$C578+$E578-1&lt;U$7),0,$D578-SUM($F454:T454))</f>
        <v>0</v>
      </c>
      <c r="V578" s="339">
        <f>IF(OR($C578&gt;V$7,$C578+$E578-1&lt;V$7),0,$D578-SUM($F454:U454))</f>
        <v>0</v>
      </c>
      <c r="W578" s="339">
        <f>IF(OR($C578&gt;W$7,$C578+$E578-1&lt;W$7),0,$D578-SUM($F454:V454))</f>
        <v>0</v>
      </c>
      <c r="X578" s="339">
        <f>IF(OR($C578&gt;X$7,$C578+$E578-1&lt;X$7),0,$D578-SUM($F454:W454))</f>
        <v>0</v>
      </c>
      <c r="Y578" s="339">
        <f>IF(OR($C578&gt;Y$7,$C578+$E578-1&lt;Y$7),0,$D578-SUM($F454:X454))</f>
        <v>0</v>
      </c>
      <c r="Z578" s="339">
        <f>IF(OR($C578&gt;Z$7,$C578+$E578-1&lt;Z$7),0,$D578-SUM($F454:Y454))</f>
        <v>0</v>
      </c>
      <c r="AA578" s="339">
        <f>IF(OR($C578&gt;AA$7,$C578+$E578-1&lt;AA$7),0,$D578-SUM($F454:Z454))</f>
        <v>0</v>
      </c>
      <c r="AB578" s="339">
        <f>IF(OR($C578&gt;AB$7,$C578+$E578-1&lt;AB$7),0,$D578-SUM($F454:AA454))</f>
        <v>0</v>
      </c>
      <c r="AC578" s="339">
        <f>IF(OR($C578&gt;AC$7,$C578+$E578-1&lt;AC$7),0,$D578-SUM($F454:AB454))</f>
        <v>0</v>
      </c>
      <c r="AD578" s="339">
        <f>IF(OR($C578&gt;AD$7,$C578+$E578-1&lt;AD$7),0,$D578-SUM($F454:AC454))</f>
        <v>0</v>
      </c>
      <c r="AE578" s="339">
        <f>IF(OR($C578&gt;AE$7,$C578+$E578-1&lt;AE$7),0,$D578-SUM($F454:AD454))</f>
        <v>0</v>
      </c>
      <c r="AF578" s="339">
        <f>IF(OR($C578&gt;AF$7,$C578+$E578-1&lt;AF$7),0,$D578-SUM($F454:AE454))</f>
        <v>0</v>
      </c>
      <c r="AG578" s="339">
        <f>IF(OR($C578&gt;AG$7,$C578+$E578-1&lt;AG$7),0,$D578-SUM($F454:AF454))</f>
        <v>0</v>
      </c>
      <c r="AH578" s="339">
        <f>IF(OR($C578&gt;AH$7,$C578+$E578-1&lt;AH$7),0,$D578-SUM($F454:AG454))</f>
        <v>0</v>
      </c>
      <c r="AI578" s="339">
        <f>IF(OR($C578&gt;AI$7,$C578+$E578-1&lt;AI$7),0,$D578-SUM($F454:AH454))</f>
        <v>0</v>
      </c>
      <c r="AJ578" s="339">
        <f>IF(OR($C578&gt;AJ$7,$C578+$E578-1&lt;AJ$7),0,$D578-SUM($F454:AI454))</f>
        <v>0</v>
      </c>
      <c r="AK578" s="339">
        <f>IF(OR($C578&gt;AK$7,$C578+$E578-1&lt;AK$7),0,$D578-SUM($F454:AJ454))</f>
        <v>0</v>
      </c>
      <c r="AL578" s="339">
        <f>IF(OR($C578&gt;AL$7,$C578+$E578-1&lt;AL$7),0,$D578-SUM($F454:AK454))</f>
        <v>0</v>
      </c>
      <c r="AM578" s="339">
        <f>IF(OR($C578&gt;AM$7,$C578+$E578-1&lt;AM$7),0,$D578-SUM($F454:AL454))</f>
        <v>0</v>
      </c>
      <c r="AN578" s="339">
        <f>IF(OR($C578&gt;AN$7,$C578+$E578-1&lt;AN$7),0,$D578-SUM($F454:AM454))</f>
        <v>0</v>
      </c>
      <c r="AO578" s="339">
        <f>IF(OR($C578&gt;AO$7,$C578+$E578-1&lt;AO$7),0,$D578-SUM($F454:AN454))</f>
        <v>0</v>
      </c>
      <c r="AP578" s="339">
        <f>IF(OR($C578&gt;AP$7,$C578+$E578-1&lt;AP$7),0,$D578-SUM($F454:AO454))</f>
        <v>0</v>
      </c>
      <c r="AQ578" s="339">
        <f>IF(OR($C578&gt;AQ$7,$C578+$E578-1&lt;AQ$7),0,$D578-SUM($F454:AP454))</f>
        <v>0</v>
      </c>
      <c r="AR578" s="339">
        <f>IF(OR($C578&gt;AR$7,$C578+$E578-1&lt;AR$7),0,$D578-SUM($F454:AQ454))</f>
        <v>0</v>
      </c>
      <c r="AS578" s="339">
        <f>IF(OR($C578&gt;AS$7,$C578+$E578-1&lt;AS$7),0,$D578-SUM($F454:AR454))</f>
        <v>0</v>
      </c>
      <c r="AT578" s="339">
        <f>IF(OR($C578&gt;AT$7,$C578+$E578-1&lt;AT$7),0,$D578-SUM($F454:AS454))</f>
        <v>0</v>
      </c>
      <c r="AU578" s="339">
        <f>IF(OR($C578&gt;AU$7,$C578+$E578-1&lt;AU$7),0,$D578-SUM($F454:AT454))</f>
        <v>0</v>
      </c>
      <c r="AV578" s="339">
        <f>IF(OR($C578&gt;AV$7,$C578+$E578-1&lt;AV$7),0,$D578-SUM($F454:AU454))</f>
        <v>0</v>
      </c>
      <c r="AW578" s="339">
        <f>IF(OR($C578&gt;AW$7,$C578+$E578-1&lt;AW$7),0,$D578-SUM($F454:AV454))</f>
        <v>0</v>
      </c>
      <c r="AX578" s="339">
        <f>IF(OR($C578&gt;AX$7,$C578+$E578-1&lt;AX$7),0,$D578-SUM($F454:AW454))</f>
        <v>0</v>
      </c>
      <c r="AY578" s="339">
        <f>IF(OR($C578&gt;AY$7,$C578+$E578-1&lt;AY$7),0,$D578-SUM($F454:AX454))</f>
        <v>0</v>
      </c>
      <c r="AZ578" s="339">
        <f>IF(OR($C578&gt;AZ$7,$C578+$E578-1&lt;AZ$7),0,$D578-SUM($F454:AY454))</f>
        <v>0</v>
      </c>
      <c r="BA578" s="339">
        <f>IF(OR($C578&gt;BA$7,$C578+$E578-1&lt;BA$7),0,$D578-SUM($F454:AZ454))</f>
        <v>0</v>
      </c>
      <c r="BB578" s="339">
        <f>IF(OR($C578&gt;BB$7,$C578+$E578-1&lt;BB$7),0,$D578-SUM($F454:BA454))</f>
        <v>0</v>
      </c>
      <c r="BC578" s="339">
        <f>IF(OR($C578&gt;BC$7,$C578+$E578-1&lt;BC$7),0,$D578-SUM($F454:BB454))</f>
        <v>0</v>
      </c>
      <c r="BD578" s="339">
        <f>IF(OR($C578&gt;BD$7,$C578+$E578-1&lt;BD$7),0,$D578-SUM($F454:BC454))</f>
        <v>0</v>
      </c>
      <c r="BE578" s="339">
        <f>IF(OR($C578&gt;BE$7,$C578+$E578-1&lt;BE$7),0,$D578-SUM($F454:BD454))</f>
        <v>0</v>
      </c>
      <c r="BF578" s="339">
        <f>IF(OR($C578&gt;BF$7,$C578+$E578-1&lt;BF$7),0,$D578-SUM($F454:BE454))</f>
        <v>0</v>
      </c>
      <c r="BG578" s="339">
        <f>IF(OR($C578&gt;BG$7,$C578+$E578-1&lt;BG$7),0,$D578-SUM($F454:BF454))</f>
        <v>0</v>
      </c>
      <c r="BH578" s="339">
        <f>IF(OR($C578&gt;BH$7,$C578+$E578-1&lt;BH$7),0,$D578-SUM($F454:BG454))</f>
        <v>0</v>
      </c>
      <c r="BI578" s="339">
        <f>IF(OR($C578&gt;BI$7,$C578+$E578-1&lt;BI$7),0,$D578-SUM($F454:BH454))</f>
        <v>0</v>
      </c>
      <c r="BJ578" s="339">
        <f>IF(OR($C578&gt;BJ$7,$C578+$E578-1&lt;BJ$7),0,$D578-SUM($F454:BI454))</f>
        <v>0</v>
      </c>
      <c r="BK578" s="339">
        <f>IF(OR($C578&gt;BK$7,$C578+$E578-1&lt;BK$7),0,$D578-SUM($F454:BJ454))</f>
        <v>0</v>
      </c>
      <c r="BL578" s="339">
        <f>IF(OR($C578&gt;BL$7,$C578+$E578-1&lt;BL$7),0,$D578-SUM($F454:BK454))</f>
        <v>0</v>
      </c>
      <c r="BM578" s="339">
        <f>IF(OR($C578&gt;BM$7,$C578+$E578-1&lt;BM$7),0,$D578-SUM($F454:BL454))</f>
        <v>0</v>
      </c>
      <c r="BN578" s="339">
        <f>IF(OR($C578&gt;BN$7,$C578+$E578-1&lt;BN$7),0,$D578-SUM($F454:BM454))</f>
        <v>0</v>
      </c>
      <c r="BO578" s="253"/>
      <c r="BP578" s="253"/>
      <c r="BQ578" s="253"/>
      <c r="BR578" s="253"/>
      <c r="BS578" s="253"/>
      <c r="BT578" s="253"/>
      <c r="BU578" s="253"/>
      <c r="BV578" s="253"/>
      <c r="BW578" s="253"/>
      <c r="BX578" s="253"/>
      <c r="BY578" s="253"/>
      <c r="BZ578" s="253"/>
      <c r="CA578" s="253"/>
      <c r="CB578" s="253"/>
      <c r="CC578" s="253"/>
      <c r="CD578" s="253"/>
      <c r="CE578" s="253"/>
      <c r="CF578" s="253"/>
      <c r="CG578" s="253"/>
      <c r="CH578" s="253"/>
      <c r="CI578" s="253"/>
      <c r="CJ578" s="253"/>
      <c r="CK578" s="253"/>
      <c r="CL578" s="253"/>
    </row>
    <row r="579" spans="1:90" hidden="1" outlineLevel="1" x14ac:dyDescent="0.15">
      <c r="A579" s="112"/>
      <c r="B579" s="87"/>
      <c r="C579" s="8">
        <v>41</v>
      </c>
      <c r="D579" s="337">
        <v>0</v>
      </c>
      <c r="E579" s="8">
        <f t="shared" si="40"/>
        <v>0</v>
      </c>
      <c r="F579" s="338"/>
      <c r="G579" s="339">
        <f>IF(OR($C579&gt;G$7,$C579+$E579-1&lt;G$7),0,$D579-SUM($F455:F455))</f>
        <v>0</v>
      </c>
      <c r="H579" s="339">
        <f>IF(OR($C579&gt;H$7,$C579+$E579-1&lt;H$7),0,$D579-SUM($F455:G455))</f>
        <v>0</v>
      </c>
      <c r="I579" s="339">
        <f>IF(OR($C579&gt;I$7,$C579+$E579-1&lt;I$7),0,$D579-SUM($F455:H455))</f>
        <v>0</v>
      </c>
      <c r="J579" s="339">
        <f>IF(OR($C579&gt;J$7,$C579+$E579-1&lt;J$7),0,$D579-SUM($F455:I455))</f>
        <v>0</v>
      </c>
      <c r="K579" s="339">
        <f>IF(OR($C579&gt;K$7,$C579+$E579-1&lt;K$7),0,$D579-SUM($F455:J455))</f>
        <v>0</v>
      </c>
      <c r="L579" s="339">
        <f>IF(OR($C579&gt;L$7,$C579+$E579-1&lt;L$7),0,$D579-SUM($F455:K455))</f>
        <v>0</v>
      </c>
      <c r="M579" s="339">
        <f>IF(OR($C579&gt;M$7,$C579+$E579-1&lt;M$7),0,$D579-SUM($F455:L455))</f>
        <v>0</v>
      </c>
      <c r="N579" s="339">
        <f>IF(OR($C579&gt;N$7,$C579+$E579-1&lt;N$7),0,$D579-SUM($F455:M455))</f>
        <v>0</v>
      </c>
      <c r="O579" s="339">
        <f>IF(OR($C579&gt;O$7,$C579+$E579-1&lt;O$7),0,$D579-SUM($F455:N455))</f>
        <v>0</v>
      </c>
      <c r="P579" s="339">
        <f>IF(OR($C579&gt;P$7,$C579+$E579-1&lt;P$7),0,$D579-SUM($F455:O455))</f>
        <v>0</v>
      </c>
      <c r="Q579" s="339">
        <f>IF(OR($C579&gt;Q$7,$C579+$E579-1&lt;Q$7),0,$D579-SUM($F455:P455))</f>
        <v>0</v>
      </c>
      <c r="R579" s="339">
        <f>IF(OR($C579&gt;R$7,$C579+$E579-1&lt;R$7),0,$D579-SUM($F455:Q455))</f>
        <v>0</v>
      </c>
      <c r="S579" s="339">
        <f>IF(OR($C579&gt;S$7,$C579+$E579-1&lt;S$7),0,$D579-SUM($F455:R455))</f>
        <v>0</v>
      </c>
      <c r="T579" s="339">
        <f>IF(OR($C579&gt;T$7,$C579+$E579-1&lt;T$7),0,$D579-SUM($F455:S455))</f>
        <v>0</v>
      </c>
      <c r="U579" s="339">
        <f>IF(OR($C579&gt;U$7,$C579+$E579-1&lt;U$7),0,$D579-SUM($F455:T455))</f>
        <v>0</v>
      </c>
      <c r="V579" s="339">
        <f>IF(OR($C579&gt;V$7,$C579+$E579-1&lt;V$7),0,$D579-SUM($F455:U455))</f>
        <v>0</v>
      </c>
      <c r="W579" s="339">
        <f>IF(OR($C579&gt;W$7,$C579+$E579-1&lt;W$7),0,$D579-SUM($F455:V455))</f>
        <v>0</v>
      </c>
      <c r="X579" s="339">
        <f>IF(OR($C579&gt;X$7,$C579+$E579-1&lt;X$7),0,$D579-SUM($F455:W455))</f>
        <v>0</v>
      </c>
      <c r="Y579" s="339">
        <f>IF(OR($C579&gt;Y$7,$C579+$E579-1&lt;Y$7),0,$D579-SUM($F455:X455))</f>
        <v>0</v>
      </c>
      <c r="Z579" s="339">
        <f>IF(OR($C579&gt;Z$7,$C579+$E579-1&lt;Z$7),0,$D579-SUM($F455:Y455))</f>
        <v>0</v>
      </c>
      <c r="AA579" s="339">
        <f>IF(OR($C579&gt;AA$7,$C579+$E579-1&lt;AA$7),0,$D579-SUM($F455:Z455))</f>
        <v>0</v>
      </c>
      <c r="AB579" s="339">
        <f>IF(OR($C579&gt;AB$7,$C579+$E579-1&lt;AB$7),0,$D579-SUM($F455:AA455))</f>
        <v>0</v>
      </c>
      <c r="AC579" s="339">
        <f>IF(OR($C579&gt;AC$7,$C579+$E579-1&lt;AC$7),0,$D579-SUM($F455:AB455))</f>
        <v>0</v>
      </c>
      <c r="AD579" s="339">
        <f>IF(OR($C579&gt;AD$7,$C579+$E579-1&lt;AD$7),0,$D579-SUM($F455:AC455))</f>
        <v>0</v>
      </c>
      <c r="AE579" s="339">
        <f>IF(OR($C579&gt;AE$7,$C579+$E579-1&lt;AE$7),0,$D579-SUM($F455:AD455))</f>
        <v>0</v>
      </c>
      <c r="AF579" s="339">
        <f>IF(OR($C579&gt;AF$7,$C579+$E579-1&lt;AF$7),0,$D579-SUM($F455:AE455))</f>
        <v>0</v>
      </c>
      <c r="AG579" s="339">
        <f>IF(OR($C579&gt;AG$7,$C579+$E579-1&lt;AG$7),0,$D579-SUM($F455:AF455))</f>
        <v>0</v>
      </c>
      <c r="AH579" s="339">
        <f>IF(OR($C579&gt;AH$7,$C579+$E579-1&lt;AH$7),0,$D579-SUM($F455:AG455))</f>
        <v>0</v>
      </c>
      <c r="AI579" s="339">
        <f>IF(OR($C579&gt;AI$7,$C579+$E579-1&lt;AI$7),0,$D579-SUM($F455:AH455))</f>
        <v>0</v>
      </c>
      <c r="AJ579" s="339">
        <f>IF(OR($C579&gt;AJ$7,$C579+$E579-1&lt;AJ$7),0,$D579-SUM($F455:AI455))</f>
        <v>0</v>
      </c>
      <c r="AK579" s="339">
        <f>IF(OR($C579&gt;AK$7,$C579+$E579-1&lt;AK$7),0,$D579-SUM($F455:AJ455))</f>
        <v>0</v>
      </c>
      <c r="AL579" s="339">
        <f>IF(OR($C579&gt;AL$7,$C579+$E579-1&lt;AL$7),0,$D579-SUM($F455:AK455))</f>
        <v>0</v>
      </c>
      <c r="AM579" s="339">
        <f>IF(OR($C579&gt;AM$7,$C579+$E579-1&lt;AM$7),0,$D579-SUM($F455:AL455))</f>
        <v>0</v>
      </c>
      <c r="AN579" s="339">
        <f>IF(OR($C579&gt;AN$7,$C579+$E579-1&lt;AN$7),0,$D579-SUM($F455:AM455))</f>
        <v>0</v>
      </c>
      <c r="AO579" s="339">
        <f>IF(OR($C579&gt;AO$7,$C579+$E579-1&lt;AO$7),0,$D579-SUM($F455:AN455))</f>
        <v>0</v>
      </c>
      <c r="AP579" s="339">
        <f>IF(OR($C579&gt;AP$7,$C579+$E579-1&lt;AP$7),0,$D579-SUM($F455:AO455))</f>
        <v>0</v>
      </c>
      <c r="AQ579" s="339">
        <f>IF(OR($C579&gt;AQ$7,$C579+$E579-1&lt;AQ$7),0,$D579-SUM($F455:AP455))</f>
        <v>0</v>
      </c>
      <c r="AR579" s="339">
        <f>IF(OR($C579&gt;AR$7,$C579+$E579-1&lt;AR$7),0,$D579-SUM($F455:AQ455))</f>
        <v>0</v>
      </c>
      <c r="AS579" s="339">
        <f>IF(OR($C579&gt;AS$7,$C579+$E579-1&lt;AS$7),0,$D579-SUM($F455:AR455))</f>
        <v>0</v>
      </c>
      <c r="AT579" s="339">
        <f>IF(OR($C579&gt;AT$7,$C579+$E579-1&lt;AT$7),0,$D579-SUM($F455:AS455))</f>
        <v>0</v>
      </c>
      <c r="AU579" s="339">
        <f>IF(OR($C579&gt;AU$7,$C579+$E579-1&lt;AU$7),0,$D579-SUM($F455:AT455))</f>
        <v>0</v>
      </c>
      <c r="AV579" s="339">
        <f>IF(OR($C579&gt;AV$7,$C579+$E579-1&lt;AV$7),0,$D579-SUM($F455:AU455))</f>
        <v>0</v>
      </c>
      <c r="AW579" s="339">
        <f>IF(OR($C579&gt;AW$7,$C579+$E579-1&lt;AW$7),0,$D579-SUM($F455:AV455))</f>
        <v>0</v>
      </c>
      <c r="AX579" s="339">
        <f>IF(OR($C579&gt;AX$7,$C579+$E579-1&lt;AX$7),0,$D579-SUM($F455:AW455))</f>
        <v>0</v>
      </c>
      <c r="AY579" s="339">
        <f>IF(OR($C579&gt;AY$7,$C579+$E579-1&lt;AY$7),0,$D579-SUM($F455:AX455))</f>
        <v>0</v>
      </c>
      <c r="AZ579" s="339">
        <f>IF(OR($C579&gt;AZ$7,$C579+$E579-1&lt;AZ$7),0,$D579-SUM($F455:AY455))</f>
        <v>0</v>
      </c>
      <c r="BA579" s="339">
        <f>IF(OR($C579&gt;BA$7,$C579+$E579-1&lt;BA$7),0,$D579-SUM($F455:AZ455))</f>
        <v>0</v>
      </c>
      <c r="BB579" s="339">
        <f>IF(OR($C579&gt;BB$7,$C579+$E579-1&lt;BB$7),0,$D579-SUM($F455:BA455))</f>
        <v>0</v>
      </c>
      <c r="BC579" s="339">
        <f>IF(OR($C579&gt;BC$7,$C579+$E579-1&lt;BC$7),0,$D579-SUM($F455:BB455))</f>
        <v>0</v>
      </c>
      <c r="BD579" s="339">
        <f>IF(OR($C579&gt;BD$7,$C579+$E579-1&lt;BD$7),0,$D579-SUM($F455:BC455))</f>
        <v>0</v>
      </c>
      <c r="BE579" s="339">
        <f>IF(OR($C579&gt;BE$7,$C579+$E579-1&lt;BE$7),0,$D579-SUM($F455:BD455))</f>
        <v>0</v>
      </c>
      <c r="BF579" s="339">
        <f>IF(OR($C579&gt;BF$7,$C579+$E579-1&lt;BF$7),0,$D579-SUM($F455:BE455))</f>
        <v>0</v>
      </c>
      <c r="BG579" s="339">
        <f>IF(OR($C579&gt;BG$7,$C579+$E579-1&lt;BG$7),0,$D579-SUM($F455:BF455))</f>
        <v>0</v>
      </c>
      <c r="BH579" s="339">
        <f>IF(OR($C579&gt;BH$7,$C579+$E579-1&lt;BH$7),0,$D579-SUM($F455:BG455))</f>
        <v>0</v>
      </c>
      <c r="BI579" s="339">
        <f>IF(OR($C579&gt;BI$7,$C579+$E579-1&lt;BI$7),0,$D579-SUM($F455:BH455))</f>
        <v>0</v>
      </c>
      <c r="BJ579" s="339">
        <f>IF(OR($C579&gt;BJ$7,$C579+$E579-1&lt;BJ$7),0,$D579-SUM($F455:BI455))</f>
        <v>0</v>
      </c>
      <c r="BK579" s="339">
        <f>IF(OR($C579&gt;BK$7,$C579+$E579-1&lt;BK$7),0,$D579-SUM($F455:BJ455))</f>
        <v>0</v>
      </c>
      <c r="BL579" s="339">
        <f>IF(OR($C579&gt;BL$7,$C579+$E579-1&lt;BL$7),0,$D579-SUM($F455:BK455))</f>
        <v>0</v>
      </c>
      <c r="BM579" s="339">
        <f>IF(OR($C579&gt;BM$7,$C579+$E579-1&lt;BM$7),0,$D579-SUM($F455:BL455))</f>
        <v>0</v>
      </c>
      <c r="BN579" s="339">
        <f>IF(OR($C579&gt;BN$7,$C579+$E579-1&lt;BN$7),0,$D579-SUM($F455:BM455))</f>
        <v>0</v>
      </c>
      <c r="BO579" s="253"/>
      <c r="BP579" s="253"/>
      <c r="BQ579" s="253"/>
      <c r="BR579" s="253"/>
      <c r="BS579" s="253"/>
      <c r="BT579" s="253"/>
      <c r="BU579" s="253"/>
      <c r="BV579" s="253"/>
      <c r="BW579" s="253"/>
      <c r="BX579" s="253"/>
      <c r="BY579" s="253"/>
      <c r="BZ579" s="253"/>
      <c r="CA579" s="253"/>
      <c r="CB579" s="253"/>
      <c r="CC579" s="253"/>
      <c r="CD579" s="253"/>
      <c r="CE579" s="253"/>
      <c r="CF579" s="253"/>
      <c r="CG579" s="253"/>
      <c r="CH579" s="253"/>
      <c r="CI579" s="253"/>
      <c r="CJ579" s="253"/>
      <c r="CK579" s="253"/>
      <c r="CL579" s="253"/>
    </row>
    <row r="580" spans="1:90" hidden="1" outlineLevel="1" x14ac:dyDescent="0.15">
      <c r="A580" s="112"/>
      <c r="B580" s="87"/>
      <c r="C580" s="8">
        <v>42</v>
      </c>
      <c r="D580" s="337">
        <v>0</v>
      </c>
      <c r="E580" s="8">
        <f t="shared" si="40"/>
        <v>0</v>
      </c>
      <c r="F580" s="338"/>
      <c r="G580" s="339">
        <f>IF(OR($C580&gt;G$7,$C580+$E580-1&lt;G$7),0,$D580-SUM($F456:F456))</f>
        <v>0</v>
      </c>
      <c r="H580" s="339">
        <f>IF(OR($C580&gt;H$7,$C580+$E580-1&lt;H$7),0,$D580-SUM($F456:G456))</f>
        <v>0</v>
      </c>
      <c r="I580" s="339">
        <f>IF(OR($C580&gt;I$7,$C580+$E580-1&lt;I$7),0,$D580-SUM($F456:H456))</f>
        <v>0</v>
      </c>
      <c r="J580" s="339">
        <f>IF(OR($C580&gt;J$7,$C580+$E580-1&lt;J$7),0,$D580-SUM($F456:I456))</f>
        <v>0</v>
      </c>
      <c r="K580" s="339">
        <f>IF(OR($C580&gt;K$7,$C580+$E580-1&lt;K$7),0,$D580-SUM($F456:J456))</f>
        <v>0</v>
      </c>
      <c r="L580" s="339">
        <f>IF(OR($C580&gt;L$7,$C580+$E580-1&lt;L$7),0,$D580-SUM($F456:K456))</f>
        <v>0</v>
      </c>
      <c r="M580" s="339">
        <f>IF(OR($C580&gt;M$7,$C580+$E580-1&lt;M$7),0,$D580-SUM($F456:L456))</f>
        <v>0</v>
      </c>
      <c r="N580" s="339">
        <f>IF(OR($C580&gt;N$7,$C580+$E580-1&lt;N$7),0,$D580-SUM($F456:M456))</f>
        <v>0</v>
      </c>
      <c r="O580" s="339">
        <f>IF(OR($C580&gt;O$7,$C580+$E580-1&lt;O$7),0,$D580-SUM($F456:N456))</f>
        <v>0</v>
      </c>
      <c r="P580" s="339">
        <f>IF(OR($C580&gt;P$7,$C580+$E580-1&lt;P$7),0,$D580-SUM($F456:O456))</f>
        <v>0</v>
      </c>
      <c r="Q580" s="339">
        <f>IF(OR($C580&gt;Q$7,$C580+$E580-1&lt;Q$7),0,$D580-SUM($F456:P456))</f>
        <v>0</v>
      </c>
      <c r="R580" s="339">
        <f>IF(OR($C580&gt;R$7,$C580+$E580-1&lt;R$7),0,$D580-SUM($F456:Q456))</f>
        <v>0</v>
      </c>
      <c r="S580" s="339">
        <f>IF(OR($C580&gt;S$7,$C580+$E580-1&lt;S$7),0,$D580-SUM($F456:R456))</f>
        <v>0</v>
      </c>
      <c r="T580" s="339">
        <f>IF(OR($C580&gt;T$7,$C580+$E580-1&lt;T$7),0,$D580-SUM($F456:S456))</f>
        <v>0</v>
      </c>
      <c r="U580" s="339">
        <f>IF(OR($C580&gt;U$7,$C580+$E580-1&lt;U$7),0,$D580-SUM($F456:T456))</f>
        <v>0</v>
      </c>
      <c r="V580" s="339">
        <f>IF(OR($C580&gt;V$7,$C580+$E580-1&lt;V$7),0,$D580-SUM($F456:U456))</f>
        <v>0</v>
      </c>
      <c r="W580" s="339">
        <f>IF(OR($C580&gt;W$7,$C580+$E580-1&lt;W$7),0,$D580-SUM($F456:V456))</f>
        <v>0</v>
      </c>
      <c r="X580" s="339">
        <f>IF(OR($C580&gt;X$7,$C580+$E580-1&lt;X$7),0,$D580-SUM($F456:W456))</f>
        <v>0</v>
      </c>
      <c r="Y580" s="339">
        <f>IF(OR($C580&gt;Y$7,$C580+$E580-1&lt;Y$7),0,$D580-SUM($F456:X456))</f>
        <v>0</v>
      </c>
      <c r="Z580" s="339">
        <f>IF(OR($C580&gt;Z$7,$C580+$E580-1&lt;Z$7),0,$D580-SUM($F456:Y456))</f>
        <v>0</v>
      </c>
      <c r="AA580" s="339">
        <f>IF(OR($C580&gt;AA$7,$C580+$E580-1&lt;AA$7),0,$D580-SUM($F456:Z456))</f>
        <v>0</v>
      </c>
      <c r="AB580" s="339">
        <f>IF(OR($C580&gt;AB$7,$C580+$E580-1&lt;AB$7),0,$D580-SUM($F456:AA456))</f>
        <v>0</v>
      </c>
      <c r="AC580" s="339">
        <f>IF(OR($C580&gt;AC$7,$C580+$E580-1&lt;AC$7),0,$D580-SUM($F456:AB456))</f>
        <v>0</v>
      </c>
      <c r="AD580" s="339">
        <f>IF(OR($C580&gt;AD$7,$C580+$E580-1&lt;AD$7),0,$D580-SUM($F456:AC456))</f>
        <v>0</v>
      </c>
      <c r="AE580" s="339">
        <f>IF(OR($C580&gt;AE$7,$C580+$E580-1&lt;AE$7),0,$D580-SUM($F456:AD456))</f>
        <v>0</v>
      </c>
      <c r="AF580" s="339">
        <f>IF(OR($C580&gt;AF$7,$C580+$E580-1&lt;AF$7),0,$D580-SUM($F456:AE456))</f>
        <v>0</v>
      </c>
      <c r="AG580" s="339">
        <f>IF(OR($C580&gt;AG$7,$C580+$E580-1&lt;AG$7),0,$D580-SUM($F456:AF456))</f>
        <v>0</v>
      </c>
      <c r="AH580" s="339">
        <f>IF(OR($C580&gt;AH$7,$C580+$E580-1&lt;AH$7),0,$D580-SUM($F456:AG456))</f>
        <v>0</v>
      </c>
      <c r="AI580" s="339">
        <f>IF(OR($C580&gt;AI$7,$C580+$E580-1&lt;AI$7),0,$D580-SUM($F456:AH456))</f>
        <v>0</v>
      </c>
      <c r="AJ580" s="339">
        <f>IF(OR($C580&gt;AJ$7,$C580+$E580-1&lt;AJ$7),0,$D580-SUM($F456:AI456))</f>
        <v>0</v>
      </c>
      <c r="AK580" s="339">
        <f>IF(OR($C580&gt;AK$7,$C580+$E580-1&lt;AK$7),0,$D580-SUM($F456:AJ456))</f>
        <v>0</v>
      </c>
      <c r="AL580" s="339">
        <f>IF(OR($C580&gt;AL$7,$C580+$E580-1&lt;AL$7),0,$D580-SUM($F456:AK456))</f>
        <v>0</v>
      </c>
      <c r="AM580" s="339">
        <f>IF(OR($C580&gt;AM$7,$C580+$E580-1&lt;AM$7),0,$D580-SUM($F456:AL456))</f>
        <v>0</v>
      </c>
      <c r="AN580" s="339">
        <f>IF(OR($C580&gt;AN$7,$C580+$E580-1&lt;AN$7),0,$D580-SUM($F456:AM456))</f>
        <v>0</v>
      </c>
      <c r="AO580" s="339">
        <f>IF(OR($C580&gt;AO$7,$C580+$E580-1&lt;AO$7),0,$D580-SUM($F456:AN456))</f>
        <v>0</v>
      </c>
      <c r="AP580" s="339">
        <f>IF(OR($C580&gt;AP$7,$C580+$E580-1&lt;AP$7),0,$D580-SUM($F456:AO456))</f>
        <v>0</v>
      </c>
      <c r="AQ580" s="339">
        <f>IF(OR($C580&gt;AQ$7,$C580+$E580-1&lt;AQ$7),0,$D580-SUM($F456:AP456))</f>
        <v>0</v>
      </c>
      <c r="AR580" s="339">
        <f>IF(OR($C580&gt;AR$7,$C580+$E580-1&lt;AR$7),0,$D580-SUM($F456:AQ456))</f>
        <v>0</v>
      </c>
      <c r="AS580" s="339">
        <f>IF(OR($C580&gt;AS$7,$C580+$E580-1&lt;AS$7),0,$D580-SUM($F456:AR456))</f>
        <v>0</v>
      </c>
      <c r="AT580" s="339">
        <f>IF(OR($C580&gt;AT$7,$C580+$E580-1&lt;AT$7),0,$D580-SUM($F456:AS456))</f>
        <v>0</v>
      </c>
      <c r="AU580" s="339">
        <f>IF(OR($C580&gt;AU$7,$C580+$E580-1&lt;AU$7),0,$D580-SUM($F456:AT456))</f>
        <v>0</v>
      </c>
      <c r="AV580" s="339">
        <f>IF(OR($C580&gt;AV$7,$C580+$E580-1&lt;AV$7),0,$D580-SUM($F456:AU456))</f>
        <v>0</v>
      </c>
      <c r="AW580" s="339">
        <f>IF(OR($C580&gt;AW$7,$C580+$E580-1&lt;AW$7),0,$D580-SUM($F456:AV456))</f>
        <v>0</v>
      </c>
      <c r="AX580" s="339">
        <f>IF(OR($C580&gt;AX$7,$C580+$E580-1&lt;AX$7),0,$D580-SUM($F456:AW456))</f>
        <v>0</v>
      </c>
      <c r="AY580" s="339">
        <f>IF(OR($C580&gt;AY$7,$C580+$E580-1&lt;AY$7),0,$D580-SUM($F456:AX456))</f>
        <v>0</v>
      </c>
      <c r="AZ580" s="339">
        <f>IF(OR($C580&gt;AZ$7,$C580+$E580-1&lt;AZ$7),0,$D580-SUM($F456:AY456))</f>
        <v>0</v>
      </c>
      <c r="BA580" s="339">
        <f>IF(OR($C580&gt;BA$7,$C580+$E580-1&lt;BA$7),0,$D580-SUM($F456:AZ456))</f>
        <v>0</v>
      </c>
      <c r="BB580" s="339">
        <f>IF(OR($C580&gt;BB$7,$C580+$E580-1&lt;BB$7),0,$D580-SUM($F456:BA456))</f>
        <v>0</v>
      </c>
      <c r="BC580" s="339">
        <f>IF(OR($C580&gt;BC$7,$C580+$E580-1&lt;BC$7),0,$D580-SUM($F456:BB456))</f>
        <v>0</v>
      </c>
      <c r="BD580" s="339">
        <f>IF(OR($C580&gt;BD$7,$C580+$E580-1&lt;BD$7),0,$D580-SUM($F456:BC456))</f>
        <v>0</v>
      </c>
      <c r="BE580" s="339">
        <f>IF(OR($C580&gt;BE$7,$C580+$E580-1&lt;BE$7),0,$D580-SUM($F456:BD456))</f>
        <v>0</v>
      </c>
      <c r="BF580" s="339">
        <f>IF(OR($C580&gt;BF$7,$C580+$E580-1&lt;BF$7),0,$D580-SUM($F456:BE456))</f>
        <v>0</v>
      </c>
      <c r="BG580" s="339">
        <f>IF(OR($C580&gt;BG$7,$C580+$E580-1&lt;BG$7),0,$D580-SUM($F456:BF456))</f>
        <v>0</v>
      </c>
      <c r="BH580" s="339">
        <f>IF(OR($C580&gt;BH$7,$C580+$E580-1&lt;BH$7),0,$D580-SUM($F456:BG456))</f>
        <v>0</v>
      </c>
      <c r="BI580" s="339">
        <f>IF(OR($C580&gt;BI$7,$C580+$E580-1&lt;BI$7),0,$D580-SUM($F456:BH456))</f>
        <v>0</v>
      </c>
      <c r="BJ580" s="339">
        <f>IF(OR($C580&gt;BJ$7,$C580+$E580-1&lt;BJ$7),0,$D580-SUM($F456:BI456))</f>
        <v>0</v>
      </c>
      <c r="BK580" s="339">
        <f>IF(OR($C580&gt;BK$7,$C580+$E580-1&lt;BK$7),0,$D580-SUM($F456:BJ456))</f>
        <v>0</v>
      </c>
      <c r="BL580" s="339">
        <f>IF(OR($C580&gt;BL$7,$C580+$E580-1&lt;BL$7),0,$D580-SUM($F456:BK456))</f>
        <v>0</v>
      </c>
      <c r="BM580" s="339">
        <f>IF(OR($C580&gt;BM$7,$C580+$E580-1&lt;BM$7),0,$D580-SUM($F456:BL456))</f>
        <v>0</v>
      </c>
      <c r="BN580" s="339">
        <f>IF(OR($C580&gt;BN$7,$C580+$E580-1&lt;BN$7),0,$D580-SUM($F456:BM456))</f>
        <v>0</v>
      </c>
      <c r="BO580" s="253"/>
      <c r="BP580" s="253"/>
      <c r="BQ580" s="253"/>
      <c r="BR580" s="253"/>
      <c r="BS580" s="253"/>
      <c r="BT580" s="253"/>
      <c r="BU580" s="253"/>
      <c r="BV580" s="253"/>
      <c r="BW580" s="253"/>
      <c r="BX580" s="253"/>
      <c r="BY580" s="253"/>
      <c r="BZ580" s="253"/>
      <c r="CA580" s="253"/>
      <c r="CB580" s="253"/>
      <c r="CC580" s="253"/>
      <c r="CD580" s="253"/>
      <c r="CE580" s="253"/>
      <c r="CF580" s="253"/>
      <c r="CG580" s="253"/>
      <c r="CH580" s="253"/>
      <c r="CI580" s="253"/>
      <c r="CJ580" s="253"/>
      <c r="CK580" s="253"/>
      <c r="CL580" s="253"/>
    </row>
    <row r="581" spans="1:90" hidden="1" outlineLevel="1" x14ac:dyDescent="0.15">
      <c r="A581" s="112"/>
      <c r="B581" s="87"/>
      <c r="C581" s="8">
        <v>43</v>
      </c>
      <c r="D581" s="337">
        <v>0</v>
      </c>
      <c r="E581" s="8">
        <f t="shared" si="40"/>
        <v>0</v>
      </c>
      <c r="F581" s="338"/>
      <c r="G581" s="339">
        <f>IF(OR($C581&gt;G$7,$C581+$E581-1&lt;G$7),0,$D581-SUM($F457:F457))</f>
        <v>0</v>
      </c>
      <c r="H581" s="339">
        <f>IF(OR($C581&gt;H$7,$C581+$E581-1&lt;H$7),0,$D581-SUM($F457:G457))</f>
        <v>0</v>
      </c>
      <c r="I581" s="339">
        <f>IF(OR($C581&gt;I$7,$C581+$E581-1&lt;I$7),0,$D581-SUM($F457:H457))</f>
        <v>0</v>
      </c>
      <c r="J581" s="339">
        <f>IF(OR($C581&gt;J$7,$C581+$E581-1&lt;J$7),0,$D581-SUM($F457:I457))</f>
        <v>0</v>
      </c>
      <c r="K581" s="339">
        <f>IF(OR($C581&gt;K$7,$C581+$E581-1&lt;K$7),0,$D581-SUM($F457:J457))</f>
        <v>0</v>
      </c>
      <c r="L581" s="339">
        <f>IF(OR($C581&gt;L$7,$C581+$E581-1&lt;L$7),0,$D581-SUM($F457:K457))</f>
        <v>0</v>
      </c>
      <c r="M581" s="339">
        <f>IF(OR($C581&gt;M$7,$C581+$E581-1&lt;M$7),0,$D581-SUM($F457:L457))</f>
        <v>0</v>
      </c>
      <c r="N581" s="339">
        <f>IF(OR($C581&gt;N$7,$C581+$E581-1&lt;N$7),0,$D581-SUM($F457:M457))</f>
        <v>0</v>
      </c>
      <c r="O581" s="339">
        <f>IF(OR($C581&gt;O$7,$C581+$E581-1&lt;O$7),0,$D581-SUM($F457:N457))</f>
        <v>0</v>
      </c>
      <c r="P581" s="339">
        <f>IF(OR($C581&gt;P$7,$C581+$E581-1&lt;P$7),0,$D581-SUM($F457:O457))</f>
        <v>0</v>
      </c>
      <c r="Q581" s="339">
        <f>IF(OR($C581&gt;Q$7,$C581+$E581-1&lt;Q$7),0,$D581-SUM($F457:P457))</f>
        <v>0</v>
      </c>
      <c r="R581" s="339">
        <f>IF(OR($C581&gt;R$7,$C581+$E581-1&lt;R$7),0,$D581-SUM($F457:Q457))</f>
        <v>0</v>
      </c>
      <c r="S581" s="339">
        <f>IF(OR($C581&gt;S$7,$C581+$E581-1&lt;S$7),0,$D581-SUM($F457:R457))</f>
        <v>0</v>
      </c>
      <c r="T581" s="339">
        <f>IF(OR($C581&gt;T$7,$C581+$E581-1&lt;T$7),0,$D581-SUM($F457:S457))</f>
        <v>0</v>
      </c>
      <c r="U581" s="339">
        <f>IF(OR($C581&gt;U$7,$C581+$E581-1&lt;U$7),0,$D581-SUM($F457:T457))</f>
        <v>0</v>
      </c>
      <c r="V581" s="339">
        <f>IF(OR($C581&gt;V$7,$C581+$E581-1&lt;V$7),0,$D581-SUM($F457:U457))</f>
        <v>0</v>
      </c>
      <c r="W581" s="339">
        <f>IF(OR($C581&gt;W$7,$C581+$E581-1&lt;W$7),0,$D581-SUM($F457:V457))</f>
        <v>0</v>
      </c>
      <c r="X581" s="339">
        <f>IF(OR($C581&gt;X$7,$C581+$E581-1&lt;X$7),0,$D581-SUM($F457:W457))</f>
        <v>0</v>
      </c>
      <c r="Y581" s="339">
        <f>IF(OR($C581&gt;Y$7,$C581+$E581-1&lt;Y$7),0,$D581-SUM($F457:X457))</f>
        <v>0</v>
      </c>
      <c r="Z581" s="339">
        <f>IF(OR($C581&gt;Z$7,$C581+$E581-1&lt;Z$7),0,$D581-SUM($F457:Y457))</f>
        <v>0</v>
      </c>
      <c r="AA581" s="339">
        <f>IF(OR($C581&gt;AA$7,$C581+$E581-1&lt;AA$7),0,$D581-SUM($F457:Z457))</f>
        <v>0</v>
      </c>
      <c r="AB581" s="339">
        <f>IF(OR($C581&gt;AB$7,$C581+$E581-1&lt;AB$7),0,$D581-SUM($F457:AA457))</f>
        <v>0</v>
      </c>
      <c r="AC581" s="339">
        <f>IF(OR($C581&gt;AC$7,$C581+$E581-1&lt;AC$7),0,$D581-SUM($F457:AB457))</f>
        <v>0</v>
      </c>
      <c r="AD581" s="339">
        <f>IF(OR($C581&gt;AD$7,$C581+$E581-1&lt;AD$7),0,$D581-SUM($F457:AC457))</f>
        <v>0</v>
      </c>
      <c r="AE581" s="339">
        <f>IF(OR($C581&gt;AE$7,$C581+$E581-1&lt;AE$7),0,$D581-SUM($F457:AD457))</f>
        <v>0</v>
      </c>
      <c r="AF581" s="339">
        <f>IF(OR($C581&gt;AF$7,$C581+$E581-1&lt;AF$7),0,$D581-SUM($F457:AE457))</f>
        <v>0</v>
      </c>
      <c r="AG581" s="339">
        <f>IF(OR($C581&gt;AG$7,$C581+$E581-1&lt;AG$7),0,$D581-SUM($F457:AF457))</f>
        <v>0</v>
      </c>
      <c r="AH581" s="339">
        <f>IF(OR($C581&gt;AH$7,$C581+$E581-1&lt;AH$7),0,$D581-SUM($F457:AG457))</f>
        <v>0</v>
      </c>
      <c r="AI581" s="339">
        <f>IF(OR($C581&gt;AI$7,$C581+$E581-1&lt;AI$7),0,$D581-SUM($F457:AH457))</f>
        <v>0</v>
      </c>
      <c r="AJ581" s="339">
        <f>IF(OR($C581&gt;AJ$7,$C581+$E581-1&lt;AJ$7),0,$D581-SUM($F457:AI457))</f>
        <v>0</v>
      </c>
      <c r="AK581" s="339">
        <f>IF(OR($C581&gt;AK$7,$C581+$E581-1&lt;AK$7),0,$D581-SUM($F457:AJ457))</f>
        <v>0</v>
      </c>
      <c r="AL581" s="339">
        <f>IF(OR($C581&gt;AL$7,$C581+$E581-1&lt;AL$7),0,$D581-SUM($F457:AK457))</f>
        <v>0</v>
      </c>
      <c r="AM581" s="339">
        <f>IF(OR($C581&gt;AM$7,$C581+$E581-1&lt;AM$7),0,$D581-SUM($F457:AL457))</f>
        <v>0</v>
      </c>
      <c r="AN581" s="339">
        <f>IF(OR($C581&gt;AN$7,$C581+$E581-1&lt;AN$7),0,$D581-SUM($F457:AM457))</f>
        <v>0</v>
      </c>
      <c r="AO581" s="339">
        <f>IF(OR($C581&gt;AO$7,$C581+$E581-1&lt;AO$7),0,$D581-SUM($F457:AN457))</f>
        <v>0</v>
      </c>
      <c r="AP581" s="339">
        <f>IF(OR($C581&gt;AP$7,$C581+$E581-1&lt;AP$7),0,$D581-SUM($F457:AO457))</f>
        <v>0</v>
      </c>
      <c r="AQ581" s="339">
        <f>IF(OR($C581&gt;AQ$7,$C581+$E581-1&lt;AQ$7),0,$D581-SUM($F457:AP457))</f>
        <v>0</v>
      </c>
      <c r="AR581" s="339">
        <f>IF(OR($C581&gt;AR$7,$C581+$E581-1&lt;AR$7),0,$D581-SUM($F457:AQ457))</f>
        <v>0</v>
      </c>
      <c r="AS581" s="339">
        <f>IF(OR($C581&gt;AS$7,$C581+$E581-1&lt;AS$7),0,$D581-SUM($F457:AR457))</f>
        <v>0</v>
      </c>
      <c r="AT581" s="339">
        <f>IF(OR($C581&gt;AT$7,$C581+$E581-1&lt;AT$7),0,$D581-SUM($F457:AS457))</f>
        <v>0</v>
      </c>
      <c r="AU581" s="339">
        <f>IF(OR($C581&gt;AU$7,$C581+$E581-1&lt;AU$7),0,$D581-SUM($F457:AT457))</f>
        <v>0</v>
      </c>
      <c r="AV581" s="339">
        <f>IF(OR($C581&gt;AV$7,$C581+$E581-1&lt;AV$7),0,$D581-SUM($F457:AU457))</f>
        <v>0</v>
      </c>
      <c r="AW581" s="339">
        <f>IF(OR($C581&gt;AW$7,$C581+$E581-1&lt;AW$7),0,$D581-SUM($F457:AV457))</f>
        <v>0</v>
      </c>
      <c r="AX581" s="339">
        <f>IF(OR($C581&gt;AX$7,$C581+$E581-1&lt;AX$7),0,$D581-SUM($F457:AW457))</f>
        <v>0</v>
      </c>
      <c r="AY581" s="339">
        <f>IF(OR($C581&gt;AY$7,$C581+$E581-1&lt;AY$7),0,$D581-SUM($F457:AX457))</f>
        <v>0</v>
      </c>
      <c r="AZ581" s="339">
        <f>IF(OR($C581&gt;AZ$7,$C581+$E581-1&lt;AZ$7),0,$D581-SUM($F457:AY457))</f>
        <v>0</v>
      </c>
      <c r="BA581" s="339">
        <f>IF(OR($C581&gt;BA$7,$C581+$E581-1&lt;BA$7),0,$D581-SUM($F457:AZ457))</f>
        <v>0</v>
      </c>
      <c r="BB581" s="339">
        <f>IF(OR($C581&gt;BB$7,$C581+$E581-1&lt;BB$7),0,$D581-SUM($F457:BA457))</f>
        <v>0</v>
      </c>
      <c r="BC581" s="339">
        <f>IF(OR($C581&gt;BC$7,$C581+$E581-1&lt;BC$7),0,$D581-SUM($F457:BB457))</f>
        <v>0</v>
      </c>
      <c r="BD581" s="339">
        <f>IF(OR($C581&gt;BD$7,$C581+$E581-1&lt;BD$7),0,$D581-SUM($F457:BC457))</f>
        <v>0</v>
      </c>
      <c r="BE581" s="339">
        <f>IF(OR($C581&gt;BE$7,$C581+$E581-1&lt;BE$7),0,$D581-SUM($F457:BD457))</f>
        <v>0</v>
      </c>
      <c r="BF581" s="339">
        <f>IF(OR($C581&gt;BF$7,$C581+$E581-1&lt;BF$7),0,$D581-SUM($F457:BE457))</f>
        <v>0</v>
      </c>
      <c r="BG581" s="339">
        <f>IF(OR($C581&gt;BG$7,$C581+$E581-1&lt;BG$7),0,$D581-SUM($F457:BF457))</f>
        <v>0</v>
      </c>
      <c r="BH581" s="339">
        <f>IF(OR($C581&gt;BH$7,$C581+$E581-1&lt;BH$7),0,$D581-SUM($F457:BG457))</f>
        <v>0</v>
      </c>
      <c r="BI581" s="339">
        <f>IF(OR($C581&gt;BI$7,$C581+$E581-1&lt;BI$7),0,$D581-SUM($F457:BH457))</f>
        <v>0</v>
      </c>
      <c r="BJ581" s="339">
        <f>IF(OR($C581&gt;BJ$7,$C581+$E581-1&lt;BJ$7),0,$D581-SUM($F457:BI457))</f>
        <v>0</v>
      </c>
      <c r="BK581" s="339">
        <f>IF(OR($C581&gt;BK$7,$C581+$E581-1&lt;BK$7),0,$D581-SUM($F457:BJ457))</f>
        <v>0</v>
      </c>
      <c r="BL581" s="339">
        <f>IF(OR($C581&gt;BL$7,$C581+$E581-1&lt;BL$7),0,$D581-SUM($F457:BK457))</f>
        <v>0</v>
      </c>
      <c r="BM581" s="339">
        <f>IF(OR($C581&gt;BM$7,$C581+$E581-1&lt;BM$7),0,$D581-SUM($F457:BL457))</f>
        <v>0</v>
      </c>
      <c r="BN581" s="339">
        <f>IF(OR($C581&gt;BN$7,$C581+$E581-1&lt;BN$7),0,$D581-SUM($F457:BM457))</f>
        <v>0</v>
      </c>
      <c r="BO581" s="253"/>
      <c r="BP581" s="253"/>
      <c r="BQ581" s="253"/>
      <c r="BR581" s="253"/>
      <c r="BS581" s="253"/>
      <c r="BT581" s="253"/>
      <c r="BU581" s="253"/>
      <c r="BV581" s="253"/>
      <c r="BW581" s="253"/>
      <c r="BX581" s="253"/>
      <c r="BY581" s="253"/>
      <c r="BZ581" s="253"/>
      <c r="CA581" s="253"/>
      <c r="CB581" s="253"/>
      <c r="CC581" s="253"/>
      <c r="CD581" s="253"/>
      <c r="CE581" s="253"/>
      <c r="CF581" s="253"/>
      <c r="CG581" s="253"/>
      <c r="CH581" s="253"/>
      <c r="CI581" s="253"/>
      <c r="CJ581" s="253"/>
      <c r="CK581" s="253"/>
      <c r="CL581" s="253"/>
    </row>
    <row r="582" spans="1:90" hidden="1" outlineLevel="1" x14ac:dyDescent="0.15">
      <c r="A582" s="112"/>
      <c r="B582" s="87"/>
      <c r="C582" s="8">
        <v>44</v>
      </c>
      <c r="D582" s="337">
        <v>0</v>
      </c>
      <c r="E582" s="8">
        <f t="shared" si="40"/>
        <v>0</v>
      </c>
      <c r="F582" s="338"/>
      <c r="G582" s="339">
        <f>IF(OR($C582&gt;G$7,$C582+$E582-1&lt;G$7),0,$D582-SUM($F458:F458))</f>
        <v>0</v>
      </c>
      <c r="H582" s="339">
        <f>IF(OR($C582&gt;H$7,$C582+$E582-1&lt;H$7),0,$D582-SUM($F458:G458))</f>
        <v>0</v>
      </c>
      <c r="I582" s="339">
        <f>IF(OR($C582&gt;I$7,$C582+$E582-1&lt;I$7),0,$D582-SUM($F458:H458))</f>
        <v>0</v>
      </c>
      <c r="J582" s="339">
        <f>IF(OR($C582&gt;J$7,$C582+$E582-1&lt;J$7),0,$D582-SUM($F458:I458))</f>
        <v>0</v>
      </c>
      <c r="K582" s="339">
        <f>IF(OR($C582&gt;K$7,$C582+$E582-1&lt;K$7),0,$D582-SUM($F458:J458))</f>
        <v>0</v>
      </c>
      <c r="L582" s="339">
        <f>IF(OR($C582&gt;L$7,$C582+$E582-1&lt;L$7),0,$D582-SUM($F458:K458))</f>
        <v>0</v>
      </c>
      <c r="M582" s="339">
        <f>IF(OR($C582&gt;M$7,$C582+$E582-1&lt;M$7),0,$D582-SUM($F458:L458))</f>
        <v>0</v>
      </c>
      <c r="N582" s="339">
        <f>IF(OR($C582&gt;N$7,$C582+$E582-1&lt;N$7),0,$D582-SUM($F458:M458))</f>
        <v>0</v>
      </c>
      <c r="O582" s="339">
        <f>IF(OR($C582&gt;O$7,$C582+$E582-1&lt;O$7),0,$D582-SUM($F458:N458))</f>
        <v>0</v>
      </c>
      <c r="P582" s="339">
        <f>IF(OR($C582&gt;P$7,$C582+$E582-1&lt;P$7),0,$D582-SUM($F458:O458))</f>
        <v>0</v>
      </c>
      <c r="Q582" s="339">
        <f>IF(OR($C582&gt;Q$7,$C582+$E582-1&lt;Q$7),0,$D582-SUM($F458:P458))</f>
        <v>0</v>
      </c>
      <c r="R582" s="339">
        <f>IF(OR($C582&gt;R$7,$C582+$E582-1&lt;R$7),0,$D582-SUM($F458:Q458))</f>
        <v>0</v>
      </c>
      <c r="S582" s="339">
        <f>IF(OR($C582&gt;S$7,$C582+$E582-1&lt;S$7),0,$D582-SUM($F458:R458))</f>
        <v>0</v>
      </c>
      <c r="T582" s="339">
        <f>IF(OR($C582&gt;T$7,$C582+$E582-1&lt;T$7),0,$D582-SUM($F458:S458))</f>
        <v>0</v>
      </c>
      <c r="U582" s="339">
        <f>IF(OR($C582&gt;U$7,$C582+$E582-1&lt;U$7),0,$D582-SUM($F458:T458))</f>
        <v>0</v>
      </c>
      <c r="V582" s="339">
        <f>IF(OR($C582&gt;V$7,$C582+$E582-1&lt;V$7),0,$D582-SUM($F458:U458))</f>
        <v>0</v>
      </c>
      <c r="W582" s="339">
        <f>IF(OR($C582&gt;W$7,$C582+$E582-1&lt;W$7),0,$D582-SUM($F458:V458))</f>
        <v>0</v>
      </c>
      <c r="X582" s="339">
        <f>IF(OR($C582&gt;X$7,$C582+$E582-1&lt;X$7),0,$D582-SUM($F458:W458))</f>
        <v>0</v>
      </c>
      <c r="Y582" s="339">
        <f>IF(OR($C582&gt;Y$7,$C582+$E582-1&lt;Y$7),0,$D582-SUM($F458:X458))</f>
        <v>0</v>
      </c>
      <c r="Z582" s="339">
        <f>IF(OR($C582&gt;Z$7,$C582+$E582-1&lt;Z$7),0,$D582-SUM($F458:Y458))</f>
        <v>0</v>
      </c>
      <c r="AA582" s="339">
        <f>IF(OR($C582&gt;AA$7,$C582+$E582-1&lt;AA$7),0,$D582-SUM($F458:Z458))</f>
        <v>0</v>
      </c>
      <c r="AB582" s="339">
        <f>IF(OR($C582&gt;AB$7,$C582+$E582-1&lt;AB$7),0,$D582-SUM($F458:AA458))</f>
        <v>0</v>
      </c>
      <c r="AC582" s="339">
        <f>IF(OR($C582&gt;AC$7,$C582+$E582-1&lt;AC$7),0,$D582-SUM($F458:AB458))</f>
        <v>0</v>
      </c>
      <c r="AD582" s="339">
        <f>IF(OR($C582&gt;AD$7,$C582+$E582-1&lt;AD$7),0,$D582-SUM($F458:AC458))</f>
        <v>0</v>
      </c>
      <c r="AE582" s="339">
        <f>IF(OR($C582&gt;AE$7,$C582+$E582-1&lt;AE$7),0,$D582-SUM($F458:AD458))</f>
        <v>0</v>
      </c>
      <c r="AF582" s="339">
        <f>IF(OR($C582&gt;AF$7,$C582+$E582-1&lt;AF$7),0,$D582-SUM($F458:AE458))</f>
        <v>0</v>
      </c>
      <c r="AG582" s="339">
        <f>IF(OR($C582&gt;AG$7,$C582+$E582-1&lt;AG$7),0,$D582-SUM($F458:AF458))</f>
        <v>0</v>
      </c>
      <c r="AH582" s="339">
        <f>IF(OR($C582&gt;AH$7,$C582+$E582-1&lt;AH$7),0,$D582-SUM($F458:AG458))</f>
        <v>0</v>
      </c>
      <c r="AI582" s="339">
        <f>IF(OR($C582&gt;AI$7,$C582+$E582-1&lt;AI$7),0,$D582-SUM($F458:AH458))</f>
        <v>0</v>
      </c>
      <c r="AJ582" s="339">
        <f>IF(OR($C582&gt;AJ$7,$C582+$E582-1&lt;AJ$7),0,$D582-SUM($F458:AI458))</f>
        <v>0</v>
      </c>
      <c r="AK582" s="339">
        <f>IF(OR($C582&gt;AK$7,$C582+$E582-1&lt;AK$7),0,$D582-SUM($F458:AJ458))</f>
        <v>0</v>
      </c>
      <c r="AL582" s="339">
        <f>IF(OR($C582&gt;AL$7,$C582+$E582-1&lt;AL$7),0,$D582-SUM($F458:AK458))</f>
        <v>0</v>
      </c>
      <c r="AM582" s="339">
        <f>IF(OR($C582&gt;AM$7,$C582+$E582-1&lt;AM$7),0,$D582-SUM($F458:AL458))</f>
        <v>0</v>
      </c>
      <c r="AN582" s="339">
        <f>IF(OR($C582&gt;AN$7,$C582+$E582-1&lt;AN$7),0,$D582-SUM($F458:AM458))</f>
        <v>0</v>
      </c>
      <c r="AO582" s="339">
        <f>IF(OR($C582&gt;AO$7,$C582+$E582-1&lt;AO$7),0,$D582-SUM($F458:AN458))</f>
        <v>0</v>
      </c>
      <c r="AP582" s="339">
        <f>IF(OR($C582&gt;AP$7,$C582+$E582-1&lt;AP$7),0,$D582-SUM($F458:AO458))</f>
        <v>0</v>
      </c>
      <c r="AQ582" s="339">
        <f>IF(OR($C582&gt;AQ$7,$C582+$E582-1&lt;AQ$7),0,$D582-SUM($F458:AP458))</f>
        <v>0</v>
      </c>
      <c r="AR582" s="339">
        <f>IF(OR($C582&gt;AR$7,$C582+$E582-1&lt;AR$7),0,$D582-SUM($F458:AQ458))</f>
        <v>0</v>
      </c>
      <c r="AS582" s="339">
        <f>IF(OR($C582&gt;AS$7,$C582+$E582-1&lt;AS$7),0,$D582-SUM($F458:AR458))</f>
        <v>0</v>
      </c>
      <c r="AT582" s="339">
        <f>IF(OR($C582&gt;AT$7,$C582+$E582-1&lt;AT$7),0,$D582-SUM($F458:AS458))</f>
        <v>0</v>
      </c>
      <c r="AU582" s="339">
        <f>IF(OR($C582&gt;AU$7,$C582+$E582-1&lt;AU$7),0,$D582-SUM($F458:AT458))</f>
        <v>0</v>
      </c>
      <c r="AV582" s="339">
        <f>IF(OR($C582&gt;AV$7,$C582+$E582-1&lt;AV$7),0,$D582-SUM($F458:AU458))</f>
        <v>0</v>
      </c>
      <c r="AW582" s="339">
        <f>IF(OR($C582&gt;AW$7,$C582+$E582-1&lt;AW$7),0,$D582-SUM($F458:AV458))</f>
        <v>0</v>
      </c>
      <c r="AX582" s="339">
        <f>IF(OR($C582&gt;AX$7,$C582+$E582-1&lt;AX$7),0,$D582-SUM($F458:AW458))</f>
        <v>0</v>
      </c>
      <c r="AY582" s="339">
        <f>IF(OR($C582&gt;AY$7,$C582+$E582-1&lt;AY$7),0,$D582-SUM($F458:AX458))</f>
        <v>0</v>
      </c>
      <c r="AZ582" s="339">
        <f>IF(OR($C582&gt;AZ$7,$C582+$E582-1&lt;AZ$7),0,$D582-SUM($F458:AY458))</f>
        <v>0</v>
      </c>
      <c r="BA582" s="339">
        <f>IF(OR($C582&gt;BA$7,$C582+$E582-1&lt;BA$7),0,$D582-SUM($F458:AZ458))</f>
        <v>0</v>
      </c>
      <c r="BB582" s="339">
        <f>IF(OR($C582&gt;BB$7,$C582+$E582-1&lt;BB$7),0,$D582-SUM($F458:BA458))</f>
        <v>0</v>
      </c>
      <c r="BC582" s="339">
        <f>IF(OR($C582&gt;BC$7,$C582+$E582-1&lt;BC$7),0,$D582-SUM($F458:BB458))</f>
        <v>0</v>
      </c>
      <c r="BD582" s="339">
        <f>IF(OR($C582&gt;BD$7,$C582+$E582-1&lt;BD$7),0,$D582-SUM($F458:BC458))</f>
        <v>0</v>
      </c>
      <c r="BE582" s="339">
        <f>IF(OR($C582&gt;BE$7,$C582+$E582-1&lt;BE$7),0,$D582-SUM($F458:BD458))</f>
        <v>0</v>
      </c>
      <c r="BF582" s="339">
        <f>IF(OR($C582&gt;BF$7,$C582+$E582-1&lt;BF$7),0,$D582-SUM($F458:BE458))</f>
        <v>0</v>
      </c>
      <c r="BG582" s="339">
        <f>IF(OR($C582&gt;BG$7,$C582+$E582-1&lt;BG$7),0,$D582-SUM($F458:BF458))</f>
        <v>0</v>
      </c>
      <c r="BH582" s="339">
        <f>IF(OR($C582&gt;BH$7,$C582+$E582-1&lt;BH$7),0,$D582-SUM($F458:BG458))</f>
        <v>0</v>
      </c>
      <c r="BI582" s="339">
        <f>IF(OR($C582&gt;BI$7,$C582+$E582-1&lt;BI$7),0,$D582-SUM($F458:BH458))</f>
        <v>0</v>
      </c>
      <c r="BJ582" s="339">
        <f>IF(OR($C582&gt;BJ$7,$C582+$E582-1&lt;BJ$7),0,$D582-SUM($F458:BI458))</f>
        <v>0</v>
      </c>
      <c r="BK582" s="339">
        <f>IF(OR($C582&gt;BK$7,$C582+$E582-1&lt;BK$7),0,$D582-SUM($F458:BJ458))</f>
        <v>0</v>
      </c>
      <c r="BL582" s="339">
        <f>IF(OR($C582&gt;BL$7,$C582+$E582-1&lt;BL$7),0,$D582-SUM($F458:BK458))</f>
        <v>0</v>
      </c>
      <c r="BM582" s="339">
        <f>IF(OR($C582&gt;BM$7,$C582+$E582-1&lt;BM$7),0,$D582-SUM($F458:BL458))</f>
        <v>0</v>
      </c>
      <c r="BN582" s="339">
        <f>IF(OR($C582&gt;BN$7,$C582+$E582-1&lt;BN$7),0,$D582-SUM($F458:BM458))</f>
        <v>0</v>
      </c>
      <c r="BO582" s="253"/>
      <c r="BP582" s="253"/>
      <c r="BQ582" s="253"/>
      <c r="BR582" s="253"/>
      <c r="BS582" s="253"/>
      <c r="BT582" s="253"/>
      <c r="BU582" s="253"/>
      <c r="BV582" s="253"/>
      <c r="BW582" s="253"/>
      <c r="BX582" s="253"/>
      <c r="BY582" s="253"/>
      <c r="BZ582" s="253"/>
      <c r="CA582" s="253"/>
      <c r="CB582" s="253"/>
      <c r="CC582" s="253"/>
      <c r="CD582" s="253"/>
      <c r="CE582" s="253"/>
      <c r="CF582" s="253"/>
      <c r="CG582" s="253"/>
      <c r="CH582" s="253"/>
      <c r="CI582" s="253"/>
      <c r="CJ582" s="253"/>
      <c r="CK582" s="253"/>
      <c r="CL582" s="253"/>
    </row>
    <row r="583" spans="1:90" hidden="1" outlineLevel="1" x14ac:dyDescent="0.15">
      <c r="A583" s="112"/>
      <c r="B583" s="87"/>
      <c r="C583" s="8">
        <v>45</v>
      </c>
      <c r="D583" s="337">
        <v>0</v>
      </c>
      <c r="E583" s="8">
        <f t="shared" si="40"/>
        <v>0</v>
      </c>
      <c r="F583" s="338"/>
      <c r="G583" s="339">
        <f>IF(OR($C583&gt;G$7,$C583+$E583-1&lt;G$7),0,$D583-SUM($F459:F459))</f>
        <v>0</v>
      </c>
      <c r="H583" s="339">
        <f>IF(OR($C583&gt;H$7,$C583+$E583-1&lt;H$7),0,$D583-SUM($F459:G459))</f>
        <v>0</v>
      </c>
      <c r="I583" s="339">
        <f>IF(OR($C583&gt;I$7,$C583+$E583-1&lt;I$7),0,$D583-SUM($F459:H459))</f>
        <v>0</v>
      </c>
      <c r="J583" s="339">
        <f>IF(OR($C583&gt;J$7,$C583+$E583-1&lt;J$7),0,$D583-SUM($F459:I459))</f>
        <v>0</v>
      </c>
      <c r="K583" s="339">
        <f>IF(OR($C583&gt;K$7,$C583+$E583-1&lt;K$7),0,$D583-SUM($F459:J459))</f>
        <v>0</v>
      </c>
      <c r="L583" s="339">
        <f>IF(OR($C583&gt;L$7,$C583+$E583-1&lt;L$7),0,$D583-SUM($F459:K459))</f>
        <v>0</v>
      </c>
      <c r="M583" s="339">
        <f>IF(OR($C583&gt;M$7,$C583+$E583-1&lt;M$7),0,$D583-SUM($F459:L459))</f>
        <v>0</v>
      </c>
      <c r="N583" s="339">
        <f>IF(OR($C583&gt;N$7,$C583+$E583-1&lt;N$7),0,$D583-SUM($F459:M459))</f>
        <v>0</v>
      </c>
      <c r="O583" s="339">
        <f>IF(OR($C583&gt;O$7,$C583+$E583-1&lt;O$7),0,$D583-SUM($F459:N459))</f>
        <v>0</v>
      </c>
      <c r="P583" s="339">
        <f>IF(OR($C583&gt;P$7,$C583+$E583-1&lt;P$7),0,$D583-SUM($F459:O459))</f>
        <v>0</v>
      </c>
      <c r="Q583" s="339">
        <f>IF(OR($C583&gt;Q$7,$C583+$E583-1&lt;Q$7),0,$D583-SUM($F459:P459))</f>
        <v>0</v>
      </c>
      <c r="R583" s="339">
        <f>IF(OR($C583&gt;R$7,$C583+$E583-1&lt;R$7),0,$D583-SUM($F459:Q459))</f>
        <v>0</v>
      </c>
      <c r="S583" s="339">
        <f>IF(OR($C583&gt;S$7,$C583+$E583-1&lt;S$7),0,$D583-SUM($F459:R459))</f>
        <v>0</v>
      </c>
      <c r="T583" s="339">
        <f>IF(OR($C583&gt;T$7,$C583+$E583-1&lt;T$7),0,$D583-SUM($F459:S459))</f>
        <v>0</v>
      </c>
      <c r="U583" s="339">
        <f>IF(OR($C583&gt;U$7,$C583+$E583-1&lt;U$7),0,$D583-SUM($F459:T459))</f>
        <v>0</v>
      </c>
      <c r="V583" s="339">
        <f>IF(OR($C583&gt;V$7,$C583+$E583-1&lt;V$7),0,$D583-SUM($F459:U459))</f>
        <v>0</v>
      </c>
      <c r="W583" s="339">
        <f>IF(OR($C583&gt;W$7,$C583+$E583-1&lt;W$7),0,$D583-SUM($F459:V459))</f>
        <v>0</v>
      </c>
      <c r="X583" s="339">
        <f>IF(OR($C583&gt;X$7,$C583+$E583-1&lt;X$7),0,$D583-SUM($F459:W459))</f>
        <v>0</v>
      </c>
      <c r="Y583" s="339">
        <f>IF(OR($C583&gt;Y$7,$C583+$E583-1&lt;Y$7),0,$D583-SUM($F459:X459))</f>
        <v>0</v>
      </c>
      <c r="Z583" s="339">
        <f>IF(OR($C583&gt;Z$7,$C583+$E583-1&lt;Z$7),0,$D583-SUM($F459:Y459))</f>
        <v>0</v>
      </c>
      <c r="AA583" s="339">
        <f>IF(OR($C583&gt;AA$7,$C583+$E583-1&lt;AA$7),0,$D583-SUM($F459:Z459))</f>
        <v>0</v>
      </c>
      <c r="AB583" s="339">
        <f>IF(OR($C583&gt;AB$7,$C583+$E583-1&lt;AB$7),0,$D583-SUM($F459:AA459))</f>
        <v>0</v>
      </c>
      <c r="AC583" s="339">
        <f>IF(OR($C583&gt;AC$7,$C583+$E583-1&lt;AC$7),0,$D583-SUM($F459:AB459))</f>
        <v>0</v>
      </c>
      <c r="AD583" s="339">
        <f>IF(OR($C583&gt;AD$7,$C583+$E583-1&lt;AD$7),0,$D583-SUM($F459:AC459))</f>
        <v>0</v>
      </c>
      <c r="AE583" s="339">
        <f>IF(OR($C583&gt;AE$7,$C583+$E583-1&lt;AE$7),0,$D583-SUM($F459:AD459))</f>
        <v>0</v>
      </c>
      <c r="AF583" s="339">
        <f>IF(OR($C583&gt;AF$7,$C583+$E583-1&lt;AF$7),0,$D583-SUM($F459:AE459))</f>
        <v>0</v>
      </c>
      <c r="AG583" s="339">
        <f>IF(OR($C583&gt;AG$7,$C583+$E583-1&lt;AG$7),0,$D583-SUM($F459:AF459))</f>
        <v>0</v>
      </c>
      <c r="AH583" s="339">
        <f>IF(OR($C583&gt;AH$7,$C583+$E583-1&lt;AH$7),0,$D583-SUM($F459:AG459))</f>
        <v>0</v>
      </c>
      <c r="AI583" s="339">
        <f>IF(OR($C583&gt;AI$7,$C583+$E583-1&lt;AI$7),0,$D583-SUM($F459:AH459))</f>
        <v>0</v>
      </c>
      <c r="AJ583" s="339">
        <f>IF(OR($C583&gt;AJ$7,$C583+$E583-1&lt;AJ$7),0,$D583-SUM($F459:AI459))</f>
        <v>0</v>
      </c>
      <c r="AK583" s="339">
        <f>IF(OR($C583&gt;AK$7,$C583+$E583-1&lt;AK$7),0,$D583-SUM($F459:AJ459))</f>
        <v>0</v>
      </c>
      <c r="AL583" s="339">
        <f>IF(OR($C583&gt;AL$7,$C583+$E583-1&lt;AL$7),0,$D583-SUM($F459:AK459))</f>
        <v>0</v>
      </c>
      <c r="AM583" s="339">
        <f>IF(OR($C583&gt;AM$7,$C583+$E583-1&lt;AM$7),0,$D583-SUM($F459:AL459))</f>
        <v>0</v>
      </c>
      <c r="AN583" s="339">
        <f>IF(OR($C583&gt;AN$7,$C583+$E583-1&lt;AN$7),0,$D583-SUM($F459:AM459))</f>
        <v>0</v>
      </c>
      <c r="AO583" s="339">
        <f>IF(OR($C583&gt;AO$7,$C583+$E583-1&lt;AO$7),0,$D583-SUM($F459:AN459))</f>
        <v>0</v>
      </c>
      <c r="AP583" s="339">
        <f>IF(OR($C583&gt;AP$7,$C583+$E583-1&lt;AP$7),0,$D583-SUM($F459:AO459))</f>
        <v>0</v>
      </c>
      <c r="AQ583" s="339">
        <f>IF(OR($C583&gt;AQ$7,$C583+$E583-1&lt;AQ$7),0,$D583-SUM($F459:AP459))</f>
        <v>0</v>
      </c>
      <c r="AR583" s="339">
        <f>IF(OR($C583&gt;AR$7,$C583+$E583-1&lt;AR$7),0,$D583-SUM($F459:AQ459))</f>
        <v>0</v>
      </c>
      <c r="AS583" s="339">
        <f>IF(OR($C583&gt;AS$7,$C583+$E583-1&lt;AS$7),0,$D583-SUM($F459:AR459))</f>
        <v>0</v>
      </c>
      <c r="AT583" s="339">
        <f>IF(OR($C583&gt;AT$7,$C583+$E583-1&lt;AT$7),0,$D583-SUM($F459:AS459))</f>
        <v>0</v>
      </c>
      <c r="AU583" s="339">
        <f>IF(OR($C583&gt;AU$7,$C583+$E583-1&lt;AU$7),0,$D583-SUM($F459:AT459))</f>
        <v>0</v>
      </c>
      <c r="AV583" s="339">
        <f>IF(OR($C583&gt;AV$7,$C583+$E583-1&lt;AV$7),0,$D583-SUM($F459:AU459))</f>
        <v>0</v>
      </c>
      <c r="AW583" s="339">
        <f>IF(OR($C583&gt;AW$7,$C583+$E583-1&lt;AW$7),0,$D583-SUM($F459:AV459))</f>
        <v>0</v>
      </c>
      <c r="AX583" s="339">
        <f>IF(OR($C583&gt;AX$7,$C583+$E583-1&lt;AX$7),0,$D583-SUM($F459:AW459))</f>
        <v>0</v>
      </c>
      <c r="AY583" s="339">
        <f>IF(OR($C583&gt;AY$7,$C583+$E583-1&lt;AY$7),0,$D583-SUM($F459:AX459))</f>
        <v>0</v>
      </c>
      <c r="AZ583" s="339">
        <f>IF(OR($C583&gt;AZ$7,$C583+$E583-1&lt;AZ$7),0,$D583-SUM($F459:AY459))</f>
        <v>0</v>
      </c>
      <c r="BA583" s="339">
        <f>IF(OR($C583&gt;BA$7,$C583+$E583-1&lt;BA$7),0,$D583-SUM($F459:AZ459))</f>
        <v>0</v>
      </c>
      <c r="BB583" s="339">
        <f>IF(OR($C583&gt;BB$7,$C583+$E583-1&lt;BB$7),0,$D583-SUM($F459:BA459))</f>
        <v>0</v>
      </c>
      <c r="BC583" s="339">
        <f>IF(OR($C583&gt;BC$7,$C583+$E583-1&lt;BC$7),0,$D583-SUM($F459:BB459))</f>
        <v>0</v>
      </c>
      <c r="BD583" s="339">
        <f>IF(OR($C583&gt;BD$7,$C583+$E583-1&lt;BD$7),0,$D583-SUM($F459:BC459))</f>
        <v>0</v>
      </c>
      <c r="BE583" s="339">
        <f>IF(OR($C583&gt;BE$7,$C583+$E583-1&lt;BE$7),0,$D583-SUM($F459:BD459))</f>
        <v>0</v>
      </c>
      <c r="BF583" s="339">
        <f>IF(OR($C583&gt;BF$7,$C583+$E583-1&lt;BF$7),0,$D583-SUM($F459:BE459))</f>
        <v>0</v>
      </c>
      <c r="BG583" s="339">
        <f>IF(OR($C583&gt;BG$7,$C583+$E583-1&lt;BG$7),0,$D583-SUM($F459:BF459))</f>
        <v>0</v>
      </c>
      <c r="BH583" s="339">
        <f>IF(OR($C583&gt;BH$7,$C583+$E583-1&lt;BH$7),0,$D583-SUM($F459:BG459))</f>
        <v>0</v>
      </c>
      <c r="BI583" s="339">
        <f>IF(OR($C583&gt;BI$7,$C583+$E583-1&lt;BI$7),0,$D583-SUM($F459:BH459))</f>
        <v>0</v>
      </c>
      <c r="BJ583" s="339">
        <f>IF(OR($C583&gt;BJ$7,$C583+$E583-1&lt;BJ$7),0,$D583-SUM($F459:BI459))</f>
        <v>0</v>
      </c>
      <c r="BK583" s="339">
        <f>IF(OR($C583&gt;BK$7,$C583+$E583-1&lt;BK$7),0,$D583-SUM($F459:BJ459))</f>
        <v>0</v>
      </c>
      <c r="BL583" s="339">
        <f>IF(OR($C583&gt;BL$7,$C583+$E583-1&lt;BL$7),0,$D583-SUM($F459:BK459))</f>
        <v>0</v>
      </c>
      <c r="BM583" s="339">
        <f>IF(OR($C583&gt;BM$7,$C583+$E583-1&lt;BM$7),0,$D583-SUM($F459:BL459))</f>
        <v>0</v>
      </c>
      <c r="BN583" s="339">
        <f>IF(OR($C583&gt;BN$7,$C583+$E583-1&lt;BN$7),0,$D583-SUM($F459:BM459))</f>
        <v>0</v>
      </c>
      <c r="BO583" s="253"/>
      <c r="BP583" s="253"/>
      <c r="BQ583" s="253"/>
      <c r="BR583" s="253"/>
      <c r="BS583" s="253"/>
      <c r="BT583" s="253"/>
      <c r="BU583" s="253"/>
      <c r="BV583" s="253"/>
      <c r="BW583" s="253"/>
      <c r="BX583" s="253"/>
      <c r="BY583" s="253"/>
      <c r="BZ583" s="253"/>
      <c r="CA583" s="253"/>
      <c r="CB583" s="253"/>
      <c r="CC583" s="253"/>
      <c r="CD583" s="253"/>
      <c r="CE583" s="253"/>
      <c r="CF583" s="253"/>
      <c r="CG583" s="253"/>
      <c r="CH583" s="253"/>
      <c r="CI583" s="253"/>
      <c r="CJ583" s="253"/>
      <c r="CK583" s="253"/>
      <c r="CL583" s="253"/>
    </row>
    <row r="584" spans="1:90" hidden="1" outlineLevel="1" x14ac:dyDescent="0.15">
      <c r="A584" s="112"/>
      <c r="B584" s="87"/>
      <c r="C584" s="8">
        <v>46</v>
      </c>
      <c r="D584" s="337">
        <v>0</v>
      </c>
      <c r="E584" s="8">
        <f t="shared" si="40"/>
        <v>0</v>
      </c>
      <c r="F584" s="338"/>
      <c r="G584" s="339">
        <f>IF(OR($C584&gt;G$7,$C584+$E584-1&lt;G$7),0,$D584-SUM($F460:F460))</f>
        <v>0</v>
      </c>
      <c r="H584" s="339">
        <f>IF(OR($C584&gt;H$7,$C584+$E584-1&lt;H$7),0,$D584-SUM($F460:G460))</f>
        <v>0</v>
      </c>
      <c r="I584" s="339">
        <f>IF(OR($C584&gt;I$7,$C584+$E584-1&lt;I$7),0,$D584-SUM($F460:H460))</f>
        <v>0</v>
      </c>
      <c r="J584" s="339">
        <f>IF(OR($C584&gt;J$7,$C584+$E584-1&lt;J$7),0,$D584-SUM($F460:I460))</f>
        <v>0</v>
      </c>
      <c r="K584" s="339">
        <f>IF(OR($C584&gt;K$7,$C584+$E584-1&lt;K$7),0,$D584-SUM($F460:J460))</f>
        <v>0</v>
      </c>
      <c r="L584" s="339">
        <f>IF(OR($C584&gt;L$7,$C584+$E584-1&lt;L$7),0,$D584-SUM($F460:K460))</f>
        <v>0</v>
      </c>
      <c r="M584" s="339">
        <f>IF(OR($C584&gt;M$7,$C584+$E584-1&lt;M$7),0,$D584-SUM($F460:L460))</f>
        <v>0</v>
      </c>
      <c r="N584" s="339">
        <f>IF(OR($C584&gt;N$7,$C584+$E584-1&lt;N$7),0,$D584-SUM($F460:M460))</f>
        <v>0</v>
      </c>
      <c r="O584" s="339">
        <f>IF(OR($C584&gt;O$7,$C584+$E584-1&lt;O$7),0,$D584-SUM($F460:N460))</f>
        <v>0</v>
      </c>
      <c r="P584" s="339">
        <f>IF(OR($C584&gt;P$7,$C584+$E584-1&lt;P$7),0,$D584-SUM($F460:O460))</f>
        <v>0</v>
      </c>
      <c r="Q584" s="339">
        <f>IF(OR($C584&gt;Q$7,$C584+$E584-1&lt;Q$7),0,$D584-SUM($F460:P460))</f>
        <v>0</v>
      </c>
      <c r="R584" s="339">
        <f>IF(OR($C584&gt;R$7,$C584+$E584-1&lt;R$7),0,$D584-SUM($F460:Q460))</f>
        <v>0</v>
      </c>
      <c r="S584" s="339">
        <f>IF(OR($C584&gt;S$7,$C584+$E584-1&lt;S$7),0,$D584-SUM($F460:R460))</f>
        <v>0</v>
      </c>
      <c r="T584" s="339">
        <f>IF(OR($C584&gt;T$7,$C584+$E584-1&lt;T$7),0,$D584-SUM($F460:S460))</f>
        <v>0</v>
      </c>
      <c r="U584" s="339">
        <f>IF(OR($C584&gt;U$7,$C584+$E584-1&lt;U$7),0,$D584-SUM($F460:T460))</f>
        <v>0</v>
      </c>
      <c r="V584" s="339">
        <f>IF(OR($C584&gt;V$7,$C584+$E584-1&lt;V$7),0,$D584-SUM($F460:U460))</f>
        <v>0</v>
      </c>
      <c r="W584" s="339">
        <f>IF(OR($C584&gt;W$7,$C584+$E584-1&lt;W$7),0,$D584-SUM($F460:V460))</f>
        <v>0</v>
      </c>
      <c r="X584" s="339">
        <f>IF(OR($C584&gt;X$7,$C584+$E584-1&lt;X$7),0,$D584-SUM($F460:W460))</f>
        <v>0</v>
      </c>
      <c r="Y584" s="339">
        <f>IF(OR($C584&gt;Y$7,$C584+$E584-1&lt;Y$7),0,$D584-SUM($F460:X460))</f>
        <v>0</v>
      </c>
      <c r="Z584" s="339">
        <f>IF(OR($C584&gt;Z$7,$C584+$E584-1&lt;Z$7),0,$D584-SUM($F460:Y460))</f>
        <v>0</v>
      </c>
      <c r="AA584" s="339">
        <f>IF(OR($C584&gt;AA$7,$C584+$E584-1&lt;AA$7),0,$D584-SUM($F460:Z460))</f>
        <v>0</v>
      </c>
      <c r="AB584" s="339">
        <f>IF(OR($C584&gt;AB$7,$C584+$E584-1&lt;AB$7),0,$D584-SUM($F460:AA460))</f>
        <v>0</v>
      </c>
      <c r="AC584" s="339">
        <f>IF(OR($C584&gt;AC$7,$C584+$E584-1&lt;AC$7),0,$D584-SUM($F460:AB460))</f>
        <v>0</v>
      </c>
      <c r="AD584" s="339">
        <f>IF(OR($C584&gt;AD$7,$C584+$E584-1&lt;AD$7),0,$D584-SUM($F460:AC460))</f>
        <v>0</v>
      </c>
      <c r="AE584" s="339">
        <f>IF(OR($C584&gt;AE$7,$C584+$E584-1&lt;AE$7),0,$D584-SUM($F460:AD460))</f>
        <v>0</v>
      </c>
      <c r="AF584" s="339">
        <f>IF(OR($C584&gt;AF$7,$C584+$E584-1&lt;AF$7),0,$D584-SUM($F460:AE460))</f>
        <v>0</v>
      </c>
      <c r="AG584" s="339">
        <f>IF(OR($C584&gt;AG$7,$C584+$E584-1&lt;AG$7),0,$D584-SUM($F460:AF460))</f>
        <v>0</v>
      </c>
      <c r="AH584" s="339">
        <f>IF(OR($C584&gt;AH$7,$C584+$E584-1&lt;AH$7),0,$D584-SUM($F460:AG460))</f>
        <v>0</v>
      </c>
      <c r="AI584" s="339">
        <f>IF(OR($C584&gt;AI$7,$C584+$E584-1&lt;AI$7),0,$D584-SUM($F460:AH460))</f>
        <v>0</v>
      </c>
      <c r="AJ584" s="339">
        <f>IF(OR($C584&gt;AJ$7,$C584+$E584-1&lt;AJ$7),0,$D584-SUM($F460:AI460))</f>
        <v>0</v>
      </c>
      <c r="AK584" s="339">
        <f>IF(OR($C584&gt;AK$7,$C584+$E584-1&lt;AK$7),0,$D584-SUM($F460:AJ460))</f>
        <v>0</v>
      </c>
      <c r="AL584" s="339">
        <f>IF(OR($C584&gt;AL$7,$C584+$E584-1&lt;AL$7),0,$D584-SUM($F460:AK460))</f>
        <v>0</v>
      </c>
      <c r="AM584" s="339">
        <f>IF(OR($C584&gt;AM$7,$C584+$E584-1&lt;AM$7),0,$D584-SUM($F460:AL460))</f>
        <v>0</v>
      </c>
      <c r="AN584" s="339">
        <f>IF(OR($C584&gt;AN$7,$C584+$E584-1&lt;AN$7),0,$D584-SUM($F460:AM460))</f>
        <v>0</v>
      </c>
      <c r="AO584" s="339">
        <f>IF(OR($C584&gt;AO$7,$C584+$E584-1&lt;AO$7),0,$D584-SUM($F460:AN460))</f>
        <v>0</v>
      </c>
      <c r="AP584" s="339">
        <f>IF(OR($C584&gt;AP$7,$C584+$E584-1&lt;AP$7),0,$D584-SUM($F460:AO460))</f>
        <v>0</v>
      </c>
      <c r="AQ584" s="339">
        <f>IF(OR($C584&gt;AQ$7,$C584+$E584-1&lt;AQ$7),0,$D584-SUM($F460:AP460))</f>
        <v>0</v>
      </c>
      <c r="AR584" s="339">
        <f>IF(OR($C584&gt;AR$7,$C584+$E584-1&lt;AR$7),0,$D584-SUM($F460:AQ460))</f>
        <v>0</v>
      </c>
      <c r="AS584" s="339">
        <f>IF(OR($C584&gt;AS$7,$C584+$E584-1&lt;AS$7),0,$D584-SUM($F460:AR460))</f>
        <v>0</v>
      </c>
      <c r="AT584" s="339">
        <f>IF(OR($C584&gt;AT$7,$C584+$E584-1&lt;AT$7),0,$D584-SUM($F460:AS460))</f>
        <v>0</v>
      </c>
      <c r="AU584" s="339">
        <f>IF(OR($C584&gt;AU$7,$C584+$E584-1&lt;AU$7),0,$D584-SUM($F460:AT460))</f>
        <v>0</v>
      </c>
      <c r="AV584" s="339">
        <f>IF(OR($C584&gt;AV$7,$C584+$E584-1&lt;AV$7),0,$D584-SUM($F460:AU460))</f>
        <v>0</v>
      </c>
      <c r="AW584" s="339">
        <f>IF(OR($C584&gt;AW$7,$C584+$E584-1&lt;AW$7),0,$D584-SUM($F460:AV460))</f>
        <v>0</v>
      </c>
      <c r="AX584" s="339">
        <f>IF(OR($C584&gt;AX$7,$C584+$E584-1&lt;AX$7),0,$D584-SUM($F460:AW460))</f>
        <v>0</v>
      </c>
      <c r="AY584" s="339">
        <f>IF(OR($C584&gt;AY$7,$C584+$E584-1&lt;AY$7),0,$D584-SUM($F460:AX460))</f>
        <v>0</v>
      </c>
      <c r="AZ584" s="339">
        <f>IF(OR($C584&gt;AZ$7,$C584+$E584-1&lt;AZ$7),0,$D584-SUM($F460:AY460))</f>
        <v>0</v>
      </c>
      <c r="BA584" s="339">
        <f>IF(OR($C584&gt;BA$7,$C584+$E584-1&lt;BA$7),0,$D584-SUM($F460:AZ460))</f>
        <v>0</v>
      </c>
      <c r="BB584" s="339">
        <f>IF(OR($C584&gt;BB$7,$C584+$E584-1&lt;BB$7),0,$D584-SUM($F460:BA460))</f>
        <v>0</v>
      </c>
      <c r="BC584" s="339">
        <f>IF(OR($C584&gt;BC$7,$C584+$E584-1&lt;BC$7),0,$D584-SUM($F460:BB460))</f>
        <v>0</v>
      </c>
      <c r="BD584" s="339">
        <f>IF(OR($C584&gt;BD$7,$C584+$E584-1&lt;BD$7),0,$D584-SUM($F460:BC460))</f>
        <v>0</v>
      </c>
      <c r="BE584" s="339">
        <f>IF(OR($C584&gt;BE$7,$C584+$E584-1&lt;BE$7),0,$D584-SUM($F460:BD460))</f>
        <v>0</v>
      </c>
      <c r="BF584" s="339">
        <f>IF(OR($C584&gt;BF$7,$C584+$E584-1&lt;BF$7),0,$D584-SUM($F460:BE460))</f>
        <v>0</v>
      </c>
      <c r="BG584" s="339">
        <f>IF(OR($C584&gt;BG$7,$C584+$E584-1&lt;BG$7),0,$D584-SUM($F460:BF460))</f>
        <v>0</v>
      </c>
      <c r="BH584" s="339">
        <f>IF(OR($C584&gt;BH$7,$C584+$E584-1&lt;BH$7),0,$D584-SUM($F460:BG460))</f>
        <v>0</v>
      </c>
      <c r="BI584" s="339">
        <f>IF(OR($C584&gt;BI$7,$C584+$E584-1&lt;BI$7),0,$D584-SUM($F460:BH460))</f>
        <v>0</v>
      </c>
      <c r="BJ584" s="339">
        <f>IF(OR($C584&gt;BJ$7,$C584+$E584-1&lt;BJ$7),0,$D584-SUM($F460:BI460))</f>
        <v>0</v>
      </c>
      <c r="BK584" s="339">
        <f>IF(OR($C584&gt;BK$7,$C584+$E584-1&lt;BK$7),0,$D584-SUM($F460:BJ460))</f>
        <v>0</v>
      </c>
      <c r="BL584" s="339">
        <f>IF(OR($C584&gt;BL$7,$C584+$E584-1&lt;BL$7),0,$D584-SUM($F460:BK460))</f>
        <v>0</v>
      </c>
      <c r="BM584" s="339">
        <f>IF(OR($C584&gt;BM$7,$C584+$E584-1&lt;BM$7),0,$D584-SUM($F460:BL460))</f>
        <v>0</v>
      </c>
      <c r="BN584" s="339">
        <f>IF(OR($C584&gt;BN$7,$C584+$E584-1&lt;BN$7),0,$D584-SUM($F460:BM460))</f>
        <v>0</v>
      </c>
      <c r="BO584" s="253"/>
      <c r="BP584" s="253"/>
      <c r="BQ584" s="253"/>
      <c r="BR584" s="253"/>
      <c r="BS584" s="253"/>
      <c r="BT584" s="253"/>
      <c r="BU584" s="253"/>
      <c r="BV584" s="253"/>
      <c r="BW584" s="253"/>
      <c r="BX584" s="253"/>
      <c r="BY584" s="253"/>
      <c r="BZ584" s="253"/>
      <c r="CA584" s="253"/>
      <c r="CB584" s="253"/>
      <c r="CC584" s="253"/>
      <c r="CD584" s="253"/>
      <c r="CE584" s="253"/>
      <c r="CF584" s="253"/>
      <c r="CG584" s="253"/>
      <c r="CH584" s="253"/>
      <c r="CI584" s="253"/>
      <c r="CJ584" s="253"/>
      <c r="CK584" s="253"/>
      <c r="CL584" s="253"/>
    </row>
    <row r="585" spans="1:90" hidden="1" outlineLevel="1" x14ac:dyDescent="0.15">
      <c r="A585" s="112"/>
      <c r="B585" s="87"/>
      <c r="C585" s="8">
        <v>47</v>
      </c>
      <c r="D585" s="337">
        <v>0</v>
      </c>
      <c r="E585" s="8">
        <f t="shared" si="40"/>
        <v>0</v>
      </c>
      <c r="F585" s="338"/>
      <c r="G585" s="339">
        <f>IF(OR($C585&gt;G$7,$C585+$E585-1&lt;G$7),0,$D585-SUM($F461:F461))</f>
        <v>0</v>
      </c>
      <c r="H585" s="339">
        <f>IF(OR($C585&gt;H$7,$C585+$E585-1&lt;H$7),0,$D585-SUM($F461:G461))</f>
        <v>0</v>
      </c>
      <c r="I585" s="339">
        <f>IF(OR($C585&gt;I$7,$C585+$E585-1&lt;I$7),0,$D585-SUM($F461:H461))</f>
        <v>0</v>
      </c>
      <c r="J585" s="339">
        <f>IF(OR($C585&gt;J$7,$C585+$E585-1&lt;J$7),0,$D585-SUM($F461:I461))</f>
        <v>0</v>
      </c>
      <c r="K585" s="339">
        <f>IF(OR($C585&gt;K$7,$C585+$E585-1&lt;K$7),0,$D585-SUM($F461:J461))</f>
        <v>0</v>
      </c>
      <c r="L585" s="339">
        <f>IF(OR($C585&gt;L$7,$C585+$E585-1&lt;L$7),0,$D585-SUM($F461:K461))</f>
        <v>0</v>
      </c>
      <c r="M585" s="339">
        <f>IF(OR($C585&gt;M$7,$C585+$E585-1&lt;M$7),0,$D585-SUM($F461:L461))</f>
        <v>0</v>
      </c>
      <c r="N585" s="339">
        <f>IF(OR($C585&gt;N$7,$C585+$E585-1&lt;N$7),0,$D585-SUM($F461:M461))</f>
        <v>0</v>
      </c>
      <c r="O585" s="339">
        <f>IF(OR($C585&gt;O$7,$C585+$E585-1&lt;O$7),0,$D585-SUM($F461:N461))</f>
        <v>0</v>
      </c>
      <c r="P585" s="339">
        <f>IF(OR($C585&gt;P$7,$C585+$E585-1&lt;P$7),0,$D585-SUM($F461:O461))</f>
        <v>0</v>
      </c>
      <c r="Q585" s="339">
        <f>IF(OR($C585&gt;Q$7,$C585+$E585-1&lt;Q$7),0,$D585-SUM($F461:P461))</f>
        <v>0</v>
      </c>
      <c r="R585" s="339">
        <f>IF(OR($C585&gt;R$7,$C585+$E585-1&lt;R$7),0,$D585-SUM($F461:Q461))</f>
        <v>0</v>
      </c>
      <c r="S585" s="339">
        <f>IF(OR($C585&gt;S$7,$C585+$E585-1&lt;S$7),0,$D585-SUM($F461:R461))</f>
        <v>0</v>
      </c>
      <c r="T585" s="339">
        <f>IF(OR($C585&gt;T$7,$C585+$E585-1&lt;T$7),0,$D585-SUM($F461:S461))</f>
        <v>0</v>
      </c>
      <c r="U585" s="339">
        <f>IF(OR($C585&gt;U$7,$C585+$E585-1&lt;U$7),0,$D585-SUM($F461:T461))</f>
        <v>0</v>
      </c>
      <c r="V585" s="339">
        <f>IF(OR($C585&gt;V$7,$C585+$E585-1&lt;V$7),0,$D585-SUM($F461:U461))</f>
        <v>0</v>
      </c>
      <c r="W585" s="339">
        <f>IF(OR($C585&gt;W$7,$C585+$E585-1&lt;W$7),0,$D585-SUM($F461:V461))</f>
        <v>0</v>
      </c>
      <c r="X585" s="339">
        <f>IF(OR($C585&gt;X$7,$C585+$E585-1&lt;X$7),0,$D585-SUM($F461:W461))</f>
        <v>0</v>
      </c>
      <c r="Y585" s="339">
        <f>IF(OR($C585&gt;Y$7,$C585+$E585-1&lt;Y$7),0,$D585-SUM($F461:X461))</f>
        <v>0</v>
      </c>
      <c r="Z585" s="339">
        <f>IF(OR($C585&gt;Z$7,$C585+$E585-1&lt;Z$7),0,$D585-SUM($F461:Y461))</f>
        <v>0</v>
      </c>
      <c r="AA585" s="339">
        <f>IF(OR($C585&gt;AA$7,$C585+$E585-1&lt;AA$7),0,$D585-SUM($F461:Z461))</f>
        <v>0</v>
      </c>
      <c r="AB585" s="339">
        <f>IF(OR($C585&gt;AB$7,$C585+$E585-1&lt;AB$7),0,$D585-SUM($F461:AA461))</f>
        <v>0</v>
      </c>
      <c r="AC585" s="339">
        <f>IF(OR($C585&gt;AC$7,$C585+$E585-1&lt;AC$7),0,$D585-SUM($F461:AB461))</f>
        <v>0</v>
      </c>
      <c r="AD585" s="339">
        <f>IF(OR($C585&gt;AD$7,$C585+$E585-1&lt;AD$7),0,$D585-SUM($F461:AC461))</f>
        <v>0</v>
      </c>
      <c r="AE585" s="339">
        <f>IF(OR($C585&gt;AE$7,$C585+$E585-1&lt;AE$7),0,$D585-SUM($F461:AD461))</f>
        <v>0</v>
      </c>
      <c r="AF585" s="339">
        <f>IF(OR($C585&gt;AF$7,$C585+$E585-1&lt;AF$7),0,$D585-SUM($F461:AE461))</f>
        <v>0</v>
      </c>
      <c r="AG585" s="339">
        <f>IF(OR($C585&gt;AG$7,$C585+$E585-1&lt;AG$7),0,$D585-SUM($F461:AF461))</f>
        <v>0</v>
      </c>
      <c r="AH585" s="339">
        <f>IF(OR($C585&gt;AH$7,$C585+$E585-1&lt;AH$7),0,$D585-SUM($F461:AG461))</f>
        <v>0</v>
      </c>
      <c r="AI585" s="339">
        <f>IF(OR($C585&gt;AI$7,$C585+$E585-1&lt;AI$7),0,$D585-SUM($F461:AH461))</f>
        <v>0</v>
      </c>
      <c r="AJ585" s="339">
        <f>IF(OR($C585&gt;AJ$7,$C585+$E585-1&lt;AJ$7),0,$D585-SUM($F461:AI461))</f>
        <v>0</v>
      </c>
      <c r="AK585" s="339">
        <f>IF(OR($C585&gt;AK$7,$C585+$E585-1&lt;AK$7),0,$D585-SUM($F461:AJ461))</f>
        <v>0</v>
      </c>
      <c r="AL585" s="339">
        <f>IF(OR($C585&gt;AL$7,$C585+$E585-1&lt;AL$7),0,$D585-SUM($F461:AK461))</f>
        <v>0</v>
      </c>
      <c r="AM585" s="339">
        <f>IF(OR($C585&gt;AM$7,$C585+$E585-1&lt;AM$7),0,$D585-SUM($F461:AL461))</f>
        <v>0</v>
      </c>
      <c r="AN585" s="339">
        <f>IF(OR($C585&gt;AN$7,$C585+$E585-1&lt;AN$7),0,$D585-SUM($F461:AM461))</f>
        <v>0</v>
      </c>
      <c r="AO585" s="339">
        <f>IF(OR($C585&gt;AO$7,$C585+$E585-1&lt;AO$7),0,$D585-SUM($F461:AN461))</f>
        <v>0</v>
      </c>
      <c r="AP585" s="339">
        <f>IF(OR($C585&gt;AP$7,$C585+$E585-1&lt;AP$7),0,$D585-SUM($F461:AO461))</f>
        <v>0</v>
      </c>
      <c r="AQ585" s="339">
        <f>IF(OR($C585&gt;AQ$7,$C585+$E585-1&lt;AQ$7),0,$D585-SUM($F461:AP461))</f>
        <v>0</v>
      </c>
      <c r="AR585" s="339">
        <f>IF(OR($C585&gt;AR$7,$C585+$E585-1&lt;AR$7),0,$D585-SUM($F461:AQ461))</f>
        <v>0</v>
      </c>
      <c r="AS585" s="339">
        <f>IF(OR($C585&gt;AS$7,$C585+$E585-1&lt;AS$7),0,$D585-SUM($F461:AR461))</f>
        <v>0</v>
      </c>
      <c r="AT585" s="339">
        <f>IF(OR($C585&gt;AT$7,$C585+$E585-1&lt;AT$7),0,$D585-SUM($F461:AS461))</f>
        <v>0</v>
      </c>
      <c r="AU585" s="339">
        <f>IF(OR($C585&gt;AU$7,$C585+$E585-1&lt;AU$7),0,$D585-SUM($F461:AT461))</f>
        <v>0</v>
      </c>
      <c r="AV585" s="339">
        <f>IF(OR($C585&gt;AV$7,$C585+$E585-1&lt;AV$7),0,$D585-SUM($F461:AU461))</f>
        <v>0</v>
      </c>
      <c r="AW585" s="339">
        <f>IF(OR($C585&gt;AW$7,$C585+$E585-1&lt;AW$7),0,$D585-SUM($F461:AV461))</f>
        <v>0</v>
      </c>
      <c r="AX585" s="339">
        <f>IF(OR($C585&gt;AX$7,$C585+$E585-1&lt;AX$7),0,$D585-SUM($F461:AW461))</f>
        <v>0</v>
      </c>
      <c r="AY585" s="339">
        <f>IF(OR($C585&gt;AY$7,$C585+$E585-1&lt;AY$7),0,$D585-SUM($F461:AX461))</f>
        <v>0</v>
      </c>
      <c r="AZ585" s="339">
        <f>IF(OR($C585&gt;AZ$7,$C585+$E585-1&lt;AZ$7),0,$D585-SUM($F461:AY461))</f>
        <v>0</v>
      </c>
      <c r="BA585" s="339">
        <f>IF(OR($C585&gt;BA$7,$C585+$E585-1&lt;BA$7),0,$D585-SUM($F461:AZ461))</f>
        <v>0</v>
      </c>
      <c r="BB585" s="339">
        <f>IF(OR($C585&gt;BB$7,$C585+$E585-1&lt;BB$7),0,$D585-SUM($F461:BA461))</f>
        <v>0</v>
      </c>
      <c r="BC585" s="339">
        <f>IF(OR($C585&gt;BC$7,$C585+$E585-1&lt;BC$7),0,$D585-SUM($F461:BB461))</f>
        <v>0</v>
      </c>
      <c r="BD585" s="339">
        <f>IF(OR($C585&gt;BD$7,$C585+$E585-1&lt;BD$7),0,$D585-SUM($F461:BC461))</f>
        <v>0</v>
      </c>
      <c r="BE585" s="339">
        <f>IF(OR($C585&gt;BE$7,$C585+$E585-1&lt;BE$7),0,$D585-SUM($F461:BD461))</f>
        <v>0</v>
      </c>
      <c r="BF585" s="339">
        <f>IF(OR($C585&gt;BF$7,$C585+$E585-1&lt;BF$7),0,$D585-SUM($F461:BE461))</f>
        <v>0</v>
      </c>
      <c r="BG585" s="339">
        <f>IF(OR($C585&gt;BG$7,$C585+$E585-1&lt;BG$7),0,$D585-SUM($F461:BF461))</f>
        <v>0</v>
      </c>
      <c r="BH585" s="339">
        <f>IF(OR($C585&gt;BH$7,$C585+$E585-1&lt;BH$7),0,$D585-SUM($F461:BG461))</f>
        <v>0</v>
      </c>
      <c r="BI585" s="339">
        <f>IF(OR($C585&gt;BI$7,$C585+$E585-1&lt;BI$7),0,$D585-SUM($F461:BH461))</f>
        <v>0</v>
      </c>
      <c r="BJ585" s="339">
        <f>IF(OR($C585&gt;BJ$7,$C585+$E585-1&lt;BJ$7),0,$D585-SUM($F461:BI461))</f>
        <v>0</v>
      </c>
      <c r="BK585" s="339">
        <f>IF(OR($C585&gt;BK$7,$C585+$E585-1&lt;BK$7),0,$D585-SUM($F461:BJ461))</f>
        <v>0</v>
      </c>
      <c r="BL585" s="339">
        <f>IF(OR($C585&gt;BL$7,$C585+$E585-1&lt;BL$7),0,$D585-SUM($F461:BK461))</f>
        <v>0</v>
      </c>
      <c r="BM585" s="339">
        <f>IF(OR($C585&gt;BM$7,$C585+$E585-1&lt;BM$7),0,$D585-SUM($F461:BL461))</f>
        <v>0</v>
      </c>
      <c r="BN585" s="339">
        <f>IF(OR($C585&gt;BN$7,$C585+$E585-1&lt;BN$7),0,$D585-SUM($F461:BM461))</f>
        <v>0</v>
      </c>
      <c r="BO585" s="253"/>
      <c r="BP585" s="253"/>
      <c r="BQ585" s="253"/>
      <c r="BR585" s="253"/>
      <c r="BS585" s="253"/>
      <c r="BT585" s="253"/>
      <c r="BU585" s="253"/>
      <c r="BV585" s="253"/>
      <c r="BW585" s="253"/>
      <c r="BX585" s="253"/>
      <c r="BY585" s="253"/>
      <c r="BZ585" s="253"/>
      <c r="CA585" s="253"/>
      <c r="CB585" s="253"/>
      <c r="CC585" s="253"/>
      <c r="CD585" s="253"/>
      <c r="CE585" s="253"/>
      <c r="CF585" s="253"/>
      <c r="CG585" s="253"/>
      <c r="CH585" s="253"/>
      <c r="CI585" s="253"/>
      <c r="CJ585" s="253"/>
      <c r="CK585" s="253"/>
      <c r="CL585" s="253"/>
    </row>
    <row r="586" spans="1:90" hidden="1" outlineLevel="1" x14ac:dyDescent="0.15">
      <c r="A586" s="112"/>
      <c r="B586" s="87"/>
      <c r="C586" s="8">
        <v>48</v>
      </c>
      <c r="D586" s="337">
        <v>0</v>
      </c>
      <c r="E586" s="8">
        <f t="shared" si="40"/>
        <v>0</v>
      </c>
      <c r="F586" s="338"/>
      <c r="G586" s="339">
        <f>IF(OR($C586&gt;G$7,$C586+$E586-1&lt;G$7),0,$D586-SUM($F462:F462))</f>
        <v>0</v>
      </c>
      <c r="H586" s="339">
        <f>IF(OR($C586&gt;H$7,$C586+$E586-1&lt;H$7),0,$D586-SUM($F462:G462))</f>
        <v>0</v>
      </c>
      <c r="I586" s="339">
        <f>IF(OR($C586&gt;I$7,$C586+$E586-1&lt;I$7),0,$D586-SUM($F462:H462))</f>
        <v>0</v>
      </c>
      <c r="J586" s="339">
        <f>IF(OR($C586&gt;J$7,$C586+$E586-1&lt;J$7),0,$D586-SUM($F462:I462))</f>
        <v>0</v>
      </c>
      <c r="K586" s="339">
        <f>IF(OR($C586&gt;K$7,$C586+$E586-1&lt;K$7),0,$D586-SUM($F462:J462))</f>
        <v>0</v>
      </c>
      <c r="L586" s="339">
        <f>IF(OR($C586&gt;L$7,$C586+$E586-1&lt;L$7),0,$D586-SUM($F462:K462))</f>
        <v>0</v>
      </c>
      <c r="M586" s="339">
        <f>IF(OR($C586&gt;M$7,$C586+$E586-1&lt;M$7),0,$D586-SUM($F462:L462))</f>
        <v>0</v>
      </c>
      <c r="N586" s="339">
        <f>IF(OR($C586&gt;N$7,$C586+$E586-1&lt;N$7),0,$D586-SUM($F462:M462))</f>
        <v>0</v>
      </c>
      <c r="O586" s="339">
        <f>IF(OR($C586&gt;O$7,$C586+$E586-1&lt;O$7),0,$D586-SUM($F462:N462))</f>
        <v>0</v>
      </c>
      <c r="P586" s="339">
        <f>IF(OR($C586&gt;P$7,$C586+$E586-1&lt;P$7),0,$D586-SUM($F462:O462))</f>
        <v>0</v>
      </c>
      <c r="Q586" s="339">
        <f>IF(OR($C586&gt;Q$7,$C586+$E586-1&lt;Q$7),0,$D586-SUM($F462:P462))</f>
        <v>0</v>
      </c>
      <c r="R586" s="339">
        <f>IF(OR($C586&gt;R$7,$C586+$E586-1&lt;R$7),0,$D586-SUM($F462:Q462))</f>
        <v>0</v>
      </c>
      <c r="S586" s="339">
        <f>IF(OR($C586&gt;S$7,$C586+$E586-1&lt;S$7),0,$D586-SUM($F462:R462))</f>
        <v>0</v>
      </c>
      <c r="T586" s="339">
        <f>IF(OR($C586&gt;T$7,$C586+$E586-1&lt;T$7),0,$D586-SUM($F462:S462))</f>
        <v>0</v>
      </c>
      <c r="U586" s="339">
        <f>IF(OR($C586&gt;U$7,$C586+$E586-1&lt;U$7),0,$D586-SUM($F462:T462))</f>
        <v>0</v>
      </c>
      <c r="V586" s="339">
        <f>IF(OR($C586&gt;V$7,$C586+$E586-1&lt;V$7),0,$D586-SUM($F462:U462))</f>
        <v>0</v>
      </c>
      <c r="W586" s="339">
        <f>IF(OR($C586&gt;W$7,$C586+$E586-1&lt;W$7),0,$D586-SUM($F462:V462))</f>
        <v>0</v>
      </c>
      <c r="X586" s="339">
        <f>IF(OR($C586&gt;X$7,$C586+$E586-1&lt;X$7),0,$D586-SUM($F462:W462))</f>
        <v>0</v>
      </c>
      <c r="Y586" s="339">
        <f>IF(OR($C586&gt;Y$7,$C586+$E586-1&lt;Y$7),0,$D586-SUM($F462:X462))</f>
        <v>0</v>
      </c>
      <c r="Z586" s="339">
        <f>IF(OR($C586&gt;Z$7,$C586+$E586-1&lt;Z$7),0,$D586-SUM($F462:Y462))</f>
        <v>0</v>
      </c>
      <c r="AA586" s="339">
        <f>IF(OR($C586&gt;AA$7,$C586+$E586-1&lt;AA$7),0,$D586-SUM($F462:Z462))</f>
        <v>0</v>
      </c>
      <c r="AB586" s="339">
        <f>IF(OR($C586&gt;AB$7,$C586+$E586-1&lt;AB$7),0,$D586-SUM($F462:AA462))</f>
        <v>0</v>
      </c>
      <c r="AC586" s="339">
        <f>IF(OR($C586&gt;AC$7,$C586+$E586-1&lt;AC$7),0,$D586-SUM($F462:AB462))</f>
        <v>0</v>
      </c>
      <c r="AD586" s="339">
        <f>IF(OR($C586&gt;AD$7,$C586+$E586-1&lt;AD$7),0,$D586-SUM($F462:AC462))</f>
        <v>0</v>
      </c>
      <c r="AE586" s="339">
        <f>IF(OR($C586&gt;AE$7,$C586+$E586-1&lt;AE$7),0,$D586-SUM($F462:AD462))</f>
        <v>0</v>
      </c>
      <c r="AF586" s="339">
        <f>IF(OR($C586&gt;AF$7,$C586+$E586-1&lt;AF$7),0,$D586-SUM($F462:AE462))</f>
        <v>0</v>
      </c>
      <c r="AG586" s="339">
        <f>IF(OR($C586&gt;AG$7,$C586+$E586-1&lt;AG$7),0,$D586-SUM($F462:AF462))</f>
        <v>0</v>
      </c>
      <c r="AH586" s="339">
        <f>IF(OR($C586&gt;AH$7,$C586+$E586-1&lt;AH$7),0,$D586-SUM($F462:AG462))</f>
        <v>0</v>
      </c>
      <c r="AI586" s="339">
        <f>IF(OR($C586&gt;AI$7,$C586+$E586-1&lt;AI$7),0,$D586-SUM($F462:AH462))</f>
        <v>0</v>
      </c>
      <c r="AJ586" s="339">
        <f>IF(OR($C586&gt;AJ$7,$C586+$E586-1&lt;AJ$7),0,$D586-SUM($F462:AI462))</f>
        <v>0</v>
      </c>
      <c r="AK586" s="339">
        <f>IF(OR($C586&gt;AK$7,$C586+$E586-1&lt;AK$7),0,$D586-SUM($F462:AJ462))</f>
        <v>0</v>
      </c>
      <c r="AL586" s="339">
        <f>IF(OR($C586&gt;AL$7,$C586+$E586-1&lt;AL$7),0,$D586-SUM($F462:AK462))</f>
        <v>0</v>
      </c>
      <c r="AM586" s="339">
        <f>IF(OR($C586&gt;AM$7,$C586+$E586-1&lt;AM$7),0,$D586-SUM($F462:AL462))</f>
        <v>0</v>
      </c>
      <c r="AN586" s="339">
        <f>IF(OR($C586&gt;AN$7,$C586+$E586-1&lt;AN$7),0,$D586-SUM($F462:AM462))</f>
        <v>0</v>
      </c>
      <c r="AO586" s="339">
        <f>IF(OR($C586&gt;AO$7,$C586+$E586-1&lt;AO$7),0,$D586-SUM($F462:AN462))</f>
        <v>0</v>
      </c>
      <c r="AP586" s="339">
        <f>IF(OR($C586&gt;AP$7,$C586+$E586-1&lt;AP$7),0,$D586-SUM($F462:AO462))</f>
        <v>0</v>
      </c>
      <c r="AQ586" s="339">
        <f>IF(OR($C586&gt;AQ$7,$C586+$E586-1&lt;AQ$7),0,$D586-SUM($F462:AP462))</f>
        <v>0</v>
      </c>
      <c r="AR586" s="339">
        <f>IF(OR($C586&gt;AR$7,$C586+$E586-1&lt;AR$7),0,$D586-SUM($F462:AQ462))</f>
        <v>0</v>
      </c>
      <c r="AS586" s="339">
        <f>IF(OR($C586&gt;AS$7,$C586+$E586-1&lt;AS$7),0,$D586-SUM($F462:AR462))</f>
        <v>0</v>
      </c>
      <c r="AT586" s="339">
        <f>IF(OR($C586&gt;AT$7,$C586+$E586-1&lt;AT$7),0,$D586-SUM($F462:AS462))</f>
        <v>0</v>
      </c>
      <c r="AU586" s="339">
        <f>IF(OR($C586&gt;AU$7,$C586+$E586-1&lt;AU$7),0,$D586-SUM($F462:AT462))</f>
        <v>0</v>
      </c>
      <c r="AV586" s="339">
        <f>IF(OR($C586&gt;AV$7,$C586+$E586-1&lt;AV$7),0,$D586-SUM($F462:AU462))</f>
        <v>0</v>
      </c>
      <c r="AW586" s="339">
        <f>IF(OR($C586&gt;AW$7,$C586+$E586-1&lt;AW$7),0,$D586-SUM($F462:AV462))</f>
        <v>0</v>
      </c>
      <c r="AX586" s="339">
        <f>IF(OR($C586&gt;AX$7,$C586+$E586-1&lt;AX$7),0,$D586-SUM($F462:AW462))</f>
        <v>0</v>
      </c>
      <c r="AY586" s="339">
        <f>IF(OR($C586&gt;AY$7,$C586+$E586-1&lt;AY$7),0,$D586-SUM($F462:AX462))</f>
        <v>0</v>
      </c>
      <c r="AZ586" s="339">
        <f>IF(OR($C586&gt;AZ$7,$C586+$E586-1&lt;AZ$7),0,$D586-SUM($F462:AY462))</f>
        <v>0</v>
      </c>
      <c r="BA586" s="339">
        <f>IF(OR($C586&gt;BA$7,$C586+$E586-1&lt;BA$7),0,$D586-SUM($F462:AZ462))</f>
        <v>0</v>
      </c>
      <c r="BB586" s="339">
        <f>IF(OR($C586&gt;BB$7,$C586+$E586-1&lt;BB$7),0,$D586-SUM($F462:BA462))</f>
        <v>0</v>
      </c>
      <c r="BC586" s="339">
        <f>IF(OR($C586&gt;BC$7,$C586+$E586-1&lt;BC$7),0,$D586-SUM($F462:BB462))</f>
        <v>0</v>
      </c>
      <c r="BD586" s="339">
        <f>IF(OR($C586&gt;BD$7,$C586+$E586-1&lt;BD$7),0,$D586-SUM($F462:BC462))</f>
        <v>0</v>
      </c>
      <c r="BE586" s="339">
        <f>IF(OR($C586&gt;BE$7,$C586+$E586-1&lt;BE$7),0,$D586-SUM($F462:BD462))</f>
        <v>0</v>
      </c>
      <c r="BF586" s="339">
        <f>IF(OR($C586&gt;BF$7,$C586+$E586-1&lt;BF$7),0,$D586-SUM($F462:BE462))</f>
        <v>0</v>
      </c>
      <c r="BG586" s="339">
        <f>IF(OR($C586&gt;BG$7,$C586+$E586-1&lt;BG$7),0,$D586-SUM($F462:BF462))</f>
        <v>0</v>
      </c>
      <c r="BH586" s="339">
        <f>IF(OR($C586&gt;BH$7,$C586+$E586-1&lt;BH$7),0,$D586-SUM($F462:BG462))</f>
        <v>0</v>
      </c>
      <c r="BI586" s="339">
        <f>IF(OR($C586&gt;BI$7,$C586+$E586-1&lt;BI$7),0,$D586-SUM($F462:BH462))</f>
        <v>0</v>
      </c>
      <c r="BJ586" s="339">
        <f>IF(OR($C586&gt;BJ$7,$C586+$E586-1&lt;BJ$7),0,$D586-SUM($F462:BI462))</f>
        <v>0</v>
      </c>
      <c r="BK586" s="339">
        <f>IF(OR($C586&gt;BK$7,$C586+$E586-1&lt;BK$7),0,$D586-SUM($F462:BJ462))</f>
        <v>0</v>
      </c>
      <c r="BL586" s="339">
        <f>IF(OR($C586&gt;BL$7,$C586+$E586-1&lt;BL$7),0,$D586-SUM($F462:BK462))</f>
        <v>0</v>
      </c>
      <c r="BM586" s="339">
        <f>IF(OR($C586&gt;BM$7,$C586+$E586-1&lt;BM$7),0,$D586-SUM($F462:BL462))</f>
        <v>0</v>
      </c>
      <c r="BN586" s="339">
        <f>IF(OR($C586&gt;BN$7,$C586+$E586-1&lt;BN$7),0,$D586-SUM($F462:BM462))</f>
        <v>0</v>
      </c>
      <c r="BO586" s="253"/>
      <c r="BP586" s="253"/>
      <c r="BQ586" s="253"/>
      <c r="BR586" s="253"/>
      <c r="BS586" s="253"/>
      <c r="BT586" s="253"/>
      <c r="BU586" s="253"/>
      <c r="BV586" s="253"/>
      <c r="BW586" s="253"/>
      <c r="BX586" s="253"/>
      <c r="BY586" s="253"/>
      <c r="BZ586" s="253"/>
      <c r="CA586" s="253"/>
      <c r="CB586" s="253"/>
      <c r="CC586" s="253"/>
      <c r="CD586" s="253"/>
      <c r="CE586" s="253"/>
      <c r="CF586" s="253"/>
      <c r="CG586" s="253"/>
      <c r="CH586" s="253"/>
      <c r="CI586" s="253"/>
      <c r="CJ586" s="253"/>
      <c r="CK586" s="253"/>
      <c r="CL586" s="253"/>
    </row>
    <row r="587" spans="1:90" hidden="1" outlineLevel="1" x14ac:dyDescent="0.15">
      <c r="A587" s="112"/>
      <c r="B587" s="87"/>
      <c r="C587" s="8">
        <v>49</v>
      </c>
      <c r="D587" s="337">
        <v>0</v>
      </c>
      <c r="E587" s="8">
        <f t="shared" si="40"/>
        <v>0</v>
      </c>
      <c r="F587" s="338"/>
      <c r="G587" s="339">
        <f>IF(OR($C587&gt;G$7,$C587+$E587-1&lt;G$7),0,$D587-SUM($F463:F463))</f>
        <v>0</v>
      </c>
      <c r="H587" s="339">
        <f>IF(OR($C587&gt;H$7,$C587+$E587-1&lt;H$7),0,$D587-SUM($F463:G463))</f>
        <v>0</v>
      </c>
      <c r="I587" s="339">
        <f>IF(OR($C587&gt;I$7,$C587+$E587-1&lt;I$7),0,$D587-SUM($F463:H463))</f>
        <v>0</v>
      </c>
      <c r="J587" s="339">
        <f>IF(OR($C587&gt;J$7,$C587+$E587-1&lt;J$7),0,$D587-SUM($F463:I463))</f>
        <v>0</v>
      </c>
      <c r="K587" s="339">
        <f>IF(OR($C587&gt;K$7,$C587+$E587-1&lt;K$7),0,$D587-SUM($F463:J463))</f>
        <v>0</v>
      </c>
      <c r="L587" s="339">
        <f>IF(OR($C587&gt;L$7,$C587+$E587-1&lt;L$7),0,$D587-SUM($F463:K463))</f>
        <v>0</v>
      </c>
      <c r="M587" s="339">
        <f>IF(OR($C587&gt;M$7,$C587+$E587-1&lt;M$7),0,$D587-SUM($F463:L463))</f>
        <v>0</v>
      </c>
      <c r="N587" s="339">
        <f>IF(OR($C587&gt;N$7,$C587+$E587-1&lt;N$7),0,$D587-SUM($F463:M463))</f>
        <v>0</v>
      </c>
      <c r="O587" s="339">
        <f>IF(OR($C587&gt;O$7,$C587+$E587-1&lt;O$7),0,$D587-SUM($F463:N463))</f>
        <v>0</v>
      </c>
      <c r="P587" s="339">
        <f>IF(OR($C587&gt;P$7,$C587+$E587-1&lt;P$7),0,$D587-SUM($F463:O463))</f>
        <v>0</v>
      </c>
      <c r="Q587" s="339">
        <f>IF(OR($C587&gt;Q$7,$C587+$E587-1&lt;Q$7),0,$D587-SUM($F463:P463))</f>
        <v>0</v>
      </c>
      <c r="R587" s="339">
        <f>IF(OR($C587&gt;R$7,$C587+$E587-1&lt;R$7),0,$D587-SUM($F463:Q463))</f>
        <v>0</v>
      </c>
      <c r="S587" s="339">
        <f>IF(OR($C587&gt;S$7,$C587+$E587-1&lt;S$7),0,$D587-SUM($F463:R463))</f>
        <v>0</v>
      </c>
      <c r="T587" s="339">
        <f>IF(OR($C587&gt;T$7,$C587+$E587-1&lt;T$7),0,$D587-SUM($F463:S463))</f>
        <v>0</v>
      </c>
      <c r="U587" s="339">
        <f>IF(OR($C587&gt;U$7,$C587+$E587-1&lt;U$7),0,$D587-SUM($F463:T463))</f>
        <v>0</v>
      </c>
      <c r="V587" s="339">
        <f>IF(OR($C587&gt;V$7,$C587+$E587-1&lt;V$7),0,$D587-SUM($F463:U463))</f>
        <v>0</v>
      </c>
      <c r="W587" s="339">
        <f>IF(OR($C587&gt;W$7,$C587+$E587-1&lt;W$7),0,$D587-SUM($F463:V463))</f>
        <v>0</v>
      </c>
      <c r="X587" s="339">
        <f>IF(OR($C587&gt;X$7,$C587+$E587-1&lt;X$7),0,$D587-SUM($F463:W463))</f>
        <v>0</v>
      </c>
      <c r="Y587" s="339">
        <f>IF(OR($C587&gt;Y$7,$C587+$E587-1&lt;Y$7),0,$D587-SUM($F463:X463))</f>
        <v>0</v>
      </c>
      <c r="Z587" s="339">
        <f>IF(OR($C587&gt;Z$7,$C587+$E587-1&lt;Z$7),0,$D587-SUM($F463:Y463))</f>
        <v>0</v>
      </c>
      <c r="AA587" s="339">
        <f>IF(OR($C587&gt;AA$7,$C587+$E587-1&lt;AA$7),0,$D587-SUM($F463:Z463))</f>
        <v>0</v>
      </c>
      <c r="AB587" s="339">
        <f>IF(OR($C587&gt;AB$7,$C587+$E587-1&lt;AB$7),0,$D587-SUM($F463:AA463))</f>
        <v>0</v>
      </c>
      <c r="AC587" s="339">
        <f>IF(OR($C587&gt;AC$7,$C587+$E587-1&lt;AC$7),0,$D587-SUM($F463:AB463))</f>
        <v>0</v>
      </c>
      <c r="AD587" s="339">
        <f>IF(OR($C587&gt;AD$7,$C587+$E587-1&lt;AD$7),0,$D587-SUM($F463:AC463))</f>
        <v>0</v>
      </c>
      <c r="AE587" s="339">
        <f>IF(OR($C587&gt;AE$7,$C587+$E587-1&lt;AE$7),0,$D587-SUM($F463:AD463))</f>
        <v>0</v>
      </c>
      <c r="AF587" s="339">
        <f>IF(OR($C587&gt;AF$7,$C587+$E587-1&lt;AF$7),0,$D587-SUM($F463:AE463))</f>
        <v>0</v>
      </c>
      <c r="AG587" s="339">
        <f>IF(OR($C587&gt;AG$7,$C587+$E587-1&lt;AG$7),0,$D587-SUM($F463:AF463))</f>
        <v>0</v>
      </c>
      <c r="AH587" s="339">
        <f>IF(OR($C587&gt;AH$7,$C587+$E587-1&lt;AH$7),0,$D587-SUM($F463:AG463))</f>
        <v>0</v>
      </c>
      <c r="AI587" s="339">
        <f>IF(OR($C587&gt;AI$7,$C587+$E587-1&lt;AI$7),0,$D587-SUM($F463:AH463))</f>
        <v>0</v>
      </c>
      <c r="AJ587" s="339">
        <f>IF(OR($C587&gt;AJ$7,$C587+$E587-1&lt;AJ$7),0,$D587-SUM($F463:AI463))</f>
        <v>0</v>
      </c>
      <c r="AK587" s="339">
        <f>IF(OR($C587&gt;AK$7,$C587+$E587-1&lt;AK$7),0,$D587-SUM($F463:AJ463))</f>
        <v>0</v>
      </c>
      <c r="AL587" s="339">
        <f>IF(OR($C587&gt;AL$7,$C587+$E587-1&lt;AL$7),0,$D587-SUM($F463:AK463))</f>
        <v>0</v>
      </c>
      <c r="AM587" s="339">
        <f>IF(OR($C587&gt;AM$7,$C587+$E587-1&lt;AM$7),0,$D587-SUM($F463:AL463))</f>
        <v>0</v>
      </c>
      <c r="AN587" s="339">
        <f>IF(OR($C587&gt;AN$7,$C587+$E587-1&lt;AN$7),0,$D587-SUM($F463:AM463))</f>
        <v>0</v>
      </c>
      <c r="AO587" s="339">
        <f>IF(OR($C587&gt;AO$7,$C587+$E587-1&lt;AO$7),0,$D587-SUM($F463:AN463))</f>
        <v>0</v>
      </c>
      <c r="AP587" s="339">
        <f>IF(OR($C587&gt;AP$7,$C587+$E587-1&lt;AP$7),0,$D587-SUM($F463:AO463))</f>
        <v>0</v>
      </c>
      <c r="AQ587" s="339">
        <f>IF(OR($C587&gt;AQ$7,$C587+$E587-1&lt;AQ$7),0,$D587-SUM($F463:AP463))</f>
        <v>0</v>
      </c>
      <c r="AR587" s="339">
        <f>IF(OR($C587&gt;AR$7,$C587+$E587-1&lt;AR$7),0,$D587-SUM($F463:AQ463))</f>
        <v>0</v>
      </c>
      <c r="AS587" s="339">
        <f>IF(OR($C587&gt;AS$7,$C587+$E587-1&lt;AS$7),0,$D587-SUM($F463:AR463))</f>
        <v>0</v>
      </c>
      <c r="AT587" s="339">
        <f>IF(OR($C587&gt;AT$7,$C587+$E587-1&lt;AT$7),0,$D587-SUM($F463:AS463))</f>
        <v>0</v>
      </c>
      <c r="AU587" s="339">
        <f>IF(OR($C587&gt;AU$7,$C587+$E587-1&lt;AU$7),0,$D587-SUM($F463:AT463))</f>
        <v>0</v>
      </c>
      <c r="AV587" s="339">
        <f>IF(OR($C587&gt;AV$7,$C587+$E587-1&lt;AV$7),0,$D587-SUM($F463:AU463))</f>
        <v>0</v>
      </c>
      <c r="AW587" s="339">
        <f>IF(OR($C587&gt;AW$7,$C587+$E587-1&lt;AW$7),0,$D587-SUM($F463:AV463))</f>
        <v>0</v>
      </c>
      <c r="AX587" s="339">
        <f>IF(OR($C587&gt;AX$7,$C587+$E587-1&lt;AX$7),0,$D587-SUM($F463:AW463))</f>
        <v>0</v>
      </c>
      <c r="AY587" s="339">
        <f>IF(OR($C587&gt;AY$7,$C587+$E587-1&lt;AY$7),0,$D587-SUM($F463:AX463))</f>
        <v>0</v>
      </c>
      <c r="AZ587" s="339">
        <f>IF(OR($C587&gt;AZ$7,$C587+$E587-1&lt;AZ$7),0,$D587-SUM($F463:AY463))</f>
        <v>0</v>
      </c>
      <c r="BA587" s="339">
        <f>IF(OR($C587&gt;BA$7,$C587+$E587-1&lt;BA$7),0,$D587-SUM($F463:AZ463))</f>
        <v>0</v>
      </c>
      <c r="BB587" s="339">
        <f>IF(OR($C587&gt;BB$7,$C587+$E587-1&lt;BB$7),0,$D587-SUM($F463:BA463))</f>
        <v>0</v>
      </c>
      <c r="BC587" s="339">
        <f>IF(OR($C587&gt;BC$7,$C587+$E587-1&lt;BC$7),0,$D587-SUM($F463:BB463))</f>
        <v>0</v>
      </c>
      <c r="BD587" s="339">
        <f>IF(OR($C587&gt;BD$7,$C587+$E587-1&lt;BD$7),0,$D587-SUM($F463:BC463))</f>
        <v>0</v>
      </c>
      <c r="BE587" s="339">
        <f>IF(OR($C587&gt;BE$7,$C587+$E587-1&lt;BE$7),0,$D587-SUM($F463:BD463))</f>
        <v>0</v>
      </c>
      <c r="BF587" s="339">
        <f>IF(OR($C587&gt;BF$7,$C587+$E587-1&lt;BF$7),0,$D587-SUM($F463:BE463))</f>
        <v>0</v>
      </c>
      <c r="BG587" s="339">
        <f>IF(OR($C587&gt;BG$7,$C587+$E587-1&lt;BG$7),0,$D587-SUM($F463:BF463))</f>
        <v>0</v>
      </c>
      <c r="BH587" s="339">
        <f>IF(OR($C587&gt;BH$7,$C587+$E587-1&lt;BH$7),0,$D587-SUM($F463:BG463))</f>
        <v>0</v>
      </c>
      <c r="BI587" s="339">
        <f>IF(OR($C587&gt;BI$7,$C587+$E587-1&lt;BI$7),0,$D587-SUM($F463:BH463))</f>
        <v>0</v>
      </c>
      <c r="BJ587" s="339">
        <f>IF(OR($C587&gt;BJ$7,$C587+$E587-1&lt;BJ$7),0,$D587-SUM($F463:BI463))</f>
        <v>0</v>
      </c>
      <c r="BK587" s="339">
        <f>IF(OR($C587&gt;BK$7,$C587+$E587-1&lt;BK$7),0,$D587-SUM($F463:BJ463))</f>
        <v>0</v>
      </c>
      <c r="BL587" s="339">
        <f>IF(OR($C587&gt;BL$7,$C587+$E587-1&lt;BL$7),0,$D587-SUM($F463:BK463))</f>
        <v>0</v>
      </c>
      <c r="BM587" s="339">
        <f>IF(OR($C587&gt;BM$7,$C587+$E587-1&lt;BM$7),0,$D587-SUM($F463:BL463))</f>
        <v>0</v>
      </c>
      <c r="BN587" s="339">
        <f>IF(OR($C587&gt;BN$7,$C587+$E587-1&lt;BN$7),0,$D587-SUM($F463:BM463))</f>
        <v>0</v>
      </c>
      <c r="BO587" s="253"/>
      <c r="BP587" s="253"/>
      <c r="BQ587" s="253"/>
      <c r="BR587" s="253"/>
      <c r="BS587" s="253"/>
      <c r="BT587" s="253"/>
      <c r="BU587" s="253"/>
      <c r="BV587" s="253"/>
      <c r="BW587" s="253"/>
      <c r="BX587" s="253"/>
      <c r="BY587" s="253"/>
      <c r="BZ587" s="253"/>
      <c r="CA587" s="253"/>
      <c r="CB587" s="253"/>
      <c r="CC587" s="253"/>
      <c r="CD587" s="253"/>
      <c r="CE587" s="253"/>
      <c r="CF587" s="253"/>
      <c r="CG587" s="253"/>
      <c r="CH587" s="253"/>
      <c r="CI587" s="253"/>
      <c r="CJ587" s="253"/>
      <c r="CK587" s="253"/>
      <c r="CL587" s="253"/>
    </row>
    <row r="588" spans="1:90" hidden="1" outlineLevel="1" x14ac:dyDescent="0.15">
      <c r="A588" s="112"/>
      <c r="B588" s="87"/>
      <c r="C588" s="8">
        <v>50</v>
      </c>
      <c r="D588" s="337">
        <v>0</v>
      </c>
      <c r="E588" s="8">
        <f t="shared" si="40"/>
        <v>0</v>
      </c>
      <c r="F588" s="338"/>
      <c r="G588" s="339">
        <f>IF(OR($C588&gt;G$7,$C588+$E588-1&lt;G$7),0,$D588-SUM($F464:F464))</f>
        <v>0</v>
      </c>
      <c r="H588" s="339">
        <f>IF(OR($C588&gt;H$7,$C588+$E588-1&lt;H$7),0,$D588-SUM($F464:G464))</f>
        <v>0</v>
      </c>
      <c r="I588" s="339">
        <f>IF(OR($C588&gt;I$7,$C588+$E588-1&lt;I$7),0,$D588-SUM($F464:H464))</f>
        <v>0</v>
      </c>
      <c r="J588" s="339">
        <f>IF(OR($C588&gt;J$7,$C588+$E588-1&lt;J$7),0,$D588-SUM($F464:I464))</f>
        <v>0</v>
      </c>
      <c r="K588" s="339">
        <f>IF(OR($C588&gt;K$7,$C588+$E588-1&lt;K$7),0,$D588-SUM($F464:J464))</f>
        <v>0</v>
      </c>
      <c r="L588" s="339">
        <f>IF(OR($C588&gt;L$7,$C588+$E588-1&lt;L$7),0,$D588-SUM($F464:K464))</f>
        <v>0</v>
      </c>
      <c r="M588" s="339">
        <f>IF(OR($C588&gt;M$7,$C588+$E588-1&lt;M$7),0,$D588-SUM($F464:L464))</f>
        <v>0</v>
      </c>
      <c r="N588" s="339">
        <f>IF(OR($C588&gt;N$7,$C588+$E588-1&lt;N$7),0,$D588-SUM($F464:M464))</f>
        <v>0</v>
      </c>
      <c r="O588" s="339">
        <f>IF(OR($C588&gt;O$7,$C588+$E588-1&lt;O$7),0,$D588-SUM($F464:N464))</f>
        <v>0</v>
      </c>
      <c r="P588" s="339">
        <f>IF(OR($C588&gt;P$7,$C588+$E588-1&lt;P$7),0,$D588-SUM($F464:O464))</f>
        <v>0</v>
      </c>
      <c r="Q588" s="339">
        <f>IF(OR($C588&gt;Q$7,$C588+$E588-1&lt;Q$7),0,$D588-SUM($F464:P464))</f>
        <v>0</v>
      </c>
      <c r="R588" s="339">
        <f>IF(OR($C588&gt;R$7,$C588+$E588-1&lt;R$7),0,$D588-SUM($F464:Q464))</f>
        <v>0</v>
      </c>
      <c r="S588" s="339">
        <f>IF(OR($C588&gt;S$7,$C588+$E588-1&lt;S$7),0,$D588-SUM($F464:R464))</f>
        <v>0</v>
      </c>
      <c r="T588" s="339">
        <f>IF(OR($C588&gt;T$7,$C588+$E588-1&lt;T$7),0,$D588-SUM($F464:S464))</f>
        <v>0</v>
      </c>
      <c r="U588" s="339">
        <f>IF(OR($C588&gt;U$7,$C588+$E588-1&lt;U$7),0,$D588-SUM($F464:T464))</f>
        <v>0</v>
      </c>
      <c r="V588" s="339">
        <f>IF(OR($C588&gt;V$7,$C588+$E588-1&lt;V$7),0,$D588-SUM($F464:U464))</f>
        <v>0</v>
      </c>
      <c r="W588" s="339">
        <f>IF(OR($C588&gt;W$7,$C588+$E588-1&lt;W$7),0,$D588-SUM($F464:V464))</f>
        <v>0</v>
      </c>
      <c r="X588" s="339">
        <f>IF(OR($C588&gt;X$7,$C588+$E588-1&lt;X$7),0,$D588-SUM($F464:W464))</f>
        <v>0</v>
      </c>
      <c r="Y588" s="339">
        <f>IF(OR($C588&gt;Y$7,$C588+$E588-1&lt;Y$7),0,$D588-SUM($F464:X464))</f>
        <v>0</v>
      </c>
      <c r="Z588" s="339">
        <f>IF(OR($C588&gt;Z$7,$C588+$E588-1&lt;Z$7),0,$D588-SUM($F464:Y464))</f>
        <v>0</v>
      </c>
      <c r="AA588" s="339">
        <f>IF(OR($C588&gt;AA$7,$C588+$E588-1&lt;AA$7),0,$D588-SUM($F464:Z464))</f>
        <v>0</v>
      </c>
      <c r="AB588" s="339">
        <f>IF(OR($C588&gt;AB$7,$C588+$E588-1&lt;AB$7),0,$D588-SUM($F464:AA464))</f>
        <v>0</v>
      </c>
      <c r="AC588" s="339">
        <f>IF(OR($C588&gt;AC$7,$C588+$E588-1&lt;AC$7),0,$D588-SUM($F464:AB464))</f>
        <v>0</v>
      </c>
      <c r="AD588" s="339">
        <f>IF(OR($C588&gt;AD$7,$C588+$E588-1&lt;AD$7),0,$D588-SUM($F464:AC464))</f>
        <v>0</v>
      </c>
      <c r="AE588" s="339">
        <f>IF(OR($C588&gt;AE$7,$C588+$E588-1&lt;AE$7),0,$D588-SUM($F464:AD464))</f>
        <v>0</v>
      </c>
      <c r="AF588" s="339">
        <f>IF(OR($C588&gt;AF$7,$C588+$E588-1&lt;AF$7),0,$D588-SUM($F464:AE464))</f>
        <v>0</v>
      </c>
      <c r="AG588" s="339">
        <f>IF(OR($C588&gt;AG$7,$C588+$E588-1&lt;AG$7),0,$D588-SUM($F464:AF464))</f>
        <v>0</v>
      </c>
      <c r="AH588" s="339">
        <f>IF(OR($C588&gt;AH$7,$C588+$E588-1&lt;AH$7),0,$D588-SUM($F464:AG464))</f>
        <v>0</v>
      </c>
      <c r="AI588" s="339">
        <f>IF(OR($C588&gt;AI$7,$C588+$E588-1&lt;AI$7),0,$D588-SUM($F464:AH464))</f>
        <v>0</v>
      </c>
      <c r="AJ588" s="339">
        <f>IF(OR($C588&gt;AJ$7,$C588+$E588-1&lt;AJ$7),0,$D588-SUM($F464:AI464))</f>
        <v>0</v>
      </c>
      <c r="AK588" s="339">
        <f>IF(OR($C588&gt;AK$7,$C588+$E588-1&lt;AK$7),0,$D588-SUM($F464:AJ464))</f>
        <v>0</v>
      </c>
      <c r="AL588" s="339">
        <f>IF(OR($C588&gt;AL$7,$C588+$E588-1&lt;AL$7),0,$D588-SUM($F464:AK464))</f>
        <v>0</v>
      </c>
      <c r="AM588" s="339">
        <f>IF(OR($C588&gt;AM$7,$C588+$E588-1&lt;AM$7),0,$D588-SUM($F464:AL464))</f>
        <v>0</v>
      </c>
      <c r="AN588" s="339">
        <f>IF(OR($C588&gt;AN$7,$C588+$E588-1&lt;AN$7),0,$D588-SUM($F464:AM464))</f>
        <v>0</v>
      </c>
      <c r="AO588" s="339">
        <f>IF(OR($C588&gt;AO$7,$C588+$E588-1&lt;AO$7),0,$D588-SUM($F464:AN464))</f>
        <v>0</v>
      </c>
      <c r="AP588" s="339">
        <f>IF(OR($C588&gt;AP$7,$C588+$E588-1&lt;AP$7),0,$D588-SUM($F464:AO464))</f>
        <v>0</v>
      </c>
      <c r="AQ588" s="339">
        <f>IF(OR($C588&gt;AQ$7,$C588+$E588-1&lt;AQ$7),0,$D588-SUM($F464:AP464))</f>
        <v>0</v>
      </c>
      <c r="AR588" s="339">
        <f>IF(OR($C588&gt;AR$7,$C588+$E588-1&lt;AR$7),0,$D588-SUM($F464:AQ464))</f>
        <v>0</v>
      </c>
      <c r="AS588" s="339">
        <f>IF(OR($C588&gt;AS$7,$C588+$E588-1&lt;AS$7),0,$D588-SUM($F464:AR464))</f>
        <v>0</v>
      </c>
      <c r="AT588" s="339">
        <f>IF(OR($C588&gt;AT$7,$C588+$E588-1&lt;AT$7),0,$D588-SUM($F464:AS464))</f>
        <v>0</v>
      </c>
      <c r="AU588" s="339">
        <f>IF(OR($C588&gt;AU$7,$C588+$E588-1&lt;AU$7),0,$D588-SUM($F464:AT464))</f>
        <v>0</v>
      </c>
      <c r="AV588" s="339">
        <f>IF(OR($C588&gt;AV$7,$C588+$E588-1&lt;AV$7),0,$D588-SUM($F464:AU464))</f>
        <v>0</v>
      </c>
      <c r="AW588" s="339">
        <f>IF(OR($C588&gt;AW$7,$C588+$E588-1&lt;AW$7),0,$D588-SUM($F464:AV464))</f>
        <v>0</v>
      </c>
      <c r="AX588" s="339">
        <f>IF(OR($C588&gt;AX$7,$C588+$E588-1&lt;AX$7),0,$D588-SUM($F464:AW464))</f>
        <v>0</v>
      </c>
      <c r="AY588" s="339">
        <f>IF(OR($C588&gt;AY$7,$C588+$E588-1&lt;AY$7),0,$D588-SUM($F464:AX464))</f>
        <v>0</v>
      </c>
      <c r="AZ588" s="339">
        <f>IF(OR($C588&gt;AZ$7,$C588+$E588-1&lt;AZ$7),0,$D588-SUM($F464:AY464))</f>
        <v>0</v>
      </c>
      <c r="BA588" s="339">
        <f>IF(OR($C588&gt;BA$7,$C588+$E588-1&lt;BA$7),0,$D588-SUM($F464:AZ464))</f>
        <v>0</v>
      </c>
      <c r="BB588" s="339">
        <f>IF(OR($C588&gt;BB$7,$C588+$E588-1&lt;BB$7),0,$D588-SUM($F464:BA464))</f>
        <v>0</v>
      </c>
      <c r="BC588" s="339">
        <f>IF(OR($C588&gt;BC$7,$C588+$E588-1&lt;BC$7),0,$D588-SUM($F464:BB464))</f>
        <v>0</v>
      </c>
      <c r="BD588" s="339">
        <f>IF(OR($C588&gt;BD$7,$C588+$E588-1&lt;BD$7),0,$D588-SUM($F464:BC464))</f>
        <v>0</v>
      </c>
      <c r="BE588" s="339">
        <f>IF(OR($C588&gt;BE$7,$C588+$E588-1&lt;BE$7),0,$D588-SUM($F464:BD464))</f>
        <v>0</v>
      </c>
      <c r="BF588" s="339">
        <f>IF(OR($C588&gt;BF$7,$C588+$E588-1&lt;BF$7),0,$D588-SUM($F464:BE464))</f>
        <v>0</v>
      </c>
      <c r="BG588" s="339">
        <f>IF(OR($C588&gt;BG$7,$C588+$E588-1&lt;BG$7),0,$D588-SUM($F464:BF464))</f>
        <v>0</v>
      </c>
      <c r="BH588" s="339">
        <f>IF(OR($C588&gt;BH$7,$C588+$E588-1&lt;BH$7),0,$D588-SUM($F464:BG464))</f>
        <v>0</v>
      </c>
      <c r="BI588" s="339">
        <f>IF(OR($C588&gt;BI$7,$C588+$E588-1&lt;BI$7),0,$D588-SUM($F464:BH464))</f>
        <v>0</v>
      </c>
      <c r="BJ588" s="339">
        <f>IF(OR($C588&gt;BJ$7,$C588+$E588-1&lt;BJ$7),0,$D588-SUM($F464:BI464))</f>
        <v>0</v>
      </c>
      <c r="BK588" s="339">
        <f>IF(OR($C588&gt;BK$7,$C588+$E588-1&lt;BK$7),0,$D588-SUM($F464:BJ464))</f>
        <v>0</v>
      </c>
      <c r="BL588" s="339">
        <f>IF(OR($C588&gt;BL$7,$C588+$E588-1&lt;BL$7),0,$D588-SUM($F464:BK464))</f>
        <v>0</v>
      </c>
      <c r="BM588" s="339">
        <f>IF(OR($C588&gt;BM$7,$C588+$E588-1&lt;BM$7),0,$D588-SUM($F464:BL464))</f>
        <v>0</v>
      </c>
      <c r="BN588" s="339">
        <f>IF(OR($C588&gt;BN$7,$C588+$E588-1&lt;BN$7),0,$D588-SUM($F464:BM464))</f>
        <v>0</v>
      </c>
      <c r="BO588" s="253"/>
      <c r="BP588" s="253"/>
      <c r="BQ588" s="253"/>
      <c r="BR588" s="253"/>
      <c r="BS588" s="253"/>
      <c r="BT588" s="253"/>
      <c r="BU588" s="253"/>
      <c r="BV588" s="253"/>
      <c r="BW588" s="253"/>
      <c r="BX588" s="253"/>
      <c r="BY588" s="253"/>
      <c r="BZ588" s="253"/>
      <c r="CA588" s="253"/>
      <c r="CB588" s="253"/>
      <c r="CC588" s="253"/>
      <c r="CD588" s="253"/>
      <c r="CE588" s="253"/>
      <c r="CF588" s="253"/>
      <c r="CG588" s="253"/>
      <c r="CH588" s="253"/>
      <c r="CI588" s="253"/>
      <c r="CJ588" s="253"/>
      <c r="CK588" s="253"/>
      <c r="CL588" s="253"/>
    </row>
    <row r="589" spans="1:90" hidden="1" outlineLevel="1" x14ac:dyDescent="0.15">
      <c r="A589" s="112"/>
      <c r="B589" s="87"/>
      <c r="C589" s="8">
        <v>51</v>
      </c>
      <c r="D589" s="337">
        <v>0</v>
      </c>
      <c r="E589" s="8">
        <f t="shared" si="40"/>
        <v>0</v>
      </c>
      <c r="F589" s="338"/>
      <c r="G589" s="339">
        <f>IF(OR($C589&gt;G$7,$C589+$E589-1&lt;G$7),0,$D589-SUM($F465:F465))</f>
        <v>0</v>
      </c>
      <c r="H589" s="339">
        <f>IF(OR($C589&gt;H$7,$C589+$E589-1&lt;H$7),0,$D589-SUM($F465:G465))</f>
        <v>0</v>
      </c>
      <c r="I589" s="339">
        <f>IF(OR($C589&gt;I$7,$C589+$E589-1&lt;I$7),0,$D589-SUM($F465:H465))</f>
        <v>0</v>
      </c>
      <c r="J589" s="339">
        <f>IF(OR($C589&gt;J$7,$C589+$E589-1&lt;J$7),0,$D589-SUM($F465:I465))</f>
        <v>0</v>
      </c>
      <c r="K589" s="339">
        <f>IF(OR($C589&gt;K$7,$C589+$E589-1&lt;K$7),0,$D589-SUM($F465:J465))</f>
        <v>0</v>
      </c>
      <c r="L589" s="339">
        <f>IF(OR($C589&gt;L$7,$C589+$E589-1&lt;L$7),0,$D589-SUM($F465:K465))</f>
        <v>0</v>
      </c>
      <c r="M589" s="339">
        <f>IF(OR($C589&gt;M$7,$C589+$E589-1&lt;M$7),0,$D589-SUM($F465:L465))</f>
        <v>0</v>
      </c>
      <c r="N589" s="339">
        <f>IF(OR($C589&gt;N$7,$C589+$E589-1&lt;N$7),0,$D589-SUM($F465:M465))</f>
        <v>0</v>
      </c>
      <c r="O589" s="339">
        <f>IF(OR($C589&gt;O$7,$C589+$E589-1&lt;O$7),0,$D589-SUM($F465:N465))</f>
        <v>0</v>
      </c>
      <c r="P589" s="339">
        <f>IF(OR($C589&gt;P$7,$C589+$E589-1&lt;P$7),0,$D589-SUM($F465:O465))</f>
        <v>0</v>
      </c>
      <c r="Q589" s="339">
        <f>IF(OR($C589&gt;Q$7,$C589+$E589-1&lt;Q$7),0,$D589-SUM($F465:P465))</f>
        <v>0</v>
      </c>
      <c r="R589" s="339">
        <f>IF(OR($C589&gt;R$7,$C589+$E589-1&lt;R$7),0,$D589-SUM($F465:Q465))</f>
        <v>0</v>
      </c>
      <c r="S589" s="339">
        <f>IF(OR($C589&gt;S$7,$C589+$E589-1&lt;S$7),0,$D589-SUM($F465:R465))</f>
        <v>0</v>
      </c>
      <c r="T589" s="339">
        <f>IF(OR($C589&gt;T$7,$C589+$E589-1&lt;T$7),0,$D589-SUM($F465:S465))</f>
        <v>0</v>
      </c>
      <c r="U589" s="339">
        <f>IF(OR($C589&gt;U$7,$C589+$E589-1&lt;U$7),0,$D589-SUM($F465:T465))</f>
        <v>0</v>
      </c>
      <c r="V589" s="339">
        <f>IF(OR($C589&gt;V$7,$C589+$E589-1&lt;V$7),0,$D589-SUM($F465:U465))</f>
        <v>0</v>
      </c>
      <c r="W589" s="339">
        <f>IF(OR($C589&gt;W$7,$C589+$E589-1&lt;W$7),0,$D589-SUM($F465:V465))</f>
        <v>0</v>
      </c>
      <c r="X589" s="339">
        <f>IF(OR($C589&gt;X$7,$C589+$E589-1&lt;X$7),0,$D589-SUM($F465:W465))</f>
        <v>0</v>
      </c>
      <c r="Y589" s="339">
        <f>IF(OR($C589&gt;Y$7,$C589+$E589-1&lt;Y$7),0,$D589-SUM($F465:X465))</f>
        <v>0</v>
      </c>
      <c r="Z589" s="339">
        <f>IF(OR($C589&gt;Z$7,$C589+$E589-1&lt;Z$7),0,$D589-SUM($F465:Y465))</f>
        <v>0</v>
      </c>
      <c r="AA589" s="339">
        <f>IF(OR($C589&gt;AA$7,$C589+$E589-1&lt;AA$7),0,$D589-SUM($F465:Z465))</f>
        <v>0</v>
      </c>
      <c r="AB589" s="339">
        <f>IF(OR($C589&gt;AB$7,$C589+$E589-1&lt;AB$7),0,$D589-SUM($F465:AA465))</f>
        <v>0</v>
      </c>
      <c r="AC589" s="339">
        <f>IF(OR($C589&gt;AC$7,$C589+$E589-1&lt;AC$7),0,$D589-SUM($F465:AB465))</f>
        <v>0</v>
      </c>
      <c r="AD589" s="339">
        <f>IF(OR($C589&gt;AD$7,$C589+$E589-1&lt;AD$7),0,$D589-SUM($F465:AC465))</f>
        <v>0</v>
      </c>
      <c r="AE589" s="339">
        <f>IF(OR($C589&gt;AE$7,$C589+$E589-1&lt;AE$7),0,$D589-SUM($F465:AD465))</f>
        <v>0</v>
      </c>
      <c r="AF589" s="339">
        <f>IF(OR($C589&gt;AF$7,$C589+$E589-1&lt;AF$7),0,$D589-SUM($F465:AE465))</f>
        <v>0</v>
      </c>
      <c r="AG589" s="339">
        <f>IF(OR($C589&gt;AG$7,$C589+$E589-1&lt;AG$7),0,$D589-SUM($F465:AF465))</f>
        <v>0</v>
      </c>
      <c r="AH589" s="339">
        <f>IF(OR($C589&gt;AH$7,$C589+$E589-1&lt;AH$7),0,$D589-SUM($F465:AG465))</f>
        <v>0</v>
      </c>
      <c r="AI589" s="339">
        <f>IF(OR($C589&gt;AI$7,$C589+$E589-1&lt;AI$7),0,$D589-SUM($F465:AH465))</f>
        <v>0</v>
      </c>
      <c r="AJ589" s="339">
        <f>IF(OR($C589&gt;AJ$7,$C589+$E589-1&lt;AJ$7),0,$D589-SUM($F465:AI465))</f>
        <v>0</v>
      </c>
      <c r="AK589" s="339">
        <f>IF(OR($C589&gt;AK$7,$C589+$E589-1&lt;AK$7),0,$D589-SUM($F465:AJ465))</f>
        <v>0</v>
      </c>
      <c r="AL589" s="339">
        <f>IF(OR($C589&gt;AL$7,$C589+$E589-1&lt;AL$7),0,$D589-SUM($F465:AK465))</f>
        <v>0</v>
      </c>
      <c r="AM589" s="339">
        <f>IF(OR($C589&gt;AM$7,$C589+$E589-1&lt;AM$7),0,$D589-SUM($F465:AL465))</f>
        <v>0</v>
      </c>
      <c r="AN589" s="339">
        <f>IF(OR($C589&gt;AN$7,$C589+$E589-1&lt;AN$7),0,$D589-SUM($F465:AM465))</f>
        <v>0</v>
      </c>
      <c r="AO589" s="339">
        <f>IF(OR($C589&gt;AO$7,$C589+$E589-1&lt;AO$7),0,$D589-SUM($F465:AN465))</f>
        <v>0</v>
      </c>
      <c r="AP589" s="339">
        <f>IF(OR($C589&gt;AP$7,$C589+$E589-1&lt;AP$7),0,$D589-SUM($F465:AO465))</f>
        <v>0</v>
      </c>
      <c r="AQ589" s="339">
        <f>IF(OR($C589&gt;AQ$7,$C589+$E589-1&lt;AQ$7),0,$D589-SUM($F465:AP465))</f>
        <v>0</v>
      </c>
      <c r="AR589" s="339">
        <f>IF(OR($C589&gt;AR$7,$C589+$E589-1&lt;AR$7),0,$D589-SUM($F465:AQ465))</f>
        <v>0</v>
      </c>
      <c r="AS589" s="339">
        <f>IF(OR($C589&gt;AS$7,$C589+$E589-1&lt;AS$7),0,$D589-SUM($F465:AR465))</f>
        <v>0</v>
      </c>
      <c r="AT589" s="339">
        <f>IF(OR($C589&gt;AT$7,$C589+$E589-1&lt;AT$7),0,$D589-SUM($F465:AS465))</f>
        <v>0</v>
      </c>
      <c r="AU589" s="339">
        <f>IF(OR($C589&gt;AU$7,$C589+$E589-1&lt;AU$7),0,$D589-SUM($F465:AT465))</f>
        <v>0</v>
      </c>
      <c r="AV589" s="339">
        <f>IF(OR($C589&gt;AV$7,$C589+$E589-1&lt;AV$7),0,$D589-SUM($F465:AU465))</f>
        <v>0</v>
      </c>
      <c r="AW589" s="339">
        <f>IF(OR($C589&gt;AW$7,$C589+$E589-1&lt;AW$7),0,$D589-SUM($F465:AV465))</f>
        <v>0</v>
      </c>
      <c r="AX589" s="339">
        <f>IF(OR($C589&gt;AX$7,$C589+$E589-1&lt;AX$7),0,$D589-SUM($F465:AW465))</f>
        <v>0</v>
      </c>
      <c r="AY589" s="339">
        <f>IF(OR($C589&gt;AY$7,$C589+$E589-1&lt;AY$7),0,$D589-SUM($F465:AX465))</f>
        <v>0</v>
      </c>
      <c r="AZ589" s="339">
        <f>IF(OR($C589&gt;AZ$7,$C589+$E589-1&lt;AZ$7),0,$D589-SUM($F465:AY465))</f>
        <v>0</v>
      </c>
      <c r="BA589" s="339">
        <f>IF(OR($C589&gt;BA$7,$C589+$E589-1&lt;BA$7),0,$D589-SUM($F465:AZ465))</f>
        <v>0</v>
      </c>
      <c r="BB589" s="339">
        <f>IF(OR($C589&gt;BB$7,$C589+$E589-1&lt;BB$7),0,$D589-SUM($F465:BA465))</f>
        <v>0</v>
      </c>
      <c r="BC589" s="339">
        <f>IF(OR($C589&gt;BC$7,$C589+$E589-1&lt;BC$7),0,$D589-SUM($F465:BB465))</f>
        <v>0</v>
      </c>
      <c r="BD589" s="339">
        <f>IF(OR($C589&gt;BD$7,$C589+$E589-1&lt;BD$7),0,$D589-SUM($F465:BC465))</f>
        <v>0</v>
      </c>
      <c r="BE589" s="339">
        <f>IF(OR($C589&gt;BE$7,$C589+$E589-1&lt;BE$7),0,$D589-SUM($F465:BD465))</f>
        <v>0</v>
      </c>
      <c r="BF589" s="339">
        <f>IF(OR($C589&gt;BF$7,$C589+$E589-1&lt;BF$7),0,$D589-SUM($F465:BE465))</f>
        <v>0</v>
      </c>
      <c r="BG589" s="339">
        <f>IF(OR($C589&gt;BG$7,$C589+$E589-1&lt;BG$7),0,$D589-SUM($F465:BF465))</f>
        <v>0</v>
      </c>
      <c r="BH589" s="339">
        <f>IF(OR($C589&gt;BH$7,$C589+$E589-1&lt;BH$7),0,$D589-SUM($F465:BG465))</f>
        <v>0</v>
      </c>
      <c r="BI589" s="339">
        <f>IF(OR($C589&gt;BI$7,$C589+$E589-1&lt;BI$7),0,$D589-SUM($F465:BH465))</f>
        <v>0</v>
      </c>
      <c r="BJ589" s="339">
        <f>IF(OR($C589&gt;BJ$7,$C589+$E589-1&lt;BJ$7),0,$D589-SUM($F465:BI465))</f>
        <v>0</v>
      </c>
      <c r="BK589" s="339">
        <f>IF(OR($C589&gt;BK$7,$C589+$E589-1&lt;BK$7),0,$D589-SUM($F465:BJ465))</f>
        <v>0</v>
      </c>
      <c r="BL589" s="339">
        <f>IF(OR($C589&gt;BL$7,$C589+$E589-1&lt;BL$7),0,$D589-SUM($F465:BK465))</f>
        <v>0</v>
      </c>
      <c r="BM589" s="339">
        <f>IF(OR($C589&gt;BM$7,$C589+$E589-1&lt;BM$7),0,$D589-SUM($F465:BL465))</f>
        <v>0</v>
      </c>
      <c r="BN589" s="339">
        <f>IF(OR($C589&gt;BN$7,$C589+$E589-1&lt;BN$7),0,$D589-SUM($F465:BM465))</f>
        <v>0</v>
      </c>
      <c r="BO589" s="253"/>
      <c r="BP589" s="253"/>
      <c r="BQ589" s="253"/>
      <c r="BR589" s="253"/>
      <c r="BS589" s="253"/>
      <c r="BT589" s="253"/>
      <c r="BU589" s="253"/>
      <c r="BV589" s="253"/>
      <c r="BW589" s="253"/>
      <c r="BX589" s="253"/>
      <c r="BY589" s="253"/>
      <c r="BZ589" s="253"/>
      <c r="CA589" s="253"/>
      <c r="CB589" s="253"/>
      <c r="CC589" s="253"/>
      <c r="CD589" s="253"/>
      <c r="CE589" s="253"/>
      <c r="CF589" s="253"/>
      <c r="CG589" s="253"/>
      <c r="CH589" s="253"/>
      <c r="CI589" s="253"/>
      <c r="CJ589" s="253"/>
      <c r="CK589" s="253"/>
      <c r="CL589" s="253"/>
    </row>
    <row r="590" spans="1:90" hidden="1" outlineLevel="1" x14ac:dyDescent="0.15">
      <c r="A590" s="112"/>
      <c r="B590" s="87"/>
      <c r="C590" s="8">
        <v>52</v>
      </c>
      <c r="D590" s="337">
        <v>0</v>
      </c>
      <c r="E590" s="8">
        <f t="shared" si="40"/>
        <v>0</v>
      </c>
      <c r="F590" s="338"/>
      <c r="G590" s="339">
        <f>IF(OR($C590&gt;G$7,$C590+$E590-1&lt;G$7),0,$D590-SUM($F466:F466))</f>
        <v>0</v>
      </c>
      <c r="H590" s="339">
        <f>IF(OR($C590&gt;H$7,$C590+$E590-1&lt;H$7),0,$D590-SUM($F466:G466))</f>
        <v>0</v>
      </c>
      <c r="I590" s="339">
        <f>IF(OR($C590&gt;I$7,$C590+$E590-1&lt;I$7),0,$D590-SUM($F466:H466))</f>
        <v>0</v>
      </c>
      <c r="J590" s="339">
        <f>IF(OR($C590&gt;J$7,$C590+$E590-1&lt;J$7),0,$D590-SUM($F466:I466))</f>
        <v>0</v>
      </c>
      <c r="K590" s="339">
        <f>IF(OR($C590&gt;K$7,$C590+$E590-1&lt;K$7),0,$D590-SUM($F466:J466))</f>
        <v>0</v>
      </c>
      <c r="L590" s="339">
        <f>IF(OR($C590&gt;L$7,$C590+$E590-1&lt;L$7),0,$D590-SUM($F466:K466))</f>
        <v>0</v>
      </c>
      <c r="M590" s="339">
        <f>IF(OR($C590&gt;M$7,$C590+$E590-1&lt;M$7),0,$D590-SUM($F466:L466))</f>
        <v>0</v>
      </c>
      <c r="N590" s="339">
        <f>IF(OR($C590&gt;N$7,$C590+$E590-1&lt;N$7),0,$D590-SUM($F466:M466))</f>
        <v>0</v>
      </c>
      <c r="O590" s="339">
        <f>IF(OR($C590&gt;O$7,$C590+$E590-1&lt;O$7),0,$D590-SUM($F466:N466))</f>
        <v>0</v>
      </c>
      <c r="P590" s="339">
        <f>IF(OR($C590&gt;P$7,$C590+$E590-1&lt;P$7),0,$D590-SUM($F466:O466))</f>
        <v>0</v>
      </c>
      <c r="Q590" s="339">
        <f>IF(OR($C590&gt;Q$7,$C590+$E590-1&lt;Q$7),0,$D590-SUM($F466:P466))</f>
        <v>0</v>
      </c>
      <c r="R590" s="339">
        <f>IF(OR($C590&gt;R$7,$C590+$E590-1&lt;R$7),0,$D590-SUM($F466:Q466))</f>
        <v>0</v>
      </c>
      <c r="S590" s="339">
        <f>IF(OR($C590&gt;S$7,$C590+$E590-1&lt;S$7),0,$D590-SUM($F466:R466))</f>
        <v>0</v>
      </c>
      <c r="T590" s="339">
        <f>IF(OR($C590&gt;T$7,$C590+$E590-1&lt;T$7),0,$D590-SUM($F466:S466))</f>
        <v>0</v>
      </c>
      <c r="U590" s="339">
        <f>IF(OR($C590&gt;U$7,$C590+$E590-1&lt;U$7),0,$D590-SUM($F466:T466))</f>
        <v>0</v>
      </c>
      <c r="V590" s="339">
        <f>IF(OR($C590&gt;V$7,$C590+$E590-1&lt;V$7),0,$D590-SUM($F466:U466))</f>
        <v>0</v>
      </c>
      <c r="W590" s="339">
        <f>IF(OR($C590&gt;W$7,$C590+$E590-1&lt;W$7),0,$D590-SUM($F466:V466))</f>
        <v>0</v>
      </c>
      <c r="X590" s="339">
        <f>IF(OR($C590&gt;X$7,$C590+$E590-1&lt;X$7),0,$D590-SUM($F466:W466))</f>
        <v>0</v>
      </c>
      <c r="Y590" s="339">
        <f>IF(OR($C590&gt;Y$7,$C590+$E590-1&lt;Y$7),0,$D590-SUM($F466:X466))</f>
        <v>0</v>
      </c>
      <c r="Z590" s="339">
        <f>IF(OR($C590&gt;Z$7,$C590+$E590-1&lt;Z$7),0,$D590-SUM($F466:Y466))</f>
        <v>0</v>
      </c>
      <c r="AA590" s="339">
        <f>IF(OR($C590&gt;AA$7,$C590+$E590-1&lt;AA$7),0,$D590-SUM($F466:Z466))</f>
        <v>0</v>
      </c>
      <c r="AB590" s="339">
        <f>IF(OR($C590&gt;AB$7,$C590+$E590-1&lt;AB$7),0,$D590-SUM($F466:AA466))</f>
        <v>0</v>
      </c>
      <c r="AC590" s="339">
        <f>IF(OR($C590&gt;AC$7,$C590+$E590-1&lt;AC$7),0,$D590-SUM($F466:AB466))</f>
        <v>0</v>
      </c>
      <c r="AD590" s="339">
        <f>IF(OR($C590&gt;AD$7,$C590+$E590-1&lt;AD$7),0,$D590-SUM($F466:AC466))</f>
        <v>0</v>
      </c>
      <c r="AE590" s="339">
        <f>IF(OR($C590&gt;AE$7,$C590+$E590-1&lt;AE$7),0,$D590-SUM($F466:AD466))</f>
        <v>0</v>
      </c>
      <c r="AF590" s="339">
        <f>IF(OR($C590&gt;AF$7,$C590+$E590-1&lt;AF$7),0,$D590-SUM($F466:AE466))</f>
        <v>0</v>
      </c>
      <c r="AG590" s="339">
        <f>IF(OR($C590&gt;AG$7,$C590+$E590-1&lt;AG$7),0,$D590-SUM($F466:AF466))</f>
        <v>0</v>
      </c>
      <c r="AH590" s="339">
        <f>IF(OR($C590&gt;AH$7,$C590+$E590-1&lt;AH$7),0,$D590-SUM($F466:AG466))</f>
        <v>0</v>
      </c>
      <c r="AI590" s="339">
        <f>IF(OR($C590&gt;AI$7,$C590+$E590-1&lt;AI$7),0,$D590-SUM($F466:AH466))</f>
        <v>0</v>
      </c>
      <c r="AJ590" s="339">
        <f>IF(OR($C590&gt;AJ$7,$C590+$E590-1&lt;AJ$7),0,$D590-SUM($F466:AI466))</f>
        <v>0</v>
      </c>
      <c r="AK590" s="339">
        <f>IF(OR($C590&gt;AK$7,$C590+$E590-1&lt;AK$7),0,$D590-SUM($F466:AJ466))</f>
        <v>0</v>
      </c>
      <c r="AL590" s="339">
        <f>IF(OR($C590&gt;AL$7,$C590+$E590-1&lt;AL$7),0,$D590-SUM($F466:AK466))</f>
        <v>0</v>
      </c>
      <c r="AM590" s="339">
        <f>IF(OR($C590&gt;AM$7,$C590+$E590-1&lt;AM$7),0,$D590-SUM($F466:AL466))</f>
        <v>0</v>
      </c>
      <c r="AN590" s="339">
        <f>IF(OR($C590&gt;AN$7,$C590+$E590-1&lt;AN$7),0,$D590-SUM($F466:AM466))</f>
        <v>0</v>
      </c>
      <c r="AO590" s="339">
        <f>IF(OR($C590&gt;AO$7,$C590+$E590-1&lt;AO$7),0,$D590-SUM($F466:AN466))</f>
        <v>0</v>
      </c>
      <c r="AP590" s="339">
        <f>IF(OR($C590&gt;AP$7,$C590+$E590-1&lt;AP$7),0,$D590-SUM($F466:AO466))</f>
        <v>0</v>
      </c>
      <c r="AQ590" s="339">
        <f>IF(OR($C590&gt;AQ$7,$C590+$E590-1&lt;AQ$7),0,$D590-SUM($F466:AP466))</f>
        <v>0</v>
      </c>
      <c r="AR590" s="339">
        <f>IF(OR($C590&gt;AR$7,$C590+$E590-1&lt;AR$7),0,$D590-SUM($F466:AQ466))</f>
        <v>0</v>
      </c>
      <c r="AS590" s="339">
        <f>IF(OR($C590&gt;AS$7,$C590+$E590-1&lt;AS$7),0,$D590-SUM($F466:AR466))</f>
        <v>0</v>
      </c>
      <c r="AT590" s="339">
        <f>IF(OR($C590&gt;AT$7,$C590+$E590-1&lt;AT$7),0,$D590-SUM($F466:AS466))</f>
        <v>0</v>
      </c>
      <c r="AU590" s="339">
        <f>IF(OR($C590&gt;AU$7,$C590+$E590-1&lt;AU$7),0,$D590-SUM($F466:AT466))</f>
        <v>0</v>
      </c>
      <c r="AV590" s="339">
        <f>IF(OR($C590&gt;AV$7,$C590+$E590-1&lt;AV$7),0,$D590-SUM($F466:AU466))</f>
        <v>0</v>
      </c>
      <c r="AW590" s="339">
        <f>IF(OR($C590&gt;AW$7,$C590+$E590-1&lt;AW$7),0,$D590-SUM($F466:AV466))</f>
        <v>0</v>
      </c>
      <c r="AX590" s="339">
        <f>IF(OR($C590&gt;AX$7,$C590+$E590-1&lt;AX$7),0,$D590-SUM($F466:AW466))</f>
        <v>0</v>
      </c>
      <c r="AY590" s="339">
        <f>IF(OR($C590&gt;AY$7,$C590+$E590-1&lt;AY$7),0,$D590-SUM($F466:AX466))</f>
        <v>0</v>
      </c>
      <c r="AZ590" s="339">
        <f>IF(OR($C590&gt;AZ$7,$C590+$E590-1&lt;AZ$7),0,$D590-SUM($F466:AY466))</f>
        <v>0</v>
      </c>
      <c r="BA590" s="339">
        <f>IF(OR($C590&gt;BA$7,$C590+$E590-1&lt;BA$7),0,$D590-SUM($F466:AZ466))</f>
        <v>0</v>
      </c>
      <c r="BB590" s="339">
        <f>IF(OR($C590&gt;BB$7,$C590+$E590-1&lt;BB$7),0,$D590-SUM($F466:BA466))</f>
        <v>0</v>
      </c>
      <c r="BC590" s="339">
        <f>IF(OR($C590&gt;BC$7,$C590+$E590-1&lt;BC$7),0,$D590-SUM($F466:BB466))</f>
        <v>0</v>
      </c>
      <c r="BD590" s="339">
        <f>IF(OR($C590&gt;BD$7,$C590+$E590-1&lt;BD$7),0,$D590-SUM($F466:BC466))</f>
        <v>0</v>
      </c>
      <c r="BE590" s="339">
        <f>IF(OR($C590&gt;BE$7,$C590+$E590-1&lt;BE$7),0,$D590-SUM($F466:BD466))</f>
        <v>0</v>
      </c>
      <c r="BF590" s="339">
        <f>IF(OR($C590&gt;BF$7,$C590+$E590-1&lt;BF$7),0,$D590-SUM($F466:BE466))</f>
        <v>0</v>
      </c>
      <c r="BG590" s="339">
        <f>IF(OR($C590&gt;BG$7,$C590+$E590-1&lt;BG$7),0,$D590-SUM($F466:BF466))</f>
        <v>0</v>
      </c>
      <c r="BH590" s="339">
        <f>IF(OR($C590&gt;BH$7,$C590+$E590-1&lt;BH$7),0,$D590-SUM($F466:BG466))</f>
        <v>0</v>
      </c>
      <c r="BI590" s="339">
        <f>IF(OR($C590&gt;BI$7,$C590+$E590-1&lt;BI$7),0,$D590-SUM($F466:BH466))</f>
        <v>0</v>
      </c>
      <c r="BJ590" s="339">
        <f>IF(OR($C590&gt;BJ$7,$C590+$E590-1&lt;BJ$7),0,$D590-SUM($F466:BI466))</f>
        <v>0</v>
      </c>
      <c r="BK590" s="339">
        <f>IF(OR($C590&gt;BK$7,$C590+$E590-1&lt;BK$7),0,$D590-SUM($F466:BJ466))</f>
        <v>0</v>
      </c>
      <c r="BL590" s="339">
        <f>IF(OR($C590&gt;BL$7,$C590+$E590-1&lt;BL$7),0,$D590-SUM($F466:BK466))</f>
        <v>0</v>
      </c>
      <c r="BM590" s="339">
        <f>IF(OR($C590&gt;BM$7,$C590+$E590-1&lt;BM$7),0,$D590-SUM($F466:BL466))</f>
        <v>0</v>
      </c>
      <c r="BN590" s="339">
        <f>IF(OR($C590&gt;BN$7,$C590+$E590-1&lt;BN$7),0,$D590-SUM($F466:BM466))</f>
        <v>0</v>
      </c>
      <c r="BO590" s="253"/>
      <c r="BP590" s="253"/>
      <c r="BQ590" s="253"/>
      <c r="BR590" s="253"/>
      <c r="BS590" s="253"/>
      <c r="BT590" s="253"/>
      <c r="BU590" s="253"/>
      <c r="BV590" s="253"/>
      <c r="BW590" s="253"/>
      <c r="BX590" s="253"/>
      <c r="BY590" s="253"/>
      <c r="BZ590" s="253"/>
      <c r="CA590" s="253"/>
      <c r="CB590" s="253"/>
      <c r="CC590" s="253"/>
      <c r="CD590" s="253"/>
      <c r="CE590" s="253"/>
      <c r="CF590" s="253"/>
      <c r="CG590" s="253"/>
      <c r="CH590" s="253"/>
      <c r="CI590" s="253"/>
      <c r="CJ590" s="253"/>
      <c r="CK590" s="253"/>
      <c r="CL590" s="253"/>
    </row>
    <row r="591" spans="1:90" hidden="1" outlineLevel="1" x14ac:dyDescent="0.15">
      <c r="A591" s="112"/>
      <c r="B591" s="87"/>
      <c r="C591" s="8">
        <v>53</v>
      </c>
      <c r="D591" s="337">
        <v>0</v>
      </c>
      <c r="E591" s="8">
        <f t="shared" si="40"/>
        <v>0</v>
      </c>
      <c r="F591" s="338"/>
      <c r="G591" s="339">
        <f>IF(OR($C591&gt;G$7,$C591+$E591-1&lt;G$7),0,$D591-SUM($F467:F467))</f>
        <v>0</v>
      </c>
      <c r="H591" s="339">
        <f>IF(OR($C591&gt;H$7,$C591+$E591-1&lt;H$7),0,$D591-SUM($F467:G467))</f>
        <v>0</v>
      </c>
      <c r="I591" s="339">
        <f>IF(OR($C591&gt;I$7,$C591+$E591-1&lt;I$7),0,$D591-SUM($F467:H467))</f>
        <v>0</v>
      </c>
      <c r="J591" s="339">
        <f>IF(OR($C591&gt;J$7,$C591+$E591-1&lt;J$7),0,$D591-SUM($F467:I467))</f>
        <v>0</v>
      </c>
      <c r="K591" s="339">
        <f>IF(OR($C591&gt;K$7,$C591+$E591-1&lt;K$7),0,$D591-SUM($F467:J467))</f>
        <v>0</v>
      </c>
      <c r="L591" s="339">
        <f>IF(OR($C591&gt;L$7,$C591+$E591-1&lt;L$7),0,$D591-SUM($F467:K467))</f>
        <v>0</v>
      </c>
      <c r="M591" s="339">
        <f>IF(OR($C591&gt;M$7,$C591+$E591-1&lt;M$7),0,$D591-SUM($F467:L467))</f>
        <v>0</v>
      </c>
      <c r="N591" s="339">
        <f>IF(OR($C591&gt;N$7,$C591+$E591-1&lt;N$7),0,$D591-SUM($F467:M467))</f>
        <v>0</v>
      </c>
      <c r="O591" s="339">
        <f>IF(OR($C591&gt;O$7,$C591+$E591-1&lt;O$7),0,$D591-SUM($F467:N467))</f>
        <v>0</v>
      </c>
      <c r="P591" s="339">
        <f>IF(OR($C591&gt;P$7,$C591+$E591-1&lt;P$7),0,$D591-SUM($F467:O467))</f>
        <v>0</v>
      </c>
      <c r="Q591" s="339">
        <f>IF(OR($C591&gt;Q$7,$C591+$E591-1&lt;Q$7),0,$D591-SUM($F467:P467))</f>
        <v>0</v>
      </c>
      <c r="R591" s="339">
        <f>IF(OR($C591&gt;R$7,$C591+$E591-1&lt;R$7),0,$D591-SUM($F467:Q467))</f>
        <v>0</v>
      </c>
      <c r="S591" s="339">
        <f>IF(OR($C591&gt;S$7,$C591+$E591-1&lt;S$7),0,$D591-SUM($F467:R467))</f>
        <v>0</v>
      </c>
      <c r="T591" s="339">
        <f>IF(OR($C591&gt;T$7,$C591+$E591-1&lt;T$7),0,$D591-SUM($F467:S467))</f>
        <v>0</v>
      </c>
      <c r="U591" s="339">
        <f>IF(OR($C591&gt;U$7,$C591+$E591-1&lt;U$7),0,$D591-SUM($F467:T467))</f>
        <v>0</v>
      </c>
      <c r="V591" s="339">
        <f>IF(OR($C591&gt;V$7,$C591+$E591-1&lt;V$7),0,$D591-SUM($F467:U467))</f>
        <v>0</v>
      </c>
      <c r="W591" s="339">
        <f>IF(OR($C591&gt;W$7,$C591+$E591-1&lt;W$7),0,$D591-SUM($F467:V467))</f>
        <v>0</v>
      </c>
      <c r="X591" s="339">
        <f>IF(OR($C591&gt;X$7,$C591+$E591-1&lt;X$7),0,$D591-SUM($F467:W467))</f>
        <v>0</v>
      </c>
      <c r="Y591" s="339">
        <f>IF(OR($C591&gt;Y$7,$C591+$E591-1&lt;Y$7),0,$D591-SUM($F467:X467))</f>
        <v>0</v>
      </c>
      <c r="Z591" s="339">
        <f>IF(OR($C591&gt;Z$7,$C591+$E591-1&lt;Z$7),0,$D591-SUM($F467:Y467))</f>
        <v>0</v>
      </c>
      <c r="AA591" s="339">
        <f>IF(OR($C591&gt;AA$7,$C591+$E591-1&lt;AA$7),0,$D591-SUM($F467:Z467))</f>
        <v>0</v>
      </c>
      <c r="AB591" s="339">
        <f>IF(OR($C591&gt;AB$7,$C591+$E591-1&lt;AB$7),0,$D591-SUM($F467:AA467))</f>
        <v>0</v>
      </c>
      <c r="AC591" s="339">
        <f>IF(OR($C591&gt;AC$7,$C591+$E591-1&lt;AC$7),0,$D591-SUM($F467:AB467))</f>
        <v>0</v>
      </c>
      <c r="AD591" s="339">
        <f>IF(OR($C591&gt;AD$7,$C591+$E591-1&lt;AD$7),0,$D591-SUM($F467:AC467))</f>
        <v>0</v>
      </c>
      <c r="AE591" s="339">
        <f>IF(OR($C591&gt;AE$7,$C591+$E591-1&lt;AE$7),0,$D591-SUM($F467:AD467))</f>
        <v>0</v>
      </c>
      <c r="AF591" s="339">
        <f>IF(OR($C591&gt;AF$7,$C591+$E591-1&lt;AF$7),0,$D591-SUM($F467:AE467))</f>
        <v>0</v>
      </c>
      <c r="AG591" s="339">
        <f>IF(OR($C591&gt;AG$7,$C591+$E591-1&lt;AG$7),0,$D591-SUM($F467:AF467))</f>
        <v>0</v>
      </c>
      <c r="AH591" s="339">
        <f>IF(OR($C591&gt;AH$7,$C591+$E591-1&lt;AH$7),0,$D591-SUM($F467:AG467))</f>
        <v>0</v>
      </c>
      <c r="AI591" s="339">
        <f>IF(OR($C591&gt;AI$7,$C591+$E591-1&lt;AI$7),0,$D591-SUM($F467:AH467))</f>
        <v>0</v>
      </c>
      <c r="AJ591" s="339">
        <f>IF(OR($C591&gt;AJ$7,$C591+$E591-1&lt;AJ$7),0,$D591-SUM($F467:AI467))</f>
        <v>0</v>
      </c>
      <c r="AK591" s="339">
        <f>IF(OR($C591&gt;AK$7,$C591+$E591-1&lt;AK$7),0,$D591-SUM($F467:AJ467))</f>
        <v>0</v>
      </c>
      <c r="AL591" s="339">
        <f>IF(OR($C591&gt;AL$7,$C591+$E591-1&lt;AL$7),0,$D591-SUM($F467:AK467))</f>
        <v>0</v>
      </c>
      <c r="AM591" s="339">
        <f>IF(OR($C591&gt;AM$7,$C591+$E591-1&lt;AM$7),0,$D591-SUM($F467:AL467))</f>
        <v>0</v>
      </c>
      <c r="AN591" s="339">
        <f>IF(OR($C591&gt;AN$7,$C591+$E591-1&lt;AN$7),0,$D591-SUM($F467:AM467))</f>
        <v>0</v>
      </c>
      <c r="AO591" s="339">
        <f>IF(OR($C591&gt;AO$7,$C591+$E591-1&lt;AO$7),0,$D591-SUM($F467:AN467))</f>
        <v>0</v>
      </c>
      <c r="AP591" s="339">
        <f>IF(OR($C591&gt;AP$7,$C591+$E591-1&lt;AP$7),0,$D591-SUM($F467:AO467))</f>
        <v>0</v>
      </c>
      <c r="AQ591" s="339">
        <f>IF(OR($C591&gt;AQ$7,$C591+$E591-1&lt;AQ$7),0,$D591-SUM($F467:AP467))</f>
        <v>0</v>
      </c>
      <c r="AR591" s="339">
        <f>IF(OR($C591&gt;AR$7,$C591+$E591-1&lt;AR$7),0,$D591-SUM($F467:AQ467))</f>
        <v>0</v>
      </c>
      <c r="AS591" s="339">
        <f>IF(OR($C591&gt;AS$7,$C591+$E591-1&lt;AS$7),0,$D591-SUM($F467:AR467))</f>
        <v>0</v>
      </c>
      <c r="AT591" s="339">
        <f>IF(OR($C591&gt;AT$7,$C591+$E591-1&lt;AT$7),0,$D591-SUM($F467:AS467))</f>
        <v>0</v>
      </c>
      <c r="AU591" s="339">
        <f>IF(OR($C591&gt;AU$7,$C591+$E591-1&lt;AU$7),0,$D591-SUM($F467:AT467))</f>
        <v>0</v>
      </c>
      <c r="AV591" s="339">
        <f>IF(OR($C591&gt;AV$7,$C591+$E591-1&lt;AV$7),0,$D591-SUM($F467:AU467))</f>
        <v>0</v>
      </c>
      <c r="AW591" s="339">
        <f>IF(OR($C591&gt;AW$7,$C591+$E591-1&lt;AW$7),0,$D591-SUM($F467:AV467))</f>
        <v>0</v>
      </c>
      <c r="AX591" s="339">
        <f>IF(OR($C591&gt;AX$7,$C591+$E591-1&lt;AX$7),0,$D591-SUM($F467:AW467))</f>
        <v>0</v>
      </c>
      <c r="AY591" s="339">
        <f>IF(OR($C591&gt;AY$7,$C591+$E591-1&lt;AY$7),0,$D591-SUM($F467:AX467))</f>
        <v>0</v>
      </c>
      <c r="AZ591" s="339">
        <f>IF(OR($C591&gt;AZ$7,$C591+$E591-1&lt;AZ$7),0,$D591-SUM($F467:AY467))</f>
        <v>0</v>
      </c>
      <c r="BA591" s="339">
        <f>IF(OR($C591&gt;BA$7,$C591+$E591-1&lt;BA$7),0,$D591-SUM($F467:AZ467))</f>
        <v>0</v>
      </c>
      <c r="BB591" s="339">
        <f>IF(OR($C591&gt;BB$7,$C591+$E591-1&lt;BB$7),0,$D591-SUM($F467:BA467))</f>
        <v>0</v>
      </c>
      <c r="BC591" s="339">
        <f>IF(OR($C591&gt;BC$7,$C591+$E591-1&lt;BC$7),0,$D591-SUM($F467:BB467))</f>
        <v>0</v>
      </c>
      <c r="BD591" s="339">
        <f>IF(OR($C591&gt;BD$7,$C591+$E591-1&lt;BD$7),0,$D591-SUM($F467:BC467))</f>
        <v>0</v>
      </c>
      <c r="BE591" s="339">
        <f>IF(OR($C591&gt;BE$7,$C591+$E591-1&lt;BE$7),0,$D591-SUM($F467:BD467))</f>
        <v>0</v>
      </c>
      <c r="BF591" s="339">
        <f>IF(OR($C591&gt;BF$7,$C591+$E591-1&lt;BF$7),0,$D591-SUM($F467:BE467))</f>
        <v>0</v>
      </c>
      <c r="BG591" s="339">
        <f>IF(OR($C591&gt;BG$7,$C591+$E591-1&lt;BG$7),0,$D591-SUM($F467:BF467))</f>
        <v>0</v>
      </c>
      <c r="BH591" s="339">
        <f>IF(OR($C591&gt;BH$7,$C591+$E591-1&lt;BH$7),0,$D591-SUM($F467:BG467))</f>
        <v>0</v>
      </c>
      <c r="BI591" s="339">
        <f>IF(OR($C591&gt;BI$7,$C591+$E591-1&lt;BI$7),0,$D591-SUM($F467:BH467))</f>
        <v>0</v>
      </c>
      <c r="BJ591" s="339">
        <f>IF(OR($C591&gt;BJ$7,$C591+$E591-1&lt;BJ$7),0,$D591-SUM($F467:BI467))</f>
        <v>0</v>
      </c>
      <c r="BK591" s="339">
        <f>IF(OR($C591&gt;BK$7,$C591+$E591-1&lt;BK$7),0,$D591-SUM($F467:BJ467))</f>
        <v>0</v>
      </c>
      <c r="BL591" s="339">
        <f>IF(OR($C591&gt;BL$7,$C591+$E591-1&lt;BL$7),0,$D591-SUM($F467:BK467))</f>
        <v>0</v>
      </c>
      <c r="BM591" s="339">
        <f>IF(OR($C591&gt;BM$7,$C591+$E591-1&lt;BM$7),0,$D591-SUM($F467:BL467))</f>
        <v>0</v>
      </c>
      <c r="BN591" s="339">
        <f>IF(OR($C591&gt;BN$7,$C591+$E591-1&lt;BN$7),0,$D591-SUM($F467:BM467))</f>
        <v>0</v>
      </c>
      <c r="BO591" s="253"/>
      <c r="BP591" s="253"/>
      <c r="BQ591" s="253"/>
      <c r="BR591" s="253"/>
      <c r="BS591" s="253"/>
      <c r="BT591" s="253"/>
      <c r="BU591" s="253"/>
      <c r="BV591" s="253"/>
      <c r="BW591" s="253"/>
      <c r="BX591" s="253"/>
      <c r="BY591" s="253"/>
      <c r="BZ591" s="253"/>
      <c r="CA591" s="253"/>
      <c r="CB591" s="253"/>
      <c r="CC591" s="253"/>
      <c r="CD591" s="253"/>
      <c r="CE591" s="253"/>
      <c r="CF591" s="253"/>
      <c r="CG591" s="253"/>
      <c r="CH591" s="253"/>
      <c r="CI591" s="253"/>
      <c r="CJ591" s="253"/>
      <c r="CK591" s="253"/>
      <c r="CL591" s="253"/>
    </row>
    <row r="592" spans="1:90" hidden="1" outlineLevel="1" x14ac:dyDescent="0.15">
      <c r="A592" s="112"/>
      <c r="B592" s="87"/>
      <c r="C592" s="8">
        <v>54</v>
      </c>
      <c r="D592" s="337">
        <v>0</v>
      </c>
      <c r="E592" s="8">
        <f t="shared" si="40"/>
        <v>0</v>
      </c>
      <c r="F592" s="338"/>
      <c r="G592" s="339">
        <f>IF(OR($C592&gt;G$7,$C592+$E592-1&lt;G$7),0,$D592-SUM($F468:F468))</f>
        <v>0</v>
      </c>
      <c r="H592" s="339">
        <f>IF(OR($C592&gt;H$7,$C592+$E592-1&lt;H$7),0,$D592-SUM($F468:G468))</f>
        <v>0</v>
      </c>
      <c r="I592" s="339">
        <f>IF(OR($C592&gt;I$7,$C592+$E592-1&lt;I$7),0,$D592-SUM($F468:H468))</f>
        <v>0</v>
      </c>
      <c r="J592" s="339">
        <f>IF(OR($C592&gt;J$7,$C592+$E592-1&lt;J$7),0,$D592-SUM($F468:I468))</f>
        <v>0</v>
      </c>
      <c r="K592" s="339">
        <f>IF(OR($C592&gt;K$7,$C592+$E592-1&lt;K$7),0,$D592-SUM($F468:J468))</f>
        <v>0</v>
      </c>
      <c r="L592" s="339">
        <f>IF(OR($C592&gt;L$7,$C592+$E592-1&lt;L$7),0,$D592-SUM($F468:K468))</f>
        <v>0</v>
      </c>
      <c r="M592" s="339">
        <f>IF(OR($C592&gt;M$7,$C592+$E592-1&lt;M$7),0,$D592-SUM($F468:L468))</f>
        <v>0</v>
      </c>
      <c r="N592" s="339">
        <f>IF(OR($C592&gt;N$7,$C592+$E592-1&lt;N$7),0,$D592-SUM($F468:M468))</f>
        <v>0</v>
      </c>
      <c r="O592" s="339">
        <f>IF(OR($C592&gt;O$7,$C592+$E592-1&lt;O$7),0,$D592-SUM($F468:N468))</f>
        <v>0</v>
      </c>
      <c r="P592" s="339">
        <f>IF(OR($C592&gt;P$7,$C592+$E592-1&lt;P$7),0,$D592-SUM($F468:O468))</f>
        <v>0</v>
      </c>
      <c r="Q592" s="339">
        <f>IF(OR($C592&gt;Q$7,$C592+$E592-1&lt;Q$7),0,$D592-SUM($F468:P468))</f>
        <v>0</v>
      </c>
      <c r="R592" s="339">
        <f>IF(OR($C592&gt;R$7,$C592+$E592-1&lt;R$7),0,$D592-SUM($F468:Q468))</f>
        <v>0</v>
      </c>
      <c r="S592" s="339">
        <f>IF(OR($C592&gt;S$7,$C592+$E592-1&lt;S$7),0,$D592-SUM($F468:R468))</f>
        <v>0</v>
      </c>
      <c r="T592" s="339">
        <f>IF(OR($C592&gt;T$7,$C592+$E592-1&lt;T$7),0,$D592-SUM($F468:S468))</f>
        <v>0</v>
      </c>
      <c r="U592" s="339">
        <f>IF(OR($C592&gt;U$7,$C592+$E592-1&lt;U$7),0,$D592-SUM($F468:T468))</f>
        <v>0</v>
      </c>
      <c r="V592" s="339">
        <f>IF(OR($C592&gt;V$7,$C592+$E592-1&lt;V$7),0,$D592-SUM($F468:U468))</f>
        <v>0</v>
      </c>
      <c r="W592" s="339">
        <f>IF(OR($C592&gt;W$7,$C592+$E592-1&lt;W$7),0,$D592-SUM($F468:V468))</f>
        <v>0</v>
      </c>
      <c r="X592" s="339">
        <f>IF(OR($C592&gt;X$7,$C592+$E592-1&lt;X$7),0,$D592-SUM($F468:W468))</f>
        <v>0</v>
      </c>
      <c r="Y592" s="339">
        <f>IF(OR($C592&gt;Y$7,$C592+$E592-1&lt;Y$7),0,$D592-SUM($F468:X468))</f>
        <v>0</v>
      </c>
      <c r="Z592" s="339">
        <f>IF(OR($C592&gt;Z$7,$C592+$E592-1&lt;Z$7),0,$D592-SUM($F468:Y468))</f>
        <v>0</v>
      </c>
      <c r="AA592" s="339">
        <f>IF(OR($C592&gt;AA$7,$C592+$E592-1&lt;AA$7),0,$D592-SUM($F468:Z468))</f>
        <v>0</v>
      </c>
      <c r="AB592" s="339">
        <f>IF(OR($C592&gt;AB$7,$C592+$E592-1&lt;AB$7),0,$D592-SUM($F468:AA468))</f>
        <v>0</v>
      </c>
      <c r="AC592" s="339">
        <f>IF(OR($C592&gt;AC$7,$C592+$E592-1&lt;AC$7),0,$D592-SUM($F468:AB468))</f>
        <v>0</v>
      </c>
      <c r="AD592" s="339">
        <f>IF(OR($C592&gt;AD$7,$C592+$E592-1&lt;AD$7),0,$D592-SUM($F468:AC468))</f>
        <v>0</v>
      </c>
      <c r="AE592" s="339">
        <f>IF(OR($C592&gt;AE$7,$C592+$E592-1&lt;AE$7),0,$D592-SUM($F468:AD468))</f>
        <v>0</v>
      </c>
      <c r="AF592" s="339">
        <f>IF(OR($C592&gt;AF$7,$C592+$E592-1&lt;AF$7),0,$D592-SUM($F468:AE468))</f>
        <v>0</v>
      </c>
      <c r="AG592" s="339">
        <f>IF(OR($C592&gt;AG$7,$C592+$E592-1&lt;AG$7),0,$D592-SUM($F468:AF468))</f>
        <v>0</v>
      </c>
      <c r="AH592" s="339">
        <f>IF(OR($C592&gt;AH$7,$C592+$E592-1&lt;AH$7),0,$D592-SUM($F468:AG468))</f>
        <v>0</v>
      </c>
      <c r="AI592" s="339">
        <f>IF(OR($C592&gt;AI$7,$C592+$E592-1&lt;AI$7),0,$D592-SUM($F468:AH468))</f>
        <v>0</v>
      </c>
      <c r="AJ592" s="339">
        <f>IF(OR($C592&gt;AJ$7,$C592+$E592-1&lt;AJ$7),0,$D592-SUM($F468:AI468))</f>
        <v>0</v>
      </c>
      <c r="AK592" s="339">
        <f>IF(OR($C592&gt;AK$7,$C592+$E592-1&lt;AK$7),0,$D592-SUM($F468:AJ468))</f>
        <v>0</v>
      </c>
      <c r="AL592" s="339">
        <f>IF(OR($C592&gt;AL$7,$C592+$E592-1&lt;AL$7),0,$D592-SUM($F468:AK468))</f>
        <v>0</v>
      </c>
      <c r="AM592" s="339">
        <f>IF(OR($C592&gt;AM$7,$C592+$E592-1&lt;AM$7),0,$D592-SUM($F468:AL468))</f>
        <v>0</v>
      </c>
      <c r="AN592" s="339">
        <f>IF(OR($C592&gt;AN$7,$C592+$E592-1&lt;AN$7),0,$D592-SUM($F468:AM468))</f>
        <v>0</v>
      </c>
      <c r="AO592" s="339">
        <f>IF(OR($C592&gt;AO$7,$C592+$E592-1&lt;AO$7),0,$D592-SUM($F468:AN468))</f>
        <v>0</v>
      </c>
      <c r="AP592" s="339">
        <f>IF(OR($C592&gt;AP$7,$C592+$E592-1&lt;AP$7),0,$D592-SUM($F468:AO468))</f>
        <v>0</v>
      </c>
      <c r="AQ592" s="339">
        <f>IF(OR($C592&gt;AQ$7,$C592+$E592-1&lt;AQ$7),0,$D592-SUM($F468:AP468))</f>
        <v>0</v>
      </c>
      <c r="AR592" s="339">
        <f>IF(OR($C592&gt;AR$7,$C592+$E592-1&lt;AR$7),0,$D592-SUM($F468:AQ468))</f>
        <v>0</v>
      </c>
      <c r="AS592" s="339">
        <f>IF(OR($C592&gt;AS$7,$C592+$E592-1&lt;AS$7),0,$D592-SUM($F468:AR468))</f>
        <v>0</v>
      </c>
      <c r="AT592" s="339">
        <f>IF(OR($C592&gt;AT$7,$C592+$E592-1&lt;AT$7),0,$D592-SUM($F468:AS468))</f>
        <v>0</v>
      </c>
      <c r="AU592" s="339">
        <f>IF(OR($C592&gt;AU$7,$C592+$E592-1&lt;AU$7),0,$D592-SUM($F468:AT468))</f>
        <v>0</v>
      </c>
      <c r="AV592" s="339">
        <f>IF(OR($C592&gt;AV$7,$C592+$E592-1&lt;AV$7),0,$D592-SUM($F468:AU468))</f>
        <v>0</v>
      </c>
      <c r="AW592" s="339">
        <f>IF(OR($C592&gt;AW$7,$C592+$E592-1&lt;AW$7),0,$D592-SUM($F468:AV468))</f>
        <v>0</v>
      </c>
      <c r="AX592" s="339">
        <f>IF(OR($C592&gt;AX$7,$C592+$E592-1&lt;AX$7),0,$D592-SUM($F468:AW468))</f>
        <v>0</v>
      </c>
      <c r="AY592" s="339">
        <f>IF(OR($C592&gt;AY$7,$C592+$E592-1&lt;AY$7),0,$D592-SUM($F468:AX468))</f>
        <v>0</v>
      </c>
      <c r="AZ592" s="339">
        <f>IF(OR($C592&gt;AZ$7,$C592+$E592-1&lt;AZ$7),0,$D592-SUM($F468:AY468))</f>
        <v>0</v>
      </c>
      <c r="BA592" s="339">
        <f>IF(OR($C592&gt;BA$7,$C592+$E592-1&lt;BA$7),0,$D592-SUM($F468:AZ468))</f>
        <v>0</v>
      </c>
      <c r="BB592" s="339">
        <f>IF(OR($C592&gt;BB$7,$C592+$E592-1&lt;BB$7),0,$D592-SUM($F468:BA468))</f>
        <v>0</v>
      </c>
      <c r="BC592" s="339">
        <f>IF(OR($C592&gt;BC$7,$C592+$E592-1&lt;BC$7),0,$D592-SUM($F468:BB468))</f>
        <v>0</v>
      </c>
      <c r="BD592" s="339">
        <f>IF(OR($C592&gt;BD$7,$C592+$E592-1&lt;BD$7),0,$D592-SUM($F468:BC468))</f>
        <v>0</v>
      </c>
      <c r="BE592" s="339">
        <f>IF(OR($C592&gt;BE$7,$C592+$E592-1&lt;BE$7),0,$D592-SUM($F468:BD468))</f>
        <v>0</v>
      </c>
      <c r="BF592" s="339">
        <f>IF(OR($C592&gt;BF$7,$C592+$E592-1&lt;BF$7),0,$D592-SUM($F468:BE468))</f>
        <v>0</v>
      </c>
      <c r="BG592" s="339">
        <f>IF(OR($C592&gt;BG$7,$C592+$E592-1&lt;BG$7),0,$D592-SUM($F468:BF468))</f>
        <v>0</v>
      </c>
      <c r="BH592" s="339">
        <f>IF(OR($C592&gt;BH$7,$C592+$E592-1&lt;BH$7),0,$D592-SUM($F468:BG468))</f>
        <v>0</v>
      </c>
      <c r="BI592" s="339">
        <f>IF(OR($C592&gt;BI$7,$C592+$E592-1&lt;BI$7),0,$D592-SUM($F468:BH468))</f>
        <v>0</v>
      </c>
      <c r="BJ592" s="339">
        <f>IF(OR($C592&gt;BJ$7,$C592+$E592-1&lt;BJ$7),0,$D592-SUM($F468:BI468))</f>
        <v>0</v>
      </c>
      <c r="BK592" s="339">
        <f>IF(OR($C592&gt;BK$7,$C592+$E592-1&lt;BK$7),0,$D592-SUM($F468:BJ468))</f>
        <v>0</v>
      </c>
      <c r="BL592" s="339">
        <f>IF(OR($C592&gt;BL$7,$C592+$E592-1&lt;BL$7),0,$D592-SUM($F468:BK468))</f>
        <v>0</v>
      </c>
      <c r="BM592" s="339">
        <f>IF(OR($C592&gt;BM$7,$C592+$E592-1&lt;BM$7),0,$D592-SUM($F468:BL468))</f>
        <v>0</v>
      </c>
      <c r="BN592" s="339">
        <f>IF(OR($C592&gt;BN$7,$C592+$E592-1&lt;BN$7),0,$D592-SUM($F468:BM468))</f>
        <v>0</v>
      </c>
      <c r="BO592" s="253"/>
      <c r="BP592" s="253"/>
      <c r="BQ592" s="253"/>
      <c r="BR592" s="253"/>
      <c r="BS592" s="253"/>
      <c r="BT592" s="253"/>
      <c r="BU592" s="253"/>
      <c r="BV592" s="253"/>
      <c r="BW592" s="253"/>
      <c r="BX592" s="253"/>
      <c r="BY592" s="253"/>
      <c r="BZ592" s="253"/>
      <c r="CA592" s="253"/>
      <c r="CB592" s="253"/>
      <c r="CC592" s="253"/>
      <c r="CD592" s="253"/>
      <c r="CE592" s="253"/>
      <c r="CF592" s="253"/>
      <c r="CG592" s="253"/>
      <c r="CH592" s="253"/>
      <c r="CI592" s="253"/>
      <c r="CJ592" s="253"/>
      <c r="CK592" s="253"/>
      <c r="CL592" s="253"/>
    </row>
    <row r="593" spans="1:90" hidden="1" outlineLevel="1" x14ac:dyDescent="0.15">
      <c r="A593" s="112"/>
      <c r="B593" s="87"/>
      <c r="C593" s="8">
        <v>55</v>
      </c>
      <c r="D593" s="337">
        <v>0</v>
      </c>
      <c r="E593" s="8">
        <f t="shared" si="40"/>
        <v>0</v>
      </c>
      <c r="F593" s="338"/>
      <c r="G593" s="339">
        <f>IF(OR($C593&gt;G$7,$C593+$E593-1&lt;G$7),0,$D593-SUM($F469:F469))</f>
        <v>0</v>
      </c>
      <c r="H593" s="339">
        <f>IF(OR($C593&gt;H$7,$C593+$E593-1&lt;H$7),0,$D593-SUM($F469:G469))</f>
        <v>0</v>
      </c>
      <c r="I593" s="339">
        <f>IF(OR($C593&gt;I$7,$C593+$E593-1&lt;I$7),0,$D593-SUM($F469:H469))</f>
        <v>0</v>
      </c>
      <c r="J593" s="339">
        <f>IF(OR($C593&gt;J$7,$C593+$E593-1&lt;J$7),0,$D593-SUM($F469:I469))</f>
        <v>0</v>
      </c>
      <c r="K593" s="339">
        <f>IF(OR($C593&gt;K$7,$C593+$E593-1&lt;K$7),0,$D593-SUM($F469:J469))</f>
        <v>0</v>
      </c>
      <c r="L593" s="339">
        <f>IF(OR($C593&gt;L$7,$C593+$E593-1&lt;L$7),0,$D593-SUM($F469:K469))</f>
        <v>0</v>
      </c>
      <c r="M593" s="339">
        <f>IF(OR($C593&gt;M$7,$C593+$E593-1&lt;M$7),0,$D593-SUM($F469:L469))</f>
        <v>0</v>
      </c>
      <c r="N593" s="339">
        <f>IF(OR($C593&gt;N$7,$C593+$E593-1&lt;N$7),0,$D593-SUM($F469:M469))</f>
        <v>0</v>
      </c>
      <c r="O593" s="339">
        <f>IF(OR($C593&gt;O$7,$C593+$E593-1&lt;O$7),0,$D593-SUM($F469:N469))</f>
        <v>0</v>
      </c>
      <c r="P593" s="339">
        <f>IF(OR($C593&gt;P$7,$C593+$E593-1&lt;P$7),0,$D593-SUM($F469:O469))</f>
        <v>0</v>
      </c>
      <c r="Q593" s="339">
        <f>IF(OR($C593&gt;Q$7,$C593+$E593-1&lt;Q$7),0,$D593-SUM($F469:P469))</f>
        <v>0</v>
      </c>
      <c r="R593" s="339">
        <f>IF(OR($C593&gt;R$7,$C593+$E593-1&lt;R$7),0,$D593-SUM($F469:Q469))</f>
        <v>0</v>
      </c>
      <c r="S593" s="339">
        <f>IF(OR($C593&gt;S$7,$C593+$E593-1&lt;S$7),0,$D593-SUM($F469:R469))</f>
        <v>0</v>
      </c>
      <c r="T593" s="339">
        <f>IF(OR($C593&gt;T$7,$C593+$E593-1&lt;T$7),0,$D593-SUM($F469:S469))</f>
        <v>0</v>
      </c>
      <c r="U593" s="339">
        <f>IF(OR($C593&gt;U$7,$C593+$E593-1&lt;U$7),0,$D593-SUM($F469:T469))</f>
        <v>0</v>
      </c>
      <c r="V593" s="339">
        <f>IF(OR($C593&gt;V$7,$C593+$E593-1&lt;V$7),0,$D593-SUM($F469:U469))</f>
        <v>0</v>
      </c>
      <c r="W593" s="339">
        <f>IF(OR($C593&gt;W$7,$C593+$E593-1&lt;W$7),0,$D593-SUM($F469:V469))</f>
        <v>0</v>
      </c>
      <c r="X593" s="339">
        <f>IF(OR($C593&gt;X$7,$C593+$E593-1&lt;X$7),0,$D593-SUM($F469:W469))</f>
        <v>0</v>
      </c>
      <c r="Y593" s="339">
        <f>IF(OR($C593&gt;Y$7,$C593+$E593-1&lt;Y$7),0,$D593-SUM($F469:X469))</f>
        <v>0</v>
      </c>
      <c r="Z593" s="339">
        <f>IF(OR($C593&gt;Z$7,$C593+$E593-1&lt;Z$7),0,$D593-SUM($F469:Y469))</f>
        <v>0</v>
      </c>
      <c r="AA593" s="339">
        <f>IF(OR($C593&gt;AA$7,$C593+$E593-1&lt;AA$7),0,$D593-SUM($F469:Z469))</f>
        <v>0</v>
      </c>
      <c r="AB593" s="339">
        <f>IF(OR($C593&gt;AB$7,$C593+$E593-1&lt;AB$7),0,$D593-SUM($F469:AA469))</f>
        <v>0</v>
      </c>
      <c r="AC593" s="339">
        <f>IF(OR($C593&gt;AC$7,$C593+$E593-1&lt;AC$7),0,$D593-SUM($F469:AB469))</f>
        <v>0</v>
      </c>
      <c r="AD593" s="339">
        <f>IF(OR($C593&gt;AD$7,$C593+$E593-1&lt;AD$7),0,$D593-SUM($F469:AC469))</f>
        <v>0</v>
      </c>
      <c r="AE593" s="339">
        <f>IF(OR($C593&gt;AE$7,$C593+$E593-1&lt;AE$7),0,$D593-SUM($F469:AD469))</f>
        <v>0</v>
      </c>
      <c r="AF593" s="339">
        <f>IF(OR($C593&gt;AF$7,$C593+$E593-1&lt;AF$7),0,$D593-SUM($F469:AE469))</f>
        <v>0</v>
      </c>
      <c r="AG593" s="339">
        <f>IF(OR($C593&gt;AG$7,$C593+$E593-1&lt;AG$7),0,$D593-SUM($F469:AF469))</f>
        <v>0</v>
      </c>
      <c r="AH593" s="339">
        <f>IF(OR($C593&gt;AH$7,$C593+$E593-1&lt;AH$7),0,$D593-SUM($F469:AG469))</f>
        <v>0</v>
      </c>
      <c r="AI593" s="339">
        <f>IF(OR($C593&gt;AI$7,$C593+$E593-1&lt;AI$7),0,$D593-SUM($F469:AH469))</f>
        <v>0</v>
      </c>
      <c r="AJ593" s="339">
        <f>IF(OR($C593&gt;AJ$7,$C593+$E593-1&lt;AJ$7),0,$D593-SUM($F469:AI469))</f>
        <v>0</v>
      </c>
      <c r="AK593" s="339">
        <f>IF(OR($C593&gt;AK$7,$C593+$E593-1&lt;AK$7),0,$D593-SUM($F469:AJ469))</f>
        <v>0</v>
      </c>
      <c r="AL593" s="339">
        <f>IF(OR($C593&gt;AL$7,$C593+$E593-1&lt;AL$7),0,$D593-SUM($F469:AK469))</f>
        <v>0</v>
      </c>
      <c r="AM593" s="339">
        <f>IF(OR($C593&gt;AM$7,$C593+$E593-1&lt;AM$7),0,$D593-SUM($F469:AL469))</f>
        <v>0</v>
      </c>
      <c r="AN593" s="339">
        <f>IF(OR($C593&gt;AN$7,$C593+$E593-1&lt;AN$7),0,$D593-SUM($F469:AM469))</f>
        <v>0</v>
      </c>
      <c r="AO593" s="339">
        <f>IF(OR($C593&gt;AO$7,$C593+$E593-1&lt;AO$7),0,$D593-SUM($F469:AN469))</f>
        <v>0</v>
      </c>
      <c r="AP593" s="339">
        <f>IF(OR($C593&gt;AP$7,$C593+$E593-1&lt;AP$7),0,$D593-SUM($F469:AO469))</f>
        <v>0</v>
      </c>
      <c r="AQ593" s="339">
        <f>IF(OR($C593&gt;AQ$7,$C593+$E593-1&lt;AQ$7),0,$D593-SUM($F469:AP469))</f>
        <v>0</v>
      </c>
      <c r="AR593" s="339">
        <f>IF(OR($C593&gt;AR$7,$C593+$E593-1&lt;AR$7),0,$D593-SUM($F469:AQ469))</f>
        <v>0</v>
      </c>
      <c r="AS593" s="339">
        <f>IF(OR($C593&gt;AS$7,$C593+$E593-1&lt;AS$7),0,$D593-SUM($F469:AR469))</f>
        <v>0</v>
      </c>
      <c r="AT593" s="339">
        <f>IF(OR($C593&gt;AT$7,$C593+$E593-1&lt;AT$7),0,$D593-SUM($F469:AS469))</f>
        <v>0</v>
      </c>
      <c r="AU593" s="339">
        <f>IF(OR($C593&gt;AU$7,$C593+$E593-1&lt;AU$7),0,$D593-SUM($F469:AT469))</f>
        <v>0</v>
      </c>
      <c r="AV593" s="339">
        <f>IF(OR($C593&gt;AV$7,$C593+$E593-1&lt;AV$7),0,$D593-SUM($F469:AU469))</f>
        <v>0</v>
      </c>
      <c r="AW593" s="339">
        <f>IF(OR($C593&gt;AW$7,$C593+$E593-1&lt;AW$7),0,$D593-SUM($F469:AV469))</f>
        <v>0</v>
      </c>
      <c r="AX593" s="339">
        <f>IF(OR($C593&gt;AX$7,$C593+$E593-1&lt;AX$7),0,$D593-SUM($F469:AW469))</f>
        <v>0</v>
      </c>
      <c r="AY593" s="339">
        <f>IF(OR($C593&gt;AY$7,$C593+$E593-1&lt;AY$7),0,$D593-SUM($F469:AX469))</f>
        <v>0</v>
      </c>
      <c r="AZ593" s="339">
        <f>IF(OR($C593&gt;AZ$7,$C593+$E593-1&lt;AZ$7),0,$D593-SUM($F469:AY469))</f>
        <v>0</v>
      </c>
      <c r="BA593" s="339">
        <f>IF(OR($C593&gt;BA$7,$C593+$E593-1&lt;BA$7),0,$D593-SUM($F469:AZ469))</f>
        <v>0</v>
      </c>
      <c r="BB593" s="339">
        <f>IF(OR($C593&gt;BB$7,$C593+$E593-1&lt;BB$7),0,$D593-SUM($F469:BA469))</f>
        <v>0</v>
      </c>
      <c r="BC593" s="339">
        <f>IF(OR($C593&gt;BC$7,$C593+$E593-1&lt;BC$7),0,$D593-SUM($F469:BB469))</f>
        <v>0</v>
      </c>
      <c r="BD593" s="339">
        <f>IF(OR($C593&gt;BD$7,$C593+$E593-1&lt;BD$7),0,$D593-SUM($F469:BC469))</f>
        <v>0</v>
      </c>
      <c r="BE593" s="339">
        <f>IF(OR($C593&gt;BE$7,$C593+$E593-1&lt;BE$7),0,$D593-SUM($F469:BD469))</f>
        <v>0</v>
      </c>
      <c r="BF593" s="339">
        <f>IF(OR($C593&gt;BF$7,$C593+$E593-1&lt;BF$7),0,$D593-SUM($F469:BE469))</f>
        <v>0</v>
      </c>
      <c r="BG593" s="339">
        <f>IF(OR($C593&gt;BG$7,$C593+$E593-1&lt;BG$7),0,$D593-SUM($F469:BF469))</f>
        <v>0</v>
      </c>
      <c r="BH593" s="339">
        <f>IF(OR($C593&gt;BH$7,$C593+$E593-1&lt;BH$7),0,$D593-SUM($F469:BG469))</f>
        <v>0</v>
      </c>
      <c r="BI593" s="339">
        <f>IF(OR($C593&gt;BI$7,$C593+$E593-1&lt;BI$7),0,$D593-SUM($F469:BH469))</f>
        <v>0</v>
      </c>
      <c r="BJ593" s="339">
        <f>IF(OR($C593&gt;BJ$7,$C593+$E593-1&lt;BJ$7),0,$D593-SUM($F469:BI469))</f>
        <v>0</v>
      </c>
      <c r="BK593" s="339">
        <f>IF(OR($C593&gt;BK$7,$C593+$E593-1&lt;BK$7),0,$D593-SUM($F469:BJ469))</f>
        <v>0</v>
      </c>
      <c r="BL593" s="339">
        <f>IF(OR($C593&gt;BL$7,$C593+$E593-1&lt;BL$7),0,$D593-SUM($F469:BK469))</f>
        <v>0</v>
      </c>
      <c r="BM593" s="339">
        <f>IF(OR($C593&gt;BM$7,$C593+$E593-1&lt;BM$7),0,$D593-SUM($F469:BL469))</f>
        <v>0</v>
      </c>
      <c r="BN593" s="339">
        <f>IF(OR($C593&gt;BN$7,$C593+$E593-1&lt;BN$7),0,$D593-SUM($F469:BM469))</f>
        <v>0</v>
      </c>
      <c r="BO593" s="253"/>
      <c r="BP593" s="253"/>
      <c r="BQ593" s="253"/>
      <c r="BR593" s="253"/>
      <c r="BS593" s="253"/>
      <c r="BT593" s="253"/>
      <c r="BU593" s="253"/>
      <c r="BV593" s="253"/>
      <c r="BW593" s="253"/>
      <c r="BX593" s="253"/>
      <c r="BY593" s="253"/>
      <c r="BZ593" s="253"/>
      <c r="CA593" s="253"/>
      <c r="CB593" s="253"/>
      <c r="CC593" s="253"/>
      <c r="CD593" s="253"/>
      <c r="CE593" s="253"/>
      <c r="CF593" s="253"/>
      <c r="CG593" s="253"/>
      <c r="CH593" s="253"/>
      <c r="CI593" s="253"/>
      <c r="CJ593" s="253"/>
      <c r="CK593" s="253"/>
      <c r="CL593" s="253"/>
    </row>
    <row r="594" spans="1:90" hidden="1" outlineLevel="1" x14ac:dyDescent="0.15">
      <c r="A594" s="112"/>
      <c r="B594" s="87"/>
      <c r="C594" s="8">
        <v>56</v>
      </c>
      <c r="D594" s="337">
        <v>0</v>
      </c>
      <c r="E594" s="8">
        <f t="shared" si="40"/>
        <v>0</v>
      </c>
      <c r="F594" s="338"/>
      <c r="G594" s="339">
        <f>IF(OR($C594&gt;G$7,$C594+$E594-1&lt;G$7),0,$D594-SUM($F470:F470))</f>
        <v>0</v>
      </c>
      <c r="H594" s="339">
        <f>IF(OR($C594&gt;H$7,$C594+$E594-1&lt;H$7),0,$D594-SUM($F470:G470))</f>
        <v>0</v>
      </c>
      <c r="I594" s="339">
        <f>IF(OR($C594&gt;I$7,$C594+$E594-1&lt;I$7),0,$D594-SUM($F470:H470))</f>
        <v>0</v>
      </c>
      <c r="J594" s="339">
        <f>IF(OR($C594&gt;J$7,$C594+$E594-1&lt;J$7),0,$D594-SUM($F470:I470))</f>
        <v>0</v>
      </c>
      <c r="K594" s="339">
        <f>IF(OR($C594&gt;K$7,$C594+$E594-1&lt;K$7),0,$D594-SUM($F470:J470))</f>
        <v>0</v>
      </c>
      <c r="L594" s="339">
        <f>IF(OR($C594&gt;L$7,$C594+$E594-1&lt;L$7),0,$D594-SUM($F470:K470))</f>
        <v>0</v>
      </c>
      <c r="M594" s="339">
        <f>IF(OR($C594&gt;M$7,$C594+$E594-1&lt;M$7),0,$D594-SUM($F470:L470))</f>
        <v>0</v>
      </c>
      <c r="N594" s="339">
        <f>IF(OR($C594&gt;N$7,$C594+$E594-1&lt;N$7),0,$D594-SUM($F470:M470))</f>
        <v>0</v>
      </c>
      <c r="O594" s="339">
        <f>IF(OR($C594&gt;O$7,$C594+$E594-1&lt;O$7),0,$D594-SUM($F470:N470))</f>
        <v>0</v>
      </c>
      <c r="P594" s="339">
        <f>IF(OR($C594&gt;P$7,$C594+$E594-1&lt;P$7),0,$D594-SUM($F470:O470))</f>
        <v>0</v>
      </c>
      <c r="Q594" s="339">
        <f>IF(OR($C594&gt;Q$7,$C594+$E594-1&lt;Q$7),0,$D594-SUM($F470:P470))</f>
        <v>0</v>
      </c>
      <c r="R594" s="339">
        <f>IF(OR($C594&gt;R$7,$C594+$E594-1&lt;R$7),0,$D594-SUM($F470:Q470))</f>
        <v>0</v>
      </c>
      <c r="S594" s="339">
        <f>IF(OR($C594&gt;S$7,$C594+$E594-1&lt;S$7),0,$D594-SUM($F470:R470))</f>
        <v>0</v>
      </c>
      <c r="T594" s="339">
        <f>IF(OR($C594&gt;T$7,$C594+$E594-1&lt;T$7),0,$D594-SUM($F470:S470))</f>
        <v>0</v>
      </c>
      <c r="U594" s="339">
        <f>IF(OR($C594&gt;U$7,$C594+$E594-1&lt;U$7),0,$D594-SUM($F470:T470))</f>
        <v>0</v>
      </c>
      <c r="V594" s="339">
        <f>IF(OR($C594&gt;V$7,$C594+$E594-1&lt;V$7),0,$D594-SUM($F470:U470))</f>
        <v>0</v>
      </c>
      <c r="W594" s="339">
        <f>IF(OR($C594&gt;W$7,$C594+$E594-1&lt;W$7),0,$D594-SUM($F470:V470))</f>
        <v>0</v>
      </c>
      <c r="X594" s="339">
        <f>IF(OR($C594&gt;X$7,$C594+$E594-1&lt;X$7),0,$D594-SUM($F470:W470))</f>
        <v>0</v>
      </c>
      <c r="Y594" s="339">
        <f>IF(OR($C594&gt;Y$7,$C594+$E594-1&lt;Y$7),0,$D594-SUM($F470:X470))</f>
        <v>0</v>
      </c>
      <c r="Z594" s="339">
        <f>IF(OR($C594&gt;Z$7,$C594+$E594-1&lt;Z$7),0,$D594-SUM($F470:Y470))</f>
        <v>0</v>
      </c>
      <c r="AA594" s="339">
        <f>IF(OR($C594&gt;AA$7,$C594+$E594-1&lt;AA$7),0,$D594-SUM($F470:Z470))</f>
        <v>0</v>
      </c>
      <c r="AB594" s="339">
        <f>IF(OR($C594&gt;AB$7,$C594+$E594-1&lt;AB$7),0,$D594-SUM($F470:AA470))</f>
        <v>0</v>
      </c>
      <c r="AC594" s="339">
        <f>IF(OR($C594&gt;AC$7,$C594+$E594-1&lt;AC$7),0,$D594-SUM($F470:AB470))</f>
        <v>0</v>
      </c>
      <c r="AD594" s="339">
        <f>IF(OR($C594&gt;AD$7,$C594+$E594-1&lt;AD$7),0,$D594-SUM($F470:AC470))</f>
        <v>0</v>
      </c>
      <c r="AE594" s="339">
        <f>IF(OR($C594&gt;AE$7,$C594+$E594-1&lt;AE$7),0,$D594-SUM($F470:AD470))</f>
        <v>0</v>
      </c>
      <c r="AF594" s="339">
        <f>IF(OR($C594&gt;AF$7,$C594+$E594-1&lt;AF$7),0,$D594-SUM($F470:AE470))</f>
        <v>0</v>
      </c>
      <c r="AG594" s="339">
        <f>IF(OR($C594&gt;AG$7,$C594+$E594-1&lt;AG$7),0,$D594-SUM($F470:AF470))</f>
        <v>0</v>
      </c>
      <c r="AH594" s="339">
        <f>IF(OR($C594&gt;AH$7,$C594+$E594-1&lt;AH$7),0,$D594-SUM($F470:AG470))</f>
        <v>0</v>
      </c>
      <c r="AI594" s="339">
        <f>IF(OR($C594&gt;AI$7,$C594+$E594-1&lt;AI$7),0,$D594-SUM($F470:AH470))</f>
        <v>0</v>
      </c>
      <c r="AJ594" s="339">
        <f>IF(OR($C594&gt;AJ$7,$C594+$E594-1&lt;AJ$7),0,$D594-SUM($F470:AI470))</f>
        <v>0</v>
      </c>
      <c r="AK594" s="339">
        <f>IF(OR($C594&gt;AK$7,$C594+$E594-1&lt;AK$7),0,$D594-SUM($F470:AJ470))</f>
        <v>0</v>
      </c>
      <c r="AL594" s="339">
        <f>IF(OR($C594&gt;AL$7,$C594+$E594-1&lt;AL$7),0,$D594-SUM($F470:AK470))</f>
        <v>0</v>
      </c>
      <c r="AM594" s="339">
        <f>IF(OR($C594&gt;AM$7,$C594+$E594-1&lt;AM$7),0,$D594-SUM($F470:AL470))</f>
        <v>0</v>
      </c>
      <c r="AN594" s="339">
        <f>IF(OR($C594&gt;AN$7,$C594+$E594-1&lt;AN$7),0,$D594-SUM($F470:AM470))</f>
        <v>0</v>
      </c>
      <c r="AO594" s="339">
        <f>IF(OR($C594&gt;AO$7,$C594+$E594-1&lt;AO$7),0,$D594-SUM($F470:AN470))</f>
        <v>0</v>
      </c>
      <c r="AP594" s="339">
        <f>IF(OR($C594&gt;AP$7,$C594+$E594-1&lt;AP$7),0,$D594-SUM($F470:AO470))</f>
        <v>0</v>
      </c>
      <c r="AQ594" s="339">
        <f>IF(OR($C594&gt;AQ$7,$C594+$E594-1&lt;AQ$7),0,$D594-SUM($F470:AP470))</f>
        <v>0</v>
      </c>
      <c r="AR594" s="339">
        <f>IF(OR($C594&gt;AR$7,$C594+$E594-1&lt;AR$7),0,$D594-SUM($F470:AQ470))</f>
        <v>0</v>
      </c>
      <c r="AS594" s="339">
        <f>IF(OR($C594&gt;AS$7,$C594+$E594-1&lt;AS$7),0,$D594-SUM($F470:AR470))</f>
        <v>0</v>
      </c>
      <c r="AT594" s="339">
        <f>IF(OR($C594&gt;AT$7,$C594+$E594-1&lt;AT$7),0,$D594-SUM($F470:AS470))</f>
        <v>0</v>
      </c>
      <c r="AU594" s="339">
        <f>IF(OR($C594&gt;AU$7,$C594+$E594-1&lt;AU$7),0,$D594-SUM($F470:AT470))</f>
        <v>0</v>
      </c>
      <c r="AV594" s="339">
        <f>IF(OR($C594&gt;AV$7,$C594+$E594-1&lt;AV$7),0,$D594-SUM($F470:AU470))</f>
        <v>0</v>
      </c>
      <c r="AW594" s="339">
        <f>IF(OR($C594&gt;AW$7,$C594+$E594-1&lt;AW$7),0,$D594-SUM($F470:AV470))</f>
        <v>0</v>
      </c>
      <c r="AX594" s="339">
        <f>IF(OR($C594&gt;AX$7,$C594+$E594-1&lt;AX$7),0,$D594-SUM($F470:AW470))</f>
        <v>0</v>
      </c>
      <c r="AY594" s="339">
        <f>IF(OR($C594&gt;AY$7,$C594+$E594-1&lt;AY$7),0,$D594-SUM($F470:AX470))</f>
        <v>0</v>
      </c>
      <c r="AZ594" s="339">
        <f>IF(OR($C594&gt;AZ$7,$C594+$E594-1&lt;AZ$7),0,$D594-SUM($F470:AY470))</f>
        <v>0</v>
      </c>
      <c r="BA594" s="339">
        <f>IF(OR($C594&gt;BA$7,$C594+$E594-1&lt;BA$7),0,$D594-SUM($F470:AZ470))</f>
        <v>0</v>
      </c>
      <c r="BB594" s="339">
        <f>IF(OR($C594&gt;BB$7,$C594+$E594-1&lt;BB$7),0,$D594-SUM($F470:BA470))</f>
        <v>0</v>
      </c>
      <c r="BC594" s="339">
        <f>IF(OR($C594&gt;BC$7,$C594+$E594-1&lt;BC$7),0,$D594-SUM($F470:BB470))</f>
        <v>0</v>
      </c>
      <c r="BD594" s="339">
        <f>IF(OR($C594&gt;BD$7,$C594+$E594-1&lt;BD$7),0,$D594-SUM($F470:BC470))</f>
        <v>0</v>
      </c>
      <c r="BE594" s="339">
        <f>IF(OR($C594&gt;BE$7,$C594+$E594-1&lt;BE$7),0,$D594-SUM($F470:BD470))</f>
        <v>0</v>
      </c>
      <c r="BF594" s="339">
        <f>IF(OR($C594&gt;BF$7,$C594+$E594-1&lt;BF$7),0,$D594-SUM($F470:BE470))</f>
        <v>0</v>
      </c>
      <c r="BG594" s="339">
        <f>IF(OR($C594&gt;BG$7,$C594+$E594-1&lt;BG$7),0,$D594-SUM($F470:BF470))</f>
        <v>0</v>
      </c>
      <c r="BH594" s="339">
        <f>IF(OR($C594&gt;BH$7,$C594+$E594-1&lt;BH$7),0,$D594-SUM($F470:BG470))</f>
        <v>0</v>
      </c>
      <c r="BI594" s="339">
        <f>IF(OR($C594&gt;BI$7,$C594+$E594-1&lt;BI$7),0,$D594-SUM($F470:BH470))</f>
        <v>0</v>
      </c>
      <c r="BJ594" s="339">
        <f>IF(OR($C594&gt;BJ$7,$C594+$E594-1&lt;BJ$7),0,$D594-SUM($F470:BI470))</f>
        <v>0</v>
      </c>
      <c r="BK594" s="339">
        <f>IF(OR($C594&gt;BK$7,$C594+$E594-1&lt;BK$7),0,$D594-SUM($F470:BJ470))</f>
        <v>0</v>
      </c>
      <c r="BL594" s="339">
        <f>IF(OR($C594&gt;BL$7,$C594+$E594-1&lt;BL$7),0,$D594-SUM($F470:BK470))</f>
        <v>0</v>
      </c>
      <c r="BM594" s="339">
        <f>IF(OR($C594&gt;BM$7,$C594+$E594-1&lt;BM$7),0,$D594-SUM($F470:BL470))</f>
        <v>0</v>
      </c>
      <c r="BN594" s="339">
        <f>IF(OR($C594&gt;BN$7,$C594+$E594-1&lt;BN$7),0,$D594-SUM($F470:BM470))</f>
        <v>0</v>
      </c>
      <c r="BO594" s="253"/>
      <c r="BP594" s="253"/>
      <c r="BQ594" s="253"/>
      <c r="BR594" s="253"/>
      <c r="BS594" s="253"/>
      <c r="BT594" s="253"/>
      <c r="BU594" s="253"/>
      <c r="BV594" s="253"/>
      <c r="BW594" s="253"/>
      <c r="BX594" s="253"/>
      <c r="BY594" s="253"/>
      <c r="BZ594" s="253"/>
      <c r="CA594" s="253"/>
      <c r="CB594" s="253"/>
      <c r="CC594" s="253"/>
      <c r="CD594" s="253"/>
      <c r="CE594" s="253"/>
      <c r="CF594" s="253"/>
      <c r="CG594" s="253"/>
      <c r="CH594" s="253"/>
      <c r="CI594" s="253"/>
      <c r="CJ594" s="253"/>
      <c r="CK594" s="253"/>
      <c r="CL594" s="253"/>
    </row>
    <row r="595" spans="1:90" hidden="1" outlineLevel="1" x14ac:dyDescent="0.15">
      <c r="A595" s="112"/>
      <c r="B595" s="87"/>
      <c r="C595" s="8">
        <v>57</v>
      </c>
      <c r="D595" s="337">
        <v>0</v>
      </c>
      <c r="E595" s="8">
        <f t="shared" si="40"/>
        <v>0</v>
      </c>
      <c r="F595" s="338"/>
      <c r="G595" s="339">
        <f>IF(OR($C595&gt;G$7,$C595+$E595-1&lt;G$7),0,$D595-SUM($F471:F471))</f>
        <v>0</v>
      </c>
      <c r="H595" s="339">
        <f>IF(OR($C595&gt;H$7,$C595+$E595-1&lt;H$7),0,$D595-SUM($F471:G471))</f>
        <v>0</v>
      </c>
      <c r="I595" s="339">
        <f>IF(OR($C595&gt;I$7,$C595+$E595-1&lt;I$7),0,$D595-SUM($F471:H471))</f>
        <v>0</v>
      </c>
      <c r="J595" s="339">
        <f>IF(OR($C595&gt;J$7,$C595+$E595-1&lt;J$7),0,$D595-SUM($F471:I471))</f>
        <v>0</v>
      </c>
      <c r="K595" s="339">
        <f>IF(OR($C595&gt;K$7,$C595+$E595-1&lt;K$7),0,$D595-SUM($F471:J471))</f>
        <v>0</v>
      </c>
      <c r="L595" s="339">
        <f>IF(OR($C595&gt;L$7,$C595+$E595-1&lt;L$7),0,$D595-SUM($F471:K471))</f>
        <v>0</v>
      </c>
      <c r="M595" s="339">
        <f>IF(OR($C595&gt;M$7,$C595+$E595-1&lt;M$7),0,$D595-SUM($F471:L471))</f>
        <v>0</v>
      </c>
      <c r="N595" s="339">
        <f>IF(OR($C595&gt;N$7,$C595+$E595-1&lt;N$7),0,$D595-SUM($F471:M471))</f>
        <v>0</v>
      </c>
      <c r="O595" s="339">
        <f>IF(OR($C595&gt;O$7,$C595+$E595-1&lt;O$7),0,$D595-SUM($F471:N471))</f>
        <v>0</v>
      </c>
      <c r="P595" s="339">
        <f>IF(OR($C595&gt;P$7,$C595+$E595-1&lt;P$7),0,$D595-SUM($F471:O471))</f>
        <v>0</v>
      </c>
      <c r="Q595" s="339">
        <f>IF(OR($C595&gt;Q$7,$C595+$E595-1&lt;Q$7),0,$D595-SUM($F471:P471))</f>
        <v>0</v>
      </c>
      <c r="R595" s="339">
        <f>IF(OR($C595&gt;R$7,$C595+$E595-1&lt;R$7),0,$D595-SUM($F471:Q471))</f>
        <v>0</v>
      </c>
      <c r="S595" s="339">
        <f>IF(OR($C595&gt;S$7,$C595+$E595-1&lt;S$7),0,$D595-SUM($F471:R471))</f>
        <v>0</v>
      </c>
      <c r="T595" s="339">
        <f>IF(OR($C595&gt;T$7,$C595+$E595-1&lt;T$7),0,$D595-SUM($F471:S471))</f>
        <v>0</v>
      </c>
      <c r="U595" s="339">
        <f>IF(OR($C595&gt;U$7,$C595+$E595-1&lt;U$7),0,$D595-SUM($F471:T471))</f>
        <v>0</v>
      </c>
      <c r="V595" s="339">
        <f>IF(OR($C595&gt;V$7,$C595+$E595-1&lt;V$7),0,$D595-SUM($F471:U471))</f>
        <v>0</v>
      </c>
      <c r="W595" s="339">
        <f>IF(OR($C595&gt;W$7,$C595+$E595-1&lt;W$7),0,$D595-SUM($F471:V471))</f>
        <v>0</v>
      </c>
      <c r="X595" s="339">
        <f>IF(OR($C595&gt;X$7,$C595+$E595-1&lt;X$7),0,$D595-SUM($F471:W471))</f>
        <v>0</v>
      </c>
      <c r="Y595" s="339">
        <f>IF(OR($C595&gt;Y$7,$C595+$E595-1&lt;Y$7),0,$D595-SUM($F471:X471))</f>
        <v>0</v>
      </c>
      <c r="Z595" s="339">
        <f>IF(OR($C595&gt;Z$7,$C595+$E595-1&lt;Z$7),0,$D595-SUM($F471:Y471))</f>
        <v>0</v>
      </c>
      <c r="AA595" s="339">
        <f>IF(OR($C595&gt;AA$7,$C595+$E595-1&lt;AA$7),0,$D595-SUM($F471:Z471))</f>
        <v>0</v>
      </c>
      <c r="AB595" s="339">
        <f>IF(OR($C595&gt;AB$7,$C595+$E595-1&lt;AB$7),0,$D595-SUM($F471:AA471))</f>
        <v>0</v>
      </c>
      <c r="AC595" s="339">
        <f>IF(OR($C595&gt;AC$7,$C595+$E595-1&lt;AC$7),0,$D595-SUM($F471:AB471))</f>
        <v>0</v>
      </c>
      <c r="AD595" s="339">
        <f>IF(OR($C595&gt;AD$7,$C595+$E595-1&lt;AD$7),0,$D595-SUM($F471:AC471))</f>
        <v>0</v>
      </c>
      <c r="AE595" s="339">
        <f>IF(OR($C595&gt;AE$7,$C595+$E595-1&lt;AE$7),0,$D595-SUM($F471:AD471))</f>
        <v>0</v>
      </c>
      <c r="AF595" s="339">
        <f>IF(OR($C595&gt;AF$7,$C595+$E595-1&lt;AF$7),0,$D595-SUM($F471:AE471))</f>
        <v>0</v>
      </c>
      <c r="AG595" s="339">
        <f>IF(OR($C595&gt;AG$7,$C595+$E595-1&lt;AG$7),0,$D595-SUM($F471:AF471))</f>
        <v>0</v>
      </c>
      <c r="AH595" s="339">
        <f>IF(OR($C595&gt;AH$7,$C595+$E595-1&lt;AH$7),0,$D595-SUM($F471:AG471))</f>
        <v>0</v>
      </c>
      <c r="AI595" s="339">
        <f>IF(OR($C595&gt;AI$7,$C595+$E595-1&lt;AI$7),0,$D595-SUM($F471:AH471))</f>
        <v>0</v>
      </c>
      <c r="AJ595" s="339">
        <f>IF(OR($C595&gt;AJ$7,$C595+$E595-1&lt;AJ$7),0,$D595-SUM($F471:AI471))</f>
        <v>0</v>
      </c>
      <c r="AK595" s="339">
        <f>IF(OR($C595&gt;AK$7,$C595+$E595-1&lt;AK$7),0,$D595-SUM($F471:AJ471))</f>
        <v>0</v>
      </c>
      <c r="AL595" s="339">
        <f>IF(OR($C595&gt;AL$7,$C595+$E595-1&lt;AL$7),0,$D595-SUM($F471:AK471))</f>
        <v>0</v>
      </c>
      <c r="AM595" s="339">
        <f>IF(OR($C595&gt;AM$7,$C595+$E595-1&lt;AM$7),0,$D595-SUM($F471:AL471))</f>
        <v>0</v>
      </c>
      <c r="AN595" s="339">
        <f>IF(OR($C595&gt;AN$7,$C595+$E595-1&lt;AN$7),0,$D595-SUM($F471:AM471))</f>
        <v>0</v>
      </c>
      <c r="AO595" s="339">
        <f>IF(OR($C595&gt;AO$7,$C595+$E595-1&lt;AO$7),0,$D595-SUM($F471:AN471))</f>
        <v>0</v>
      </c>
      <c r="AP595" s="339">
        <f>IF(OR($C595&gt;AP$7,$C595+$E595-1&lt;AP$7),0,$D595-SUM($F471:AO471))</f>
        <v>0</v>
      </c>
      <c r="AQ595" s="339">
        <f>IF(OR($C595&gt;AQ$7,$C595+$E595-1&lt;AQ$7),0,$D595-SUM($F471:AP471))</f>
        <v>0</v>
      </c>
      <c r="AR595" s="339">
        <f>IF(OR($C595&gt;AR$7,$C595+$E595-1&lt;AR$7),0,$D595-SUM($F471:AQ471))</f>
        <v>0</v>
      </c>
      <c r="AS595" s="339">
        <f>IF(OR($C595&gt;AS$7,$C595+$E595-1&lt;AS$7),0,$D595-SUM($F471:AR471))</f>
        <v>0</v>
      </c>
      <c r="AT595" s="339">
        <f>IF(OR($C595&gt;AT$7,$C595+$E595-1&lt;AT$7),0,$D595-SUM($F471:AS471))</f>
        <v>0</v>
      </c>
      <c r="AU595" s="339">
        <f>IF(OR($C595&gt;AU$7,$C595+$E595-1&lt;AU$7),0,$D595-SUM($F471:AT471))</f>
        <v>0</v>
      </c>
      <c r="AV595" s="339">
        <f>IF(OR($C595&gt;AV$7,$C595+$E595-1&lt;AV$7),0,$D595-SUM($F471:AU471))</f>
        <v>0</v>
      </c>
      <c r="AW595" s="339">
        <f>IF(OR($C595&gt;AW$7,$C595+$E595-1&lt;AW$7),0,$D595-SUM($F471:AV471))</f>
        <v>0</v>
      </c>
      <c r="AX595" s="339">
        <f>IF(OR($C595&gt;AX$7,$C595+$E595-1&lt;AX$7),0,$D595-SUM($F471:AW471))</f>
        <v>0</v>
      </c>
      <c r="AY595" s="339">
        <f>IF(OR($C595&gt;AY$7,$C595+$E595-1&lt;AY$7),0,$D595-SUM($F471:AX471))</f>
        <v>0</v>
      </c>
      <c r="AZ595" s="339">
        <f>IF(OR($C595&gt;AZ$7,$C595+$E595-1&lt;AZ$7),0,$D595-SUM($F471:AY471))</f>
        <v>0</v>
      </c>
      <c r="BA595" s="339">
        <f>IF(OR($C595&gt;BA$7,$C595+$E595-1&lt;BA$7),0,$D595-SUM($F471:AZ471))</f>
        <v>0</v>
      </c>
      <c r="BB595" s="339">
        <f>IF(OR($C595&gt;BB$7,$C595+$E595-1&lt;BB$7),0,$D595-SUM($F471:BA471))</f>
        <v>0</v>
      </c>
      <c r="BC595" s="339">
        <f>IF(OR($C595&gt;BC$7,$C595+$E595-1&lt;BC$7),0,$D595-SUM($F471:BB471))</f>
        <v>0</v>
      </c>
      <c r="BD595" s="339">
        <f>IF(OR($C595&gt;BD$7,$C595+$E595-1&lt;BD$7),0,$D595-SUM($F471:BC471))</f>
        <v>0</v>
      </c>
      <c r="BE595" s="339">
        <f>IF(OR($C595&gt;BE$7,$C595+$E595-1&lt;BE$7),0,$D595-SUM($F471:BD471))</f>
        <v>0</v>
      </c>
      <c r="BF595" s="339">
        <f>IF(OR($C595&gt;BF$7,$C595+$E595-1&lt;BF$7),0,$D595-SUM($F471:BE471))</f>
        <v>0</v>
      </c>
      <c r="BG595" s="339">
        <f>IF(OR($C595&gt;BG$7,$C595+$E595-1&lt;BG$7),0,$D595-SUM($F471:BF471))</f>
        <v>0</v>
      </c>
      <c r="BH595" s="339">
        <f>IF(OR($C595&gt;BH$7,$C595+$E595-1&lt;BH$7),0,$D595-SUM($F471:BG471))</f>
        <v>0</v>
      </c>
      <c r="BI595" s="339">
        <f>IF(OR($C595&gt;BI$7,$C595+$E595-1&lt;BI$7),0,$D595-SUM($F471:BH471))</f>
        <v>0</v>
      </c>
      <c r="BJ595" s="339">
        <f>IF(OR($C595&gt;BJ$7,$C595+$E595-1&lt;BJ$7),0,$D595-SUM($F471:BI471))</f>
        <v>0</v>
      </c>
      <c r="BK595" s="339">
        <f>IF(OR($C595&gt;BK$7,$C595+$E595-1&lt;BK$7),0,$D595-SUM($F471:BJ471))</f>
        <v>0</v>
      </c>
      <c r="BL595" s="339">
        <f>IF(OR($C595&gt;BL$7,$C595+$E595-1&lt;BL$7),0,$D595-SUM($F471:BK471))</f>
        <v>0</v>
      </c>
      <c r="BM595" s="339">
        <f>IF(OR($C595&gt;BM$7,$C595+$E595-1&lt;BM$7),0,$D595-SUM($F471:BL471))</f>
        <v>0</v>
      </c>
      <c r="BN595" s="339">
        <f>IF(OR($C595&gt;BN$7,$C595+$E595-1&lt;BN$7),0,$D595-SUM($F471:BM471))</f>
        <v>0</v>
      </c>
      <c r="BO595" s="253"/>
      <c r="BP595" s="253"/>
      <c r="BQ595" s="253"/>
      <c r="BR595" s="253"/>
      <c r="BS595" s="253"/>
      <c r="BT595" s="253"/>
      <c r="BU595" s="253"/>
      <c r="BV595" s="253"/>
      <c r="BW595" s="253"/>
      <c r="BX595" s="253"/>
      <c r="BY595" s="253"/>
      <c r="BZ595" s="253"/>
      <c r="CA595" s="253"/>
      <c r="CB595" s="253"/>
      <c r="CC595" s="253"/>
      <c r="CD595" s="253"/>
      <c r="CE595" s="253"/>
      <c r="CF595" s="253"/>
      <c r="CG595" s="253"/>
      <c r="CH595" s="253"/>
      <c r="CI595" s="253"/>
      <c r="CJ595" s="253"/>
      <c r="CK595" s="253"/>
      <c r="CL595" s="253"/>
    </row>
    <row r="596" spans="1:90" hidden="1" outlineLevel="1" x14ac:dyDescent="0.15">
      <c r="A596" s="112"/>
      <c r="B596" s="87"/>
      <c r="C596" s="8">
        <v>58</v>
      </c>
      <c r="D596" s="337">
        <v>0</v>
      </c>
      <c r="E596" s="8">
        <f t="shared" si="40"/>
        <v>0</v>
      </c>
      <c r="F596" s="338"/>
      <c r="G596" s="339">
        <f>IF(OR($C596&gt;G$7,$C596+$E596-1&lt;G$7),0,$D596-SUM($F472:F472))</f>
        <v>0</v>
      </c>
      <c r="H596" s="339">
        <f>IF(OR($C596&gt;H$7,$C596+$E596-1&lt;H$7),0,$D596-SUM($F472:G472))</f>
        <v>0</v>
      </c>
      <c r="I596" s="339">
        <f>IF(OR($C596&gt;I$7,$C596+$E596-1&lt;I$7),0,$D596-SUM($F472:H472))</f>
        <v>0</v>
      </c>
      <c r="J596" s="339">
        <f>IF(OR($C596&gt;J$7,$C596+$E596-1&lt;J$7),0,$D596-SUM($F472:I472))</f>
        <v>0</v>
      </c>
      <c r="K596" s="339">
        <f>IF(OR($C596&gt;K$7,$C596+$E596-1&lt;K$7),0,$D596-SUM($F472:J472))</f>
        <v>0</v>
      </c>
      <c r="L596" s="339">
        <f>IF(OR($C596&gt;L$7,$C596+$E596-1&lt;L$7),0,$D596-SUM($F472:K472))</f>
        <v>0</v>
      </c>
      <c r="M596" s="339">
        <f>IF(OR($C596&gt;M$7,$C596+$E596-1&lt;M$7),0,$D596-SUM($F472:L472))</f>
        <v>0</v>
      </c>
      <c r="N596" s="339">
        <f>IF(OR($C596&gt;N$7,$C596+$E596-1&lt;N$7),0,$D596-SUM($F472:M472))</f>
        <v>0</v>
      </c>
      <c r="O596" s="339">
        <f>IF(OR($C596&gt;O$7,$C596+$E596-1&lt;O$7),0,$D596-SUM($F472:N472))</f>
        <v>0</v>
      </c>
      <c r="P596" s="339">
        <f>IF(OR($C596&gt;P$7,$C596+$E596-1&lt;P$7),0,$D596-SUM($F472:O472))</f>
        <v>0</v>
      </c>
      <c r="Q596" s="339">
        <f>IF(OR($C596&gt;Q$7,$C596+$E596-1&lt;Q$7),0,$D596-SUM($F472:P472))</f>
        <v>0</v>
      </c>
      <c r="R596" s="339">
        <f>IF(OR($C596&gt;R$7,$C596+$E596-1&lt;R$7),0,$D596-SUM($F472:Q472))</f>
        <v>0</v>
      </c>
      <c r="S596" s="339">
        <f>IF(OR($C596&gt;S$7,$C596+$E596-1&lt;S$7),0,$D596-SUM($F472:R472))</f>
        <v>0</v>
      </c>
      <c r="T596" s="339">
        <f>IF(OR($C596&gt;T$7,$C596+$E596-1&lt;T$7),0,$D596-SUM($F472:S472))</f>
        <v>0</v>
      </c>
      <c r="U596" s="339">
        <f>IF(OR($C596&gt;U$7,$C596+$E596-1&lt;U$7),0,$D596-SUM($F472:T472))</f>
        <v>0</v>
      </c>
      <c r="V596" s="339">
        <f>IF(OR($C596&gt;V$7,$C596+$E596-1&lt;V$7),0,$D596-SUM($F472:U472))</f>
        <v>0</v>
      </c>
      <c r="W596" s="339">
        <f>IF(OR($C596&gt;W$7,$C596+$E596-1&lt;W$7),0,$D596-SUM($F472:V472))</f>
        <v>0</v>
      </c>
      <c r="X596" s="339">
        <f>IF(OR($C596&gt;X$7,$C596+$E596-1&lt;X$7),0,$D596-SUM($F472:W472))</f>
        <v>0</v>
      </c>
      <c r="Y596" s="339">
        <f>IF(OR($C596&gt;Y$7,$C596+$E596-1&lt;Y$7),0,$D596-SUM($F472:X472))</f>
        <v>0</v>
      </c>
      <c r="Z596" s="339">
        <f>IF(OR($C596&gt;Z$7,$C596+$E596-1&lt;Z$7),0,$D596-SUM($F472:Y472))</f>
        <v>0</v>
      </c>
      <c r="AA596" s="339">
        <f>IF(OR($C596&gt;AA$7,$C596+$E596-1&lt;AA$7),0,$D596-SUM($F472:Z472))</f>
        <v>0</v>
      </c>
      <c r="AB596" s="339">
        <f>IF(OR($C596&gt;AB$7,$C596+$E596-1&lt;AB$7),0,$D596-SUM($F472:AA472))</f>
        <v>0</v>
      </c>
      <c r="AC596" s="339">
        <f>IF(OR($C596&gt;AC$7,$C596+$E596-1&lt;AC$7),0,$D596-SUM($F472:AB472))</f>
        <v>0</v>
      </c>
      <c r="AD596" s="339">
        <f>IF(OR($C596&gt;AD$7,$C596+$E596-1&lt;AD$7),0,$D596-SUM($F472:AC472))</f>
        <v>0</v>
      </c>
      <c r="AE596" s="339">
        <f>IF(OR($C596&gt;AE$7,$C596+$E596-1&lt;AE$7),0,$D596-SUM($F472:AD472))</f>
        <v>0</v>
      </c>
      <c r="AF596" s="339">
        <f>IF(OR($C596&gt;AF$7,$C596+$E596-1&lt;AF$7),0,$D596-SUM($F472:AE472))</f>
        <v>0</v>
      </c>
      <c r="AG596" s="339">
        <f>IF(OR($C596&gt;AG$7,$C596+$E596-1&lt;AG$7),0,$D596-SUM($F472:AF472))</f>
        <v>0</v>
      </c>
      <c r="AH596" s="339">
        <f>IF(OR($C596&gt;AH$7,$C596+$E596-1&lt;AH$7),0,$D596-SUM($F472:AG472))</f>
        <v>0</v>
      </c>
      <c r="AI596" s="339">
        <f>IF(OR($C596&gt;AI$7,$C596+$E596-1&lt;AI$7),0,$D596-SUM($F472:AH472))</f>
        <v>0</v>
      </c>
      <c r="AJ596" s="339">
        <f>IF(OR($C596&gt;AJ$7,$C596+$E596-1&lt;AJ$7),0,$D596-SUM($F472:AI472))</f>
        <v>0</v>
      </c>
      <c r="AK596" s="339">
        <f>IF(OR($C596&gt;AK$7,$C596+$E596-1&lt;AK$7),0,$D596-SUM($F472:AJ472))</f>
        <v>0</v>
      </c>
      <c r="AL596" s="339">
        <f>IF(OR($C596&gt;AL$7,$C596+$E596-1&lt;AL$7),0,$D596-SUM($F472:AK472))</f>
        <v>0</v>
      </c>
      <c r="AM596" s="339">
        <f>IF(OR($C596&gt;AM$7,$C596+$E596-1&lt;AM$7),0,$D596-SUM($F472:AL472))</f>
        <v>0</v>
      </c>
      <c r="AN596" s="339">
        <f>IF(OR($C596&gt;AN$7,$C596+$E596-1&lt;AN$7),0,$D596-SUM($F472:AM472))</f>
        <v>0</v>
      </c>
      <c r="AO596" s="339">
        <f>IF(OR($C596&gt;AO$7,$C596+$E596-1&lt;AO$7),0,$D596-SUM($F472:AN472))</f>
        <v>0</v>
      </c>
      <c r="AP596" s="339">
        <f>IF(OR($C596&gt;AP$7,$C596+$E596-1&lt;AP$7),0,$D596-SUM($F472:AO472))</f>
        <v>0</v>
      </c>
      <c r="AQ596" s="339">
        <f>IF(OR($C596&gt;AQ$7,$C596+$E596-1&lt;AQ$7),0,$D596-SUM($F472:AP472))</f>
        <v>0</v>
      </c>
      <c r="AR596" s="339">
        <f>IF(OR($C596&gt;AR$7,$C596+$E596-1&lt;AR$7),0,$D596-SUM($F472:AQ472))</f>
        <v>0</v>
      </c>
      <c r="AS596" s="339">
        <f>IF(OR($C596&gt;AS$7,$C596+$E596-1&lt;AS$7),0,$D596-SUM($F472:AR472))</f>
        <v>0</v>
      </c>
      <c r="AT596" s="339">
        <f>IF(OR($C596&gt;AT$7,$C596+$E596-1&lt;AT$7),0,$D596-SUM($F472:AS472))</f>
        <v>0</v>
      </c>
      <c r="AU596" s="339">
        <f>IF(OR($C596&gt;AU$7,$C596+$E596-1&lt;AU$7),0,$D596-SUM($F472:AT472))</f>
        <v>0</v>
      </c>
      <c r="AV596" s="339">
        <f>IF(OR($C596&gt;AV$7,$C596+$E596-1&lt;AV$7),0,$D596-SUM($F472:AU472))</f>
        <v>0</v>
      </c>
      <c r="AW596" s="339">
        <f>IF(OR($C596&gt;AW$7,$C596+$E596-1&lt;AW$7),0,$D596-SUM($F472:AV472))</f>
        <v>0</v>
      </c>
      <c r="AX596" s="339">
        <f>IF(OR($C596&gt;AX$7,$C596+$E596-1&lt;AX$7),0,$D596-SUM($F472:AW472))</f>
        <v>0</v>
      </c>
      <c r="AY596" s="339">
        <f>IF(OR($C596&gt;AY$7,$C596+$E596-1&lt;AY$7),0,$D596-SUM($F472:AX472))</f>
        <v>0</v>
      </c>
      <c r="AZ596" s="339">
        <f>IF(OR($C596&gt;AZ$7,$C596+$E596-1&lt;AZ$7),0,$D596-SUM($F472:AY472))</f>
        <v>0</v>
      </c>
      <c r="BA596" s="339">
        <f>IF(OR($C596&gt;BA$7,$C596+$E596-1&lt;BA$7),0,$D596-SUM($F472:AZ472))</f>
        <v>0</v>
      </c>
      <c r="BB596" s="339">
        <f>IF(OR($C596&gt;BB$7,$C596+$E596-1&lt;BB$7),0,$D596-SUM($F472:BA472))</f>
        <v>0</v>
      </c>
      <c r="BC596" s="339">
        <f>IF(OR($C596&gt;BC$7,$C596+$E596-1&lt;BC$7),0,$D596-SUM($F472:BB472))</f>
        <v>0</v>
      </c>
      <c r="BD596" s="339">
        <f>IF(OR($C596&gt;BD$7,$C596+$E596-1&lt;BD$7),0,$D596-SUM($F472:BC472))</f>
        <v>0</v>
      </c>
      <c r="BE596" s="339">
        <f>IF(OR($C596&gt;BE$7,$C596+$E596-1&lt;BE$7),0,$D596-SUM($F472:BD472))</f>
        <v>0</v>
      </c>
      <c r="BF596" s="339">
        <f>IF(OR($C596&gt;BF$7,$C596+$E596-1&lt;BF$7),0,$D596-SUM($F472:BE472))</f>
        <v>0</v>
      </c>
      <c r="BG596" s="339">
        <f>IF(OR($C596&gt;BG$7,$C596+$E596-1&lt;BG$7),0,$D596-SUM($F472:BF472))</f>
        <v>0</v>
      </c>
      <c r="BH596" s="339">
        <f>IF(OR($C596&gt;BH$7,$C596+$E596-1&lt;BH$7),0,$D596-SUM($F472:BG472))</f>
        <v>0</v>
      </c>
      <c r="BI596" s="339">
        <f>IF(OR($C596&gt;BI$7,$C596+$E596-1&lt;BI$7),0,$D596-SUM($F472:BH472))</f>
        <v>0</v>
      </c>
      <c r="BJ596" s="339">
        <f>IF(OR($C596&gt;BJ$7,$C596+$E596-1&lt;BJ$7),0,$D596-SUM($F472:BI472))</f>
        <v>0</v>
      </c>
      <c r="BK596" s="339">
        <f>IF(OR($C596&gt;BK$7,$C596+$E596-1&lt;BK$7),0,$D596-SUM($F472:BJ472))</f>
        <v>0</v>
      </c>
      <c r="BL596" s="339">
        <f>IF(OR($C596&gt;BL$7,$C596+$E596-1&lt;BL$7),0,$D596-SUM($F472:BK472))</f>
        <v>0</v>
      </c>
      <c r="BM596" s="339">
        <f>IF(OR($C596&gt;BM$7,$C596+$E596-1&lt;BM$7),0,$D596-SUM($F472:BL472))</f>
        <v>0</v>
      </c>
      <c r="BN596" s="339">
        <f>IF(OR($C596&gt;BN$7,$C596+$E596-1&lt;BN$7),0,$D596-SUM($F472:BM472))</f>
        <v>0</v>
      </c>
      <c r="BO596" s="253"/>
      <c r="BP596" s="253"/>
      <c r="BQ596" s="253"/>
      <c r="BR596" s="253"/>
      <c r="BS596" s="253"/>
      <c r="BT596" s="253"/>
      <c r="BU596" s="253"/>
      <c r="BV596" s="253"/>
      <c r="BW596" s="253"/>
      <c r="BX596" s="253"/>
      <c r="BY596" s="253"/>
      <c r="BZ596" s="253"/>
      <c r="CA596" s="253"/>
      <c r="CB596" s="253"/>
      <c r="CC596" s="253"/>
      <c r="CD596" s="253"/>
      <c r="CE596" s="253"/>
      <c r="CF596" s="253"/>
      <c r="CG596" s="253"/>
      <c r="CH596" s="253"/>
      <c r="CI596" s="253"/>
      <c r="CJ596" s="253"/>
      <c r="CK596" s="253"/>
      <c r="CL596" s="253"/>
    </row>
    <row r="597" spans="1:90" hidden="1" outlineLevel="1" x14ac:dyDescent="0.15">
      <c r="A597" s="112"/>
      <c r="B597" s="87"/>
      <c r="C597" s="8">
        <v>59</v>
      </c>
      <c r="D597" s="337">
        <v>0</v>
      </c>
      <c r="E597" s="8">
        <f t="shared" si="40"/>
        <v>0</v>
      </c>
      <c r="F597" s="338"/>
      <c r="G597" s="339">
        <f>IF(OR($C597&gt;G$7,$C597+$E597-1&lt;G$7),0,$D597-SUM($F473:F473))</f>
        <v>0</v>
      </c>
      <c r="H597" s="339">
        <f>IF(OR($C597&gt;H$7,$C597+$E597-1&lt;H$7),0,$D597-SUM($F473:G473))</f>
        <v>0</v>
      </c>
      <c r="I597" s="339">
        <f>IF(OR($C597&gt;I$7,$C597+$E597-1&lt;I$7),0,$D597-SUM($F473:H473))</f>
        <v>0</v>
      </c>
      <c r="J597" s="339">
        <f>IF(OR($C597&gt;J$7,$C597+$E597-1&lt;J$7),0,$D597-SUM($F473:I473))</f>
        <v>0</v>
      </c>
      <c r="K597" s="339">
        <f>IF(OR($C597&gt;K$7,$C597+$E597-1&lt;K$7),0,$D597-SUM($F473:J473))</f>
        <v>0</v>
      </c>
      <c r="L597" s="339">
        <f>IF(OR($C597&gt;L$7,$C597+$E597-1&lt;L$7),0,$D597-SUM($F473:K473))</f>
        <v>0</v>
      </c>
      <c r="M597" s="339">
        <f>IF(OR($C597&gt;M$7,$C597+$E597-1&lt;M$7),0,$D597-SUM($F473:L473))</f>
        <v>0</v>
      </c>
      <c r="N597" s="339">
        <f>IF(OR($C597&gt;N$7,$C597+$E597-1&lt;N$7),0,$D597-SUM($F473:M473))</f>
        <v>0</v>
      </c>
      <c r="O597" s="339">
        <f>IF(OR($C597&gt;O$7,$C597+$E597-1&lt;O$7),0,$D597-SUM($F473:N473))</f>
        <v>0</v>
      </c>
      <c r="P597" s="339">
        <f>IF(OR($C597&gt;P$7,$C597+$E597-1&lt;P$7),0,$D597-SUM($F473:O473))</f>
        <v>0</v>
      </c>
      <c r="Q597" s="339">
        <f>IF(OR($C597&gt;Q$7,$C597+$E597-1&lt;Q$7),0,$D597-SUM($F473:P473))</f>
        <v>0</v>
      </c>
      <c r="R597" s="339">
        <f>IF(OR($C597&gt;R$7,$C597+$E597-1&lt;R$7),0,$D597-SUM($F473:Q473))</f>
        <v>0</v>
      </c>
      <c r="S597" s="339">
        <f>IF(OR($C597&gt;S$7,$C597+$E597-1&lt;S$7),0,$D597-SUM($F473:R473))</f>
        <v>0</v>
      </c>
      <c r="T597" s="339">
        <f>IF(OR($C597&gt;T$7,$C597+$E597-1&lt;T$7),0,$D597-SUM($F473:S473))</f>
        <v>0</v>
      </c>
      <c r="U597" s="339">
        <f>IF(OR($C597&gt;U$7,$C597+$E597-1&lt;U$7),0,$D597-SUM($F473:T473))</f>
        <v>0</v>
      </c>
      <c r="V597" s="339">
        <f>IF(OR($C597&gt;V$7,$C597+$E597-1&lt;V$7),0,$D597-SUM($F473:U473))</f>
        <v>0</v>
      </c>
      <c r="W597" s="339">
        <f>IF(OR($C597&gt;W$7,$C597+$E597-1&lt;W$7),0,$D597-SUM($F473:V473))</f>
        <v>0</v>
      </c>
      <c r="X597" s="339">
        <f>IF(OR($C597&gt;X$7,$C597+$E597-1&lt;X$7),0,$D597-SUM($F473:W473))</f>
        <v>0</v>
      </c>
      <c r="Y597" s="339">
        <f>IF(OR($C597&gt;Y$7,$C597+$E597-1&lt;Y$7),0,$D597-SUM($F473:X473))</f>
        <v>0</v>
      </c>
      <c r="Z597" s="339">
        <f>IF(OR($C597&gt;Z$7,$C597+$E597-1&lt;Z$7),0,$D597-SUM($F473:Y473))</f>
        <v>0</v>
      </c>
      <c r="AA597" s="339">
        <f>IF(OR($C597&gt;AA$7,$C597+$E597-1&lt;AA$7),0,$D597-SUM($F473:Z473))</f>
        <v>0</v>
      </c>
      <c r="AB597" s="339">
        <f>IF(OR($C597&gt;AB$7,$C597+$E597-1&lt;AB$7),0,$D597-SUM($F473:AA473))</f>
        <v>0</v>
      </c>
      <c r="AC597" s="339">
        <f>IF(OR($C597&gt;AC$7,$C597+$E597-1&lt;AC$7),0,$D597-SUM($F473:AB473))</f>
        <v>0</v>
      </c>
      <c r="AD597" s="339">
        <f>IF(OR($C597&gt;AD$7,$C597+$E597-1&lt;AD$7),0,$D597-SUM($F473:AC473))</f>
        <v>0</v>
      </c>
      <c r="AE597" s="339">
        <f>IF(OR($C597&gt;AE$7,$C597+$E597-1&lt;AE$7),0,$D597-SUM($F473:AD473))</f>
        <v>0</v>
      </c>
      <c r="AF597" s="339">
        <f>IF(OR($C597&gt;AF$7,$C597+$E597-1&lt;AF$7),0,$D597-SUM($F473:AE473))</f>
        <v>0</v>
      </c>
      <c r="AG597" s="339">
        <f>IF(OR($C597&gt;AG$7,$C597+$E597-1&lt;AG$7),0,$D597-SUM($F473:AF473))</f>
        <v>0</v>
      </c>
      <c r="AH597" s="339">
        <f>IF(OR($C597&gt;AH$7,$C597+$E597-1&lt;AH$7),0,$D597-SUM($F473:AG473))</f>
        <v>0</v>
      </c>
      <c r="AI597" s="339">
        <f>IF(OR($C597&gt;AI$7,$C597+$E597-1&lt;AI$7),0,$D597-SUM($F473:AH473))</f>
        <v>0</v>
      </c>
      <c r="AJ597" s="339">
        <f>IF(OR($C597&gt;AJ$7,$C597+$E597-1&lt;AJ$7),0,$D597-SUM($F473:AI473))</f>
        <v>0</v>
      </c>
      <c r="AK597" s="339">
        <f>IF(OR($C597&gt;AK$7,$C597+$E597-1&lt;AK$7),0,$D597-SUM($F473:AJ473))</f>
        <v>0</v>
      </c>
      <c r="AL597" s="339">
        <f>IF(OR($C597&gt;AL$7,$C597+$E597-1&lt;AL$7),0,$D597-SUM($F473:AK473))</f>
        <v>0</v>
      </c>
      <c r="AM597" s="339">
        <f>IF(OR($C597&gt;AM$7,$C597+$E597-1&lt;AM$7),0,$D597-SUM($F473:AL473))</f>
        <v>0</v>
      </c>
      <c r="AN597" s="339">
        <f>IF(OR($C597&gt;AN$7,$C597+$E597-1&lt;AN$7),0,$D597-SUM($F473:AM473))</f>
        <v>0</v>
      </c>
      <c r="AO597" s="339">
        <f>IF(OR($C597&gt;AO$7,$C597+$E597-1&lt;AO$7),0,$D597-SUM($F473:AN473))</f>
        <v>0</v>
      </c>
      <c r="AP597" s="339">
        <f>IF(OR($C597&gt;AP$7,$C597+$E597-1&lt;AP$7),0,$D597-SUM($F473:AO473))</f>
        <v>0</v>
      </c>
      <c r="AQ597" s="339">
        <f>IF(OR($C597&gt;AQ$7,$C597+$E597-1&lt;AQ$7),0,$D597-SUM($F473:AP473))</f>
        <v>0</v>
      </c>
      <c r="AR597" s="339">
        <f>IF(OR($C597&gt;AR$7,$C597+$E597-1&lt;AR$7),0,$D597-SUM($F473:AQ473))</f>
        <v>0</v>
      </c>
      <c r="AS597" s="339">
        <f>IF(OR($C597&gt;AS$7,$C597+$E597-1&lt;AS$7),0,$D597-SUM($F473:AR473))</f>
        <v>0</v>
      </c>
      <c r="AT597" s="339">
        <f>IF(OR($C597&gt;AT$7,$C597+$E597-1&lt;AT$7),0,$D597-SUM($F473:AS473))</f>
        <v>0</v>
      </c>
      <c r="AU597" s="339">
        <f>IF(OR($C597&gt;AU$7,$C597+$E597-1&lt;AU$7),0,$D597-SUM($F473:AT473))</f>
        <v>0</v>
      </c>
      <c r="AV597" s="339">
        <f>IF(OR($C597&gt;AV$7,$C597+$E597-1&lt;AV$7),0,$D597-SUM($F473:AU473))</f>
        <v>0</v>
      </c>
      <c r="AW597" s="339">
        <f>IF(OR($C597&gt;AW$7,$C597+$E597-1&lt;AW$7),0,$D597-SUM($F473:AV473))</f>
        <v>0</v>
      </c>
      <c r="AX597" s="339">
        <f>IF(OR($C597&gt;AX$7,$C597+$E597-1&lt;AX$7),0,$D597-SUM($F473:AW473))</f>
        <v>0</v>
      </c>
      <c r="AY597" s="339">
        <f>IF(OR($C597&gt;AY$7,$C597+$E597-1&lt;AY$7),0,$D597-SUM($F473:AX473))</f>
        <v>0</v>
      </c>
      <c r="AZ597" s="339">
        <f>IF(OR($C597&gt;AZ$7,$C597+$E597-1&lt;AZ$7),0,$D597-SUM($F473:AY473))</f>
        <v>0</v>
      </c>
      <c r="BA597" s="339">
        <f>IF(OR($C597&gt;BA$7,$C597+$E597-1&lt;BA$7),0,$D597-SUM($F473:AZ473))</f>
        <v>0</v>
      </c>
      <c r="BB597" s="339">
        <f>IF(OR($C597&gt;BB$7,$C597+$E597-1&lt;BB$7),0,$D597-SUM($F473:BA473))</f>
        <v>0</v>
      </c>
      <c r="BC597" s="339">
        <f>IF(OR($C597&gt;BC$7,$C597+$E597-1&lt;BC$7),0,$D597-SUM($F473:BB473))</f>
        <v>0</v>
      </c>
      <c r="BD597" s="339">
        <f>IF(OR($C597&gt;BD$7,$C597+$E597-1&lt;BD$7),0,$D597-SUM($F473:BC473))</f>
        <v>0</v>
      </c>
      <c r="BE597" s="339">
        <f>IF(OR($C597&gt;BE$7,$C597+$E597-1&lt;BE$7),0,$D597-SUM($F473:BD473))</f>
        <v>0</v>
      </c>
      <c r="BF597" s="339">
        <f>IF(OR($C597&gt;BF$7,$C597+$E597-1&lt;BF$7),0,$D597-SUM($F473:BE473))</f>
        <v>0</v>
      </c>
      <c r="BG597" s="339">
        <f>IF(OR($C597&gt;BG$7,$C597+$E597-1&lt;BG$7),0,$D597-SUM($F473:BF473))</f>
        <v>0</v>
      </c>
      <c r="BH597" s="339">
        <f>IF(OR($C597&gt;BH$7,$C597+$E597-1&lt;BH$7),0,$D597-SUM($F473:BG473))</f>
        <v>0</v>
      </c>
      <c r="BI597" s="339">
        <f>IF(OR($C597&gt;BI$7,$C597+$E597-1&lt;BI$7),0,$D597-SUM($F473:BH473))</f>
        <v>0</v>
      </c>
      <c r="BJ597" s="339">
        <f>IF(OR($C597&gt;BJ$7,$C597+$E597-1&lt;BJ$7),0,$D597-SUM($F473:BI473))</f>
        <v>0</v>
      </c>
      <c r="BK597" s="339">
        <f>IF(OR($C597&gt;BK$7,$C597+$E597-1&lt;BK$7),0,$D597-SUM($F473:BJ473))</f>
        <v>0</v>
      </c>
      <c r="BL597" s="339">
        <f>IF(OR($C597&gt;BL$7,$C597+$E597-1&lt;BL$7),0,$D597-SUM($F473:BK473))</f>
        <v>0</v>
      </c>
      <c r="BM597" s="339">
        <f>IF(OR($C597&gt;BM$7,$C597+$E597-1&lt;BM$7),0,$D597-SUM($F473:BL473))</f>
        <v>0</v>
      </c>
      <c r="BN597" s="339">
        <f>IF(OR($C597&gt;BN$7,$C597+$E597-1&lt;BN$7),0,$D597-SUM($F473:BM473))</f>
        <v>0</v>
      </c>
      <c r="BO597" s="253"/>
      <c r="BP597" s="253"/>
      <c r="BQ597" s="253"/>
      <c r="BR597" s="253"/>
      <c r="BS597" s="253"/>
      <c r="BT597" s="253"/>
      <c r="BU597" s="253"/>
      <c r="BV597" s="253"/>
      <c r="BW597" s="253"/>
      <c r="BX597" s="253"/>
      <c r="BY597" s="253"/>
      <c r="BZ597" s="253"/>
      <c r="CA597" s="253"/>
      <c r="CB597" s="253"/>
      <c r="CC597" s="253"/>
      <c r="CD597" s="253"/>
      <c r="CE597" s="253"/>
      <c r="CF597" s="253"/>
      <c r="CG597" s="253"/>
      <c r="CH597" s="253"/>
      <c r="CI597" s="253"/>
      <c r="CJ597" s="253"/>
      <c r="CK597" s="253"/>
      <c r="CL597" s="253"/>
    </row>
    <row r="598" spans="1:90" hidden="1" outlineLevel="1" x14ac:dyDescent="0.15">
      <c r="A598" s="112"/>
      <c r="B598" s="87"/>
      <c r="C598" s="8">
        <v>60</v>
      </c>
      <c r="D598" s="337">
        <v>0</v>
      </c>
      <c r="E598" s="8">
        <f t="shared" si="40"/>
        <v>0</v>
      </c>
      <c r="F598" s="338"/>
      <c r="G598" s="339">
        <f>IF(OR($C598&gt;G$7,$C598+$E598-1&lt;G$7),0,$D598-SUM($F474:F474))</f>
        <v>0</v>
      </c>
      <c r="H598" s="339">
        <f>IF(OR($C598&gt;H$7,$C598+$E598-1&lt;H$7),0,$D598-SUM($F474:G474))</f>
        <v>0</v>
      </c>
      <c r="I598" s="339">
        <f>IF(OR($C598&gt;I$7,$C598+$E598-1&lt;I$7),0,$D598-SUM($F474:H474))</f>
        <v>0</v>
      </c>
      <c r="J598" s="339">
        <f>IF(OR($C598&gt;J$7,$C598+$E598-1&lt;J$7),0,$D598-SUM($F474:I474))</f>
        <v>0</v>
      </c>
      <c r="K598" s="339">
        <f>IF(OR($C598&gt;K$7,$C598+$E598-1&lt;K$7),0,$D598-SUM($F474:J474))</f>
        <v>0</v>
      </c>
      <c r="L598" s="339">
        <f>IF(OR($C598&gt;L$7,$C598+$E598-1&lt;L$7),0,$D598-SUM($F474:K474))</f>
        <v>0</v>
      </c>
      <c r="M598" s="339">
        <f>IF(OR($C598&gt;M$7,$C598+$E598-1&lt;M$7),0,$D598-SUM($F474:L474))</f>
        <v>0</v>
      </c>
      <c r="N598" s="339">
        <f>IF(OR($C598&gt;N$7,$C598+$E598-1&lt;N$7),0,$D598-SUM($F474:M474))</f>
        <v>0</v>
      </c>
      <c r="O598" s="339">
        <f>IF(OR($C598&gt;O$7,$C598+$E598-1&lt;O$7),0,$D598-SUM($F474:N474))</f>
        <v>0</v>
      </c>
      <c r="P598" s="339">
        <f>IF(OR($C598&gt;P$7,$C598+$E598-1&lt;P$7),0,$D598-SUM($F474:O474))</f>
        <v>0</v>
      </c>
      <c r="Q598" s="339">
        <f>IF(OR($C598&gt;Q$7,$C598+$E598-1&lt;Q$7),0,$D598-SUM($F474:P474))</f>
        <v>0</v>
      </c>
      <c r="R598" s="339">
        <f>IF(OR($C598&gt;R$7,$C598+$E598-1&lt;R$7),0,$D598-SUM($F474:Q474))</f>
        <v>0</v>
      </c>
      <c r="S598" s="339">
        <f>IF(OR($C598&gt;S$7,$C598+$E598-1&lt;S$7),0,$D598-SUM($F474:R474))</f>
        <v>0</v>
      </c>
      <c r="T598" s="339">
        <f>IF(OR($C598&gt;T$7,$C598+$E598-1&lt;T$7),0,$D598-SUM($F474:S474))</f>
        <v>0</v>
      </c>
      <c r="U598" s="339">
        <f>IF(OR($C598&gt;U$7,$C598+$E598-1&lt;U$7),0,$D598-SUM($F474:T474))</f>
        <v>0</v>
      </c>
      <c r="V598" s="339">
        <f>IF(OR($C598&gt;V$7,$C598+$E598-1&lt;V$7),0,$D598-SUM($F474:U474))</f>
        <v>0</v>
      </c>
      <c r="W598" s="339">
        <f>IF(OR($C598&gt;W$7,$C598+$E598-1&lt;W$7),0,$D598-SUM($F474:V474))</f>
        <v>0</v>
      </c>
      <c r="X598" s="339">
        <f>IF(OR($C598&gt;X$7,$C598+$E598-1&lt;X$7),0,$D598-SUM($F474:W474))</f>
        <v>0</v>
      </c>
      <c r="Y598" s="339">
        <f>IF(OR($C598&gt;Y$7,$C598+$E598-1&lt;Y$7),0,$D598-SUM($F474:X474))</f>
        <v>0</v>
      </c>
      <c r="Z598" s="339">
        <f>IF(OR($C598&gt;Z$7,$C598+$E598-1&lt;Z$7),0,$D598-SUM($F474:Y474))</f>
        <v>0</v>
      </c>
      <c r="AA598" s="339">
        <f>IF(OR($C598&gt;AA$7,$C598+$E598-1&lt;AA$7),0,$D598-SUM($F474:Z474))</f>
        <v>0</v>
      </c>
      <c r="AB598" s="339">
        <f>IF(OR($C598&gt;AB$7,$C598+$E598-1&lt;AB$7),0,$D598-SUM($F474:AA474))</f>
        <v>0</v>
      </c>
      <c r="AC598" s="339">
        <f>IF(OR($C598&gt;AC$7,$C598+$E598-1&lt;AC$7),0,$D598-SUM($F474:AB474))</f>
        <v>0</v>
      </c>
      <c r="AD598" s="339">
        <f>IF(OR($C598&gt;AD$7,$C598+$E598-1&lt;AD$7),0,$D598-SUM($F474:AC474))</f>
        <v>0</v>
      </c>
      <c r="AE598" s="339">
        <f>IF(OR($C598&gt;AE$7,$C598+$E598-1&lt;AE$7),0,$D598-SUM($F474:AD474))</f>
        <v>0</v>
      </c>
      <c r="AF598" s="339">
        <f>IF(OR($C598&gt;AF$7,$C598+$E598-1&lt;AF$7),0,$D598-SUM($F474:AE474))</f>
        <v>0</v>
      </c>
      <c r="AG598" s="339">
        <f>IF(OR($C598&gt;AG$7,$C598+$E598-1&lt;AG$7),0,$D598-SUM($F474:AF474))</f>
        <v>0</v>
      </c>
      <c r="AH598" s="339">
        <f>IF(OR($C598&gt;AH$7,$C598+$E598-1&lt;AH$7),0,$D598-SUM($F474:AG474))</f>
        <v>0</v>
      </c>
      <c r="AI598" s="339">
        <f>IF(OR($C598&gt;AI$7,$C598+$E598-1&lt;AI$7),0,$D598-SUM($F474:AH474))</f>
        <v>0</v>
      </c>
      <c r="AJ598" s="339">
        <f>IF(OR($C598&gt;AJ$7,$C598+$E598-1&lt;AJ$7),0,$D598-SUM($F474:AI474))</f>
        <v>0</v>
      </c>
      <c r="AK598" s="339">
        <f>IF(OR($C598&gt;AK$7,$C598+$E598-1&lt;AK$7),0,$D598-SUM($F474:AJ474))</f>
        <v>0</v>
      </c>
      <c r="AL598" s="339">
        <f>IF(OR($C598&gt;AL$7,$C598+$E598-1&lt;AL$7),0,$D598-SUM($F474:AK474))</f>
        <v>0</v>
      </c>
      <c r="AM598" s="339">
        <f>IF(OR($C598&gt;AM$7,$C598+$E598-1&lt;AM$7),0,$D598-SUM($F474:AL474))</f>
        <v>0</v>
      </c>
      <c r="AN598" s="339">
        <f>IF(OR($C598&gt;AN$7,$C598+$E598-1&lt;AN$7),0,$D598-SUM($F474:AM474))</f>
        <v>0</v>
      </c>
      <c r="AO598" s="339">
        <f>IF(OR($C598&gt;AO$7,$C598+$E598-1&lt;AO$7),0,$D598-SUM($F474:AN474))</f>
        <v>0</v>
      </c>
      <c r="AP598" s="339">
        <f>IF(OR($C598&gt;AP$7,$C598+$E598-1&lt;AP$7),0,$D598-SUM($F474:AO474))</f>
        <v>0</v>
      </c>
      <c r="AQ598" s="339">
        <f>IF(OR($C598&gt;AQ$7,$C598+$E598-1&lt;AQ$7),0,$D598-SUM($F474:AP474))</f>
        <v>0</v>
      </c>
      <c r="AR598" s="339">
        <f>IF(OR($C598&gt;AR$7,$C598+$E598-1&lt;AR$7),0,$D598-SUM($F474:AQ474))</f>
        <v>0</v>
      </c>
      <c r="AS598" s="339">
        <f>IF(OR($C598&gt;AS$7,$C598+$E598-1&lt;AS$7),0,$D598-SUM($F474:AR474))</f>
        <v>0</v>
      </c>
      <c r="AT598" s="339">
        <f>IF(OR($C598&gt;AT$7,$C598+$E598-1&lt;AT$7),0,$D598-SUM($F474:AS474))</f>
        <v>0</v>
      </c>
      <c r="AU598" s="339">
        <f>IF(OR($C598&gt;AU$7,$C598+$E598-1&lt;AU$7),0,$D598-SUM($F474:AT474))</f>
        <v>0</v>
      </c>
      <c r="AV598" s="339">
        <f>IF(OR($C598&gt;AV$7,$C598+$E598-1&lt;AV$7),0,$D598-SUM($F474:AU474))</f>
        <v>0</v>
      </c>
      <c r="AW598" s="339">
        <f>IF(OR($C598&gt;AW$7,$C598+$E598-1&lt;AW$7),0,$D598-SUM($F474:AV474))</f>
        <v>0</v>
      </c>
      <c r="AX598" s="339">
        <f>IF(OR($C598&gt;AX$7,$C598+$E598-1&lt;AX$7),0,$D598-SUM($F474:AW474))</f>
        <v>0</v>
      </c>
      <c r="AY598" s="339">
        <f>IF(OR($C598&gt;AY$7,$C598+$E598-1&lt;AY$7),0,$D598-SUM($F474:AX474))</f>
        <v>0</v>
      </c>
      <c r="AZ598" s="339">
        <f>IF(OR($C598&gt;AZ$7,$C598+$E598-1&lt;AZ$7),0,$D598-SUM($F474:AY474))</f>
        <v>0</v>
      </c>
      <c r="BA598" s="339">
        <f>IF(OR($C598&gt;BA$7,$C598+$E598-1&lt;BA$7),0,$D598-SUM($F474:AZ474))</f>
        <v>0</v>
      </c>
      <c r="BB598" s="339">
        <f>IF(OR($C598&gt;BB$7,$C598+$E598-1&lt;BB$7),0,$D598-SUM($F474:BA474))</f>
        <v>0</v>
      </c>
      <c r="BC598" s="339">
        <f>IF(OR($C598&gt;BC$7,$C598+$E598-1&lt;BC$7),0,$D598-SUM($F474:BB474))</f>
        <v>0</v>
      </c>
      <c r="BD598" s="339">
        <f>IF(OR($C598&gt;BD$7,$C598+$E598-1&lt;BD$7),0,$D598-SUM($F474:BC474))</f>
        <v>0</v>
      </c>
      <c r="BE598" s="339">
        <f>IF(OR($C598&gt;BE$7,$C598+$E598-1&lt;BE$7),0,$D598-SUM($F474:BD474))</f>
        <v>0</v>
      </c>
      <c r="BF598" s="339">
        <f>IF(OR($C598&gt;BF$7,$C598+$E598-1&lt;BF$7),0,$D598-SUM($F474:BE474))</f>
        <v>0</v>
      </c>
      <c r="BG598" s="339">
        <f>IF(OR($C598&gt;BG$7,$C598+$E598-1&lt;BG$7),0,$D598-SUM($F474:BF474))</f>
        <v>0</v>
      </c>
      <c r="BH598" s="339">
        <f>IF(OR($C598&gt;BH$7,$C598+$E598-1&lt;BH$7),0,$D598-SUM($F474:BG474))</f>
        <v>0</v>
      </c>
      <c r="BI598" s="339">
        <f>IF(OR($C598&gt;BI$7,$C598+$E598-1&lt;BI$7),0,$D598-SUM($F474:BH474))</f>
        <v>0</v>
      </c>
      <c r="BJ598" s="339">
        <f>IF(OR($C598&gt;BJ$7,$C598+$E598-1&lt;BJ$7),0,$D598-SUM($F474:BI474))</f>
        <v>0</v>
      </c>
      <c r="BK598" s="339">
        <f>IF(OR($C598&gt;BK$7,$C598+$E598-1&lt;BK$7),0,$D598-SUM($F474:BJ474))</f>
        <v>0</v>
      </c>
      <c r="BL598" s="339">
        <f>IF(OR($C598&gt;BL$7,$C598+$E598-1&lt;BL$7),0,$D598-SUM($F474:BK474))</f>
        <v>0</v>
      </c>
      <c r="BM598" s="339">
        <f>IF(OR($C598&gt;BM$7,$C598+$E598-1&lt;BM$7),0,$D598-SUM($F474:BL474))</f>
        <v>0</v>
      </c>
      <c r="BN598" s="339">
        <f>IF(OR($C598&gt;BN$7,$C598+$E598-1&lt;BN$7),0,$D598-SUM($F474:BM474))</f>
        <v>0</v>
      </c>
      <c r="BO598" s="253"/>
      <c r="BP598" s="253"/>
      <c r="BQ598" s="253"/>
      <c r="BR598" s="253"/>
      <c r="BS598" s="253"/>
      <c r="BT598" s="253"/>
      <c r="BU598" s="253"/>
      <c r="BV598" s="253"/>
      <c r="BW598" s="253"/>
      <c r="BX598" s="253"/>
      <c r="BY598" s="253"/>
      <c r="BZ598" s="253"/>
      <c r="CA598" s="253"/>
      <c r="CB598" s="253"/>
      <c r="CC598" s="253"/>
      <c r="CD598" s="253"/>
      <c r="CE598" s="253"/>
      <c r="CF598" s="253"/>
      <c r="CG598" s="253"/>
      <c r="CH598" s="253"/>
      <c r="CI598" s="253"/>
      <c r="CJ598" s="253"/>
      <c r="CK598" s="253"/>
      <c r="CL598" s="253"/>
    </row>
    <row r="599" spans="1:90" collapsed="1" x14ac:dyDescent="0.15">
      <c r="A599" s="112"/>
      <c r="B599" s="87"/>
      <c r="C599" s="87"/>
      <c r="D599" s="87"/>
      <c r="G599" s="329"/>
      <c r="H599" s="329"/>
      <c r="I599" s="329"/>
      <c r="J599" s="329"/>
      <c r="K599" s="329"/>
      <c r="L599" s="329"/>
      <c r="M599" s="329"/>
      <c r="N599" s="329"/>
      <c r="O599" s="329"/>
      <c r="P599" s="329"/>
      <c r="Q599" s="329"/>
      <c r="R599" s="329"/>
      <c r="S599" s="329"/>
      <c r="T599" s="329"/>
      <c r="U599" s="329"/>
      <c r="V599" s="329"/>
      <c r="W599" s="329"/>
      <c r="X599" s="329"/>
      <c r="Y599" s="329"/>
      <c r="Z599" s="329"/>
      <c r="AA599" s="329"/>
      <c r="AB599" s="329"/>
      <c r="AC599" s="329"/>
      <c r="AD599" s="329"/>
      <c r="AE599" s="329"/>
      <c r="AF599" s="329"/>
      <c r="AG599" s="329"/>
      <c r="AH599" s="329"/>
      <c r="AI599" s="329"/>
      <c r="AJ599" s="329"/>
      <c r="AK599" s="329"/>
      <c r="AL599" s="329"/>
      <c r="AM599" s="329"/>
      <c r="AN599" s="329"/>
      <c r="AO599" s="329"/>
      <c r="AP599" s="329"/>
      <c r="AQ599" s="329"/>
      <c r="AR599" s="329"/>
      <c r="AS599" s="329"/>
      <c r="AT599" s="329"/>
      <c r="AU599" s="329"/>
      <c r="AV599" s="329"/>
      <c r="AW599" s="329"/>
      <c r="AX599" s="329"/>
      <c r="AY599" s="329"/>
      <c r="AZ599" s="329"/>
      <c r="BA599" s="329"/>
      <c r="BB599" s="329"/>
      <c r="BC599" s="329"/>
      <c r="BD599" s="329"/>
      <c r="BE599" s="329"/>
      <c r="BF599" s="329"/>
      <c r="BG599" s="329"/>
      <c r="BH599" s="329"/>
      <c r="BI599" s="329"/>
      <c r="BJ599" s="329"/>
      <c r="BK599" s="329"/>
      <c r="BL599" s="329"/>
      <c r="BM599" s="329"/>
      <c r="BN599" s="329"/>
      <c r="BO599" s="253"/>
      <c r="BP599" s="253"/>
      <c r="BQ599" s="253"/>
      <c r="BR599" s="253"/>
      <c r="BS599" s="253"/>
      <c r="BT599" s="253"/>
      <c r="BU599" s="253"/>
      <c r="BV599" s="253"/>
      <c r="BW599" s="253"/>
      <c r="BX599" s="253"/>
      <c r="BY599" s="253"/>
      <c r="BZ599" s="253"/>
      <c r="CA599" s="253"/>
      <c r="CB599" s="253"/>
      <c r="CC599" s="253"/>
      <c r="CD599" s="253"/>
      <c r="CE599" s="253"/>
      <c r="CF599" s="253"/>
      <c r="CG599" s="253"/>
      <c r="CH599" s="253"/>
      <c r="CI599" s="253"/>
      <c r="CJ599" s="253"/>
      <c r="CK599" s="253"/>
      <c r="CL599" s="253"/>
    </row>
    <row r="600" spans="1:90" x14ac:dyDescent="0.15">
      <c r="C600" s="87" t="s">
        <v>472</v>
      </c>
      <c r="D600" s="87"/>
      <c r="G600" s="329"/>
      <c r="H600" s="329"/>
      <c r="I600" s="329"/>
      <c r="J600" s="329"/>
      <c r="K600" s="329"/>
      <c r="L600" s="329"/>
      <c r="M600" s="329"/>
      <c r="N600" s="329"/>
      <c r="O600" s="329"/>
      <c r="P600" s="329"/>
      <c r="Q600" s="329"/>
      <c r="R600" s="329"/>
      <c r="S600" s="329"/>
      <c r="T600" s="329"/>
      <c r="U600" s="329"/>
      <c r="V600" s="329"/>
      <c r="W600" s="329"/>
      <c r="X600" s="329"/>
      <c r="Y600" s="329"/>
      <c r="Z600" s="329"/>
      <c r="AA600" s="329"/>
      <c r="AB600" s="329"/>
      <c r="AC600" s="329"/>
      <c r="AD600" s="329"/>
      <c r="AE600" s="329"/>
      <c r="AF600" s="329"/>
      <c r="AG600" s="329"/>
      <c r="AH600" s="329"/>
      <c r="AI600" s="329"/>
      <c r="AJ600" s="329"/>
      <c r="AK600" s="329"/>
      <c r="AL600" s="329"/>
      <c r="AM600" s="329"/>
      <c r="AN600" s="329"/>
      <c r="AO600" s="329"/>
      <c r="AP600" s="329"/>
      <c r="AQ600" s="329"/>
      <c r="AR600" s="329"/>
      <c r="AS600" s="329"/>
      <c r="AT600" s="329"/>
      <c r="AU600" s="329"/>
      <c r="AV600" s="329"/>
      <c r="AW600" s="329"/>
      <c r="AX600" s="329"/>
      <c r="AY600" s="329"/>
      <c r="AZ600" s="329"/>
      <c r="BA600" s="329"/>
      <c r="BB600" s="329"/>
      <c r="BC600" s="329"/>
      <c r="BD600" s="329"/>
      <c r="BE600" s="329"/>
      <c r="BF600" s="329"/>
      <c r="BG600" s="329"/>
      <c r="BH600" s="329"/>
      <c r="BI600" s="329"/>
      <c r="BJ600" s="329"/>
      <c r="BK600" s="329"/>
      <c r="BL600" s="329"/>
      <c r="BM600" s="329"/>
      <c r="BN600" s="329"/>
      <c r="BO600" s="253"/>
      <c r="BP600" s="253"/>
      <c r="BQ600" s="253"/>
      <c r="BR600" s="253"/>
      <c r="BS600" s="253"/>
      <c r="BT600" s="253"/>
      <c r="BU600" s="253"/>
      <c r="BV600" s="253"/>
      <c r="BW600" s="253"/>
      <c r="BX600" s="253"/>
      <c r="BY600" s="253"/>
      <c r="BZ600" s="253"/>
      <c r="CA600" s="253"/>
      <c r="CB600" s="253"/>
      <c r="CC600" s="253"/>
      <c r="CD600" s="253"/>
      <c r="CE600" s="253"/>
      <c r="CF600" s="253"/>
      <c r="CG600" s="253"/>
      <c r="CH600" s="253"/>
      <c r="CI600" s="253"/>
      <c r="CJ600" s="253"/>
      <c r="CK600" s="253"/>
      <c r="CL600" s="253"/>
    </row>
    <row r="601" spans="1:90" x14ac:dyDescent="0.15">
      <c r="C601" s="87"/>
      <c r="D601" s="87" t="s">
        <v>454</v>
      </c>
      <c r="F601" s="8" t="s">
        <v>466</v>
      </c>
      <c r="G601" s="330">
        <v>0</v>
      </c>
      <c r="H601" s="330">
        <f>G606</f>
        <v>0.22649383858893671</v>
      </c>
      <c r="I601" s="330">
        <f t="shared" ref="I601:BN601" si="41">H606</f>
        <v>0.42166221152861028</v>
      </c>
      <c r="J601" s="330">
        <f t="shared" si="41"/>
        <v>0.58588183579722652</v>
      </c>
      <c r="K601" s="330">
        <f t="shared" si="41"/>
        <v>0.71952942837299116</v>
      </c>
      <c r="L601" s="330">
        <f t="shared" si="41"/>
        <v>0.82298170623410982</v>
      </c>
      <c r="M601" s="330">
        <f t="shared" si="41"/>
        <v>0.89661538635878846</v>
      </c>
      <c r="N601" s="330">
        <f t="shared" si="41"/>
        <v>0.94080718572523281</v>
      </c>
      <c r="O601" s="330">
        <f t="shared" si="41"/>
        <v>0.9559338213116485</v>
      </c>
      <c r="P601" s="330">
        <f t="shared" si="41"/>
        <v>0.94237201009624139</v>
      </c>
      <c r="Q601" s="330">
        <f t="shared" si="41"/>
        <v>0.92881019888083416</v>
      </c>
      <c r="R601" s="330">
        <f t="shared" si="41"/>
        <v>0.91524838766542704</v>
      </c>
      <c r="S601" s="330">
        <f t="shared" si="41"/>
        <v>0.89844101479163174</v>
      </c>
      <c r="T601" s="330">
        <f t="shared" si="41"/>
        <v>0.8818075112923931</v>
      </c>
      <c r="U601" s="330">
        <f t="shared" si="41"/>
        <v>0.86537685539680365</v>
      </c>
      <c r="V601" s="330">
        <f t="shared" si="41"/>
        <v>0.84917802533395625</v>
      </c>
      <c r="W601" s="330">
        <f t="shared" si="41"/>
        <v>0.83323999933294346</v>
      </c>
      <c r="X601" s="330">
        <f t="shared" si="41"/>
        <v>0.81759175562285824</v>
      </c>
      <c r="Y601" s="330">
        <f t="shared" si="41"/>
        <v>0.80226227243279347</v>
      </c>
      <c r="Z601" s="330">
        <f t="shared" si="41"/>
        <v>0.78728052799184156</v>
      </c>
      <c r="AA601" s="330">
        <f t="shared" si="41"/>
        <v>0.77267550052909528</v>
      </c>
      <c r="AB601" s="330">
        <f t="shared" si="41"/>
        <v>0.75807047306634912</v>
      </c>
      <c r="AC601" s="330">
        <f t="shared" si="41"/>
        <v>0.74346544560360295</v>
      </c>
      <c r="AD601" s="330">
        <f t="shared" si="41"/>
        <v>0.72886041814085678</v>
      </c>
      <c r="AE601" s="330">
        <f t="shared" si="41"/>
        <v>0.71170530651794861</v>
      </c>
      <c r="AF601" s="330">
        <f t="shared" si="41"/>
        <v>0.69579625874602857</v>
      </c>
      <c r="AG601" s="330">
        <f t="shared" si="41"/>
        <v>0.68101736190872586</v>
      </c>
      <c r="AH601" s="330">
        <f t="shared" si="41"/>
        <v>0.66725270308966944</v>
      </c>
      <c r="AI601" s="330">
        <f t="shared" si="41"/>
        <v>0.65438636937248829</v>
      </c>
      <c r="AJ601" s="330">
        <f t="shared" si="41"/>
        <v>0.64230244784081147</v>
      </c>
      <c r="AK601" s="330">
        <f t="shared" si="41"/>
        <v>0.63088502557826787</v>
      </c>
      <c r="AL601" s="330">
        <f t="shared" si="41"/>
        <v>0.62001818966848654</v>
      </c>
      <c r="AM601" s="330">
        <f t="shared" si="41"/>
        <v>0.60958602719509636</v>
      </c>
      <c r="AN601" s="330">
        <f t="shared" si="41"/>
        <v>0.59915386472170618</v>
      </c>
      <c r="AO601" s="330">
        <f t="shared" si="41"/>
        <v>0.58872170224831599</v>
      </c>
      <c r="AP601" s="330">
        <f t="shared" si="41"/>
        <v>0.57828953977492592</v>
      </c>
      <c r="AQ601" s="330">
        <f t="shared" si="41"/>
        <v>0.56623459647234176</v>
      </c>
      <c r="AR601" s="330">
        <f t="shared" si="41"/>
        <v>0.55438250077340689</v>
      </c>
      <c r="AS601" s="330">
        <f t="shared" si="41"/>
        <v>0.54273325267812123</v>
      </c>
      <c r="AT601" s="330">
        <f t="shared" si="41"/>
        <v>0.53128685218648475</v>
      </c>
      <c r="AU601" s="330">
        <f t="shared" si="41"/>
        <v>0.52004329929849757</v>
      </c>
      <c r="AV601" s="330">
        <f t="shared" si="41"/>
        <v>0.50900259401415959</v>
      </c>
      <c r="AW601" s="330">
        <f t="shared" si="41"/>
        <v>0.49816473633347097</v>
      </c>
      <c r="AX601" s="330">
        <f t="shared" si="41"/>
        <v>0.48752972625643154</v>
      </c>
      <c r="AY601" s="330">
        <f t="shared" si="41"/>
        <v>0.47709756378304147</v>
      </c>
      <c r="AZ601" s="330">
        <f t="shared" si="41"/>
        <v>0.4666654013096514</v>
      </c>
      <c r="BA601" s="330">
        <f t="shared" si="41"/>
        <v>0.45623323883626121</v>
      </c>
      <c r="BB601" s="330">
        <f t="shared" si="41"/>
        <v>0.44580107636287103</v>
      </c>
      <c r="BC601" s="330">
        <f t="shared" si="41"/>
        <v>0.43420978472577088</v>
      </c>
      <c r="BD601" s="330">
        <f t="shared" si="41"/>
        <v>0.42276338423413445</v>
      </c>
      <c r="BE601" s="330">
        <f t="shared" si="41"/>
        <v>0.41146187488796176</v>
      </c>
      <c r="BF601" s="330">
        <f t="shared" si="41"/>
        <v>0.40030525668725286</v>
      </c>
      <c r="BG601" s="330">
        <f t="shared" si="41"/>
        <v>0.3892935296320077</v>
      </c>
      <c r="BH601" s="330">
        <f t="shared" si="41"/>
        <v>0.29983773642268752</v>
      </c>
      <c r="BI601" s="330">
        <f t="shared" si="41"/>
        <v>0.22266871234869345</v>
      </c>
      <c r="BJ601" s="330">
        <f t="shared" si="41"/>
        <v>0.15749667511909804</v>
      </c>
      <c r="BK601" s="330">
        <f t="shared" si="41"/>
        <v>0.10403184244297373</v>
      </c>
      <c r="BL601" s="330">
        <f t="shared" si="41"/>
        <v>6.1839540883929275E-2</v>
      </c>
      <c r="BM601" s="330">
        <f t="shared" si="41"/>
        <v>3.0629988151037194E-2</v>
      </c>
      <c r="BN601" s="330">
        <f t="shared" si="41"/>
        <v>1.0113401953369967E-2</v>
      </c>
      <c r="BO601" s="253"/>
      <c r="BP601" s="253"/>
      <c r="BQ601" s="253"/>
      <c r="BR601" s="253"/>
      <c r="BS601" s="253"/>
      <c r="BT601" s="253"/>
      <c r="BU601" s="253"/>
      <c r="BV601" s="253"/>
      <c r="BW601" s="253"/>
      <c r="BX601" s="253"/>
      <c r="BY601" s="253"/>
      <c r="BZ601" s="253"/>
      <c r="CA601" s="253"/>
      <c r="CB601" s="253"/>
      <c r="CC601" s="253"/>
      <c r="CD601" s="253"/>
      <c r="CE601" s="253"/>
      <c r="CF601" s="253"/>
      <c r="CG601" s="253"/>
      <c r="CH601" s="253"/>
      <c r="CI601" s="253"/>
      <c r="CJ601" s="253"/>
      <c r="CK601" s="253"/>
      <c r="CL601" s="253"/>
    </row>
    <row r="602" spans="1:90" x14ac:dyDescent="0.15">
      <c r="C602" s="87"/>
      <c r="D602" s="8" t="s">
        <v>467</v>
      </c>
      <c r="F602" s="8" t="s">
        <v>466</v>
      </c>
      <c r="G602" s="329">
        <f t="shared" ref="G602:BN604" si="42">G32+G222+G412</f>
        <v>0.25480556841255381</v>
      </c>
      <c r="H602" s="329">
        <f t="shared" si="42"/>
        <v>0.251415115608702</v>
      </c>
      <c r="I602" s="329">
        <f t="shared" si="42"/>
        <v>0.24802466280485028</v>
      </c>
      <c r="J602" s="329">
        <f t="shared" si="42"/>
        <v>0.24463421000099844</v>
      </c>
      <c r="K602" s="329">
        <f t="shared" si="42"/>
        <v>0.24124375719714664</v>
      </c>
      <c r="L602" s="329">
        <f t="shared" si="42"/>
        <v>0.23785330439329488</v>
      </c>
      <c r="M602" s="329">
        <f t="shared" si="42"/>
        <v>0.23446285158944308</v>
      </c>
      <c r="N602" s="329">
        <f t="shared" si="42"/>
        <v>0.23107239878559124</v>
      </c>
      <c r="O602" s="329">
        <f t="shared" si="42"/>
        <v>0.22768194598173946</v>
      </c>
      <c r="P602" s="329">
        <f t="shared" si="42"/>
        <v>0.22429149317788769</v>
      </c>
      <c r="Q602" s="329">
        <f t="shared" si="42"/>
        <v>0.22090104037403591</v>
      </c>
      <c r="R602" s="329">
        <f t="shared" si="42"/>
        <v>0.21385933070449756</v>
      </c>
      <c r="S602" s="329">
        <f t="shared" si="42"/>
        <v>0.21020807383881102</v>
      </c>
      <c r="T602" s="329">
        <f t="shared" si="42"/>
        <v>0.20655681697312445</v>
      </c>
      <c r="U602" s="329">
        <f t="shared" si="42"/>
        <v>0.2029055601074379</v>
      </c>
      <c r="V602" s="329">
        <f t="shared" si="42"/>
        <v>0.19925430324175136</v>
      </c>
      <c r="W602" s="329">
        <f t="shared" si="42"/>
        <v>0.19560304637606482</v>
      </c>
      <c r="X602" s="329">
        <f t="shared" si="42"/>
        <v>0.19195178951037828</v>
      </c>
      <c r="Y602" s="329">
        <f t="shared" si="42"/>
        <v>0.18830053264469174</v>
      </c>
      <c r="Z602" s="329">
        <f t="shared" si="42"/>
        <v>0.18464927577900517</v>
      </c>
      <c r="AA602" s="329">
        <f t="shared" si="42"/>
        <v>0.18099801891331863</v>
      </c>
      <c r="AB602" s="329">
        <f t="shared" si="42"/>
        <v>0.17734676204763208</v>
      </c>
      <c r="AC602" s="329">
        <f t="shared" si="42"/>
        <v>0.17369550518194551</v>
      </c>
      <c r="AD602" s="329">
        <f t="shared" si="42"/>
        <v>0.16717540363607669</v>
      </c>
      <c r="AE602" s="329">
        <f t="shared" si="42"/>
        <v>0.16456736301772915</v>
      </c>
      <c r="AF602" s="329">
        <f t="shared" si="42"/>
        <v>0.1619593223993816</v>
      </c>
      <c r="AG602" s="329">
        <f t="shared" si="42"/>
        <v>0.15935128178103408</v>
      </c>
      <c r="AH602" s="329">
        <f t="shared" si="42"/>
        <v>0.15674324116268654</v>
      </c>
      <c r="AI602" s="329">
        <f t="shared" si="42"/>
        <v>0.15413520054433899</v>
      </c>
      <c r="AJ602" s="329">
        <f t="shared" si="42"/>
        <v>0.1515271599259915</v>
      </c>
      <c r="AK602" s="329">
        <f t="shared" si="42"/>
        <v>0.14891911930764395</v>
      </c>
      <c r="AL602" s="329">
        <f t="shared" si="42"/>
        <v>0.14631107868929641</v>
      </c>
      <c r="AM602" s="329">
        <f t="shared" si="42"/>
        <v>0.14370303807094886</v>
      </c>
      <c r="AN602" s="329">
        <f t="shared" si="42"/>
        <v>0.14109499745260135</v>
      </c>
      <c r="AO602" s="329">
        <f t="shared" si="42"/>
        <v>0.13848695683425383</v>
      </c>
      <c r="AP602" s="329">
        <f t="shared" si="42"/>
        <v>0.13405328778306302</v>
      </c>
      <c r="AQ602" s="329">
        <f t="shared" si="42"/>
        <v>0.13144524716471548</v>
      </c>
      <c r="AR602" s="329">
        <f t="shared" si="42"/>
        <v>0.12883720654636793</v>
      </c>
      <c r="AS602" s="329">
        <f t="shared" si="42"/>
        <v>0.12622916592802041</v>
      </c>
      <c r="AT602" s="329">
        <f t="shared" si="42"/>
        <v>0.12362112530967286</v>
      </c>
      <c r="AU602" s="329">
        <f t="shared" si="42"/>
        <v>0.12101308469132534</v>
      </c>
      <c r="AV602" s="329">
        <f t="shared" si="42"/>
        <v>0.11840504407297782</v>
      </c>
      <c r="AW602" s="329">
        <f t="shared" si="42"/>
        <v>0.11579700345463027</v>
      </c>
      <c r="AX602" s="329">
        <f t="shared" si="42"/>
        <v>0.11318896283628276</v>
      </c>
      <c r="AY602" s="329">
        <f t="shared" si="42"/>
        <v>0.11058092221793521</v>
      </c>
      <c r="AZ602" s="329">
        <f t="shared" si="42"/>
        <v>0.10797288159958766</v>
      </c>
      <c r="BA602" s="329">
        <f t="shared" si="42"/>
        <v>0.10536484098124012</v>
      </c>
      <c r="BB602" s="329">
        <f t="shared" si="42"/>
        <v>0.10145278005371884</v>
      </c>
      <c r="BC602" s="329">
        <f t="shared" si="42"/>
        <v>9.8844739435371295E-2</v>
      </c>
      <c r="BD602" s="329">
        <f t="shared" si="42"/>
        <v>9.623669881702375E-2</v>
      </c>
      <c r="BE602" s="329">
        <f t="shared" si="42"/>
        <v>9.3628658198676246E-2</v>
      </c>
      <c r="BF602" s="329">
        <f t="shared" si="42"/>
        <v>9.10206175803287E-2</v>
      </c>
      <c r="BG602" s="329">
        <f t="shared" si="42"/>
        <v>0</v>
      </c>
      <c r="BH602" s="329">
        <f t="shared" si="42"/>
        <v>0</v>
      </c>
      <c r="BI602" s="329">
        <f t="shared" si="42"/>
        <v>0</v>
      </c>
      <c r="BJ602" s="329">
        <f t="shared" si="42"/>
        <v>0</v>
      </c>
      <c r="BK602" s="329">
        <f t="shared" si="42"/>
        <v>0</v>
      </c>
      <c r="BL602" s="329">
        <f t="shared" si="42"/>
        <v>0</v>
      </c>
      <c r="BM602" s="329">
        <f t="shared" si="42"/>
        <v>0</v>
      </c>
      <c r="BN602" s="329">
        <f t="shared" si="42"/>
        <v>0</v>
      </c>
      <c r="BO602" s="253"/>
      <c r="BP602" s="253"/>
      <c r="BQ602" s="253"/>
      <c r="BR602" s="253"/>
      <c r="BS602" s="253"/>
      <c r="BT602" s="253"/>
      <c r="BU602" s="253"/>
      <c r="BV602" s="253"/>
      <c r="BW602" s="253"/>
      <c r="BX602" s="253"/>
      <c r="BY602" s="253"/>
      <c r="BZ602" s="253"/>
      <c r="CA602" s="253"/>
      <c r="CB602" s="253"/>
      <c r="CC602" s="253"/>
      <c r="CD602" s="253"/>
      <c r="CE602" s="253"/>
      <c r="CF602" s="253"/>
      <c r="CG602" s="253"/>
      <c r="CH602" s="253"/>
      <c r="CI602" s="253"/>
      <c r="CJ602" s="253"/>
      <c r="CK602" s="253"/>
      <c r="CL602" s="253"/>
    </row>
    <row r="603" spans="1:90" x14ac:dyDescent="0.15">
      <c r="D603" s="8" t="s">
        <v>468</v>
      </c>
      <c r="F603" s="8" t="s">
        <v>466</v>
      </c>
      <c r="G603" s="329">
        <f t="shared" si="42"/>
        <v>-2.8311729823617088E-2</v>
      </c>
      <c r="H603" s="329">
        <f t="shared" si="42"/>
        <v>-5.6246742669028418E-2</v>
      </c>
      <c r="I603" s="329">
        <f t="shared" si="42"/>
        <v>-8.3805038536234014E-2</v>
      </c>
      <c r="J603" s="329">
        <f t="shared" si="42"/>
        <v>-0.11098661742523383</v>
      </c>
      <c r="K603" s="329">
        <f t="shared" si="42"/>
        <v>-0.13779147933602792</v>
      </c>
      <c r="L603" s="329">
        <f t="shared" si="42"/>
        <v>-0.16421962426861625</v>
      </c>
      <c r="M603" s="329">
        <f t="shared" si="42"/>
        <v>-0.19027105222299878</v>
      </c>
      <c r="N603" s="329">
        <f t="shared" si="42"/>
        <v>-0.21594576319917558</v>
      </c>
      <c r="O603" s="329">
        <f t="shared" si="42"/>
        <v>-0.24124375719714664</v>
      </c>
      <c r="P603" s="329">
        <f t="shared" si="42"/>
        <v>-0.23785330439329486</v>
      </c>
      <c r="Q603" s="329">
        <f t="shared" si="42"/>
        <v>-0.23446285158944305</v>
      </c>
      <c r="R603" s="329">
        <f t="shared" si="42"/>
        <v>-0.23066670357829278</v>
      </c>
      <c r="S603" s="329">
        <f t="shared" si="42"/>
        <v>-0.22684157733804972</v>
      </c>
      <c r="T603" s="329">
        <f t="shared" si="42"/>
        <v>-0.22298747286871393</v>
      </c>
      <c r="U603" s="329">
        <f t="shared" si="42"/>
        <v>-0.21910439017028538</v>
      </c>
      <c r="V603" s="329">
        <f t="shared" si="42"/>
        <v>-0.2151923292427641</v>
      </c>
      <c r="W603" s="329">
        <f t="shared" si="42"/>
        <v>-0.21125129008615004</v>
      </c>
      <c r="X603" s="329">
        <f t="shared" si="42"/>
        <v>-0.20728127270044322</v>
      </c>
      <c r="Y603" s="329">
        <f t="shared" si="42"/>
        <v>-0.20328227708564364</v>
      </c>
      <c r="Z603" s="329">
        <f t="shared" si="42"/>
        <v>-0.19925430324175136</v>
      </c>
      <c r="AA603" s="329">
        <f t="shared" si="42"/>
        <v>-0.19560304637606485</v>
      </c>
      <c r="AB603" s="329">
        <f t="shared" si="42"/>
        <v>-0.19195178951037828</v>
      </c>
      <c r="AC603" s="329">
        <f t="shared" si="42"/>
        <v>-0.18830053264469174</v>
      </c>
      <c r="AD603" s="329">
        <f t="shared" si="42"/>
        <v>-0.18433051525898492</v>
      </c>
      <c r="AE603" s="329">
        <f t="shared" si="42"/>
        <v>-0.18047641078964913</v>
      </c>
      <c r="AF603" s="329">
        <f t="shared" si="42"/>
        <v>-0.17673821923668431</v>
      </c>
      <c r="AG603" s="329">
        <f t="shared" si="42"/>
        <v>-0.1731159406000905</v>
      </c>
      <c r="AH603" s="329">
        <f t="shared" si="42"/>
        <v>-0.16960957487986772</v>
      </c>
      <c r="AI603" s="329">
        <f t="shared" si="42"/>
        <v>-0.16621912207601588</v>
      </c>
      <c r="AJ603" s="329">
        <f t="shared" si="42"/>
        <v>-0.16294458218853514</v>
      </c>
      <c r="AK603" s="329">
        <f t="shared" si="42"/>
        <v>-0.15978595521742534</v>
      </c>
      <c r="AL603" s="329">
        <f t="shared" si="42"/>
        <v>-0.15674324116268654</v>
      </c>
      <c r="AM603" s="329">
        <f t="shared" si="42"/>
        <v>-0.15413520054433905</v>
      </c>
      <c r="AN603" s="329">
        <f t="shared" si="42"/>
        <v>-0.15152715992599147</v>
      </c>
      <c r="AO603" s="329">
        <f t="shared" si="42"/>
        <v>-0.14891911930764395</v>
      </c>
      <c r="AP603" s="329">
        <f t="shared" si="42"/>
        <v>-0.14610823108564716</v>
      </c>
      <c r="AQ603" s="329">
        <f t="shared" si="42"/>
        <v>-0.14329734286365037</v>
      </c>
      <c r="AR603" s="329">
        <f t="shared" si="42"/>
        <v>-0.14048645464165357</v>
      </c>
      <c r="AS603" s="329">
        <f t="shared" si="42"/>
        <v>-0.13767556641965681</v>
      </c>
      <c r="AT603" s="329">
        <f t="shared" si="42"/>
        <v>-0.13486467819766004</v>
      </c>
      <c r="AU603" s="329">
        <f t="shared" si="42"/>
        <v>-0.13205378997566325</v>
      </c>
      <c r="AV603" s="329">
        <f t="shared" si="42"/>
        <v>-0.12924290175366643</v>
      </c>
      <c r="AW603" s="329">
        <f t="shared" si="42"/>
        <v>-0.12643201353166966</v>
      </c>
      <c r="AX603" s="329">
        <f t="shared" si="42"/>
        <v>-0.12362112530967287</v>
      </c>
      <c r="AY603" s="329">
        <f t="shared" si="42"/>
        <v>-0.12101308469132535</v>
      </c>
      <c r="AZ603" s="329">
        <f t="shared" si="42"/>
        <v>-0.11840504407297781</v>
      </c>
      <c r="BA603" s="329">
        <f t="shared" si="42"/>
        <v>-0.11579700345463026</v>
      </c>
      <c r="BB603" s="329">
        <f t="shared" si="42"/>
        <v>-0.11304407169081898</v>
      </c>
      <c r="BC603" s="329">
        <f t="shared" si="42"/>
        <v>-0.11029113992700772</v>
      </c>
      <c r="BD603" s="329">
        <f t="shared" si="42"/>
        <v>-0.10753820816319642</v>
      </c>
      <c r="BE603" s="329">
        <f t="shared" si="42"/>
        <v>-0.10478527639938513</v>
      </c>
      <c r="BF603" s="329">
        <f t="shared" si="42"/>
        <v>-0.10203234463557387</v>
      </c>
      <c r="BG603" s="329">
        <f t="shared" si="42"/>
        <v>-8.9455793209320206E-2</v>
      </c>
      <c r="BH603" s="329">
        <f t="shared" si="42"/>
        <v>-7.7169024073994064E-2</v>
      </c>
      <c r="BI603" s="329">
        <f t="shared" si="42"/>
        <v>-6.5172037229595414E-2</v>
      </c>
      <c r="BJ603" s="329">
        <f t="shared" si="42"/>
        <v>-5.3464832676124306E-2</v>
      </c>
      <c r="BK603" s="329">
        <f t="shared" si="42"/>
        <v>-4.2192301559044451E-2</v>
      </c>
      <c r="BL603" s="329">
        <f t="shared" si="42"/>
        <v>-3.1209552732892082E-2</v>
      </c>
      <c r="BM603" s="329">
        <f t="shared" si="42"/>
        <v>-2.0516586197667226E-2</v>
      </c>
      <c r="BN603" s="329">
        <f t="shared" si="42"/>
        <v>-1.0113401953369849E-2</v>
      </c>
      <c r="BO603" s="253"/>
      <c r="BP603" s="253"/>
      <c r="BQ603" s="253"/>
      <c r="BR603" s="253"/>
      <c r="BS603" s="253"/>
      <c r="BT603" s="253"/>
      <c r="BU603" s="253"/>
      <c r="BV603" s="253"/>
      <c r="BW603" s="253"/>
      <c r="BX603" s="253"/>
      <c r="BY603" s="253"/>
      <c r="BZ603" s="253"/>
      <c r="CA603" s="253"/>
      <c r="CB603" s="253"/>
      <c r="CC603" s="253"/>
      <c r="CD603" s="253"/>
      <c r="CE603" s="253"/>
      <c r="CF603" s="253"/>
      <c r="CG603" s="253"/>
      <c r="CH603" s="253"/>
      <c r="CI603" s="253"/>
      <c r="CJ603" s="253"/>
      <c r="CK603" s="253"/>
      <c r="CL603" s="253"/>
    </row>
    <row r="604" spans="1:90" s="333" customFormat="1" x14ac:dyDescent="0.15">
      <c r="A604" s="121"/>
      <c r="B604" s="8"/>
      <c r="C604" s="8"/>
      <c r="D604" s="332" t="s">
        <v>469</v>
      </c>
      <c r="F604" s="334" t="s">
        <v>466</v>
      </c>
      <c r="G604" s="335">
        <f t="shared" si="42"/>
        <v>0</v>
      </c>
      <c r="H604" s="335">
        <f t="shared" si="42"/>
        <v>0</v>
      </c>
      <c r="I604" s="335">
        <f t="shared" si="42"/>
        <v>0</v>
      </c>
      <c r="J604" s="335">
        <f t="shared" si="42"/>
        <v>0</v>
      </c>
      <c r="K604" s="335">
        <f t="shared" si="42"/>
        <v>0</v>
      </c>
      <c r="L604" s="335">
        <f t="shared" si="42"/>
        <v>0</v>
      </c>
      <c r="M604" s="335">
        <f t="shared" si="42"/>
        <v>0</v>
      </c>
      <c r="N604" s="335">
        <f t="shared" si="42"/>
        <v>0</v>
      </c>
      <c r="O604" s="335">
        <f t="shared" si="42"/>
        <v>0</v>
      </c>
      <c r="P604" s="335">
        <f t="shared" si="42"/>
        <v>0</v>
      </c>
      <c r="Q604" s="335">
        <f t="shared" si="42"/>
        <v>0</v>
      </c>
      <c r="R604" s="335">
        <f t="shared" si="42"/>
        <v>0</v>
      </c>
      <c r="S604" s="335">
        <f t="shared" si="42"/>
        <v>0</v>
      </c>
      <c r="T604" s="335">
        <f t="shared" si="42"/>
        <v>0</v>
      </c>
      <c r="U604" s="335">
        <f t="shared" si="42"/>
        <v>0</v>
      </c>
      <c r="V604" s="335">
        <f t="shared" si="42"/>
        <v>0</v>
      </c>
      <c r="W604" s="335">
        <f t="shared" si="42"/>
        <v>0</v>
      </c>
      <c r="X604" s="335">
        <f t="shared" si="42"/>
        <v>0</v>
      </c>
      <c r="Y604" s="335">
        <f t="shared" si="42"/>
        <v>0</v>
      </c>
      <c r="Z604" s="335">
        <f t="shared" si="42"/>
        <v>0</v>
      </c>
      <c r="AA604" s="335">
        <f t="shared" si="42"/>
        <v>0</v>
      </c>
      <c r="AB604" s="335">
        <f t="shared" si="42"/>
        <v>0</v>
      </c>
      <c r="AC604" s="335">
        <f t="shared" si="42"/>
        <v>0</v>
      </c>
      <c r="AD604" s="335">
        <f t="shared" si="42"/>
        <v>0</v>
      </c>
      <c r="AE604" s="335">
        <f t="shared" si="42"/>
        <v>0</v>
      </c>
      <c r="AF604" s="335">
        <f t="shared" si="42"/>
        <v>0</v>
      </c>
      <c r="AG604" s="335">
        <f t="shared" si="42"/>
        <v>0</v>
      </c>
      <c r="AH604" s="335">
        <f t="shared" si="42"/>
        <v>0</v>
      </c>
      <c r="AI604" s="335">
        <f t="shared" si="42"/>
        <v>0</v>
      </c>
      <c r="AJ604" s="335">
        <f t="shared" si="42"/>
        <v>0</v>
      </c>
      <c r="AK604" s="335">
        <f t="shared" si="42"/>
        <v>0</v>
      </c>
      <c r="AL604" s="335">
        <f t="shared" si="42"/>
        <v>0</v>
      </c>
      <c r="AM604" s="335">
        <f t="shared" si="42"/>
        <v>0</v>
      </c>
      <c r="AN604" s="335">
        <f t="shared" si="42"/>
        <v>0</v>
      </c>
      <c r="AO604" s="335">
        <f t="shared" si="42"/>
        <v>0</v>
      </c>
      <c r="AP604" s="335">
        <f t="shared" si="42"/>
        <v>0</v>
      </c>
      <c r="AQ604" s="335">
        <f t="shared" si="42"/>
        <v>0</v>
      </c>
      <c r="AR604" s="335">
        <f t="shared" si="42"/>
        <v>0</v>
      </c>
      <c r="AS604" s="335">
        <f t="shared" si="42"/>
        <v>0</v>
      </c>
      <c r="AT604" s="335">
        <f t="shared" si="42"/>
        <v>0</v>
      </c>
      <c r="AU604" s="335">
        <f t="shared" si="42"/>
        <v>0</v>
      </c>
      <c r="AV604" s="335">
        <f t="shared" si="42"/>
        <v>0</v>
      </c>
      <c r="AW604" s="335">
        <f t="shared" si="42"/>
        <v>0</v>
      </c>
      <c r="AX604" s="335">
        <f t="shared" si="42"/>
        <v>0</v>
      </c>
      <c r="AY604" s="335">
        <f t="shared" si="42"/>
        <v>0</v>
      </c>
      <c r="AZ604" s="335">
        <f t="shared" si="42"/>
        <v>0</v>
      </c>
      <c r="BA604" s="335">
        <f t="shared" si="42"/>
        <v>0</v>
      </c>
      <c r="BB604" s="335">
        <f t="shared" si="42"/>
        <v>0</v>
      </c>
      <c r="BC604" s="335">
        <f t="shared" si="42"/>
        <v>0</v>
      </c>
      <c r="BD604" s="335">
        <f t="shared" si="42"/>
        <v>0</v>
      </c>
      <c r="BE604" s="335">
        <f t="shared" si="42"/>
        <v>0</v>
      </c>
      <c r="BF604" s="335">
        <f t="shared" si="42"/>
        <v>0</v>
      </c>
      <c r="BG604" s="335">
        <f t="shared" si="42"/>
        <v>0</v>
      </c>
      <c r="BH604" s="335">
        <f t="shared" si="42"/>
        <v>0</v>
      </c>
      <c r="BI604" s="335">
        <f t="shared" si="42"/>
        <v>0</v>
      </c>
      <c r="BJ604" s="335">
        <f t="shared" si="42"/>
        <v>0</v>
      </c>
      <c r="BK604" s="335">
        <f t="shared" si="42"/>
        <v>0</v>
      </c>
      <c r="BL604" s="335">
        <f t="shared" si="42"/>
        <v>0</v>
      </c>
      <c r="BM604" s="335">
        <f t="shared" si="42"/>
        <v>0</v>
      </c>
      <c r="BN604" s="335">
        <f t="shared" si="42"/>
        <v>0</v>
      </c>
      <c r="BO604" s="340"/>
      <c r="BP604" s="340"/>
      <c r="BQ604" s="340"/>
      <c r="BR604" s="340"/>
      <c r="BS604" s="340"/>
      <c r="BT604" s="340"/>
      <c r="BU604" s="340"/>
      <c r="BV604" s="340"/>
      <c r="BW604" s="340"/>
      <c r="BX604" s="340"/>
      <c r="BY604" s="340"/>
      <c r="BZ604" s="340"/>
      <c r="CA604" s="340"/>
      <c r="CB604" s="340"/>
      <c r="CC604" s="340"/>
      <c r="CD604" s="340"/>
      <c r="CE604" s="340"/>
      <c r="CF604" s="340"/>
      <c r="CG604" s="340"/>
      <c r="CH604" s="340"/>
      <c r="CI604" s="340"/>
      <c r="CJ604" s="340"/>
      <c r="CK604" s="340"/>
      <c r="CL604" s="340"/>
    </row>
    <row r="605" spans="1:90" s="333" customFormat="1" x14ac:dyDescent="0.15">
      <c r="A605" s="121"/>
      <c r="B605" s="8"/>
      <c r="C605" s="8"/>
      <c r="D605" s="341" t="s">
        <v>473</v>
      </c>
      <c r="F605" s="334" t="s">
        <v>466</v>
      </c>
      <c r="G605" s="335">
        <f t="shared" ref="G605:BN605" si="43">G95+G285+G475</f>
        <v>-2.8311729823617088E-2</v>
      </c>
      <c r="H605" s="335">
        <f t="shared" si="43"/>
        <v>-5.6246742669028418E-2</v>
      </c>
      <c r="I605" s="335">
        <f t="shared" si="43"/>
        <v>-8.3805038536234014E-2</v>
      </c>
      <c r="J605" s="335">
        <f t="shared" si="43"/>
        <v>-0.11098661742523383</v>
      </c>
      <c r="K605" s="335">
        <f t="shared" si="43"/>
        <v>-0.13779147933602792</v>
      </c>
      <c r="L605" s="335">
        <f t="shared" si="43"/>
        <v>-0.16421962426861625</v>
      </c>
      <c r="M605" s="335">
        <f t="shared" si="43"/>
        <v>-0.19027105222299878</v>
      </c>
      <c r="N605" s="335">
        <f t="shared" si="43"/>
        <v>-0.21594576319917558</v>
      </c>
      <c r="O605" s="335">
        <f t="shared" si="43"/>
        <v>-0.24124375719714664</v>
      </c>
      <c r="P605" s="335">
        <f t="shared" si="43"/>
        <v>-0.23785330439329486</v>
      </c>
      <c r="Q605" s="335">
        <f t="shared" si="43"/>
        <v>-0.23446285158944305</v>
      </c>
      <c r="R605" s="335">
        <f t="shared" si="43"/>
        <v>-0.23066670357829278</v>
      </c>
      <c r="S605" s="335">
        <f t="shared" si="43"/>
        <v>-0.22684157733804972</v>
      </c>
      <c r="T605" s="335">
        <f t="shared" si="43"/>
        <v>-0.22298747286871393</v>
      </c>
      <c r="U605" s="335">
        <f t="shared" si="43"/>
        <v>-0.21910439017028538</v>
      </c>
      <c r="V605" s="335">
        <f t="shared" si="43"/>
        <v>-0.2151923292427641</v>
      </c>
      <c r="W605" s="335">
        <f t="shared" si="43"/>
        <v>-0.21125129008615004</v>
      </c>
      <c r="X605" s="335">
        <f t="shared" si="43"/>
        <v>-0.20728127270044322</v>
      </c>
      <c r="Y605" s="335">
        <f t="shared" si="43"/>
        <v>-0.20328227708564364</v>
      </c>
      <c r="Z605" s="335">
        <f t="shared" si="43"/>
        <v>-0.19925430324175136</v>
      </c>
      <c r="AA605" s="335">
        <f t="shared" si="43"/>
        <v>-0.19560304637606485</v>
      </c>
      <c r="AB605" s="335">
        <f t="shared" si="43"/>
        <v>-0.19195178951037828</v>
      </c>
      <c r="AC605" s="335">
        <f t="shared" si="43"/>
        <v>-0.18830053264469174</v>
      </c>
      <c r="AD605" s="335">
        <f t="shared" si="43"/>
        <v>-0.18433051525898492</v>
      </c>
      <c r="AE605" s="335">
        <f t="shared" si="43"/>
        <v>-0.18047641078964913</v>
      </c>
      <c r="AF605" s="335">
        <f t="shared" si="43"/>
        <v>-0.17673821923668431</v>
      </c>
      <c r="AG605" s="335">
        <f t="shared" si="43"/>
        <v>-0.1731159406000905</v>
      </c>
      <c r="AH605" s="335">
        <f t="shared" si="43"/>
        <v>-0.16960957487986772</v>
      </c>
      <c r="AI605" s="335">
        <f t="shared" si="43"/>
        <v>-0.16621912207601588</v>
      </c>
      <c r="AJ605" s="335">
        <f t="shared" si="43"/>
        <v>-0.16294458218853514</v>
      </c>
      <c r="AK605" s="335">
        <f t="shared" si="43"/>
        <v>-0.15978595521742534</v>
      </c>
      <c r="AL605" s="335">
        <f t="shared" si="43"/>
        <v>-0.15674324116268654</v>
      </c>
      <c r="AM605" s="335">
        <f t="shared" si="43"/>
        <v>-0.15413520054433905</v>
      </c>
      <c r="AN605" s="335">
        <f t="shared" si="43"/>
        <v>-0.15152715992599147</v>
      </c>
      <c r="AO605" s="335">
        <f t="shared" si="43"/>
        <v>-0.14891911930764395</v>
      </c>
      <c r="AP605" s="335">
        <f t="shared" si="43"/>
        <v>-0.14610823108564716</v>
      </c>
      <c r="AQ605" s="335">
        <f t="shared" si="43"/>
        <v>-0.14329734286365037</v>
      </c>
      <c r="AR605" s="335">
        <f t="shared" si="43"/>
        <v>-0.14048645464165357</v>
      </c>
      <c r="AS605" s="335">
        <f t="shared" si="43"/>
        <v>-0.13767556641965681</v>
      </c>
      <c r="AT605" s="335">
        <f t="shared" si="43"/>
        <v>-0.13486467819766004</v>
      </c>
      <c r="AU605" s="335">
        <f t="shared" si="43"/>
        <v>-0.13205378997566325</v>
      </c>
      <c r="AV605" s="335">
        <f t="shared" si="43"/>
        <v>-0.12924290175366643</v>
      </c>
      <c r="AW605" s="335">
        <f t="shared" si="43"/>
        <v>-0.12643201353166966</v>
      </c>
      <c r="AX605" s="335">
        <f t="shared" si="43"/>
        <v>-0.12362112530967287</v>
      </c>
      <c r="AY605" s="335">
        <f t="shared" si="43"/>
        <v>-0.12101308469132535</v>
      </c>
      <c r="AZ605" s="335">
        <f t="shared" si="43"/>
        <v>-0.11840504407297781</v>
      </c>
      <c r="BA605" s="335">
        <f t="shared" si="43"/>
        <v>-0.11579700345463026</v>
      </c>
      <c r="BB605" s="335">
        <f t="shared" si="43"/>
        <v>-0.11304407169081898</v>
      </c>
      <c r="BC605" s="335">
        <f t="shared" si="43"/>
        <v>-0.11029113992700772</v>
      </c>
      <c r="BD605" s="335">
        <f t="shared" si="43"/>
        <v>-0.10753820816319642</v>
      </c>
      <c r="BE605" s="335">
        <f t="shared" si="43"/>
        <v>-0.10478527639938513</v>
      </c>
      <c r="BF605" s="335">
        <f t="shared" si="43"/>
        <v>-0.10203234463557387</v>
      </c>
      <c r="BG605" s="335">
        <f t="shared" si="43"/>
        <v>-8.9455793209320206E-2</v>
      </c>
      <c r="BH605" s="335">
        <f t="shared" si="43"/>
        <v>-7.7169024073994064E-2</v>
      </c>
      <c r="BI605" s="335">
        <f t="shared" si="43"/>
        <v>-6.5172037229595414E-2</v>
      </c>
      <c r="BJ605" s="335">
        <f t="shared" si="43"/>
        <v>-5.3464832676124306E-2</v>
      </c>
      <c r="BK605" s="335">
        <f t="shared" si="43"/>
        <v>-4.2192301559044451E-2</v>
      </c>
      <c r="BL605" s="335">
        <f t="shared" si="43"/>
        <v>-3.1209552732892082E-2</v>
      </c>
      <c r="BM605" s="335">
        <f t="shared" si="43"/>
        <v>-2.0516586197667226E-2</v>
      </c>
      <c r="BN605" s="335">
        <f t="shared" si="43"/>
        <v>-1.0113401953369849E-2</v>
      </c>
      <c r="BO605" s="340"/>
      <c r="BP605" s="340"/>
      <c r="BQ605" s="340"/>
      <c r="BR605" s="340"/>
      <c r="BS605" s="340"/>
      <c r="BT605" s="340"/>
      <c r="BU605" s="340"/>
      <c r="BV605" s="340"/>
      <c r="BW605" s="340"/>
      <c r="BX605" s="340"/>
      <c r="BY605" s="340"/>
      <c r="BZ605" s="340"/>
      <c r="CA605" s="340"/>
      <c r="CB605" s="340"/>
      <c r="CC605" s="340"/>
      <c r="CD605" s="340"/>
      <c r="CE605" s="340"/>
      <c r="CF605" s="340"/>
      <c r="CG605" s="340"/>
      <c r="CH605" s="340"/>
      <c r="CI605" s="340"/>
      <c r="CJ605" s="340"/>
      <c r="CK605" s="340"/>
      <c r="CL605" s="340"/>
    </row>
    <row r="606" spans="1:90" x14ac:dyDescent="0.15">
      <c r="D606" s="87" t="s">
        <v>457</v>
      </c>
      <c r="F606" s="8" t="s">
        <v>466</v>
      </c>
      <c r="G606" s="330">
        <f>G601+G602+G603</f>
        <v>0.22649383858893671</v>
      </c>
      <c r="H606" s="330">
        <f t="shared" ref="H606:BN606" si="44">H601+H602+H603</f>
        <v>0.42166221152861028</v>
      </c>
      <c r="I606" s="330">
        <f t="shared" si="44"/>
        <v>0.58588183579722652</v>
      </c>
      <c r="J606" s="330">
        <f t="shared" si="44"/>
        <v>0.71952942837299116</v>
      </c>
      <c r="K606" s="330">
        <f t="shared" si="44"/>
        <v>0.82298170623410982</v>
      </c>
      <c r="L606" s="330">
        <f t="shared" si="44"/>
        <v>0.89661538635878846</v>
      </c>
      <c r="M606" s="330">
        <f t="shared" si="44"/>
        <v>0.94080718572523281</v>
      </c>
      <c r="N606" s="330">
        <f t="shared" si="44"/>
        <v>0.9559338213116485</v>
      </c>
      <c r="O606" s="330">
        <f t="shared" si="44"/>
        <v>0.94237201009624139</v>
      </c>
      <c r="P606" s="330">
        <f t="shared" si="44"/>
        <v>0.92881019888083416</v>
      </c>
      <c r="Q606" s="330">
        <f t="shared" si="44"/>
        <v>0.91524838766542704</v>
      </c>
      <c r="R606" s="330">
        <f t="shared" si="44"/>
        <v>0.89844101479163174</v>
      </c>
      <c r="S606" s="330">
        <f t="shared" si="44"/>
        <v>0.8818075112923931</v>
      </c>
      <c r="T606" s="330">
        <f t="shared" si="44"/>
        <v>0.86537685539680365</v>
      </c>
      <c r="U606" s="330">
        <f t="shared" si="44"/>
        <v>0.84917802533395625</v>
      </c>
      <c r="V606" s="330">
        <f t="shared" si="44"/>
        <v>0.83323999933294346</v>
      </c>
      <c r="W606" s="330">
        <f t="shared" si="44"/>
        <v>0.81759175562285824</v>
      </c>
      <c r="X606" s="330">
        <f t="shared" si="44"/>
        <v>0.80226227243279347</v>
      </c>
      <c r="Y606" s="330">
        <f t="shared" si="44"/>
        <v>0.78728052799184156</v>
      </c>
      <c r="Z606" s="330">
        <f t="shared" si="44"/>
        <v>0.77267550052909528</v>
      </c>
      <c r="AA606" s="330">
        <f t="shared" si="44"/>
        <v>0.75807047306634912</v>
      </c>
      <c r="AB606" s="330">
        <f t="shared" si="44"/>
        <v>0.74346544560360295</v>
      </c>
      <c r="AC606" s="330">
        <f t="shared" si="44"/>
        <v>0.72886041814085678</v>
      </c>
      <c r="AD606" s="330">
        <f t="shared" si="44"/>
        <v>0.71170530651794861</v>
      </c>
      <c r="AE606" s="330">
        <f t="shared" si="44"/>
        <v>0.69579625874602857</v>
      </c>
      <c r="AF606" s="330">
        <f t="shared" si="44"/>
        <v>0.68101736190872586</v>
      </c>
      <c r="AG606" s="330">
        <f t="shared" si="44"/>
        <v>0.66725270308966944</v>
      </c>
      <c r="AH606" s="330">
        <f t="shared" si="44"/>
        <v>0.65438636937248829</v>
      </c>
      <c r="AI606" s="330">
        <f t="shared" si="44"/>
        <v>0.64230244784081147</v>
      </c>
      <c r="AJ606" s="330">
        <f t="shared" si="44"/>
        <v>0.63088502557826787</v>
      </c>
      <c r="AK606" s="330">
        <f t="shared" si="44"/>
        <v>0.62001818966848654</v>
      </c>
      <c r="AL606" s="330">
        <f t="shared" si="44"/>
        <v>0.60958602719509636</v>
      </c>
      <c r="AM606" s="330">
        <f t="shared" si="44"/>
        <v>0.59915386472170618</v>
      </c>
      <c r="AN606" s="330">
        <f t="shared" si="44"/>
        <v>0.58872170224831599</v>
      </c>
      <c r="AO606" s="330">
        <f t="shared" si="44"/>
        <v>0.57828953977492592</v>
      </c>
      <c r="AP606" s="330">
        <f t="shared" si="44"/>
        <v>0.56623459647234176</v>
      </c>
      <c r="AQ606" s="330">
        <f t="shared" si="44"/>
        <v>0.55438250077340689</v>
      </c>
      <c r="AR606" s="330">
        <f t="shared" si="44"/>
        <v>0.54273325267812123</v>
      </c>
      <c r="AS606" s="330">
        <f t="shared" si="44"/>
        <v>0.53128685218648475</v>
      </c>
      <c r="AT606" s="330">
        <f t="shared" si="44"/>
        <v>0.52004329929849757</v>
      </c>
      <c r="AU606" s="330">
        <f t="shared" si="44"/>
        <v>0.50900259401415959</v>
      </c>
      <c r="AV606" s="330">
        <f t="shared" si="44"/>
        <v>0.49816473633347097</v>
      </c>
      <c r="AW606" s="330">
        <f t="shared" si="44"/>
        <v>0.48752972625643154</v>
      </c>
      <c r="AX606" s="330">
        <f t="shared" si="44"/>
        <v>0.47709756378304147</v>
      </c>
      <c r="AY606" s="330">
        <f t="shared" si="44"/>
        <v>0.4666654013096514</v>
      </c>
      <c r="AZ606" s="330">
        <f t="shared" si="44"/>
        <v>0.45623323883626121</v>
      </c>
      <c r="BA606" s="330">
        <f t="shared" si="44"/>
        <v>0.44580107636287103</v>
      </c>
      <c r="BB606" s="330">
        <f t="shared" si="44"/>
        <v>0.43420978472577088</v>
      </c>
      <c r="BC606" s="330">
        <f t="shared" si="44"/>
        <v>0.42276338423413445</v>
      </c>
      <c r="BD606" s="330">
        <f t="shared" si="44"/>
        <v>0.41146187488796176</v>
      </c>
      <c r="BE606" s="330">
        <f t="shared" si="44"/>
        <v>0.40030525668725286</v>
      </c>
      <c r="BF606" s="330">
        <f t="shared" si="44"/>
        <v>0.3892935296320077</v>
      </c>
      <c r="BG606" s="330">
        <f t="shared" si="44"/>
        <v>0.29983773642268752</v>
      </c>
      <c r="BH606" s="330">
        <f t="shared" si="44"/>
        <v>0.22266871234869345</v>
      </c>
      <c r="BI606" s="330">
        <f t="shared" si="44"/>
        <v>0.15749667511909804</v>
      </c>
      <c r="BJ606" s="330">
        <f t="shared" si="44"/>
        <v>0.10403184244297373</v>
      </c>
      <c r="BK606" s="330">
        <f t="shared" si="44"/>
        <v>6.1839540883929275E-2</v>
      </c>
      <c r="BL606" s="330">
        <f t="shared" si="44"/>
        <v>3.0629988151037194E-2</v>
      </c>
      <c r="BM606" s="330">
        <f t="shared" si="44"/>
        <v>1.0113401953369967E-2</v>
      </c>
      <c r="BN606" s="330">
        <f t="shared" si="44"/>
        <v>1.1796119636642288E-16</v>
      </c>
      <c r="BO606" s="253"/>
      <c r="BP606" s="253"/>
      <c r="BQ606" s="253"/>
      <c r="BR606" s="253"/>
      <c r="BS606" s="253"/>
      <c r="BT606" s="253"/>
      <c r="BU606" s="253"/>
      <c r="BV606" s="253"/>
      <c r="BW606" s="253"/>
      <c r="BX606" s="253"/>
      <c r="BY606" s="253"/>
      <c r="BZ606" s="253"/>
      <c r="CA606" s="253"/>
      <c r="CB606" s="253"/>
      <c r="CC606" s="253"/>
      <c r="CD606" s="253"/>
      <c r="CE606" s="253"/>
      <c r="CF606" s="253"/>
      <c r="CG606" s="253"/>
      <c r="CH606" s="253"/>
      <c r="CI606" s="253"/>
      <c r="CJ606" s="253"/>
      <c r="CK606" s="253"/>
      <c r="CL606" s="253"/>
    </row>
    <row r="607" spans="1:90" x14ac:dyDescent="0.15">
      <c r="G607" s="320"/>
      <c r="H607" s="320"/>
      <c r="I607" s="320"/>
      <c r="J607" s="320"/>
      <c r="K607" s="320"/>
      <c r="L607" s="320"/>
      <c r="M607" s="320"/>
      <c r="N607" s="320"/>
      <c r="O607" s="320"/>
      <c r="P607" s="320"/>
      <c r="Q607" s="320"/>
      <c r="R607" s="320"/>
      <c r="S607" s="320"/>
      <c r="T607" s="320"/>
      <c r="U607" s="320"/>
      <c r="V607" s="320"/>
      <c r="W607" s="320"/>
      <c r="X607" s="320"/>
      <c r="Y607" s="320"/>
      <c r="Z607" s="320"/>
      <c r="AA607" s="320"/>
      <c r="AB607" s="320"/>
      <c r="AC607" s="320"/>
      <c r="AD607" s="320"/>
      <c r="AE607" s="320"/>
      <c r="AF607" s="320"/>
      <c r="AG607" s="320"/>
      <c r="AH607" s="320"/>
      <c r="AI607" s="320"/>
      <c r="AJ607" s="320"/>
      <c r="AK607" s="320"/>
      <c r="AL607" s="320"/>
      <c r="AM607" s="320"/>
      <c r="AN607" s="320"/>
      <c r="AO607" s="320"/>
      <c r="AP607" s="320"/>
      <c r="AQ607" s="320"/>
      <c r="AR607" s="320"/>
      <c r="AS607" s="320"/>
      <c r="AT607" s="320"/>
      <c r="AU607" s="320"/>
      <c r="AV607" s="320"/>
      <c r="AW607" s="320"/>
      <c r="AX607" s="320"/>
      <c r="AY607" s="320"/>
      <c r="AZ607" s="320"/>
      <c r="BA607" s="320"/>
      <c r="BB607" s="320"/>
      <c r="BC607" s="320"/>
      <c r="BD607" s="320"/>
      <c r="BE607" s="320"/>
      <c r="BF607" s="320"/>
      <c r="BG607" s="320"/>
      <c r="BH607" s="320"/>
      <c r="BI607" s="320"/>
      <c r="BJ607" s="320"/>
      <c r="BK607" s="320"/>
      <c r="BL607" s="320"/>
      <c r="BM607" s="320"/>
      <c r="BN607" s="320"/>
      <c r="BO607" s="258"/>
      <c r="BP607" s="258"/>
      <c r="BQ607" s="258"/>
      <c r="BR607" s="258"/>
      <c r="BS607" s="258"/>
      <c r="BT607" s="258"/>
      <c r="BU607" s="258"/>
      <c r="BV607" s="258"/>
      <c r="BW607" s="258"/>
      <c r="BX607" s="258"/>
      <c r="BY607" s="258"/>
      <c r="BZ607" s="258"/>
      <c r="CA607" s="258"/>
      <c r="CB607" s="258"/>
      <c r="CC607" s="258"/>
      <c r="CD607" s="258"/>
      <c r="CE607" s="258"/>
      <c r="CF607" s="258"/>
      <c r="CG607" s="258"/>
      <c r="CH607" s="258"/>
      <c r="CI607" s="258"/>
      <c r="CJ607" s="258"/>
      <c r="CK607" s="258"/>
      <c r="CL607" s="258"/>
    </row>
    <row r="608" spans="1:90" ht="14" thickBot="1" x14ac:dyDescent="0.2">
      <c r="A608" s="317"/>
      <c r="B608" s="318" t="s">
        <v>474</v>
      </c>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c r="AB608" s="319"/>
      <c r="AC608" s="319"/>
      <c r="AD608" s="319"/>
      <c r="AE608" s="319"/>
      <c r="AF608" s="319"/>
      <c r="AG608" s="319"/>
      <c r="AH608" s="319"/>
      <c r="AI608" s="319"/>
      <c r="AJ608" s="319"/>
      <c r="AK608" s="319"/>
      <c r="AL608" s="319"/>
      <c r="AM608" s="319"/>
      <c r="AN608" s="319"/>
      <c r="AO608" s="319"/>
      <c r="AP608" s="319"/>
      <c r="AQ608" s="319"/>
      <c r="AR608" s="319"/>
      <c r="AS608" s="319"/>
      <c r="AT608" s="319"/>
      <c r="AU608" s="319"/>
      <c r="AV608" s="319"/>
      <c r="AW608" s="319"/>
      <c r="AX608" s="319"/>
      <c r="AY608" s="319"/>
      <c r="AZ608" s="319"/>
      <c r="BA608" s="319"/>
      <c r="BB608" s="319"/>
      <c r="BC608" s="319"/>
      <c r="BD608" s="319"/>
      <c r="BE608" s="319"/>
      <c r="BF608" s="319"/>
      <c r="BG608" s="319"/>
      <c r="BH608" s="319"/>
      <c r="BI608" s="319"/>
      <c r="BJ608" s="319"/>
      <c r="BK608" s="319"/>
      <c r="BL608" s="319"/>
      <c r="BM608" s="319"/>
      <c r="BN608" s="319"/>
      <c r="BO608" s="319"/>
      <c r="BP608" s="319"/>
      <c r="BQ608" s="319"/>
      <c r="BR608" s="319"/>
      <c r="BS608" s="319"/>
      <c r="BT608" s="319"/>
      <c r="BU608" s="319"/>
      <c r="BV608" s="319"/>
      <c r="BW608" s="319"/>
      <c r="BX608" s="319"/>
      <c r="BY608" s="319"/>
      <c r="BZ608" s="319"/>
      <c r="CA608" s="232"/>
      <c r="CB608" s="232"/>
      <c r="CC608" s="232"/>
      <c r="CD608" s="232"/>
      <c r="CE608" s="232"/>
      <c r="CF608" s="232"/>
      <c r="CG608" s="232"/>
      <c r="CH608" s="232"/>
      <c r="CI608" s="232"/>
      <c r="CJ608" s="232"/>
      <c r="CK608" s="232"/>
      <c r="CL608" s="232"/>
    </row>
    <row r="609" spans="1:90" ht="14" thickTop="1" x14ac:dyDescent="0.15">
      <c r="A609" s="112"/>
      <c r="B609" s="87"/>
      <c r="G609" s="329"/>
      <c r="H609" s="329"/>
      <c r="I609" s="329"/>
      <c r="J609" s="329"/>
      <c r="K609" s="329"/>
      <c r="L609" s="329"/>
      <c r="M609" s="329"/>
      <c r="N609" s="329"/>
      <c r="O609" s="329"/>
      <c r="P609" s="329"/>
      <c r="Q609" s="329"/>
      <c r="R609" s="329"/>
      <c r="S609" s="329"/>
      <c r="T609" s="329"/>
      <c r="U609" s="329"/>
      <c r="V609" s="329"/>
      <c r="W609" s="329"/>
      <c r="X609" s="329"/>
      <c r="Y609" s="329"/>
      <c r="Z609" s="329"/>
      <c r="AA609" s="329"/>
      <c r="AB609" s="329"/>
      <c r="AC609" s="329"/>
      <c r="AD609" s="329"/>
      <c r="AE609" s="329"/>
      <c r="AF609" s="329"/>
      <c r="AG609" s="329"/>
      <c r="AH609" s="329"/>
      <c r="AI609" s="329"/>
      <c r="AJ609" s="329"/>
      <c r="AK609" s="329"/>
      <c r="AL609" s="329"/>
      <c r="AM609" s="329"/>
      <c r="AN609" s="329"/>
      <c r="AO609" s="329"/>
      <c r="AP609" s="329"/>
      <c r="AQ609" s="329"/>
      <c r="AR609" s="329"/>
      <c r="AS609" s="329"/>
      <c r="AT609" s="329"/>
      <c r="AU609" s="329"/>
      <c r="AV609" s="329"/>
      <c r="AW609" s="329"/>
      <c r="AX609" s="329"/>
      <c r="AY609" s="329"/>
      <c r="AZ609" s="329"/>
      <c r="BA609" s="329"/>
      <c r="BB609" s="329"/>
      <c r="BC609" s="329"/>
      <c r="BD609" s="329"/>
      <c r="BE609" s="329"/>
      <c r="BF609" s="329"/>
      <c r="BG609" s="329"/>
      <c r="BH609" s="329"/>
      <c r="BI609" s="329"/>
      <c r="BJ609" s="329"/>
      <c r="BK609" s="329"/>
      <c r="BL609" s="329"/>
      <c r="BM609" s="329"/>
      <c r="BN609" s="329"/>
      <c r="BO609" s="232"/>
      <c r="BP609" s="232"/>
      <c r="BQ609" s="232"/>
      <c r="BR609" s="232"/>
      <c r="BS609" s="232"/>
      <c r="BT609" s="232"/>
      <c r="BU609" s="232"/>
      <c r="BV609" s="232"/>
      <c r="BW609" s="232"/>
      <c r="BX609" s="232"/>
      <c r="BY609" s="232"/>
      <c r="BZ609" s="232"/>
      <c r="CA609" s="232"/>
      <c r="CB609" s="232"/>
      <c r="CC609" s="232"/>
      <c r="CD609" s="232"/>
      <c r="CE609" s="232"/>
      <c r="CF609" s="232"/>
      <c r="CG609" s="232"/>
      <c r="CH609" s="232"/>
      <c r="CI609" s="232"/>
      <c r="CJ609" s="232"/>
      <c r="CK609" s="232"/>
      <c r="CL609" s="232"/>
    </row>
    <row r="610" spans="1:90" s="87" customFormat="1" x14ac:dyDescent="0.15">
      <c r="A610" s="112"/>
      <c r="C610" s="87" t="s">
        <v>475</v>
      </c>
      <c r="D610" s="87" t="s">
        <v>454</v>
      </c>
      <c r="F610" s="87" t="s">
        <v>461</v>
      </c>
      <c r="G610" s="330">
        <v>0</v>
      </c>
      <c r="H610" s="330">
        <f>G617</f>
        <v>5.5320572670832124</v>
      </c>
      <c r="I610" s="330">
        <f t="shared" ref="I610:BN610" ca="1" si="45">H617</f>
        <v>9.9054879173007659</v>
      </c>
      <c r="J610" s="330">
        <f t="shared" ca="1" si="45"/>
        <v>11.215498401346156</v>
      </c>
      <c r="K610" s="330">
        <f t="shared" ca="1" si="45"/>
        <v>10.525920597408859</v>
      </c>
      <c r="L610" s="330">
        <f t="shared" ca="1" si="45"/>
        <v>9.4225034078478807</v>
      </c>
      <c r="M610" s="330">
        <f t="shared" ca="1" si="45"/>
        <v>8.760797784501456</v>
      </c>
      <c r="N610" s="330">
        <f t="shared" ca="1" si="45"/>
        <v>8.6114402272152368</v>
      </c>
      <c r="O610" s="330">
        <f t="shared" ca="1" si="45"/>
        <v>8.7002661167773496</v>
      </c>
      <c r="P610" s="330">
        <f t="shared" ca="1" si="45"/>
        <v>8.7809925714545471</v>
      </c>
      <c r="Q610" s="330">
        <f t="shared" ca="1" si="45"/>
        <v>8.7534795479277037</v>
      </c>
      <c r="R610" s="330">
        <f t="shared" ca="1" si="45"/>
        <v>8.6935422219006391</v>
      </c>
      <c r="S610" s="330">
        <f t="shared" ca="1" si="45"/>
        <v>8.6022173341237576</v>
      </c>
      <c r="T610" s="330">
        <f t="shared" ca="1" si="45"/>
        <v>8.576863833468817</v>
      </c>
      <c r="U610" s="330">
        <f t="shared" ca="1" si="45"/>
        <v>8.6073575488538303</v>
      </c>
      <c r="V610" s="330">
        <f t="shared" ca="1" si="45"/>
        <v>8.6467852941600647</v>
      </c>
      <c r="W610" s="330">
        <f t="shared" ca="1" si="45"/>
        <v>8.6666882004079788</v>
      </c>
      <c r="X610" s="330">
        <f t="shared" ca="1" si="45"/>
        <v>8.6667314092895129</v>
      </c>
      <c r="Y610" s="330">
        <f t="shared" ca="1" si="45"/>
        <v>8.6585204878204092</v>
      </c>
      <c r="Z610" s="330">
        <f t="shared" ca="1" si="45"/>
        <v>8.6506509598844694</v>
      </c>
      <c r="AA610" s="330">
        <f t="shared" ca="1" si="45"/>
        <v>8.6447875612979637</v>
      </c>
      <c r="AB610" s="330">
        <f t="shared" ca="1" si="45"/>
        <v>8.6362405200969796</v>
      </c>
      <c r="AC610" s="330">
        <f t="shared" ca="1" si="45"/>
        <v>8.6181846144042016</v>
      </c>
      <c r="AD610" s="330">
        <f t="shared" ca="1" si="45"/>
        <v>8.5924190210100395</v>
      </c>
      <c r="AE610" s="330">
        <f t="shared" ca="1" si="45"/>
        <v>8.501036468687392</v>
      </c>
      <c r="AF610" s="330">
        <f t="shared" ca="1" si="45"/>
        <v>8.4439854729651564</v>
      </c>
      <c r="AG610" s="330">
        <f t="shared" ca="1" si="45"/>
        <v>8.4387339916850266</v>
      </c>
      <c r="AH610" s="330">
        <f t="shared" ca="1" si="45"/>
        <v>8.4603724772745839</v>
      </c>
      <c r="AI610" s="330">
        <f t="shared" ca="1" si="45"/>
        <v>8.4823286064441596</v>
      </c>
      <c r="AJ610" s="330">
        <f t="shared" ca="1" si="45"/>
        <v>8.4930320342713674</v>
      </c>
      <c r="AK610" s="330">
        <f t="shared" ca="1" si="45"/>
        <v>8.4934429948683494</v>
      </c>
      <c r="AL610" s="330">
        <f t="shared" ca="1" si="45"/>
        <v>8.4889311082085968</v>
      </c>
      <c r="AM610" s="330">
        <f t="shared" ca="1" si="45"/>
        <v>8.4834193324161724</v>
      </c>
      <c r="AN610" s="330">
        <f t="shared" ca="1" si="45"/>
        <v>8.4770669592434356</v>
      </c>
      <c r="AO610" s="330">
        <f t="shared" ca="1" si="45"/>
        <v>8.4669666395388195</v>
      </c>
      <c r="AP610" s="330">
        <f t="shared" ca="1" si="45"/>
        <v>8.4530478350914642</v>
      </c>
      <c r="AQ610" s="330">
        <f t="shared" ca="1" si="45"/>
        <v>8.3971029390652916</v>
      </c>
      <c r="AR610" s="330">
        <f t="shared" ca="1" si="45"/>
        <v>8.3478722000744021</v>
      </c>
      <c r="AS610" s="330">
        <f t="shared" ca="1" si="45"/>
        <v>8.3195683667622511</v>
      </c>
      <c r="AT610" s="330">
        <f t="shared" ca="1" si="45"/>
        <v>8.3045799151586479</v>
      </c>
      <c r="AU610" s="330">
        <f t="shared" ca="1" si="45"/>
        <v>8.2913125315141567</v>
      </c>
      <c r="AV610" s="330">
        <f t="shared" ca="1" si="45"/>
        <v>8.273410738538697</v>
      </c>
      <c r="AW610" s="330">
        <f t="shared" ca="1" si="45"/>
        <v>8.250214774690745</v>
      </c>
      <c r="AX610" s="330">
        <f t="shared" ca="1" si="45"/>
        <v>8.2230056579337347</v>
      </c>
      <c r="AY610" s="330">
        <f t="shared" ca="1" si="45"/>
        <v>8.1918872960431166</v>
      </c>
      <c r="AZ610" s="330">
        <f t="shared" ca="1" si="45"/>
        <v>8.155492923475105</v>
      </c>
      <c r="BA610" s="330">
        <f t="shared" ca="1" si="45"/>
        <v>8.1114661158898098</v>
      </c>
      <c r="BB610" s="330">
        <f t="shared" ca="1" si="45"/>
        <v>8.062769546167722</v>
      </c>
      <c r="BC610" s="330">
        <f t="shared" ca="1" si="45"/>
        <v>7.9844351438908943</v>
      </c>
      <c r="BD610" s="330">
        <f t="shared" ca="1" si="45"/>
        <v>7.911911912163049</v>
      </c>
      <c r="BE610" s="330">
        <f t="shared" ca="1" si="45"/>
        <v>7.8549962558714999</v>
      </c>
      <c r="BF610" s="330">
        <f t="shared" ca="1" si="45"/>
        <v>7.8077887769059666</v>
      </c>
      <c r="BG610" s="330">
        <f t="shared" ca="1" si="45"/>
        <v>7.761766632756089</v>
      </c>
      <c r="BH610" s="330">
        <f t="shared" ca="1" si="45"/>
        <v>7.7909714843827054</v>
      </c>
      <c r="BI610" s="330">
        <f t="shared" ca="1" si="45"/>
        <v>7.7884956835269641</v>
      </c>
      <c r="BJ610" s="330">
        <f t="shared" ca="1" si="45"/>
        <v>7.7313245900568148</v>
      </c>
      <c r="BK610" s="330">
        <f t="shared" ca="1" si="45"/>
        <v>7.6421300096417371</v>
      </c>
      <c r="BL610" s="330">
        <f t="shared" ca="1" si="45"/>
        <v>7.5456686942441653</v>
      </c>
      <c r="BM610" s="330">
        <f t="shared" ca="1" si="45"/>
        <v>7.4513053049066356</v>
      </c>
      <c r="BN610" s="330">
        <f t="shared" ca="1" si="45"/>
        <v>7.3612709714714955</v>
      </c>
      <c r="BO610" s="342"/>
      <c r="BP610" s="342"/>
      <c r="BQ610" s="342"/>
      <c r="BR610" s="342"/>
      <c r="BS610" s="342"/>
      <c r="BT610" s="342"/>
      <c r="BU610" s="342"/>
      <c r="BV610" s="342"/>
      <c r="BW610" s="342"/>
      <c r="BX610" s="342"/>
      <c r="BY610" s="342"/>
      <c r="BZ610" s="342"/>
      <c r="CA610" s="342"/>
      <c r="CB610" s="342"/>
      <c r="CC610" s="342"/>
      <c r="CD610" s="342"/>
      <c r="CE610" s="342"/>
      <c r="CF610" s="342"/>
      <c r="CG610" s="342"/>
      <c r="CH610" s="342"/>
      <c r="CI610" s="342"/>
      <c r="CJ610" s="342"/>
      <c r="CK610" s="342"/>
      <c r="CL610" s="342"/>
    </row>
    <row r="611" spans="1:90" s="325" customFormat="1" x14ac:dyDescent="0.15">
      <c r="A611" s="324"/>
      <c r="D611" s="8" t="s">
        <v>476</v>
      </c>
      <c r="F611" s="8" t="s">
        <v>461</v>
      </c>
      <c r="G611" s="329">
        <f>SUM(G612:G613)</f>
        <v>5.758551105672149</v>
      </c>
      <c r="H611" s="329">
        <f>SUM(H612:H613)</f>
        <v>5.6819276006836761</v>
      </c>
      <c r="I611" s="329">
        <f>SUM(I612:I613)</f>
        <v>5.605304095695204</v>
      </c>
      <c r="J611" s="329">
        <f>SUM(J612:J613)</f>
        <v>5.5286805907067302</v>
      </c>
      <c r="K611" s="329">
        <f t="shared" ref="K611:AP611" si="46">SUM(K612:K613)</f>
        <v>5.4520570857182573</v>
      </c>
      <c r="L611" s="329">
        <f t="shared" si="46"/>
        <v>5.3754335807297853</v>
      </c>
      <c r="M611" s="329">
        <f t="shared" si="46"/>
        <v>5.2988100757413124</v>
      </c>
      <c r="N611" s="329">
        <f t="shared" si="46"/>
        <v>5.2221865707528385</v>
      </c>
      <c r="O611" s="329">
        <f t="shared" si="46"/>
        <v>5.1455630657643656</v>
      </c>
      <c r="P611" s="329">
        <f t="shared" si="46"/>
        <v>5.0689395607758936</v>
      </c>
      <c r="Q611" s="329">
        <f t="shared" si="46"/>
        <v>4.9923160557874207</v>
      </c>
      <c r="R611" s="329">
        <f t="shared" si="46"/>
        <v>4.8331749300421309</v>
      </c>
      <c r="S611" s="329">
        <f t="shared" si="46"/>
        <v>4.7506573092853142</v>
      </c>
      <c r="T611" s="329">
        <f t="shared" si="46"/>
        <v>4.6681396885284965</v>
      </c>
      <c r="U611" s="329">
        <f t="shared" si="46"/>
        <v>4.5856220677716797</v>
      </c>
      <c r="V611" s="329">
        <f t="shared" si="46"/>
        <v>4.5031044470148629</v>
      </c>
      <c r="W611" s="329">
        <f t="shared" si="46"/>
        <v>4.4205868262580461</v>
      </c>
      <c r="X611" s="329">
        <f t="shared" si="46"/>
        <v>4.3380692055012293</v>
      </c>
      <c r="Y611" s="329">
        <f t="shared" si="46"/>
        <v>4.2555515847444125</v>
      </c>
      <c r="Z611" s="329">
        <f t="shared" si="46"/>
        <v>4.1730339639875949</v>
      </c>
      <c r="AA611" s="329">
        <f t="shared" si="46"/>
        <v>4.0905163432307781</v>
      </c>
      <c r="AB611" s="329">
        <f t="shared" si="46"/>
        <v>4.0079987224739613</v>
      </c>
      <c r="AC611" s="329">
        <f t="shared" si="46"/>
        <v>3.925481101717144</v>
      </c>
      <c r="AD611" s="329">
        <f t="shared" si="46"/>
        <v>3.7781282075085425</v>
      </c>
      <c r="AE611" s="329">
        <f>SUM(AE612:AE613)</f>
        <v>3.7191870498251016</v>
      </c>
      <c r="AF611" s="329">
        <f t="shared" si="46"/>
        <v>3.6602458921416607</v>
      </c>
      <c r="AG611" s="329">
        <f t="shared" si="46"/>
        <v>3.6013047344582203</v>
      </c>
      <c r="AH611" s="329">
        <f t="shared" si="46"/>
        <v>3.5423635767747794</v>
      </c>
      <c r="AI611" s="329">
        <f t="shared" si="46"/>
        <v>3.4834224190913385</v>
      </c>
      <c r="AJ611" s="329">
        <f t="shared" si="46"/>
        <v>3.4244812614078985</v>
      </c>
      <c r="AK611" s="329">
        <f t="shared" si="46"/>
        <v>3.3655401037244577</v>
      </c>
      <c r="AL611" s="329">
        <f t="shared" si="46"/>
        <v>3.3065989460410168</v>
      </c>
      <c r="AM611" s="329">
        <f t="shared" si="46"/>
        <v>3.2476577883575759</v>
      </c>
      <c r="AN611" s="329">
        <f t="shared" si="46"/>
        <v>3.1887166306741355</v>
      </c>
      <c r="AO611" s="329">
        <f t="shared" si="46"/>
        <v>3.129775472990695</v>
      </c>
      <c r="AP611" s="329">
        <f t="shared" si="46"/>
        <v>3.0295755049288458</v>
      </c>
      <c r="AQ611" s="329">
        <f>SUM(AQ612:AQ613)</f>
        <v>2.9706343472454053</v>
      </c>
      <c r="AR611" s="329">
        <f>SUM(AR612:AR613)</f>
        <v>2.9116931895619644</v>
      </c>
      <c r="AS611" s="329">
        <f t="shared" ref="AS611:BL611" si="47">SUM(AS612:AS613)</f>
        <v>2.8527520318785236</v>
      </c>
      <c r="AT611" s="329">
        <f t="shared" si="47"/>
        <v>2.7938108741950827</v>
      </c>
      <c r="AU611" s="329">
        <f t="shared" si="47"/>
        <v>2.7348697165116422</v>
      </c>
      <c r="AV611" s="329">
        <f t="shared" si="47"/>
        <v>2.6759285588282018</v>
      </c>
      <c r="AW611" s="329">
        <f t="shared" si="47"/>
        <v>2.6169874011447609</v>
      </c>
      <c r="AX611" s="329">
        <f t="shared" si="47"/>
        <v>2.5580462434613205</v>
      </c>
      <c r="AY611" s="329">
        <f t="shared" si="47"/>
        <v>2.4991050857778796</v>
      </c>
      <c r="AZ611" s="329">
        <f t="shared" si="47"/>
        <v>2.4401639280944387</v>
      </c>
      <c r="BA611" s="329">
        <f t="shared" si="47"/>
        <v>2.3812227704109978</v>
      </c>
      <c r="BB611" s="329">
        <f t="shared" si="47"/>
        <v>2.2928110338858372</v>
      </c>
      <c r="BC611" s="329">
        <f t="shared" si="47"/>
        <v>2.2338698762023963</v>
      </c>
      <c r="BD611" s="329">
        <f t="shared" si="47"/>
        <v>2.1749287185189554</v>
      </c>
      <c r="BE611" s="329">
        <f t="shared" si="47"/>
        <v>2.1159875608355154</v>
      </c>
      <c r="BF611" s="329">
        <f t="shared" si="47"/>
        <v>2.0570464031520745</v>
      </c>
      <c r="BG611" s="329">
        <f t="shared" si="47"/>
        <v>1.9981052454686339</v>
      </c>
      <c r="BH611" s="329">
        <f t="shared" si="47"/>
        <v>1.939164087785193</v>
      </c>
      <c r="BI611" s="329">
        <f t="shared" si="47"/>
        <v>1.8802229301017526</v>
      </c>
      <c r="BJ611" s="329">
        <f t="shared" si="47"/>
        <v>1.8212817724183117</v>
      </c>
      <c r="BK611" s="329">
        <f t="shared" si="47"/>
        <v>1.762340614734871</v>
      </c>
      <c r="BL611" s="329">
        <f t="shared" si="47"/>
        <v>1.7033994570514304</v>
      </c>
      <c r="BM611" s="329">
        <f>SUM(BM612:BM613)</f>
        <v>1.6444582993679897</v>
      </c>
      <c r="BN611" s="329">
        <f>SUM(BN612:BN613)</f>
        <v>1.5560465628428286</v>
      </c>
      <c r="BO611" s="320"/>
      <c r="BP611" s="253"/>
      <c r="BQ611" s="253"/>
      <c r="BR611" s="253"/>
      <c r="BS611" s="253"/>
      <c r="BT611" s="253"/>
      <c r="BU611" s="253"/>
      <c r="BV611" s="253"/>
      <c r="BW611" s="253"/>
      <c r="BX611" s="253"/>
      <c r="BY611" s="253"/>
      <c r="BZ611" s="253"/>
      <c r="CA611" s="253"/>
      <c r="CB611" s="253"/>
      <c r="CC611" s="253"/>
      <c r="CD611" s="253"/>
      <c r="CE611" s="253"/>
      <c r="CF611" s="253"/>
      <c r="CG611" s="253"/>
      <c r="CH611" s="253"/>
      <c r="CI611" s="253"/>
      <c r="CJ611" s="253"/>
      <c r="CK611" s="253"/>
      <c r="CL611" s="253"/>
    </row>
    <row r="612" spans="1:90" s="344" customFormat="1" x14ac:dyDescent="0.15">
      <c r="A612" s="343"/>
      <c r="D612" s="345" t="s">
        <v>179</v>
      </c>
      <c r="F612" s="346" t="s">
        <v>461</v>
      </c>
      <c r="G612" s="347">
        <f>G$21*(SAP_Leadsheet!$E$23+SAP_Leadsheet!$E$22)*G18</f>
        <v>0.19003218648718095</v>
      </c>
      <c r="H612" s="347">
        <f>H$21*(SAP_Leadsheet!$E$23+SAP_Leadsheet!$E$22)*H18</f>
        <v>0.18750361082256134</v>
      </c>
      <c r="I612" s="347">
        <f>I$21*(SAP_Leadsheet!$E$23+SAP_Leadsheet!$E$22)*I18</f>
        <v>0.18497503515794175</v>
      </c>
      <c r="J612" s="347">
        <f>J$21*(SAP_Leadsheet!$E$23+SAP_Leadsheet!$E$22)*J18</f>
        <v>0.18244645949332214</v>
      </c>
      <c r="K612" s="347">
        <f>K$21*(SAP_Leadsheet!$E$23+SAP_Leadsheet!$E$22)*K18</f>
        <v>0.17991788382870252</v>
      </c>
      <c r="L612" s="347">
        <f>L$21*(SAP_Leadsheet!$E$23+SAP_Leadsheet!$E$22)*L18</f>
        <v>0.17738930816408294</v>
      </c>
      <c r="M612" s="347">
        <f>M$21*(SAP_Leadsheet!$E$23+SAP_Leadsheet!$E$22)*M18</f>
        <v>0.17486073249946332</v>
      </c>
      <c r="N612" s="347">
        <f>N$21*(SAP_Leadsheet!$E$23+SAP_Leadsheet!$E$22)*N18</f>
        <v>0.17233215683484371</v>
      </c>
      <c r="O612" s="347">
        <f>O$21*(SAP_Leadsheet!$E$23+SAP_Leadsheet!$E$22)*O18</f>
        <v>0.16980358117022412</v>
      </c>
      <c r="P612" s="347">
        <f>P$21*(SAP_Leadsheet!$E$23+SAP_Leadsheet!$E$22)*P18</f>
        <v>0.16727500550560451</v>
      </c>
      <c r="Q612" s="347">
        <f>Q$21*(SAP_Leadsheet!$E$23+SAP_Leadsheet!$E$22)*Q18</f>
        <v>0.16474642984098489</v>
      </c>
      <c r="R612" s="347">
        <f>R$21*(SAP_Leadsheet!$E$23+SAP_Leadsheet!$E$22)*R18</f>
        <v>0.15949477269139034</v>
      </c>
      <c r="S612" s="347">
        <f>S$21*(SAP_Leadsheet!$E$23+SAP_Leadsheet!$E$22)*S18</f>
        <v>0.15677169120641538</v>
      </c>
      <c r="T612" s="347">
        <f>T$21*(SAP_Leadsheet!$E$23+SAP_Leadsheet!$E$22)*T18</f>
        <v>0.15404860972144041</v>
      </c>
      <c r="U612" s="347">
        <f>U$21*(SAP_Leadsheet!$E$23+SAP_Leadsheet!$E$22)*U18</f>
        <v>0.15132552823646545</v>
      </c>
      <c r="V612" s="347">
        <f>V$21*(SAP_Leadsheet!$E$23+SAP_Leadsheet!$E$22)*V18</f>
        <v>0.14860244675149051</v>
      </c>
      <c r="W612" s="347">
        <f>W$21*(SAP_Leadsheet!$E$23+SAP_Leadsheet!$E$22)*W18</f>
        <v>0.14587936526651554</v>
      </c>
      <c r="X612" s="347">
        <f>X$21*(SAP_Leadsheet!$E$23+SAP_Leadsheet!$E$22)*X18</f>
        <v>0.14315628378154058</v>
      </c>
      <c r="Y612" s="347">
        <f>Y$21*(SAP_Leadsheet!$E$23+SAP_Leadsheet!$E$22)*Y18</f>
        <v>0.14043320229656561</v>
      </c>
      <c r="Z612" s="347">
        <f>Z$21*(SAP_Leadsheet!$E$23+SAP_Leadsheet!$E$22)*Z18</f>
        <v>0.13771012081159065</v>
      </c>
      <c r="AA612" s="347">
        <f>AA$21*(SAP_Leadsheet!$E$23+SAP_Leadsheet!$E$22)*AA18</f>
        <v>0.13498703932661568</v>
      </c>
      <c r="AB612" s="347">
        <f>AB$21*(SAP_Leadsheet!$E$23+SAP_Leadsheet!$E$22)*AB18</f>
        <v>0.13226395784164074</v>
      </c>
      <c r="AC612" s="347">
        <f>AC$21*(SAP_Leadsheet!$E$23+SAP_Leadsheet!$E$22)*AC18</f>
        <v>0.12954087635666578</v>
      </c>
      <c r="AD612" s="347">
        <f>AD$21*(SAP_Leadsheet!$E$23+SAP_Leadsheet!$E$22)*AD18</f>
        <v>0.12467823084778192</v>
      </c>
      <c r="AE612" s="347">
        <f>AE$21*(SAP_Leadsheet!$E$23+SAP_Leadsheet!$E$22)*AE18</f>
        <v>0.12273317264422838</v>
      </c>
      <c r="AF612" s="347">
        <f>AF$21*(SAP_Leadsheet!$E$23+SAP_Leadsheet!$E$22)*AF18</f>
        <v>0.12078811444067483</v>
      </c>
      <c r="AG612" s="347">
        <f>AG$21*(SAP_Leadsheet!$E$23+SAP_Leadsheet!$E$22)*AG18</f>
        <v>0.11884305623712128</v>
      </c>
      <c r="AH612" s="347">
        <f>AH$21*(SAP_Leadsheet!$E$23+SAP_Leadsheet!$E$22)*AH18</f>
        <v>0.11689799803356775</v>
      </c>
      <c r="AI612" s="347">
        <f>AI$21*(SAP_Leadsheet!$E$23+SAP_Leadsheet!$E$22)*AI18</f>
        <v>0.1149529398300142</v>
      </c>
      <c r="AJ612" s="347">
        <f>AJ$21*(SAP_Leadsheet!$E$23+SAP_Leadsheet!$E$22)*AJ18</f>
        <v>0.11300788162646067</v>
      </c>
      <c r="AK612" s="347">
        <f>AK$21*(SAP_Leadsheet!$E$23+SAP_Leadsheet!$E$22)*AK18</f>
        <v>0.11106282342290712</v>
      </c>
      <c r="AL612" s="347">
        <f>AL$21*(SAP_Leadsheet!$E$23+SAP_Leadsheet!$E$22)*AL18</f>
        <v>0.10911776521935358</v>
      </c>
      <c r="AM612" s="347">
        <f>AM$21*(SAP_Leadsheet!$E$23+SAP_Leadsheet!$E$22)*AM18</f>
        <v>0.10717270701580003</v>
      </c>
      <c r="AN612" s="347">
        <f>AN$21*(SAP_Leadsheet!$E$23+SAP_Leadsheet!$E$22)*AN18</f>
        <v>0.10522764881224649</v>
      </c>
      <c r="AO612" s="347">
        <f>AO$21*(SAP_Leadsheet!$E$23+SAP_Leadsheet!$E$22)*AO18</f>
        <v>0.10328259060869295</v>
      </c>
      <c r="AP612" s="347">
        <f>AP$21*(SAP_Leadsheet!$E$23+SAP_Leadsheet!$E$22)*AP18</f>
        <v>9.997599166265192E-2</v>
      </c>
      <c r="AQ612" s="347">
        <f>AQ$21*(SAP_Leadsheet!$E$23+SAP_Leadsheet!$E$22)*AQ18</f>
        <v>9.8030933459098385E-2</v>
      </c>
      <c r="AR612" s="347">
        <f>AR$21*(SAP_Leadsheet!$E$23+SAP_Leadsheet!$E$22)*AR18</f>
        <v>9.6085875255544836E-2</v>
      </c>
      <c r="AS612" s="347">
        <f>AS$21*(SAP_Leadsheet!$E$23+SAP_Leadsheet!$E$22)*AS18</f>
        <v>9.4140817051991302E-2</v>
      </c>
      <c r="AT612" s="347">
        <f>AT$21*(SAP_Leadsheet!$E$23+SAP_Leadsheet!$E$22)*AT18</f>
        <v>9.2195758848437753E-2</v>
      </c>
      <c r="AU612" s="347">
        <f>AU$21*(SAP_Leadsheet!$E$23+SAP_Leadsheet!$E$22)*AU18</f>
        <v>9.0250700644884205E-2</v>
      </c>
      <c r="AV612" s="347">
        <f>AV$21*(SAP_Leadsheet!$E$23+SAP_Leadsheet!$E$22)*AV18</f>
        <v>8.830564244133067E-2</v>
      </c>
      <c r="AW612" s="347">
        <f>AW$21*(SAP_Leadsheet!$E$23+SAP_Leadsheet!$E$22)*AW18</f>
        <v>8.6360584237777122E-2</v>
      </c>
      <c r="AX612" s="347">
        <f>AX$21*(SAP_Leadsheet!$E$23+SAP_Leadsheet!$E$22)*AX18</f>
        <v>8.4415526034223587E-2</v>
      </c>
      <c r="AY612" s="347">
        <f>AY$21*(SAP_Leadsheet!$E$23+SAP_Leadsheet!$E$22)*AY18</f>
        <v>8.2470467830670038E-2</v>
      </c>
      <c r="AZ612" s="347">
        <f>AZ$21*(SAP_Leadsheet!$E$23+SAP_Leadsheet!$E$22)*AZ18</f>
        <v>8.0525409627116504E-2</v>
      </c>
      <c r="BA612" s="347">
        <f>BA$21*(SAP_Leadsheet!$E$23+SAP_Leadsheet!$E$22)*BA18</f>
        <v>7.8580351423562955E-2</v>
      </c>
      <c r="BB612" s="347">
        <f>BB$21*(SAP_Leadsheet!$E$23+SAP_Leadsheet!$E$22)*BB18</f>
        <v>7.5662764118232639E-2</v>
      </c>
      <c r="BC612" s="347">
        <f>BC$21*(SAP_Leadsheet!$E$23+SAP_Leadsheet!$E$22)*BC18</f>
        <v>7.3717705914679105E-2</v>
      </c>
      <c r="BD612" s="347">
        <f>BD$21*(SAP_Leadsheet!$E$23+SAP_Leadsheet!$E$22)*BD18</f>
        <v>7.1772647711125556E-2</v>
      </c>
      <c r="BE612" s="347">
        <f>BE$21*(SAP_Leadsheet!$E$23+SAP_Leadsheet!$E$22)*BE18</f>
        <v>6.9827589507572008E-2</v>
      </c>
      <c r="BF612" s="347">
        <f>BF$21*(SAP_Leadsheet!$E$23+SAP_Leadsheet!$E$22)*BF18</f>
        <v>6.7882531304018473E-2</v>
      </c>
      <c r="BG612" s="347">
        <f>BG$21*(SAP_Leadsheet!$E$23+SAP_Leadsheet!$E$22)*BG18</f>
        <v>6.5937473100464924E-2</v>
      </c>
      <c r="BH612" s="347">
        <f>BH$21*(SAP_Leadsheet!$E$23+SAP_Leadsheet!$E$22)*BH18</f>
        <v>6.399241489691139E-2</v>
      </c>
      <c r="BI612" s="347">
        <f>BI$21*(SAP_Leadsheet!$E$23+SAP_Leadsheet!$E$22)*BI18</f>
        <v>6.2047356693357841E-2</v>
      </c>
      <c r="BJ612" s="347">
        <f>BJ$21*(SAP_Leadsheet!$E$23+SAP_Leadsheet!$E$22)*BJ18</f>
        <v>6.01022984898043E-2</v>
      </c>
      <c r="BK612" s="347">
        <f>BK$21*(SAP_Leadsheet!$E$23+SAP_Leadsheet!$E$22)*BK18</f>
        <v>5.8157240286250758E-2</v>
      </c>
      <c r="BL612" s="347">
        <f>BL$21*(SAP_Leadsheet!$E$23+SAP_Leadsheet!$E$22)*BL18</f>
        <v>5.621218208269721E-2</v>
      </c>
      <c r="BM612" s="347">
        <f>BM$21*(SAP_Leadsheet!$E$23+SAP_Leadsheet!$E$22)*BM18</f>
        <v>5.4267123879143668E-2</v>
      </c>
      <c r="BN612" s="347">
        <f>BN$21*(SAP_Leadsheet!$E$23+SAP_Leadsheet!$E$22)*BN18</f>
        <v>5.1349536573813359E-2</v>
      </c>
      <c r="BP612" s="348"/>
      <c r="BQ612" s="348"/>
      <c r="BR612" s="348"/>
      <c r="BS612" s="348"/>
      <c r="BT612" s="348"/>
      <c r="BU612" s="348"/>
      <c r="BV612" s="348"/>
      <c r="BW612" s="348"/>
      <c r="BX612" s="348"/>
      <c r="BY612" s="348"/>
      <c r="BZ612" s="348"/>
      <c r="CA612" s="348"/>
      <c r="CB612" s="348"/>
      <c r="CC612" s="348"/>
      <c r="CD612" s="348"/>
      <c r="CE612" s="348"/>
      <c r="CF612" s="348"/>
      <c r="CG612" s="348"/>
      <c r="CH612" s="348"/>
      <c r="CI612" s="348"/>
      <c r="CJ612" s="348"/>
      <c r="CK612" s="348"/>
      <c r="CL612" s="348"/>
    </row>
    <row r="613" spans="1:90" s="350" customFormat="1" x14ac:dyDescent="0.15">
      <c r="A613" s="349"/>
      <c r="D613" s="351" t="s">
        <v>477</v>
      </c>
      <c r="F613" s="338" t="s">
        <v>461</v>
      </c>
      <c r="G613" s="347">
        <f>G$21*(SAP_Leadsheet!$E$24+SAP_Leadsheet!$E$25)*G18</f>
        <v>5.5685189191849682</v>
      </c>
      <c r="H613" s="347">
        <f>H$21*(SAP_Leadsheet!$E$24+SAP_Leadsheet!$E$25)*H18</f>
        <v>5.4944239898611151</v>
      </c>
      <c r="I613" s="347">
        <f>I$21*(SAP_Leadsheet!$E$24+SAP_Leadsheet!$E$25)*I18</f>
        <v>5.420329060537262</v>
      </c>
      <c r="J613" s="347">
        <f>J$21*(SAP_Leadsheet!$E$24+SAP_Leadsheet!$E$25)*J18</f>
        <v>5.3462341312134081</v>
      </c>
      <c r="K613" s="347">
        <f>K$21*(SAP_Leadsheet!$E$24+SAP_Leadsheet!$E$25)*K18</f>
        <v>5.272139201889555</v>
      </c>
      <c r="L613" s="347">
        <f>L$21*(SAP_Leadsheet!$E$24+SAP_Leadsheet!$E$25)*L18</f>
        <v>5.1980442725657019</v>
      </c>
      <c r="M613" s="347">
        <f>M$21*(SAP_Leadsheet!$E$24+SAP_Leadsheet!$E$25)*M18</f>
        <v>5.1239493432418488</v>
      </c>
      <c r="N613" s="347">
        <f>N$21*(SAP_Leadsheet!$E$24+SAP_Leadsheet!$E$25)*N18</f>
        <v>5.0498544139179948</v>
      </c>
      <c r="O613" s="347">
        <f>O$21*(SAP_Leadsheet!$E$24+SAP_Leadsheet!$E$25)*O18</f>
        <v>4.9757594845941417</v>
      </c>
      <c r="P613" s="347">
        <f>P$21*(SAP_Leadsheet!$E$24+SAP_Leadsheet!$E$25)*P18</f>
        <v>4.9016645552702887</v>
      </c>
      <c r="Q613" s="347">
        <f>Q$21*(SAP_Leadsheet!$E$24+SAP_Leadsheet!$E$25)*Q18</f>
        <v>4.8275696259464356</v>
      </c>
      <c r="R613" s="347">
        <f>R$21*(SAP_Leadsheet!$E$24+SAP_Leadsheet!$E$25)*R18</f>
        <v>4.6736801573507405</v>
      </c>
      <c r="S613" s="347">
        <f>S$21*(SAP_Leadsheet!$E$24+SAP_Leadsheet!$E$25)*S18</f>
        <v>4.5938856180788985</v>
      </c>
      <c r="T613" s="347">
        <f>T$21*(SAP_Leadsheet!$E$24+SAP_Leadsheet!$E$25)*T18</f>
        <v>4.5140910788070565</v>
      </c>
      <c r="U613" s="347">
        <f>U$21*(SAP_Leadsheet!$E$24+SAP_Leadsheet!$E$25)*U18</f>
        <v>4.4342965395352145</v>
      </c>
      <c r="V613" s="347">
        <f>V$21*(SAP_Leadsheet!$E$24+SAP_Leadsheet!$E$25)*V18</f>
        <v>4.3545020002633725</v>
      </c>
      <c r="W613" s="347">
        <f>W$21*(SAP_Leadsheet!$E$24+SAP_Leadsheet!$E$25)*W18</f>
        <v>4.2747074609915305</v>
      </c>
      <c r="X613" s="347">
        <f>X$21*(SAP_Leadsheet!$E$24+SAP_Leadsheet!$E$25)*X18</f>
        <v>4.1949129217196885</v>
      </c>
      <c r="Y613" s="347">
        <f>Y$21*(SAP_Leadsheet!$E$24+SAP_Leadsheet!$E$25)*Y18</f>
        <v>4.1151183824478466</v>
      </c>
      <c r="Z613" s="347">
        <f>Z$21*(SAP_Leadsheet!$E$24+SAP_Leadsheet!$E$25)*Z18</f>
        <v>4.0353238431760046</v>
      </c>
      <c r="AA613" s="347">
        <f>AA$21*(SAP_Leadsheet!$E$24+SAP_Leadsheet!$E$25)*AA18</f>
        <v>3.9555293039041621</v>
      </c>
      <c r="AB613" s="347">
        <f>AB$21*(SAP_Leadsheet!$E$24+SAP_Leadsheet!$E$25)*AB18</f>
        <v>3.8757347646323201</v>
      </c>
      <c r="AC613" s="347">
        <f>AC$21*(SAP_Leadsheet!$E$24+SAP_Leadsheet!$E$25)*AC18</f>
        <v>3.7959402253604781</v>
      </c>
      <c r="AD613" s="347">
        <f>AD$21*(SAP_Leadsheet!$E$24+SAP_Leadsheet!$E$25)*AD18</f>
        <v>3.6534499766607604</v>
      </c>
      <c r="AE613" s="347">
        <f>AE$21*(SAP_Leadsheet!$E$24+SAP_Leadsheet!$E$25)*AE18</f>
        <v>3.5964538771808732</v>
      </c>
      <c r="AF613" s="347">
        <f>AF$21*(SAP_Leadsheet!$E$24+SAP_Leadsheet!$E$25)*AF18</f>
        <v>3.5394577777009859</v>
      </c>
      <c r="AG613" s="347">
        <f>AG$21*(SAP_Leadsheet!$E$24+SAP_Leadsheet!$E$25)*AG18</f>
        <v>3.4824616782210991</v>
      </c>
      <c r="AH613" s="347">
        <f>AH$21*(SAP_Leadsheet!$E$24+SAP_Leadsheet!$E$25)*AH18</f>
        <v>3.4254655787412118</v>
      </c>
      <c r="AI613" s="347">
        <f>AI$21*(SAP_Leadsheet!$E$24+SAP_Leadsheet!$E$25)*AI18</f>
        <v>3.3684694792613246</v>
      </c>
      <c r="AJ613" s="347">
        <f>AJ$21*(SAP_Leadsheet!$E$24+SAP_Leadsheet!$E$25)*AJ18</f>
        <v>3.3114733797814377</v>
      </c>
      <c r="AK613" s="347">
        <f>AK$21*(SAP_Leadsheet!$E$24+SAP_Leadsheet!$E$25)*AK18</f>
        <v>3.2544772803015505</v>
      </c>
      <c r="AL613" s="347">
        <f>AL$21*(SAP_Leadsheet!$E$24+SAP_Leadsheet!$E$25)*AL18</f>
        <v>3.1974811808216632</v>
      </c>
      <c r="AM613" s="347">
        <f>AM$21*(SAP_Leadsheet!$E$24+SAP_Leadsheet!$E$25)*AM18</f>
        <v>3.140485081341776</v>
      </c>
      <c r="AN613" s="347">
        <f>AN$21*(SAP_Leadsheet!$E$24+SAP_Leadsheet!$E$25)*AN18</f>
        <v>3.0834889818618891</v>
      </c>
      <c r="AO613" s="347">
        <f>AO$21*(SAP_Leadsheet!$E$24+SAP_Leadsheet!$E$25)*AO18</f>
        <v>3.0264928823820019</v>
      </c>
      <c r="AP613" s="347">
        <f>AP$21*(SAP_Leadsheet!$E$24+SAP_Leadsheet!$E$25)*AP18</f>
        <v>2.9295995132661936</v>
      </c>
      <c r="AQ613" s="347">
        <f>AQ$21*(SAP_Leadsheet!$E$24+SAP_Leadsheet!$E$25)*AQ18</f>
        <v>2.8726034137863068</v>
      </c>
      <c r="AR613" s="347">
        <f>AR$21*(SAP_Leadsheet!$E$24+SAP_Leadsheet!$E$25)*AR18</f>
        <v>2.8156073143064195</v>
      </c>
      <c r="AS613" s="347">
        <f>AS$21*(SAP_Leadsheet!$E$24+SAP_Leadsheet!$E$25)*AS18</f>
        <v>2.7586112148265323</v>
      </c>
      <c r="AT613" s="347">
        <f>AT$21*(SAP_Leadsheet!$E$24+SAP_Leadsheet!$E$25)*AT18</f>
        <v>2.701615115346645</v>
      </c>
      <c r="AU613" s="347">
        <f>AU$21*(SAP_Leadsheet!$E$24+SAP_Leadsheet!$E$25)*AU18</f>
        <v>2.6446190158667582</v>
      </c>
      <c r="AV613" s="347">
        <f>AV$21*(SAP_Leadsheet!$E$24+SAP_Leadsheet!$E$25)*AV18</f>
        <v>2.5876229163868709</v>
      </c>
      <c r="AW613" s="347">
        <f>AW$21*(SAP_Leadsheet!$E$24+SAP_Leadsheet!$E$25)*AW18</f>
        <v>2.5306268169069837</v>
      </c>
      <c r="AX613" s="347">
        <f>AX$21*(SAP_Leadsheet!$E$24+SAP_Leadsheet!$E$25)*AX18</f>
        <v>2.4736307174270968</v>
      </c>
      <c r="AY613" s="347">
        <f>AY$21*(SAP_Leadsheet!$E$24+SAP_Leadsheet!$E$25)*AY18</f>
        <v>2.4166346179472096</v>
      </c>
      <c r="AZ613" s="347">
        <f>AZ$21*(SAP_Leadsheet!$E$24+SAP_Leadsheet!$E$25)*AZ18</f>
        <v>2.3596385184673223</v>
      </c>
      <c r="BA613" s="347">
        <f>BA$21*(SAP_Leadsheet!$E$24+SAP_Leadsheet!$E$25)*BA18</f>
        <v>2.302642418987435</v>
      </c>
      <c r="BB613" s="347">
        <f>BB$21*(SAP_Leadsheet!$E$24+SAP_Leadsheet!$E$25)*BB18</f>
        <v>2.2171482697676046</v>
      </c>
      <c r="BC613" s="347">
        <f>BC$21*(SAP_Leadsheet!$E$24+SAP_Leadsheet!$E$25)*BC18</f>
        <v>2.1601521702877173</v>
      </c>
      <c r="BD613" s="347">
        <f>BD$21*(SAP_Leadsheet!$E$24+SAP_Leadsheet!$E$25)*BD18</f>
        <v>2.1031560708078301</v>
      </c>
      <c r="BE613" s="347">
        <f>BE$21*(SAP_Leadsheet!$E$24+SAP_Leadsheet!$E$25)*BE18</f>
        <v>2.0461599713279432</v>
      </c>
      <c r="BF613" s="347">
        <f>BF$21*(SAP_Leadsheet!$E$24+SAP_Leadsheet!$E$25)*BF18</f>
        <v>1.989163871848056</v>
      </c>
      <c r="BG613" s="347">
        <f>BG$21*(SAP_Leadsheet!$E$24+SAP_Leadsheet!$E$25)*BG18</f>
        <v>1.9321677723681689</v>
      </c>
      <c r="BH613" s="347">
        <f>BH$21*(SAP_Leadsheet!$E$24+SAP_Leadsheet!$E$25)*BH18</f>
        <v>1.8751716728882817</v>
      </c>
      <c r="BI613" s="347">
        <f>BI$21*(SAP_Leadsheet!$E$24+SAP_Leadsheet!$E$25)*BI18</f>
        <v>1.8181755734083946</v>
      </c>
      <c r="BJ613" s="347">
        <f>BJ$21*(SAP_Leadsheet!$E$24+SAP_Leadsheet!$E$25)*BJ18</f>
        <v>1.7611794739285074</v>
      </c>
      <c r="BK613" s="347">
        <f>BK$21*(SAP_Leadsheet!$E$24+SAP_Leadsheet!$E$25)*BK18</f>
        <v>1.7041833744486203</v>
      </c>
      <c r="BL613" s="347">
        <f>BL$21*(SAP_Leadsheet!$E$24+SAP_Leadsheet!$E$25)*BL18</f>
        <v>1.6471872749687331</v>
      </c>
      <c r="BM613" s="347">
        <f>BM$21*(SAP_Leadsheet!$E$24+SAP_Leadsheet!$E$25)*BM18</f>
        <v>1.590191175488846</v>
      </c>
      <c r="BN613" s="347">
        <f>BN$21*(SAP_Leadsheet!$E$24+SAP_Leadsheet!$E$25)*BN18</f>
        <v>1.5046970262690154</v>
      </c>
      <c r="BO613" s="352"/>
      <c r="BP613" s="353"/>
      <c r="BQ613" s="353"/>
      <c r="BR613" s="353"/>
      <c r="BS613" s="353"/>
      <c r="BT613" s="353"/>
      <c r="BU613" s="353"/>
      <c r="BV613" s="353"/>
      <c r="BW613" s="353"/>
      <c r="BX613" s="353"/>
      <c r="BY613" s="353"/>
      <c r="BZ613" s="353"/>
      <c r="CA613" s="353"/>
      <c r="CB613" s="353"/>
      <c r="CC613" s="353"/>
      <c r="CD613" s="353"/>
      <c r="CE613" s="353"/>
      <c r="CF613" s="353"/>
      <c r="CG613" s="353"/>
      <c r="CH613" s="353"/>
      <c r="CI613" s="353"/>
      <c r="CJ613" s="353"/>
      <c r="CK613" s="353"/>
      <c r="CL613" s="353"/>
    </row>
    <row r="614" spans="1:90" s="325" customFormat="1" x14ac:dyDescent="0.15">
      <c r="A614" s="324"/>
      <c r="D614" s="90" t="s">
        <v>478</v>
      </c>
      <c r="E614" s="281"/>
      <c r="F614" s="90" t="s">
        <v>461</v>
      </c>
      <c r="G614" s="329">
        <f>-G603</f>
        <v>2.8311729823617088E-2</v>
      </c>
      <c r="H614" s="329">
        <f t="shared" ref="H614:BN614" si="48">-H603</f>
        <v>5.6246742669028418E-2</v>
      </c>
      <c r="I614" s="329">
        <f t="shared" si="48"/>
        <v>8.3805038536234014E-2</v>
      </c>
      <c r="J614" s="329">
        <f t="shared" si="48"/>
        <v>0.11098661742523383</v>
      </c>
      <c r="K614" s="329">
        <f t="shared" si="48"/>
        <v>0.13779147933602792</v>
      </c>
      <c r="L614" s="329">
        <f t="shared" si="48"/>
        <v>0.16421962426861625</v>
      </c>
      <c r="M614" s="329">
        <f t="shared" si="48"/>
        <v>0.19027105222299878</v>
      </c>
      <c r="N614" s="329">
        <f t="shared" si="48"/>
        <v>0.21594576319917558</v>
      </c>
      <c r="O614" s="329">
        <f t="shared" si="48"/>
        <v>0.24124375719714664</v>
      </c>
      <c r="P614" s="329">
        <f t="shared" si="48"/>
        <v>0.23785330439329486</v>
      </c>
      <c r="Q614" s="329">
        <f t="shared" si="48"/>
        <v>0.23446285158944305</v>
      </c>
      <c r="R614" s="329">
        <f t="shared" si="48"/>
        <v>0.23066670357829278</v>
      </c>
      <c r="S614" s="329">
        <f t="shared" si="48"/>
        <v>0.22684157733804972</v>
      </c>
      <c r="T614" s="329">
        <f t="shared" si="48"/>
        <v>0.22298747286871393</v>
      </c>
      <c r="U614" s="329">
        <f t="shared" si="48"/>
        <v>0.21910439017028538</v>
      </c>
      <c r="V614" s="329">
        <f t="shared" si="48"/>
        <v>0.2151923292427641</v>
      </c>
      <c r="W614" s="329">
        <f t="shared" si="48"/>
        <v>0.21125129008615004</v>
      </c>
      <c r="X614" s="329">
        <f t="shared" si="48"/>
        <v>0.20728127270044322</v>
      </c>
      <c r="Y614" s="329">
        <f t="shared" si="48"/>
        <v>0.20328227708564364</v>
      </c>
      <c r="Z614" s="329">
        <f t="shared" si="48"/>
        <v>0.19925430324175136</v>
      </c>
      <c r="AA614" s="329">
        <f t="shared" si="48"/>
        <v>0.19560304637606485</v>
      </c>
      <c r="AB614" s="329">
        <f t="shared" si="48"/>
        <v>0.19195178951037828</v>
      </c>
      <c r="AC614" s="329">
        <f t="shared" si="48"/>
        <v>0.18830053264469174</v>
      </c>
      <c r="AD614" s="329">
        <f t="shared" si="48"/>
        <v>0.18433051525898492</v>
      </c>
      <c r="AE614" s="329">
        <f t="shared" si="48"/>
        <v>0.18047641078964913</v>
      </c>
      <c r="AF614" s="329">
        <f t="shared" si="48"/>
        <v>0.17673821923668431</v>
      </c>
      <c r="AG614" s="329">
        <f t="shared" si="48"/>
        <v>0.1731159406000905</v>
      </c>
      <c r="AH614" s="329">
        <f t="shared" si="48"/>
        <v>0.16960957487986772</v>
      </c>
      <c r="AI614" s="329">
        <f t="shared" si="48"/>
        <v>0.16621912207601588</v>
      </c>
      <c r="AJ614" s="329">
        <f t="shared" si="48"/>
        <v>0.16294458218853514</v>
      </c>
      <c r="AK614" s="329">
        <f t="shared" si="48"/>
        <v>0.15978595521742534</v>
      </c>
      <c r="AL614" s="329">
        <f t="shared" si="48"/>
        <v>0.15674324116268654</v>
      </c>
      <c r="AM614" s="329">
        <f t="shared" si="48"/>
        <v>0.15413520054433905</v>
      </c>
      <c r="AN614" s="329">
        <f t="shared" si="48"/>
        <v>0.15152715992599147</v>
      </c>
      <c r="AO614" s="329">
        <f t="shared" si="48"/>
        <v>0.14891911930764395</v>
      </c>
      <c r="AP614" s="329">
        <f t="shared" si="48"/>
        <v>0.14610823108564716</v>
      </c>
      <c r="AQ614" s="329">
        <f t="shared" si="48"/>
        <v>0.14329734286365037</v>
      </c>
      <c r="AR614" s="329">
        <f t="shared" si="48"/>
        <v>0.14048645464165357</v>
      </c>
      <c r="AS614" s="329">
        <f t="shared" si="48"/>
        <v>0.13767556641965681</v>
      </c>
      <c r="AT614" s="329">
        <f t="shared" si="48"/>
        <v>0.13486467819766004</v>
      </c>
      <c r="AU614" s="329">
        <f t="shared" si="48"/>
        <v>0.13205378997566325</v>
      </c>
      <c r="AV614" s="329">
        <f t="shared" si="48"/>
        <v>0.12924290175366643</v>
      </c>
      <c r="AW614" s="329">
        <f t="shared" si="48"/>
        <v>0.12643201353166966</v>
      </c>
      <c r="AX614" s="329">
        <f t="shared" si="48"/>
        <v>0.12362112530967287</v>
      </c>
      <c r="AY614" s="329">
        <f t="shared" si="48"/>
        <v>0.12101308469132535</v>
      </c>
      <c r="AZ614" s="329">
        <f t="shared" si="48"/>
        <v>0.11840504407297781</v>
      </c>
      <c r="BA614" s="329">
        <f t="shared" si="48"/>
        <v>0.11579700345463026</v>
      </c>
      <c r="BB614" s="329">
        <f t="shared" si="48"/>
        <v>0.11304407169081898</v>
      </c>
      <c r="BC614" s="329">
        <f t="shared" si="48"/>
        <v>0.11029113992700772</v>
      </c>
      <c r="BD614" s="329">
        <f t="shared" si="48"/>
        <v>0.10753820816319642</v>
      </c>
      <c r="BE614" s="329">
        <f t="shared" si="48"/>
        <v>0.10478527639938513</v>
      </c>
      <c r="BF614" s="329">
        <f t="shared" si="48"/>
        <v>0.10203234463557387</v>
      </c>
      <c r="BG614" s="329">
        <f t="shared" si="48"/>
        <v>8.9455793209320206E-2</v>
      </c>
      <c r="BH614" s="329">
        <f t="shared" si="48"/>
        <v>7.7169024073994064E-2</v>
      </c>
      <c r="BI614" s="329">
        <f t="shared" si="48"/>
        <v>6.5172037229595414E-2</v>
      </c>
      <c r="BJ614" s="329">
        <f t="shared" si="48"/>
        <v>5.3464832676124306E-2</v>
      </c>
      <c r="BK614" s="329">
        <f t="shared" si="48"/>
        <v>4.2192301559044451E-2</v>
      </c>
      <c r="BL614" s="329">
        <f t="shared" si="48"/>
        <v>3.1209552732892082E-2</v>
      </c>
      <c r="BM614" s="329">
        <f t="shared" si="48"/>
        <v>2.0516586197667226E-2</v>
      </c>
      <c r="BN614" s="329">
        <f t="shared" si="48"/>
        <v>1.0113401953369849E-2</v>
      </c>
      <c r="BO614" s="253"/>
      <c r="BP614" s="253"/>
      <c r="BQ614" s="253"/>
      <c r="BR614" s="253"/>
      <c r="BS614" s="253"/>
      <c r="BT614" s="253"/>
      <c r="BU614" s="253"/>
      <c r="BV614" s="253"/>
      <c r="BW614" s="253"/>
      <c r="BX614" s="253"/>
      <c r="BY614" s="253"/>
      <c r="BZ614" s="253"/>
      <c r="CA614" s="253"/>
      <c r="CB614" s="253"/>
      <c r="CC614" s="253"/>
      <c r="CD614" s="253"/>
      <c r="CE614" s="253"/>
      <c r="CF614" s="253"/>
      <c r="CG614" s="253"/>
      <c r="CH614" s="253"/>
      <c r="CI614" s="253"/>
      <c r="CJ614" s="253"/>
      <c r="CK614" s="253"/>
      <c r="CL614" s="253"/>
    </row>
    <row r="615" spans="1:90" s="325" customFormat="1" x14ac:dyDescent="0.15">
      <c r="A615" s="324"/>
      <c r="D615" s="8" t="s">
        <v>479</v>
      </c>
      <c r="F615" s="8" t="s">
        <v>461</v>
      </c>
      <c r="G615" s="329">
        <f t="shared" ref="G615:BN615" si="49">-G602</f>
        <v>-0.25480556841255381</v>
      </c>
      <c r="H615" s="329">
        <f t="shared" si="49"/>
        <v>-0.251415115608702</v>
      </c>
      <c r="I615" s="329">
        <f t="shared" si="49"/>
        <v>-0.24802466280485028</v>
      </c>
      <c r="J615" s="329">
        <f t="shared" si="49"/>
        <v>-0.24463421000099844</v>
      </c>
      <c r="K615" s="329">
        <f t="shared" si="49"/>
        <v>-0.24124375719714664</v>
      </c>
      <c r="L615" s="329">
        <f t="shared" si="49"/>
        <v>-0.23785330439329488</v>
      </c>
      <c r="M615" s="329">
        <f t="shared" si="49"/>
        <v>-0.23446285158944308</v>
      </c>
      <c r="N615" s="329">
        <f t="shared" si="49"/>
        <v>-0.23107239878559124</v>
      </c>
      <c r="O615" s="329">
        <f t="shared" si="49"/>
        <v>-0.22768194598173946</v>
      </c>
      <c r="P615" s="329">
        <f t="shared" si="49"/>
        <v>-0.22429149317788769</v>
      </c>
      <c r="Q615" s="329">
        <f t="shared" si="49"/>
        <v>-0.22090104037403591</v>
      </c>
      <c r="R615" s="329">
        <f t="shared" si="49"/>
        <v>-0.21385933070449756</v>
      </c>
      <c r="S615" s="329">
        <f t="shared" si="49"/>
        <v>-0.21020807383881102</v>
      </c>
      <c r="T615" s="329">
        <f t="shared" si="49"/>
        <v>-0.20655681697312445</v>
      </c>
      <c r="U615" s="329">
        <f t="shared" si="49"/>
        <v>-0.2029055601074379</v>
      </c>
      <c r="V615" s="329">
        <f t="shared" si="49"/>
        <v>-0.19925430324175136</v>
      </c>
      <c r="W615" s="329">
        <f t="shared" si="49"/>
        <v>-0.19560304637606482</v>
      </c>
      <c r="X615" s="329">
        <f t="shared" si="49"/>
        <v>-0.19195178951037828</v>
      </c>
      <c r="Y615" s="329">
        <f t="shared" si="49"/>
        <v>-0.18830053264469174</v>
      </c>
      <c r="Z615" s="329">
        <f t="shared" si="49"/>
        <v>-0.18464927577900517</v>
      </c>
      <c r="AA615" s="329">
        <f t="shared" si="49"/>
        <v>-0.18099801891331863</v>
      </c>
      <c r="AB615" s="329">
        <f t="shared" si="49"/>
        <v>-0.17734676204763208</v>
      </c>
      <c r="AC615" s="329">
        <f t="shared" si="49"/>
        <v>-0.17369550518194551</v>
      </c>
      <c r="AD615" s="329">
        <f t="shared" si="49"/>
        <v>-0.16717540363607669</v>
      </c>
      <c r="AE615" s="329">
        <f t="shared" si="49"/>
        <v>-0.16456736301772915</v>
      </c>
      <c r="AF615" s="329">
        <f t="shared" si="49"/>
        <v>-0.1619593223993816</v>
      </c>
      <c r="AG615" s="329">
        <f t="shared" si="49"/>
        <v>-0.15935128178103408</v>
      </c>
      <c r="AH615" s="329">
        <f t="shared" si="49"/>
        <v>-0.15674324116268654</v>
      </c>
      <c r="AI615" s="329">
        <f t="shared" si="49"/>
        <v>-0.15413520054433899</v>
      </c>
      <c r="AJ615" s="329">
        <f t="shared" si="49"/>
        <v>-0.1515271599259915</v>
      </c>
      <c r="AK615" s="329">
        <f t="shared" si="49"/>
        <v>-0.14891911930764395</v>
      </c>
      <c r="AL615" s="329">
        <f t="shared" si="49"/>
        <v>-0.14631107868929641</v>
      </c>
      <c r="AM615" s="329">
        <f t="shared" si="49"/>
        <v>-0.14370303807094886</v>
      </c>
      <c r="AN615" s="329">
        <f t="shared" si="49"/>
        <v>-0.14109499745260135</v>
      </c>
      <c r="AO615" s="329">
        <f t="shared" si="49"/>
        <v>-0.13848695683425383</v>
      </c>
      <c r="AP615" s="329">
        <f t="shared" si="49"/>
        <v>-0.13405328778306302</v>
      </c>
      <c r="AQ615" s="329">
        <f t="shared" si="49"/>
        <v>-0.13144524716471548</v>
      </c>
      <c r="AR615" s="329">
        <f t="shared" si="49"/>
        <v>-0.12883720654636793</v>
      </c>
      <c r="AS615" s="329">
        <f t="shared" si="49"/>
        <v>-0.12622916592802041</v>
      </c>
      <c r="AT615" s="329">
        <f t="shared" si="49"/>
        <v>-0.12362112530967286</v>
      </c>
      <c r="AU615" s="329">
        <f t="shared" si="49"/>
        <v>-0.12101308469132534</v>
      </c>
      <c r="AV615" s="329">
        <f t="shared" si="49"/>
        <v>-0.11840504407297782</v>
      </c>
      <c r="AW615" s="329">
        <f t="shared" si="49"/>
        <v>-0.11579700345463027</v>
      </c>
      <c r="AX615" s="329">
        <f t="shared" si="49"/>
        <v>-0.11318896283628276</v>
      </c>
      <c r="AY615" s="329">
        <f t="shared" si="49"/>
        <v>-0.11058092221793521</v>
      </c>
      <c r="AZ615" s="329">
        <f t="shared" si="49"/>
        <v>-0.10797288159958766</v>
      </c>
      <c r="BA615" s="329">
        <f t="shared" si="49"/>
        <v>-0.10536484098124012</v>
      </c>
      <c r="BB615" s="329">
        <f t="shared" si="49"/>
        <v>-0.10145278005371884</v>
      </c>
      <c r="BC615" s="329">
        <f t="shared" si="49"/>
        <v>-9.8844739435371295E-2</v>
      </c>
      <c r="BD615" s="329">
        <f t="shared" si="49"/>
        <v>-9.623669881702375E-2</v>
      </c>
      <c r="BE615" s="329">
        <f t="shared" si="49"/>
        <v>-9.3628658198676246E-2</v>
      </c>
      <c r="BF615" s="329">
        <f t="shared" si="49"/>
        <v>-9.10206175803287E-2</v>
      </c>
      <c r="BG615" s="329">
        <f t="shared" si="49"/>
        <v>0</v>
      </c>
      <c r="BH615" s="329">
        <f t="shared" si="49"/>
        <v>0</v>
      </c>
      <c r="BI615" s="329">
        <f t="shared" si="49"/>
        <v>0</v>
      </c>
      <c r="BJ615" s="329">
        <f t="shared" si="49"/>
        <v>0</v>
      </c>
      <c r="BK615" s="329">
        <f t="shared" si="49"/>
        <v>0</v>
      </c>
      <c r="BL615" s="329">
        <f t="shared" si="49"/>
        <v>0</v>
      </c>
      <c r="BM615" s="329">
        <f t="shared" si="49"/>
        <v>0</v>
      </c>
      <c r="BN615" s="329">
        <f t="shared" si="49"/>
        <v>0</v>
      </c>
      <c r="BO615" s="253"/>
      <c r="BP615" s="253"/>
      <c r="BQ615" s="253"/>
      <c r="BR615" s="253"/>
      <c r="BS615" s="253"/>
      <c r="BT615" s="253"/>
      <c r="BU615" s="253"/>
      <c r="BV615" s="253"/>
      <c r="BW615" s="253"/>
      <c r="BX615" s="253"/>
      <c r="BY615" s="253"/>
      <c r="BZ615" s="253"/>
      <c r="CA615" s="253"/>
      <c r="CB615" s="253"/>
      <c r="CC615" s="253"/>
      <c r="CD615" s="253"/>
      <c r="CE615" s="253"/>
      <c r="CF615" s="253"/>
      <c r="CG615" s="253"/>
      <c r="CH615" s="253"/>
      <c r="CI615" s="253"/>
      <c r="CJ615" s="253"/>
      <c r="CK615" s="253"/>
      <c r="CL615" s="253"/>
    </row>
    <row r="616" spans="1:90" x14ac:dyDescent="0.15">
      <c r="A616" s="354"/>
      <c r="C616" s="327"/>
      <c r="D616" s="8" t="s">
        <v>468</v>
      </c>
      <c r="F616" s="8" t="s">
        <v>461</v>
      </c>
      <c r="G616" s="329">
        <v>0</v>
      </c>
      <c r="H616" s="329">
        <f ca="1">-G657*OFFSET(SAP_Leadsheet!$E$34,0,H6-1)</f>
        <v>-1.113328577526449</v>
      </c>
      <c r="I616" s="329">
        <f ca="1">-H657*OFFSET(SAP_Leadsheet!$E$34,0,I6-1)</f>
        <v>-4.131073987381197</v>
      </c>
      <c r="J616" s="329">
        <f ca="1">-I657*OFFSET(SAP_Leadsheet!$E$34,0,J6-1)</f>
        <v>-6.0846108020682621</v>
      </c>
      <c r="K616" s="329">
        <f ca="1">-J657*OFFSET(SAP_Leadsheet!$E$34,0,K6-1)</f>
        <v>-6.452021997418119</v>
      </c>
      <c r="L616" s="329">
        <f ca="1">-K657*OFFSET(SAP_Leadsheet!$E$34,0,L6-1)</f>
        <v>-5.9635055239515298</v>
      </c>
      <c r="M616" s="329">
        <f ca="1">-L657*OFFSET(SAP_Leadsheet!$E$34,0,M6-1)</f>
        <v>-5.403975833661085</v>
      </c>
      <c r="N616" s="329">
        <f ca="1">-M657*OFFSET(SAP_Leadsheet!$E$34,0,N6-1)</f>
        <v>-5.1182340456043134</v>
      </c>
      <c r="O616" s="329">
        <f ca="1">-N657*OFFSET(SAP_Leadsheet!$E$34,0,O6-1)</f>
        <v>-5.0783984223025751</v>
      </c>
      <c r="P616" s="329">
        <f ca="1">-O657*OFFSET(SAP_Leadsheet!$E$34,0,P6-1)</f>
        <v>-5.1100143955181432</v>
      </c>
      <c r="Q616" s="329">
        <f ca="1">-P657*OFFSET(SAP_Leadsheet!$E$34,0,Q6-1)</f>
        <v>-5.0658151930298905</v>
      </c>
      <c r="R616" s="329">
        <f ca="1">-Q657*OFFSET(SAP_Leadsheet!$E$34,0,R6-1)</f>
        <v>-4.9413071906928074</v>
      </c>
      <c r="S616" s="329">
        <f ca="1">-R657*OFFSET(SAP_Leadsheet!$E$34,0,S6-1)</f>
        <v>-4.792644313439494</v>
      </c>
      <c r="T616" s="329">
        <f ca="1">-S657*OFFSET(SAP_Leadsheet!$E$34,0,T6-1)</f>
        <v>-4.6540766290390723</v>
      </c>
      <c r="U616" s="329">
        <f ca="1">-T657*OFFSET(SAP_Leadsheet!$E$34,0,U6-1)</f>
        <v>-4.5623931525282941</v>
      </c>
      <c r="V616" s="329">
        <f ca="1">-U657*OFFSET(SAP_Leadsheet!$E$34,0,V6-1)</f>
        <v>-4.4991395667679628</v>
      </c>
      <c r="W616" s="329">
        <f ca="1">-V657*OFFSET(SAP_Leadsheet!$E$34,0,W6-1)</f>
        <v>-4.4361918610865967</v>
      </c>
      <c r="X616" s="329">
        <f ca="1">-W657*OFFSET(SAP_Leadsheet!$E$34,0,X6-1)</f>
        <v>-4.3616096101603983</v>
      </c>
      <c r="Y616" s="329">
        <f ca="1">-X657*OFFSET(SAP_Leadsheet!$E$34,0,Y6-1)</f>
        <v>-4.2784028571213026</v>
      </c>
      <c r="Z616" s="329">
        <f ca="1">-Y657*OFFSET(SAP_Leadsheet!$E$34,0,Z6-1)</f>
        <v>-4.1935023900368478</v>
      </c>
      <c r="AA616" s="329">
        <f ca="1">-Z657*OFFSET(SAP_Leadsheet!$E$34,0,AA6-1)</f>
        <v>-4.1136684118945093</v>
      </c>
      <c r="AB616" s="329">
        <f ca="1">-AA657*OFFSET(SAP_Leadsheet!$E$34,0,AB6-1)</f>
        <v>-4.0406596556294847</v>
      </c>
      <c r="AC616" s="329">
        <f ca="1">-AB657*OFFSET(SAP_Leadsheet!$E$34,0,AC6-1)</f>
        <v>-3.9658517225740533</v>
      </c>
      <c r="AD616" s="329">
        <f ca="1">-AC657*OFFSET(SAP_Leadsheet!$E$34,0,AD6-1)</f>
        <v>-3.8866658714540998</v>
      </c>
      <c r="AE616" s="329">
        <f ca="1">-AD657*OFFSET(SAP_Leadsheet!$E$34,0,AE6-1)</f>
        <v>-3.7921470933192571</v>
      </c>
      <c r="AF616" s="329">
        <f ca="1">-AE657*OFFSET(SAP_Leadsheet!$E$34,0,AF6-1)</f>
        <v>-3.6802762702590934</v>
      </c>
      <c r="AG616" s="329">
        <f ca="1">-AF657*OFFSET(SAP_Leadsheet!$E$34,0,AG6-1)</f>
        <v>-3.5934309076877198</v>
      </c>
      <c r="AH616" s="329">
        <f ca="1">-AG657*OFFSET(SAP_Leadsheet!$E$34,0,AH6-1)</f>
        <v>-3.5332737813223831</v>
      </c>
      <c r="AI616" s="329">
        <f ca="1">-AH657*OFFSET(SAP_Leadsheet!$E$34,0,AI6-1)</f>
        <v>-3.4848029127958093</v>
      </c>
      <c r="AJ616" s="329">
        <f ca="1">-AI657*OFFSET(SAP_Leadsheet!$E$34,0,AJ6-1)</f>
        <v>-3.4354877230734591</v>
      </c>
      <c r="AK616" s="329">
        <f ca="1">-AJ657*OFFSET(SAP_Leadsheet!$E$34,0,AK6-1)</f>
        <v>-3.38091882629399</v>
      </c>
      <c r="AL616" s="329">
        <f ca="1">-AK657*OFFSET(SAP_Leadsheet!$E$34,0,AL6-1)</f>
        <v>-3.3225428843068316</v>
      </c>
      <c r="AM616" s="329">
        <f ca="1">-AL657*OFFSET(SAP_Leadsheet!$E$34,0,AM6-1)</f>
        <v>-3.264442324003701</v>
      </c>
      <c r="AN616" s="329">
        <f ca="1">-AM657*OFFSET(SAP_Leadsheet!$E$34,0,AN6-1)</f>
        <v>-3.2092491128521416</v>
      </c>
      <c r="AO616" s="329">
        <f ca="1">-AN657*OFFSET(SAP_Leadsheet!$E$34,0,AO6-1)</f>
        <v>-3.154126439911443</v>
      </c>
      <c r="AP616" s="329">
        <f ca="1">-AO657*OFFSET(SAP_Leadsheet!$E$34,0,AP6-1)</f>
        <v>-3.0975753442576028</v>
      </c>
      <c r="AQ616" s="329">
        <f ca="1">-AP657*OFFSET(SAP_Leadsheet!$E$34,0,AQ6-1)</f>
        <v>-3.03171718193523</v>
      </c>
      <c r="AR616" s="329">
        <f ca="1">-AQ657*OFFSET(SAP_Leadsheet!$E$34,0,AR6-1)</f>
        <v>-2.9516462709693996</v>
      </c>
      <c r="AS616" s="329">
        <f ca="1">-AR657*OFFSET(SAP_Leadsheet!$E$34,0,AS6-1)</f>
        <v>-2.8791868839737638</v>
      </c>
      <c r="AT616" s="329">
        <f ca="1">-AS657*OFFSET(SAP_Leadsheet!$E$34,0,AT6-1)</f>
        <v>-2.8183218107275612</v>
      </c>
      <c r="AU616" s="329">
        <f ca="1">-AT657*OFFSET(SAP_Leadsheet!$E$34,0,AU6-1)</f>
        <v>-2.7638122147714386</v>
      </c>
      <c r="AV616" s="329">
        <f ca="1">-AU657*OFFSET(SAP_Leadsheet!$E$34,0,AV6-1)</f>
        <v>-2.7099623803568442</v>
      </c>
      <c r="AW616" s="329">
        <f ca="1">-AV657*OFFSET(SAP_Leadsheet!$E$34,0,AW6-1)</f>
        <v>-2.6548315279788088</v>
      </c>
      <c r="AX616" s="329">
        <f ca="1">-AW657*OFFSET(SAP_Leadsheet!$E$34,0,AX6-1)</f>
        <v>-2.5995967678253309</v>
      </c>
      <c r="AY616" s="329">
        <f ca="1">-AX657*OFFSET(SAP_Leadsheet!$E$34,0,AY6-1)</f>
        <v>-2.5459316208192826</v>
      </c>
      <c r="AZ616" s="329">
        <f ca="1">-AY657*OFFSET(SAP_Leadsheet!$E$34,0,AZ6-1)</f>
        <v>-2.4946228981531231</v>
      </c>
      <c r="BA616" s="329">
        <f ca="1">-AZ657*OFFSET(SAP_Leadsheet!$E$34,0,BA6-1)</f>
        <v>-2.4403515026064762</v>
      </c>
      <c r="BB616" s="329">
        <f ca="1">-BA657*OFFSET(SAP_Leadsheet!$E$34,0,BB6-1)</f>
        <v>-2.382736727799764</v>
      </c>
      <c r="BC616" s="329">
        <f ca="1">-BB657*OFFSET(SAP_Leadsheet!$E$34,0,BC6-1)</f>
        <v>-2.3178395084218759</v>
      </c>
      <c r="BD616" s="329">
        <f ca="1">-BC657*OFFSET(SAP_Leadsheet!$E$34,0,BD6-1)</f>
        <v>-2.2431458841566783</v>
      </c>
      <c r="BE616" s="329">
        <f ca="1">-BD657*OFFSET(SAP_Leadsheet!$E$34,0,BE6-1)</f>
        <v>-2.1743516580017568</v>
      </c>
      <c r="BF616" s="329">
        <f ca="1">-BE657*OFFSET(SAP_Leadsheet!$E$34,0,BF6-1)</f>
        <v>-2.1140802743571983</v>
      </c>
      <c r="BG616" s="329">
        <f ca="1">-BF657*OFFSET(SAP_Leadsheet!$E$34,0,BG6-1)</f>
        <v>-2.0583561870513374</v>
      </c>
      <c r="BH616" s="329">
        <f ca="1">-BG657*OFFSET(SAP_Leadsheet!$E$34,0,BH6-1)</f>
        <v>-2.0188089127149271</v>
      </c>
      <c r="BI616" s="329">
        <f ca="1">-BH657*OFFSET(SAP_Leadsheet!$E$34,0,BI6-1)</f>
        <v>-2.0025660608014975</v>
      </c>
      <c r="BJ616" s="329">
        <f ca="1">-BI657*OFFSET(SAP_Leadsheet!$E$34,0,BJ6-1)</f>
        <v>-1.963941185509513</v>
      </c>
      <c r="BK616" s="329">
        <f ca="1">-BJ657*OFFSET(SAP_Leadsheet!$E$34,0,BK6-1)</f>
        <v>-1.9009942316914865</v>
      </c>
      <c r="BL616" s="329">
        <f ca="1">-BK657*OFFSET(SAP_Leadsheet!$E$34,0,BL6-1)</f>
        <v>-1.8289723991218532</v>
      </c>
      <c r="BM616" s="329">
        <f ca="1">-BL657*OFFSET(SAP_Leadsheet!$E$34,0,BM6-1)</f>
        <v>-1.7550092190007966</v>
      </c>
      <c r="BN616" s="329">
        <f ca="1">-BM657*OFFSET(SAP_Leadsheet!$E$34,0,BN6-1)</f>
        <v>-1.6831594349627008</v>
      </c>
      <c r="BO616" s="253"/>
      <c r="BP616" s="253"/>
      <c r="BQ616" s="253"/>
      <c r="BR616" s="253"/>
      <c r="BS616" s="253"/>
      <c r="BT616" s="253"/>
      <c r="BU616" s="253"/>
      <c r="BV616" s="253"/>
      <c r="BW616" s="253"/>
      <c r="BX616" s="253"/>
      <c r="BY616" s="253"/>
      <c r="BZ616" s="253"/>
      <c r="CA616" s="253"/>
      <c r="CB616" s="253"/>
      <c r="CC616" s="253"/>
      <c r="CD616" s="253"/>
      <c r="CE616" s="253"/>
      <c r="CF616" s="253"/>
      <c r="CG616" s="253"/>
      <c r="CH616" s="253"/>
      <c r="CI616" s="253"/>
      <c r="CJ616" s="253"/>
      <c r="CK616" s="253"/>
      <c r="CL616" s="253"/>
    </row>
    <row r="617" spans="1:90" s="87" customFormat="1" x14ac:dyDescent="0.15">
      <c r="A617" s="112"/>
      <c r="C617" s="355"/>
      <c r="D617" s="87" t="s">
        <v>457</v>
      </c>
      <c r="F617" s="87" t="s">
        <v>461</v>
      </c>
      <c r="G617" s="330">
        <f t="shared" ref="G617:BN617" si="50">G610+G611+G615+G614+G616</f>
        <v>5.5320572670832124</v>
      </c>
      <c r="H617" s="330">
        <f t="shared" ca="1" si="50"/>
        <v>9.9054879173007659</v>
      </c>
      <c r="I617" s="330">
        <f t="shared" ca="1" si="50"/>
        <v>11.215498401346156</v>
      </c>
      <c r="J617" s="330">
        <f t="shared" ca="1" si="50"/>
        <v>10.525920597408859</v>
      </c>
      <c r="K617" s="330">
        <f t="shared" ca="1" si="50"/>
        <v>9.4225034078478807</v>
      </c>
      <c r="L617" s="330">
        <f t="shared" ca="1" si="50"/>
        <v>8.760797784501456</v>
      </c>
      <c r="M617" s="330">
        <f t="shared" ca="1" si="50"/>
        <v>8.6114402272152368</v>
      </c>
      <c r="N617" s="330">
        <f t="shared" ca="1" si="50"/>
        <v>8.7002661167773496</v>
      </c>
      <c r="O617" s="330">
        <f t="shared" ca="1" si="50"/>
        <v>8.7809925714545471</v>
      </c>
      <c r="P617" s="330">
        <f t="shared" ca="1" si="50"/>
        <v>8.7534795479277037</v>
      </c>
      <c r="Q617" s="330">
        <f t="shared" ca="1" si="50"/>
        <v>8.6935422219006391</v>
      </c>
      <c r="R617" s="330">
        <f t="shared" ca="1" si="50"/>
        <v>8.6022173341237576</v>
      </c>
      <c r="S617" s="330">
        <f t="shared" ca="1" si="50"/>
        <v>8.576863833468817</v>
      </c>
      <c r="T617" s="330">
        <f t="shared" ca="1" si="50"/>
        <v>8.6073575488538303</v>
      </c>
      <c r="U617" s="330">
        <f t="shared" ca="1" si="50"/>
        <v>8.6467852941600647</v>
      </c>
      <c r="V617" s="330">
        <f t="shared" ca="1" si="50"/>
        <v>8.6666882004079788</v>
      </c>
      <c r="W617" s="330">
        <f t="shared" ca="1" si="50"/>
        <v>8.6667314092895129</v>
      </c>
      <c r="X617" s="330">
        <f t="shared" ca="1" si="50"/>
        <v>8.6585204878204092</v>
      </c>
      <c r="Y617" s="330">
        <f t="shared" ca="1" si="50"/>
        <v>8.6506509598844694</v>
      </c>
      <c r="Z617" s="330">
        <f t="shared" ca="1" si="50"/>
        <v>8.6447875612979637</v>
      </c>
      <c r="AA617" s="330">
        <f t="shared" ca="1" si="50"/>
        <v>8.6362405200969796</v>
      </c>
      <c r="AB617" s="330">
        <f t="shared" ca="1" si="50"/>
        <v>8.6181846144042016</v>
      </c>
      <c r="AC617" s="330">
        <f t="shared" ca="1" si="50"/>
        <v>8.5924190210100395</v>
      </c>
      <c r="AD617" s="330">
        <f t="shared" ca="1" si="50"/>
        <v>8.501036468687392</v>
      </c>
      <c r="AE617" s="330">
        <f t="shared" ca="1" si="50"/>
        <v>8.4439854729651564</v>
      </c>
      <c r="AF617" s="330">
        <f t="shared" ca="1" si="50"/>
        <v>8.4387339916850266</v>
      </c>
      <c r="AG617" s="330">
        <f t="shared" ca="1" si="50"/>
        <v>8.4603724772745839</v>
      </c>
      <c r="AH617" s="330">
        <f t="shared" ca="1" si="50"/>
        <v>8.4823286064441596</v>
      </c>
      <c r="AI617" s="330">
        <f t="shared" ca="1" si="50"/>
        <v>8.4930320342713674</v>
      </c>
      <c r="AJ617" s="330">
        <f t="shared" ca="1" si="50"/>
        <v>8.4934429948683494</v>
      </c>
      <c r="AK617" s="330">
        <f t="shared" ca="1" si="50"/>
        <v>8.4889311082085968</v>
      </c>
      <c r="AL617" s="330">
        <f t="shared" ca="1" si="50"/>
        <v>8.4834193324161724</v>
      </c>
      <c r="AM617" s="330">
        <f t="shared" ca="1" si="50"/>
        <v>8.4770669592434356</v>
      </c>
      <c r="AN617" s="330">
        <f t="shared" ca="1" si="50"/>
        <v>8.4669666395388195</v>
      </c>
      <c r="AO617" s="330">
        <f t="shared" ca="1" si="50"/>
        <v>8.4530478350914642</v>
      </c>
      <c r="AP617" s="330">
        <f t="shared" ca="1" si="50"/>
        <v>8.3971029390652916</v>
      </c>
      <c r="AQ617" s="330">
        <f t="shared" ca="1" si="50"/>
        <v>8.3478722000744021</v>
      </c>
      <c r="AR617" s="330">
        <f t="shared" ca="1" si="50"/>
        <v>8.3195683667622511</v>
      </c>
      <c r="AS617" s="330">
        <f t="shared" ca="1" si="50"/>
        <v>8.3045799151586479</v>
      </c>
      <c r="AT617" s="330">
        <f t="shared" ca="1" si="50"/>
        <v>8.2913125315141567</v>
      </c>
      <c r="AU617" s="330">
        <f t="shared" ca="1" si="50"/>
        <v>8.273410738538697</v>
      </c>
      <c r="AV617" s="330">
        <f t="shared" ca="1" si="50"/>
        <v>8.250214774690745</v>
      </c>
      <c r="AW617" s="330">
        <f t="shared" ca="1" si="50"/>
        <v>8.2230056579337347</v>
      </c>
      <c r="AX617" s="330">
        <f t="shared" ca="1" si="50"/>
        <v>8.1918872960431166</v>
      </c>
      <c r="AY617" s="330">
        <f t="shared" ca="1" si="50"/>
        <v>8.155492923475105</v>
      </c>
      <c r="AZ617" s="330">
        <f t="shared" ca="1" si="50"/>
        <v>8.1114661158898098</v>
      </c>
      <c r="BA617" s="330">
        <f t="shared" ca="1" si="50"/>
        <v>8.062769546167722</v>
      </c>
      <c r="BB617" s="330">
        <f t="shared" ca="1" si="50"/>
        <v>7.9844351438908943</v>
      </c>
      <c r="BC617" s="330">
        <f t="shared" ca="1" si="50"/>
        <v>7.911911912163049</v>
      </c>
      <c r="BD617" s="330">
        <f t="shared" ca="1" si="50"/>
        <v>7.8549962558714999</v>
      </c>
      <c r="BE617" s="330">
        <f t="shared" ca="1" si="50"/>
        <v>7.8077887769059666</v>
      </c>
      <c r="BF617" s="330">
        <f t="shared" ca="1" si="50"/>
        <v>7.761766632756089</v>
      </c>
      <c r="BG617" s="330">
        <f t="shared" ca="1" si="50"/>
        <v>7.7909714843827054</v>
      </c>
      <c r="BH617" s="330">
        <f t="shared" ca="1" si="50"/>
        <v>7.7884956835269641</v>
      </c>
      <c r="BI617" s="330">
        <f t="shared" ca="1" si="50"/>
        <v>7.7313245900568148</v>
      </c>
      <c r="BJ617" s="330">
        <f t="shared" ca="1" si="50"/>
        <v>7.6421300096417371</v>
      </c>
      <c r="BK617" s="330">
        <f t="shared" ca="1" si="50"/>
        <v>7.5456686942441653</v>
      </c>
      <c r="BL617" s="330">
        <f t="shared" ca="1" si="50"/>
        <v>7.4513053049066356</v>
      </c>
      <c r="BM617" s="330">
        <f t="shared" ca="1" si="50"/>
        <v>7.3612709714714955</v>
      </c>
      <c r="BN617" s="330">
        <f t="shared" ca="1" si="50"/>
        <v>7.2442715013049952</v>
      </c>
      <c r="BO617" s="342"/>
      <c r="BP617" s="342"/>
      <c r="BQ617" s="342"/>
      <c r="BR617" s="342"/>
      <c r="BS617" s="342"/>
      <c r="BT617" s="342"/>
      <c r="BU617" s="342"/>
      <c r="BV617" s="342"/>
      <c r="BW617" s="342"/>
      <c r="BX617" s="342"/>
      <c r="BY617" s="342"/>
      <c r="BZ617" s="342"/>
      <c r="CA617" s="342"/>
      <c r="CB617" s="342"/>
      <c r="CC617" s="342"/>
      <c r="CD617" s="342"/>
      <c r="CE617" s="342"/>
      <c r="CF617" s="342"/>
      <c r="CG617" s="342"/>
      <c r="CH617" s="342"/>
      <c r="CI617" s="342"/>
      <c r="CJ617" s="342"/>
      <c r="CK617" s="342"/>
      <c r="CL617" s="342"/>
    </row>
    <row r="618" spans="1:90" s="87" customFormat="1" x14ac:dyDescent="0.15">
      <c r="A618" s="112"/>
      <c r="C618" s="355"/>
      <c r="G618" s="330"/>
      <c r="H618" s="330"/>
      <c r="I618" s="330"/>
      <c r="J618" s="330"/>
      <c r="K618" s="330"/>
      <c r="L618" s="330"/>
      <c r="M618" s="330"/>
      <c r="N618" s="330"/>
      <c r="O618" s="330"/>
      <c r="P618" s="330"/>
      <c r="Q618" s="330"/>
      <c r="R618" s="330"/>
      <c r="S618" s="330"/>
      <c r="T618" s="330"/>
      <c r="U618" s="330"/>
      <c r="V618" s="330"/>
      <c r="W618" s="330"/>
      <c r="X618" s="330"/>
      <c r="Y618" s="330"/>
      <c r="Z618" s="330"/>
      <c r="AA618" s="330"/>
      <c r="AB618" s="330"/>
      <c r="AC618" s="330"/>
      <c r="AD618" s="330"/>
      <c r="AE618" s="330"/>
      <c r="AF618" s="330"/>
      <c r="AG618" s="330"/>
      <c r="AH618" s="330"/>
      <c r="AI618" s="330"/>
      <c r="AJ618" s="330"/>
      <c r="AK618" s="330"/>
      <c r="AL618" s="330"/>
      <c r="AM618" s="330"/>
      <c r="AN618" s="330"/>
      <c r="AO618" s="330"/>
      <c r="AP618" s="330"/>
      <c r="AQ618" s="330"/>
      <c r="AR618" s="330"/>
      <c r="AS618" s="330"/>
      <c r="AT618" s="330"/>
      <c r="AU618" s="330"/>
      <c r="AV618" s="330"/>
      <c r="AW618" s="330"/>
      <c r="AX618" s="330"/>
      <c r="AY618" s="330"/>
      <c r="AZ618" s="330"/>
      <c r="BA618" s="330"/>
      <c r="BB618" s="330"/>
      <c r="BC618" s="330"/>
      <c r="BD618" s="330"/>
      <c r="BE618" s="330"/>
      <c r="BF618" s="330"/>
      <c r="BG618" s="330"/>
      <c r="BH618" s="330"/>
      <c r="BI618" s="330"/>
      <c r="BJ618" s="330"/>
      <c r="BK618" s="330"/>
      <c r="BL618" s="330"/>
      <c r="BM618" s="330"/>
      <c r="BN618" s="330"/>
      <c r="BO618" s="342"/>
      <c r="BP618" s="342"/>
      <c r="BQ618" s="342"/>
      <c r="BR618" s="342"/>
      <c r="BS618" s="342"/>
      <c r="BT618" s="342"/>
      <c r="BU618" s="342"/>
      <c r="BV618" s="342"/>
      <c r="BW618" s="342"/>
      <c r="BX618" s="342"/>
      <c r="BY618" s="342"/>
      <c r="BZ618" s="342"/>
      <c r="CA618" s="342"/>
      <c r="CB618" s="342"/>
      <c r="CC618" s="342"/>
      <c r="CD618" s="342"/>
      <c r="CE618" s="342"/>
      <c r="CF618" s="342"/>
      <c r="CG618" s="342"/>
      <c r="CH618" s="342"/>
      <c r="CI618" s="342"/>
      <c r="CJ618" s="342"/>
      <c r="CK618" s="342"/>
      <c r="CL618" s="342"/>
    </row>
    <row r="619" spans="1:90" x14ac:dyDescent="0.15">
      <c r="A619" s="112"/>
      <c r="B619" s="87"/>
      <c r="C619" s="87"/>
      <c r="D619" s="87"/>
      <c r="G619" s="329"/>
      <c r="H619" s="329"/>
      <c r="I619" s="329"/>
      <c r="J619" s="329"/>
      <c r="K619" s="329"/>
      <c r="L619" s="329"/>
      <c r="M619" s="329"/>
      <c r="N619" s="329"/>
      <c r="O619" s="329"/>
      <c r="P619" s="329"/>
      <c r="Q619" s="329"/>
      <c r="R619" s="329"/>
      <c r="S619" s="329"/>
      <c r="T619" s="329"/>
      <c r="U619" s="329"/>
      <c r="V619" s="329"/>
      <c r="W619" s="329"/>
      <c r="X619" s="329"/>
      <c r="Y619" s="329"/>
      <c r="Z619" s="329"/>
      <c r="AA619" s="329"/>
      <c r="AB619" s="329"/>
      <c r="AC619" s="329"/>
      <c r="AD619" s="329"/>
      <c r="AE619" s="329"/>
      <c r="AF619" s="329"/>
      <c r="AG619" s="329"/>
      <c r="AH619" s="329"/>
      <c r="AI619" s="329"/>
      <c r="AJ619" s="329"/>
      <c r="AK619" s="329"/>
      <c r="AL619" s="329"/>
      <c r="AM619" s="329"/>
      <c r="AN619" s="329"/>
      <c r="AO619" s="329"/>
      <c r="AP619" s="329"/>
      <c r="AQ619" s="329"/>
      <c r="AR619" s="329"/>
      <c r="AS619" s="329"/>
      <c r="AT619" s="329"/>
      <c r="AU619" s="329"/>
      <c r="AV619" s="329"/>
      <c r="AW619" s="329"/>
      <c r="AX619" s="329"/>
      <c r="AY619" s="329"/>
      <c r="AZ619" s="329"/>
      <c r="BA619" s="329"/>
      <c r="BB619" s="329"/>
      <c r="BC619" s="329"/>
      <c r="BD619" s="329"/>
      <c r="BE619" s="329"/>
      <c r="BF619" s="329"/>
      <c r="BG619" s="329"/>
      <c r="BH619" s="329"/>
      <c r="BI619" s="329"/>
      <c r="BJ619" s="329"/>
      <c r="BK619" s="329"/>
      <c r="BL619" s="329"/>
      <c r="BM619" s="329"/>
      <c r="BN619" s="329"/>
      <c r="BO619" s="253"/>
      <c r="BP619" s="253"/>
      <c r="BQ619" s="253"/>
      <c r="BR619" s="253"/>
      <c r="BS619" s="253"/>
      <c r="BT619" s="253"/>
      <c r="BU619" s="253"/>
      <c r="BV619" s="253"/>
      <c r="BW619" s="253"/>
      <c r="BX619" s="253"/>
      <c r="BY619" s="253"/>
      <c r="BZ619" s="253"/>
      <c r="CA619" s="253"/>
      <c r="CB619" s="253"/>
      <c r="CC619" s="253"/>
      <c r="CD619" s="253"/>
      <c r="CE619" s="253"/>
      <c r="CF619" s="253"/>
      <c r="CG619" s="253"/>
      <c r="CH619" s="253"/>
      <c r="CI619" s="253"/>
      <c r="CJ619" s="253"/>
      <c r="CK619" s="253"/>
      <c r="CL619" s="253"/>
    </row>
    <row r="620" spans="1:90" x14ac:dyDescent="0.15">
      <c r="A620" s="112"/>
      <c r="B620" s="87" t="s">
        <v>480</v>
      </c>
      <c r="C620" s="87"/>
      <c r="D620" s="87"/>
      <c r="G620" s="329"/>
      <c r="H620" s="329"/>
      <c r="I620" s="329"/>
      <c r="J620" s="329"/>
      <c r="K620" s="329"/>
      <c r="L620" s="329"/>
      <c r="M620" s="329"/>
      <c r="N620" s="329"/>
      <c r="O620" s="329"/>
      <c r="P620" s="329"/>
      <c r="Q620" s="329"/>
      <c r="R620" s="329"/>
      <c r="S620" s="329"/>
      <c r="T620" s="329"/>
      <c r="U620" s="329"/>
      <c r="V620" s="329"/>
      <c r="W620" s="329"/>
      <c r="X620" s="329"/>
      <c r="Y620" s="329"/>
      <c r="Z620" s="329"/>
      <c r="AA620" s="329"/>
      <c r="AB620" s="329"/>
      <c r="AC620" s="329"/>
      <c r="AD620" s="329"/>
      <c r="AE620" s="329"/>
      <c r="AF620" s="329"/>
      <c r="AG620" s="329"/>
      <c r="AH620" s="329"/>
      <c r="AI620" s="329"/>
      <c r="AJ620" s="329"/>
      <c r="AK620" s="329"/>
      <c r="AL620" s="329"/>
      <c r="AM620" s="329"/>
      <c r="AN620" s="329"/>
      <c r="AO620" s="329"/>
      <c r="AP620" s="329"/>
      <c r="AQ620" s="329"/>
      <c r="AR620" s="329"/>
      <c r="AS620" s="329"/>
      <c r="AT620" s="329"/>
      <c r="AU620" s="329"/>
      <c r="AV620" s="329"/>
      <c r="AW620" s="329"/>
      <c r="AX620" s="329"/>
      <c r="AY620" s="329"/>
      <c r="AZ620" s="329"/>
      <c r="BA620" s="329"/>
      <c r="BB620" s="329"/>
      <c r="BC620" s="329"/>
      <c r="BD620" s="329"/>
      <c r="BE620" s="329"/>
      <c r="BF620" s="329"/>
      <c r="BG620" s="329"/>
      <c r="BH620" s="329"/>
      <c r="BI620" s="329"/>
      <c r="BJ620" s="329"/>
      <c r="BK620" s="329"/>
      <c r="BL620" s="329"/>
      <c r="BM620" s="329"/>
      <c r="BN620" s="329"/>
      <c r="BO620" s="253"/>
      <c r="BP620" s="253"/>
      <c r="BQ620" s="253"/>
      <c r="BR620" s="253"/>
      <c r="BS620" s="253"/>
      <c r="BT620" s="253"/>
      <c r="BU620" s="253"/>
      <c r="BV620" s="253"/>
      <c r="BW620" s="253"/>
      <c r="BX620" s="253"/>
      <c r="BY620" s="253"/>
      <c r="BZ620" s="253"/>
      <c r="CA620" s="253"/>
      <c r="CB620" s="253"/>
      <c r="CC620" s="253"/>
      <c r="CD620" s="253"/>
      <c r="CE620" s="253"/>
      <c r="CF620" s="253"/>
      <c r="CG620" s="253"/>
      <c r="CH620" s="253"/>
      <c r="CI620" s="253"/>
      <c r="CJ620" s="253"/>
      <c r="CK620" s="253"/>
      <c r="CL620" s="253"/>
    </row>
    <row r="621" spans="1:90" s="87" customFormat="1" x14ac:dyDescent="0.15">
      <c r="A621" s="112"/>
      <c r="C621" s="355" t="s">
        <v>481</v>
      </c>
      <c r="D621" s="97" t="s">
        <v>482</v>
      </c>
      <c r="F621" s="87" t="s">
        <v>461</v>
      </c>
      <c r="G621" s="330">
        <f>G617+G606</f>
        <v>5.758551105672149</v>
      </c>
      <c r="H621" s="330">
        <f t="shared" ref="H621:BN621" ca="1" si="51">H617+H606</f>
        <v>10.327150128829377</v>
      </c>
      <c r="I621" s="330">
        <f t="shared" ca="1" si="51"/>
        <v>11.801380237143382</v>
      </c>
      <c r="J621" s="330">
        <f t="shared" ca="1" si="51"/>
        <v>11.245450025781851</v>
      </c>
      <c r="K621" s="330">
        <f t="shared" ca="1" si="51"/>
        <v>10.24548511408199</v>
      </c>
      <c r="L621" s="330">
        <f t="shared" ca="1" si="51"/>
        <v>9.6574131708602451</v>
      </c>
      <c r="M621" s="330">
        <f t="shared" ca="1" si="51"/>
        <v>9.5522474129404689</v>
      </c>
      <c r="N621" s="330">
        <f t="shared" ca="1" si="51"/>
        <v>9.6561999380889976</v>
      </c>
      <c r="O621" s="330">
        <f t="shared" ca="1" si="51"/>
        <v>9.7233645815507881</v>
      </c>
      <c r="P621" s="330">
        <f t="shared" ca="1" si="51"/>
        <v>9.6822897468085376</v>
      </c>
      <c r="Q621" s="330">
        <f t="shared" ca="1" si="51"/>
        <v>9.608790609566066</v>
      </c>
      <c r="R621" s="330">
        <f t="shared" ca="1" si="51"/>
        <v>9.5006583489153886</v>
      </c>
      <c r="S621" s="330">
        <f t="shared" ca="1" si="51"/>
        <v>9.4586713447612105</v>
      </c>
      <c r="T621" s="330">
        <f t="shared" ca="1" si="51"/>
        <v>9.4727344042506338</v>
      </c>
      <c r="U621" s="330">
        <f t="shared" ca="1" si="51"/>
        <v>9.4959633194940203</v>
      </c>
      <c r="V621" s="330">
        <f t="shared" ca="1" si="51"/>
        <v>9.4999281997409231</v>
      </c>
      <c r="W621" s="330">
        <f t="shared" ca="1" si="51"/>
        <v>9.4843231649123716</v>
      </c>
      <c r="X621" s="330">
        <f t="shared" ca="1" si="51"/>
        <v>9.4607827602532026</v>
      </c>
      <c r="Y621" s="330">
        <f t="shared" ca="1" si="51"/>
        <v>9.4379314878763108</v>
      </c>
      <c r="Z621" s="330">
        <f t="shared" ca="1" si="51"/>
        <v>9.4174630618270587</v>
      </c>
      <c r="AA621" s="330">
        <f t="shared" ca="1" si="51"/>
        <v>9.3943109931633284</v>
      </c>
      <c r="AB621" s="330">
        <f t="shared" ca="1" si="51"/>
        <v>9.3616500600078041</v>
      </c>
      <c r="AC621" s="330">
        <f t="shared" ca="1" si="51"/>
        <v>9.3212794391508957</v>
      </c>
      <c r="AD621" s="330">
        <f t="shared" ca="1" si="51"/>
        <v>9.2127417752053411</v>
      </c>
      <c r="AE621" s="330">
        <f t="shared" ca="1" si="51"/>
        <v>9.1397817317111851</v>
      </c>
      <c r="AF621" s="330">
        <f t="shared" ca="1" si="51"/>
        <v>9.1197513535937524</v>
      </c>
      <c r="AG621" s="330">
        <f t="shared" ca="1" si="51"/>
        <v>9.1276251803642534</v>
      </c>
      <c r="AH621" s="330">
        <f t="shared" ca="1" si="51"/>
        <v>9.1367149758166484</v>
      </c>
      <c r="AI621" s="330">
        <f t="shared" ca="1" si="51"/>
        <v>9.135334482112178</v>
      </c>
      <c r="AJ621" s="330">
        <f t="shared" ca="1" si="51"/>
        <v>9.1243280204466171</v>
      </c>
      <c r="AK621" s="330">
        <f t="shared" ca="1" si="51"/>
        <v>9.1089492978770839</v>
      </c>
      <c r="AL621" s="330">
        <f t="shared" ca="1" si="51"/>
        <v>9.0930053596112685</v>
      </c>
      <c r="AM621" s="330">
        <f t="shared" ca="1" si="51"/>
        <v>9.0762208239651425</v>
      </c>
      <c r="AN621" s="330">
        <f t="shared" ca="1" si="51"/>
        <v>9.0556883417871354</v>
      </c>
      <c r="AO621" s="330">
        <f t="shared" ca="1" si="51"/>
        <v>9.0313373748663892</v>
      </c>
      <c r="AP621" s="330">
        <f t="shared" ca="1" si="51"/>
        <v>8.963337535537633</v>
      </c>
      <c r="AQ621" s="330">
        <f t="shared" ca="1" si="51"/>
        <v>8.9022547008478092</v>
      </c>
      <c r="AR621" s="330">
        <f t="shared" ca="1" si="51"/>
        <v>8.8623016194403732</v>
      </c>
      <c r="AS621" s="330">
        <f t="shared" ca="1" si="51"/>
        <v>8.8358667673451325</v>
      </c>
      <c r="AT621" s="330">
        <f t="shared" ca="1" si="51"/>
        <v>8.8113558308126549</v>
      </c>
      <c r="AU621" s="330">
        <f t="shared" ca="1" si="51"/>
        <v>8.7824133325528564</v>
      </c>
      <c r="AV621" s="330">
        <f t="shared" ca="1" si="51"/>
        <v>8.7483795110242166</v>
      </c>
      <c r="AW621" s="330">
        <f t="shared" ca="1" si="51"/>
        <v>8.710535384190166</v>
      </c>
      <c r="AX621" s="330">
        <f t="shared" ca="1" si="51"/>
        <v>8.6689848598261587</v>
      </c>
      <c r="AY621" s="330">
        <f t="shared" ca="1" si="51"/>
        <v>8.6221583247847562</v>
      </c>
      <c r="AZ621" s="330">
        <f t="shared" ca="1" si="51"/>
        <v>8.5676993547260718</v>
      </c>
      <c r="BA621" s="330">
        <f t="shared" ca="1" si="51"/>
        <v>8.508570622530593</v>
      </c>
      <c r="BB621" s="330">
        <f t="shared" ca="1" si="51"/>
        <v>8.4186449286166649</v>
      </c>
      <c r="BC621" s="330">
        <f t="shared" ca="1" si="51"/>
        <v>8.3346752963971831</v>
      </c>
      <c r="BD621" s="330">
        <f t="shared" ca="1" si="51"/>
        <v>8.266458130759462</v>
      </c>
      <c r="BE621" s="330">
        <f t="shared" ca="1" si="51"/>
        <v>8.2080940335932198</v>
      </c>
      <c r="BF621" s="330">
        <f t="shared" ca="1" si="51"/>
        <v>8.1510601623880969</v>
      </c>
      <c r="BG621" s="330">
        <f t="shared" ca="1" si="51"/>
        <v>8.0908092208053937</v>
      </c>
      <c r="BH621" s="330">
        <f t="shared" ca="1" si="51"/>
        <v>8.0111643958756567</v>
      </c>
      <c r="BI621" s="330">
        <f t="shared" ca="1" si="51"/>
        <v>7.8888212651759133</v>
      </c>
      <c r="BJ621" s="330">
        <f t="shared" ca="1" si="51"/>
        <v>7.7461618520847111</v>
      </c>
      <c r="BK621" s="330">
        <f t="shared" ca="1" si="51"/>
        <v>7.6075082351280949</v>
      </c>
      <c r="BL621" s="330">
        <f t="shared" ca="1" si="51"/>
        <v>7.4819352930576724</v>
      </c>
      <c r="BM621" s="330">
        <f t="shared" ca="1" si="51"/>
        <v>7.3713843734248652</v>
      </c>
      <c r="BN621" s="330">
        <f t="shared" ca="1" si="51"/>
        <v>7.2442715013049952</v>
      </c>
      <c r="BO621" s="342"/>
      <c r="BP621" s="342"/>
      <c r="BQ621" s="342"/>
      <c r="BR621" s="342"/>
      <c r="BS621" s="342"/>
      <c r="BT621" s="342"/>
      <c r="BU621" s="342"/>
      <c r="BV621" s="342"/>
      <c r="BW621" s="342"/>
      <c r="BX621" s="342"/>
      <c r="BY621" s="342"/>
      <c r="BZ621" s="342"/>
      <c r="CA621" s="342"/>
      <c r="CB621" s="342"/>
      <c r="CC621" s="342"/>
      <c r="CD621" s="342"/>
      <c r="CE621" s="342"/>
      <c r="CF621" s="342"/>
      <c r="CG621" s="342"/>
      <c r="CH621" s="342"/>
      <c r="CI621" s="342"/>
      <c r="CJ621" s="342"/>
      <c r="CK621" s="342"/>
      <c r="CL621" s="342"/>
    </row>
    <row r="622" spans="1:90" s="87" customFormat="1" x14ac:dyDescent="0.15">
      <c r="A622" s="112"/>
      <c r="C622" s="355"/>
      <c r="D622" s="8" t="s">
        <v>483</v>
      </c>
      <c r="E622" s="8"/>
      <c r="F622" s="8" t="s">
        <v>461</v>
      </c>
      <c r="G622" s="329" cm="1">
        <f t="array" ref="G622">_xlfn.IFS(SAP_Leadsheet!$C$6="DPD360+",SUM(G632:G645),SAP_Leadsheet!$C$6="DPD180+",SUM(SAP_Spreadsheet!G632:G639))</f>
        <v>5.758551105672149</v>
      </c>
      <c r="H622" s="329" cm="1">
        <f t="array" aca="1" ref="H622" ca="1">_xlfn.IFS(SAP_Leadsheet!$C$6="DPD360+",SUM(H632:H645),SAP_Leadsheet!$C$6="DPD180+",SUM(SAP_Spreadsheet!H632:H639))</f>
        <v>10.327150128829377</v>
      </c>
      <c r="I622" s="329" cm="1">
        <f t="array" aca="1" ref="I622" ca="1">_xlfn.IFS(SAP_Leadsheet!$C$6="DPD360+",SUM(I632:I645),SAP_Leadsheet!$C$6="DPD180+",SUM(SAP_Spreadsheet!I632:I639))</f>
        <v>11.801380237143384</v>
      </c>
      <c r="J622" s="329" cm="1">
        <f t="array" aca="1" ref="J622" ca="1">_xlfn.IFS(SAP_Leadsheet!$C$6="DPD360+",SUM(J632:J645),SAP_Leadsheet!$C$6="DPD180+",SUM(SAP_Spreadsheet!J632:J639))</f>
        <v>11.245450025781851</v>
      </c>
      <c r="K622" s="329">
        <f t="array" aca="1" ref="K622" ca="1">_xlfn.IFS(SAP_Leadsheet!$C$6="DPD360+",SUM(K632:K645),SAP_Leadsheet!$C$6="DPD180+",SUM(SAP_Spreadsheet!K632:K639))</f>
        <v>10.245485114081989</v>
      </c>
      <c r="L622" s="329">
        <f t="array" aca="1" ref="L622" ca="1">_xlfn.IFS(SAP_Leadsheet!$C$6="DPD360+",SUM(L632:L645),SAP_Leadsheet!$C$6="DPD180+",SUM(SAP_Spreadsheet!L632:L639))</f>
        <v>9.6574131708602451</v>
      </c>
      <c r="M622" s="329">
        <f t="array" aca="1" ref="M622" ca="1">_xlfn.IFS(SAP_Leadsheet!$C$6="DPD360+",SUM(M632:M645),SAP_Leadsheet!$C$6="DPD180+",SUM(SAP_Spreadsheet!M632:M639))</f>
        <v>9.5522474129404689</v>
      </c>
      <c r="N622" s="329">
        <f t="array" aca="1" ref="N622" ca="1">_xlfn.IFS(SAP_Leadsheet!$C$6="DPD360+",SUM(N632:N645),SAP_Leadsheet!$C$6="DPD180+",SUM(SAP_Spreadsheet!N632:N639))</f>
        <v>9.6561999380889976</v>
      </c>
      <c r="O622" s="329">
        <f t="array" aca="1" ref="O622" ca="1">_xlfn.IFS(SAP_Leadsheet!$C$6="DPD360+",SUM(O632:O645),SAP_Leadsheet!$C$6="DPD180+",SUM(SAP_Spreadsheet!O632:O639))</f>
        <v>9.6291901328450127</v>
      </c>
      <c r="P622" s="329">
        <f t="array" aca="1" ref="P622" ca="1">_xlfn.IFS(SAP_Leadsheet!$C$6="DPD360+",SUM(P632:P645),SAP_Leadsheet!$C$6="DPD180+",SUM(SAP_Spreadsheet!P632:P639))</f>
        <v>9.4218255086595537</v>
      </c>
      <c r="Q622" s="329" cm="1">
        <f t="array" aca="1" ref="Q622" ca="1">_xlfn.IFS(SAP_Leadsheet!$C$6="DPD360+",SUM(Q632:Q645),SAP_Leadsheet!$C$6="DPD180+",SUM(SAP_Spreadsheet!Q632:Q639))</f>
        <v>9.1616929353907697</v>
      </c>
      <c r="R622" s="329">
        <f t="array" aca="1" ref="R622" ca="1">_xlfn.IFS(SAP_Leadsheet!$C$6="DPD360+",SUM(R632:R645),SAP_Leadsheet!$C$6="DPD180+",SUM(SAP_Spreadsheet!R632:R639))</f>
        <v>8.8796052607932854</v>
      </c>
      <c r="S622" s="329">
        <f t="array" aca="1" ref="S622" ca="1">_xlfn.IFS(SAP_Leadsheet!$C$6="DPD360+",SUM(S632:S645),SAP_Leadsheet!$C$6="DPD180+",SUM(SAP_Spreadsheet!S632:S639))</f>
        <v>8.6837761282166426</v>
      </c>
      <c r="T622" s="329">
        <f t="array" aca="1" ref="T622" ca="1">_xlfn.IFS(SAP_Leadsheet!$C$6="DPD360+",SUM(T632:T645),SAP_Leadsheet!$C$6="DPD180+",SUM(SAP_Spreadsheet!T632:T639))</f>
        <v>8.5558318504171691</v>
      </c>
      <c r="U622" s="329">
        <f t="array" aca="1" ref="U622" ca="1">_xlfn.IFS(SAP_Leadsheet!$C$6="DPD360+",SUM(U632:U645),SAP_Leadsheet!$C$6="DPD180+",SUM(SAP_Spreadsheet!U632:U639))</f>
        <v>8.4394362221295509</v>
      </c>
      <c r="V622" s="329">
        <f t="array" aca="1" ref="V622" ca="1">_xlfn.IFS(SAP_Leadsheet!$C$6="DPD360+",SUM(V632:V645),SAP_Leadsheet!$C$6="DPD180+",SUM(SAP_Spreadsheet!V632:V639))</f>
        <v>8.3030929946512764</v>
      </c>
      <c r="W622" s="329">
        <f t="array" aca="1" ref="W622" ca="1">_xlfn.IFS(SAP_Leadsheet!$C$6="DPD360+",SUM(W632:W645),SAP_Leadsheet!$C$6="DPD180+",SUM(SAP_Spreadsheet!W632:W639))</f>
        <v>8.1480283853462119</v>
      </c>
      <c r="X622" s="329">
        <f t="array" aca="1" ref="X622" ca="1">_xlfn.IFS(SAP_Leadsheet!$C$6="DPD360+",SUM(X632:X645),SAP_Leadsheet!$C$6="DPD180+",SUM(SAP_Spreadsheet!X632:X639))</f>
        <v>7.9869293817898361</v>
      </c>
      <c r="Y622" s="329">
        <f t="array" aca="1" ref="Y622" ca="1">_xlfn.IFS(SAP_Leadsheet!$C$6="DPD360+",SUM(Y632:Y645),SAP_Leadsheet!$C$6="DPD180+",SUM(SAP_Spreadsheet!Y632:Y639))</f>
        <v>7.8299602192474467</v>
      </c>
      <c r="Z622" s="329">
        <f t="array" aca="1" ref="Z622" ca="1">_xlfn.IFS(SAP_Leadsheet!$C$6="DPD360+",SUM(Z632:Z645),SAP_Leadsheet!$C$6="DPD180+",SUM(SAP_Spreadsheet!Z632:Z639))</f>
        <v>7.6912811912555323</v>
      </c>
      <c r="AA622" s="329">
        <f t="array" aca="1" ref="AA622" ca="1">_xlfn.IFS(SAP_Leadsheet!$C$6="DPD360+",SUM(AA632:AA645),SAP_Leadsheet!$C$6="DPD180+",SUM(SAP_Spreadsheet!AA632:AA639))</f>
        <v>7.5521224849751629</v>
      </c>
      <c r="AB622" s="329">
        <f t="array" aca="1" ref="AB622" ca="1">_xlfn.IFS(SAP_Leadsheet!$C$6="DPD360+",SUM(AB632:AB645),SAP_Leadsheet!$C$6="DPD180+",SUM(SAP_Spreadsheet!AB632:AB639))</f>
        <v>7.4049447685939622</v>
      </c>
      <c r="AC622" s="329">
        <f t="array" aca="1" ref="AC622" ca="1">_xlfn.IFS(SAP_Leadsheet!$C$6="DPD360+",SUM(AC632:AC645),SAP_Leadsheet!$C$6="DPD180+",SUM(SAP_Spreadsheet!AC632:AC639))</f>
        <v>7.2514099615769352</v>
      </c>
      <c r="AD622" s="329">
        <f t="array" aca="1" ref="AD622" ca="1">_xlfn.IFS(SAP_Leadsheet!$C$6="DPD360+",SUM(AD632:AD645),SAP_Leadsheet!$C$6="DPD180+",SUM(SAP_Spreadsheet!AD632:AD639))</f>
        <v>7.0313423676642888</v>
      </c>
      <c r="AE622" s="329">
        <f t="array" aca="1" ref="AE622" ca="1">_xlfn.IFS(SAP_Leadsheet!$C$6="DPD360+",SUM(AE632:AE645),SAP_Leadsheet!$C$6="DPD180+",SUM(SAP_Spreadsheet!AE632:AE639))</f>
        <v>6.8491464445680235</v>
      </c>
      <c r="AF622" s="329">
        <f t="array" aca="1" ref="AF622" ca="1">_xlfn.IFS(SAP_Leadsheet!$C$6="DPD360+",SUM(AF632:AF645),SAP_Leadsheet!$C$6="DPD180+",SUM(SAP_Spreadsheet!AF632:AF639))</f>
        <v>6.7221093920117063</v>
      </c>
      <c r="AG622" s="329">
        <f t="array" aca="1" ref="AG622" ca="1">_xlfn.IFS(SAP_Leadsheet!$C$6="DPD360+",SUM(AG632:AG645),SAP_Leadsheet!$C$6="DPD180+",SUM(SAP_Spreadsheet!AG632:AG639))</f>
        <v>6.6249635451668718</v>
      </c>
      <c r="AH622" s="329">
        <f t="array" aca="1" ref="AH622" ca="1">_xlfn.IFS(SAP_Leadsheet!$C$6="DPD360+",SUM(AH632:AH645),SAP_Leadsheet!$C$6="DPD180+",SUM(SAP_Spreadsheet!AH632:AH639))</f>
        <v>6.5313405003301437</v>
      </c>
      <c r="AI622" s="329">
        <f t="array" aca="1" ref="AI622" ca="1">_xlfn.IFS(SAP_Leadsheet!$C$6="DPD360+",SUM(AI632:AI645),SAP_Leadsheet!$C$6="DPD180+",SUM(SAP_Spreadsheet!AI632:AI639))</f>
        <v>6.429265494929818</v>
      </c>
      <c r="AJ622" s="329">
        <f t="array" aca="1" ref="AJ622" ca="1">_xlfn.IFS(SAP_Leadsheet!$C$6="DPD360+",SUM(AJ632:AJ645),SAP_Leadsheet!$C$6="DPD180+",SUM(SAP_Spreadsheet!AJ632:AJ639))</f>
        <v>6.3194816559232727</v>
      </c>
      <c r="AK622" s="329">
        <f t="array" aca="1" ref="AK622" ca="1">_xlfn.IFS(SAP_Leadsheet!$C$6="DPD360+",SUM(AK632:AK645),SAP_Leadsheet!$C$6="DPD180+",SUM(SAP_Spreadsheet!AK632:AK639))</f>
        <v>6.2074120824446233</v>
      </c>
      <c r="AL622" s="329">
        <f t="array" aca="1" ref="AL622" ca="1">_xlfn.IFS(SAP_Leadsheet!$C$6="DPD360+",SUM(AL632:AL645),SAP_Leadsheet!$C$6="DPD180+",SUM(SAP_Spreadsheet!AL632:AL639))</f>
        <v>6.1025912720573308</v>
      </c>
      <c r="AM622" s="329">
        <f t="array" aca="1" ref="AM622" ca="1">_xlfn.IFS(SAP_Leadsheet!$C$6="DPD360+",SUM(AM632:AM645),SAP_Leadsheet!$C$6="DPD180+",SUM(SAP_Spreadsheet!AM632:AM639))</f>
        <v>5.999133838310641</v>
      </c>
      <c r="AN622" s="329">
        <f t="array" aca="1" ref="AN622" ca="1">_xlfn.IFS(SAP_Leadsheet!$C$6="DPD360+",SUM(AN632:AN645),SAP_Leadsheet!$C$6="DPD180+",SUM(SAP_Spreadsheet!AN632:AN639))</f>
        <v>5.8934092211944531</v>
      </c>
      <c r="AO622" s="329">
        <f t="array" aca="1" ref="AO622" ca="1">_xlfn.IFS(SAP_Leadsheet!$C$6="DPD360+",SUM(AO632:AO645),SAP_Leadsheet!$C$6="DPD180+",SUM(SAP_Spreadsheet!AO632:AO639))</f>
        <v>5.7849398566211843</v>
      </c>
      <c r="AP622" s="329">
        <f t="array" aca="1" ref="AP622" ca="1">_xlfn.IFS(SAP_Leadsheet!$C$6="DPD360+",SUM(AP632:AP645),SAP_Leadsheet!$C$6="DPD180+",SUM(SAP_Spreadsheet!AP632:AP639))</f>
        <v>5.6338714175905835</v>
      </c>
      <c r="AQ622" s="329">
        <f t="array" aca="1" ref="AQ622" ca="1">_xlfn.IFS(SAP_Leadsheet!$C$6="DPD360+",SUM(AQ632:AQ645),SAP_Leadsheet!$C$6="DPD180+",SUM(SAP_Spreadsheet!AQ632:AQ639))</f>
        <v>5.4910580866207548</v>
      </c>
      <c r="AR622" s="329">
        <f t="array" aca="1" ref="AR622" ca="1">_xlfn.IFS(SAP_Leadsheet!$C$6="DPD360+",SUM(AR632:AR645),SAP_Leadsheet!$C$6="DPD180+",SUM(SAP_Spreadsheet!AR632:AR639))</f>
        <v>5.3708084305688653</v>
      </c>
      <c r="AS622" s="329">
        <f t="array" aca="1" ref="AS622" ca="1">_xlfn.IFS(SAP_Leadsheet!$C$6="DPD360+",SUM(AS632:AS645),SAP_Leadsheet!$C$6="DPD180+",SUM(SAP_Spreadsheet!AS632:AS639))</f>
        <v>5.2654402243565697</v>
      </c>
      <c r="AT622" s="329">
        <f t="array" aca="1" ref="AT622" ca="1">_xlfn.IFS(SAP_Leadsheet!$C$6="DPD360+",SUM(AT632:AT645),SAP_Leadsheet!$C$6="DPD180+",SUM(SAP_Spreadsheet!AT632:AT639))</f>
        <v>5.163671902613455</v>
      </c>
      <c r="AU622" s="329">
        <f t="array" aca="1" ref="AU622" ca="1">_xlfn.IFS(SAP_Leadsheet!$C$6="DPD360+",SUM(AU632:AU645),SAP_Leadsheet!$C$6="DPD180+",SUM(SAP_Spreadsheet!AU632:AU639))</f>
        <v>5.058862429867065</v>
      </c>
      <c r="AV622" s="329">
        <f t="array" aca="1" ref="AV622" ca="1">_xlfn.IFS(SAP_Leadsheet!$C$6="DPD360+",SUM(AV632:AV645),SAP_Leadsheet!$C$6="DPD180+",SUM(SAP_Spreadsheet!AV632:AV639))</f>
        <v>4.9541189871340192</v>
      </c>
      <c r="AW622" s="329">
        <f t="array" aca="1" ref="AW622" ca="1">_xlfn.IFS(SAP_Leadsheet!$C$6="DPD360+",SUM(AW632:AW645),SAP_Leadsheet!$C$6="DPD180+",SUM(SAP_Spreadsheet!AW632:AW639))</f>
        <v>4.8493247708022151</v>
      </c>
      <c r="AX622" s="329">
        <f t="array" aca="1" ref="AX622" ca="1">_xlfn.IFS(SAP_Leadsheet!$C$6="DPD360+",SUM(AX632:AX645),SAP_Leadsheet!$C$6="DPD180+",SUM(SAP_Spreadsheet!AX632:AX639))</f>
        <v>4.7530196603911321</v>
      </c>
      <c r="AY622" s="329">
        <f t="array" aca="1" ref="AY622" ca="1">_xlfn.IFS(SAP_Leadsheet!$C$6="DPD360+",SUM(AY632:AY645),SAP_Leadsheet!$C$6="DPD180+",SUM(SAP_Spreadsheet!AY632:AY639))</f>
        <v>4.6525138532440593</v>
      </c>
      <c r="AZ622" s="329">
        <f t="array" aca="1" ref="AZ622" ca="1">_xlfn.IFS(SAP_Leadsheet!$C$6="DPD360+",SUM(AZ632:AZ645),SAP_Leadsheet!$C$6="DPD180+",SUM(SAP_Spreadsheet!AZ632:AZ639))</f>
        <v>4.545352055042402</v>
      </c>
      <c r="BA622" s="329">
        <f t="array" aca="1" ref="BA622" ca="1">_xlfn.IFS(SAP_Leadsheet!$C$6="DPD360+",SUM(BA632:BA645),SAP_Leadsheet!$C$6="DPD180+",SUM(SAP_Spreadsheet!BA632:BA639))</f>
        <v>4.4343567256470138</v>
      </c>
      <c r="BB622" s="329">
        <f t="array" aca="1" ref="BB622" ca="1">_xlfn.IFS(SAP_Leadsheet!$C$6="DPD360+",SUM(BB632:BB645),SAP_Leadsheet!$C$6="DPD180+",SUM(SAP_Spreadsheet!BB632:BB639))</f>
        <v>4.2933766537112801</v>
      </c>
      <c r="BC622" s="329">
        <f t="array" aca="1" ref="BC622" ca="1">_xlfn.IFS(SAP_Leadsheet!$C$6="DPD360+",SUM(BC632:BC645),SAP_Leadsheet!$C$6="DPD180+",SUM(SAP_Spreadsheet!BC632:BC639))</f>
        <v>4.1592089520863089</v>
      </c>
      <c r="BD622" s="329">
        <f t="array" aca="1" ref="BD622" ca="1">_xlfn.IFS(SAP_Leadsheet!$C$6="DPD360+",SUM(BD632:BD645),SAP_Leadsheet!$C$6="DPD180+",SUM(SAP_Spreadsheet!BD632:BD639))</f>
        <v>4.0416983069966603</v>
      </c>
      <c r="BE622" s="329">
        <f t="array" aca="1" ref="BE622" ca="1">_xlfn.IFS(SAP_Leadsheet!$C$6="DPD360+",SUM(BE632:BE645),SAP_Leadsheet!$C$6="DPD180+",SUM(SAP_Spreadsheet!BE632:BE639))</f>
        <v>3.9349786454304128</v>
      </c>
      <c r="BF622" s="329">
        <f t="array" aca="1" ref="BF622" ca="1">_xlfn.IFS(SAP_Leadsheet!$C$6="DPD360+",SUM(BF632:BF645),SAP_Leadsheet!$C$6="DPD180+",SUM(SAP_Spreadsheet!BF632:BF639))</f>
        <v>3.8305585972977965</v>
      </c>
      <c r="BG622" s="329">
        <f t="array" aca="1" ref="BG622" ca="1">_xlfn.IFS(SAP_Leadsheet!$C$6="DPD360+",SUM(BG632:BG645),SAP_Leadsheet!$C$6="DPD180+",SUM(SAP_Spreadsheet!BG632:BG639))</f>
        <v>3.7239389473779507</v>
      </c>
      <c r="BH622" s="329">
        <f t="array" aca="1" ref="BH622" ca="1">_xlfn.IFS(SAP_Leadsheet!$C$6="DPD360+",SUM(BH632:BH645),SAP_Leadsheet!$C$6="DPD180+",SUM(SAP_Spreadsheet!BH632:BH639))</f>
        <v>3.5990148538119948</v>
      </c>
      <c r="BI622" s="329">
        <f t="array" aca="1" ref="BI622" ca="1">_xlfn.IFS(SAP_Leadsheet!$C$6="DPD360+",SUM(BI632:BI645),SAP_Leadsheet!$C$6="DPD180+",SUM(SAP_Spreadsheet!BI632:BI639))</f>
        <v>3.4336080576671177</v>
      </c>
      <c r="BJ622" s="329">
        <f t="array" aca="1" ref="BJ622" ca="1">_xlfn.IFS(SAP_Leadsheet!$C$6="DPD360+",SUM(BJ632:BJ645),SAP_Leadsheet!$C$6="DPD180+",SUM(SAP_Spreadsheet!BJ632:BJ639))</f>
        <v>3.2598146439995341</v>
      </c>
      <c r="BK622" s="329">
        <f t="array" aca="1" ref="BK622" ca="1">_xlfn.IFS(SAP_Leadsheet!$C$6="DPD360+",SUM(BK632:BK645),SAP_Leadsheet!$C$6="DPD180+",SUM(SAP_Spreadsheet!BK632:BK639))</f>
        <v>3.0907814177423014</v>
      </c>
      <c r="BL622" s="329">
        <f t="array" aca="1" ref="BL622" ca="1">_xlfn.IFS(SAP_Leadsheet!$C$6="DPD360+",SUM(BL632:BL645),SAP_Leadsheet!$C$6="DPD180+",SUM(SAP_Spreadsheet!BL632:BL639))</f>
        <v>2.9355882105517885</v>
      </c>
      <c r="BM622" s="329">
        <f t="array" aca="1" ref="BM622" ca="1">_xlfn.IFS(SAP_Leadsheet!$C$6="DPD360+",SUM(BM632:BM645),SAP_Leadsheet!$C$6="DPD180+",SUM(SAP_Spreadsheet!BM632:BM639))</f>
        <v>2.7961033386704561</v>
      </c>
      <c r="BN622" s="329">
        <f t="array" aca="1" ref="BN622" ca="1">_xlfn.IFS(SAP_Leadsheet!$C$6="DPD360+",SUM(BN632:BN645),SAP_Leadsheet!$C$6="DPD180+",SUM(SAP_Spreadsheet!BN632:BN639))</f>
        <v>2.6407299861698634</v>
      </c>
      <c r="BO622" s="342"/>
      <c r="BP622" s="342"/>
      <c r="BQ622" s="342"/>
      <c r="BR622" s="342"/>
      <c r="BS622" s="342"/>
      <c r="BT622" s="342"/>
      <c r="BU622" s="342"/>
      <c r="BV622" s="342"/>
      <c r="BW622" s="342"/>
      <c r="BX622" s="342"/>
      <c r="BY622" s="342"/>
      <c r="BZ622" s="342"/>
      <c r="CA622" s="342"/>
      <c r="CB622" s="342"/>
      <c r="CC622" s="342"/>
      <c r="CD622" s="342"/>
      <c r="CE622" s="342"/>
      <c r="CF622" s="342"/>
      <c r="CG622" s="342"/>
      <c r="CH622" s="342"/>
      <c r="CI622" s="342"/>
      <c r="CJ622" s="342"/>
      <c r="CK622" s="342"/>
      <c r="CL622" s="342"/>
    </row>
    <row r="623" spans="1:90" s="87" customFormat="1" x14ac:dyDescent="0.15">
      <c r="A623" s="112"/>
      <c r="C623" s="355"/>
      <c r="D623" s="8" t="s">
        <v>484</v>
      </c>
      <c r="E623" s="8"/>
      <c r="F623" s="8" t="s">
        <v>461</v>
      </c>
      <c r="G623" s="329">
        <f>G621-G622</f>
        <v>0</v>
      </c>
      <c r="H623" s="329">
        <f t="shared" ref="H623:BN623" ca="1" si="52">H621-H622</f>
        <v>0</v>
      </c>
      <c r="I623" s="329">
        <f t="shared" ca="1" si="52"/>
        <v>0</v>
      </c>
      <c r="J623" s="329">
        <f t="shared" ca="1" si="52"/>
        <v>0</v>
      </c>
      <c r="K623" s="329">
        <f t="shared" ca="1" si="52"/>
        <v>0</v>
      </c>
      <c r="L623" s="329">
        <f t="shared" ca="1" si="52"/>
        <v>0</v>
      </c>
      <c r="M623" s="329">
        <f t="shared" ca="1" si="52"/>
        <v>0</v>
      </c>
      <c r="N623" s="329">
        <f t="shared" ca="1" si="52"/>
        <v>0</v>
      </c>
      <c r="O623" s="329">
        <f t="shared" ca="1" si="52"/>
        <v>9.4174448705775404E-2</v>
      </c>
      <c r="P623" s="329">
        <f t="shared" ca="1" si="52"/>
        <v>0.2604642381489839</v>
      </c>
      <c r="Q623" s="329">
        <f t="shared" ca="1" si="52"/>
        <v>0.44709767417529633</v>
      </c>
      <c r="R623" s="329">
        <f t="shared" ca="1" si="52"/>
        <v>0.62105308812210325</v>
      </c>
      <c r="S623" s="329">
        <f t="shared" ca="1" si="52"/>
        <v>0.77489521654456794</v>
      </c>
      <c r="T623" s="329">
        <f t="shared" ca="1" si="52"/>
        <v>0.91690255383346475</v>
      </c>
      <c r="U623" s="329">
        <f t="shared" ca="1" si="52"/>
        <v>1.0565270973644694</v>
      </c>
      <c r="V623" s="329">
        <f ca="1">V621-V622</f>
        <v>1.1968352050896467</v>
      </c>
      <c r="W623" s="329">
        <f t="shared" ca="1" si="52"/>
        <v>1.3362947795661597</v>
      </c>
      <c r="X623" s="329">
        <f t="shared" ca="1" si="52"/>
        <v>1.4738533784633665</v>
      </c>
      <c r="Y623" s="329">
        <f t="shared" ca="1" si="52"/>
        <v>1.6079712686288641</v>
      </c>
      <c r="Z623" s="329">
        <f t="shared" ca="1" si="52"/>
        <v>1.7261818705715264</v>
      </c>
      <c r="AA623" s="329">
        <f t="shared" ca="1" si="52"/>
        <v>1.8421885081881655</v>
      </c>
      <c r="AB623" s="329">
        <f t="shared" ca="1" si="52"/>
        <v>1.9567052914138419</v>
      </c>
      <c r="AC623" s="329">
        <f t="shared" ca="1" si="52"/>
        <v>2.0698694775739606</v>
      </c>
      <c r="AD623" s="329">
        <f t="shared" ca="1" si="52"/>
        <v>2.1813994075410523</v>
      </c>
      <c r="AE623" s="329">
        <f t="shared" ca="1" si="52"/>
        <v>2.2906352871431617</v>
      </c>
      <c r="AF623" s="329">
        <f t="shared" ca="1" si="52"/>
        <v>2.3976419615820461</v>
      </c>
      <c r="AG623" s="329">
        <f t="shared" ca="1" si="52"/>
        <v>2.5026616351973816</v>
      </c>
      <c r="AH623" s="329">
        <f t="shared" ca="1" si="52"/>
        <v>2.6053744754865047</v>
      </c>
      <c r="AI623" s="329">
        <f t="shared" ca="1" si="52"/>
        <v>2.70606898718236</v>
      </c>
      <c r="AJ623" s="329">
        <f t="shared" ca="1" si="52"/>
        <v>2.8048463645233443</v>
      </c>
      <c r="AK623" s="329">
        <f t="shared" ca="1" si="52"/>
        <v>2.9015372154324606</v>
      </c>
      <c r="AL623" s="329">
        <f t="shared" ca="1" si="52"/>
        <v>2.9904140875539378</v>
      </c>
      <c r="AM623" s="329">
        <f t="shared" ca="1" si="52"/>
        <v>3.0770869856545016</v>
      </c>
      <c r="AN623" s="329">
        <f t="shared" ca="1" si="52"/>
        <v>3.1622791205926823</v>
      </c>
      <c r="AO623" s="329">
        <f t="shared" ca="1" si="52"/>
        <v>3.2463975182452049</v>
      </c>
      <c r="AP623" s="329">
        <f t="shared" ca="1" si="52"/>
        <v>3.3294661179470495</v>
      </c>
      <c r="AQ623" s="329">
        <f t="shared" ca="1" si="52"/>
        <v>3.4111966142270544</v>
      </c>
      <c r="AR623" s="329">
        <f t="shared" ca="1" si="52"/>
        <v>3.4914931888715079</v>
      </c>
      <c r="AS623" s="329">
        <f t="shared" ca="1" si="52"/>
        <v>3.5704265429885629</v>
      </c>
      <c r="AT623" s="329">
        <f t="shared" ca="1" si="52"/>
        <v>3.6476839281992</v>
      </c>
      <c r="AU623" s="329">
        <f t="shared" ca="1" si="52"/>
        <v>3.7235509026857914</v>
      </c>
      <c r="AV623" s="329">
        <f t="shared" ca="1" si="52"/>
        <v>3.7942605238901974</v>
      </c>
      <c r="AW623" s="329">
        <f t="shared" ca="1" si="52"/>
        <v>3.8612106133879509</v>
      </c>
      <c r="AX623" s="329">
        <f t="shared" ca="1" si="52"/>
        <v>3.9159651994350266</v>
      </c>
      <c r="AY623" s="329">
        <f t="shared" ca="1" si="52"/>
        <v>3.9696444715406969</v>
      </c>
      <c r="AZ623" s="329">
        <f t="shared" ca="1" si="52"/>
        <v>4.0223472996836698</v>
      </c>
      <c r="BA623" s="329">
        <f t="shared" ca="1" si="52"/>
        <v>4.0742138968835793</v>
      </c>
      <c r="BB623" s="329">
        <f t="shared" ca="1" si="52"/>
        <v>4.1252682749053848</v>
      </c>
      <c r="BC623" s="329">
        <f t="shared" ca="1" si="52"/>
        <v>4.1754663443108742</v>
      </c>
      <c r="BD623" s="329">
        <f t="shared" ca="1" si="52"/>
        <v>4.2247598237628017</v>
      </c>
      <c r="BE623" s="329">
        <f t="shared" ca="1" si="52"/>
        <v>4.2731153881628074</v>
      </c>
      <c r="BF623" s="329">
        <f t="shared" ca="1" si="52"/>
        <v>4.3205015650903</v>
      </c>
      <c r="BG623" s="329">
        <f t="shared" ca="1" si="52"/>
        <v>4.3668702734274429</v>
      </c>
      <c r="BH623" s="329">
        <f t="shared" ca="1" si="52"/>
        <v>4.4121495420636618</v>
      </c>
      <c r="BI623" s="329">
        <f t="shared" ca="1" si="52"/>
        <v>4.4552132075087956</v>
      </c>
      <c r="BJ623" s="329">
        <f t="shared" ca="1" si="52"/>
        <v>4.486347208085177</v>
      </c>
      <c r="BK623" s="329">
        <f t="shared" ca="1" si="52"/>
        <v>4.5167268173857931</v>
      </c>
      <c r="BL623" s="329">
        <f t="shared" ca="1" si="52"/>
        <v>4.5463470825058838</v>
      </c>
      <c r="BM623" s="329">
        <f t="shared" ca="1" si="52"/>
        <v>4.5752810347544095</v>
      </c>
      <c r="BN623" s="329">
        <f t="shared" ca="1" si="52"/>
        <v>4.6035415151351318</v>
      </c>
      <c r="BO623" s="342"/>
      <c r="BP623" s="342"/>
      <c r="BQ623" s="342"/>
      <c r="BR623" s="342"/>
      <c r="BS623" s="342"/>
      <c r="BT623" s="342"/>
      <c r="BU623" s="342"/>
      <c r="BV623" s="342"/>
      <c r="BW623" s="342"/>
      <c r="BX623" s="342"/>
      <c r="BY623" s="342"/>
      <c r="BZ623" s="342"/>
      <c r="CA623" s="342"/>
      <c r="CB623" s="342"/>
      <c r="CC623" s="342"/>
      <c r="CD623" s="342"/>
      <c r="CE623" s="342"/>
      <c r="CF623" s="342"/>
      <c r="CG623" s="342"/>
      <c r="CH623" s="342"/>
      <c r="CI623" s="342"/>
      <c r="CJ623" s="342"/>
      <c r="CK623" s="342"/>
      <c r="CL623" s="342"/>
    </row>
    <row r="624" spans="1:90" s="87" customFormat="1" x14ac:dyDescent="0.15">
      <c r="A624" s="112"/>
      <c r="C624" s="355"/>
      <c r="D624" s="8" t="s">
        <v>485</v>
      </c>
      <c r="E624" s="8"/>
      <c r="F624" s="8"/>
      <c r="G624" s="299">
        <f>G622/G621</f>
        <v>1</v>
      </c>
      <c r="H624" s="299">
        <f t="shared" ref="H624:BN624" ca="1" si="53">H622/H621</f>
        <v>1</v>
      </c>
      <c r="I624" s="299">
        <f t="shared" ca="1" si="53"/>
        <v>1.0000000000000002</v>
      </c>
      <c r="J624" s="299">
        <f t="shared" ca="1" si="53"/>
        <v>1</v>
      </c>
      <c r="K624" s="299">
        <f t="shared" ca="1" si="53"/>
        <v>0.99999999999999978</v>
      </c>
      <c r="L624" s="299">
        <f t="shared" ca="1" si="53"/>
        <v>1</v>
      </c>
      <c r="M624" s="299">
        <f t="shared" ca="1" si="53"/>
        <v>1</v>
      </c>
      <c r="N624" s="299">
        <f t="shared" ca="1" si="53"/>
        <v>1</v>
      </c>
      <c r="O624" s="299">
        <f t="shared" ca="1" si="53"/>
        <v>0.99031462330596309</v>
      </c>
      <c r="P624" s="299">
        <f t="shared" ca="1" si="53"/>
        <v>0.97309890067741078</v>
      </c>
      <c r="Q624" s="299">
        <f t="shared" ca="1" si="53"/>
        <v>0.95346993265414837</v>
      </c>
      <c r="R624" s="299">
        <f t="shared" ca="1" si="53"/>
        <v>0.93463052082143305</v>
      </c>
      <c r="S624" s="299">
        <f t="shared" ca="1" si="53"/>
        <v>0.91807568015630947</v>
      </c>
      <c r="T624" s="299">
        <f t="shared" ca="1" si="53"/>
        <v>0.90320613724564791</v>
      </c>
      <c r="U624" s="299">
        <f t="shared" ca="1" si="53"/>
        <v>0.8887393451493697</v>
      </c>
      <c r="V624" s="299">
        <f t="shared" ca="1" si="53"/>
        <v>0.8740163946584053</v>
      </c>
      <c r="W624" s="299">
        <f t="shared" ca="1" si="53"/>
        <v>0.85910488747264169</v>
      </c>
      <c r="X624" s="299">
        <f t="shared" ca="1" si="53"/>
        <v>0.84421443597084334</v>
      </c>
      <c r="Y624" s="299">
        <f t="shared" ca="1" si="53"/>
        <v>0.82962672798648551</v>
      </c>
      <c r="Z624" s="299">
        <f t="shared" ca="1" si="53"/>
        <v>0.81670415278096842</v>
      </c>
      <c r="AA624" s="299">
        <f t="shared" ca="1" si="53"/>
        <v>0.80390381907424502</v>
      </c>
      <c r="AB624" s="299">
        <f t="shared" ca="1" si="53"/>
        <v>0.79098713593528502</v>
      </c>
      <c r="AC624" s="299">
        <f t="shared" ca="1" si="53"/>
        <v>0.77794148420439246</v>
      </c>
      <c r="AD624" s="299">
        <f t="shared" ca="1" si="53"/>
        <v>0.7632193042236407</v>
      </c>
      <c r="AE624" s="299">
        <f t="shared" ca="1" si="53"/>
        <v>0.74937746279042705</v>
      </c>
      <c r="AF624" s="299">
        <f t="shared" ca="1" si="53"/>
        <v>0.73709349426097837</v>
      </c>
      <c r="AG624" s="299">
        <f t="shared" ca="1" si="53"/>
        <v>0.72581459188516895</v>
      </c>
      <c r="AH624" s="299">
        <f t="shared" ca="1" si="53"/>
        <v>0.71484560015470622</v>
      </c>
      <c r="AI624" s="299">
        <f t="shared" ca="1" si="53"/>
        <v>0.70377997735265296</v>
      </c>
      <c r="AJ624" s="299">
        <f t="shared" ca="1" si="53"/>
        <v>0.69259693883889406</v>
      </c>
      <c r="AK624" s="299">
        <f t="shared" ca="1" si="53"/>
        <v>0.68146301834079948</v>
      </c>
      <c r="AL624" s="299">
        <f t="shared" ca="1" si="53"/>
        <v>0.67113028429120158</v>
      </c>
      <c r="AM624" s="299">
        <f t="shared" ca="1" si="53"/>
        <v>0.66097266193329463</v>
      </c>
      <c r="AN624" s="299">
        <f t="shared" ca="1" si="53"/>
        <v>0.65079638330744405</v>
      </c>
      <c r="AO624" s="299">
        <f t="shared" ca="1" si="53"/>
        <v>0.64054077668721432</v>
      </c>
      <c r="AP624" s="299">
        <f t="shared" ca="1" si="53"/>
        <v>0.62854616321805812</v>
      </c>
      <c r="AQ624" s="299">
        <f t="shared" ca="1" si="53"/>
        <v>0.61681655615827435</v>
      </c>
      <c r="AR624" s="299">
        <f t="shared" ca="1" si="53"/>
        <v>0.60602862114142475</v>
      </c>
      <c r="AS624" s="299">
        <f t="shared" ca="1" si="53"/>
        <v>0.59591666137567278</v>
      </c>
      <c r="AT624" s="299">
        <f t="shared" ca="1" si="53"/>
        <v>0.58602467109051248</v>
      </c>
      <c r="AU624" s="299">
        <f t="shared" ca="1" si="53"/>
        <v>0.57602190176086421</v>
      </c>
      <c r="AV624" s="299">
        <f t="shared" ca="1" si="53"/>
        <v>0.56628990327764317</v>
      </c>
      <c r="AW624" s="299">
        <f t="shared" ca="1" si="53"/>
        <v>0.55671948472924615</v>
      </c>
      <c r="AX624" s="299">
        <f t="shared" ca="1" si="53"/>
        <v>0.54827868974804572</v>
      </c>
      <c r="AY624" s="299">
        <f t="shared" ca="1" si="53"/>
        <v>0.53959967771297046</v>
      </c>
      <c r="AZ624" s="299">
        <f t="shared" ca="1" si="53"/>
        <v>0.53052189004917838</v>
      </c>
      <c r="BA624" s="299">
        <f t="shared" ca="1" si="53"/>
        <v>0.52116353290938089</v>
      </c>
      <c r="BB624" s="299">
        <f t="shared" ca="1" si="53"/>
        <v>0.50998428964704645</v>
      </c>
      <c r="BC624" s="299">
        <f t="shared" ca="1" si="53"/>
        <v>0.49902471352233763</v>
      </c>
      <c r="BD624" s="299">
        <f t="shared" ca="1" si="53"/>
        <v>0.48892745152334527</v>
      </c>
      <c r="BE624" s="299">
        <f t="shared" ca="1" si="53"/>
        <v>0.47940223751406208</v>
      </c>
      <c r="BF624" s="299">
        <f t="shared" ca="1" si="53"/>
        <v>0.46994605867017913</v>
      </c>
      <c r="BG624" s="299">
        <f t="shared" ca="1" si="53"/>
        <v>0.46026779840536813</v>
      </c>
      <c r="BH624" s="299">
        <f t="shared" ca="1" si="53"/>
        <v>0.44924990625143779</v>
      </c>
      <c r="BI624" s="299">
        <f t="shared" ca="1" si="53"/>
        <v>0.43524982278712476</v>
      </c>
      <c r="BJ624" s="299">
        <f t="shared" ca="1" si="53"/>
        <v>0.42082965812574985</v>
      </c>
      <c r="BK624" s="299">
        <f t="shared" ca="1" si="53"/>
        <v>0.40628039066332461</v>
      </c>
      <c r="BL624" s="299">
        <f t="shared" ca="1" si="53"/>
        <v>0.39235680282822788</v>
      </c>
      <c r="BM624" s="299">
        <f t="shared" ca="1" si="53"/>
        <v>0.37931861873203893</v>
      </c>
      <c r="BN624" s="299">
        <f t="shared" ca="1" si="53"/>
        <v>0.36452664504555882</v>
      </c>
      <c r="BO624" s="342"/>
      <c r="BP624" s="342"/>
      <c r="BQ624" s="342"/>
      <c r="BR624" s="342"/>
      <c r="BS624" s="342"/>
      <c r="BT624" s="342"/>
      <c r="BU624" s="342"/>
      <c r="BV624" s="342"/>
      <c r="BW624" s="342"/>
      <c r="BX624" s="342"/>
      <c r="BY624" s="342"/>
      <c r="BZ624" s="342"/>
      <c r="CA624" s="342"/>
      <c r="CB624" s="342"/>
      <c r="CC624" s="342"/>
      <c r="CD624" s="342"/>
      <c r="CE624" s="342"/>
      <c r="CF624" s="342"/>
      <c r="CG624" s="342"/>
      <c r="CH624" s="342"/>
      <c r="CI624" s="342"/>
      <c r="CJ624" s="342"/>
      <c r="CK624" s="342"/>
      <c r="CL624" s="342"/>
    </row>
    <row r="625" spans="1:90" s="87" customFormat="1" x14ac:dyDescent="0.15">
      <c r="A625" s="112"/>
      <c r="C625" s="355"/>
      <c r="D625" s="8"/>
      <c r="E625" s="8"/>
      <c r="F625" s="8"/>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c r="AG625" s="299"/>
      <c r="AH625" s="299"/>
      <c r="AI625" s="299"/>
      <c r="AJ625" s="299"/>
      <c r="AK625" s="299"/>
      <c r="AL625" s="299"/>
      <c r="AM625" s="299"/>
      <c r="AN625" s="299"/>
      <c r="AO625" s="299"/>
      <c r="AP625" s="299"/>
      <c r="AQ625" s="299"/>
      <c r="AR625" s="299"/>
      <c r="AS625" s="299"/>
      <c r="AT625" s="299"/>
      <c r="AU625" s="299"/>
      <c r="AV625" s="299"/>
      <c r="AW625" s="299"/>
      <c r="AX625" s="299"/>
      <c r="AY625" s="299"/>
      <c r="AZ625" s="299"/>
      <c r="BA625" s="299"/>
      <c r="BB625" s="299"/>
      <c r="BC625" s="299"/>
      <c r="BD625" s="299"/>
      <c r="BE625" s="299"/>
      <c r="BF625" s="299"/>
      <c r="BG625" s="299"/>
      <c r="BH625" s="299"/>
      <c r="BI625" s="299"/>
      <c r="BJ625" s="299"/>
      <c r="BK625" s="299"/>
      <c r="BL625" s="299"/>
      <c r="BM625" s="299"/>
      <c r="BN625" s="299"/>
      <c r="BO625" s="342"/>
      <c r="BP625" s="342"/>
      <c r="BQ625" s="342"/>
      <c r="BR625" s="342"/>
      <c r="BS625" s="342"/>
      <c r="BT625" s="342"/>
      <c r="BU625" s="342"/>
      <c r="BV625" s="342"/>
      <c r="BW625" s="342"/>
      <c r="BX625" s="342"/>
      <c r="BY625" s="342"/>
      <c r="BZ625" s="342"/>
      <c r="CA625" s="342"/>
      <c r="CB625" s="342"/>
      <c r="CC625" s="342"/>
      <c r="CD625" s="342"/>
      <c r="CE625" s="342"/>
      <c r="CF625" s="342"/>
      <c r="CG625" s="342"/>
      <c r="CH625" s="342"/>
      <c r="CI625" s="342"/>
      <c r="CJ625" s="342"/>
      <c r="CK625" s="342"/>
      <c r="CL625" s="342"/>
    </row>
    <row r="626" spans="1:90" x14ac:dyDescent="0.15">
      <c r="B626" s="103"/>
      <c r="C626" s="230"/>
      <c r="D626" s="97" t="s">
        <v>486</v>
      </c>
      <c r="F626" s="8" t="s">
        <v>461</v>
      </c>
      <c r="G626" s="329">
        <f t="shared" ref="G626:BN626" si="54">SUM(G632:G646)</f>
        <v>5.758551105672149</v>
      </c>
      <c r="H626" s="329">
        <f t="shared" ca="1" si="54"/>
        <v>10.327150128829377</v>
      </c>
      <c r="I626" s="329">
        <f t="shared" ca="1" si="54"/>
        <v>11.801380237143384</v>
      </c>
      <c r="J626" s="329">
        <f t="shared" ca="1" si="54"/>
        <v>11.245450025781851</v>
      </c>
      <c r="K626" s="329">
        <f t="shared" ca="1" si="54"/>
        <v>10.245485114081989</v>
      </c>
      <c r="L626" s="329">
        <f t="shared" ca="1" si="54"/>
        <v>9.6574131708602451</v>
      </c>
      <c r="M626" s="329">
        <f t="shared" ca="1" si="54"/>
        <v>9.5522474129404689</v>
      </c>
      <c r="N626" s="329">
        <f t="shared" ca="1" si="54"/>
        <v>9.6561999380889976</v>
      </c>
      <c r="O626" s="329">
        <f t="shared" ca="1" si="54"/>
        <v>9.7233645815507881</v>
      </c>
      <c r="P626" s="329">
        <f t="shared" ca="1" si="54"/>
        <v>9.6822897468085376</v>
      </c>
      <c r="Q626" s="329">
        <f t="shared" ca="1" si="54"/>
        <v>9.608790609566066</v>
      </c>
      <c r="R626" s="329">
        <f t="shared" ca="1" si="54"/>
        <v>9.5006583489153886</v>
      </c>
      <c r="S626" s="329">
        <f t="shared" ca="1" si="54"/>
        <v>9.4586713447612123</v>
      </c>
      <c r="T626" s="329">
        <f t="shared" ca="1" si="54"/>
        <v>9.4727344042506321</v>
      </c>
      <c r="U626" s="329">
        <f t="shared" ca="1" si="54"/>
        <v>9.4959633194940185</v>
      </c>
      <c r="V626" s="329">
        <f t="shared" ca="1" si="54"/>
        <v>9.4999281997409231</v>
      </c>
      <c r="W626" s="329">
        <f t="shared" ca="1" si="54"/>
        <v>9.484323164912368</v>
      </c>
      <c r="X626" s="329">
        <f t="shared" ca="1" si="54"/>
        <v>9.4607827602532044</v>
      </c>
      <c r="Y626" s="329">
        <f t="shared" ca="1" si="54"/>
        <v>9.4379314878763108</v>
      </c>
      <c r="Z626" s="329">
        <f t="shared" ca="1" si="54"/>
        <v>9.4174630618270605</v>
      </c>
      <c r="AA626" s="329">
        <f t="shared" ca="1" si="54"/>
        <v>9.3943109931633284</v>
      </c>
      <c r="AB626" s="329">
        <f t="shared" ca="1" si="54"/>
        <v>9.3616500600078076</v>
      </c>
      <c r="AC626" s="329">
        <f t="shared" ca="1" si="54"/>
        <v>9.3212794391508975</v>
      </c>
      <c r="AD626" s="329">
        <f t="shared" ca="1" si="54"/>
        <v>9.2127417752053411</v>
      </c>
      <c r="AE626" s="329">
        <f t="shared" ca="1" si="54"/>
        <v>9.1397817317111869</v>
      </c>
      <c r="AF626" s="329">
        <f t="shared" ca="1" si="54"/>
        <v>9.1197513535937524</v>
      </c>
      <c r="AG626" s="329">
        <f t="shared" ca="1" si="54"/>
        <v>9.1276251803642552</v>
      </c>
      <c r="AH626" s="329">
        <f t="shared" ca="1" si="54"/>
        <v>9.1367149758166484</v>
      </c>
      <c r="AI626" s="329">
        <f t="shared" ca="1" si="54"/>
        <v>9.1353344821121798</v>
      </c>
      <c r="AJ626" s="329">
        <f t="shared" ca="1" si="54"/>
        <v>9.1243280204466188</v>
      </c>
      <c r="AK626" s="329">
        <f t="shared" ca="1" si="54"/>
        <v>9.1089492978770856</v>
      </c>
      <c r="AL626" s="329">
        <f t="shared" ca="1" si="54"/>
        <v>9.0930053596112703</v>
      </c>
      <c r="AM626" s="329">
        <f t="shared" ca="1" si="54"/>
        <v>9.0762208239651443</v>
      </c>
      <c r="AN626" s="329">
        <f t="shared" ca="1" si="54"/>
        <v>9.0556883417871354</v>
      </c>
      <c r="AO626" s="329">
        <f t="shared" ca="1" si="54"/>
        <v>9.031337374866391</v>
      </c>
      <c r="AP626" s="329">
        <f t="shared" ca="1" si="54"/>
        <v>8.963337535537633</v>
      </c>
      <c r="AQ626" s="329">
        <f t="shared" ca="1" si="54"/>
        <v>8.9022547008478092</v>
      </c>
      <c r="AR626" s="329">
        <f t="shared" ca="1" si="54"/>
        <v>8.8623016194403732</v>
      </c>
      <c r="AS626" s="329">
        <f t="shared" ca="1" si="54"/>
        <v>8.8358667673451325</v>
      </c>
      <c r="AT626" s="329">
        <f t="shared" ca="1" si="54"/>
        <v>8.8113558308126532</v>
      </c>
      <c r="AU626" s="329">
        <f t="shared" ca="1" si="54"/>
        <v>8.7824133325528564</v>
      </c>
      <c r="AV626" s="329">
        <f t="shared" ca="1" si="54"/>
        <v>8.7483795110242166</v>
      </c>
      <c r="AW626" s="329">
        <f t="shared" ca="1" si="54"/>
        <v>8.710535384190166</v>
      </c>
      <c r="AX626" s="329">
        <f t="shared" ca="1" si="54"/>
        <v>8.6689848598261587</v>
      </c>
      <c r="AY626" s="329">
        <f t="shared" ca="1" si="54"/>
        <v>8.6221583247847562</v>
      </c>
      <c r="AZ626" s="329">
        <f t="shared" ca="1" si="54"/>
        <v>8.5676993547260718</v>
      </c>
      <c r="BA626" s="329">
        <f t="shared" ca="1" si="54"/>
        <v>8.5085706225305948</v>
      </c>
      <c r="BB626" s="329">
        <f t="shared" ca="1" si="54"/>
        <v>8.4186449286166649</v>
      </c>
      <c r="BC626" s="329">
        <f t="shared" ca="1" si="54"/>
        <v>8.3346752963971831</v>
      </c>
      <c r="BD626" s="329">
        <f t="shared" ca="1" si="54"/>
        <v>8.266458130759462</v>
      </c>
      <c r="BE626" s="329">
        <f t="shared" ca="1" si="54"/>
        <v>8.2080940335932198</v>
      </c>
      <c r="BF626" s="329">
        <f t="shared" ca="1" si="54"/>
        <v>8.1510601623880969</v>
      </c>
      <c r="BG626" s="329">
        <f t="shared" ca="1" si="54"/>
        <v>8.0908092208053937</v>
      </c>
      <c r="BH626" s="329">
        <f t="shared" ca="1" si="54"/>
        <v>8.0111643958756567</v>
      </c>
      <c r="BI626" s="329">
        <f t="shared" ca="1" si="54"/>
        <v>7.8888212651759133</v>
      </c>
      <c r="BJ626" s="329">
        <f t="shared" ca="1" si="54"/>
        <v>7.7461618520847111</v>
      </c>
      <c r="BK626" s="329">
        <f t="shared" ca="1" si="54"/>
        <v>7.607508235128094</v>
      </c>
      <c r="BL626" s="329">
        <f t="shared" ca="1" si="54"/>
        <v>7.4819352930576724</v>
      </c>
      <c r="BM626" s="329">
        <f t="shared" ca="1" si="54"/>
        <v>7.3713843734248661</v>
      </c>
      <c r="BN626" s="329">
        <f t="shared" ca="1" si="54"/>
        <v>7.2442715013049952</v>
      </c>
      <c r="BO626" s="253"/>
      <c r="BP626" s="253"/>
      <c r="BQ626" s="253"/>
      <c r="BR626" s="253"/>
      <c r="BS626" s="253"/>
      <c r="BT626" s="253"/>
      <c r="BU626" s="253"/>
      <c r="BV626" s="253"/>
      <c r="BW626" s="253"/>
      <c r="BX626" s="253"/>
      <c r="BY626" s="253"/>
      <c r="BZ626" s="253"/>
      <c r="CA626" s="253"/>
      <c r="CB626" s="253"/>
      <c r="CC626" s="253"/>
      <c r="CD626" s="253"/>
      <c r="CE626" s="253"/>
      <c r="CF626" s="253"/>
      <c r="CG626" s="253"/>
      <c r="CH626" s="253"/>
      <c r="CI626" s="253"/>
      <c r="CJ626" s="253"/>
      <c r="CK626" s="253"/>
      <c r="CL626" s="253"/>
    </row>
    <row r="627" spans="1:90" x14ac:dyDescent="0.15">
      <c r="B627" s="103"/>
      <c r="C627" s="103"/>
      <c r="D627" s="175" t="s">
        <v>487</v>
      </c>
      <c r="F627" s="8" t="s">
        <v>461</v>
      </c>
      <c r="G627" s="329">
        <f t="shared" ref="G627:BN627" si="55">SUM(G632:G635)</f>
        <v>5.758551105672149</v>
      </c>
      <c r="H627" s="329">
        <f t="shared" ca="1" si="55"/>
        <v>10.327150128829377</v>
      </c>
      <c r="I627" s="329">
        <f t="shared" ca="1" si="55"/>
        <v>11.801380237143384</v>
      </c>
      <c r="J627" s="329">
        <f t="shared" ca="1" si="55"/>
        <v>11.245450025781851</v>
      </c>
      <c r="K627" s="329">
        <f t="shared" ca="1" si="55"/>
        <v>10.146285778973194</v>
      </c>
      <c r="L627" s="329">
        <f t="shared" ca="1" si="55"/>
        <v>9.3844801757607481</v>
      </c>
      <c r="M627" s="329">
        <f t="shared" ca="1" si="55"/>
        <v>9.087198124964404</v>
      </c>
      <c r="N627" s="329">
        <f t="shared" ca="1" si="55"/>
        <v>9.0148813569759909</v>
      </c>
      <c r="O627" s="329">
        <f t="shared" ca="1" si="55"/>
        <v>8.9272794096416916</v>
      </c>
      <c r="P627" s="329">
        <f t="shared" ca="1" si="55"/>
        <v>8.7445812077500804</v>
      </c>
      <c r="Q627" s="329">
        <f t="shared" ca="1" si="55"/>
        <v>8.5334362422654806</v>
      </c>
      <c r="R627" s="329">
        <f t="shared" ca="1" si="55"/>
        <v>8.2877981121783009</v>
      </c>
      <c r="S627" s="329">
        <f t="shared" ca="1" si="55"/>
        <v>8.1067832592447786</v>
      </c>
      <c r="T627" s="329">
        <f t="shared" ca="1" si="55"/>
        <v>7.9835193417075159</v>
      </c>
      <c r="U627" s="329">
        <f t="shared" ca="1" si="55"/>
        <v>7.8728350594652348</v>
      </c>
      <c r="V627" s="329">
        <f t="shared" ca="1" si="55"/>
        <v>7.7592628076219619</v>
      </c>
      <c r="W627" s="329">
        <f t="shared" ca="1" si="55"/>
        <v>7.628326223960614</v>
      </c>
      <c r="X627" s="329">
        <f t="shared" ca="1" si="55"/>
        <v>7.4907966402988979</v>
      </c>
      <c r="Y627" s="329">
        <f t="shared" ca="1" si="55"/>
        <v>7.3551919279662812</v>
      </c>
      <c r="Z627" s="329">
        <f t="shared" ca="1" si="55"/>
        <v>7.2235155318192952</v>
      </c>
      <c r="AA627" s="329">
        <f t="shared" ca="1" si="55"/>
        <v>7.0909296236285266</v>
      </c>
      <c r="AB627" s="329">
        <f t="shared" ca="1" si="55"/>
        <v>6.950839755670164</v>
      </c>
      <c r="AC627" s="329">
        <f t="shared" ca="1" si="55"/>
        <v>6.8050068906595875</v>
      </c>
      <c r="AD627" s="329">
        <f t="shared" ca="1" si="55"/>
        <v>6.592904145293029</v>
      </c>
      <c r="AE627" s="329">
        <f t="shared" ca="1" si="55"/>
        <v>6.4195422441743037</v>
      </c>
      <c r="AF627" s="329">
        <f t="shared" ca="1" si="55"/>
        <v>6.3010156021200014</v>
      </c>
      <c r="AG627" s="329">
        <f t="shared" ca="1" si="55"/>
        <v>6.2124788578033288</v>
      </c>
      <c r="AH627" s="329">
        <f t="shared" ca="1" si="55"/>
        <v>6.1332217992533931</v>
      </c>
      <c r="AI627" s="329">
        <f t="shared" ca="1" si="55"/>
        <v>6.0456690168153004</v>
      </c>
      <c r="AJ627" s="329">
        <f t="shared" ca="1" si="55"/>
        <v>5.9498881482105572</v>
      </c>
      <c r="AK627" s="329">
        <f t="shared" ca="1" si="55"/>
        <v>5.8507192850550265</v>
      </c>
      <c r="AL627" s="329">
        <f t="shared" ca="1" si="55"/>
        <v>5.7519533691774321</v>
      </c>
      <c r="AM627" s="329">
        <f t="shared" ca="1" si="55"/>
        <v>5.6534595417866216</v>
      </c>
      <c r="AN627" s="329">
        <f t="shared" ca="1" si="55"/>
        <v>5.5525218874378135</v>
      </c>
      <c r="AO627" s="329">
        <f t="shared" ca="1" si="55"/>
        <v>5.4491244754057364</v>
      </c>
      <c r="AP627" s="329">
        <f t="shared" ca="1" si="55"/>
        <v>5.3034269300403185</v>
      </c>
      <c r="AQ627" s="329">
        <f t="shared" ca="1" si="55"/>
        <v>5.166702750541706</v>
      </c>
      <c r="AR627" s="329">
        <f t="shared" ca="1" si="55"/>
        <v>5.0564576402495476</v>
      </c>
      <c r="AS627" s="329">
        <f t="shared" ca="1" si="55"/>
        <v>4.9635699249737124</v>
      </c>
      <c r="AT627" s="329">
        <f t="shared" ca="1" si="55"/>
        <v>4.8852928593914369</v>
      </c>
      <c r="AU627" s="329">
        <f t="shared" ca="1" si="55"/>
        <v>4.8034632684542968</v>
      </c>
      <c r="AV627" s="329">
        <f t="shared" ca="1" si="55"/>
        <v>4.7173253528187429</v>
      </c>
      <c r="AW627" s="329">
        <f t="shared" ca="1" si="55"/>
        <v>4.6280187787711675</v>
      </c>
      <c r="AX627" s="329">
        <f t="shared" ca="1" si="55"/>
        <v>4.5356669829342646</v>
      </c>
      <c r="AY627" s="329">
        <f t="shared" ca="1" si="55"/>
        <v>4.4387778380879039</v>
      </c>
      <c r="AZ627" s="329">
        <f t="shared" ca="1" si="55"/>
        <v>4.3351594208039801</v>
      </c>
      <c r="BA627" s="329">
        <f t="shared" ca="1" si="55"/>
        <v>4.2278122751800042</v>
      </c>
      <c r="BB627" s="329">
        <f t="shared" ca="1" si="55"/>
        <v>4.0906426744101383</v>
      </c>
      <c r="BC627" s="329">
        <f t="shared" ca="1" si="55"/>
        <v>3.9604528375531194</v>
      </c>
      <c r="BD627" s="329">
        <f t="shared" ca="1" si="55"/>
        <v>3.8471127451248663</v>
      </c>
      <c r="BE627" s="329">
        <f t="shared" ca="1" si="55"/>
        <v>3.7459049069045012</v>
      </c>
      <c r="BF627" s="329">
        <f t="shared" ca="1" si="55"/>
        <v>3.6585084546369777</v>
      </c>
      <c r="BG627" s="329">
        <f t="shared" ca="1" si="55"/>
        <v>3.5685082577675131</v>
      </c>
      <c r="BH627" s="329">
        <f t="shared" ca="1" si="55"/>
        <v>3.4597362694502518</v>
      </c>
      <c r="BI627" s="329">
        <f t="shared" ca="1" si="55"/>
        <v>3.3088152133234545</v>
      </c>
      <c r="BJ627" s="329">
        <f t="shared" ca="1" si="55"/>
        <v>3.1381190033856878</v>
      </c>
      <c r="BK627" s="329">
        <f t="shared" ca="1" si="55"/>
        <v>2.9720104204385356</v>
      </c>
      <c r="BL627" s="329">
        <f t="shared" ca="1" si="55"/>
        <v>2.8198360774629605</v>
      </c>
      <c r="BM627" s="329">
        <f t="shared" ca="1" si="55"/>
        <v>2.6838907080768597</v>
      </c>
      <c r="BN627" s="329">
        <f t="shared" ca="1" si="55"/>
        <v>2.5327437674054765</v>
      </c>
      <c r="BO627" s="267"/>
      <c r="BP627" s="267"/>
      <c r="BQ627" s="267"/>
      <c r="BR627" s="267"/>
      <c r="BS627" s="267"/>
      <c r="BT627" s="267"/>
      <c r="BU627" s="267"/>
      <c r="BV627" s="267"/>
      <c r="BW627" s="267"/>
      <c r="BX627" s="267"/>
      <c r="BY627" s="267"/>
      <c r="BZ627" s="267"/>
      <c r="CA627" s="267"/>
      <c r="CB627" s="267"/>
      <c r="CC627" s="267"/>
      <c r="CD627" s="267"/>
      <c r="CE627" s="267"/>
      <c r="CF627" s="267"/>
      <c r="CG627" s="267"/>
      <c r="CH627" s="267"/>
      <c r="CI627" s="267"/>
      <c r="CJ627" s="267"/>
      <c r="CK627" s="267"/>
      <c r="CL627" s="267"/>
    </row>
    <row r="628" spans="1:90" x14ac:dyDescent="0.15">
      <c r="B628" s="103"/>
      <c r="C628" s="103"/>
      <c r="D628" s="175" t="s">
        <v>488</v>
      </c>
      <c r="F628" s="8" t="s">
        <v>461</v>
      </c>
      <c r="G628" s="329">
        <f t="shared" ref="G628:BN628" si="56">SUM(G636:G646)</f>
        <v>0</v>
      </c>
      <c r="H628" s="329">
        <f t="shared" ca="1" si="56"/>
        <v>0</v>
      </c>
      <c r="I628" s="329">
        <f t="shared" ca="1" si="56"/>
        <v>0</v>
      </c>
      <c r="J628" s="329">
        <f t="shared" ca="1" si="56"/>
        <v>0</v>
      </c>
      <c r="K628" s="329">
        <f t="shared" ca="1" si="56"/>
        <v>9.9199335108794903E-2</v>
      </c>
      <c r="L628" s="329">
        <f t="shared" ca="1" si="56"/>
        <v>0.27293299509949703</v>
      </c>
      <c r="M628" s="329">
        <f t="shared" ca="1" si="56"/>
        <v>0.46504928797606548</v>
      </c>
      <c r="N628" s="329">
        <f t="shared" ca="1" si="56"/>
        <v>0.64131858111300699</v>
      </c>
      <c r="O628" s="329">
        <f t="shared" ca="1" si="56"/>
        <v>0.79608517190909578</v>
      </c>
      <c r="P628" s="329">
        <f t="shared" ca="1" si="56"/>
        <v>0.93770853905845697</v>
      </c>
      <c r="Q628" s="329">
        <f t="shared" ca="1" si="56"/>
        <v>1.075354367300585</v>
      </c>
      <c r="R628" s="329">
        <f t="shared" ca="1" si="56"/>
        <v>1.2128602367370875</v>
      </c>
      <c r="S628" s="329">
        <f t="shared" ca="1" si="56"/>
        <v>1.3518880855164326</v>
      </c>
      <c r="T628" s="329">
        <f t="shared" ca="1" si="56"/>
        <v>1.489215062543118</v>
      </c>
      <c r="U628" s="329">
        <f t="shared" ca="1" si="56"/>
        <v>1.623128260028786</v>
      </c>
      <c r="V628" s="329">
        <f t="shared" ca="1" si="56"/>
        <v>1.7406653921189608</v>
      </c>
      <c r="W628" s="329">
        <f t="shared" ca="1" si="56"/>
        <v>1.8559969409517576</v>
      </c>
      <c r="X628" s="329">
        <f t="shared" ca="1" si="56"/>
        <v>1.9699861199543056</v>
      </c>
      <c r="Y628" s="329">
        <f t="shared" ca="1" si="56"/>
        <v>2.0827395599100305</v>
      </c>
      <c r="Z628" s="329">
        <f t="shared" ca="1" si="56"/>
        <v>2.1939475300077635</v>
      </c>
      <c r="AA628" s="329">
        <f t="shared" ca="1" si="56"/>
        <v>2.3033813695348004</v>
      </c>
      <c r="AB628" s="329">
        <f t="shared" ca="1" si="56"/>
        <v>2.4108103043376401</v>
      </c>
      <c r="AC628" s="329">
        <f t="shared" ca="1" si="56"/>
        <v>2.5162725484913091</v>
      </c>
      <c r="AD628" s="329">
        <f t="shared" ca="1" si="56"/>
        <v>2.6198376299123125</v>
      </c>
      <c r="AE628" s="329">
        <f t="shared" ca="1" si="56"/>
        <v>2.7202394875368818</v>
      </c>
      <c r="AF628" s="329">
        <f t="shared" ca="1" si="56"/>
        <v>2.818735751473751</v>
      </c>
      <c r="AG628" s="329">
        <f t="shared" ca="1" si="56"/>
        <v>2.9151463225609247</v>
      </c>
      <c r="AH628" s="329">
        <f t="shared" ca="1" si="56"/>
        <v>3.0034931765632544</v>
      </c>
      <c r="AI628" s="329">
        <f t="shared" ca="1" si="56"/>
        <v>3.0896654652968771</v>
      </c>
      <c r="AJ628" s="329">
        <f t="shared" ca="1" si="56"/>
        <v>3.1744398722360598</v>
      </c>
      <c r="AK628" s="329">
        <f t="shared" ca="1" si="56"/>
        <v>3.2582300128220583</v>
      </c>
      <c r="AL628" s="329">
        <f t="shared" ca="1" si="56"/>
        <v>3.3410519904338374</v>
      </c>
      <c r="AM628" s="329">
        <f t="shared" ca="1" si="56"/>
        <v>3.4227612821785214</v>
      </c>
      <c r="AN628" s="329">
        <f t="shared" ca="1" si="56"/>
        <v>3.5031664543493215</v>
      </c>
      <c r="AO628" s="329">
        <f t="shared" ca="1" si="56"/>
        <v>3.5822128994606537</v>
      </c>
      <c r="AP628" s="329">
        <f t="shared" ca="1" si="56"/>
        <v>3.6599106054973136</v>
      </c>
      <c r="AQ628" s="329">
        <f t="shared" ca="1" si="56"/>
        <v>3.7355519503061032</v>
      </c>
      <c r="AR628" s="329">
        <f t="shared" ca="1" si="56"/>
        <v>3.8058439791908256</v>
      </c>
      <c r="AS628" s="329">
        <f t="shared" ca="1" si="56"/>
        <v>3.8722968423714201</v>
      </c>
      <c r="AT628" s="329">
        <f t="shared" ca="1" si="56"/>
        <v>3.9260629714212176</v>
      </c>
      <c r="AU628" s="329">
        <f t="shared" ca="1" si="56"/>
        <v>3.97895006409856</v>
      </c>
      <c r="AV628" s="329">
        <f t="shared" ca="1" si="56"/>
        <v>4.0310541582054737</v>
      </c>
      <c r="AW628" s="329">
        <f t="shared" ca="1" si="56"/>
        <v>4.0825166054189976</v>
      </c>
      <c r="AX628" s="329">
        <f t="shared" ca="1" si="56"/>
        <v>4.1333178768918941</v>
      </c>
      <c r="AY628" s="329">
        <f t="shared" ca="1" si="56"/>
        <v>4.1833804866968523</v>
      </c>
      <c r="AZ628" s="329">
        <f t="shared" ca="1" si="56"/>
        <v>4.2325399339220917</v>
      </c>
      <c r="BA628" s="329">
        <f t="shared" ca="1" si="56"/>
        <v>4.2807583473505897</v>
      </c>
      <c r="BB628" s="329">
        <f t="shared" ca="1" si="56"/>
        <v>4.3280022542065275</v>
      </c>
      <c r="BC628" s="329">
        <f t="shared" ca="1" si="56"/>
        <v>4.3742224588440646</v>
      </c>
      <c r="BD628" s="329">
        <f t="shared" ca="1" si="56"/>
        <v>4.4193453856345961</v>
      </c>
      <c r="BE628" s="329">
        <f t="shared" ca="1" si="56"/>
        <v>4.4621891266887177</v>
      </c>
      <c r="BF628" s="329">
        <f t="shared" ca="1" si="56"/>
        <v>4.4925517077511188</v>
      </c>
      <c r="BG628" s="329">
        <f t="shared" ca="1" si="56"/>
        <v>4.5223009630378801</v>
      </c>
      <c r="BH628" s="329">
        <f t="shared" ca="1" si="56"/>
        <v>4.5514281264254048</v>
      </c>
      <c r="BI628" s="329">
        <f t="shared" ca="1" si="56"/>
        <v>4.5800060518524592</v>
      </c>
      <c r="BJ628" s="329">
        <f t="shared" ca="1" si="56"/>
        <v>4.6080428486990233</v>
      </c>
      <c r="BK628" s="329">
        <f t="shared" ca="1" si="56"/>
        <v>4.6354978146895593</v>
      </c>
      <c r="BL628" s="329">
        <f t="shared" ca="1" si="56"/>
        <v>4.6620992155947114</v>
      </c>
      <c r="BM628" s="329">
        <f t="shared" ca="1" si="56"/>
        <v>4.6874936653480059</v>
      </c>
      <c r="BN628" s="329">
        <f t="shared" ca="1" si="56"/>
        <v>4.7115277338995192</v>
      </c>
      <c r="BO628" s="267"/>
      <c r="BP628" s="267"/>
      <c r="BQ628" s="267"/>
      <c r="BR628" s="267"/>
      <c r="BS628" s="267"/>
      <c r="BT628" s="267"/>
      <c r="BU628" s="267"/>
      <c r="BV628" s="267"/>
      <c r="BW628" s="267"/>
      <c r="BX628" s="267"/>
      <c r="BY628" s="267"/>
      <c r="BZ628" s="267"/>
      <c r="CA628" s="267"/>
      <c r="CB628" s="267"/>
      <c r="CC628" s="267"/>
      <c r="CD628" s="267"/>
      <c r="CE628" s="267"/>
      <c r="CF628" s="267"/>
      <c r="CG628" s="267"/>
      <c r="CH628" s="267"/>
      <c r="CI628" s="267"/>
      <c r="CJ628" s="267"/>
      <c r="CK628" s="267"/>
      <c r="CL628" s="267"/>
    </row>
    <row r="629" spans="1:90" x14ac:dyDescent="0.15">
      <c r="D629" s="87" t="s">
        <v>489</v>
      </c>
      <c r="F629" s="8" t="s">
        <v>452</v>
      </c>
      <c r="G629" s="299">
        <f t="shared" ref="G629:BN629" si="57">G18*(1-IFERROR(G628/G626,0))</f>
        <v>0.97699999999999998</v>
      </c>
      <c r="H629" s="299">
        <f t="shared" ca="1" si="57"/>
        <v>0.96399999999999997</v>
      </c>
      <c r="I629" s="299">
        <f t="shared" ca="1" si="57"/>
        <v>0.95099999999999996</v>
      </c>
      <c r="J629" s="299">
        <f t="shared" ca="1" si="57"/>
        <v>0.93799999999999994</v>
      </c>
      <c r="K629" s="299">
        <f t="shared" ca="1" si="57"/>
        <v>0.91604391993605871</v>
      </c>
      <c r="L629" s="299">
        <f t="shared" ca="1" si="57"/>
        <v>0.88622551079394585</v>
      </c>
      <c r="M629" s="299">
        <f t="shared" ca="1" si="57"/>
        <v>0.8552323616823293</v>
      </c>
      <c r="N629" s="299">
        <f t="shared" ca="1" si="57"/>
        <v>0.82715612078154876</v>
      </c>
      <c r="O629" s="299">
        <f t="shared" ca="1" si="57"/>
        <v>0.80152449897895339</v>
      </c>
      <c r="P629" s="299">
        <f t="shared" ca="1" si="57"/>
        <v>0.7767108850614507</v>
      </c>
      <c r="Q629" s="299">
        <f t="shared" ca="1" si="57"/>
        <v>0.7522091791659169</v>
      </c>
      <c r="R629" s="299">
        <f t="shared" ca="1" si="57"/>
        <v>0.7153182655770427</v>
      </c>
      <c r="S629" s="299">
        <f t="shared" ca="1" si="57"/>
        <v>0.69080181230424664</v>
      </c>
      <c r="T629" s="299">
        <f t="shared" ca="1" si="57"/>
        <v>0.66748913764489148</v>
      </c>
      <c r="U629" s="299">
        <f t="shared" ca="1" si="57"/>
        <v>0.64501783233407817</v>
      </c>
      <c r="V629" s="299">
        <f t="shared" ca="1" si="57"/>
        <v>0.62401279887408467</v>
      </c>
      <c r="W629" s="299">
        <f t="shared" ca="1" si="57"/>
        <v>0.60323172971756478</v>
      </c>
      <c r="X629" s="299">
        <f t="shared" ca="1" si="57"/>
        <v>0.58274526188490916</v>
      </c>
      <c r="Y629" s="299">
        <f t="shared" ca="1" si="57"/>
        <v>0.56267081179952394</v>
      </c>
      <c r="Z629" s="299">
        <f t="shared" ca="1" si="57"/>
        <v>0.54306015993397028</v>
      </c>
      <c r="AA629" s="299">
        <f t="shared" ca="1" si="57"/>
        <v>0.52383885975027977</v>
      </c>
      <c r="AB629" s="299">
        <f t="shared" ca="1" si="57"/>
        <v>0.50488653213467471</v>
      </c>
      <c r="AC629" s="299">
        <f t="shared" ca="1" si="57"/>
        <v>0.48621378843590696</v>
      </c>
      <c r="AD629" s="299">
        <f t="shared" ca="1" si="57"/>
        <v>0.45871811673986002</v>
      </c>
      <c r="AE629" s="299">
        <f t="shared" ca="1" si="57"/>
        <v>0.44319780001087516</v>
      </c>
      <c r="AF629" s="299">
        <f t="shared" ca="1" si="57"/>
        <v>0.42906111550668313</v>
      </c>
      <c r="AG629" s="299">
        <f t="shared" ca="1" si="57"/>
        <v>0.41586113661673746</v>
      </c>
      <c r="AH629" s="299">
        <f t="shared" ca="1" si="57"/>
        <v>0.4034345288331404</v>
      </c>
      <c r="AI629" s="299">
        <f t="shared" ca="1" si="57"/>
        <v>0.3911176318649397</v>
      </c>
      <c r="AJ629" s="299">
        <f t="shared" ca="1" si="57"/>
        <v>0.37886461406953281</v>
      </c>
      <c r="AK629" s="299">
        <f t="shared" ca="1" si="57"/>
        <v>0.36675587957713296</v>
      </c>
      <c r="AL629" s="299">
        <f t="shared" ca="1" si="57"/>
        <v>0.35487121281609879</v>
      </c>
      <c r="AM629" s="299">
        <f t="shared" ca="1" si="57"/>
        <v>0.34321071158816813</v>
      </c>
      <c r="AN629" s="299">
        <f t="shared" ca="1" si="57"/>
        <v>0.33171573796796916</v>
      </c>
      <c r="AO629" s="299">
        <f t="shared" ca="1" si="57"/>
        <v>0.32038279341582571</v>
      </c>
      <c r="AP629" s="299">
        <f t="shared" ca="1" si="57"/>
        <v>0.30412348427501401</v>
      </c>
      <c r="AQ629" s="299">
        <f t="shared" ca="1" si="57"/>
        <v>0.2925122088480599</v>
      </c>
      <c r="AR629" s="299">
        <f t="shared" ca="1" si="57"/>
        <v>0.2818556828176435</v>
      </c>
      <c r="AS629" s="299">
        <f t="shared" ca="1" si="57"/>
        <v>0.27188819240300766</v>
      </c>
      <c r="AT629" s="299">
        <f t="shared" ca="1" si="57"/>
        <v>0.26280051104666063</v>
      </c>
      <c r="AU629" s="299">
        <f t="shared" ca="1" si="57"/>
        <v>0.25378069468690395</v>
      </c>
      <c r="AV629" s="299">
        <f t="shared" ca="1" si="57"/>
        <v>0.24480713342178403</v>
      </c>
      <c r="AW629" s="299">
        <f t="shared" ca="1" si="57"/>
        <v>0.2359028747537128</v>
      </c>
      <c r="AX629" s="299">
        <f t="shared" ca="1" si="57"/>
        <v>0.2270715086510075</v>
      </c>
      <c r="AY629" s="299">
        <f t="shared" ca="1" si="57"/>
        <v>0.21827966182658243</v>
      </c>
      <c r="AZ629" s="299">
        <f t="shared" ca="1" si="57"/>
        <v>0.20947933930744558</v>
      </c>
      <c r="BA629" s="299">
        <f t="shared" ca="1" si="57"/>
        <v>0.20074301959131188</v>
      </c>
      <c r="BB629" s="299">
        <f t="shared" ca="1" si="57"/>
        <v>0.18901616754693251</v>
      </c>
      <c r="BC629" s="299">
        <f t="shared" ca="1" si="57"/>
        <v>0.18009239377105304</v>
      </c>
      <c r="BD629" s="299">
        <f t="shared" ca="1" si="57"/>
        <v>0.17172827594309151</v>
      </c>
      <c r="BE629" s="299">
        <f t="shared" ca="1" si="57"/>
        <v>0.16383582547604125</v>
      </c>
      <c r="BF629" s="299">
        <f t="shared" ca="1" si="57"/>
        <v>0.15664458674467943</v>
      </c>
      <c r="BG629" s="299">
        <f t="shared" ca="1" si="57"/>
        <v>0.14951833201954598</v>
      </c>
      <c r="BH629" s="299">
        <f t="shared" ca="1" si="57"/>
        <v>0.1420833697077957</v>
      </c>
      <c r="BI629" s="299">
        <f t="shared" ca="1" si="57"/>
        <v>0.13379844942229691</v>
      </c>
      <c r="BJ629" s="299">
        <f t="shared" ca="1" si="57"/>
        <v>0.1251818372198365</v>
      </c>
      <c r="BK629" s="299">
        <f t="shared" ca="1" si="57"/>
        <v>0.11680974745552246</v>
      </c>
      <c r="BL629" s="299">
        <f t="shared" ca="1" si="57"/>
        <v>0.10892003131101019</v>
      </c>
      <c r="BM629" s="299">
        <f t="shared" ca="1" si="57"/>
        <v>0.1015827515728277</v>
      </c>
      <c r="BN629" s="299">
        <f t="shared" ca="1" si="57"/>
        <v>9.2299737036994442E-2</v>
      </c>
      <c r="BO629" s="253"/>
      <c r="BP629" s="253"/>
      <c r="BQ629" s="253"/>
      <c r="BR629" s="253"/>
      <c r="BS629" s="253"/>
      <c r="BT629" s="253"/>
      <c r="BU629" s="253"/>
      <c r="BV629" s="253"/>
      <c r="BW629" s="253"/>
      <c r="BX629" s="253"/>
      <c r="BY629" s="253"/>
      <c r="BZ629" s="253"/>
      <c r="CA629" s="253"/>
      <c r="CB629" s="253"/>
      <c r="CC629" s="253"/>
      <c r="CD629" s="253"/>
      <c r="CE629" s="253"/>
      <c r="CF629" s="253"/>
      <c r="CG629" s="253"/>
      <c r="CH629" s="253"/>
      <c r="CI629" s="253"/>
      <c r="CJ629" s="253"/>
      <c r="CK629" s="253"/>
      <c r="CL629" s="253"/>
    </row>
    <row r="630" spans="1:90" x14ac:dyDescent="0.15">
      <c r="B630" s="103"/>
      <c r="C630" s="103"/>
      <c r="G630" s="329"/>
      <c r="H630" s="329"/>
      <c r="I630" s="329"/>
      <c r="J630" s="329"/>
      <c r="K630" s="329"/>
      <c r="L630" s="329"/>
      <c r="M630" s="329"/>
      <c r="N630" s="329"/>
      <c r="O630" s="329"/>
      <c r="P630" s="329"/>
      <c r="Q630" s="329"/>
      <c r="R630" s="329"/>
      <c r="S630" s="329"/>
      <c r="T630" s="329"/>
      <c r="U630" s="329"/>
      <c r="V630" s="329"/>
      <c r="W630" s="329"/>
      <c r="X630" s="329"/>
      <c r="Y630" s="329"/>
      <c r="Z630" s="329"/>
      <c r="AA630" s="329"/>
      <c r="AB630" s="329"/>
      <c r="AC630" s="329"/>
      <c r="AD630" s="329"/>
      <c r="AE630" s="329"/>
      <c r="AF630" s="329"/>
      <c r="AG630" s="329"/>
      <c r="AH630" s="329"/>
      <c r="AI630" s="329"/>
      <c r="AJ630" s="329"/>
      <c r="AK630" s="329"/>
      <c r="AL630" s="329"/>
      <c r="AM630" s="329"/>
      <c r="AN630" s="329"/>
      <c r="AO630" s="329"/>
      <c r="AP630" s="329"/>
      <c r="AQ630" s="329"/>
      <c r="AR630" s="329"/>
      <c r="AS630" s="329"/>
      <c r="AT630" s="329"/>
      <c r="AU630" s="329"/>
      <c r="AV630" s="329"/>
      <c r="AW630" s="329"/>
      <c r="AX630" s="329"/>
      <c r="AY630" s="329"/>
      <c r="AZ630" s="329"/>
      <c r="BA630" s="329"/>
      <c r="BB630" s="329"/>
      <c r="BC630" s="329"/>
      <c r="BD630" s="329"/>
      <c r="BE630" s="329"/>
      <c r="BF630" s="329"/>
      <c r="BG630" s="329"/>
      <c r="BH630" s="329"/>
      <c r="BI630" s="329"/>
      <c r="BJ630" s="329"/>
      <c r="BK630" s="329"/>
      <c r="BL630" s="329"/>
      <c r="BM630" s="329"/>
      <c r="BN630" s="329"/>
      <c r="BO630" s="267"/>
      <c r="BP630" s="267"/>
      <c r="BQ630" s="267"/>
      <c r="BR630" s="267"/>
      <c r="BS630" s="267"/>
      <c r="BT630" s="267"/>
      <c r="BU630" s="267"/>
      <c r="BV630" s="267"/>
      <c r="BW630" s="267"/>
      <c r="BX630" s="267"/>
      <c r="BY630" s="267"/>
      <c r="BZ630" s="267"/>
      <c r="CA630" s="267"/>
      <c r="CB630" s="267"/>
      <c r="CC630" s="267"/>
      <c r="CD630" s="267"/>
      <c r="CE630" s="267"/>
      <c r="CF630" s="267"/>
      <c r="CG630" s="267"/>
      <c r="CH630" s="267"/>
      <c r="CI630" s="267"/>
      <c r="CJ630" s="267"/>
      <c r="CK630" s="267"/>
      <c r="CL630" s="267"/>
    </row>
    <row r="631" spans="1:90" s="87" customFormat="1" x14ac:dyDescent="0.15">
      <c r="A631" s="112"/>
      <c r="C631" s="87" t="s">
        <v>490</v>
      </c>
      <c r="G631" s="329"/>
      <c r="H631" s="329"/>
      <c r="I631" s="329"/>
      <c r="J631" s="329"/>
      <c r="K631" s="329"/>
      <c r="L631" s="329"/>
      <c r="M631" s="329"/>
      <c r="N631" s="329"/>
      <c r="O631" s="329"/>
      <c r="P631" s="329"/>
      <c r="Q631" s="329"/>
      <c r="R631" s="329"/>
      <c r="S631" s="329"/>
      <c r="T631" s="329"/>
      <c r="U631" s="329"/>
      <c r="V631" s="329"/>
      <c r="W631" s="329"/>
      <c r="X631" s="329"/>
      <c r="Y631" s="329"/>
      <c r="Z631" s="329"/>
      <c r="AA631" s="329"/>
      <c r="AB631" s="329"/>
      <c r="AC631" s="329"/>
      <c r="AD631" s="329"/>
      <c r="AE631" s="329"/>
      <c r="AF631" s="329"/>
      <c r="AG631" s="329"/>
      <c r="AH631" s="329"/>
      <c r="AI631" s="329"/>
      <c r="AJ631" s="329"/>
      <c r="AK631" s="329"/>
      <c r="AL631" s="329"/>
      <c r="AM631" s="329"/>
      <c r="AN631" s="329"/>
      <c r="AO631" s="329"/>
      <c r="AP631" s="329"/>
      <c r="AQ631" s="329"/>
      <c r="AR631" s="329"/>
      <c r="AS631" s="329"/>
      <c r="AT631" s="329"/>
      <c r="AU631" s="329"/>
      <c r="AV631" s="329"/>
      <c r="AW631" s="329"/>
      <c r="AX631" s="329"/>
      <c r="AY631" s="329"/>
      <c r="AZ631" s="329"/>
      <c r="BA631" s="329"/>
      <c r="BB631" s="329"/>
      <c r="BC631" s="329"/>
      <c r="BD631" s="329"/>
      <c r="BE631" s="329"/>
      <c r="BF631" s="329"/>
      <c r="BG631" s="329"/>
      <c r="BH631" s="329"/>
      <c r="BI631" s="329"/>
      <c r="BJ631" s="329"/>
      <c r="BK631" s="329"/>
      <c r="BL631" s="329"/>
      <c r="BM631" s="329"/>
      <c r="BN631" s="329"/>
      <c r="BO631" s="342"/>
      <c r="BP631" s="342"/>
      <c r="BQ631" s="342"/>
      <c r="BR631" s="342"/>
      <c r="BS631" s="342"/>
      <c r="BT631" s="342"/>
      <c r="BU631" s="342"/>
      <c r="BV631" s="342"/>
      <c r="BW631" s="342"/>
      <c r="BX631" s="342"/>
      <c r="BY631" s="342"/>
      <c r="BZ631" s="342"/>
      <c r="CA631" s="342"/>
      <c r="CB631" s="342"/>
      <c r="CC631" s="342"/>
      <c r="CD631" s="342"/>
      <c r="CE631" s="342"/>
      <c r="CF631" s="342"/>
      <c r="CG631" s="342"/>
      <c r="CH631" s="342"/>
      <c r="CI631" s="342"/>
      <c r="CJ631" s="342"/>
      <c r="CK631" s="342"/>
      <c r="CL631" s="342"/>
    </row>
    <row r="632" spans="1:90" outlineLevel="1" x14ac:dyDescent="0.15">
      <c r="B632" s="267"/>
      <c r="D632" s="210" t="s">
        <v>405</v>
      </c>
      <c r="F632" s="8" t="s">
        <v>461</v>
      </c>
      <c r="G632" s="330">
        <f>MAX(G621-SUM(G633:G646),0)</f>
        <v>5.758551105672149</v>
      </c>
      <c r="H632" s="330">
        <f t="shared" ref="H632:BN632" ca="1" si="58">MAX(H621-SUM(H633:H646),0)</f>
        <v>10.20046200450459</v>
      </c>
      <c r="I632" s="330">
        <f t="shared" ca="1" si="58"/>
        <v>11.469285167368213</v>
      </c>
      <c r="J632" s="330">
        <f t="shared" ca="1" si="58"/>
        <v>10.70115330128001</v>
      </c>
      <c r="K632" s="330">
        <f t="shared" ca="1" si="58"/>
        <v>9.5170810526000675</v>
      </c>
      <c r="L632" s="330">
        <f t="shared" ca="1" si="58"/>
        <v>8.773385731197612</v>
      </c>
      <c r="M632" s="330">
        <f t="shared" ca="1" si="58"/>
        <v>8.5281093504645344</v>
      </c>
      <c r="N632" s="330">
        <f t="shared" ca="1" si="58"/>
        <v>8.4959093873497711</v>
      </c>
      <c r="O632" s="330">
        <f t="shared" ca="1" si="58"/>
        <v>8.4266751838833187</v>
      </c>
      <c r="P632" s="330">
        <f t="shared" ca="1" si="58"/>
        <v>8.2504137419987416</v>
      </c>
      <c r="Q632" s="330">
        <f t="shared" ca="1" si="58"/>
        <v>8.0450072187920565</v>
      </c>
      <c r="R632" s="330">
        <f t="shared" ca="1" si="58"/>
        <v>7.8084011200071988</v>
      </c>
      <c r="S632" s="330">
        <f t="shared" ca="1" si="58"/>
        <v>7.6540571284068539</v>
      </c>
      <c r="T632" s="330">
        <f t="shared" ca="1" si="58"/>
        <v>7.555216697160418</v>
      </c>
      <c r="U632" s="330">
        <f t="shared" ca="1" si="58"/>
        <v>7.4658950800454216</v>
      </c>
      <c r="V632" s="330">
        <f t="shared" ca="1" si="58"/>
        <v>7.3582745141347985</v>
      </c>
      <c r="W632" s="330">
        <f t="shared" ca="1" si="58"/>
        <v>7.2326001581530317</v>
      </c>
      <c r="X632" s="330">
        <f t="shared" ca="1" si="58"/>
        <v>7.1008517054678375</v>
      </c>
      <c r="Y632" s="330">
        <f t="shared" ca="1" si="58"/>
        <v>6.9717511368716316</v>
      </c>
      <c r="Z632" s="330">
        <f t="shared" ca="1" si="58"/>
        <v>6.8469198557179176</v>
      </c>
      <c r="AA632" s="330">
        <f t="shared" ca="1" si="58"/>
        <v>6.7211464568006836</v>
      </c>
      <c r="AB632" s="330">
        <f t="shared" ca="1" si="58"/>
        <v>6.5877727311705048</v>
      </c>
      <c r="AC632" s="330">
        <f t="shared" ca="1" si="58"/>
        <v>6.4487552947221776</v>
      </c>
      <c r="AD632" s="330">
        <f t="shared" ca="1" si="58"/>
        <v>6.2437252259552229</v>
      </c>
      <c r="AE632" s="330">
        <f t="shared" ca="1" si="58"/>
        <v>6.0851319026730204</v>
      </c>
      <c r="AF632" s="330">
        <f t="shared" ca="1" si="58"/>
        <v>5.9806512402680259</v>
      </c>
      <c r="AG632" s="330">
        <f t="shared" ca="1" si="58"/>
        <v>5.9049949697609909</v>
      </c>
      <c r="AH632" s="330">
        <f t="shared" ca="1" si="58"/>
        <v>5.831290430927984</v>
      </c>
      <c r="AI632" s="330">
        <f t="shared" ca="1" si="58"/>
        <v>5.7479592347963759</v>
      </c>
      <c r="AJ632" s="330">
        <f t="shared" ca="1" si="58"/>
        <v>5.6561101054002538</v>
      </c>
      <c r="AK632" s="330">
        <f t="shared" ca="1" si="58"/>
        <v>5.5611604163148325</v>
      </c>
      <c r="AL632" s="330">
        <f t="shared" ca="1" si="58"/>
        <v>5.466957511069678</v>
      </c>
      <c r="AM632" s="330">
        <f t="shared" ca="1" si="58"/>
        <v>5.3731929688262854</v>
      </c>
      <c r="AN632" s="330">
        <f t="shared" ca="1" si="58"/>
        <v>5.2770116723886975</v>
      </c>
      <c r="AO632" s="330">
        <f t="shared" ca="1" si="58"/>
        <v>5.1783980255444932</v>
      </c>
      <c r="AP632" s="330">
        <f t="shared" ca="1" si="58"/>
        <v>5.0375627803063683</v>
      </c>
      <c r="AQ632" s="330">
        <f t="shared" ca="1" si="58"/>
        <v>4.9287209401606518</v>
      </c>
      <c r="AR632" s="330">
        <f t="shared" ca="1" si="58"/>
        <v>4.8388937844151725</v>
      </c>
      <c r="AS632" s="330">
        <f t="shared" ca="1" si="58"/>
        <v>4.7619992643783045</v>
      </c>
      <c r="AT632" s="330">
        <f t="shared" ca="1" si="58"/>
        <v>4.6874162478484402</v>
      </c>
      <c r="AU632" s="330">
        <f t="shared" ca="1" si="58"/>
        <v>4.6088495203337034</v>
      </c>
      <c r="AV632" s="330">
        <f t="shared" ca="1" si="58"/>
        <v>4.5258551720078533</v>
      </c>
      <c r="AW632" s="330">
        <f t="shared" ca="1" si="58"/>
        <v>4.4397879792576695</v>
      </c>
      <c r="AX632" s="330">
        <f t="shared" ca="1" si="58"/>
        <v>4.3508298602732989</v>
      </c>
      <c r="AY632" s="330">
        <f t="shared" ca="1" si="58"/>
        <v>4.2574732441646024</v>
      </c>
      <c r="AZ632" s="330">
        <f t="shared" ca="1" si="58"/>
        <v>4.1575319446714865</v>
      </c>
      <c r="BA632" s="330">
        <f t="shared" ca="1" si="58"/>
        <v>4.0540591161117137</v>
      </c>
      <c r="BB632" s="330">
        <f t="shared" ca="1" si="58"/>
        <v>3.920958665371165</v>
      </c>
      <c r="BC632" s="330">
        <f t="shared" ca="1" si="58"/>
        <v>3.8124172396797542</v>
      </c>
      <c r="BD632" s="330">
        <f t="shared" ca="1" si="58"/>
        <v>3.7170197740435391</v>
      </c>
      <c r="BE632" s="330">
        <f t="shared" ca="1" si="58"/>
        <v>3.6308243812462466</v>
      </c>
      <c r="BF632" s="330">
        <f t="shared" ca="1" si="58"/>
        <v>3.5463158872803717</v>
      </c>
      <c r="BG632" s="330">
        <f t="shared" ca="1" si="58"/>
        <v>3.4589815022124482</v>
      </c>
      <c r="BH632" s="330">
        <f t="shared" ca="1" si="58"/>
        <v>3.3528135362518432</v>
      </c>
      <c r="BI632" s="330">
        <f t="shared" ca="1" si="58"/>
        <v>3.2047350592010906</v>
      </c>
      <c r="BJ632" s="330">
        <f t="shared" ca="1" si="58"/>
        <v>3.0375895725481419</v>
      </c>
      <c r="BK632" s="330">
        <f t="shared" ca="1" si="58"/>
        <v>2.8758255800464116</v>
      </c>
      <c r="BL632" s="330">
        <f t="shared" ca="1" si="58"/>
        <v>2.7284763996944443</v>
      </c>
      <c r="BM632" s="330">
        <f t="shared" ca="1" si="58"/>
        <v>2.5972962918052644</v>
      </c>
      <c r="BN632" s="330">
        <f t="shared" ca="1" si="58"/>
        <v>2.4505357054551453</v>
      </c>
      <c r="BO632" s="253"/>
      <c r="BP632" s="253"/>
      <c r="BQ632" s="253"/>
      <c r="BR632" s="253"/>
      <c r="BS632" s="253"/>
      <c r="BT632" s="253"/>
      <c r="BU632" s="253"/>
      <c r="BV632" s="253"/>
      <c r="BW632" s="253"/>
      <c r="BX632" s="253"/>
      <c r="BY632" s="253"/>
      <c r="BZ632" s="253"/>
      <c r="CA632" s="253"/>
      <c r="CB632" s="253"/>
      <c r="CC632" s="253"/>
      <c r="CD632" s="253"/>
      <c r="CE632" s="253"/>
      <c r="CF632" s="253"/>
      <c r="CG632" s="253"/>
      <c r="CH632" s="253"/>
      <c r="CI632" s="253"/>
      <c r="CJ632" s="253"/>
      <c r="CK632" s="253"/>
      <c r="CL632" s="253"/>
    </row>
    <row r="633" spans="1:90" outlineLevel="1" x14ac:dyDescent="0.15">
      <c r="B633" s="267"/>
      <c r="C633" s="8">
        <v>1</v>
      </c>
      <c r="D633" s="210" t="s">
        <v>406</v>
      </c>
      <c r="F633" s="8" t="s">
        <v>461</v>
      </c>
      <c r="G633" s="329"/>
      <c r="H633" s="329">
        <f ca="1">IF(SAP_Leadsheet!$C$11="TRANSACTOR",G632*0%,G632*OFFSET(SAP_Leadsheet!$D$141,SAP_Spreadsheet!$C633,SAP_Spreadsheet!H$6))</f>
        <v>0.12668812432478727</v>
      </c>
      <c r="I633" s="329">
        <f ca="1">IF(SAP_Leadsheet!$C$11="TRANSACTOR",H632*0%,H632*OFFSET(SAP_Leadsheet!$D$141,SAP_Spreadsheet!$C633,SAP_Spreadsheet!I$6))</f>
        <v>0.22441016409910097</v>
      </c>
      <c r="J633" s="329">
        <f ca="1">IF(SAP_Leadsheet!$C$11="TRANSACTOR",I632*0%,I632*OFFSET(SAP_Leadsheet!$D$141,SAP_Spreadsheet!$C633,SAP_Spreadsheet!J$6))</f>
        <v>0.25232427368210064</v>
      </c>
      <c r="K633" s="329">
        <f ca="1">IF(SAP_Leadsheet!$C$11="TRANSACTOR",J632*0%,J632*OFFSET(SAP_Leadsheet!$D$141,SAP_Spreadsheet!$C633,SAP_Spreadsheet!K$6))</f>
        <v>0.23542537262816021</v>
      </c>
      <c r="L633" s="329">
        <f ca="1">IF(SAP_Leadsheet!$C$11="TRANSACTOR",K632*0%,K632*OFFSET(SAP_Leadsheet!$D$141,SAP_Spreadsheet!$C633,SAP_Spreadsheet!L$6))</f>
        <v>0.20937578315720148</v>
      </c>
      <c r="M633" s="329">
        <f ca="1">IF(SAP_Leadsheet!$C$11="TRANSACTOR",L632*0%,L632*OFFSET(SAP_Leadsheet!$D$141,SAP_Spreadsheet!$C633,SAP_Spreadsheet!M$6))</f>
        <v>0.19301448608634744</v>
      </c>
      <c r="N633" s="329">
        <f ca="1">IF(SAP_Leadsheet!$C$11="TRANSACTOR",M632*0%,M632*OFFSET(SAP_Leadsheet!$D$141,SAP_Spreadsheet!$C633,SAP_Spreadsheet!N$6))</f>
        <v>0.18761840571021976</v>
      </c>
      <c r="O633" s="329">
        <f ca="1">IF(SAP_Leadsheet!$C$11="TRANSACTOR",N632*0%,N632*OFFSET(SAP_Leadsheet!$D$141,SAP_Spreadsheet!$C633,SAP_Spreadsheet!O$6))</f>
        <v>0.18691000652169495</v>
      </c>
      <c r="P633" s="329">
        <f ca="1">IF(SAP_Leadsheet!$C$11="TRANSACTOR",O632*0%,O632*OFFSET(SAP_Leadsheet!$D$141,SAP_Spreadsheet!$C633,SAP_Spreadsheet!P$6))</f>
        <v>0.18538685404543301</v>
      </c>
      <c r="Q633" s="329">
        <f ca="1">IF(SAP_Leadsheet!$C$11="TRANSACTOR",P632*0%,P632*OFFSET(SAP_Leadsheet!$D$141,SAP_Spreadsheet!$C633,SAP_Spreadsheet!Q$6))</f>
        <v>0.1815091023239723</v>
      </c>
      <c r="R633" s="329">
        <f ca="1">IF(SAP_Leadsheet!$C$11="TRANSACTOR",Q632*0%,Q632*OFFSET(SAP_Leadsheet!$D$141,SAP_Spreadsheet!$C633,SAP_Spreadsheet!R$6))</f>
        <v>0.17699015881342522</v>
      </c>
      <c r="S633" s="329">
        <f ca="1">IF(SAP_Leadsheet!$C$11="TRANSACTOR",R632*0%,R632*OFFSET(SAP_Leadsheet!$D$141,SAP_Spreadsheet!$C633,SAP_Spreadsheet!S$6))</f>
        <v>0.15616802240014399</v>
      </c>
      <c r="T633" s="329">
        <f ca="1">IF(SAP_Leadsheet!$C$11="TRANSACTOR",S632*0%,S632*OFFSET(SAP_Leadsheet!$D$141,SAP_Spreadsheet!$C633,SAP_Spreadsheet!T$6))</f>
        <v>0.15308114256813707</v>
      </c>
      <c r="U633" s="329">
        <f ca="1">IF(SAP_Leadsheet!$C$11="TRANSACTOR",T632*0%,T632*OFFSET(SAP_Leadsheet!$D$141,SAP_Spreadsheet!$C633,SAP_Spreadsheet!U$6))</f>
        <v>0.15110433394320835</v>
      </c>
      <c r="V633" s="329">
        <f ca="1">IF(SAP_Leadsheet!$C$11="TRANSACTOR",U632*0%,U632*OFFSET(SAP_Leadsheet!$D$141,SAP_Spreadsheet!$C633,SAP_Spreadsheet!V$6))</f>
        <v>0.14931790160090844</v>
      </c>
      <c r="W633" s="329">
        <f ca="1">IF(SAP_Leadsheet!$C$11="TRANSACTOR",V632*0%,V632*OFFSET(SAP_Leadsheet!$D$141,SAP_Spreadsheet!$C633,SAP_Spreadsheet!W$6))</f>
        <v>0.14716549028269596</v>
      </c>
      <c r="X633" s="329">
        <f ca="1">IF(SAP_Leadsheet!$C$11="TRANSACTOR",W632*0%,W632*OFFSET(SAP_Leadsheet!$D$141,SAP_Spreadsheet!$C633,SAP_Spreadsheet!X$6))</f>
        <v>0.14465200316306065</v>
      </c>
      <c r="Y633" s="329">
        <f ca="1">IF(SAP_Leadsheet!$C$11="TRANSACTOR",X632*0%,X632*OFFSET(SAP_Leadsheet!$D$141,SAP_Spreadsheet!$C633,SAP_Spreadsheet!Y$6))</f>
        <v>0.14201703410935676</v>
      </c>
      <c r="Z633" s="329">
        <f ca="1">IF(SAP_Leadsheet!$C$11="TRANSACTOR",Y632*0%,Y632*OFFSET(SAP_Leadsheet!$D$141,SAP_Spreadsheet!$C633,SAP_Spreadsheet!Z$6))</f>
        <v>0.13943502273743263</v>
      </c>
      <c r="AA633" s="329">
        <f ca="1">IF(SAP_Leadsheet!$C$11="TRANSACTOR",Z632*0%,Z632*OFFSET(SAP_Leadsheet!$D$141,SAP_Spreadsheet!$C633,SAP_Spreadsheet!AA$6))</f>
        <v>0.13693839711435835</v>
      </c>
      <c r="AB633" s="329">
        <f ca="1">IF(SAP_Leadsheet!$C$11="TRANSACTOR",AA632*0%,AA632*OFFSET(SAP_Leadsheet!$D$141,SAP_Spreadsheet!$C633,SAP_Spreadsheet!AB$6))</f>
        <v>0.13442292913601367</v>
      </c>
      <c r="AC633" s="329">
        <f ca="1">IF(SAP_Leadsheet!$C$11="TRANSACTOR",AB632*0%,AB632*OFFSET(SAP_Leadsheet!$D$141,SAP_Spreadsheet!$C633,SAP_Spreadsheet!AC$6))</f>
        <v>0.1317554546234101</v>
      </c>
      <c r="AD633" s="329">
        <f ca="1">IF(SAP_Leadsheet!$C$11="TRANSACTOR",AC632*0%,AC632*OFFSET(SAP_Leadsheet!$D$141,SAP_Spreadsheet!$C633,SAP_Spreadsheet!AD$6))</f>
        <v>0.12897510589444355</v>
      </c>
      <c r="AE633" s="329">
        <f ca="1">IF(SAP_Leadsheet!$C$11="TRANSACTOR",AD632*0%,AD632*OFFSET(SAP_Leadsheet!$D$141,SAP_Spreadsheet!$C633,SAP_Spreadsheet!AE$6))</f>
        <v>0.11863077929314923</v>
      </c>
      <c r="AF633" s="329">
        <f ca="1">IF(SAP_Leadsheet!$C$11="TRANSACTOR",AE632*0%,AE632*OFFSET(SAP_Leadsheet!$D$141,SAP_Spreadsheet!$C633,SAP_Spreadsheet!AF$6))</f>
        <v>0.11561750615078739</v>
      </c>
      <c r="AG633" s="329">
        <f ca="1">IF(SAP_Leadsheet!$C$11="TRANSACTOR",AF632*0%,AF632*OFFSET(SAP_Leadsheet!$D$141,SAP_Spreadsheet!$C633,SAP_Spreadsheet!AG$6))</f>
        <v>0.1136323735650925</v>
      </c>
      <c r="AH633" s="329">
        <f ca="1">IF(SAP_Leadsheet!$C$11="TRANSACTOR",AG632*0%,AG632*OFFSET(SAP_Leadsheet!$D$141,SAP_Spreadsheet!$C633,SAP_Spreadsheet!AH$6))</f>
        <v>0.11219490442545882</v>
      </c>
      <c r="AI633" s="329">
        <f ca="1">IF(SAP_Leadsheet!$C$11="TRANSACTOR",AH632*0%,AH632*OFFSET(SAP_Leadsheet!$D$141,SAP_Spreadsheet!$C633,SAP_Spreadsheet!AI$6))</f>
        <v>0.1107945181876317</v>
      </c>
      <c r="AJ633" s="329">
        <f ca="1">IF(SAP_Leadsheet!$C$11="TRANSACTOR",AI632*0%,AI632*OFFSET(SAP_Leadsheet!$D$141,SAP_Spreadsheet!$C633,SAP_Spreadsheet!AJ$6))</f>
        <v>0.10921122546113114</v>
      </c>
      <c r="AK633" s="329">
        <f ca="1">IF(SAP_Leadsheet!$C$11="TRANSACTOR",AJ632*0%,AJ632*OFFSET(SAP_Leadsheet!$D$141,SAP_Spreadsheet!$C633,SAP_Spreadsheet!AK$6))</f>
        <v>0.10746609200260482</v>
      </c>
      <c r="AL633" s="329">
        <f ca="1">IF(SAP_Leadsheet!$C$11="TRANSACTOR",AK632*0%,AK632*OFFSET(SAP_Leadsheet!$D$141,SAP_Spreadsheet!$C633,SAP_Spreadsheet!AL$6))</f>
        <v>0.10566204790998182</v>
      </c>
      <c r="AM633" s="329">
        <f ca="1">IF(SAP_Leadsheet!$C$11="TRANSACTOR",AL632*0%,AL632*OFFSET(SAP_Leadsheet!$D$141,SAP_Spreadsheet!$C633,SAP_Spreadsheet!AM$6))</f>
        <v>0.10387219271032389</v>
      </c>
      <c r="AN633" s="329">
        <f ca="1">IF(SAP_Leadsheet!$C$11="TRANSACTOR",AM632*0%,AM632*OFFSET(SAP_Leadsheet!$D$141,SAP_Spreadsheet!$C633,SAP_Spreadsheet!AN$6))</f>
        <v>0.10209066640769943</v>
      </c>
      <c r="AO633" s="329">
        <f ca="1">IF(SAP_Leadsheet!$C$11="TRANSACTOR",AN632*0%,AN632*OFFSET(SAP_Leadsheet!$D$141,SAP_Spreadsheet!$C633,SAP_Spreadsheet!AO$6))</f>
        <v>0.10026322177538526</v>
      </c>
      <c r="AP633" s="329">
        <f ca="1">IF(SAP_Leadsheet!$C$11="TRANSACTOR",AO632*0%,AO632*OFFSET(SAP_Leadsheet!$D$141,SAP_Spreadsheet!$C633,SAP_Spreadsheet!AP$6))</f>
        <v>9.8389562485345375E-2</v>
      </c>
      <c r="AQ633" s="329">
        <f ca="1">IF(SAP_Leadsheet!$C$11="TRANSACTOR",AP632*0%,AP632*OFFSET(SAP_Leadsheet!$D$141,SAP_Spreadsheet!$C633,SAP_Spreadsheet!AQ$6))</f>
        <v>8.06010044849019E-2</v>
      </c>
      <c r="AR633" s="329">
        <f ca="1">IF(SAP_Leadsheet!$C$11="TRANSACTOR",AQ632*0%,AQ632*OFFSET(SAP_Leadsheet!$D$141,SAP_Spreadsheet!$C633,SAP_Spreadsheet!AR$6))</f>
        <v>7.8859535042570428E-2</v>
      </c>
      <c r="AS633" s="329">
        <f ca="1">IF(SAP_Leadsheet!$C$11="TRANSACTOR",AR632*0%,AR632*OFFSET(SAP_Leadsheet!$D$141,SAP_Spreadsheet!$C633,SAP_Spreadsheet!AS$6))</f>
        <v>7.7422300550642767E-2</v>
      </c>
      <c r="AT633" s="329">
        <f ca="1">IF(SAP_Leadsheet!$C$11="TRANSACTOR",AS632*0%,AS632*OFFSET(SAP_Leadsheet!$D$141,SAP_Spreadsheet!$C633,SAP_Spreadsheet!AT$6))</f>
        <v>7.6191988230052868E-2</v>
      </c>
      <c r="AU633" s="329">
        <f ca="1">IF(SAP_Leadsheet!$C$11="TRANSACTOR",AT632*0%,AT632*OFFSET(SAP_Leadsheet!$D$141,SAP_Spreadsheet!$C633,SAP_Spreadsheet!AU$6))</f>
        <v>7.4998659965575046E-2</v>
      </c>
      <c r="AV633" s="329">
        <f ca="1">IF(SAP_Leadsheet!$C$11="TRANSACTOR",AU632*0%,AU632*OFFSET(SAP_Leadsheet!$D$141,SAP_Spreadsheet!$C633,SAP_Spreadsheet!AV$6))</f>
        <v>7.374159232533925E-2</v>
      </c>
      <c r="AW633" s="329">
        <f ca="1">IF(SAP_Leadsheet!$C$11="TRANSACTOR",AV632*0%,AV632*OFFSET(SAP_Leadsheet!$D$141,SAP_Spreadsheet!$C633,SAP_Spreadsheet!AW$6))</f>
        <v>7.241368275212566E-2</v>
      </c>
      <c r="AX633" s="329">
        <f ca="1">IF(SAP_Leadsheet!$C$11="TRANSACTOR",AW632*0%,AW632*OFFSET(SAP_Leadsheet!$D$141,SAP_Spreadsheet!$C633,SAP_Spreadsheet!AX$6))</f>
        <v>7.1036607668122712E-2</v>
      </c>
      <c r="AY633" s="329">
        <f ca="1">IF(SAP_Leadsheet!$C$11="TRANSACTOR",AX632*0%,AX632*OFFSET(SAP_Leadsheet!$D$141,SAP_Spreadsheet!$C633,SAP_Spreadsheet!AY$6))</f>
        <v>6.9613277764372788E-2</v>
      </c>
      <c r="AZ633" s="329">
        <f ca="1">IF(SAP_Leadsheet!$C$11="TRANSACTOR",AY632*0%,AY632*OFFSET(SAP_Leadsheet!$D$141,SAP_Spreadsheet!$C633,SAP_Spreadsheet!AZ$6))</f>
        <v>6.8119571906633633E-2</v>
      </c>
      <c r="BA633" s="329">
        <f ca="1">IF(SAP_Leadsheet!$C$11="TRANSACTOR",AZ632*0%,AZ632*OFFSET(SAP_Leadsheet!$D$141,SAP_Spreadsheet!$C633,SAP_Spreadsheet!BA$6))</f>
        <v>6.6520511114743788E-2</v>
      </c>
      <c r="BB633" s="329">
        <f ca="1">IF(SAP_Leadsheet!$C$11="TRANSACTOR",BA632*0%,BA632*OFFSET(SAP_Leadsheet!$D$141,SAP_Spreadsheet!$C633,SAP_Spreadsheet!BB$6))</f>
        <v>6.4864945857787418E-2</v>
      </c>
      <c r="BC633" s="329">
        <f ca="1">IF(SAP_Leadsheet!$C$11="TRANSACTOR",BB632*0%,BB632*OFFSET(SAP_Leadsheet!$D$141,SAP_Spreadsheet!$C633,SAP_Spreadsheet!BC$6))</f>
        <v>4.7051503984453978E-2</v>
      </c>
      <c r="BD633" s="329">
        <f ca="1">IF(SAP_Leadsheet!$C$11="TRANSACTOR",BC632*0%,BC632*OFFSET(SAP_Leadsheet!$D$141,SAP_Spreadsheet!$C633,SAP_Spreadsheet!BD$6))</f>
        <v>4.5749006876157051E-2</v>
      </c>
      <c r="BE633" s="329">
        <f ca="1">IF(SAP_Leadsheet!$C$11="TRANSACTOR",BD632*0%,BD632*OFFSET(SAP_Leadsheet!$D$141,SAP_Spreadsheet!$C633,SAP_Spreadsheet!BE$6))</f>
        <v>4.4604237288522468E-2</v>
      </c>
      <c r="BF633" s="329">
        <f ca="1">IF(SAP_Leadsheet!$C$11="TRANSACTOR",BE632*0%,BE632*OFFSET(SAP_Leadsheet!$D$141,SAP_Spreadsheet!$C633,SAP_Spreadsheet!BF$6))</f>
        <v>4.3569892574954958E-2</v>
      </c>
      <c r="BG633" s="329">
        <f ca="1">IF(SAP_Leadsheet!$C$11="TRANSACTOR",BF632*0%,BF632*OFFSET(SAP_Leadsheet!$D$141,SAP_Spreadsheet!$C633,SAP_Spreadsheet!BG$6))</f>
        <v>4.2555790647364464E-2</v>
      </c>
      <c r="BH633" s="329">
        <f ca="1">IF(SAP_Leadsheet!$C$11="TRANSACTOR",BG632*0%,BG632*OFFSET(SAP_Leadsheet!$D$141,SAP_Spreadsheet!$C633,SAP_Spreadsheet!BH$6))</f>
        <v>4.1507778026549376E-2</v>
      </c>
      <c r="BI633" s="329">
        <f ca="1">IF(SAP_Leadsheet!$C$11="TRANSACTOR",BH632*0%,BH632*OFFSET(SAP_Leadsheet!$D$141,SAP_Spreadsheet!$C633,SAP_Spreadsheet!BI$6))</f>
        <v>4.0233762435022122E-2</v>
      </c>
      <c r="BJ633" s="329">
        <f ca="1">IF(SAP_Leadsheet!$C$11="TRANSACTOR",BI632*0%,BI632*OFFSET(SAP_Leadsheet!$D$141,SAP_Spreadsheet!$C633,SAP_Spreadsheet!BJ$6))</f>
        <v>3.8456820710413085E-2</v>
      </c>
      <c r="BK633" s="329">
        <f ca="1">IF(SAP_Leadsheet!$C$11="TRANSACTOR",BJ632*0%,BJ632*OFFSET(SAP_Leadsheet!$D$141,SAP_Spreadsheet!$C633,SAP_Spreadsheet!BK$6))</f>
        <v>3.64510748705777E-2</v>
      </c>
      <c r="BL633" s="329">
        <f ca="1">IF(SAP_Leadsheet!$C$11="TRANSACTOR",BK632*0%,BK632*OFFSET(SAP_Leadsheet!$D$141,SAP_Spreadsheet!$C633,SAP_Spreadsheet!BL$6))</f>
        <v>3.4509906960556939E-2</v>
      </c>
      <c r="BM633" s="329">
        <f ca="1">IF(SAP_Leadsheet!$C$11="TRANSACTOR",BL632*0%,BL632*OFFSET(SAP_Leadsheet!$D$141,SAP_Spreadsheet!$C633,SAP_Spreadsheet!BM$6))</f>
        <v>3.274171679633333E-2</v>
      </c>
      <c r="BN633" s="329">
        <f ca="1">IF(SAP_Leadsheet!$C$11="TRANSACTOR",BM632*0%,BM632*OFFSET(SAP_Leadsheet!$D$141,SAP_Spreadsheet!$C633,SAP_Spreadsheet!BN$6))</f>
        <v>3.1167555501663172E-2</v>
      </c>
      <c r="BO633" s="329">
        <f ca="1">IF(SAP_Leadsheet!$C$11="TRANSACTOR",BN632*0%,BN632*OFFSET(SAP_Leadsheet!$D$141,SAP_Spreadsheet!$C633,SAP_Spreadsheet!BC$6))</f>
        <v>2.9406428465461744E-2</v>
      </c>
      <c r="BP633" s="329">
        <f ca="1">IF(SAP_Leadsheet!$C$11="TRANSACTOR",BO632*0%,BO632*OFFSET(SAP_Leadsheet!$D$141,SAP_Spreadsheet!$C633,SAP_Spreadsheet!BD$6))</f>
        <v>0</v>
      </c>
      <c r="BQ633" s="329">
        <f ca="1">IF(SAP_Leadsheet!$C$11="TRANSACTOR",BP632*0%,BP632*OFFSET(SAP_Leadsheet!$D$141,SAP_Spreadsheet!$C633,SAP_Spreadsheet!BE$6))</f>
        <v>0</v>
      </c>
      <c r="BR633" s="329">
        <f ca="1">IF(SAP_Leadsheet!$C$11="TRANSACTOR",BQ632*0%,BQ632*OFFSET(SAP_Leadsheet!$D$141,SAP_Spreadsheet!$C633,SAP_Spreadsheet!BF$6))</f>
        <v>0</v>
      </c>
      <c r="BS633" s="329">
        <f ca="1">IF(SAP_Leadsheet!$C$11="TRANSACTOR",BR632*0%,BR632*OFFSET(SAP_Leadsheet!$D$141,SAP_Spreadsheet!$C633,SAP_Spreadsheet!BG$6))</f>
        <v>0</v>
      </c>
      <c r="BT633" s="329">
        <f ca="1">IF(SAP_Leadsheet!$C$11="TRANSACTOR",BS632*0%,BS632*OFFSET(SAP_Leadsheet!$D$141,SAP_Spreadsheet!$C633,SAP_Spreadsheet!BH$6))</f>
        <v>0</v>
      </c>
      <c r="BU633" s="329">
        <f ca="1">IF(SAP_Leadsheet!$C$11="TRANSACTOR",BT632*0%,BT632*OFFSET(SAP_Leadsheet!$D$141,SAP_Spreadsheet!$C633,SAP_Spreadsheet!BI$6))</f>
        <v>0</v>
      </c>
      <c r="BV633" s="329">
        <f ca="1">IF(SAP_Leadsheet!$C$11="TRANSACTOR",BU632*0%,BU632*OFFSET(SAP_Leadsheet!$D$141,SAP_Spreadsheet!$C633,SAP_Spreadsheet!BJ$6))</f>
        <v>0</v>
      </c>
      <c r="BW633" s="329">
        <f ca="1">IF(SAP_Leadsheet!$C$11="TRANSACTOR",BV632*0%,BV632*OFFSET(SAP_Leadsheet!$D$141,SAP_Spreadsheet!$C633,SAP_Spreadsheet!BK$6))</f>
        <v>0</v>
      </c>
      <c r="BX633" s="329">
        <f ca="1">IF(SAP_Leadsheet!$C$11="TRANSACTOR",BW632*0%,BW632*OFFSET(SAP_Leadsheet!$D$141,SAP_Spreadsheet!$C633,SAP_Spreadsheet!BL$6))</f>
        <v>0</v>
      </c>
      <c r="BY633" s="329">
        <f ca="1">IF(SAP_Leadsheet!$C$11="TRANSACTOR",BX632*0%,BX632*OFFSET(SAP_Leadsheet!$D$141,SAP_Spreadsheet!$C633,SAP_Spreadsheet!BM$6))</f>
        <v>0</v>
      </c>
      <c r="BZ633" s="329">
        <f ca="1">IF(SAP_Leadsheet!$C$11="TRANSACTOR",BY632*0%,BY632*OFFSET(SAP_Leadsheet!$D$141,SAP_Spreadsheet!$C633,SAP_Spreadsheet!BN$6))</f>
        <v>0</v>
      </c>
      <c r="CA633" s="253"/>
      <c r="CB633" s="253"/>
      <c r="CC633" s="253"/>
      <c r="CD633" s="253"/>
      <c r="CE633" s="253"/>
      <c r="CF633" s="253"/>
      <c r="CG633" s="253"/>
      <c r="CH633" s="253"/>
      <c r="CI633" s="253"/>
      <c r="CJ633" s="253"/>
      <c r="CK633" s="253"/>
      <c r="CL633" s="253"/>
    </row>
    <row r="634" spans="1:90" outlineLevel="1" x14ac:dyDescent="0.15">
      <c r="B634" s="267"/>
      <c r="C634" s="8">
        <v>2</v>
      </c>
      <c r="D634" s="210" t="s">
        <v>407</v>
      </c>
      <c r="F634" s="8" t="s">
        <v>461</v>
      </c>
      <c r="G634" s="329"/>
      <c r="H634" s="329">
        <f ca="1">IF(SAP_Leadsheet!$C$11="TRANSACTOR",G633*0%,G633*OFFSET(SAP_Leadsheet!$D$141,SAP_Spreadsheet!$C634,SAP_Spreadsheet!H$6))</f>
        <v>0</v>
      </c>
      <c r="I634" s="329">
        <f ca="1">IF(SAP_Leadsheet!$C$11="TRANSACTOR",H633*0%,H633*OFFSET(SAP_Leadsheet!$D$141,SAP_Spreadsheet!$C634,SAP_Spreadsheet!I$6))</f>
        <v>0.10768490567606917</v>
      </c>
      <c r="J634" s="329">
        <f ca="1">IF(SAP_Leadsheet!$C$11="TRANSACTOR",I633*0%,I633*OFFSET(SAP_Leadsheet!$D$141,SAP_Spreadsheet!$C634,SAP_Spreadsheet!J$6))</f>
        <v>0.19074863948423582</v>
      </c>
      <c r="K634" s="329">
        <f ca="1">IF(SAP_Leadsheet!$C$11="TRANSACTOR",J633*0%,J633*OFFSET(SAP_Leadsheet!$D$141,SAP_Spreadsheet!$C634,SAP_Spreadsheet!K$6))</f>
        <v>0.21447563262978553</v>
      </c>
      <c r="L634" s="329">
        <f ca="1">IF(SAP_Leadsheet!$C$11="TRANSACTOR",K633*0%,K633*OFFSET(SAP_Leadsheet!$D$141,SAP_Spreadsheet!$C634,SAP_Spreadsheet!L$6))</f>
        <v>0.20011156673393618</v>
      </c>
      <c r="M634" s="329">
        <f ca="1">IF(SAP_Leadsheet!$C$11="TRANSACTOR",L633*0%,L633*OFFSET(SAP_Leadsheet!$D$141,SAP_Spreadsheet!$C634,SAP_Spreadsheet!M$6))</f>
        <v>0.17796941568362126</v>
      </c>
      <c r="N634" s="329">
        <f ca="1">IF(SAP_Leadsheet!$C$11="TRANSACTOR",M633*0%,M633*OFFSET(SAP_Leadsheet!$D$141,SAP_Spreadsheet!$C634,SAP_Spreadsheet!N$6))</f>
        <v>0.16406231317339531</v>
      </c>
      <c r="O634" s="329">
        <f ca="1">IF(SAP_Leadsheet!$C$11="TRANSACTOR",N633*0%,N633*OFFSET(SAP_Leadsheet!$D$141,SAP_Spreadsheet!$C634,SAP_Spreadsheet!O$6))</f>
        <v>0.15947564485368679</v>
      </c>
      <c r="P634" s="329">
        <f ca="1">IF(SAP_Leadsheet!$C$11="TRANSACTOR",O633*0%,O633*OFFSET(SAP_Leadsheet!$D$141,SAP_Spreadsheet!$C634,SAP_Spreadsheet!P$6))</f>
        <v>0.15887350554344071</v>
      </c>
      <c r="Q634" s="329">
        <f ca="1">IF(SAP_Leadsheet!$C$11="TRANSACTOR",P633*0%,P633*OFFSET(SAP_Leadsheet!$D$141,SAP_Spreadsheet!$C634,SAP_Spreadsheet!Q$6))</f>
        <v>0.15757882593861805</v>
      </c>
      <c r="R634" s="329">
        <f ca="1">IF(SAP_Leadsheet!$C$11="TRANSACTOR",Q633*0%,Q633*OFFSET(SAP_Leadsheet!$D$141,SAP_Spreadsheet!$C634,SAP_Spreadsheet!R$6))</f>
        <v>0.15428273697537645</v>
      </c>
      <c r="S634" s="329">
        <f ca="1">IF(SAP_Leadsheet!$C$11="TRANSACTOR",R633*0%,R633*OFFSET(SAP_Leadsheet!$D$141,SAP_Spreadsheet!$C634,SAP_Spreadsheet!S$6))</f>
        <v>0.15044163499141144</v>
      </c>
      <c r="T634" s="329">
        <f ca="1">IF(SAP_Leadsheet!$C$11="TRANSACTOR",S633*0%,S633*OFFSET(SAP_Leadsheet!$D$141,SAP_Spreadsheet!$C634,SAP_Spreadsheet!T$6))</f>
        <v>0.13274281904012239</v>
      </c>
      <c r="U634" s="329">
        <f ca="1">IF(SAP_Leadsheet!$C$11="TRANSACTOR",T633*0%,T633*OFFSET(SAP_Leadsheet!$D$141,SAP_Spreadsheet!$C634,SAP_Spreadsheet!U$6))</f>
        <v>0.13011897118291652</v>
      </c>
      <c r="V634" s="329">
        <f ca="1">IF(SAP_Leadsheet!$C$11="TRANSACTOR",U633*0%,U633*OFFSET(SAP_Leadsheet!$D$141,SAP_Spreadsheet!$C634,SAP_Spreadsheet!V$6))</f>
        <v>0.1284386838517271</v>
      </c>
      <c r="W634" s="329">
        <f ca="1">IF(SAP_Leadsheet!$C$11="TRANSACTOR",V633*0%,V633*OFFSET(SAP_Leadsheet!$D$141,SAP_Spreadsheet!$C634,SAP_Spreadsheet!W$6))</f>
        <v>0.12692021636077216</v>
      </c>
      <c r="X634" s="329">
        <f ca="1">IF(SAP_Leadsheet!$C$11="TRANSACTOR",W633*0%,W633*OFFSET(SAP_Leadsheet!$D$141,SAP_Spreadsheet!$C634,SAP_Spreadsheet!X$6))</f>
        <v>0.12509066674029157</v>
      </c>
      <c r="Y634" s="329">
        <f ca="1">IF(SAP_Leadsheet!$C$11="TRANSACTOR",X633*0%,X633*OFFSET(SAP_Leadsheet!$D$141,SAP_Spreadsheet!$C634,SAP_Spreadsheet!Y$6))</f>
        <v>0.12295420268860155</v>
      </c>
      <c r="Z634" s="329">
        <f ca="1">IF(SAP_Leadsheet!$C$11="TRANSACTOR",Y633*0%,Y633*OFFSET(SAP_Leadsheet!$D$141,SAP_Spreadsheet!$C634,SAP_Spreadsheet!Z$6))</f>
        <v>0.12071447899295325</v>
      </c>
      <c r="AA634" s="329">
        <f ca="1">IF(SAP_Leadsheet!$C$11="TRANSACTOR",Z633*0%,Z633*OFFSET(SAP_Leadsheet!$D$141,SAP_Spreadsheet!$C634,SAP_Spreadsheet!AA$6))</f>
        <v>0.11851976932681774</v>
      </c>
      <c r="AB634" s="329">
        <f ca="1">IF(SAP_Leadsheet!$C$11="TRANSACTOR",AA633*0%,AA633*OFFSET(SAP_Leadsheet!$D$141,SAP_Spreadsheet!$C634,SAP_Spreadsheet!AB$6))</f>
        <v>0.11639763754720459</v>
      </c>
      <c r="AC634" s="329">
        <f ca="1">IF(SAP_Leadsheet!$C$11="TRANSACTOR",AB633*0%,AB633*OFFSET(SAP_Leadsheet!$D$141,SAP_Spreadsheet!$C634,SAP_Spreadsheet!AC$6))</f>
        <v>0.11425948976561162</v>
      </c>
      <c r="AD634" s="329">
        <f ca="1">IF(SAP_Leadsheet!$C$11="TRANSACTOR",AC633*0%,AC633*OFFSET(SAP_Leadsheet!$D$141,SAP_Spreadsheet!$C634,SAP_Spreadsheet!AD$6))</f>
        <v>0.11199213642989858</v>
      </c>
      <c r="AE634" s="329">
        <f ca="1">IF(SAP_Leadsheet!$C$11="TRANSACTOR",AD633*0%,AD633*OFFSET(SAP_Leadsheet!$D$141,SAP_Spreadsheet!$C634,SAP_Spreadsheet!AE$6))</f>
        <v>0.10962884001027702</v>
      </c>
      <c r="AF634" s="329">
        <f ca="1">IF(SAP_Leadsheet!$C$11="TRANSACTOR",AE633*0%,AE633*OFFSET(SAP_Leadsheet!$D$141,SAP_Spreadsheet!$C634,SAP_Spreadsheet!AF$6))</f>
        <v>0.10083616239917685</v>
      </c>
      <c r="AG634" s="329">
        <f ca="1">IF(SAP_Leadsheet!$C$11="TRANSACTOR",AF633*0%,AF633*OFFSET(SAP_Leadsheet!$D$141,SAP_Spreadsheet!$C634,SAP_Spreadsheet!AG$6))</f>
        <v>9.8274880228169284E-2</v>
      </c>
      <c r="AH634" s="329">
        <f ca="1">IF(SAP_Leadsheet!$C$11="TRANSACTOR",AG633*0%,AG633*OFFSET(SAP_Leadsheet!$D$141,SAP_Spreadsheet!$C634,SAP_Spreadsheet!AH$6))</f>
        <v>9.6587517530328612E-2</v>
      </c>
      <c r="AI634" s="329">
        <f ca="1">IF(SAP_Leadsheet!$C$11="TRANSACTOR",AH633*0%,AH633*OFFSET(SAP_Leadsheet!$D$141,SAP_Spreadsheet!$C634,SAP_Spreadsheet!AI$6))</f>
        <v>9.5365668761639988E-2</v>
      </c>
      <c r="AJ634" s="329">
        <f ca="1">IF(SAP_Leadsheet!$C$11="TRANSACTOR",AI633*0%,AI633*OFFSET(SAP_Leadsheet!$D$141,SAP_Spreadsheet!$C634,SAP_Spreadsheet!AJ$6))</f>
        <v>9.4175340459486945E-2</v>
      </c>
      <c r="AK634" s="329">
        <f ca="1">IF(SAP_Leadsheet!$C$11="TRANSACTOR",AJ633*0%,AJ633*OFFSET(SAP_Leadsheet!$D$141,SAP_Spreadsheet!$C634,SAP_Spreadsheet!AK$6))</f>
        <v>9.2829541641961472E-2</v>
      </c>
      <c r="AL634" s="329">
        <f ca="1">IF(SAP_Leadsheet!$C$11="TRANSACTOR",AK633*0%,AK633*OFFSET(SAP_Leadsheet!$D$141,SAP_Spreadsheet!$C634,SAP_Spreadsheet!AL$6))</f>
        <v>9.1346178202214093E-2</v>
      </c>
      <c r="AM634" s="329">
        <f ca="1">IF(SAP_Leadsheet!$C$11="TRANSACTOR",AL633*0%,AL633*OFFSET(SAP_Leadsheet!$D$141,SAP_Spreadsheet!$C634,SAP_Spreadsheet!AM$6))</f>
        <v>8.9812740723484552E-2</v>
      </c>
      <c r="AN634" s="329">
        <f ca="1">IF(SAP_Leadsheet!$C$11="TRANSACTOR",AM633*0%,AM633*OFFSET(SAP_Leadsheet!$D$141,SAP_Spreadsheet!$C634,SAP_Spreadsheet!AN$6))</f>
        <v>8.8291363803775294E-2</v>
      </c>
      <c r="AO634" s="329">
        <f ca="1">IF(SAP_Leadsheet!$C$11="TRANSACTOR",AN633*0%,AN633*OFFSET(SAP_Leadsheet!$D$141,SAP_Spreadsheet!$C634,SAP_Spreadsheet!AO$6))</f>
        <v>8.677706644654451E-2</v>
      </c>
      <c r="AP634" s="329">
        <f ca="1">IF(SAP_Leadsheet!$C$11="TRANSACTOR",AO633*0%,AO633*OFFSET(SAP_Leadsheet!$D$141,SAP_Spreadsheet!$C634,SAP_Spreadsheet!AP$6))</f>
        <v>8.5223738509077468E-2</v>
      </c>
      <c r="AQ634" s="329">
        <f ca="1">IF(SAP_Leadsheet!$C$11="TRANSACTOR",AP633*0%,AP633*OFFSET(SAP_Leadsheet!$D$141,SAP_Spreadsheet!$C634,SAP_Spreadsheet!AQ$6))</f>
        <v>8.0679441237983207E-2</v>
      </c>
      <c r="AR634" s="329">
        <f ca="1">IF(SAP_Leadsheet!$C$11="TRANSACTOR",AQ633*0%,AQ633*OFFSET(SAP_Leadsheet!$D$141,SAP_Spreadsheet!$C634,SAP_Spreadsheet!AR$6))</f>
        <v>6.6092823677619553E-2</v>
      </c>
      <c r="AS634" s="329">
        <f ca="1">IF(SAP_Leadsheet!$C$11="TRANSACTOR",AR633*0%,AR633*OFFSET(SAP_Leadsheet!$D$141,SAP_Spreadsheet!$C634,SAP_Spreadsheet!AS$6))</f>
        <v>6.4664818734907745E-2</v>
      </c>
      <c r="AT634" s="329">
        <f ca="1">IF(SAP_Leadsheet!$C$11="TRANSACTOR",AS633*0%,AS633*OFFSET(SAP_Leadsheet!$D$141,SAP_Spreadsheet!$C634,SAP_Spreadsheet!AT$6))</f>
        <v>6.3486286451527069E-2</v>
      </c>
      <c r="AU634" s="329">
        <f ca="1">IF(SAP_Leadsheet!$C$11="TRANSACTOR",AT633*0%,AT633*OFFSET(SAP_Leadsheet!$D$141,SAP_Spreadsheet!$C634,SAP_Spreadsheet!AU$6))</f>
        <v>6.2477430348643351E-2</v>
      </c>
      <c r="AV634" s="329">
        <f ca="1">IF(SAP_Leadsheet!$C$11="TRANSACTOR",AU633*0%,AU633*OFFSET(SAP_Leadsheet!$D$141,SAP_Spreadsheet!$C634,SAP_Spreadsheet!AV$6))</f>
        <v>6.1498901171771536E-2</v>
      </c>
      <c r="AW634" s="329">
        <f ca="1">IF(SAP_Leadsheet!$C$11="TRANSACTOR",AV633*0%,AV633*OFFSET(SAP_Leadsheet!$D$141,SAP_Spreadsheet!$C634,SAP_Spreadsheet!AW$6))</f>
        <v>6.0468105706778179E-2</v>
      </c>
      <c r="AX634" s="329">
        <f ca="1">IF(SAP_Leadsheet!$C$11="TRANSACTOR",AW633*0%,AW633*OFFSET(SAP_Leadsheet!$D$141,SAP_Spreadsheet!$C634,SAP_Spreadsheet!AX$6))</f>
        <v>5.9379219856743035E-2</v>
      </c>
      <c r="AY634" s="329">
        <f ca="1">IF(SAP_Leadsheet!$C$11="TRANSACTOR",AX633*0%,AX633*OFFSET(SAP_Leadsheet!$D$141,SAP_Spreadsheet!$C634,SAP_Spreadsheet!AY$6))</f>
        <v>5.8250018287860618E-2</v>
      </c>
      <c r="AZ634" s="329">
        <f ca="1">IF(SAP_Leadsheet!$C$11="TRANSACTOR",AY633*0%,AY633*OFFSET(SAP_Leadsheet!$D$141,SAP_Spreadsheet!$C634,SAP_Spreadsheet!AZ$6))</f>
        <v>5.7082887766785682E-2</v>
      </c>
      <c r="BA634" s="329">
        <f ca="1">IF(SAP_Leadsheet!$C$11="TRANSACTOR",AZ633*0%,AZ633*OFFSET(SAP_Leadsheet!$D$141,SAP_Spreadsheet!$C634,SAP_Spreadsheet!BA$6))</f>
        <v>5.5858048963439579E-2</v>
      </c>
      <c r="BB634" s="329">
        <f ca="1">IF(SAP_Leadsheet!$C$11="TRANSACTOR",BA633*0%,BA633*OFFSET(SAP_Leadsheet!$D$141,SAP_Spreadsheet!$C634,SAP_Spreadsheet!BB$6))</f>
        <v>5.4546819114089901E-2</v>
      </c>
      <c r="BC634" s="329">
        <f ca="1">IF(SAP_Leadsheet!$C$11="TRANSACTOR",BB633*0%,BB633*OFFSET(SAP_Leadsheet!$D$141,SAP_Spreadsheet!$C634,SAP_Spreadsheet!BC$6))</f>
        <v>5.1891956686229937E-2</v>
      </c>
      <c r="BD634" s="329">
        <f ca="1">IF(SAP_Leadsheet!$C$11="TRANSACTOR",BC633*0%,BC633*OFFSET(SAP_Leadsheet!$D$141,SAP_Spreadsheet!$C634,SAP_Spreadsheet!BD$6))</f>
        <v>3.7641203187563185E-2</v>
      </c>
      <c r="BE634" s="329">
        <f ca="1">IF(SAP_Leadsheet!$C$11="TRANSACTOR",BD633*0%,BD633*OFFSET(SAP_Leadsheet!$D$141,SAP_Spreadsheet!$C634,SAP_Spreadsheet!BE$6))</f>
        <v>3.6599205500925644E-2</v>
      </c>
      <c r="BF634" s="329">
        <f ca="1">IF(SAP_Leadsheet!$C$11="TRANSACTOR",BE633*0%,BE633*OFFSET(SAP_Leadsheet!$D$141,SAP_Spreadsheet!$C634,SAP_Spreadsheet!BF$6))</f>
        <v>3.5683389830817973E-2</v>
      </c>
      <c r="BG634" s="329">
        <f ca="1">IF(SAP_Leadsheet!$C$11="TRANSACTOR",BF633*0%,BF633*OFFSET(SAP_Leadsheet!$D$141,SAP_Spreadsheet!$C634,SAP_Spreadsheet!BG$6))</f>
        <v>3.4855914059963966E-2</v>
      </c>
      <c r="BH634" s="329">
        <f ca="1">IF(SAP_Leadsheet!$C$11="TRANSACTOR",BG633*0%,BG633*OFFSET(SAP_Leadsheet!$D$141,SAP_Spreadsheet!$C634,SAP_Spreadsheet!BH$6))</f>
        <v>3.4044632517891575E-2</v>
      </c>
      <c r="BI634" s="329">
        <f ca="1">IF(SAP_Leadsheet!$C$11="TRANSACTOR",BH633*0%,BH633*OFFSET(SAP_Leadsheet!$D$141,SAP_Spreadsheet!$C634,SAP_Spreadsheet!BI$6))</f>
        <v>3.3206222421239502E-2</v>
      </c>
      <c r="BJ634" s="329">
        <f ca="1">IF(SAP_Leadsheet!$C$11="TRANSACTOR",BI633*0%,BI633*OFFSET(SAP_Leadsheet!$D$141,SAP_Spreadsheet!$C634,SAP_Spreadsheet!BJ$6))</f>
        <v>3.2187009948017702E-2</v>
      </c>
      <c r="BK634" s="329">
        <f ca="1">IF(SAP_Leadsheet!$C$11="TRANSACTOR",BJ633*0%,BJ633*OFFSET(SAP_Leadsheet!$D$141,SAP_Spreadsheet!$C634,SAP_Spreadsheet!BK$6))</f>
        <v>3.076545656833047E-2</v>
      </c>
      <c r="BL634" s="329">
        <f ca="1">IF(SAP_Leadsheet!$C$11="TRANSACTOR",BK633*0%,BK633*OFFSET(SAP_Leadsheet!$D$141,SAP_Spreadsheet!$C634,SAP_Spreadsheet!BL$6))</f>
        <v>2.9160859896462162E-2</v>
      </c>
      <c r="BM634" s="329">
        <f ca="1">IF(SAP_Leadsheet!$C$11="TRANSACTOR",BL633*0%,BL633*OFFSET(SAP_Leadsheet!$D$141,SAP_Spreadsheet!$C634,SAP_Spreadsheet!BM$6))</f>
        <v>2.7607925568445553E-2</v>
      </c>
      <c r="BN634" s="329">
        <f ca="1">IF(SAP_Leadsheet!$C$11="TRANSACTOR",BM633*0%,BM633*OFFSET(SAP_Leadsheet!$D$141,SAP_Spreadsheet!$C634,SAP_Spreadsheet!BN$6))</f>
        <v>2.6193373437066667E-2</v>
      </c>
      <c r="BO634" s="329">
        <f ca="1">IF(SAP_Leadsheet!$C$11="TRANSACTOR",BN633*0%,BN633*OFFSET(SAP_Leadsheet!$D$141,SAP_Spreadsheet!$C634,SAP_Spreadsheet!BC$6))</f>
        <v>2.4934044401330541E-2</v>
      </c>
      <c r="BP634" s="329">
        <f ca="1">IF(SAP_Leadsheet!$C$11="TRANSACTOR",BO633*0%,BO633*OFFSET(SAP_Leadsheet!$D$141,SAP_Spreadsheet!$C634,SAP_Spreadsheet!BD$6))</f>
        <v>2.3525142772369396E-2</v>
      </c>
      <c r="BQ634" s="329">
        <f ca="1">IF(SAP_Leadsheet!$C$11="TRANSACTOR",BP633*0%,BP633*OFFSET(SAP_Leadsheet!$D$141,SAP_Spreadsheet!$C634,SAP_Spreadsheet!BE$6))</f>
        <v>0</v>
      </c>
      <c r="BR634" s="329">
        <f ca="1">IF(SAP_Leadsheet!$C$11="TRANSACTOR",BQ633*0%,BQ633*OFFSET(SAP_Leadsheet!$D$141,SAP_Spreadsheet!$C634,SAP_Spreadsheet!BF$6))</f>
        <v>0</v>
      </c>
      <c r="BS634" s="329">
        <f ca="1">IF(SAP_Leadsheet!$C$11="TRANSACTOR",BR633*0%,BR633*OFFSET(SAP_Leadsheet!$D$141,SAP_Spreadsheet!$C634,SAP_Spreadsheet!BG$6))</f>
        <v>0</v>
      </c>
      <c r="BT634" s="329">
        <f ca="1">IF(SAP_Leadsheet!$C$11="TRANSACTOR",BS633*0%,BS633*OFFSET(SAP_Leadsheet!$D$141,SAP_Spreadsheet!$C634,SAP_Spreadsheet!BH$6))</f>
        <v>0</v>
      </c>
      <c r="BU634" s="329">
        <f ca="1">IF(SAP_Leadsheet!$C$11="TRANSACTOR",BT633*0%,BT633*OFFSET(SAP_Leadsheet!$D$141,SAP_Spreadsheet!$C634,SAP_Spreadsheet!BI$6))</f>
        <v>0</v>
      </c>
      <c r="BV634" s="329">
        <f ca="1">IF(SAP_Leadsheet!$C$11="TRANSACTOR",BU633*0%,BU633*OFFSET(SAP_Leadsheet!$D$141,SAP_Spreadsheet!$C634,SAP_Spreadsheet!BJ$6))</f>
        <v>0</v>
      </c>
      <c r="BW634" s="329">
        <f ca="1">IF(SAP_Leadsheet!$C$11="TRANSACTOR",BV633*0%,BV633*OFFSET(SAP_Leadsheet!$D$141,SAP_Spreadsheet!$C634,SAP_Spreadsheet!BK$6))</f>
        <v>0</v>
      </c>
      <c r="BX634" s="329">
        <f ca="1">IF(SAP_Leadsheet!$C$11="TRANSACTOR",BW633*0%,BW633*OFFSET(SAP_Leadsheet!$D$141,SAP_Spreadsheet!$C634,SAP_Spreadsheet!BL$6))</f>
        <v>0</v>
      </c>
      <c r="BY634" s="329">
        <f ca="1">IF(SAP_Leadsheet!$C$11="TRANSACTOR",BX633*0%,BX633*OFFSET(SAP_Leadsheet!$D$141,SAP_Spreadsheet!$C634,SAP_Spreadsheet!BM$6))</f>
        <v>0</v>
      </c>
      <c r="BZ634" s="329">
        <f ca="1">IF(SAP_Leadsheet!$C$11="TRANSACTOR",BY633*0%,BY633*OFFSET(SAP_Leadsheet!$D$141,SAP_Spreadsheet!$C634,SAP_Spreadsheet!BN$6))</f>
        <v>0</v>
      </c>
      <c r="CA634" s="253"/>
      <c r="CB634" s="253"/>
      <c r="CC634" s="253"/>
      <c r="CD634" s="253"/>
      <c r="CE634" s="253"/>
      <c r="CF634" s="253"/>
      <c r="CG634" s="253"/>
      <c r="CH634" s="253"/>
      <c r="CI634" s="253"/>
      <c r="CJ634" s="253"/>
      <c r="CK634" s="253"/>
      <c r="CL634" s="253"/>
    </row>
    <row r="635" spans="1:90" outlineLevel="1" x14ac:dyDescent="0.15">
      <c r="B635" s="267"/>
      <c r="C635" s="8">
        <v>3</v>
      </c>
      <c r="D635" s="210" t="s">
        <v>408</v>
      </c>
      <c r="F635" s="8" t="s">
        <v>461</v>
      </c>
      <c r="G635" s="329"/>
      <c r="H635" s="329">
        <f ca="1">IF(SAP_Leadsheet!$C$11="TRANSACTOR",G634*0%,G634*OFFSET(SAP_Leadsheet!$D$141,SAP_Spreadsheet!$C635,SAP_Spreadsheet!H$6))</f>
        <v>0</v>
      </c>
      <c r="I635" s="329">
        <f ca="1">IF(SAP_Leadsheet!$C$11="TRANSACTOR",H634*0%,H634*OFFSET(SAP_Leadsheet!$D$141,SAP_Spreadsheet!$C635,SAP_Spreadsheet!I$6))</f>
        <v>0</v>
      </c>
      <c r="J635" s="329">
        <f ca="1">IF(SAP_Leadsheet!$C$11="TRANSACTOR",I634*0%,I634*OFFSET(SAP_Leadsheet!$D$141,SAP_Spreadsheet!$C635,SAP_Spreadsheet!J$6))</f>
        <v>0.10122381133550501</v>
      </c>
      <c r="K635" s="329">
        <f ca="1">IF(SAP_Leadsheet!$C$11="TRANSACTOR",J634*0%,J634*OFFSET(SAP_Leadsheet!$D$141,SAP_Spreadsheet!$C635,SAP_Spreadsheet!K$6))</f>
        <v>0.17930372111518167</v>
      </c>
      <c r="L635" s="329">
        <f ca="1">IF(SAP_Leadsheet!$C$11="TRANSACTOR",K634*0%,K634*OFFSET(SAP_Leadsheet!$D$141,SAP_Spreadsheet!$C635,SAP_Spreadsheet!L$6))</f>
        <v>0.20160709467199839</v>
      </c>
      <c r="M635" s="329">
        <f ca="1">IF(SAP_Leadsheet!$C$11="TRANSACTOR",L634*0%,L634*OFFSET(SAP_Leadsheet!$D$141,SAP_Spreadsheet!$C635,SAP_Spreadsheet!M$6))</f>
        <v>0.18810487272990001</v>
      </c>
      <c r="N635" s="329">
        <f ca="1">IF(SAP_Leadsheet!$C$11="TRANSACTOR",M634*0%,M634*OFFSET(SAP_Leadsheet!$D$141,SAP_Spreadsheet!$C635,SAP_Spreadsheet!N$6))</f>
        <v>0.16729125074260398</v>
      </c>
      <c r="O635" s="329">
        <f ca="1">IF(SAP_Leadsheet!$C$11="TRANSACTOR",N634*0%,N634*OFFSET(SAP_Leadsheet!$D$141,SAP_Spreadsheet!$C635,SAP_Spreadsheet!O$6))</f>
        <v>0.15421857438299158</v>
      </c>
      <c r="P635" s="329">
        <f ca="1">IF(SAP_Leadsheet!$C$11="TRANSACTOR",O634*0%,O634*OFFSET(SAP_Leadsheet!$D$141,SAP_Spreadsheet!$C635,SAP_Spreadsheet!P$6))</f>
        <v>0.14990710616246558</v>
      </c>
      <c r="Q635" s="329">
        <f ca="1">IF(SAP_Leadsheet!$C$11="TRANSACTOR",P634*0%,P634*OFFSET(SAP_Leadsheet!$D$141,SAP_Spreadsheet!$C635,SAP_Spreadsheet!Q$6))</f>
        <v>0.14934109521083425</v>
      </c>
      <c r="R635" s="329">
        <f ca="1">IF(SAP_Leadsheet!$C$11="TRANSACTOR",Q634*0%,Q634*OFFSET(SAP_Leadsheet!$D$141,SAP_Spreadsheet!$C635,SAP_Spreadsheet!R$6))</f>
        <v>0.14812409638230095</v>
      </c>
      <c r="S635" s="329">
        <f ca="1">IF(SAP_Leadsheet!$C$11="TRANSACTOR",R634*0%,R634*OFFSET(SAP_Leadsheet!$D$141,SAP_Spreadsheet!$C635,SAP_Spreadsheet!S$6))</f>
        <v>0.14611647344636858</v>
      </c>
      <c r="T635" s="329">
        <f ca="1">IF(SAP_Leadsheet!$C$11="TRANSACTOR",S634*0%,S634*OFFSET(SAP_Leadsheet!$D$141,SAP_Spreadsheet!$C635,SAP_Spreadsheet!T$6))</f>
        <v>0.14247868293883831</v>
      </c>
      <c r="U635" s="329">
        <f ca="1">IF(SAP_Leadsheet!$C$11="TRANSACTOR",T634*0%,T634*OFFSET(SAP_Leadsheet!$D$141,SAP_Spreadsheet!$C635,SAP_Spreadsheet!U$6))</f>
        <v>0.1257166742936881</v>
      </c>
      <c r="V635" s="329">
        <f ca="1">IF(SAP_Leadsheet!$C$11="TRANSACTOR",U634*0%,U634*OFFSET(SAP_Leadsheet!$D$141,SAP_Spreadsheet!$C635,SAP_Spreadsheet!V$6))</f>
        <v>0.1232317080345277</v>
      </c>
      <c r="W635" s="329">
        <f ca="1">IF(SAP_Leadsheet!$C$11="TRANSACTOR",V634*0%,V634*OFFSET(SAP_Leadsheet!$D$141,SAP_Spreadsheet!$C635,SAP_Spreadsheet!W$6))</f>
        <v>0.12164035916411459</v>
      </c>
      <c r="X635" s="329">
        <f ca="1">IF(SAP_Leadsheet!$C$11="TRANSACTOR",W634*0%,W634*OFFSET(SAP_Leadsheet!$D$141,SAP_Spreadsheet!$C635,SAP_Spreadsheet!X$6))</f>
        <v>0.12020226492770821</v>
      </c>
      <c r="Y635" s="329">
        <f ca="1">IF(SAP_Leadsheet!$C$11="TRANSACTOR",X634*0%,X634*OFFSET(SAP_Leadsheet!$D$141,SAP_Spreadsheet!$C635,SAP_Spreadsheet!Y$6))</f>
        <v>0.11846955429669034</v>
      </c>
      <c r="Z635" s="329">
        <f ca="1">IF(SAP_Leadsheet!$C$11="TRANSACTOR",Y634*0%,Y634*OFFSET(SAP_Leadsheet!$D$141,SAP_Spreadsheet!$C635,SAP_Spreadsheet!Z$6))</f>
        <v>0.11644617437099128</v>
      </c>
      <c r="AA635" s="329">
        <f ca="1">IF(SAP_Leadsheet!$C$11="TRANSACTOR",Z634*0%,Z634*OFFSET(SAP_Leadsheet!$D$141,SAP_Spreadsheet!$C635,SAP_Spreadsheet!AA$6))</f>
        <v>0.11432500038666775</v>
      </c>
      <c r="AB635" s="329">
        <f ca="1">IF(SAP_Leadsheet!$C$11="TRANSACTOR",AA634*0%,AA634*OFFSET(SAP_Leadsheet!$D$141,SAP_Spreadsheet!$C635,SAP_Spreadsheet!AB$6))</f>
        <v>0.11224645781644126</v>
      </c>
      <c r="AC635" s="329">
        <f ca="1">IF(SAP_Leadsheet!$C$11="TRANSACTOR",AB634*0%,AB634*OFFSET(SAP_Leadsheet!$D$141,SAP_Spreadsheet!$C635,SAP_Spreadsheet!AC$6))</f>
        <v>0.1102366515483879</v>
      </c>
      <c r="AD635" s="329">
        <f ca="1">IF(SAP_Leadsheet!$C$11="TRANSACTOR",AC634*0%,AC634*OFFSET(SAP_Leadsheet!$D$141,SAP_Spreadsheet!$C635,SAP_Spreadsheet!AD$6))</f>
        <v>0.10821167701346372</v>
      </c>
      <c r="AE635" s="329">
        <f ca="1">IF(SAP_Leadsheet!$C$11="TRANSACTOR",AD634*0%,AD634*OFFSET(SAP_Leadsheet!$D$141,SAP_Spreadsheet!$C635,SAP_Spreadsheet!AE$6))</f>
        <v>0.10615072219785691</v>
      </c>
      <c r="AF635" s="329">
        <f ca="1">IF(SAP_Leadsheet!$C$11="TRANSACTOR",AE634*0%,AE634*OFFSET(SAP_Leadsheet!$D$141,SAP_Spreadsheet!$C635,SAP_Spreadsheet!AF$6))</f>
        <v>0.10391069330201147</v>
      </c>
      <c r="AG635" s="329">
        <f ca="1">IF(SAP_Leadsheet!$C$11="TRANSACTOR",AF634*0%,AF634*OFFSET(SAP_Leadsheet!$D$141,SAP_Spreadsheet!$C635,SAP_Spreadsheet!AG$6))</f>
        <v>9.557663424907574E-2</v>
      </c>
      <c r="AH635" s="329">
        <f ca="1">IF(SAP_Leadsheet!$C$11="TRANSACTOR",AG634*0%,AG634*OFFSET(SAP_Leadsheet!$D$141,SAP_Spreadsheet!$C635,SAP_Spreadsheet!AH$6))</f>
        <v>9.3148946369622412E-2</v>
      </c>
      <c r="AI635" s="329">
        <f ca="1">IF(SAP_Leadsheet!$C$11="TRANSACTOR",AH634*0%,AH634*OFFSET(SAP_Leadsheet!$D$141,SAP_Spreadsheet!$C635,SAP_Spreadsheet!AI$6))</f>
        <v>9.1549595069652989E-2</v>
      </c>
      <c r="AJ635" s="329">
        <f ca="1">IF(SAP_Leadsheet!$C$11="TRANSACTOR",AI634*0%,AI634*OFFSET(SAP_Leadsheet!$D$141,SAP_Spreadsheet!$C635,SAP_Spreadsheet!AJ$6))</f>
        <v>9.0391476889685546E-2</v>
      </c>
      <c r="AK635" s="329">
        <f ca="1">IF(SAP_Leadsheet!$C$11="TRANSACTOR",AJ634*0%,AJ634*OFFSET(SAP_Leadsheet!$D$141,SAP_Spreadsheet!$C635,SAP_Spreadsheet!AK$6))</f>
        <v>8.9263235095627211E-2</v>
      </c>
      <c r="AL635" s="329">
        <f ca="1">IF(SAP_Leadsheet!$C$11="TRANSACTOR",AK634*0%,AK634*OFFSET(SAP_Leadsheet!$D$141,SAP_Spreadsheet!$C635,SAP_Spreadsheet!AL$6))</f>
        <v>8.7987631995558022E-2</v>
      </c>
      <c r="AM635" s="329">
        <f ca="1">IF(SAP_Leadsheet!$C$11="TRANSACTOR",AL634*0%,AL634*OFFSET(SAP_Leadsheet!$D$141,SAP_Spreadsheet!$C635,SAP_Spreadsheet!AM$6))</f>
        <v>8.6581639526527449E-2</v>
      </c>
      <c r="AN635" s="329">
        <f ca="1">IF(SAP_Leadsheet!$C$11="TRANSACTOR",AM634*0%,AM634*OFFSET(SAP_Leadsheet!$D$141,SAP_Spreadsheet!$C635,SAP_Spreadsheet!AN$6))</f>
        <v>8.512818483764141E-2</v>
      </c>
      <c r="AO635" s="329">
        <f ca="1">IF(SAP_Leadsheet!$C$11="TRANSACTOR",AN634*0%,AN634*OFFSET(SAP_Leadsheet!$D$141,SAP_Spreadsheet!$C635,SAP_Spreadsheet!AO$6))</f>
        <v>8.3686161639312862E-2</v>
      </c>
      <c r="AP635" s="329">
        <f ca="1">IF(SAP_Leadsheet!$C$11="TRANSACTOR",AO634*0%,AO634*OFFSET(SAP_Leadsheet!$D$141,SAP_Spreadsheet!$C635,SAP_Spreadsheet!AP$6))</f>
        <v>8.225084873952751E-2</v>
      </c>
      <c r="AQ635" s="329">
        <f ca="1">IF(SAP_Leadsheet!$C$11="TRANSACTOR",AP634*0%,AP634*OFFSET(SAP_Leadsheet!$D$141,SAP_Spreadsheet!$C635,SAP_Spreadsheet!AQ$6))</f>
        <v>7.6701364658169721E-2</v>
      </c>
      <c r="AR635" s="329">
        <f ca="1">IF(SAP_Leadsheet!$C$11="TRANSACTOR",AQ634*0%,AQ634*OFFSET(SAP_Leadsheet!$D$141,SAP_Spreadsheet!$C635,SAP_Spreadsheet!AR$6))</f>
        <v>7.2611497114184895E-2</v>
      </c>
      <c r="AS635" s="329">
        <f ca="1">IF(SAP_Leadsheet!$C$11="TRANSACTOR",AR634*0%,AR634*OFFSET(SAP_Leadsheet!$D$141,SAP_Spreadsheet!$C635,SAP_Spreadsheet!AS$6))</f>
        <v>5.9483541309857599E-2</v>
      </c>
      <c r="AT635" s="329">
        <f ca="1">IF(SAP_Leadsheet!$C$11="TRANSACTOR",AS634*0%,AS634*OFFSET(SAP_Leadsheet!$D$141,SAP_Spreadsheet!$C635,SAP_Spreadsheet!AT$6))</f>
        <v>5.8198336861416969E-2</v>
      </c>
      <c r="AU635" s="329">
        <f ca="1">IF(SAP_Leadsheet!$C$11="TRANSACTOR",AT634*0%,AT634*OFFSET(SAP_Leadsheet!$D$141,SAP_Spreadsheet!$C635,SAP_Spreadsheet!AU$6))</f>
        <v>5.7137657806374365E-2</v>
      </c>
      <c r="AV635" s="329">
        <f ca="1">IF(SAP_Leadsheet!$C$11="TRANSACTOR",AU634*0%,AU634*OFFSET(SAP_Leadsheet!$D$141,SAP_Spreadsheet!$C635,SAP_Spreadsheet!AV$6))</f>
        <v>5.6229687313779017E-2</v>
      </c>
      <c r="AW635" s="329">
        <f ca="1">IF(SAP_Leadsheet!$C$11="TRANSACTOR",AV634*0%,AV634*OFFSET(SAP_Leadsheet!$D$141,SAP_Spreadsheet!$C635,SAP_Spreadsheet!AW$6))</f>
        <v>5.5349011054594381E-2</v>
      </c>
      <c r="AX635" s="329">
        <f ca="1">IF(SAP_Leadsheet!$C$11="TRANSACTOR",AW634*0%,AW634*OFFSET(SAP_Leadsheet!$D$141,SAP_Spreadsheet!$C635,SAP_Spreadsheet!AX$6))</f>
        <v>5.4421295136100362E-2</v>
      </c>
      <c r="AY635" s="329">
        <f ca="1">IF(SAP_Leadsheet!$C$11="TRANSACTOR",AX634*0%,AX634*OFFSET(SAP_Leadsheet!$D$141,SAP_Spreadsheet!$C635,SAP_Spreadsheet!AY$6))</f>
        <v>5.344129787106873E-2</v>
      </c>
      <c r="AZ635" s="329">
        <f ca="1">IF(SAP_Leadsheet!$C$11="TRANSACTOR",AY634*0%,AY634*OFFSET(SAP_Leadsheet!$D$141,SAP_Spreadsheet!$C635,SAP_Spreadsheet!AZ$6))</f>
        <v>5.2425016459074554E-2</v>
      </c>
      <c r="BA635" s="329">
        <f ca="1">IF(SAP_Leadsheet!$C$11="TRANSACTOR",AZ634*0%,AZ634*OFFSET(SAP_Leadsheet!$D$141,SAP_Spreadsheet!$C635,SAP_Spreadsheet!BA$6))</f>
        <v>5.1374598990107115E-2</v>
      </c>
      <c r="BB635" s="329">
        <f ca="1">IF(SAP_Leadsheet!$C$11="TRANSACTOR",BA634*0%,BA634*OFFSET(SAP_Leadsheet!$D$141,SAP_Spreadsheet!$C635,SAP_Spreadsheet!BB$6))</f>
        <v>5.0272244067095621E-2</v>
      </c>
      <c r="BC635" s="329">
        <f ca="1">IF(SAP_Leadsheet!$C$11="TRANSACTOR",BB634*0%,BB634*OFFSET(SAP_Leadsheet!$D$141,SAP_Spreadsheet!$C635,SAP_Spreadsheet!BC$6))</f>
        <v>4.9092137202680915E-2</v>
      </c>
      <c r="BD635" s="329">
        <f ca="1">IF(SAP_Leadsheet!$C$11="TRANSACTOR",BC634*0%,BC634*OFFSET(SAP_Leadsheet!$D$141,SAP_Spreadsheet!$C635,SAP_Spreadsheet!BD$6))</f>
        <v>4.6702761017606946E-2</v>
      </c>
      <c r="BE635" s="329">
        <f ca="1">IF(SAP_Leadsheet!$C$11="TRANSACTOR",BD634*0%,BD634*OFFSET(SAP_Leadsheet!$D$141,SAP_Spreadsheet!$C635,SAP_Spreadsheet!BE$6))</f>
        <v>3.387708286880687E-2</v>
      </c>
      <c r="BF635" s="329">
        <f ca="1">IF(SAP_Leadsheet!$C$11="TRANSACTOR",BE634*0%,BE634*OFFSET(SAP_Leadsheet!$D$141,SAP_Spreadsheet!$C635,SAP_Spreadsheet!BF$6))</f>
        <v>3.2939284950833078E-2</v>
      </c>
      <c r="BG635" s="329">
        <f ca="1">IF(SAP_Leadsheet!$C$11="TRANSACTOR",BF634*0%,BF634*OFFSET(SAP_Leadsheet!$D$141,SAP_Spreadsheet!$C635,SAP_Spreadsheet!BG$6))</f>
        <v>3.2115050847736179E-2</v>
      </c>
      <c r="BH635" s="329">
        <f ca="1">IF(SAP_Leadsheet!$C$11="TRANSACTOR",BG634*0%,BG634*OFFSET(SAP_Leadsheet!$D$141,SAP_Spreadsheet!$C635,SAP_Spreadsheet!BH$6))</f>
        <v>3.1370322653967574E-2</v>
      </c>
      <c r="BI635" s="329">
        <f ca="1">IF(SAP_Leadsheet!$C$11="TRANSACTOR",BH634*0%,BH634*OFFSET(SAP_Leadsheet!$D$141,SAP_Spreadsheet!$C635,SAP_Spreadsheet!BI$6))</f>
        <v>3.064016926610242E-2</v>
      </c>
      <c r="BJ635" s="329">
        <f ca="1">IF(SAP_Leadsheet!$C$11="TRANSACTOR",BI634*0%,BI634*OFFSET(SAP_Leadsheet!$D$141,SAP_Spreadsheet!$C635,SAP_Spreadsheet!BJ$6))</f>
        <v>2.9885600179115554E-2</v>
      </c>
      <c r="BK635" s="329">
        <f ca="1">IF(SAP_Leadsheet!$C$11="TRANSACTOR",BJ634*0%,BJ634*OFFSET(SAP_Leadsheet!$D$141,SAP_Spreadsheet!$C635,SAP_Spreadsheet!BK$6))</f>
        <v>2.8968308953215931E-2</v>
      </c>
      <c r="BL635" s="329">
        <f ca="1">IF(SAP_Leadsheet!$C$11="TRANSACTOR",BK634*0%,BK634*OFFSET(SAP_Leadsheet!$D$141,SAP_Spreadsheet!$C635,SAP_Spreadsheet!BL$6))</f>
        <v>2.7688910911497423E-2</v>
      </c>
      <c r="BM635" s="329">
        <f ca="1">IF(SAP_Leadsheet!$C$11="TRANSACTOR",BL634*0%,BL634*OFFSET(SAP_Leadsheet!$D$141,SAP_Spreadsheet!$C635,SAP_Spreadsheet!BM$6))</f>
        <v>2.6244773906815948E-2</v>
      </c>
      <c r="BN635" s="329">
        <f ca="1">IF(SAP_Leadsheet!$C$11="TRANSACTOR",BM634*0%,BM634*OFFSET(SAP_Leadsheet!$D$141,SAP_Spreadsheet!$C635,SAP_Spreadsheet!BN$6))</f>
        <v>2.4847133011600998E-2</v>
      </c>
      <c r="BO635" s="329">
        <f ca="1">IF(SAP_Leadsheet!$C$11="TRANSACTOR",BN634*0%,BN634*OFFSET(SAP_Leadsheet!$D$141,SAP_Spreadsheet!$C635,SAP_Spreadsheet!BC$6))</f>
        <v>2.357403609336E-2</v>
      </c>
      <c r="BP635" s="329">
        <f ca="1">IF(SAP_Leadsheet!$C$11="TRANSACTOR",BO634*0%,BO634*OFFSET(SAP_Leadsheet!$D$141,SAP_Spreadsheet!$C635,SAP_Spreadsheet!BD$6))</f>
        <v>2.2440639961197488E-2</v>
      </c>
      <c r="BQ635" s="329">
        <f ca="1">IF(SAP_Leadsheet!$C$11="TRANSACTOR",BP634*0%,BP634*OFFSET(SAP_Leadsheet!$D$141,SAP_Spreadsheet!$C635,SAP_Spreadsheet!BE$6))</f>
        <v>2.1172628495132458E-2</v>
      </c>
      <c r="BR635" s="329">
        <f ca="1">IF(SAP_Leadsheet!$C$11="TRANSACTOR",BQ634*0%,BQ634*OFFSET(SAP_Leadsheet!$D$141,SAP_Spreadsheet!$C635,SAP_Spreadsheet!BF$6))</f>
        <v>0</v>
      </c>
      <c r="BS635" s="329">
        <f ca="1">IF(SAP_Leadsheet!$C$11="TRANSACTOR",BR634*0%,BR634*OFFSET(SAP_Leadsheet!$D$141,SAP_Spreadsheet!$C635,SAP_Spreadsheet!BG$6))</f>
        <v>0</v>
      </c>
      <c r="BT635" s="329">
        <f ca="1">IF(SAP_Leadsheet!$C$11="TRANSACTOR",BS634*0%,BS634*OFFSET(SAP_Leadsheet!$D$141,SAP_Spreadsheet!$C635,SAP_Spreadsheet!BH$6))</f>
        <v>0</v>
      </c>
      <c r="BU635" s="329">
        <f ca="1">IF(SAP_Leadsheet!$C$11="TRANSACTOR",BT634*0%,BT634*OFFSET(SAP_Leadsheet!$D$141,SAP_Spreadsheet!$C635,SAP_Spreadsheet!BI$6))</f>
        <v>0</v>
      </c>
      <c r="BV635" s="329">
        <f ca="1">IF(SAP_Leadsheet!$C$11="TRANSACTOR",BU634*0%,BU634*OFFSET(SAP_Leadsheet!$D$141,SAP_Spreadsheet!$C635,SAP_Spreadsheet!BJ$6))</f>
        <v>0</v>
      </c>
      <c r="BW635" s="329">
        <f ca="1">IF(SAP_Leadsheet!$C$11="TRANSACTOR",BV634*0%,BV634*OFFSET(SAP_Leadsheet!$D$141,SAP_Spreadsheet!$C635,SAP_Spreadsheet!BK$6))</f>
        <v>0</v>
      </c>
      <c r="BX635" s="329">
        <f ca="1">IF(SAP_Leadsheet!$C$11="TRANSACTOR",BW634*0%,BW634*OFFSET(SAP_Leadsheet!$D$141,SAP_Spreadsheet!$C635,SAP_Spreadsheet!BL$6))</f>
        <v>0</v>
      </c>
      <c r="BY635" s="329">
        <f ca="1">IF(SAP_Leadsheet!$C$11="TRANSACTOR",BX634*0%,BX634*OFFSET(SAP_Leadsheet!$D$141,SAP_Spreadsheet!$C635,SAP_Spreadsheet!BM$6))</f>
        <v>0</v>
      </c>
      <c r="BZ635" s="329">
        <f ca="1">IF(SAP_Leadsheet!$C$11="TRANSACTOR",BY634*0%,BY634*OFFSET(SAP_Leadsheet!$D$141,SAP_Spreadsheet!$C635,SAP_Spreadsheet!BN$6))</f>
        <v>0</v>
      </c>
      <c r="CA635" s="253"/>
      <c r="CB635" s="253"/>
      <c r="CC635" s="253"/>
      <c r="CD635" s="253"/>
      <c r="CE635" s="253"/>
      <c r="CF635" s="253"/>
      <c r="CG635" s="253"/>
      <c r="CH635" s="253"/>
      <c r="CI635" s="253"/>
      <c r="CJ635" s="253"/>
      <c r="CK635" s="253"/>
      <c r="CL635" s="253"/>
    </row>
    <row r="636" spans="1:90" outlineLevel="1" x14ac:dyDescent="0.15">
      <c r="B636" s="267"/>
      <c r="C636" s="8">
        <v>4</v>
      </c>
      <c r="D636" s="210" t="s">
        <v>409</v>
      </c>
      <c r="F636" s="8" t="s">
        <v>461</v>
      </c>
      <c r="G636" s="329"/>
      <c r="H636" s="329">
        <f ca="1">IF(SAP_Leadsheet!$C$11="TRANSACTOR",G635*0%,G635*OFFSET(SAP_Leadsheet!$D$141,SAP_Spreadsheet!$C636,SAP_Spreadsheet!H$6))</f>
        <v>0</v>
      </c>
      <c r="I636" s="329">
        <f ca="1">IF(SAP_Leadsheet!$C$11="TRANSACTOR",H635*0%,H635*OFFSET(SAP_Leadsheet!$D$141,SAP_Spreadsheet!$C636,SAP_Spreadsheet!I$6))</f>
        <v>0</v>
      </c>
      <c r="J636" s="329">
        <f ca="1">IF(SAP_Leadsheet!$C$11="TRANSACTOR",I635*0%,I635*OFFSET(SAP_Leadsheet!$D$141,SAP_Spreadsheet!$C636,SAP_Spreadsheet!J$6))</f>
        <v>0</v>
      </c>
      <c r="K636" s="329">
        <f ca="1">IF(SAP_Leadsheet!$C$11="TRANSACTOR",J635*0%,J635*OFFSET(SAP_Leadsheet!$D$141,SAP_Spreadsheet!$C636,SAP_Spreadsheet!K$6))</f>
        <v>9.9199335108794903E-2</v>
      </c>
      <c r="L636" s="329">
        <f ca="1">IF(SAP_Leadsheet!$C$11="TRANSACTOR",K635*0%,K635*OFFSET(SAP_Leadsheet!$D$141,SAP_Spreadsheet!$C636,SAP_Spreadsheet!L$6))</f>
        <v>0.17571764669287804</v>
      </c>
      <c r="M636" s="329">
        <f ca="1">IF(SAP_Leadsheet!$C$11="TRANSACTOR",L635*0%,L635*OFFSET(SAP_Leadsheet!$D$141,SAP_Spreadsheet!$C636,SAP_Spreadsheet!M$6))</f>
        <v>0.19757495277855841</v>
      </c>
      <c r="N636" s="329">
        <f ca="1">IF(SAP_Leadsheet!$C$11="TRANSACTOR",M635*0%,M635*OFFSET(SAP_Leadsheet!$D$141,SAP_Spreadsheet!$C636,SAP_Spreadsheet!N$6))</f>
        <v>0.18434277527530202</v>
      </c>
      <c r="O636" s="329">
        <f ca="1">IF(SAP_Leadsheet!$C$11="TRANSACTOR",N635*0%,N635*OFFSET(SAP_Leadsheet!$D$141,SAP_Spreadsheet!$C636,SAP_Spreadsheet!O$6))</f>
        <v>0.16394542572775189</v>
      </c>
      <c r="P636" s="329">
        <f ca="1">IF(SAP_Leadsheet!$C$11="TRANSACTOR",O635*0%,O635*OFFSET(SAP_Leadsheet!$D$141,SAP_Spreadsheet!$C636,SAP_Spreadsheet!P$6))</f>
        <v>0.15113420289533175</v>
      </c>
      <c r="Q636" s="329">
        <f ca="1">IF(SAP_Leadsheet!$C$11="TRANSACTOR",P635*0%,P635*OFFSET(SAP_Leadsheet!$D$141,SAP_Spreadsheet!$C636,SAP_Spreadsheet!Q$6))</f>
        <v>0.14690896403921627</v>
      </c>
      <c r="R636" s="329">
        <f ca="1">IF(SAP_Leadsheet!$C$11="TRANSACTOR",Q635*0%,Q635*OFFSET(SAP_Leadsheet!$D$141,SAP_Spreadsheet!$C636,SAP_Spreadsheet!R$6))</f>
        <v>0.14635427330661757</v>
      </c>
      <c r="S636" s="329">
        <f ca="1">IF(SAP_Leadsheet!$C$11="TRANSACTOR",R635*0%,R635*OFFSET(SAP_Leadsheet!$D$141,SAP_Spreadsheet!$C636,SAP_Spreadsheet!S$6))</f>
        <v>0.14548478560304667</v>
      </c>
      <c r="T636" s="329">
        <f ca="1">IF(SAP_Leadsheet!$C$11="TRANSACTOR",S635*0%,S635*OFFSET(SAP_Leadsheet!$D$141,SAP_Spreadsheet!$C636,SAP_Spreadsheet!T$6))</f>
        <v>0.14351293497550233</v>
      </c>
      <c r="U636" s="329">
        <f ca="1">IF(SAP_Leadsheet!$C$11="TRANSACTOR",T635*0%,T635*OFFSET(SAP_Leadsheet!$D$141,SAP_Spreadsheet!$C636,SAP_Spreadsheet!U$6))</f>
        <v>0.1399399634942729</v>
      </c>
      <c r="V636" s="329">
        <f ca="1">IF(SAP_Leadsheet!$C$11="TRANSACTOR",U635*0%,U635*OFFSET(SAP_Leadsheet!$D$141,SAP_Spreadsheet!$C636,SAP_Spreadsheet!V$6))</f>
        <v>0.12347662435111187</v>
      </c>
      <c r="W636" s="329">
        <f ca="1">IF(SAP_Leadsheet!$C$11="TRANSACTOR",V635*0%,V635*OFFSET(SAP_Leadsheet!$D$141,SAP_Spreadsheet!$C636,SAP_Spreadsheet!W$6))</f>
        <v>0.12103593581849338</v>
      </c>
      <c r="X636" s="329">
        <f ca="1">IF(SAP_Leadsheet!$C$11="TRANSACTOR",W635*0%,W635*OFFSET(SAP_Leadsheet!$D$141,SAP_Spreadsheet!$C636,SAP_Spreadsheet!X$6))</f>
        <v>0.11947294198503791</v>
      </c>
      <c r="Y636" s="329">
        <f ca="1">IF(SAP_Leadsheet!$C$11="TRANSACTOR",X635*0%,X635*OFFSET(SAP_Leadsheet!$D$141,SAP_Spreadsheet!$C636,SAP_Spreadsheet!Y$6))</f>
        <v>0.11806047205765641</v>
      </c>
      <c r="Z636" s="329">
        <f ca="1">IF(SAP_Leadsheet!$C$11="TRANSACTOR",Y635*0%,Y635*OFFSET(SAP_Leadsheet!$D$141,SAP_Spreadsheet!$C636,SAP_Spreadsheet!Z$6))</f>
        <v>0.11635863528144992</v>
      </c>
      <c r="AA636" s="329">
        <f ca="1">IF(SAP_Leadsheet!$C$11="TRANSACTOR",Z635*0%,Z635*OFFSET(SAP_Leadsheet!$D$141,SAP_Spreadsheet!$C636,SAP_Spreadsheet!AA$6))</f>
        <v>0.11437130842597273</v>
      </c>
      <c r="AB636" s="329">
        <f ca="1">IF(SAP_Leadsheet!$C$11="TRANSACTOR",AA635*0%,AA635*OFFSET(SAP_Leadsheet!$D$141,SAP_Spreadsheet!$C636,SAP_Spreadsheet!AB$6))</f>
        <v>0.11228793002993114</v>
      </c>
      <c r="AC636" s="329">
        <f ca="1">IF(SAP_Leadsheet!$C$11="TRANSACTOR",AB635*0%,AB635*OFFSET(SAP_Leadsheet!$D$141,SAP_Spreadsheet!$C636,SAP_Spreadsheet!AC$6))</f>
        <v>0.1102464234311956</v>
      </c>
      <c r="AD636" s="329">
        <f ca="1">IF(SAP_Leadsheet!$C$11="TRANSACTOR",AC635*0%,AC635*OFFSET(SAP_Leadsheet!$D$141,SAP_Spreadsheet!$C636,SAP_Spreadsheet!AD$6))</f>
        <v>0.10827242837466718</v>
      </c>
      <c r="AE636" s="329">
        <f ca="1">IF(SAP_Leadsheet!$C$11="TRANSACTOR",AD635*0%,AD635*OFFSET(SAP_Leadsheet!$D$141,SAP_Spreadsheet!$C636,SAP_Spreadsheet!AE$6))</f>
        <v>0.10614232754235405</v>
      </c>
      <c r="AF636" s="329">
        <f ca="1">IF(SAP_Leadsheet!$C$11="TRANSACTOR",AE635*0%,AE635*OFFSET(SAP_Leadsheet!$D$141,SAP_Spreadsheet!$C636,SAP_Spreadsheet!AF$6))</f>
        <v>0.10412078470034715</v>
      </c>
      <c r="AG636" s="329">
        <f ca="1">IF(SAP_Leadsheet!$C$11="TRANSACTOR",AF635*0%,AF635*OFFSET(SAP_Leadsheet!$D$141,SAP_Spreadsheet!$C636,SAP_Spreadsheet!AG$6))</f>
        <v>0.10192359224081635</v>
      </c>
      <c r="AH636" s="329">
        <f ca="1">IF(SAP_Leadsheet!$C$11="TRANSACTOR",AG635*0%,AG635*OFFSET(SAP_Leadsheet!$D$141,SAP_Spreadsheet!$C636,SAP_Spreadsheet!AH$6))</f>
        <v>9.3748906752447445E-2</v>
      </c>
      <c r="AI636" s="329">
        <f ca="1">IF(SAP_Leadsheet!$C$11="TRANSACTOR",AH635*0%,AH635*OFFSET(SAP_Leadsheet!$D$141,SAP_Spreadsheet!$C636,SAP_Spreadsheet!AI$6))</f>
        <v>9.1367643942524654E-2</v>
      </c>
      <c r="AJ636" s="329">
        <f ca="1">IF(SAP_Leadsheet!$C$11="TRANSACTOR",AI635*0%,AI635*OFFSET(SAP_Leadsheet!$D$141,SAP_Spreadsheet!$C636,SAP_Spreadsheet!AJ$6))</f>
        <v>8.9798877297169705E-2</v>
      </c>
      <c r="AK636" s="329">
        <f ca="1">IF(SAP_Leadsheet!$C$11="TRANSACTOR",AJ635*0%,AJ635*OFFSET(SAP_Leadsheet!$D$141,SAP_Spreadsheet!$C636,SAP_Spreadsheet!AK$6))</f>
        <v>8.8662905999214822E-2</v>
      </c>
      <c r="AL636" s="329">
        <f ca="1">IF(SAP_Leadsheet!$C$11="TRANSACTOR",AK635*0%,AK635*OFFSET(SAP_Leadsheet!$D$141,SAP_Spreadsheet!$C636,SAP_Spreadsheet!AL$6))</f>
        <v>8.7556239756189924E-2</v>
      </c>
      <c r="AM636" s="329">
        <f ca="1">IF(SAP_Leadsheet!$C$11="TRANSACTOR",AL635*0%,AL635*OFFSET(SAP_Leadsheet!$D$141,SAP_Spreadsheet!$C636,SAP_Spreadsheet!AM$6))</f>
        <v>8.6305030221337786E-2</v>
      </c>
      <c r="AN636" s="329">
        <f ca="1">IF(SAP_Leadsheet!$C$11="TRANSACTOR",AM635*0%,AM635*OFFSET(SAP_Leadsheet!$D$141,SAP_Spreadsheet!$C636,SAP_Spreadsheet!AN$6))</f>
        <v>8.4925924774599745E-2</v>
      </c>
      <c r="AO636" s="329">
        <f ca="1">IF(SAP_Leadsheet!$C$11="TRANSACTOR",AN635*0%,AN635*OFFSET(SAP_Leadsheet!$D$141,SAP_Spreadsheet!$C636,SAP_Spreadsheet!AO$6))</f>
        <v>8.3500264735743512E-2</v>
      </c>
      <c r="AP636" s="329">
        <f ca="1">IF(SAP_Leadsheet!$C$11="TRANSACTOR",AO635*0%,AO635*OFFSET(SAP_Leadsheet!$D$141,SAP_Spreadsheet!$C636,SAP_Spreadsheet!AP$6))</f>
        <v>8.2085817581194584E-2</v>
      </c>
      <c r="AQ636" s="329">
        <f ca="1">IF(SAP_Leadsheet!$C$11="TRANSACTOR",AP635*0%,AP635*OFFSET(SAP_Leadsheet!$D$141,SAP_Spreadsheet!$C636,SAP_Spreadsheet!AQ$6))</f>
        <v>8.0605831764736957E-2</v>
      </c>
      <c r="AR636" s="329">
        <f ca="1">IF(SAP_Leadsheet!$C$11="TRANSACTOR",AQ635*0%,AQ635*OFFSET(SAP_Leadsheet!$D$141,SAP_Spreadsheet!$C636,SAP_Spreadsheet!AR$6))</f>
        <v>7.5167337365006331E-2</v>
      </c>
      <c r="AS636" s="329">
        <f ca="1">IF(SAP_Leadsheet!$C$11="TRANSACTOR",AR635*0%,AR635*OFFSET(SAP_Leadsheet!$D$141,SAP_Spreadsheet!$C636,SAP_Spreadsheet!AS$6))</f>
        <v>7.11592671719012E-2</v>
      </c>
      <c r="AT636" s="329">
        <f ca="1">IF(SAP_Leadsheet!$C$11="TRANSACTOR",AS635*0%,AS635*OFFSET(SAP_Leadsheet!$D$141,SAP_Spreadsheet!$C636,SAP_Spreadsheet!AT$6))</f>
        <v>5.8293870483660443E-2</v>
      </c>
      <c r="AU636" s="329">
        <f ca="1">IF(SAP_Leadsheet!$C$11="TRANSACTOR",AT635*0%,AT635*OFFSET(SAP_Leadsheet!$D$141,SAP_Spreadsheet!$C636,SAP_Spreadsheet!AU$6))</f>
        <v>5.7034370124188626E-2</v>
      </c>
      <c r="AV636" s="329">
        <f ca="1">IF(SAP_Leadsheet!$C$11="TRANSACTOR",AU635*0%,AU635*OFFSET(SAP_Leadsheet!$D$141,SAP_Spreadsheet!$C636,SAP_Spreadsheet!AV$6))</f>
        <v>5.5994904650246875E-2</v>
      </c>
      <c r="AW636" s="329">
        <f ca="1">IF(SAP_Leadsheet!$C$11="TRANSACTOR",AV635*0%,AV635*OFFSET(SAP_Leadsheet!$D$141,SAP_Spreadsheet!$C636,SAP_Spreadsheet!AW$6))</f>
        <v>5.5105093567503434E-2</v>
      </c>
      <c r="AX636" s="329">
        <f ca="1">IF(SAP_Leadsheet!$C$11="TRANSACTOR",AW635*0%,AW635*OFFSET(SAP_Leadsheet!$D$141,SAP_Spreadsheet!$C636,SAP_Spreadsheet!AX$6))</f>
        <v>5.4242030833502493E-2</v>
      </c>
      <c r="AY636" s="329">
        <f ca="1">IF(SAP_Leadsheet!$C$11="TRANSACTOR",AX635*0%,AX635*OFFSET(SAP_Leadsheet!$D$141,SAP_Spreadsheet!$C636,SAP_Spreadsheet!AY$6))</f>
        <v>5.3332869233378356E-2</v>
      </c>
      <c r="AZ636" s="329">
        <f ca="1">IF(SAP_Leadsheet!$C$11="TRANSACTOR",AY635*0%,AY635*OFFSET(SAP_Leadsheet!$D$141,SAP_Spreadsheet!$C636,SAP_Spreadsheet!AZ$6))</f>
        <v>5.2372471913647356E-2</v>
      </c>
      <c r="BA636" s="329">
        <f ca="1">IF(SAP_Leadsheet!$C$11="TRANSACTOR",AZ635*0%,AZ635*OFFSET(SAP_Leadsheet!$D$141,SAP_Spreadsheet!$C636,SAP_Spreadsheet!BA$6))</f>
        <v>5.1376516129893059E-2</v>
      </c>
      <c r="BB636" s="329">
        <f ca="1">IF(SAP_Leadsheet!$C$11="TRANSACTOR",BA635*0%,BA635*OFFSET(SAP_Leadsheet!$D$141,SAP_Spreadsheet!$C636,SAP_Spreadsheet!BB$6))</f>
        <v>5.0347107010304974E-2</v>
      </c>
      <c r="BC636" s="329">
        <f ca="1">IF(SAP_Leadsheet!$C$11="TRANSACTOR",BB635*0%,BB635*OFFSET(SAP_Leadsheet!$D$141,SAP_Spreadsheet!$C636,SAP_Spreadsheet!BC$6))</f>
        <v>4.9266799185753711E-2</v>
      </c>
      <c r="BD636" s="329">
        <f ca="1">IF(SAP_Leadsheet!$C$11="TRANSACTOR",BC635*0%,BC635*OFFSET(SAP_Leadsheet!$D$141,SAP_Spreadsheet!$C636,SAP_Spreadsheet!BD$6))</f>
        <v>4.8110294458627294E-2</v>
      </c>
      <c r="BE636" s="329">
        <f ca="1">IF(SAP_Leadsheet!$C$11="TRANSACTOR",BD635*0%,BD635*OFFSET(SAP_Leadsheet!$D$141,SAP_Spreadsheet!$C636,SAP_Spreadsheet!BE$6))</f>
        <v>4.5768705797254804E-2</v>
      </c>
      <c r="BF636" s="329">
        <f ca="1">IF(SAP_Leadsheet!$C$11="TRANSACTOR",BE635*0%,BE635*OFFSET(SAP_Leadsheet!$D$141,SAP_Spreadsheet!$C636,SAP_Spreadsheet!BF$6))</f>
        <v>3.3199541211430733E-2</v>
      </c>
      <c r="BG636" s="329">
        <f ca="1">IF(SAP_Leadsheet!$C$11="TRANSACTOR",BF635*0%,BF635*OFFSET(SAP_Leadsheet!$D$141,SAP_Spreadsheet!$C636,SAP_Spreadsheet!BG$6))</f>
        <v>3.2280499251816419E-2</v>
      </c>
      <c r="BH636" s="329">
        <f ca="1">IF(SAP_Leadsheet!$C$11="TRANSACTOR",BG635*0%,BG635*OFFSET(SAP_Leadsheet!$D$141,SAP_Spreadsheet!$C636,SAP_Spreadsheet!BH$6))</f>
        <v>3.1472749830781452E-2</v>
      </c>
      <c r="BI636" s="329">
        <f ca="1">IF(SAP_Leadsheet!$C$11="TRANSACTOR",BH635*0%,BH635*OFFSET(SAP_Leadsheet!$D$141,SAP_Spreadsheet!$C636,SAP_Spreadsheet!BI$6))</f>
        <v>3.0742916200888221E-2</v>
      </c>
      <c r="BJ636" s="329">
        <f ca="1">IF(SAP_Leadsheet!$C$11="TRANSACTOR",BI635*0%,BI635*OFFSET(SAP_Leadsheet!$D$141,SAP_Spreadsheet!$C636,SAP_Spreadsheet!BJ$6))</f>
        <v>3.0027365880780369E-2</v>
      </c>
      <c r="BK636" s="329">
        <f ca="1">IF(SAP_Leadsheet!$C$11="TRANSACTOR",BJ635*0%,BJ635*OFFSET(SAP_Leadsheet!$D$141,SAP_Spreadsheet!$C636,SAP_Spreadsheet!BK$6))</f>
        <v>2.9287888175533242E-2</v>
      </c>
      <c r="BL636" s="329">
        <f ca="1">IF(SAP_Leadsheet!$C$11="TRANSACTOR",BK635*0%,BK635*OFFSET(SAP_Leadsheet!$D$141,SAP_Spreadsheet!$C636,SAP_Spreadsheet!BL$6))</f>
        <v>2.8388942774151611E-2</v>
      </c>
      <c r="BM636" s="329">
        <f ca="1">IF(SAP_Leadsheet!$C$11="TRANSACTOR",BL635*0%,BL635*OFFSET(SAP_Leadsheet!$D$141,SAP_Spreadsheet!$C636,SAP_Spreadsheet!BM$6))</f>
        <v>2.7135132693267474E-2</v>
      </c>
      <c r="BN636" s="329">
        <f ca="1">IF(SAP_Leadsheet!$C$11="TRANSACTOR",BM635*0%,BM635*OFFSET(SAP_Leadsheet!$D$141,SAP_Spreadsheet!$C636,SAP_Spreadsheet!BN$6))</f>
        <v>2.5719878428679628E-2</v>
      </c>
      <c r="BO636" s="329">
        <f ca="1">IF(SAP_Leadsheet!$C$11="TRANSACTOR",BN635*0%,BN635*OFFSET(SAP_Leadsheet!$D$141,SAP_Spreadsheet!$C636,SAP_Spreadsheet!BC$6))</f>
        <v>2.4350190351368976E-2</v>
      </c>
      <c r="BP636" s="329">
        <f ca="1">IF(SAP_Leadsheet!$C$11="TRANSACTOR",BO635*0%,BO635*OFFSET(SAP_Leadsheet!$D$141,SAP_Spreadsheet!$C636,SAP_Spreadsheet!BD$6))</f>
        <v>2.3102555371492799E-2</v>
      </c>
      <c r="BQ636" s="329">
        <f ca="1">IF(SAP_Leadsheet!$C$11="TRANSACTOR",BP635*0%,BP635*OFFSET(SAP_Leadsheet!$D$141,SAP_Spreadsheet!$C636,SAP_Spreadsheet!BE$6))</f>
        <v>2.1991827161973537E-2</v>
      </c>
      <c r="BR636" s="329">
        <f ca="1">IF(SAP_Leadsheet!$C$11="TRANSACTOR",BQ635*0%,BQ635*OFFSET(SAP_Leadsheet!$D$141,SAP_Spreadsheet!$C636,SAP_Spreadsheet!BF$6))</f>
        <v>2.0749175925229808E-2</v>
      </c>
      <c r="BS636" s="329">
        <f ca="1">IF(SAP_Leadsheet!$C$11="TRANSACTOR",BR635*0%,BR635*OFFSET(SAP_Leadsheet!$D$141,SAP_Spreadsheet!$C636,SAP_Spreadsheet!BG$6))</f>
        <v>0</v>
      </c>
      <c r="BT636" s="329">
        <f ca="1">IF(SAP_Leadsheet!$C$11="TRANSACTOR",BS635*0%,BS635*OFFSET(SAP_Leadsheet!$D$141,SAP_Spreadsheet!$C636,SAP_Spreadsheet!BH$6))</f>
        <v>0</v>
      </c>
      <c r="BU636" s="329">
        <f ca="1">IF(SAP_Leadsheet!$C$11="TRANSACTOR",BT635*0%,BT635*OFFSET(SAP_Leadsheet!$D$141,SAP_Spreadsheet!$C636,SAP_Spreadsheet!BI$6))</f>
        <v>0</v>
      </c>
      <c r="BV636" s="329">
        <f ca="1">IF(SAP_Leadsheet!$C$11="TRANSACTOR",BU635*0%,BU635*OFFSET(SAP_Leadsheet!$D$141,SAP_Spreadsheet!$C636,SAP_Spreadsheet!BJ$6))</f>
        <v>0</v>
      </c>
      <c r="BW636" s="329">
        <f ca="1">IF(SAP_Leadsheet!$C$11="TRANSACTOR",BV635*0%,BV635*OFFSET(SAP_Leadsheet!$D$141,SAP_Spreadsheet!$C636,SAP_Spreadsheet!BK$6))</f>
        <v>0</v>
      </c>
      <c r="BX636" s="329">
        <f ca="1">IF(SAP_Leadsheet!$C$11="TRANSACTOR",BW635*0%,BW635*OFFSET(SAP_Leadsheet!$D$141,SAP_Spreadsheet!$C636,SAP_Spreadsheet!BL$6))</f>
        <v>0</v>
      </c>
      <c r="BY636" s="329">
        <f ca="1">IF(SAP_Leadsheet!$C$11="TRANSACTOR",BX635*0%,BX635*OFFSET(SAP_Leadsheet!$D$141,SAP_Spreadsheet!$C636,SAP_Spreadsheet!BM$6))</f>
        <v>0</v>
      </c>
      <c r="BZ636" s="329">
        <f ca="1">IF(SAP_Leadsheet!$C$11="TRANSACTOR",BY635*0%,BY635*OFFSET(SAP_Leadsheet!$D$141,SAP_Spreadsheet!$C636,SAP_Spreadsheet!BN$6))</f>
        <v>0</v>
      </c>
      <c r="CA636" s="253"/>
      <c r="CB636" s="253"/>
      <c r="CC636" s="253"/>
      <c r="CD636" s="253"/>
      <c r="CE636" s="253"/>
      <c r="CF636" s="253"/>
      <c r="CG636" s="253"/>
      <c r="CH636" s="253"/>
      <c r="CI636" s="253"/>
      <c r="CJ636" s="253"/>
      <c r="CK636" s="253"/>
      <c r="CL636" s="253"/>
    </row>
    <row r="637" spans="1:90" outlineLevel="1" x14ac:dyDescent="0.15">
      <c r="B637" s="267"/>
      <c r="C637" s="8">
        <v>5</v>
      </c>
      <c r="D637" s="210" t="s">
        <v>410</v>
      </c>
      <c r="F637" s="8" t="s">
        <v>461</v>
      </c>
      <c r="G637" s="329"/>
      <c r="H637" s="329">
        <f ca="1">IF(SAP_Leadsheet!$C$11="TRANSACTOR",G636*0%,G636*OFFSET(SAP_Leadsheet!$D$141,SAP_Spreadsheet!$C637,SAP_Spreadsheet!H$6))</f>
        <v>0</v>
      </c>
      <c r="I637" s="329">
        <f ca="1">IF(SAP_Leadsheet!$C$11="TRANSACTOR",H636*0%,H636*OFFSET(SAP_Leadsheet!$D$141,SAP_Spreadsheet!$C637,SAP_Spreadsheet!I$6))</f>
        <v>0</v>
      </c>
      <c r="J637" s="329">
        <f ca="1">IF(SAP_Leadsheet!$C$11="TRANSACTOR",I636*0%,I636*OFFSET(SAP_Leadsheet!$D$141,SAP_Spreadsheet!$C637,SAP_Spreadsheet!J$6))</f>
        <v>0</v>
      </c>
      <c r="K637" s="329">
        <f ca="1">IF(SAP_Leadsheet!$C$11="TRANSACTOR",J636*0%,J636*OFFSET(SAP_Leadsheet!$D$141,SAP_Spreadsheet!$C637,SAP_Spreadsheet!K$6))</f>
        <v>0</v>
      </c>
      <c r="L637" s="329">
        <f ca="1">IF(SAP_Leadsheet!$C$11="TRANSACTOR",K636*0%,K636*OFFSET(SAP_Leadsheet!$D$141,SAP_Spreadsheet!$C637,SAP_Spreadsheet!L$6))</f>
        <v>9.7215348406619009E-2</v>
      </c>
      <c r="M637" s="329">
        <f ca="1">IF(SAP_Leadsheet!$C$11="TRANSACTOR",L636*0%,L636*OFFSET(SAP_Leadsheet!$D$141,SAP_Spreadsheet!$C637,SAP_Spreadsheet!M$6))</f>
        <v>0.17220329375902046</v>
      </c>
      <c r="N637" s="329">
        <f ca="1">IF(SAP_Leadsheet!$C$11="TRANSACTOR",M636*0%,M636*OFFSET(SAP_Leadsheet!$D$141,SAP_Spreadsheet!$C637,SAP_Spreadsheet!N$6))</f>
        <v>0.19362345372298723</v>
      </c>
      <c r="O637" s="329">
        <f ca="1">IF(SAP_Leadsheet!$C$11="TRANSACTOR",N636*0%,N636*OFFSET(SAP_Leadsheet!$D$141,SAP_Spreadsheet!$C637,SAP_Spreadsheet!O$6))</f>
        <v>0.18065591976979598</v>
      </c>
      <c r="P637" s="329">
        <f ca="1">IF(SAP_Leadsheet!$C$11="TRANSACTOR",O636*0%,O636*OFFSET(SAP_Leadsheet!$D$141,SAP_Spreadsheet!$C637,SAP_Spreadsheet!P$6))</f>
        <v>0.16066651721319686</v>
      </c>
      <c r="Q637" s="329">
        <f ca="1">IF(SAP_Leadsheet!$C$11="TRANSACTOR",P636*0%,P636*OFFSET(SAP_Leadsheet!$D$141,SAP_Spreadsheet!$C637,SAP_Spreadsheet!Q$6))</f>
        <v>0.1481115188374251</v>
      </c>
      <c r="R637" s="329">
        <f ca="1">IF(SAP_Leadsheet!$C$11="TRANSACTOR",Q636*0%,Q636*OFFSET(SAP_Leadsheet!$D$141,SAP_Spreadsheet!$C637,SAP_Spreadsheet!R$6))</f>
        <v>0.14397078475843195</v>
      </c>
      <c r="S637" s="329">
        <f ca="1">IF(SAP_Leadsheet!$C$11="TRANSACTOR",R636*0%,R636*OFFSET(SAP_Leadsheet!$D$141,SAP_Spreadsheet!$C637,SAP_Spreadsheet!S$6))</f>
        <v>0.14464290617431708</v>
      </c>
      <c r="T637" s="329">
        <f ca="1">IF(SAP_Leadsheet!$C$11="TRANSACTOR",S636*0%,S636*OFFSET(SAP_Leadsheet!$D$141,SAP_Spreadsheet!$C637,SAP_Spreadsheet!T$6))</f>
        <v>0.14378358566739996</v>
      </c>
      <c r="U637" s="329">
        <f ca="1">IF(SAP_Leadsheet!$C$11="TRANSACTOR",T636*0%,T636*OFFSET(SAP_Leadsheet!$D$141,SAP_Spreadsheet!$C637,SAP_Spreadsheet!U$6))</f>
        <v>0.1418347925172872</v>
      </c>
      <c r="V637" s="329">
        <f ca="1">IF(SAP_Leadsheet!$C$11="TRANSACTOR",U636*0%,U636*OFFSET(SAP_Leadsheet!$D$141,SAP_Spreadsheet!$C637,SAP_Spreadsheet!V$6))</f>
        <v>0.13830360092959607</v>
      </c>
      <c r="W637" s="329">
        <f ca="1">IF(SAP_Leadsheet!$C$11="TRANSACTOR",V636*0%,V636*OFFSET(SAP_Leadsheet!$D$141,SAP_Spreadsheet!$C637,SAP_Spreadsheet!W$6))</f>
        <v>0.12203277285468718</v>
      </c>
      <c r="X637" s="329">
        <f ca="1">IF(SAP_Leadsheet!$C$11="TRANSACTOR",W636*0%,W636*OFFSET(SAP_Leadsheet!$D$141,SAP_Spreadsheet!$C637,SAP_Spreadsheet!X$6))</f>
        <v>0.1196206240704514</v>
      </c>
      <c r="Y637" s="329">
        <f ca="1">IF(SAP_Leadsheet!$C$11="TRANSACTOR",X636*0%,X636*OFFSET(SAP_Leadsheet!$D$141,SAP_Spreadsheet!$C637,SAP_Spreadsheet!Y$6))</f>
        <v>0.11807590682171143</v>
      </c>
      <c r="Z637" s="329">
        <f ca="1">IF(SAP_Leadsheet!$C$11="TRANSACTOR",Y636*0%,Y636*OFFSET(SAP_Leadsheet!$D$141,SAP_Spreadsheet!$C637,SAP_Spreadsheet!Z$6))</f>
        <v>0.11667995335506913</v>
      </c>
      <c r="AA637" s="329">
        <f ca="1">IF(SAP_Leadsheet!$C$11="TRANSACTOR",Z636*0%,Z636*OFFSET(SAP_Leadsheet!$D$141,SAP_Spreadsheet!$C637,SAP_Spreadsheet!AA$6))</f>
        <v>0.11499801669832987</v>
      </c>
      <c r="AB637" s="329">
        <f ca="1">IF(SAP_Leadsheet!$C$11="TRANSACTOR",AA636*0%,AA636*OFFSET(SAP_Leadsheet!$D$141,SAP_Spreadsheet!$C637,SAP_Spreadsheet!AB$6))</f>
        <v>0.11303392828874675</v>
      </c>
      <c r="AC637" s="329">
        <f ca="1">IF(SAP_Leadsheet!$C$11="TRANSACTOR",AB636*0%,AB636*OFFSET(SAP_Leadsheet!$D$141,SAP_Spreadsheet!$C637,SAP_Spreadsheet!AC$6))</f>
        <v>0.11097491149985592</v>
      </c>
      <c r="AD637" s="329">
        <f ca="1">IF(SAP_Leadsheet!$C$11="TRANSACTOR",AC636*0%,AC636*OFFSET(SAP_Leadsheet!$D$141,SAP_Spreadsheet!$C637,SAP_Spreadsheet!AD$6))</f>
        <v>0.10895727688800887</v>
      </c>
      <c r="AE637" s="329">
        <f ca="1">IF(SAP_Leadsheet!$C$11="TRANSACTOR",AD636*0%,AD636*OFFSET(SAP_Leadsheet!$D$141,SAP_Spreadsheet!$C637,SAP_Spreadsheet!AE$6))</f>
        <v>0.106567701541963</v>
      </c>
      <c r="AF637" s="329">
        <f ca="1">IF(SAP_Leadsheet!$C$11="TRANSACTOR",AE636*0%,AE636*OFFSET(SAP_Leadsheet!$D$141,SAP_Spreadsheet!$C637,SAP_Spreadsheet!AF$6))</f>
        <v>0.10447113870357612</v>
      </c>
      <c r="AG637" s="329">
        <f ca="1">IF(SAP_Leadsheet!$C$11="TRANSACTOR",AF636*0%,AF636*OFFSET(SAP_Leadsheet!$D$141,SAP_Spreadsheet!$C637,SAP_Spreadsheet!AG$6))</f>
        <v>0.10248142463254964</v>
      </c>
      <c r="AH637" s="329">
        <f ca="1">IF(SAP_Leadsheet!$C$11="TRANSACTOR",AG636*0%,AG636*OFFSET(SAP_Leadsheet!$D$141,SAP_Spreadsheet!$C637,SAP_Spreadsheet!AH$6))</f>
        <v>0.10031882651064111</v>
      </c>
      <c r="AI637" s="329">
        <f ca="1">IF(SAP_Leadsheet!$C$11="TRANSACTOR",AH636*0%,AH636*OFFSET(SAP_Leadsheet!$D$141,SAP_Spreadsheet!$C637,SAP_Spreadsheet!AI$6))</f>
        <v>9.2272849742582028E-2</v>
      </c>
      <c r="AJ637" s="329">
        <f ca="1">IF(SAP_Leadsheet!$C$11="TRANSACTOR",AI636*0%,AI636*OFFSET(SAP_Leadsheet!$D$141,SAP_Spreadsheet!$C637,SAP_Spreadsheet!AJ$6))</f>
        <v>8.992907941960844E-2</v>
      </c>
      <c r="AK637" s="329">
        <f ca="1">IF(SAP_Leadsheet!$C$11="TRANSACTOR",AJ636*0%,AJ636*OFFSET(SAP_Leadsheet!$D$141,SAP_Spreadsheet!$C637,SAP_Spreadsheet!AK$6))</f>
        <v>8.8385012678326338E-2</v>
      </c>
      <c r="AL637" s="329">
        <f ca="1">IF(SAP_Leadsheet!$C$11="TRANSACTOR",AK636*0%,AK636*OFFSET(SAP_Leadsheet!$D$141,SAP_Spreadsheet!$C637,SAP_Spreadsheet!AL$6))</f>
        <v>8.7266927011846379E-2</v>
      </c>
      <c r="AM637" s="329">
        <f ca="1">IF(SAP_Leadsheet!$C$11="TRANSACTOR",AL636*0%,AL636*OFFSET(SAP_Leadsheet!$D$141,SAP_Spreadsheet!$C637,SAP_Spreadsheet!AM$6))</f>
        <v>8.6177684998310494E-2</v>
      </c>
      <c r="AN637" s="329">
        <f ca="1">IF(SAP_Leadsheet!$C$11="TRANSACTOR",AM636*0%,AM636*OFFSET(SAP_Leadsheet!$D$141,SAP_Spreadsheet!$C637,SAP_Spreadsheet!AN$6))</f>
        <v>8.4946175496970283E-2</v>
      </c>
      <c r="AO637" s="329">
        <f ca="1">IF(SAP_Leadsheet!$C$11="TRANSACTOR",AN636*0%,AN636*OFFSET(SAP_Leadsheet!$D$141,SAP_Spreadsheet!$C637,SAP_Spreadsheet!AO$6))</f>
        <v>8.3588783778237363E-2</v>
      </c>
      <c r="AP637" s="329">
        <f ca="1">IF(SAP_Leadsheet!$C$11="TRANSACTOR",AO636*0%,AO636*OFFSET(SAP_Leadsheet!$D$141,SAP_Spreadsheet!$C637,SAP_Spreadsheet!AP$6))</f>
        <v>8.2185570459742313E-2</v>
      </c>
      <c r="AQ637" s="329">
        <f ca="1">IF(SAP_Leadsheet!$C$11="TRANSACTOR",AP636*0%,AP636*OFFSET(SAP_Leadsheet!$D$141,SAP_Spreadsheet!$C637,SAP_Spreadsheet!AQ$6))</f>
        <v>8.0444101229570686E-2</v>
      </c>
      <c r="AR637" s="329">
        <f ca="1">IF(SAP_Leadsheet!$C$11="TRANSACTOR",AQ636*0%,AQ636*OFFSET(SAP_Leadsheet!$D$141,SAP_Spreadsheet!$C637,SAP_Spreadsheet!AR$6))</f>
        <v>7.8993715129442213E-2</v>
      </c>
      <c r="AS637" s="329">
        <f ca="1">IF(SAP_Leadsheet!$C$11="TRANSACTOR",AR636*0%,AR636*OFFSET(SAP_Leadsheet!$D$141,SAP_Spreadsheet!$C637,SAP_Spreadsheet!AS$6))</f>
        <v>7.3663990617706204E-2</v>
      </c>
      <c r="AT637" s="329">
        <f ca="1">IF(SAP_Leadsheet!$C$11="TRANSACTOR",AS636*0%,AS636*OFFSET(SAP_Leadsheet!$D$141,SAP_Spreadsheet!$C637,SAP_Spreadsheet!AT$6))</f>
        <v>6.9736081828463178E-2</v>
      </c>
      <c r="AU637" s="329">
        <f ca="1">IF(SAP_Leadsheet!$C$11="TRANSACTOR",AT636*0%,AT636*OFFSET(SAP_Leadsheet!$D$141,SAP_Spreadsheet!$C637,SAP_Spreadsheet!AU$6))</f>
        <v>5.7127993073987235E-2</v>
      </c>
      <c r="AV637" s="329">
        <f ca="1">IF(SAP_Leadsheet!$C$11="TRANSACTOR",AU636*0%,AU636*OFFSET(SAP_Leadsheet!$D$141,SAP_Spreadsheet!$C637,SAP_Spreadsheet!AV$6))</f>
        <v>5.5893682721704849E-2</v>
      </c>
      <c r="AW637" s="329">
        <f ca="1">IF(SAP_Leadsheet!$C$11="TRANSACTOR",AV636*0%,AV636*OFFSET(SAP_Leadsheet!$D$141,SAP_Spreadsheet!$C637,SAP_Spreadsheet!AW$6))</f>
        <v>5.4875006557241937E-2</v>
      </c>
      <c r="AX637" s="329">
        <f ca="1">IF(SAP_Leadsheet!$C$11="TRANSACTOR",AW636*0%,AW636*OFFSET(SAP_Leadsheet!$D$141,SAP_Spreadsheet!$C637,SAP_Spreadsheet!AX$6))</f>
        <v>5.4002991696153364E-2</v>
      </c>
      <c r="AY637" s="329">
        <f ca="1">IF(SAP_Leadsheet!$C$11="TRANSACTOR",AX636*0%,AX636*OFFSET(SAP_Leadsheet!$D$141,SAP_Spreadsheet!$C637,SAP_Spreadsheet!AY$6))</f>
        <v>5.3157190216832441E-2</v>
      </c>
      <c r="AZ637" s="329">
        <f ca="1">IF(SAP_Leadsheet!$C$11="TRANSACTOR",AY636*0%,AY636*OFFSET(SAP_Leadsheet!$D$141,SAP_Spreadsheet!$C637,SAP_Spreadsheet!AZ$6))</f>
        <v>5.2266211848710789E-2</v>
      </c>
      <c r="BA637" s="329">
        <f ca="1">IF(SAP_Leadsheet!$C$11="TRANSACTOR",AZ636*0%,AZ636*OFFSET(SAP_Leadsheet!$D$141,SAP_Spreadsheet!$C637,SAP_Spreadsheet!BA$6))</f>
        <v>5.1325022475374411E-2</v>
      </c>
      <c r="BB637" s="329">
        <f ca="1">IF(SAP_Leadsheet!$C$11="TRANSACTOR",BA636*0%,BA636*OFFSET(SAP_Leadsheet!$D$141,SAP_Spreadsheet!$C637,SAP_Spreadsheet!BB$6))</f>
        <v>5.0348985807295195E-2</v>
      </c>
      <c r="BC637" s="329">
        <f ca="1">IF(SAP_Leadsheet!$C$11="TRANSACTOR",BB636*0%,BB636*OFFSET(SAP_Leadsheet!$D$141,SAP_Spreadsheet!$C637,SAP_Spreadsheet!BC$6))</f>
        <v>4.9340164870098874E-2</v>
      </c>
      <c r="BD637" s="329">
        <f ca="1">IF(SAP_Leadsheet!$C$11="TRANSACTOR",BC636*0%,BC636*OFFSET(SAP_Leadsheet!$D$141,SAP_Spreadsheet!$C637,SAP_Spreadsheet!BD$6))</f>
        <v>4.8281463202038633E-2</v>
      </c>
      <c r="BE637" s="329">
        <f ca="1">IF(SAP_Leadsheet!$C$11="TRANSACTOR",BD636*0%,BD636*OFFSET(SAP_Leadsheet!$D$141,SAP_Spreadsheet!$C637,SAP_Spreadsheet!BE$6))</f>
        <v>4.7148088569454745E-2</v>
      </c>
      <c r="BF637" s="329">
        <f ca="1">IF(SAP_Leadsheet!$C$11="TRANSACTOR",BE636*0%,BE636*OFFSET(SAP_Leadsheet!$D$141,SAP_Spreadsheet!$C637,SAP_Spreadsheet!BF$6))</f>
        <v>4.4853331681309706E-2</v>
      </c>
      <c r="BG637" s="329">
        <f ca="1">IF(SAP_Leadsheet!$C$11="TRANSACTOR",BF636*0%,BF636*OFFSET(SAP_Leadsheet!$D$141,SAP_Spreadsheet!$C637,SAP_Spreadsheet!BG$6))</f>
        <v>3.2535550387202121E-2</v>
      </c>
      <c r="BH637" s="329">
        <f ca="1">IF(SAP_Leadsheet!$C$11="TRANSACTOR",BG636*0%,BG636*OFFSET(SAP_Leadsheet!$D$141,SAP_Spreadsheet!$C637,SAP_Spreadsheet!BH$6))</f>
        <v>3.163488926678009E-2</v>
      </c>
      <c r="BI637" s="329">
        <f ca="1">IF(SAP_Leadsheet!$C$11="TRANSACTOR",BH636*0%,BH636*OFFSET(SAP_Leadsheet!$D$141,SAP_Spreadsheet!$C637,SAP_Spreadsheet!BI$6))</f>
        <v>3.0843294834165823E-2</v>
      </c>
      <c r="BJ637" s="329">
        <f ca="1">IF(SAP_Leadsheet!$C$11="TRANSACTOR",BI636*0%,BI636*OFFSET(SAP_Leadsheet!$D$141,SAP_Spreadsheet!$C637,SAP_Spreadsheet!BJ$6))</f>
        <v>3.0128057876870458E-2</v>
      </c>
      <c r="BK637" s="329">
        <f ca="1">IF(SAP_Leadsheet!$C$11="TRANSACTOR",BJ636*0%,BJ636*OFFSET(SAP_Leadsheet!$D$141,SAP_Spreadsheet!$C637,SAP_Spreadsheet!BK$6))</f>
        <v>2.9426818563164762E-2</v>
      </c>
      <c r="BL637" s="329">
        <f ca="1">IF(SAP_Leadsheet!$C$11="TRANSACTOR",BK636*0%,BK636*OFFSET(SAP_Leadsheet!$D$141,SAP_Spreadsheet!$C637,SAP_Spreadsheet!BL$6))</f>
        <v>2.8702130412022579E-2</v>
      </c>
      <c r="BM637" s="329">
        <f ca="1">IF(SAP_Leadsheet!$C$11="TRANSACTOR",BL636*0%,BL636*OFFSET(SAP_Leadsheet!$D$141,SAP_Spreadsheet!$C637,SAP_Spreadsheet!BM$6))</f>
        <v>2.7821163918668578E-2</v>
      </c>
      <c r="BN637" s="329">
        <f ca="1">IF(SAP_Leadsheet!$C$11="TRANSACTOR",BM636*0%,BM636*OFFSET(SAP_Leadsheet!$D$141,SAP_Spreadsheet!$C637,SAP_Spreadsheet!BN$6))</f>
        <v>2.6592430039402124E-2</v>
      </c>
      <c r="BO637" s="329">
        <f ca="1">IF(SAP_Leadsheet!$C$11="TRANSACTOR",BN636*0%,BN636*OFFSET(SAP_Leadsheet!$D$141,SAP_Spreadsheet!$C637,SAP_Spreadsheet!BC$6))</f>
        <v>2.5205480860106034E-2</v>
      </c>
      <c r="BP637" s="329">
        <f ca="1">IF(SAP_Leadsheet!$C$11="TRANSACTOR",BO636*0%,BO636*OFFSET(SAP_Leadsheet!$D$141,SAP_Spreadsheet!$C637,SAP_Spreadsheet!BD$6))</f>
        <v>2.3863186544341598E-2</v>
      </c>
      <c r="BQ637" s="329">
        <f ca="1">IF(SAP_Leadsheet!$C$11="TRANSACTOR",BP636*0%,BP636*OFFSET(SAP_Leadsheet!$D$141,SAP_Spreadsheet!$C637,SAP_Spreadsheet!BE$6))</f>
        <v>2.2640504264062944E-2</v>
      </c>
      <c r="BR637" s="329">
        <f ca="1">IF(SAP_Leadsheet!$C$11="TRANSACTOR",BQ636*0%,BQ636*OFFSET(SAP_Leadsheet!$D$141,SAP_Spreadsheet!$C637,SAP_Spreadsheet!BF$6))</f>
        <v>2.1551990618734067E-2</v>
      </c>
      <c r="BS637" s="329">
        <f ca="1">IF(SAP_Leadsheet!$C$11="TRANSACTOR",BR636*0%,BR636*OFFSET(SAP_Leadsheet!$D$141,SAP_Spreadsheet!$C637,SAP_Spreadsheet!BG$6))</f>
        <v>2.033419240672521E-2</v>
      </c>
      <c r="BT637" s="329">
        <f ca="1">IF(SAP_Leadsheet!$C$11="TRANSACTOR",BS636*0%,BS636*OFFSET(SAP_Leadsheet!$D$141,SAP_Spreadsheet!$C637,SAP_Spreadsheet!BH$6))</f>
        <v>0</v>
      </c>
      <c r="BU637" s="329">
        <f ca="1">IF(SAP_Leadsheet!$C$11="TRANSACTOR",BT636*0%,BT636*OFFSET(SAP_Leadsheet!$D$141,SAP_Spreadsheet!$C637,SAP_Spreadsheet!BI$6))</f>
        <v>0</v>
      </c>
      <c r="BV637" s="329">
        <f ca="1">IF(SAP_Leadsheet!$C$11="TRANSACTOR",BU636*0%,BU636*OFFSET(SAP_Leadsheet!$D$141,SAP_Spreadsheet!$C637,SAP_Spreadsheet!BJ$6))</f>
        <v>0</v>
      </c>
      <c r="BW637" s="329">
        <f ca="1">IF(SAP_Leadsheet!$C$11="TRANSACTOR",BV636*0%,BV636*OFFSET(SAP_Leadsheet!$D$141,SAP_Spreadsheet!$C637,SAP_Spreadsheet!BK$6))</f>
        <v>0</v>
      </c>
      <c r="BX637" s="329">
        <f ca="1">IF(SAP_Leadsheet!$C$11="TRANSACTOR",BW636*0%,BW636*OFFSET(SAP_Leadsheet!$D$141,SAP_Spreadsheet!$C637,SAP_Spreadsheet!BL$6))</f>
        <v>0</v>
      </c>
      <c r="BY637" s="329">
        <f ca="1">IF(SAP_Leadsheet!$C$11="TRANSACTOR",BX636*0%,BX636*OFFSET(SAP_Leadsheet!$D$141,SAP_Spreadsheet!$C637,SAP_Spreadsheet!BM$6))</f>
        <v>0</v>
      </c>
      <c r="BZ637" s="329">
        <f ca="1">IF(SAP_Leadsheet!$C$11="TRANSACTOR",BY636*0%,BY636*OFFSET(SAP_Leadsheet!$D$141,SAP_Spreadsheet!$C637,SAP_Spreadsheet!BN$6))</f>
        <v>0</v>
      </c>
      <c r="CA637" s="253"/>
      <c r="CB637" s="253"/>
      <c r="CC637" s="253"/>
      <c r="CD637" s="253"/>
      <c r="CE637" s="253"/>
      <c r="CF637" s="253"/>
      <c r="CG637" s="253"/>
      <c r="CH637" s="253"/>
      <c r="CI637" s="253"/>
      <c r="CJ637" s="253"/>
      <c r="CK637" s="253"/>
      <c r="CL637" s="253"/>
    </row>
    <row r="638" spans="1:90" outlineLevel="1" x14ac:dyDescent="0.15">
      <c r="B638" s="267"/>
      <c r="C638" s="8">
        <v>6</v>
      </c>
      <c r="D638" s="210" t="s">
        <v>411</v>
      </c>
      <c r="F638" s="8" t="s">
        <v>461</v>
      </c>
      <c r="G638" s="329"/>
      <c r="H638" s="329">
        <f ca="1">IF(SAP_Leadsheet!$C$11="TRANSACTOR",G637*0%,G637*OFFSET(SAP_Leadsheet!$D$141,SAP_Spreadsheet!$C638,SAP_Spreadsheet!H$6))</f>
        <v>0</v>
      </c>
      <c r="I638" s="329">
        <f ca="1">IF(SAP_Leadsheet!$C$11="TRANSACTOR",H637*0%,H637*OFFSET(SAP_Leadsheet!$D$141,SAP_Spreadsheet!$C638,SAP_Spreadsheet!I$6))</f>
        <v>0</v>
      </c>
      <c r="J638" s="329">
        <f ca="1">IF(SAP_Leadsheet!$C$11="TRANSACTOR",I637*0%,I637*OFFSET(SAP_Leadsheet!$D$141,SAP_Spreadsheet!$C638,SAP_Spreadsheet!J$6))</f>
        <v>0</v>
      </c>
      <c r="K638" s="329">
        <f ca="1">IF(SAP_Leadsheet!$C$11="TRANSACTOR",J637*0%,J637*OFFSET(SAP_Leadsheet!$D$141,SAP_Spreadsheet!$C638,SAP_Spreadsheet!K$6))</f>
        <v>0</v>
      </c>
      <c r="L638" s="329">
        <f ca="1">IF(SAP_Leadsheet!$C$11="TRANSACTOR",K637*0%,K637*OFFSET(SAP_Leadsheet!$D$141,SAP_Spreadsheet!$C638,SAP_Spreadsheet!L$6))</f>
        <v>0</v>
      </c>
      <c r="M638" s="329">
        <f ca="1">IF(SAP_Leadsheet!$C$11="TRANSACTOR",L637*0%,L637*OFFSET(SAP_Leadsheet!$D$141,SAP_Spreadsheet!$C638,SAP_Spreadsheet!M$6))</f>
        <v>9.5271041438486623E-2</v>
      </c>
      <c r="N638" s="329">
        <f ca="1">IF(SAP_Leadsheet!$C$11="TRANSACTOR",M637*0%,M637*OFFSET(SAP_Leadsheet!$D$141,SAP_Spreadsheet!$C638,SAP_Spreadsheet!N$6))</f>
        <v>0.16875922788384004</v>
      </c>
      <c r="O638" s="329">
        <f ca="1">IF(SAP_Leadsheet!$C$11="TRANSACTOR",N637*0%,N637*OFFSET(SAP_Leadsheet!$D$141,SAP_Spreadsheet!$C638,SAP_Spreadsheet!O$6))</f>
        <v>0.18975098464852747</v>
      </c>
      <c r="P638" s="329">
        <f ca="1">IF(SAP_Leadsheet!$C$11="TRANSACTOR",O637*0%,O637*OFFSET(SAP_Leadsheet!$D$141,SAP_Spreadsheet!$C638,SAP_Spreadsheet!P$6))</f>
        <v>0.17704280137440007</v>
      </c>
      <c r="Q638" s="329">
        <f ca="1">IF(SAP_Leadsheet!$C$11="TRANSACTOR",P637*0%,P637*OFFSET(SAP_Leadsheet!$D$141,SAP_Spreadsheet!$C638,SAP_Spreadsheet!Q$6))</f>
        <v>0.15745318686893292</v>
      </c>
      <c r="R638" s="329">
        <f ca="1">IF(SAP_Leadsheet!$C$11="TRANSACTOR",Q637*0%,Q637*OFFSET(SAP_Leadsheet!$D$141,SAP_Spreadsheet!$C638,SAP_Spreadsheet!R$6))</f>
        <v>0.1451492884606766</v>
      </c>
      <c r="S638" s="329">
        <f ca="1">IF(SAP_Leadsheet!$C$11="TRANSACTOR",R637*0%,R637*OFFSET(SAP_Leadsheet!$D$141,SAP_Spreadsheet!$C638,SAP_Spreadsheet!S$6))</f>
        <v>0.14261855245176294</v>
      </c>
      <c r="T638" s="329">
        <f ca="1">IF(SAP_Leadsheet!$C$11="TRANSACTOR",S637*0%,S637*OFFSET(SAP_Leadsheet!$D$141,SAP_Spreadsheet!$C638,SAP_Spreadsheet!T$6))</f>
        <v>0.14328436102928932</v>
      </c>
      <c r="U638" s="329">
        <f ca="1">IF(SAP_Leadsheet!$C$11="TRANSACTOR",T637*0%,T637*OFFSET(SAP_Leadsheet!$D$141,SAP_Spreadsheet!$C638,SAP_Spreadsheet!U$6))</f>
        <v>0.14243311161091413</v>
      </c>
      <c r="V638" s="329">
        <f ca="1">IF(SAP_Leadsheet!$C$11="TRANSACTOR",U637*0%,U637*OFFSET(SAP_Leadsheet!$D$141,SAP_Spreadsheet!$C638,SAP_Spreadsheet!V$6))</f>
        <v>0.14050262232058111</v>
      </c>
      <c r="W638" s="329">
        <f ca="1">IF(SAP_Leadsheet!$C$11="TRANSACTOR",V637*0%,V637*OFFSET(SAP_Leadsheet!$D$141,SAP_Spreadsheet!$C638,SAP_Spreadsheet!W$6))</f>
        <v>0.13700459712393193</v>
      </c>
      <c r="X638" s="329">
        <f ca="1">IF(SAP_Leadsheet!$C$11="TRANSACTOR",W637*0%,W637*OFFSET(SAP_Leadsheet!$D$141,SAP_Spreadsheet!$C638,SAP_Spreadsheet!X$6))</f>
        <v>0.12088659129984335</v>
      </c>
      <c r="Y638" s="329">
        <f ca="1">IF(SAP_Leadsheet!$C$11="TRANSACTOR",X637*0%,X637*OFFSET(SAP_Leadsheet!$D$141,SAP_Spreadsheet!$C638,SAP_Spreadsheet!Y$6))</f>
        <v>0.11849709840041092</v>
      </c>
      <c r="Z638" s="329">
        <f ca="1">IF(SAP_Leadsheet!$C$11="TRANSACTOR",Y637*0%,Y637*OFFSET(SAP_Leadsheet!$D$141,SAP_Spreadsheet!$C638,SAP_Spreadsheet!Z$6))</f>
        <v>0.11696688976584514</v>
      </c>
      <c r="AA638" s="329">
        <f ca="1">IF(SAP_Leadsheet!$C$11="TRANSACTOR",Z637*0%,Z637*OFFSET(SAP_Leadsheet!$D$141,SAP_Spreadsheet!$C638,SAP_Spreadsheet!AA$6))</f>
        <v>0.11558404766328526</v>
      </c>
      <c r="AB638" s="329">
        <f ca="1">IF(SAP_Leadsheet!$C$11="TRANSACTOR",AA637*0%,AA637*OFFSET(SAP_Leadsheet!$D$141,SAP_Spreadsheet!$C638,SAP_Spreadsheet!AB$6))</f>
        <v>0.11391790844134383</v>
      </c>
      <c r="AC638" s="329">
        <f ca="1">IF(SAP_Leadsheet!$C$11="TRANSACTOR",AB637*0%,AB637*OFFSET(SAP_Leadsheet!$D$141,SAP_Spreadsheet!$C638,SAP_Spreadsheet!AC$6))</f>
        <v>0.11197226755085321</v>
      </c>
      <c r="AD638" s="329">
        <f ca="1">IF(SAP_Leadsheet!$C$11="TRANSACTOR",AC637*0%,AC637*OFFSET(SAP_Leadsheet!$D$141,SAP_Spreadsheet!$C638,SAP_Spreadsheet!AD$6))</f>
        <v>0.10993258988709517</v>
      </c>
      <c r="AE638" s="329">
        <f ca="1">IF(SAP_Leadsheet!$C$11="TRANSACTOR",AD637*0%,AD637*OFFSET(SAP_Leadsheet!$D$141,SAP_Spreadsheet!$C638,SAP_Spreadsheet!AE$6))</f>
        <v>0.10788919375610818</v>
      </c>
      <c r="AF638" s="329">
        <f ca="1">IF(SAP_Leadsheet!$C$11="TRANSACTOR",AE637*0%,AE637*OFFSET(SAP_Leadsheet!$D$141,SAP_Spreadsheet!$C638,SAP_Spreadsheet!AF$6))</f>
        <v>0.10552304286772513</v>
      </c>
      <c r="AG638" s="329">
        <f ca="1">IF(SAP_Leadsheet!$C$11="TRANSACTOR",AF637*0%,AF637*OFFSET(SAP_Leadsheet!$D$141,SAP_Spreadsheet!$C638,SAP_Spreadsheet!AG$6))</f>
        <v>0.10344703215276321</v>
      </c>
      <c r="AH638" s="329">
        <f ca="1">IF(SAP_Leadsheet!$C$11="TRANSACTOR",AG637*0%,AG637*OFFSET(SAP_Leadsheet!$D$141,SAP_Spreadsheet!$C638,SAP_Spreadsheet!AH$6))</f>
        <v>0.10147682279126387</v>
      </c>
      <c r="AI638" s="329">
        <f ca="1">IF(SAP_Leadsheet!$C$11="TRANSACTOR",AH637*0%,AH637*OFFSET(SAP_Leadsheet!$D$141,SAP_Spreadsheet!$C638,SAP_Spreadsheet!AI$6))</f>
        <v>9.933542412148065E-2</v>
      </c>
      <c r="AJ638" s="329">
        <f ca="1">IF(SAP_Leadsheet!$C$11="TRANSACTOR",AI637*0%,AI637*OFFSET(SAP_Leadsheet!$D$141,SAP_Spreadsheet!$C638,SAP_Spreadsheet!AJ$6))</f>
        <v>9.1368320213601986E-2</v>
      </c>
      <c r="AK638" s="329">
        <f ca="1">IF(SAP_Leadsheet!$C$11="TRANSACTOR",AJ637*0%,AJ637*OFFSET(SAP_Leadsheet!$D$141,SAP_Spreadsheet!$C638,SAP_Spreadsheet!AK$6))</f>
        <v>8.9047525332182353E-2</v>
      </c>
      <c r="AL638" s="329">
        <f ca="1">IF(SAP_Leadsheet!$C$11="TRANSACTOR",AK637*0%,AK637*OFFSET(SAP_Leadsheet!$D$141,SAP_Spreadsheet!$C638,SAP_Spreadsheet!AL$6))</f>
        <v>8.7518594722125212E-2</v>
      </c>
      <c r="AM638" s="329">
        <f ca="1">IF(SAP_Leadsheet!$C$11="TRANSACTOR",AL637*0%,AL637*OFFSET(SAP_Leadsheet!$D$141,SAP_Spreadsheet!$C638,SAP_Spreadsheet!AM$6))</f>
        <v>8.6411469392343232E-2</v>
      </c>
      <c r="AN638" s="329">
        <f ca="1">IF(SAP_Leadsheet!$C$11="TRANSACTOR",AM637*0%,AM637*OFFSET(SAP_Leadsheet!$D$141,SAP_Spreadsheet!$C638,SAP_Spreadsheet!AN$6))</f>
        <v>8.5332904967807766E-2</v>
      </c>
      <c r="AO638" s="329">
        <f ca="1">IF(SAP_Leadsheet!$C$11="TRANSACTOR",AN637*0%,AN637*OFFSET(SAP_Leadsheet!$D$141,SAP_Spreadsheet!$C638,SAP_Spreadsheet!AO$6))</f>
        <v>8.4113467670938205E-2</v>
      </c>
      <c r="AP638" s="329">
        <f ca="1">IF(SAP_Leadsheet!$C$11="TRANSACTOR",AO637*0%,AO637*OFFSET(SAP_Leadsheet!$D$141,SAP_Spreadsheet!$C638,SAP_Spreadsheet!AP$6))</f>
        <v>8.2769382151107906E-2</v>
      </c>
      <c r="AQ638" s="329">
        <f ca="1">IF(SAP_Leadsheet!$C$11="TRANSACTOR",AP637*0%,AP637*OFFSET(SAP_Leadsheet!$D$141,SAP_Spreadsheet!$C638,SAP_Spreadsheet!AQ$6))</f>
        <v>8.1363714755144895E-2</v>
      </c>
      <c r="AR638" s="329">
        <f ca="1">IF(SAP_Leadsheet!$C$11="TRANSACTOR",AQ637*0%,AQ637*OFFSET(SAP_Leadsheet!$D$141,SAP_Spreadsheet!$C638,SAP_Spreadsheet!AR$6))</f>
        <v>7.9639660217274977E-2</v>
      </c>
      <c r="AS638" s="329">
        <f ca="1">IF(SAP_Leadsheet!$C$11="TRANSACTOR",AR637*0%,AR637*OFFSET(SAP_Leadsheet!$D$141,SAP_Spreadsheet!$C638,SAP_Spreadsheet!AS$6))</f>
        <v>7.8203777978147787E-2</v>
      </c>
      <c r="AT638" s="329">
        <f ca="1">IF(SAP_Leadsheet!$C$11="TRANSACTOR",AS637*0%,AS637*OFFSET(SAP_Leadsheet!$D$141,SAP_Spreadsheet!$C638,SAP_Spreadsheet!AT$6))</f>
        <v>7.2927350711529143E-2</v>
      </c>
      <c r="AU638" s="329">
        <f ca="1">IF(SAP_Leadsheet!$C$11="TRANSACTOR",AT637*0%,AT637*OFFSET(SAP_Leadsheet!$D$141,SAP_Spreadsheet!$C638,SAP_Spreadsheet!AU$6))</f>
        <v>6.903872101017855E-2</v>
      </c>
      <c r="AV638" s="329">
        <f ca="1">IF(SAP_Leadsheet!$C$11="TRANSACTOR",AU637*0%,AU637*OFFSET(SAP_Leadsheet!$D$141,SAP_Spreadsheet!$C638,SAP_Spreadsheet!AV$6))</f>
        <v>5.655671314324736E-2</v>
      </c>
      <c r="AW638" s="329">
        <f ca="1">IF(SAP_Leadsheet!$C$11="TRANSACTOR",AV637*0%,AV637*OFFSET(SAP_Leadsheet!$D$141,SAP_Spreadsheet!$C638,SAP_Spreadsheet!AW$6))</f>
        <v>5.5334745894487801E-2</v>
      </c>
      <c r="AX638" s="329">
        <f ca="1">IF(SAP_Leadsheet!$C$11="TRANSACTOR",AW637*0%,AW637*OFFSET(SAP_Leadsheet!$D$141,SAP_Spreadsheet!$C638,SAP_Spreadsheet!AX$6))</f>
        <v>5.4326256491669514E-2</v>
      </c>
      <c r="AY638" s="329">
        <f ca="1">IF(SAP_Leadsheet!$C$11="TRANSACTOR",AX637*0%,AX637*OFFSET(SAP_Leadsheet!$D$141,SAP_Spreadsheet!$C638,SAP_Spreadsheet!AY$6))</f>
        <v>5.3462961779191832E-2</v>
      </c>
      <c r="AZ638" s="329">
        <f ca="1">IF(SAP_Leadsheet!$C$11="TRANSACTOR",AY637*0%,AY637*OFFSET(SAP_Leadsheet!$D$141,SAP_Spreadsheet!$C638,SAP_Spreadsheet!AZ$6))</f>
        <v>5.2625618314664113E-2</v>
      </c>
      <c r="BA638" s="329">
        <f ca="1">IF(SAP_Leadsheet!$C$11="TRANSACTOR",AZ637*0%,AZ637*OFFSET(SAP_Leadsheet!$D$141,SAP_Spreadsheet!$C638,SAP_Spreadsheet!BA$6))</f>
        <v>5.174354973022368E-2</v>
      </c>
      <c r="BB638" s="329">
        <f ca="1">IF(SAP_Leadsheet!$C$11="TRANSACTOR",BA637*0%,BA637*OFFSET(SAP_Leadsheet!$D$141,SAP_Spreadsheet!$C638,SAP_Spreadsheet!BB$6))</f>
        <v>5.0811772250620668E-2</v>
      </c>
      <c r="BC638" s="329">
        <f ca="1">IF(SAP_Leadsheet!$C$11="TRANSACTOR",BB637*0%,BB637*OFFSET(SAP_Leadsheet!$D$141,SAP_Spreadsheet!$C638,SAP_Spreadsheet!BC$6))</f>
        <v>4.9845495949222239E-2</v>
      </c>
      <c r="BD638" s="329">
        <f ca="1">IF(SAP_Leadsheet!$C$11="TRANSACTOR",BC637*0%,BC637*OFFSET(SAP_Leadsheet!$D$141,SAP_Spreadsheet!$C638,SAP_Spreadsheet!BD$6))</f>
        <v>4.8846763221397888E-2</v>
      </c>
      <c r="BE638" s="329">
        <f ca="1">IF(SAP_Leadsheet!$C$11="TRANSACTOR",BD637*0%,BD637*OFFSET(SAP_Leadsheet!$D$141,SAP_Spreadsheet!$C638,SAP_Spreadsheet!BE$6))</f>
        <v>4.7798648570018247E-2</v>
      </c>
      <c r="BF638" s="329">
        <f ca="1">IF(SAP_Leadsheet!$C$11="TRANSACTOR",BE637*0%,BE637*OFFSET(SAP_Leadsheet!$D$141,SAP_Spreadsheet!$C638,SAP_Spreadsheet!BF$6))</f>
        <v>4.6676607683760196E-2</v>
      </c>
      <c r="BG638" s="329">
        <f ca="1">IF(SAP_Leadsheet!$C$11="TRANSACTOR",BF637*0%,BF637*OFFSET(SAP_Leadsheet!$D$141,SAP_Spreadsheet!$C638,SAP_Spreadsheet!BG$6))</f>
        <v>4.4404798364496609E-2</v>
      </c>
      <c r="BH638" s="329">
        <f ca="1">IF(SAP_Leadsheet!$C$11="TRANSACTOR",BG637*0%,BG637*OFFSET(SAP_Leadsheet!$D$141,SAP_Spreadsheet!$C638,SAP_Spreadsheet!BH$6))</f>
        <v>3.2210194883330101E-2</v>
      </c>
      <c r="BI638" s="329">
        <f ca="1">IF(SAP_Leadsheet!$C$11="TRANSACTOR",BH637*0%,BH637*OFFSET(SAP_Leadsheet!$D$141,SAP_Spreadsheet!$C638,SAP_Spreadsheet!BI$6))</f>
        <v>3.1318540374112289E-2</v>
      </c>
      <c r="BJ638" s="329">
        <f ca="1">IF(SAP_Leadsheet!$C$11="TRANSACTOR",BI637*0%,BI637*OFFSET(SAP_Leadsheet!$D$141,SAP_Spreadsheet!$C638,SAP_Spreadsheet!BJ$6))</f>
        <v>3.0534861885824164E-2</v>
      </c>
      <c r="BK638" s="329">
        <f ca="1">IF(SAP_Leadsheet!$C$11="TRANSACTOR",BJ637*0%,BJ637*OFFSET(SAP_Leadsheet!$D$141,SAP_Spreadsheet!$C638,SAP_Spreadsheet!BK$6))</f>
        <v>2.9826777298101754E-2</v>
      </c>
      <c r="BL638" s="329">
        <f ca="1">IF(SAP_Leadsheet!$C$11="TRANSACTOR",BK637*0%,BK637*OFFSET(SAP_Leadsheet!$D$141,SAP_Spreadsheet!$C638,SAP_Spreadsheet!BL$6))</f>
        <v>2.9132550377533113E-2</v>
      </c>
      <c r="BM638" s="329">
        <f ca="1">IF(SAP_Leadsheet!$C$11="TRANSACTOR",BL637*0%,BL637*OFFSET(SAP_Leadsheet!$D$141,SAP_Spreadsheet!$C638,SAP_Spreadsheet!BM$6))</f>
        <v>2.8415109107902351E-2</v>
      </c>
      <c r="BN638" s="329">
        <f ca="1">IF(SAP_Leadsheet!$C$11="TRANSACTOR",BM637*0%,BM637*OFFSET(SAP_Leadsheet!$D$141,SAP_Spreadsheet!$C638,SAP_Spreadsheet!BN$6))</f>
        <v>2.7542952279481892E-2</v>
      </c>
      <c r="BO638" s="329">
        <f ca="1">IF(SAP_Leadsheet!$C$11="TRANSACTOR",BN637*0%,BN637*OFFSET(SAP_Leadsheet!$D$141,SAP_Spreadsheet!$C638,SAP_Spreadsheet!BC$6))</f>
        <v>2.6326505739008101E-2</v>
      </c>
      <c r="BP638" s="329">
        <f ca="1">IF(SAP_Leadsheet!$C$11="TRANSACTOR",BO637*0%,BO637*OFFSET(SAP_Leadsheet!$D$141,SAP_Spreadsheet!$C638,SAP_Spreadsheet!BD$6))</f>
        <v>2.4953426051504975E-2</v>
      </c>
      <c r="BQ638" s="329">
        <f ca="1">IF(SAP_Leadsheet!$C$11="TRANSACTOR",BP637*0%,BP637*OFFSET(SAP_Leadsheet!$D$141,SAP_Spreadsheet!$C638,SAP_Spreadsheet!BE$6))</f>
        <v>2.362455467889818E-2</v>
      </c>
      <c r="BR638" s="329">
        <f ca="1">IF(SAP_Leadsheet!$C$11="TRANSACTOR",BQ637*0%,BQ637*OFFSET(SAP_Leadsheet!$D$141,SAP_Spreadsheet!$C638,SAP_Spreadsheet!BF$6))</f>
        <v>2.2414099221422314E-2</v>
      </c>
      <c r="BS638" s="329">
        <f ca="1">IF(SAP_Leadsheet!$C$11="TRANSACTOR",BR637*0%,BR637*OFFSET(SAP_Leadsheet!$D$141,SAP_Spreadsheet!$C638,SAP_Spreadsheet!BG$6))</f>
        <v>2.1336470712546726E-2</v>
      </c>
      <c r="BT638" s="329">
        <f ca="1">IF(SAP_Leadsheet!$C$11="TRANSACTOR",BS637*0%,BS637*OFFSET(SAP_Leadsheet!$D$141,SAP_Spreadsheet!$C638,SAP_Spreadsheet!BH$6))</f>
        <v>2.0130850482657957E-2</v>
      </c>
      <c r="BU638" s="329">
        <f ca="1">IF(SAP_Leadsheet!$C$11="TRANSACTOR",BT637*0%,BT637*OFFSET(SAP_Leadsheet!$D$141,SAP_Spreadsheet!$C638,SAP_Spreadsheet!BI$6))</f>
        <v>0</v>
      </c>
      <c r="BV638" s="329">
        <f ca="1">IF(SAP_Leadsheet!$C$11="TRANSACTOR",BU637*0%,BU637*OFFSET(SAP_Leadsheet!$D$141,SAP_Spreadsheet!$C638,SAP_Spreadsheet!BJ$6))</f>
        <v>0</v>
      </c>
      <c r="BW638" s="329">
        <f ca="1">IF(SAP_Leadsheet!$C$11="TRANSACTOR",BV637*0%,BV637*OFFSET(SAP_Leadsheet!$D$141,SAP_Spreadsheet!$C638,SAP_Spreadsheet!BK$6))</f>
        <v>0</v>
      </c>
      <c r="BX638" s="329">
        <f ca="1">IF(SAP_Leadsheet!$C$11="TRANSACTOR",BW637*0%,BW637*OFFSET(SAP_Leadsheet!$D$141,SAP_Spreadsheet!$C638,SAP_Spreadsheet!BL$6))</f>
        <v>0</v>
      </c>
      <c r="BY638" s="329">
        <f ca="1">IF(SAP_Leadsheet!$C$11="TRANSACTOR",BX637*0%,BX637*OFFSET(SAP_Leadsheet!$D$141,SAP_Spreadsheet!$C638,SAP_Spreadsheet!BM$6))</f>
        <v>0</v>
      </c>
      <c r="BZ638" s="329">
        <f ca="1">IF(SAP_Leadsheet!$C$11="TRANSACTOR",BY637*0%,BY637*OFFSET(SAP_Leadsheet!$D$141,SAP_Spreadsheet!$C638,SAP_Spreadsheet!BN$6))</f>
        <v>0</v>
      </c>
      <c r="CA638" s="253"/>
      <c r="CB638" s="253"/>
      <c r="CC638" s="253"/>
      <c r="CD638" s="253"/>
      <c r="CE638" s="253"/>
      <c r="CF638" s="253"/>
      <c r="CG638" s="253"/>
      <c r="CH638" s="253"/>
      <c r="CI638" s="253"/>
      <c r="CJ638" s="253"/>
      <c r="CK638" s="253"/>
      <c r="CL638" s="253"/>
    </row>
    <row r="639" spans="1:90" outlineLevel="1" x14ac:dyDescent="0.15">
      <c r="B639" s="267"/>
      <c r="C639" s="8">
        <v>7</v>
      </c>
      <c r="D639" s="210" t="s">
        <v>412</v>
      </c>
      <c r="F639" s="8" t="s">
        <v>461</v>
      </c>
      <c r="G639" s="330"/>
      <c r="H639" s="329">
        <f ca="1">IF(SAP_Leadsheet!$C$11="TRANSACTOR",G638*0%,G638*OFFSET(SAP_Leadsheet!$D$141,SAP_Spreadsheet!$C639,SAP_Spreadsheet!H$6))</f>
        <v>0</v>
      </c>
      <c r="I639" s="329">
        <f ca="1">IF(SAP_Leadsheet!$C$11="TRANSACTOR",H638*0%,H638*OFFSET(SAP_Leadsheet!$D$141,SAP_Spreadsheet!$C639,SAP_Spreadsheet!I$6))</f>
        <v>0</v>
      </c>
      <c r="J639" s="329">
        <f ca="1">IF(SAP_Leadsheet!$C$11="TRANSACTOR",I638*0%,I638*OFFSET(SAP_Leadsheet!$D$141,SAP_Spreadsheet!$C639,SAP_Spreadsheet!J$6))</f>
        <v>0</v>
      </c>
      <c r="K639" s="329">
        <f ca="1">IF(SAP_Leadsheet!$C$11="TRANSACTOR",J638*0%,J638*OFFSET(SAP_Leadsheet!$D$141,SAP_Spreadsheet!$C639,SAP_Spreadsheet!K$6))</f>
        <v>0</v>
      </c>
      <c r="L639" s="329">
        <f ca="1">IF(SAP_Leadsheet!$C$11="TRANSACTOR",K638*0%,K638*OFFSET(SAP_Leadsheet!$D$141,SAP_Spreadsheet!$C639,SAP_Spreadsheet!L$6))</f>
        <v>0</v>
      </c>
      <c r="M639" s="329">
        <f ca="1">IF(SAP_Leadsheet!$C$11="TRANSACTOR",L638*0%,L638*OFFSET(SAP_Leadsheet!$D$141,SAP_Spreadsheet!$C639,SAP_Spreadsheet!M$6))</f>
        <v>0</v>
      </c>
      <c r="N639" s="329">
        <f ca="1">IF(SAP_Leadsheet!$C$11="TRANSACTOR",M638*0%,M638*OFFSET(SAP_Leadsheet!$D$141,SAP_Spreadsheet!$C639,SAP_Spreadsheet!N$6))</f>
        <v>9.4593124230877776E-2</v>
      </c>
      <c r="O639" s="329">
        <f ca="1">IF(SAP_Leadsheet!$C$11="TRANSACTOR",N638*0%,N638*OFFSET(SAP_Leadsheet!$D$141,SAP_Spreadsheet!$C639,SAP_Spreadsheet!O$6))</f>
        <v>0.16755839305724582</v>
      </c>
      <c r="P639" s="329">
        <f ca="1">IF(SAP_Leadsheet!$C$11="TRANSACTOR",O638*0%,O638*OFFSET(SAP_Leadsheet!$D$141,SAP_Spreadsheet!$C639,SAP_Spreadsheet!P$6))</f>
        <v>0.18840077942654496</v>
      </c>
      <c r="Q639" s="329">
        <f ca="1">IF(SAP_Leadsheet!$C$11="TRANSACTOR",P638*0%,P638*OFFSET(SAP_Leadsheet!$D$141,SAP_Spreadsheet!$C639,SAP_Spreadsheet!Q$6))</f>
        <v>0.17578302337971452</v>
      </c>
      <c r="R639" s="329">
        <f ca="1">IF(SAP_Leadsheet!$C$11="TRANSACTOR",Q638*0%,Q638*OFFSET(SAP_Leadsheet!$D$141,SAP_Spreadsheet!$C639,SAP_Spreadsheet!R$6))</f>
        <v>0.15633280208925968</v>
      </c>
      <c r="S639" s="329">
        <f ca="1">IF(SAP_Leadsheet!$C$11="TRANSACTOR",R638*0%,R638*OFFSET(SAP_Leadsheet!$D$141,SAP_Spreadsheet!$C639,SAP_Spreadsheet!S$6))</f>
        <v>0.14424662474273631</v>
      </c>
      <c r="T639" s="329">
        <f ca="1">IF(SAP_Leadsheet!$C$11="TRANSACTOR",S638*0%,S638*OFFSET(SAP_Leadsheet!$D$141,SAP_Spreadsheet!$C639,SAP_Spreadsheet!T$6))</f>
        <v>0.1417316270374627</v>
      </c>
      <c r="U639" s="329">
        <f ca="1">IF(SAP_Leadsheet!$C$11="TRANSACTOR",T638*0%,T638*OFFSET(SAP_Leadsheet!$D$141,SAP_Spreadsheet!$C639,SAP_Spreadsheet!U$6))</f>
        <v>0.14239329504184262</v>
      </c>
      <c r="V639" s="329">
        <f ca="1">IF(SAP_Leadsheet!$C$11="TRANSACTOR",U638*0%,U638*OFFSET(SAP_Leadsheet!$D$141,SAP_Spreadsheet!$C639,SAP_Spreadsheet!V$6))</f>
        <v>0.14154733942802572</v>
      </c>
      <c r="W639" s="329">
        <f ca="1">IF(SAP_Leadsheet!$C$11="TRANSACTOR",V638*0%,V638*OFFSET(SAP_Leadsheet!$D$141,SAP_Spreadsheet!$C639,SAP_Spreadsheet!W$6))</f>
        <v>0.13962885558848573</v>
      </c>
      <c r="X639" s="329">
        <f ca="1">IF(SAP_Leadsheet!$C$11="TRANSACTOR",W638*0%,W638*OFFSET(SAP_Leadsheet!$D$141,SAP_Spreadsheet!$C639,SAP_Spreadsheet!X$6))</f>
        <v>0.13615258413560574</v>
      </c>
      <c r="Y639" s="329">
        <f ca="1">IF(SAP_Leadsheet!$C$11="TRANSACTOR",X638*0%,X638*OFFSET(SAP_Leadsheet!$D$141,SAP_Spreadsheet!$C639,SAP_Spreadsheet!Y$6))</f>
        <v>0.12013481400138688</v>
      </c>
      <c r="Z639" s="329">
        <f ca="1">IF(SAP_Leadsheet!$C$11="TRANSACTOR",Y638*0%,Y638*OFFSET(SAP_Leadsheet!$D$141,SAP_Spreadsheet!$C639,SAP_Spreadsheet!Z$6))</f>
        <v>0.1177601810338733</v>
      </c>
      <c r="AA639" s="329">
        <f ca="1">IF(SAP_Leadsheet!$C$11="TRANSACTOR",Z638*0%,Z638*OFFSET(SAP_Leadsheet!$D$141,SAP_Spreadsheet!$C639,SAP_Spreadsheet!AA$6))</f>
        <v>0.11623948855904864</v>
      </c>
      <c r="AB639" s="329">
        <f ca="1">IF(SAP_Leadsheet!$C$11="TRANSACTOR",AA638*0%,AA638*OFFSET(SAP_Leadsheet!$D$141,SAP_Spreadsheet!$C639,SAP_Spreadsheet!AB$6))</f>
        <v>0.11486524616377536</v>
      </c>
      <c r="AC639" s="329">
        <f ca="1">IF(SAP_Leadsheet!$C$11="TRANSACTOR",AB638*0%,AB638*OFFSET(SAP_Leadsheet!$D$141,SAP_Spreadsheet!$C639,SAP_Spreadsheet!AC$6))</f>
        <v>0.11320946843544258</v>
      </c>
      <c r="AD639" s="329">
        <f ca="1">IF(SAP_Leadsheet!$C$11="TRANSACTOR",AC638*0%,AC638*OFFSET(SAP_Leadsheet!$D$141,SAP_Spreadsheet!$C639,SAP_Spreadsheet!AD$6))</f>
        <v>0.11127592722148921</v>
      </c>
      <c r="AE639" s="329">
        <f ca="1">IF(SAP_Leadsheet!$C$11="TRANSACTOR",AD638*0%,AD638*OFFSET(SAP_Leadsheet!$D$141,SAP_Spreadsheet!$C639,SAP_Spreadsheet!AE$6))</f>
        <v>0.10900497755329393</v>
      </c>
      <c r="AF639" s="329">
        <f ca="1">IF(SAP_Leadsheet!$C$11="TRANSACTOR",AE638*0%,AE638*OFFSET(SAP_Leadsheet!$D$141,SAP_Spreadsheet!$C639,SAP_Spreadsheet!AF$6))</f>
        <v>0.10697882362005641</v>
      </c>
      <c r="AG639" s="329">
        <f ca="1">IF(SAP_Leadsheet!$C$11="TRANSACTOR",AF638*0%,AF638*OFFSET(SAP_Leadsheet!$D$141,SAP_Spreadsheet!$C639,SAP_Spreadsheet!AG$6))</f>
        <v>0.10463263833741368</v>
      </c>
      <c r="AH639" s="329">
        <f ca="1">IF(SAP_Leadsheet!$C$11="TRANSACTOR",AG638*0%,AG638*OFFSET(SAP_Leadsheet!$D$141,SAP_Spreadsheet!$C639,SAP_Spreadsheet!AH$6))</f>
        <v>0.10257414502239914</v>
      </c>
      <c r="AI639" s="329">
        <f ca="1">IF(SAP_Leadsheet!$C$11="TRANSACTOR",AH638*0%,AH638*OFFSET(SAP_Leadsheet!$D$141,SAP_Spreadsheet!$C639,SAP_Spreadsheet!AI$6))</f>
        <v>0.10062056030792917</v>
      </c>
      <c r="AJ639" s="329">
        <f ca="1">IF(SAP_Leadsheet!$C$11="TRANSACTOR",AI638*0%,AI638*OFFSET(SAP_Leadsheet!$D$141,SAP_Spreadsheet!$C639,SAP_Spreadsheet!AJ$6))</f>
        <v>9.8497230782334369E-2</v>
      </c>
      <c r="AK639" s="329">
        <f ca="1">IF(SAP_Leadsheet!$C$11="TRANSACTOR",AJ638*0%,AJ638*OFFSET(SAP_Leadsheet!$D$141,SAP_Spreadsheet!$C639,SAP_Spreadsheet!AK$6))</f>
        <v>9.0597353379873388E-2</v>
      </c>
      <c r="AL639" s="329">
        <f ca="1">IF(SAP_Leadsheet!$C$11="TRANSACTOR",AK638*0%,AK638*OFFSET(SAP_Leadsheet!$D$141,SAP_Spreadsheet!$C639,SAP_Spreadsheet!AL$6))</f>
        <v>8.8296141389736849E-2</v>
      </c>
      <c r="AM639" s="329">
        <f ca="1">IF(SAP_Leadsheet!$C$11="TRANSACTOR",AL638*0%,AL638*OFFSET(SAP_Leadsheet!$D$141,SAP_Spreadsheet!$C639,SAP_Spreadsheet!AM$6))</f>
        <v>8.6780111912027003E-2</v>
      </c>
      <c r="AN639" s="329">
        <f ca="1">IF(SAP_Leadsheet!$C$11="TRANSACTOR",AM638*0%,AM638*OFFSET(SAP_Leadsheet!$D$141,SAP_Spreadsheet!$C639,SAP_Spreadsheet!AN$6))</f>
        <v>8.5682328517261971E-2</v>
      </c>
      <c r="AO639" s="329">
        <f ca="1">IF(SAP_Leadsheet!$C$11="TRANSACTOR",AN638*0%,AN638*OFFSET(SAP_Leadsheet!$D$141,SAP_Spreadsheet!$C639,SAP_Spreadsheet!AO$6))</f>
        <v>8.4612865030528714E-2</v>
      </c>
      <c r="AP639" s="329">
        <f ca="1">IF(SAP_Leadsheet!$C$11="TRANSACTOR",AO638*0%,AO638*OFFSET(SAP_Leadsheet!$D$141,SAP_Spreadsheet!$C639,SAP_Spreadsheet!AP$6))</f>
        <v>8.3403717358219401E-2</v>
      </c>
      <c r="AQ639" s="329">
        <f ca="1">IF(SAP_Leadsheet!$C$11="TRANSACTOR",AP638*0%,AP638*OFFSET(SAP_Leadsheet!$D$141,SAP_Spreadsheet!$C639,SAP_Spreadsheet!AQ$6))</f>
        <v>8.1941688329596821E-2</v>
      </c>
      <c r="AR639" s="329">
        <f ca="1">IF(SAP_Leadsheet!$C$11="TRANSACTOR",AQ638*0%,AQ638*OFFSET(SAP_Leadsheet!$D$141,SAP_Spreadsheet!$C639,SAP_Spreadsheet!AR$6))</f>
        <v>8.0550077607593445E-2</v>
      </c>
      <c r="AS639" s="329">
        <f ca="1">IF(SAP_Leadsheet!$C$11="TRANSACTOR",AR638*0%,AR638*OFFSET(SAP_Leadsheet!$D$141,SAP_Spreadsheet!$C639,SAP_Spreadsheet!AS$6))</f>
        <v>7.884326361510223E-2</v>
      </c>
      <c r="AT639" s="329">
        <f ca="1">IF(SAP_Leadsheet!$C$11="TRANSACTOR",AS638*0%,AS638*OFFSET(SAP_Leadsheet!$D$141,SAP_Spreadsheet!$C639,SAP_Spreadsheet!AT$6))</f>
        <v>7.7421740198366312E-2</v>
      </c>
      <c r="AU639" s="329">
        <f ca="1">IF(SAP_Leadsheet!$C$11="TRANSACTOR",AT638*0%,AT638*OFFSET(SAP_Leadsheet!$D$141,SAP_Spreadsheet!$C639,SAP_Spreadsheet!AU$6))</f>
        <v>7.2198077204413846E-2</v>
      </c>
      <c r="AV639" s="329">
        <f ca="1">IF(SAP_Leadsheet!$C$11="TRANSACTOR",AU638*0%,AU638*OFFSET(SAP_Leadsheet!$D$141,SAP_Spreadsheet!$C639,SAP_Spreadsheet!AV$6))</f>
        <v>6.8348333800076766E-2</v>
      </c>
      <c r="AW639" s="329">
        <f ca="1">IF(SAP_Leadsheet!$C$11="TRANSACTOR",AV638*0%,AV638*OFFSET(SAP_Leadsheet!$D$141,SAP_Spreadsheet!$C639,SAP_Spreadsheet!AW$6))</f>
        <v>5.5991146011814888E-2</v>
      </c>
      <c r="AX639" s="329">
        <f ca="1">IF(SAP_Leadsheet!$C$11="TRANSACTOR",AW638*0%,AW638*OFFSET(SAP_Leadsheet!$D$141,SAP_Spreadsheet!$C639,SAP_Spreadsheet!AX$6))</f>
        <v>5.4781398435542923E-2</v>
      </c>
      <c r="AY639" s="329">
        <f ca="1">IF(SAP_Leadsheet!$C$11="TRANSACTOR",AX638*0%,AX638*OFFSET(SAP_Leadsheet!$D$141,SAP_Spreadsheet!$C639,SAP_Spreadsheet!AY$6))</f>
        <v>5.3782993926752821E-2</v>
      </c>
      <c r="AZ639" s="329">
        <f ca="1">IF(SAP_Leadsheet!$C$11="TRANSACTOR",AY638*0%,AY638*OFFSET(SAP_Leadsheet!$D$141,SAP_Spreadsheet!$C639,SAP_Spreadsheet!AZ$6))</f>
        <v>5.2928332161399916E-2</v>
      </c>
      <c r="BA639" s="329">
        <f ca="1">IF(SAP_Leadsheet!$C$11="TRANSACTOR",AZ638*0%,AZ638*OFFSET(SAP_Leadsheet!$D$141,SAP_Spreadsheet!$C639,SAP_Spreadsheet!BA$6))</f>
        <v>5.2099362131517474E-2</v>
      </c>
      <c r="BB639" s="329">
        <f ca="1">IF(SAP_Leadsheet!$C$11="TRANSACTOR",BA638*0%,BA638*OFFSET(SAP_Leadsheet!$D$141,SAP_Spreadsheet!$C639,SAP_Spreadsheet!BB$6))</f>
        <v>5.1226114232921442E-2</v>
      </c>
      <c r="BC639" s="329">
        <f ca="1">IF(SAP_Leadsheet!$C$11="TRANSACTOR",BB638*0%,BB638*OFFSET(SAP_Leadsheet!$D$141,SAP_Spreadsheet!$C639,SAP_Spreadsheet!BC$6))</f>
        <v>5.0303654528114458E-2</v>
      </c>
      <c r="BD639" s="329">
        <f ca="1">IF(SAP_Leadsheet!$C$11="TRANSACTOR",BC638*0%,BC638*OFFSET(SAP_Leadsheet!$D$141,SAP_Spreadsheet!$C639,SAP_Spreadsheet!BD$6))</f>
        <v>4.9347040989730015E-2</v>
      </c>
      <c r="BE639" s="329">
        <f ca="1">IF(SAP_Leadsheet!$C$11="TRANSACTOR",BD638*0%,BD638*OFFSET(SAP_Leadsheet!$D$141,SAP_Spreadsheet!$C639,SAP_Spreadsheet!BE$6))</f>
        <v>4.8358295589183906E-2</v>
      </c>
      <c r="BF639" s="329">
        <f ca="1">IF(SAP_Leadsheet!$C$11="TRANSACTOR",BE638*0%,BE638*OFFSET(SAP_Leadsheet!$D$141,SAP_Spreadsheet!$C639,SAP_Spreadsheet!BF$6))</f>
        <v>4.7320662084318066E-2</v>
      </c>
      <c r="BG639" s="329">
        <f ca="1">IF(SAP_Leadsheet!$C$11="TRANSACTOR",BF638*0%,BF638*OFFSET(SAP_Leadsheet!$D$141,SAP_Spreadsheet!$C639,SAP_Spreadsheet!BG$6))</f>
        <v>4.6209841606922597E-2</v>
      </c>
      <c r="BH639" s="329">
        <f ca="1">IF(SAP_Leadsheet!$C$11="TRANSACTOR",BG638*0%,BG638*OFFSET(SAP_Leadsheet!$D$141,SAP_Spreadsheet!$C639,SAP_Spreadsheet!BH$6))</f>
        <v>4.3960750380851642E-2</v>
      </c>
      <c r="BI639" s="329">
        <f ca="1">IF(SAP_Leadsheet!$C$11="TRANSACTOR",BH638*0%,BH638*OFFSET(SAP_Leadsheet!$D$141,SAP_Spreadsheet!$C639,SAP_Spreadsheet!BI$6))</f>
        <v>3.1888092934496799E-2</v>
      </c>
      <c r="BJ639" s="329">
        <f ca="1">IF(SAP_Leadsheet!$C$11="TRANSACTOR",BI638*0%,BI638*OFFSET(SAP_Leadsheet!$D$141,SAP_Spreadsheet!$C639,SAP_Spreadsheet!BJ$6))</f>
        <v>3.1005354970371164E-2</v>
      </c>
      <c r="BK639" s="329">
        <f ca="1">IF(SAP_Leadsheet!$C$11="TRANSACTOR",BJ638*0%,BJ638*OFFSET(SAP_Leadsheet!$D$141,SAP_Spreadsheet!$C639,SAP_Spreadsheet!BK$6))</f>
        <v>3.0229513266965921E-2</v>
      </c>
      <c r="BL639" s="329">
        <f ca="1">IF(SAP_Leadsheet!$C$11="TRANSACTOR",BK638*0%,BK638*OFFSET(SAP_Leadsheet!$D$141,SAP_Spreadsheet!$C639,SAP_Spreadsheet!BL$6))</f>
        <v>2.9528509525120736E-2</v>
      </c>
      <c r="BM639" s="329">
        <f ca="1">IF(SAP_Leadsheet!$C$11="TRANSACTOR",BL638*0%,BL638*OFFSET(SAP_Leadsheet!$D$141,SAP_Spreadsheet!$C639,SAP_Spreadsheet!BM$6))</f>
        <v>2.884122487375778E-2</v>
      </c>
      <c r="BN639" s="329">
        <f ca="1">IF(SAP_Leadsheet!$C$11="TRANSACTOR",BM638*0%,BM638*OFFSET(SAP_Leadsheet!$D$141,SAP_Spreadsheet!$C639,SAP_Spreadsheet!BN$6))</f>
        <v>2.8130958016823328E-2</v>
      </c>
      <c r="BO639" s="329">
        <f ca="1">IF(SAP_Leadsheet!$C$11="TRANSACTOR",BN638*0%,BN638*OFFSET(SAP_Leadsheet!$D$141,SAP_Spreadsheet!$C639,SAP_Spreadsheet!BC$6))</f>
        <v>2.7267522756687073E-2</v>
      </c>
      <c r="BP639" s="329">
        <f ca="1">IF(SAP_Leadsheet!$C$11="TRANSACTOR",BO638*0%,BO638*OFFSET(SAP_Leadsheet!$D$141,SAP_Spreadsheet!$C639,SAP_Spreadsheet!BD$6))</f>
        <v>2.606324068161802E-2</v>
      </c>
      <c r="BQ639" s="329">
        <f ca="1">IF(SAP_Leadsheet!$C$11="TRANSACTOR",BP638*0%,BP638*OFFSET(SAP_Leadsheet!$D$141,SAP_Spreadsheet!$C639,SAP_Spreadsheet!BE$6))</f>
        <v>2.4703891790989925E-2</v>
      </c>
      <c r="BR639" s="329">
        <f ca="1">IF(SAP_Leadsheet!$C$11="TRANSACTOR",BQ638*0%,BQ638*OFFSET(SAP_Leadsheet!$D$141,SAP_Spreadsheet!$C639,SAP_Spreadsheet!BF$6))</f>
        <v>2.3388309132109198E-2</v>
      </c>
      <c r="BS639" s="329">
        <f ca="1">IF(SAP_Leadsheet!$C$11="TRANSACTOR",BR638*0%,BR638*OFFSET(SAP_Leadsheet!$D$141,SAP_Spreadsheet!$C639,SAP_Spreadsheet!BG$6))</f>
        <v>2.2189958229208093E-2</v>
      </c>
      <c r="BT639" s="329">
        <f ca="1">IF(SAP_Leadsheet!$C$11="TRANSACTOR",BS638*0%,BS638*OFFSET(SAP_Leadsheet!$D$141,SAP_Spreadsheet!$C639,SAP_Spreadsheet!BH$6))</f>
        <v>2.112310600542126E-2</v>
      </c>
      <c r="BU639" s="329">
        <f ca="1">IF(SAP_Leadsheet!$C$11="TRANSACTOR",BT638*0%,BT638*OFFSET(SAP_Leadsheet!$D$141,SAP_Spreadsheet!$C639,SAP_Spreadsheet!BI$6))</f>
        <v>1.9929541977831377E-2</v>
      </c>
      <c r="BV639" s="329">
        <f ca="1">IF(SAP_Leadsheet!$C$11="TRANSACTOR",BU638*0%,BU638*OFFSET(SAP_Leadsheet!$D$141,SAP_Spreadsheet!$C639,SAP_Spreadsheet!BJ$6))</f>
        <v>0</v>
      </c>
      <c r="BW639" s="329">
        <f ca="1">IF(SAP_Leadsheet!$C$11="TRANSACTOR",BV638*0%,BV638*OFFSET(SAP_Leadsheet!$D$141,SAP_Spreadsheet!$C639,SAP_Spreadsheet!BK$6))</f>
        <v>0</v>
      </c>
      <c r="BX639" s="329">
        <f ca="1">IF(SAP_Leadsheet!$C$11="TRANSACTOR",BW638*0%,BW638*OFFSET(SAP_Leadsheet!$D$141,SAP_Spreadsheet!$C639,SAP_Spreadsheet!BL$6))</f>
        <v>0</v>
      </c>
      <c r="BY639" s="329">
        <f ca="1">IF(SAP_Leadsheet!$C$11="TRANSACTOR",BX638*0%,BX638*OFFSET(SAP_Leadsheet!$D$141,SAP_Spreadsheet!$C639,SAP_Spreadsheet!BM$6))</f>
        <v>0</v>
      </c>
      <c r="BZ639" s="329">
        <f ca="1">IF(SAP_Leadsheet!$C$11="TRANSACTOR",BY638*0%,BY638*OFFSET(SAP_Leadsheet!$D$141,SAP_Spreadsheet!$C639,SAP_Spreadsheet!BN$6))</f>
        <v>0</v>
      </c>
      <c r="CA639" s="253"/>
      <c r="CB639" s="253"/>
      <c r="CC639" s="253"/>
      <c r="CD639" s="253"/>
      <c r="CE639" s="253"/>
      <c r="CF639" s="253"/>
      <c r="CG639" s="253"/>
      <c r="CH639" s="253"/>
      <c r="CI639" s="253"/>
      <c r="CJ639" s="253"/>
      <c r="CK639" s="253"/>
      <c r="CL639" s="253"/>
    </row>
    <row r="640" spans="1:90" outlineLevel="1" x14ac:dyDescent="0.15">
      <c r="B640" s="267"/>
      <c r="C640" s="8">
        <v>8</v>
      </c>
      <c r="D640" s="210" t="s">
        <v>413</v>
      </c>
      <c r="F640" s="8" t="s">
        <v>461</v>
      </c>
      <c r="G640" s="329"/>
      <c r="H640" s="329">
        <f ca="1">IF(SAP_Leadsheet!$C$11="TRANSACTOR",G639*0%,G639*OFFSET(SAP_Leadsheet!$D$141,SAP_Spreadsheet!$C640,SAP_Spreadsheet!H$6))</f>
        <v>0</v>
      </c>
      <c r="I640" s="329">
        <f ca="1">IF(SAP_Leadsheet!$C$11="TRANSACTOR",H639*0%,H639*OFFSET(SAP_Leadsheet!$D$141,SAP_Spreadsheet!$C640,SAP_Spreadsheet!I$6))</f>
        <v>0</v>
      </c>
      <c r="J640" s="329">
        <f ca="1">IF(SAP_Leadsheet!$C$11="TRANSACTOR",I639*0%,I639*OFFSET(SAP_Leadsheet!$D$141,SAP_Spreadsheet!$C640,SAP_Spreadsheet!J$6))</f>
        <v>0</v>
      </c>
      <c r="K640" s="329">
        <f ca="1">IF(SAP_Leadsheet!$C$11="TRANSACTOR",J639*0%,J639*OFFSET(SAP_Leadsheet!$D$141,SAP_Spreadsheet!$C640,SAP_Spreadsheet!K$6))</f>
        <v>0</v>
      </c>
      <c r="L640" s="329">
        <f ca="1">IF(SAP_Leadsheet!$C$11="TRANSACTOR",K639*0%,K639*OFFSET(SAP_Leadsheet!$D$141,SAP_Spreadsheet!$C640,SAP_Spreadsheet!L$6))</f>
        <v>0</v>
      </c>
      <c r="M640" s="329">
        <f ca="1">IF(SAP_Leadsheet!$C$11="TRANSACTOR",L639*0%,L639*OFFSET(SAP_Leadsheet!$D$141,SAP_Spreadsheet!$C640,SAP_Spreadsheet!M$6))</f>
        <v>0</v>
      </c>
      <c r="N640" s="329">
        <f ca="1">IF(SAP_Leadsheet!$C$11="TRANSACTOR",M639*0%,M639*OFFSET(SAP_Leadsheet!$D$141,SAP_Spreadsheet!$C640,SAP_Spreadsheet!N$6))</f>
        <v>0</v>
      </c>
      <c r="O640" s="329">
        <f ca="1">IF(SAP_Leadsheet!$C$11="TRANSACTOR",N639*0%,N639*OFFSET(SAP_Leadsheet!$D$141,SAP_Spreadsheet!$C640,SAP_Spreadsheet!O$6))</f>
        <v>9.4174448705774572E-2</v>
      </c>
      <c r="P640" s="329">
        <f ca="1">IF(SAP_Leadsheet!$C$11="TRANSACTOR",O639*0%,O639*OFFSET(SAP_Leadsheet!$D$141,SAP_Spreadsheet!$C640,SAP_Spreadsheet!P$6))</f>
        <v>0.16681676834858869</v>
      </c>
      <c r="Q640" s="329">
        <f ca="1">IF(SAP_Leadsheet!$C$11="TRANSACTOR",P639*0%,P639*OFFSET(SAP_Leadsheet!$D$141,SAP_Spreadsheet!$C640,SAP_Spreadsheet!Q$6))</f>
        <v>0.18756690491507688</v>
      </c>
      <c r="R640" s="329">
        <f ca="1">IF(SAP_Leadsheet!$C$11="TRANSACTOR",Q639*0%,Q639*OFFSET(SAP_Leadsheet!$D$141,SAP_Spreadsheet!$C640,SAP_Spreadsheet!R$6))</f>
        <v>0.17500499590450289</v>
      </c>
      <c r="S640" s="329">
        <f ca="1">IF(SAP_Leadsheet!$C$11="TRANSACTOR",R639*0%,R639*OFFSET(SAP_Leadsheet!$D$141,SAP_Spreadsheet!$C640,SAP_Spreadsheet!S$6))</f>
        <v>0.15559217838151285</v>
      </c>
      <c r="T640" s="329">
        <f ca="1">IF(SAP_Leadsheet!$C$11="TRANSACTOR",S639*0%,S639*OFFSET(SAP_Leadsheet!$D$141,SAP_Spreadsheet!$C640,SAP_Spreadsheet!T$6))</f>
        <v>0.14356325907270928</v>
      </c>
      <c r="U640" s="329">
        <f ca="1">IF(SAP_Leadsheet!$C$11="TRANSACTOR",T639*0%,T639*OFFSET(SAP_Leadsheet!$D$141,SAP_Spreadsheet!$C640,SAP_Spreadsheet!U$6))</f>
        <v>0.14106017612173266</v>
      </c>
      <c r="V640" s="329">
        <f ca="1">IF(SAP_Leadsheet!$C$11="TRANSACTOR",U639*0%,U639*OFFSET(SAP_Leadsheet!$D$141,SAP_Spreadsheet!$C640,SAP_Spreadsheet!V$6))</f>
        <v>0.14171870948639428</v>
      </c>
      <c r="W640" s="329">
        <f ca="1">IF(SAP_Leadsheet!$C$11="TRANSACTOR",V639*0%,V639*OFFSET(SAP_Leadsheet!$D$141,SAP_Spreadsheet!$C640,SAP_Spreadsheet!W$6))</f>
        <v>0.14087676157137713</v>
      </c>
      <c r="X640" s="329">
        <f ca="1">IF(SAP_Leadsheet!$C$11="TRANSACTOR",W639*0%,W639*OFFSET(SAP_Leadsheet!$D$141,SAP_Spreadsheet!$C640,SAP_Spreadsheet!X$6))</f>
        <v>0.13896736651292149</v>
      </c>
      <c r="Y640" s="329">
        <f ca="1">IF(SAP_Leadsheet!$C$11="TRANSACTOR",X639*0%,X639*OFFSET(SAP_Leadsheet!$D$141,SAP_Spreadsheet!$C640,SAP_Spreadsheet!Y$6))</f>
        <v>0.13550756383062681</v>
      </c>
      <c r="Z640" s="329">
        <f ca="1">IF(SAP_Leadsheet!$C$11="TRANSACTOR",Y639*0%,Y639*OFFSET(SAP_Leadsheet!$D$141,SAP_Spreadsheet!$C640,SAP_Spreadsheet!Z$6))</f>
        <v>0.1195656775809677</v>
      </c>
      <c r="AA640" s="329">
        <f ca="1">IF(SAP_Leadsheet!$C$11="TRANSACTOR",Z639*0%,Z639*OFFSET(SAP_Leadsheet!$D$141,SAP_Spreadsheet!$C640,SAP_Spreadsheet!AA$6))</f>
        <v>0.1172022943924476</v>
      </c>
      <c r="AB640" s="329">
        <f ca="1">IF(SAP_Leadsheet!$C$11="TRANSACTOR",AA639*0%,AA639*OFFSET(SAP_Leadsheet!$D$141,SAP_Spreadsheet!$C640,SAP_Spreadsheet!AB$6))</f>
        <v>0.11568880616960331</v>
      </c>
      <c r="AC640" s="329">
        <f ca="1">IF(SAP_Leadsheet!$C$11="TRANSACTOR",AB639*0%,AB639*OFFSET(SAP_Leadsheet!$D$141,SAP_Spreadsheet!$C640,SAP_Spreadsheet!AC$6))</f>
        <v>0.11432107422181467</v>
      </c>
      <c r="AD640" s="329">
        <f ca="1">IF(SAP_Leadsheet!$C$11="TRANSACTOR",AC639*0%,AC639*OFFSET(SAP_Leadsheet!$D$141,SAP_Spreadsheet!$C640,SAP_Spreadsheet!AD$6))</f>
        <v>0.11267314070930848</v>
      </c>
      <c r="AE640" s="329">
        <f ca="1">IF(SAP_Leadsheet!$C$11="TRANSACTOR",AD639*0%,AD639*OFFSET(SAP_Leadsheet!$D$141,SAP_Spreadsheet!$C640,SAP_Spreadsheet!AE$6))</f>
        <v>0.1103626110092036</v>
      </c>
      <c r="AF640" s="329">
        <f ca="1">IF(SAP_Leadsheet!$C$11="TRANSACTOR",AE639*0%,AE639*OFFSET(SAP_Leadsheet!$D$141,SAP_Spreadsheet!$C640,SAP_Spreadsheet!AF$6))</f>
        <v>0.10811030054897572</v>
      </c>
      <c r="AG640" s="329">
        <f ca="1">IF(SAP_Leadsheet!$C$11="TRANSACTOR",AF639*0%,AF639*OFFSET(SAP_Leadsheet!$D$141,SAP_Spreadsheet!$C640,SAP_Spreadsheet!AG$6))</f>
        <v>0.10610077662082572</v>
      </c>
      <c r="AH640" s="329">
        <f ca="1">IF(SAP_Leadsheet!$C$11="TRANSACTOR",AG639*0%,AG639*OFFSET(SAP_Leadsheet!$D$141,SAP_Spreadsheet!$C640,SAP_Spreadsheet!AH$6))</f>
        <v>0.10377384805532899</v>
      </c>
      <c r="AI640" s="329">
        <f ca="1">IF(SAP_Leadsheet!$C$11="TRANSACTOR",AH639*0%,AH639*OFFSET(SAP_Leadsheet!$D$141,SAP_Spreadsheet!$C640,SAP_Spreadsheet!AI$6))</f>
        <v>0.10173225017641127</v>
      </c>
      <c r="AJ640" s="329">
        <f ca="1">IF(SAP_Leadsheet!$C$11="TRANSACTOR",AI639*0%,AI639*OFFSET(SAP_Leadsheet!$D$141,SAP_Spreadsheet!$C640,SAP_Spreadsheet!AJ$6))</f>
        <v>9.9794699842748996E-2</v>
      </c>
      <c r="AK640" s="329">
        <f ca="1">IF(SAP_Leadsheet!$C$11="TRANSACTOR",AJ639*0%,AJ639*OFFSET(SAP_Leadsheet!$D$141,SAP_Spreadsheet!$C640,SAP_Spreadsheet!AK$6))</f>
        <v>9.7688797907543007E-2</v>
      </c>
      <c r="AL640" s="329">
        <f ca="1">IF(SAP_Leadsheet!$C$11="TRANSACTOR",AK639*0%,AK639*OFFSET(SAP_Leadsheet!$D$141,SAP_Spreadsheet!$C640,SAP_Spreadsheet!AL$6))</f>
        <v>8.9853760100553334E-2</v>
      </c>
      <c r="AM640" s="329">
        <f ca="1">IF(SAP_Leadsheet!$C$11="TRANSACTOR",AL639*0%,AL639*OFFSET(SAP_Leadsheet!$D$141,SAP_Spreadsheet!$C640,SAP_Spreadsheet!AM$6))</f>
        <v>8.75714357015695E-2</v>
      </c>
      <c r="AN640" s="329">
        <f ca="1">IF(SAP_Leadsheet!$C$11="TRANSACTOR",AM639*0%,AM639*OFFSET(SAP_Leadsheet!$D$141,SAP_Spreadsheet!$C640,SAP_Spreadsheet!AN$6))</f>
        <v>8.6067849295194745E-2</v>
      </c>
      <c r="AO640" s="329">
        <f ca="1">IF(SAP_Leadsheet!$C$11="TRANSACTOR",AN639*0%,AN639*OFFSET(SAP_Leadsheet!$D$141,SAP_Spreadsheet!$C640,SAP_Spreadsheet!AO$6))</f>
        <v>8.4979076145475979E-2</v>
      </c>
      <c r="AP640" s="329">
        <f ca="1">IF(SAP_Leadsheet!$C$11="TRANSACTOR",AO639*0%,AO639*OFFSET(SAP_Leadsheet!$D$141,SAP_Spreadsheet!$C640,SAP_Spreadsheet!AP$6))</f>
        <v>8.3918390463298215E-2</v>
      </c>
      <c r="AQ640" s="329">
        <f ca="1">IF(SAP_Leadsheet!$C$11="TRANSACTOR",AP639*0%,AP639*OFFSET(SAP_Leadsheet!$D$141,SAP_Spreadsheet!$C640,SAP_Spreadsheet!AQ$6))</f>
        <v>8.2569680184637201E-2</v>
      </c>
      <c r="AR640" s="329">
        <f ca="1">IF(SAP_Leadsheet!$C$11="TRANSACTOR",AQ639*0%,AQ639*OFFSET(SAP_Leadsheet!$D$141,SAP_Spreadsheet!$C640,SAP_Spreadsheet!AR$6))</f>
        <v>8.1122271446300853E-2</v>
      </c>
      <c r="AS640" s="329">
        <f ca="1">IF(SAP_Leadsheet!$C$11="TRANSACTOR",AR639*0%,AR639*OFFSET(SAP_Leadsheet!$D$141,SAP_Spreadsheet!$C640,SAP_Spreadsheet!AS$6))</f>
        <v>7.9744576831517505E-2</v>
      </c>
      <c r="AT640" s="329">
        <f ca="1">IF(SAP_Leadsheet!$C$11="TRANSACTOR",AS639*0%,AS639*OFFSET(SAP_Leadsheet!$D$141,SAP_Spreadsheet!$C640,SAP_Spreadsheet!AT$6))</f>
        <v>7.8054830978951203E-2</v>
      </c>
      <c r="AU640" s="329">
        <f ca="1">IF(SAP_Leadsheet!$C$11="TRANSACTOR",AT639*0%,AT639*OFFSET(SAP_Leadsheet!$D$141,SAP_Spreadsheet!$C640,SAP_Spreadsheet!AU$6))</f>
        <v>7.664752279638265E-2</v>
      </c>
      <c r="AV640" s="329">
        <f ca="1">IF(SAP_Leadsheet!$C$11="TRANSACTOR",AU639*0%,AU639*OFFSET(SAP_Leadsheet!$D$141,SAP_Spreadsheet!$C640,SAP_Spreadsheet!AV$6))</f>
        <v>7.1476096432369712E-2</v>
      </c>
      <c r="AW640" s="329">
        <f ca="1">IF(SAP_Leadsheet!$C$11="TRANSACTOR",AV639*0%,AV639*OFFSET(SAP_Leadsheet!$D$141,SAP_Spreadsheet!$C640,SAP_Spreadsheet!AW$6))</f>
        <v>6.7664850462076001E-2</v>
      </c>
      <c r="AX640" s="329">
        <f ca="1">IF(SAP_Leadsheet!$C$11="TRANSACTOR",AW639*0%,AW639*OFFSET(SAP_Leadsheet!$D$141,SAP_Spreadsheet!$C640,SAP_Spreadsheet!AX$6))</f>
        <v>5.543123455169674E-2</v>
      </c>
      <c r="AY640" s="329">
        <f ca="1">IF(SAP_Leadsheet!$C$11="TRANSACTOR",AX639*0%,AX639*OFFSET(SAP_Leadsheet!$D$141,SAP_Spreadsheet!$C640,SAP_Spreadsheet!AY$6))</f>
        <v>5.4233584451187491E-2</v>
      </c>
      <c r="AZ640" s="329">
        <f ca="1">IF(SAP_Leadsheet!$C$11="TRANSACTOR",AY639*0%,AY639*OFFSET(SAP_Leadsheet!$D$141,SAP_Spreadsheet!$C640,SAP_Spreadsheet!AZ$6))</f>
        <v>5.3245163987485293E-2</v>
      </c>
      <c r="BA640" s="329">
        <f ca="1">IF(SAP_Leadsheet!$C$11="TRANSACTOR",AZ639*0%,AZ639*OFFSET(SAP_Leadsheet!$D$141,SAP_Spreadsheet!$C640,SAP_Spreadsheet!BA$6))</f>
        <v>5.2399048839785918E-2</v>
      </c>
      <c r="BB640" s="329">
        <f ca="1">IF(SAP_Leadsheet!$C$11="TRANSACTOR",BA639*0%,BA639*OFFSET(SAP_Leadsheet!$D$141,SAP_Spreadsheet!$C640,SAP_Spreadsheet!BB$6))</f>
        <v>5.1578368510202297E-2</v>
      </c>
      <c r="BC640" s="329">
        <f ca="1">IF(SAP_Leadsheet!$C$11="TRANSACTOR",BB639*0%,BB639*OFFSET(SAP_Leadsheet!$D$141,SAP_Spreadsheet!$C640,SAP_Spreadsheet!BC$6))</f>
        <v>5.0713853090592224E-2</v>
      </c>
      <c r="BD640" s="329">
        <f ca="1">IF(SAP_Leadsheet!$C$11="TRANSACTOR",BC639*0%,BC639*OFFSET(SAP_Leadsheet!$D$141,SAP_Spreadsheet!$C640,SAP_Spreadsheet!BD$6))</f>
        <v>4.9800617982833313E-2</v>
      </c>
      <c r="BE640" s="329">
        <f ca="1">IF(SAP_Leadsheet!$C$11="TRANSACTOR",BD639*0%,BD639*OFFSET(SAP_Leadsheet!$D$141,SAP_Spreadsheet!$C640,SAP_Spreadsheet!BE$6))</f>
        <v>4.8853570579832716E-2</v>
      </c>
      <c r="BF640" s="329">
        <f ca="1">IF(SAP_Leadsheet!$C$11="TRANSACTOR",BE639*0%,BE639*OFFSET(SAP_Leadsheet!$D$141,SAP_Spreadsheet!$C640,SAP_Spreadsheet!BF$6))</f>
        <v>4.7874712633292064E-2</v>
      </c>
      <c r="BG640" s="329">
        <f ca="1">IF(SAP_Leadsheet!$C$11="TRANSACTOR",BF639*0%,BF639*OFFSET(SAP_Leadsheet!$D$141,SAP_Spreadsheet!$C640,SAP_Spreadsheet!BG$6))</f>
        <v>4.6847455463474887E-2</v>
      </c>
      <c r="BH640" s="329">
        <f ca="1">IF(SAP_Leadsheet!$C$11="TRANSACTOR",BG639*0%,BG639*OFFSET(SAP_Leadsheet!$D$141,SAP_Spreadsheet!$C640,SAP_Spreadsheet!BH$6))</f>
        <v>4.5747743190853368E-2</v>
      </c>
      <c r="BI640" s="329">
        <f ca="1">IF(SAP_Leadsheet!$C$11="TRANSACTOR",BH639*0%,BH639*OFFSET(SAP_Leadsheet!$D$141,SAP_Spreadsheet!$C640,SAP_Spreadsheet!BI$6))</f>
        <v>4.3521142877043124E-2</v>
      </c>
      <c r="BJ640" s="329">
        <f ca="1">IF(SAP_Leadsheet!$C$11="TRANSACTOR",BI639*0%,BI639*OFFSET(SAP_Leadsheet!$D$141,SAP_Spreadsheet!$C640,SAP_Spreadsheet!BJ$6))</f>
        <v>3.156921200515183E-2</v>
      </c>
      <c r="BK640" s="329">
        <f ca="1">IF(SAP_Leadsheet!$C$11="TRANSACTOR",BJ639*0%,BJ639*OFFSET(SAP_Leadsheet!$D$141,SAP_Spreadsheet!$C640,SAP_Spreadsheet!BK$6))</f>
        <v>3.0695301420667453E-2</v>
      </c>
      <c r="BL640" s="329">
        <f ca="1">IF(SAP_Leadsheet!$C$11="TRANSACTOR",BK639*0%,BK639*OFFSET(SAP_Leadsheet!$D$141,SAP_Spreadsheet!$C640,SAP_Spreadsheet!BL$6))</f>
        <v>2.992721813429626E-2</v>
      </c>
      <c r="BM640" s="329">
        <f ca="1">IF(SAP_Leadsheet!$C$11="TRANSACTOR",BL639*0%,BL639*OFFSET(SAP_Leadsheet!$D$141,SAP_Spreadsheet!$C640,SAP_Spreadsheet!BM$6))</f>
        <v>2.9233224429869527E-2</v>
      </c>
      <c r="BN640" s="329">
        <f ca="1">IF(SAP_Leadsheet!$C$11="TRANSACTOR",BM639*0%,BM639*OFFSET(SAP_Leadsheet!$D$141,SAP_Spreadsheet!$C640,SAP_Spreadsheet!BN$6))</f>
        <v>2.8552812625020203E-2</v>
      </c>
      <c r="BO640" s="329">
        <f ca="1">IF(SAP_Leadsheet!$C$11="TRANSACTOR",BN639*0%,BN639*OFFSET(SAP_Leadsheet!$D$141,SAP_Spreadsheet!$C640,SAP_Spreadsheet!BC$6))</f>
        <v>2.7849648436655095E-2</v>
      </c>
      <c r="BP640" s="329">
        <f ca="1">IF(SAP_Leadsheet!$C$11="TRANSACTOR",BO639*0%,BO639*OFFSET(SAP_Leadsheet!$D$141,SAP_Spreadsheet!$C640,SAP_Spreadsheet!BD$6))</f>
        <v>2.6994847529120201E-2</v>
      </c>
      <c r="BQ640" s="329">
        <f ca="1">IF(SAP_Leadsheet!$C$11="TRANSACTOR",BP639*0%,BP639*OFFSET(SAP_Leadsheet!$D$141,SAP_Spreadsheet!$C640,SAP_Spreadsheet!BE$6))</f>
        <v>2.5802608274801839E-2</v>
      </c>
      <c r="BR640" s="329">
        <f ca="1">IF(SAP_Leadsheet!$C$11="TRANSACTOR",BQ639*0%,BQ639*OFFSET(SAP_Leadsheet!$D$141,SAP_Spreadsheet!$C640,SAP_Spreadsheet!BF$6))</f>
        <v>2.4456852873080026E-2</v>
      </c>
      <c r="BS640" s="329">
        <f ca="1">IF(SAP_Leadsheet!$C$11="TRANSACTOR",BR639*0%,BR639*OFFSET(SAP_Leadsheet!$D$141,SAP_Spreadsheet!$C640,SAP_Spreadsheet!BG$6))</f>
        <v>2.3154426040788104E-2</v>
      </c>
      <c r="BT640" s="329">
        <f ca="1">IF(SAP_Leadsheet!$C$11="TRANSACTOR",BS639*0%,BS639*OFFSET(SAP_Leadsheet!$D$141,SAP_Spreadsheet!$C640,SAP_Spreadsheet!BH$6))</f>
        <v>2.1968058646916012E-2</v>
      </c>
      <c r="BU640" s="329">
        <f ca="1">IF(SAP_Leadsheet!$C$11="TRANSACTOR",BT639*0%,BT639*OFFSET(SAP_Leadsheet!$D$141,SAP_Spreadsheet!$C640,SAP_Spreadsheet!BI$6))</f>
        <v>2.0911874945367045E-2</v>
      </c>
      <c r="BV640" s="329">
        <f ca="1">IF(SAP_Leadsheet!$C$11="TRANSACTOR",BU639*0%,BU639*OFFSET(SAP_Leadsheet!$D$141,SAP_Spreadsheet!$C640,SAP_Spreadsheet!BJ$6))</f>
        <v>1.9730246558053062E-2</v>
      </c>
      <c r="BW640" s="329">
        <f ca="1">IF(SAP_Leadsheet!$C$11="TRANSACTOR",BV639*0%,BV639*OFFSET(SAP_Leadsheet!$D$141,SAP_Spreadsheet!$C640,SAP_Spreadsheet!BK$6))</f>
        <v>0</v>
      </c>
      <c r="BX640" s="329">
        <f ca="1">IF(SAP_Leadsheet!$C$11="TRANSACTOR",BW639*0%,BW639*OFFSET(SAP_Leadsheet!$D$141,SAP_Spreadsheet!$C640,SAP_Spreadsheet!BL$6))</f>
        <v>0</v>
      </c>
      <c r="BY640" s="329">
        <f ca="1">IF(SAP_Leadsheet!$C$11="TRANSACTOR",BX639*0%,BX639*OFFSET(SAP_Leadsheet!$D$141,SAP_Spreadsheet!$C640,SAP_Spreadsheet!BM$6))</f>
        <v>0</v>
      </c>
      <c r="BZ640" s="329">
        <f ca="1">IF(SAP_Leadsheet!$C$11="TRANSACTOR",BY639*0%,BY639*OFFSET(SAP_Leadsheet!$D$141,SAP_Spreadsheet!$C640,SAP_Spreadsheet!BN$6))</f>
        <v>0</v>
      </c>
      <c r="CA640" s="253"/>
      <c r="CB640" s="253"/>
      <c r="CC640" s="253"/>
      <c r="CD640" s="253"/>
      <c r="CE640" s="253"/>
      <c r="CF640" s="253"/>
      <c r="CG640" s="253"/>
      <c r="CH640" s="253"/>
      <c r="CI640" s="253"/>
      <c r="CJ640" s="253"/>
      <c r="CK640" s="253"/>
      <c r="CL640" s="253"/>
    </row>
    <row r="641" spans="2:90" outlineLevel="1" x14ac:dyDescent="0.15">
      <c r="B641" s="267"/>
      <c r="C641" s="8">
        <v>9</v>
      </c>
      <c r="D641" s="210" t="s">
        <v>414</v>
      </c>
      <c r="F641" s="8" t="s">
        <v>461</v>
      </c>
      <c r="G641" s="329"/>
      <c r="H641" s="329">
        <f ca="1">IF(SAP_Leadsheet!$C$11="TRANSACTOR",G640*0%,G640*OFFSET(SAP_Leadsheet!$D$141,SAP_Spreadsheet!$C641,SAP_Spreadsheet!H$6))</f>
        <v>0</v>
      </c>
      <c r="I641" s="329">
        <f ca="1">IF(SAP_Leadsheet!$C$11="TRANSACTOR",H640*0%,H640*OFFSET(SAP_Leadsheet!$D$141,SAP_Spreadsheet!$C641,SAP_Spreadsheet!I$6))</f>
        <v>0</v>
      </c>
      <c r="J641" s="329">
        <f ca="1">IF(SAP_Leadsheet!$C$11="TRANSACTOR",I640*0%,I640*OFFSET(SAP_Leadsheet!$D$141,SAP_Spreadsheet!$C641,SAP_Spreadsheet!J$6))</f>
        <v>0</v>
      </c>
      <c r="K641" s="329">
        <f ca="1">IF(SAP_Leadsheet!$C$11="TRANSACTOR",J640*0%,J640*OFFSET(SAP_Leadsheet!$D$141,SAP_Spreadsheet!$C641,SAP_Spreadsheet!K$6))</f>
        <v>0</v>
      </c>
      <c r="L641" s="329">
        <f ca="1">IF(SAP_Leadsheet!$C$11="TRANSACTOR",K640*0%,K640*OFFSET(SAP_Leadsheet!$D$141,SAP_Spreadsheet!$C641,SAP_Spreadsheet!L$6))</f>
        <v>0</v>
      </c>
      <c r="M641" s="329">
        <f ca="1">IF(SAP_Leadsheet!$C$11="TRANSACTOR",L640*0%,L640*OFFSET(SAP_Leadsheet!$D$141,SAP_Spreadsheet!$C641,SAP_Spreadsheet!M$6))</f>
        <v>0</v>
      </c>
      <c r="N641" s="329">
        <f ca="1">IF(SAP_Leadsheet!$C$11="TRANSACTOR",M640*0%,M640*OFFSET(SAP_Leadsheet!$D$141,SAP_Spreadsheet!$C641,SAP_Spreadsheet!N$6))</f>
        <v>0</v>
      </c>
      <c r="O641" s="329">
        <f ca="1">IF(SAP_Leadsheet!$C$11="TRANSACTOR",N640*0%,N640*OFFSET(SAP_Leadsheet!$D$141,SAP_Spreadsheet!$C641,SAP_Spreadsheet!O$6))</f>
        <v>0</v>
      </c>
      <c r="P641" s="329">
        <f ca="1">IF(SAP_Leadsheet!$C$11="TRANSACTOR",O640*0%,O640*OFFSET(SAP_Leadsheet!$D$141,SAP_Spreadsheet!$C641,SAP_Spreadsheet!P$6))</f>
        <v>9.3647469800394623E-2</v>
      </c>
      <c r="Q641" s="329">
        <f ca="1">IF(SAP_Leadsheet!$C$11="TRANSACTOR",P640*0%,P640*OFFSET(SAP_Leadsheet!$D$141,SAP_Spreadsheet!$C641,SAP_Spreadsheet!Q$6))</f>
        <v>0.1658832994598245</v>
      </c>
      <c r="R641" s="329">
        <f ca="1">IF(SAP_Leadsheet!$C$11="TRANSACTOR",Q640*0%,Q640*OFFSET(SAP_Leadsheet!$D$141,SAP_Spreadsheet!$C641,SAP_Spreadsheet!R$6))</f>
        <v>0.18651732295737977</v>
      </c>
      <c r="S641" s="329">
        <f ca="1">IF(SAP_Leadsheet!$C$11="TRANSACTOR",R640*0%,R640*OFFSET(SAP_Leadsheet!$D$141,SAP_Spreadsheet!$C641,SAP_Spreadsheet!S$6))</f>
        <v>0.17325494594545784</v>
      </c>
      <c r="T641" s="329">
        <f ca="1">IF(SAP_Leadsheet!$C$11="TRANSACTOR",S640*0%,S640*OFFSET(SAP_Leadsheet!$D$141,SAP_Spreadsheet!$C641,SAP_Spreadsheet!T$6))</f>
        <v>0.15403625659769771</v>
      </c>
      <c r="U641" s="329">
        <f ca="1">IF(SAP_Leadsheet!$C$11="TRANSACTOR",T640*0%,T640*OFFSET(SAP_Leadsheet!$D$141,SAP_Spreadsheet!$C641,SAP_Spreadsheet!U$6))</f>
        <v>0.14212762648198218</v>
      </c>
      <c r="V641" s="329">
        <f ca="1">IF(SAP_Leadsheet!$C$11="TRANSACTOR",U640*0%,U640*OFFSET(SAP_Leadsheet!$D$141,SAP_Spreadsheet!$C641,SAP_Spreadsheet!V$6))</f>
        <v>0.13964957436051534</v>
      </c>
      <c r="W641" s="329">
        <f ca="1">IF(SAP_Leadsheet!$C$11="TRANSACTOR",V640*0%,V640*OFFSET(SAP_Leadsheet!$D$141,SAP_Spreadsheet!$C641,SAP_Spreadsheet!W$6))</f>
        <v>0.14030152239153035</v>
      </c>
      <c r="X641" s="329">
        <f ca="1">IF(SAP_Leadsheet!$C$11="TRANSACTOR",W640*0%,W640*OFFSET(SAP_Leadsheet!$D$141,SAP_Spreadsheet!$C641,SAP_Spreadsheet!X$6))</f>
        <v>0.13946799395566337</v>
      </c>
      <c r="Y641" s="329">
        <f ca="1">IF(SAP_Leadsheet!$C$11="TRANSACTOR",X640*0%,X640*OFFSET(SAP_Leadsheet!$D$141,SAP_Spreadsheet!$C641,SAP_Spreadsheet!Y$6))</f>
        <v>0.13757769284779228</v>
      </c>
      <c r="Z641" s="329">
        <f ca="1">IF(SAP_Leadsheet!$C$11="TRANSACTOR",Y640*0%,Y640*OFFSET(SAP_Leadsheet!$D$141,SAP_Spreadsheet!$C641,SAP_Spreadsheet!Z$6))</f>
        <v>0.13415248819232053</v>
      </c>
      <c r="AA641" s="329">
        <f ca="1">IF(SAP_Leadsheet!$C$11="TRANSACTOR",Z640*0%,Z640*OFFSET(SAP_Leadsheet!$D$141,SAP_Spreadsheet!$C641,SAP_Spreadsheet!AA$6))</f>
        <v>0.11837002080515802</v>
      </c>
      <c r="AB641" s="329">
        <f ca="1">IF(SAP_Leadsheet!$C$11="TRANSACTOR",AA640*0%,AA640*OFFSET(SAP_Leadsheet!$D$141,SAP_Spreadsheet!$C641,SAP_Spreadsheet!AB$6))</f>
        <v>0.11603027144852313</v>
      </c>
      <c r="AC641" s="329">
        <f ca="1">IF(SAP_Leadsheet!$C$11="TRANSACTOR",AB640*0%,AB640*OFFSET(SAP_Leadsheet!$D$141,SAP_Spreadsheet!$C641,SAP_Spreadsheet!AC$6))</f>
        <v>0.11453191810790728</v>
      </c>
      <c r="AD641" s="329">
        <f ca="1">IF(SAP_Leadsheet!$C$11="TRANSACTOR",AC640*0%,AC640*OFFSET(SAP_Leadsheet!$D$141,SAP_Spreadsheet!$C641,SAP_Spreadsheet!AD$6))</f>
        <v>0.11317786347959652</v>
      </c>
      <c r="AE641" s="329">
        <f ca="1">IF(SAP_Leadsheet!$C$11="TRANSACTOR",AD640*0%,AD640*OFFSET(SAP_Leadsheet!$D$141,SAP_Spreadsheet!$C641,SAP_Spreadsheet!AE$6))</f>
        <v>0.11154640930221539</v>
      </c>
      <c r="AF641" s="329">
        <f ca="1">IF(SAP_Leadsheet!$C$11="TRANSACTOR",AE640*0%,AE640*OFFSET(SAP_Leadsheet!$D$141,SAP_Spreadsheet!$C641,SAP_Spreadsheet!AF$6))</f>
        <v>0.10925898489911155</v>
      </c>
      <c r="AG641" s="329">
        <f ca="1">IF(SAP_Leadsheet!$C$11="TRANSACTOR",AF640*0%,AF640*OFFSET(SAP_Leadsheet!$D$141,SAP_Spreadsheet!$C641,SAP_Spreadsheet!AG$6))</f>
        <v>0.10702919754348596</v>
      </c>
      <c r="AH641" s="329">
        <f ca="1">IF(SAP_Leadsheet!$C$11="TRANSACTOR",AG640*0%,AG640*OFFSET(SAP_Leadsheet!$D$141,SAP_Spreadsheet!$C641,SAP_Spreadsheet!AH$6))</f>
        <v>0.10503976885461747</v>
      </c>
      <c r="AI641" s="329">
        <f ca="1">IF(SAP_Leadsheet!$C$11="TRANSACTOR",AH640*0%,AH640*OFFSET(SAP_Leadsheet!$D$141,SAP_Spreadsheet!$C641,SAP_Spreadsheet!AI$6))</f>
        <v>0.10273610957477571</v>
      </c>
      <c r="AJ641" s="329">
        <f ca="1">IF(SAP_Leadsheet!$C$11="TRANSACTOR",AI640*0%,AI640*OFFSET(SAP_Leadsheet!$D$141,SAP_Spreadsheet!$C641,SAP_Spreadsheet!AJ$6))</f>
        <v>0.10071492767464715</v>
      </c>
      <c r="AK641" s="329">
        <f ca="1">IF(SAP_Leadsheet!$C$11="TRANSACTOR",AJ640*0%,AJ640*OFFSET(SAP_Leadsheet!$D$141,SAP_Spreadsheet!$C641,SAP_Spreadsheet!AK$6))</f>
        <v>9.8796752844321503E-2</v>
      </c>
      <c r="AL641" s="329">
        <f ca="1">IF(SAP_Leadsheet!$C$11="TRANSACTOR",AK640*0%,AK640*OFFSET(SAP_Leadsheet!$D$141,SAP_Spreadsheet!$C641,SAP_Spreadsheet!AL$6))</f>
        <v>9.6711909928467579E-2</v>
      </c>
      <c r="AM641" s="329">
        <f ca="1">IF(SAP_Leadsheet!$C$11="TRANSACTOR",AL640*0%,AL640*OFFSET(SAP_Leadsheet!$D$141,SAP_Spreadsheet!$C641,SAP_Spreadsheet!AM$6))</f>
        <v>8.8955222499547806E-2</v>
      </c>
      <c r="AN641" s="329">
        <f ca="1">IF(SAP_Leadsheet!$C$11="TRANSACTOR",AM640*0%,AM640*OFFSET(SAP_Leadsheet!$D$141,SAP_Spreadsheet!$C641,SAP_Spreadsheet!AN$6))</f>
        <v>8.6695721344553806E-2</v>
      </c>
      <c r="AO641" s="329">
        <f ca="1">IF(SAP_Leadsheet!$C$11="TRANSACTOR",AN640*0%,AN640*OFFSET(SAP_Leadsheet!$D$141,SAP_Spreadsheet!$C641,SAP_Spreadsheet!AO$6))</f>
        <v>8.5207170802242799E-2</v>
      </c>
      <c r="AP641" s="329">
        <f ca="1">IF(SAP_Leadsheet!$C$11="TRANSACTOR",AO640*0%,AO640*OFFSET(SAP_Leadsheet!$D$141,SAP_Spreadsheet!$C641,SAP_Spreadsheet!AP$6))</f>
        <v>8.4129285384021216E-2</v>
      </c>
      <c r="AQ641" s="329">
        <f ca="1">IF(SAP_Leadsheet!$C$11="TRANSACTOR",AP640*0%,AP640*OFFSET(SAP_Leadsheet!$D$141,SAP_Spreadsheet!$C641,SAP_Spreadsheet!AQ$6))</f>
        <v>8.3079206558665228E-2</v>
      </c>
      <c r="AR641" s="329">
        <f ca="1">IF(SAP_Leadsheet!$C$11="TRANSACTOR",AQ640*0%,AQ640*OFFSET(SAP_Leadsheet!$D$141,SAP_Spreadsheet!$C641,SAP_Spreadsheet!AR$6))</f>
        <v>8.1743983382790833E-2</v>
      </c>
      <c r="AS641" s="329">
        <f ca="1">IF(SAP_Leadsheet!$C$11="TRANSACTOR",AR640*0%,AR640*OFFSET(SAP_Leadsheet!$D$141,SAP_Spreadsheet!$C641,SAP_Spreadsheet!AS$6))</f>
        <v>8.031104873183785E-2</v>
      </c>
      <c r="AT641" s="329">
        <f ca="1">IF(SAP_Leadsheet!$C$11="TRANSACTOR",AS640*0%,AS640*OFFSET(SAP_Leadsheet!$D$141,SAP_Spreadsheet!$C641,SAP_Spreadsheet!AT$6))</f>
        <v>7.8947131063202336E-2</v>
      </c>
      <c r="AU641" s="329">
        <f ca="1">IF(SAP_Leadsheet!$C$11="TRANSACTOR",AT640*0%,AT640*OFFSET(SAP_Leadsheet!$D$141,SAP_Spreadsheet!$C641,SAP_Spreadsheet!AU$6))</f>
        <v>7.7274282669161684E-2</v>
      </c>
      <c r="AV641" s="329">
        <f ca="1">IF(SAP_Leadsheet!$C$11="TRANSACTOR",AU640*0%,AU640*OFFSET(SAP_Leadsheet!$D$141,SAP_Spreadsheet!$C641,SAP_Spreadsheet!AV$6))</f>
        <v>7.5881047568418819E-2</v>
      </c>
      <c r="AW641" s="329">
        <f ca="1">IF(SAP_Leadsheet!$C$11="TRANSACTOR",AV640*0%,AV640*OFFSET(SAP_Leadsheet!$D$141,SAP_Spreadsheet!$C641,SAP_Spreadsheet!AW$6))</f>
        <v>7.0761335468046013E-2</v>
      </c>
      <c r="AX641" s="329">
        <f ca="1">IF(SAP_Leadsheet!$C$11="TRANSACTOR",AW640*0%,AW640*OFFSET(SAP_Leadsheet!$D$141,SAP_Spreadsheet!$C641,SAP_Spreadsheet!AX$6))</f>
        <v>6.6988201957455237E-2</v>
      </c>
      <c r="AY641" s="329">
        <f ca="1">IF(SAP_Leadsheet!$C$11="TRANSACTOR",AX640*0%,AX640*OFFSET(SAP_Leadsheet!$D$141,SAP_Spreadsheet!$C641,SAP_Spreadsheet!AY$6))</f>
        <v>5.4876922206179769E-2</v>
      </c>
      <c r="AZ641" s="329">
        <f ca="1">IF(SAP_Leadsheet!$C$11="TRANSACTOR",AY640*0%,AY640*OFFSET(SAP_Leadsheet!$D$141,SAP_Spreadsheet!$C641,SAP_Spreadsheet!AZ$6))</f>
        <v>5.3691248606675616E-2</v>
      </c>
      <c r="BA641" s="329">
        <f ca="1">IF(SAP_Leadsheet!$C$11="TRANSACTOR",AZ640*0%,AZ640*OFFSET(SAP_Leadsheet!$D$141,SAP_Spreadsheet!$C641,SAP_Spreadsheet!BA$6))</f>
        <v>5.2712712347610442E-2</v>
      </c>
      <c r="BB641" s="329">
        <f ca="1">IF(SAP_Leadsheet!$C$11="TRANSACTOR",BA640*0%,BA640*OFFSET(SAP_Leadsheet!$D$141,SAP_Spreadsheet!$C641,SAP_Spreadsheet!BB$6))</f>
        <v>5.1875058351388059E-2</v>
      </c>
      <c r="BC641" s="329">
        <f ca="1">IF(SAP_Leadsheet!$C$11="TRANSACTOR",BB640*0%,BB640*OFFSET(SAP_Leadsheet!$D$141,SAP_Spreadsheet!$C641,SAP_Spreadsheet!BC$6))</f>
        <v>5.1062584825100274E-2</v>
      </c>
      <c r="BD641" s="329">
        <f ca="1">IF(SAP_Leadsheet!$C$11="TRANSACTOR",BC640*0%,BC640*OFFSET(SAP_Leadsheet!$D$141,SAP_Spreadsheet!$C641,SAP_Spreadsheet!BD$6))</f>
        <v>5.0206714559686304E-2</v>
      </c>
      <c r="BE641" s="329">
        <f ca="1">IF(SAP_Leadsheet!$C$11="TRANSACTOR",BD640*0%,BD640*OFFSET(SAP_Leadsheet!$D$141,SAP_Spreadsheet!$C641,SAP_Spreadsheet!BE$6))</f>
        <v>4.9302611803004978E-2</v>
      </c>
      <c r="BF641" s="329">
        <f ca="1">IF(SAP_Leadsheet!$C$11="TRANSACTOR",BE640*0%,BE640*OFFSET(SAP_Leadsheet!$D$141,SAP_Spreadsheet!$C641,SAP_Spreadsheet!BF$6))</f>
        <v>4.8365034874034388E-2</v>
      </c>
      <c r="BG641" s="329">
        <f ca="1">IF(SAP_Leadsheet!$C$11="TRANSACTOR",BF640*0%,BF640*OFFSET(SAP_Leadsheet!$D$141,SAP_Spreadsheet!$C641,SAP_Spreadsheet!BG$6))</f>
        <v>4.7395965506959147E-2</v>
      </c>
      <c r="BH641" s="329">
        <f ca="1">IF(SAP_Leadsheet!$C$11="TRANSACTOR",BG640*0%,BG640*OFFSET(SAP_Leadsheet!$D$141,SAP_Spreadsheet!$C641,SAP_Spreadsheet!BH$6))</f>
        <v>4.6378980908840135E-2</v>
      </c>
      <c r="BI641" s="329">
        <f ca="1">IF(SAP_Leadsheet!$C$11="TRANSACTOR",BH640*0%,BH640*OFFSET(SAP_Leadsheet!$D$141,SAP_Spreadsheet!$C641,SAP_Spreadsheet!BI$6))</f>
        <v>4.5290265758944834E-2</v>
      </c>
      <c r="BJ641" s="329">
        <f ca="1">IF(SAP_Leadsheet!$C$11="TRANSACTOR",BI640*0%,BI640*OFFSET(SAP_Leadsheet!$D$141,SAP_Spreadsheet!$C641,SAP_Spreadsheet!BJ$6))</f>
        <v>4.3085931448272691E-2</v>
      </c>
      <c r="BK641" s="329">
        <f ca="1">IF(SAP_Leadsheet!$C$11="TRANSACTOR",BJ640*0%,BJ640*OFFSET(SAP_Leadsheet!$D$141,SAP_Spreadsheet!$C641,SAP_Spreadsheet!BK$6))</f>
        <v>3.1253519885100313E-2</v>
      </c>
      <c r="BL641" s="329">
        <f ca="1">IF(SAP_Leadsheet!$C$11="TRANSACTOR",BK640*0%,BK640*OFFSET(SAP_Leadsheet!$D$141,SAP_Spreadsheet!$C641,SAP_Spreadsheet!BL$6))</f>
        <v>3.0388348406460777E-2</v>
      </c>
      <c r="BM641" s="329">
        <f ca="1">IF(SAP_Leadsheet!$C$11="TRANSACTOR",BL640*0%,BL640*OFFSET(SAP_Leadsheet!$D$141,SAP_Spreadsheet!$C641,SAP_Spreadsheet!BM$6))</f>
        <v>2.9627945952953299E-2</v>
      </c>
      <c r="BN641" s="329">
        <f ca="1">IF(SAP_Leadsheet!$C$11="TRANSACTOR",BM640*0%,BM640*OFFSET(SAP_Leadsheet!$D$141,SAP_Spreadsheet!$C641,SAP_Spreadsheet!BN$6))</f>
        <v>2.8940892185570832E-2</v>
      </c>
      <c r="BO641" s="329">
        <f ca="1">IF(SAP_Leadsheet!$C$11="TRANSACTOR",BN640*0%,BN640*OFFSET(SAP_Leadsheet!$D$141,SAP_Spreadsheet!$C641,SAP_Spreadsheet!BC$6))</f>
        <v>2.8267284498770001E-2</v>
      </c>
      <c r="BP641" s="329">
        <f ca="1">IF(SAP_Leadsheet!$C$11="TRANSACTOR",BO640*0%,BO640*OFFSET(SAP_Leadsheet!$D$141,SAP_Spreadsheet!$C641,SAP_Spreadsheet!BD$6))</f>
        <v>2.7571151952288545E-2</v>
      </c>
      <c r="BQ641" s="329">
        <f ca="1">IF(SAP_Leadsheet!$C$11="TRANSACTOR",BP640*0%,BP640*OFFSET(SAP_Leadsheet!$D$141,SAP_Spreadsheet!$C641,SAP_Spreadsheet!BE$6))</f>
        <v>2.6724899053829E-2</v>
      </c>
      <c r="BR641" s="329">
        <f ca="1">IF(SAP_Leadsheet!$C$11="TRANSACTOR",BQ640*0%,BQ640*OFFSET(SAP_Leadsheet!$D$141,SAP_Spreadsheet!$C641,SAP_Spreadsheet!BF$6))</f>
        <v>2.554458219205382E-2</v>
      </c>
      <c r="BS641" s="329">
        <f ca="1">IF(SAP_Leadsheet!$C$11="TRANSACTOR",BR640*0%,BR640*OFFSET(SAP_Leadsheet!$D$141,SAP_Spreadsheet!$C641,SAP_Spreadsheet!BG$6))</f>
        <v>2.4212284344349227E-2</v>
      </c>
      <c r="BT641" s="329">
        <f ca="1">IF(SAP_Leadsheet!$C$11="TRANSACTOR",BS640*0%,BS640*OFFSET(SAP_Leadsheet!$D$141,SAP_Spreadsheet!$C641,SAP_Spreadsheet!BH$6))</f>
        <v>2.2922881780380221E-2</v>
      </c>
      <c r="BU641" s="329">
        <f ca="1">IF(SAP_Leadsheet!$C$11="TRANSACTOR",BT640*0%,BT640*OFFSET(SAP_Leadsheet!$D$141,SAP_Spreadsheet!$C641,SAP_Spreadsheet!BI$6))</f>
        <v>2.1748378060446851E-2</v>
      </c>
      <c r="BV641" s="329">
        <f ca="1">IF(SAP_Leadsheet!$C$11="TRANSACTOR",BU640*0%,BU640*OFFSET(SAP_Leadsheet!$D$141,SAP_Spreadsheet!$C641,SAP_Spreadsheet!BJ$6))</f>
        <v>2.0702756195913375E-2</v>
      </c>
      <c r="BW641" s="329">
        <f ca="1">IF(SAP_Leadsheet!$C$11="TRANSACTOR",BV640*0%,BV640*OFFSET(SAP_Leadsheet!$D$141,SAP_Spreadsheet!$C641,SAP_Spreadsheet!BK$6))</f>
        <v>1.953294409247253E-2</v>
      </c>
      <c r="BX641" s="329">
        <f ca="1">IF(SAP_Leadsheet!$C$11="TRANSACTOR",BW640*0%,BW640*OFFSET(SAP_Leadsheet!$D$141,SAP_Spreadsheet!$C641,SAP_Spreadsheet!BL$6))</f>
        <v>0</v>
      </c>
      <c r="BY641" s="329">
        <f ca="1">IF(SAP_Leadsheet!$C$11="TRANSACTOR",BX640*0%,BX640*OFFSET(SAP_Leadsheet!$D$141,SAP_Spreadsheet!$C641,SAP_Spreadsheet!BM$6))</f>
        <v>0</v>
      </c>
      <c r="BZ641" s="329">
        <f ca="1">IF(SAP_Leadsheet!$C$11="TRANSACTOR",BY640*0%,BY640*OFFSET(SAP_Leadsheet!$D$141,SAP_Spreadsheet!$C641,SAP_Spreadsheet!BN$6))</f>
        <v>0</v>
      </c>
      <c r="CA641" s="253"/>
      <c r="CB641" s="253"/>
      <c r="CC641" s="253"/>
      <c r="CD641" s="253"/>
      <c r="CE641" s="253"/>
      <c r="CF641" s="253"/>
      <c r="CG641" s="253"/>
      <c r="CH641" s="253"/>
      <c r="CI641" s="253"/>
      <c r="CJ641" s="253"/>
      <c r="CK641" s="253"/>
      <c r="CL641" s="253"/>
    </row>
    <row r="642" spans="2:90" outlineLevel="1" x14ac:dyDescent="0.15">
      <c r="B642" s="267"/>
      <c r="C642" s="8">
        <v>10</v>
      </c>
      <c r="D642" s="210" t="s">
        <v>415</v>
      </c>
      <c r="F642" s="8" t="s">
        <v>461</v>
      </c>
      <c r="G642" s="329"/>
      <c r="H642" s="329">
        <f ca="1">IF(SAP_Leadsheet!$C$11="TRANSACTOR",G641*0%,G641*OFFSET(SAP_Leadsheet!$D$141,SAP_Spreadsheet!$C642,SAP_Spreadsheet!H$6))</f>
        <v>0</v>
      </c>
      <c r="I642" s="329">
        <f ca="1">IF(SAP_Leadsheet!$C$11="TRANSACTOR",H641*0%,H641*OFFSET(SAP_Leadsheet!$D$141,SAP_Spreadsheet!$C642,SAP_Spreadsheet!I$6))</f>
        <v>0</v>
      </c>
      <c r="J642" s="329">
        <f ca="1">IF(SAP_Leadsheet!$C$11="TRANSACTOR",I641*0%,I641*OFFSET(SAP_Leadsheet!$D$141,SAP_Spreadsheet!$C642,SAP_Spreadsheet!J$6))</f>
        <v>0</v>
      </c>
      <c r="K642" s="329">
        <f ca="1">IF(SAP_Leadsheet!$C$11="TRANSACTOR",J641*0%,J641*OFFSET(SAP_Leadsheet!$D$141,SAP_Spreadsheet!$C642,SAP_Spreadsheet!K$6))</f>
        <v>0</v>
      </c>
      <c r="L642" s="329">
        <f ca="1">IF(SAP_Leadsheet!$C$11="TRANSACTOR",K641*0%,K641*OFFSET(SAP_Leadsheet!$D$141,SAP_Spreadsheet!$C642,SAP_Spreadsheet!L$6))</f>
        <v>0</v>
      </c>
      <c r="M642" s="329">
        <f ca="1">IF(SAP_Leadsheet!$C$11="TRANSACTOR",L641*0%,L641*OFFSET(SAP_Leadsheet!$D$141,SAP_Spreadsheet!$C642,SAP_Spreadsheet!M$6))</f>
        <v>0</v>
      </c>
      <c r="N642" s="329">
        <f ca="1">IF(SAP_Leadsheet!$C$11="TRANSACTOR",M641*0%,M641*OFFSET(SAP_Leadsheet!$D$141,SAP_Spreadsheet!$C642,SAP_Spreadsheet!N$6))</f>
        <v>0</v>
      </c>
      <c r="O642" s="329">
        <f ca="1">IF(SAP_Leadsheet!$C$11="TRANSACTOR",N641*0%,N641*OFFSET(SAP_Leadsheet!$D$141,SAP_Spreadsheet!$C642,SAP_Spreadsheet!O$6))</f>
        <v>0</v>
      </c>
      <c r="P642" s="329">
        <f ca="1">IF(SAP_Leadsheet!$C$11="TRANSACTOR",O641*0%,O641*OFFSET(SAP_Leadsheet!$D$141,SAP_Spreadsheet!$C642,SAP_Spreadsheet!P$6))</f>
        <v>0</v>
      </c>
      <c r="Q642" s="329">
        <f ca="1">IF(SAP_Leadsheet!$C$11="TRANSACTOR",P641*0%,P641*OFFSET(SAP_Leadsheet!$D$141,SAP_Spreadsheet!$C642,SAP_Spreadsheet!Q$6))</f>
        <v>9.3647469800394623E-2</v>
      </c>
      <c r="R642" s="329">
        <f ca="1">IF(SAP_Leadsheet!$C$11="TRANSACTOR",Q641*0%,Q641*OFFSET(SAP_Leadsheet!$D$141,SAP_Spreadsheet!$C642,SAP_Spreadsheet!R$6))</f>
        <v>0.1658832994598245</v>
      </c>
      <c r="S642" s="329">
        <f ca="1">IF(SAP_Leadsheet!$C$11="TRANSACTOR",R641*0%,R641*OFFSET(SAP_Leadsheet!$D$141,SAP_Spreadsheet!$C642,SAP_Spreadsheet!S$6))</f>
        <v>0.18651732295737977</v>
      </c>
      <c r="T642" s="329">
        <f ca="1">IF(SAP_Leadsheet!$C$11="TRANSACTOR",S641*0%,S641*OFFSET(SAP_Leadsheet!$D$141,SAP_Spreadsheet!$C642,SAP_Spreadsheet!T$6))</f>
        <v>0.17325494594545784</v>
      </c>
      <c r="U642" s="329">
        <f ca="1">IF(SAP_Leadsheet!$C$11="TRANSACTOR",T641*0%,T641*OFFSET(SAP_Leadsheet!$D$141,SAP_Spreadsheet!$C642,SAP_Spreadsheet!U$6))</f>
        <v>0.15403625659769771</v>
      </c>
      <c r="V642" s="329">
        <f ca="1">IF(SAP_Leadsheet!$C$11="TRANSACTOR",U641*0%,U641*OFFSET(SAP_Leadsheet!$D$141,SAP_Spreadsheet!$C642,SAP_Spreadsheet!V$6))</f>
        <v>0.14212762648198218</v>
      </c>
      <c r="W642" s="329">
        <f ca="1">IF(SAP_Leadsheet!$C$11="TRANSACTOR",V641*0%,V641*OFFSET(SAP_Leadsheet!$D$141,SAP_Spreadsheet!$C642,SAP_Spreadsheet!W$6))</f>
        <v>0.13964957436051534</v>
      </c>
      <c r="X642" s="329">
        <f ca="1">IF(SAP_Leadsheet!$C$11="TRANSACTOR",W641*0%,W641*OFFSET(SAP_Leadsheet!$D$141,SAP_Spreadsheet!$C642,SAP_Spreadsheet!X$6))</f>
        <v>0.14030152239153035</v>
      </c>
      <c r="Y642" s="329">
        <f ca="1">IF(SAP_Leadsheet!$C$11="TRANSACTOR",X641*0%,X641*OFFSET(SAP_Leadsheet!$D$141,SAP_Spreadsheet!$C642,SAP_Spreadsheet!Y$6))</f>
        <v>0.13946799395566337</v>
      </c>
      <c r="Z642" s="329">
        <f ca="1">IF(SAP_Leadsheet!$C$11="TRANSACTOR",Y641*0%,Y641*OFFSET(SAP_Leadsheet!$D$141,SAP_Spreadsheet!$C642,SAP_Spreadsheet!Z$6))</f>
        <v>0.13757769284779228</v>
      </c>
      <c r="AA642" s="329">
        <f ca="1">IF(SAP_Leadsheet!$C$11="TRANSACTOR",Z641*0%,Z641*OFFSET(SAP_Leadsheet!$D$141,SAP_Spreadsheet!$C642,SAP_Spreadsheet!AA$6))</f>
        <v>0.13415248819232053</v>
      </c>
      <c r="AB642" s="329">
        <f ca="1">IF(SAP_Leadsheet!$C$11="TRANSACTOR",AA641*0%,AA641*OFFSET(SAP_Leadsheet!$D$141,SAP_Spreadsheet!$C642,SAP_Spreadsheet!AB$6))</f>
        <v>0.11837002080515802</v>
      </c>
      <c r="AC642" s="329">
        <f ca="1">IF(SAP_Leadsheet!$C$11="TRANSACTOR",AB641*0%,AB641*OFFSET(SAP_Leadsheet!$D$141,SAP_Spreadsheet!$C642,SAP_Spreadsheet!AC$6))</f>
        <v>0.11603027144852313</v>
      </c>
      <c r="AD642" s="329">
        <f ca="1">IF(SAP_Leadsheet!$C$11="TRANSACTOR",AC641*0%,AC641*OFFSET(SAP_Leadsheet!$D$141,SAP_Spreadsheet!$C642,SAP_Spreadsheet!AD$6))</f>
        <v>0.11453191810790728</v>
      </c>
      <c r="AE642" s="329">
        <f ca="1">IF(SAP_Leadsheet!$C$11="TRANSACTOR",AD641*0%,AD641*OFFSET(SAP_Leadsheet!$D$141,SAP_Spreadsheet!$C642,SAP_Spreadsheet!AE$6))</f>
        <v>0.11317786347959652</v>
      </c>
      <c r="AF642" s="329">
        <f ca="1">IF(SAP_Leadsheet!$C$11="TRANSACTOR",AE641*0%,AE641*OFFSET(SAP_Leadsheet!$D$141,SAP_Spreadsheet!$C642,SAP_Spreadsheet!AF$6))</f>
        <v>0.11154640930221539</v>
      </c>
      <c r="AG642" s="329">
        <f ca="1">IF(SAP_Leadsheet!$C$11="TRANSACTOR",AF641*0%,AF641*OFFSET(SAP_Leadsheet!$D$141,SAP_Spreadsheet!$C642,SAP_Spreadsheet!AG$6))</f>
        <v>0.10925898489911155</v>
      </c>
      <c r="AH642" s="329">
        <f ca="1">IF(SAP_Leadsheet!$C$11="TRANSACTOR",AG641*0%,AG641*OFFSET(SAP_Leadsheet!$D$141,SAP_Spreadsheet!$C642,SAP_Spreadsheet!AH$6))</f>
        <v>0.10702919754348596</v>
      </c>
      <c r="AI642" s="329">
        <f ca="1">IF(SAP_Leadsheet!$C$11="TRANSACTOR",AH641*0%,AH641*OFFSET(SAP_Leadsheet!$D$141,SAP_Spreadsheet!$C642,SAP_Spreadsheet!AI$6))</f>
        <v>0.10503976885461747</v>
      </c>
      <c r="AJ642" s="329">
        <f ca="1">IF(SAP_Leadsheet!$C$11="TRANSACTOR",AI641*0%,AI641*OFFSET(SAP_Leadsheet!$D$141,SAP_Spreadsheet!$C642,SAP_Spreadsheet!AJ$6))</f>
        <v>0.10273610957477571</v>
      </c>
      <c r="AK642" s="329">
        <f ca="1">IF(SAP_Leadsheet!$C$11="TRANSACTOR",AJ641*0%,AJ641*OFFSET(SAP_Leadsheet!$D$141,SAP_Spreadsheet!$C642,SAP_Spreadsheet!AK$6))</f>
        <v>0.10071492767464715</v>
      </c>
      <c r="AL642" s="329">
        <f ca="1">IF(SAP_Leadsheet!$C$11="TRANSACTOR",AK641*0%,AK641*OFFSET(SAP_Leadsheet!$D$141,SAP_Spreadsheet!$C642,SAP_Spreadsheet!AL$6))</f>
        <v>9.8796752844321503E-2</v>
      </c>
      <c r="AM642" s="329">
        <f ca="1">IF(SAP_Leadsheet!$C$11="TRANSACTOR",AL641*0%,AL641*OFFSET(SAP_Leadsheet!$D$141,SAP_Spreadsheet!$C642,SAP_Spreadsheet!AM$6))</f>
        <v>9.6711909928467579E-2</v>
      </c>
      <c r="AN642" s="329">
        <f ca="1">IF(SAP_Leadsheet!$C$11="TRANSACTOR",AM641*0%,AM641*OFFSET(SAP_Leadsheet!$D$141,SAP_Spreadsheet!$C642,SAP_Spreadsheet!AN$6))</f>
        <v>8.8955222499547806E-2</v>
      </c>
      <c r="AO642" s="329">
        <f ca="1">IF(SAP_Leadsheet!$C$11="TRANSACTOR",AN641*0%,AN641*OFFSET(SAP_Leadsheet!$D$141,SAP_Spreadsheet!$C642,SAP_Spreadsheet!AO$6))</f>
        <v>8.6695721344553806E-2</v>
      </c>
      <c r="AP642" s="329">
        <f ca="1">IF(SAP_Leadsheet!$C$11="TRANSACTOR",AO641*0%,AO641*OFFSET(SAP_Leadsheet!$D$141,SAP_Spreadsheet!$C642,SAP_Spreadsheet!AP$6))</f>
        <v>8.5207170802242799E-2</v>
      </c>
      <c r="AQ642" s="329">
        <f ca="1">IF(SAP_Leadsheet!$C$11="TRANSACTOR",AP641*0%,AP641*OFFSET(SAP_Leadsheet!$D$141,SAP_Spreadsheet!$C642,SAP_Spreadsheet!AQ$6))</f>
        <v>8.4129285384021216E-2</v>
      </c>
      <c r="AR642" s="329">
        <f ca="1">IF(SAP_Leadsheet!$C$11="TRANSACTOR",AQ641*0%,AQ641*OFFSET(SAP_Leadsheet!$D$141,SAP_Spreadsheet!$C642,SAP_Spreadsheet!AR$6))</f>
        <v>8.3079206558665228E-2</v>
      </c>
      <c r="AS642" s="329">
        <f ca="1">IF(SAP_Leadsheet!$C$11="TRANSACTOR",AR641*0%,AR641*OFFSET(SAP_Leadsheet!$D$141,SAP_Spreadsheet!$C642,SAP_Spreadsheet!AS$6))</f>
        <v>8.1743983382790833E-2</v>
      </c>
      <c r="AT642" s="329">
        <f ca="1">IF(SAP_Leadsheet!$C$11="TRANSACTOR",AS641*0%,AS641*OFFSET(SAP_Leadsheet!$D$141,SAP_Spreadsheet!$C642,SAP_Spreadsheet!AT$6))</f>
        <v>8.031104873183785E-2</v>
      </c>
      <c r="AU642" s="329">
        <f ca="1">IF(SAP_Leadsheet!$C$11="TRANSACTOR",AT641*0%,AT641*OFFSET(SAP_Leadsheet!$D$141,SAP_Spreadsheet!$C642,SAP_Spreadsheet!AU$6))</f>
        <v>7.8947131063202336E-2</v>
      </c>
      <c r="AV642" s="329">
        <f ca="1">IF(SAP_Leadsheet!$C$11="TRANSACTOR",AU641*0%,AU641*OFFSET(SAP_Leadsheet!$D$141,SAP_Spreadsheet!$C642,SAP_Spreadsheet!AV$6))</f>
        <v>7.7274282669161684E-2</v>
      </c>
      <c r="AW642" s="329">
        <f ca="1">IF(SAP_Leadsheet!$C$11="TRANSACTOR",AV641*0%,AV641*OFFSET(SAP_Leadsheet!$D$141,SAP_Spreadsheet!$C642,SAP_Spreadsheet!AW$6))</f>
        <v>7.5881047568418819E-2</v>
      </c>
      <c r="AX642" s="329">
        <f ca="1">IF(SAP_Leadsheet!$C$11="TRANSACTOR",AW641*0%,AW641*OFFSET(SAP_Leadsheet!$D$141,SAP_Spreadsheet!$C642,SAP_Spreadsheet!AX$6))</f>
        <v>7.0761335468046013E-2</v>
      </c>
      <c r="AY642" s="329">
        <f ca="1">IF(SAP_Leadsheet!$C$11="TRANSACTOR",AX641*0%,AX641*OFFSET(SAP_Leadsheet!$D$141,SAP_Spreadsheet!$C642,SAP_Spreadsheet!AY$6))</f>
        <v>6.6988201957455237E-2</v>
      </c>
      <c r="AZ642" s="329">
        <f ca="1">IF(SAP_Leadsheet!$C$11="TRANSACTOR",AY641*0%,AY641*OFFSET(SAP_Leadsheet!$D$141,SAP_Spreadsheet!$C642,SAP_Spreadsheet!AZ$6))</f>
        <v>5.4876922206179769E-2</v>
      </c>
      <c r="BA642" s="329">
        <f ca="1">IF(SAP_Leadsheet!$C$11="TRANSACTOR",AZ641*0%,AZ641*OFFSET(SAP_Leadsheet!$D$141,SAP_Spreadsheet!$C642,SAP_Spreadsheet!BA$6))</f>
        <v>5.3691248606675616E-2</v>
      </c>
      <c r="BB642" s="329">
        <f ca="1">IF(SAP_Leadsheet!$C$11="TRANSACTOR",BA641*0%,BA641*OFFSET(SAP_Leadsheet!$D$141,SAP_Spreadsheet!$C642,SAP_Spreadsheet!BB$6))</f>
        <v>5.2712712347610442E-2</v>
      </c>
      <c r="BC642" s="329">
        <f ca="1">IF(SAP_Leadsheet!$C$11="TRANSACTOR",BB641*0%,BB641*OFFSET(SAP_Leadsheet!$D$141,SAP_Spreadsheet!$C642,SAP_Spreadsheet!BC$6))</f>
        <v>5.1875058351388059E-2</v>
      </c>
      <c r="BD642" s="329">
        <f ca="1">IF(SAP_Leadsheet!$C$11="TRANSACTOR",BC641*0%,BC641*OFFSET(SAP_Leadsheet!$D$141,SAP_Spreadsheet!$C642,SAP_Spreadsheet!BD$6))</f>
        <v>5.1062584825100274E-2</v>
      </c>
      <c r="BE642" s="329">
        <f ca="1">IF(SAP_Leadsheet!$C$11="TRANSACTOR",BD641*0%,BD641*OFFSET(SAP_Leadsheet!$D$141,SAP_Spreadsheet!$C642,SAP_Spreadsheet!BE$6))</f>
        <v>5.0206714559686304E-2</v>
      </c>
      <c r="BF642" s="329">
        <f ca="1">IF(SAP_Leadsheet!$C$11="TRANSACTOR",BE641*0%,BE641*OFFSET(SAP_Leadsheet!$D$141,SAP_Spreadsheet!$C642,SAP_Spreadsheet!BF$6))</f>
        <v>4.9302611803004978E-2</v>
      </c>
      <c r="BG642" s="329">
        <f ca="1">IF(SAP_Leadsheet!$C$11="TRANSACTOR",BF641*0%,BF641*OFFSET(SAP_Leadsheet!$D$141,SAP_Spreadsheet!$C642,SAP_Spreadsheet!BG$6))</f>
        <v>4.8365034874034388E-2</v>
      </c>
      <c r="BH642" s="329">
        <f ca="1">IF(SAP_Leadsheet!$C$11="TRANSACTOR",BG641*0%,BG641*OFFSET(SAP_Leadsheet!$D$141,SAP_Spreadsheet!$C642,SAP_Spreadsheet!BH$6))</f>
        <v>4.7395965506959147E-2</v>
      </c>
      <c r="BI642" s="329">
        <f ca="1">IF(SAP_Leadsheet!$C$11="TRANSACTOR",BH641*0%,BH641*OFFSET(SAP_Leadsheet!$D$141,SAP_Spreadsheet!$C642,SAP_Spreadsheet!BI$6))</f>
        <v>4.6378980908840135E-2</v>
      </c>
      <c r="BJ642" s="329">
        <f ca="1">IF(SAP_Leadsheet!$C$11="TRANSACTOR",BI641*0%,BI641*OFFSET(SAP_Leadsheet!$D$141,SAP_Spreadsheet!$C642,SAP_Spreadsheet!BJ$6))</f>
        <v>4.5290265758944834E-2</v>
      </c>
      <c r="BK642" s="329">
        <f ca="1">IF(SAP_Leadsheet!$C$11="TRANSACTOR",BJ641*0%,BJ641*OFFSET(SAP_Leadsheet!$D$141,SAP_Spreadsheet!$C642,SAP_Spreadsheet!BK$6))</f>
        <v>4.3085931448272691E-2</v>
      </c>
      <c r="BL642" s="329">
        <f ca="1">IF(SAP_Leadsheet!$C$11="TRANSACTOR",BK641*0%,BK641*OFFSET(SAP_Leadsheet!$D$141,SAP_Spreadsheet!$C642,SAP_Spreadsheet!BL$6))</f>
        <v>3.1253519885100313E-2</v>
      </c>
      <c r="BM642" s="329">
        <f ca="1">IF(SAP_Leadsheet!$C$11="TRANSACTOR",BL641*0%,BL641*OFFSET(SAP_Leadsheet!$D$141,SAP_Spreadsheet!$C642,SAP_Spreadsheet!BM$6))</f>
        <v>3.0388348406460777E-2</v>
      </c>
      <c r="BN642" s="329">
        <f ca="1">IF(SAP_Leadsheet!$C$11="TRANSACTOR",BM641*0%,BM641*OFFSET(SAP_Leadsheet!$D$141,SAP_Spreadsheet!$C642,SAP_Spreadsheet!BN$6))</f>
        <v>2.9627945952953299E-2</v>
      </c>
      <c r="BO642" s="329">
        <f ca="1">IF(SAP_Leadsheet!$C$11="TRANSACTOR",BN641*0%,BN641*OFFSET(SAP_Leadsheet!$D$141,SAP_Spreadsheet!$C642,SAP_Spreadsheet!BC$6))</f>
        <v>2.8940892185570832E-2</v>
      </c>
      <c r="BP642" s="329">
        <f ca="1">IF(SAP_Leadsheet!$C$11="TRANSACTOR",BO641*0%,BO641*OFFSET(SAP_Leadsheet!$D$141,SAP_Spreadsheet!$C642,SAP_Spreadsheet!BD$6))</f>
        <v>2.8267284498770001E-2</v>
      </c>
      <c r="BQ642" s="329">
        <f ca="1">IF(SAP_Leadsheet!$C$11="TRANSACTOR",BP641*0%,BP641*OFFSET(SAP_Leadsheet!$D$141,SAP_Spreadsheet!$C642,SAP_Spreadsheet!BE$6))</f>
        <v>2.7571151952288545E-2</v>
      </c>
      <c r="BR642" s="329">
        <f ca="1">IF(SAP_Leadsheet!$C$11="TRANSACTOR",BQ641*0%,BQ641*OFFSET(SAP_Leadsheet!$D$141,SAP_Spreadsheet!$C642,SAP_Spreadsheet!BF$6))</f>
        <v>2.6724899053829E-2</v>
      </c>
      <c r="BS642" s="329">
        <f ca="1">IF(SAP_Leadsheet!$C$11="TRANSACTOR",BR641*0%,BR641*OFFSET(SAP_Leadsheet!$D$141,SAP_Spreadsheet!$C642,SAP_Spreadsheet!BG$6))</f>
        <v>2.554458219205382E-2</v>
      </c>
      <c r="BT642" s="329">
        <f ca="1">IF(SAP_Leadsheet!$C$11="TRANSACTOR",BS641*0%,BS641*OFFSET(SAP_Leadsheet!$D$141,SAP_Spreadsheet!$C642,SAP_Spreadsheet!BH$6))</f>
        <v>2.4212284344349227E-2</v>
      </c>
      <c r="BU642" s="329">
        <f ca="1">IF(SAP_Leadsheet!$C$11="TRANSACTOR",BT641*0%,BT641*OFFSET(SAP_Leadsheet!$D$141,SAP_Spreadsheet!$C642,SAP_Spreadsheet!BI$6))</f>
        <v>2.2922881780380221E-2</v>
      </c>
      <c r="BV642" s="329">
        <f ca="1">IF(SAP_Leadsheet!$C$11="TRANSACTOR",BU641*0%,BU641*OFFSET(SAP_Leadsheet!$D$141,SAP_Spreadsheet!$C642,SAP_Spreadsheet!BJ$6))</f>
        <v>2.1748378060446851E-2</v>
      </c>
      <c r="BW642" s="329">
        <f ca="1">IF(SAP_Leadsheet!$C$11="TRANSACTOR",BV641*0%,BV641*OFFSET(SAP_Leadsheet!$D$141,SAP_Spreadsheet!$C642,SAP_Spreadsheet!BK$6))</f>
        <v>2.0702756195913375E-2</v>
      </c>
      <c r="BX642" s="329">
        <f ca="1">IF(SAP_Leadsheet!$C$11="TRANSACTOR",BW641*0%,BW641*OFFSET(SAP_Leadsheet!$D$141,SAP_Spreadsheet!$C642,SAP_Spreadsheet!BL$6))</f>
        <v>1.953294409247253E-2</v>
      </c>
      <c r="BY642" s="329">
        <f ca="1">IF(SAP_Leadsheet!$C$11="TRANSACTOR",BX641*0%,BX641*OFFSET(SAP_Leadsheet!$D$141,SAP_Spreadsheet!$C642,SAP_Spreadsheet!BM$6))</f>
        <v>0</v>
      </c>
      <c r="BZ642" s="329">
        <f ca="1">IF(SAP_Leadsheet!$C$11="TRANSACTOR",BY641*0%,BY641*OFFSET(SAP_Leadsheet!$D$141,SAP_Spreadsheet!$C642,SAP_Spreadsheet!BN$6))</f>
        <v>0</v>
      </c>
      <c r="CA642" s="253"/>
      <c r="CB642" s="253"/>
      <c r="CC642" s="253"/>
      <c r="CD642" s="253"/>
      <c r="CE642" s="253"/>
      <c r="CF642" s="253"/>
      <c r="CG642" s="253"/>
      <c r="CH642" s="253"/>
      <c r="CI642" s="253"/>
      <c r="CJ642" s="253"/>
      <c r="CK642" s="253"/>
      <c r="CL642" s="253"/>
    </row>
    <row r="643" spans="2:90" outlineLevel="1" x14ac:dyDescent="0.15">
      <c r="B643" s="267"/>
      <c r="C643" s="8">
        <v>11</v>
      </c>
      <c r="D643" s="210" t="s">
        <v>416</v>
      </c>
      <c r="F643" s="8" t="s">
        <v>461</v>
      </c>
      <c r="G643" s="329"/>
      <c r="H643" s="329">
        <f ca="1">IF(SAP_Leadsheet!$C$11="TRANSACTOR",G642*0%,G642*OFFSET(SAP_Leadsheet!$D$141,SAP_Spreadsheet!$C643,SAP_Spreadsheet!H$6))</f>
        <v>0</v>
      </c>
      <c r="I643" s="329">
        <f ca="1">IF(SAP_Leadsheet!$C$11="TRANSACTOR",H642*0%,H642*OFFSET(SAP_Leadsheet!$D$141,SAP_Spreadsheet!$C643,SAP_Spreadsheet!I$6))</f>
        <v>0</v>
      </c>
      <c r="J643" s="329">
        <f ca="1">IF(SAP_Leadsheet!$C$11="TRANSACTOR",I642*0%,I642*OFFSET(SAP_Leadsheet!$D$141,SAP_Spreadsheet!$C643,SAP_Spreadsheet!J$6))</f>
        <v>0</v>
      </c>
      <c r="K643" s="329">
        <f ca="1">IF(SAP_Leadsheet!$C$11="TRANSACTOR",J642*0%,J642*OFFSET(SAP_Leadsheet!$D$141,SAP_Spreadsheet!$C643,SAP_Spreadsheet!K$6))</f>
        <v>0</v>
      </c>
      <c r="L643" s="329">
        <f ca="1">IF(SAP_Leadsheet!$C$11="TRANSACTOR",K642*0%,K642*OFFSET(SAP_Leadsheet!$D$141,SAP_Spreadsheet!$C643,SAP_Spreadsheet!L$6))</f>
        <v>0</v>
      </c>
      <c r="M643" s="329">
        <f ca="1">IF(SAP_Leadsheet!$C$11="TRANSACTOR",L642*0%,L642*OFFSET(SAP_Leadsheet!$D$141,SAP_Spreadsheet!$C643,SAP_Spreadsheet!M$6))</f>
        <v>0</v>
      </c>
      <c r="N643" s="329">
        <f ca="1">IF(SAP_Leadsheet!$C$11="TRANSACTOR",M642*0%,M642*OFFSET(SAP_Leadsheet!$D$141,SAP_Spreadsheet!$C643,SAP_Spreadsheet!N$6))</f>
        <v>0</v>
      </c>
      <c r="O643" s="329">
        <f ca="1">IF(SAP_Leadsheet!$C$11="TRANSACTOR",N642*0%,N642*OFFSET(SAP_Leadsheet!$D$141,SAP_Spreadsheet!$C643,SAP_Spreadsheet!O$6))</f>
        <v>0</v>
      </c>
      <c r="P643" s="329">
        <f ca="1">IF(SAP_Leadsheet!$C$11="TRANSACTOR",O642*0%,O642*OFFSET(SAP_Leadsheet!$D$141,SAP_Spreadsheet!$C643,SAP_Spreadsheet!P$6))</f>
        <v>0</v>
      </c>
      <c r="Q643" s="329">
        <f ca="1">IF(SAP_Leadsheet!$C$11="TRANSACTOR",P642*0%,P642*OFFSET(SAP_Leadsheet!$D$141,SAP_Spreadsheet!$C643,SAP_Spreadsheet!Q$6))</f>
        <v>0</v>
      </c>
      <c r="R643" s="329">
        <f ca="1">IF(SAP_Leadsheet!$C$11="TRANSACTOR",Q642*0%,Q642*OFFSET(SAP_Leadsheet!$D$141,SAP_Spreadsheet!$C643,SAP_Spreadsheet!R$6))</f>
        <v>9.3647469800394623E-2</v>
      </c>
      <c r="S643" s="329">
        <f ca="1">IF(SAP_Leadsheet!$C$11="TRANSACTOR",R642*0%,R642*OFFSET(SAP_Leadsheet!$D$141,SAP_Spreadsheet!$C643,SAP_Spreadsheet!S$6))</f>
        <v>0.1658832994598245</v>
      </c>
      <c r="T643" s="329">
        <f ca="1">IF(SAP_Leadsheet!$C$11="TRANSACTOR",S642*0%,S642*OFFSET(SAP_Leadsheet!$D$141,SAP_Spreadsheet!$C643,SAP_Spreadsheet!T$6))</f>
        <v>0.18651732295737977</v>
      </c>
      <c r="U643" s="329">
        <f ca="1">IF(SAP_Leadsheet!$C$11="TRANSACTOR",T642*0%,T642*OFFSET(SAP_Leadsheet!$D$141,SAP_Spreadsheet!$C643,SAP_Spreadsheet!U$6))</f>
        <v>0.17325494594545784</v>
      </c>
      <c r="V643" s="329">
        <f ca="1">IF(SAP_Leadsheet!$C$11="TRANSACTOR",U642*0%,U642*OFFSET(SAP_Leadsheet!$D$141,SAP_Spreadsheet!$C643,SAP_Spreadsheet!V$6))</f>
        <v>0.15403625659769771</v>
      </c>
      <c r="W643" s="329">
        <f ca="1">IF(SAP_Leadsheet!$C$11="TRANSACTOR",V642*0%,V642*OFFSET(SAP_Leadsheet!$D$141,SAP_Spreadsheet!$C643,SAP_Spreadsheet!W$6))</f>
        <v>0.14212762648198218</v>
      </c>
      <c r="X643" s="329">
        <f ca="1">IF(SAP_Leadsheet!$C$11="TRANSACTOR",W642*0%,W642*OFFSET(SAP_Leadsheet!$D$141,SAP_Spreadsheet!$C643,SAP_Spreadsheet!X$6))</f>
        <v>0.13964957436051534</v>
      </c>
      <c r="Y643" s="329">
        <f ca="1">IF(SAP_Leadsheet!$C$11="TRANSACTOR",X642*0%,X642*OFFSET(SAP_Leadsheet!$D$141,SAP_Spreadsheet!$C643,SAP_Spreadsheet!Y$6))</f>
        <v>0.14030152239153035</v>
      </c>
      <c r="Z643" s="329">
        <f ca="1">IF(SAP_Leadsheet!$C$11="TRANSACTOR",Y642*0%,Y642*OFFSET(SAP_Leadsheet!$D$141,SAP_Spreadsheet!$C643,SAP_Spreadsheet!Z$6))</f>
        <v>0.13946799395566337</v>
      </c>
      <c r="AA643" s="329">
        <f ca="1">IF(SAP_Leadsheet!$C$11="TRANSACTOR",Z642*0%,Z642*OFFSET(SAP_Leadsheet!$D$141,SAP_Spreadsheet!$C643,SAP_Spreadsheet!AA$6))</f>
        <v>0.13757769284779228</v>
      </c>
      <c r="AB643" s="329">
        <f ca="1">IF(SAP_Leadsheet!$C$11="TRANSACTOR",AA642*0%,AA642*OFFSET(SAP_Leadsheet!$D$141,SAP_Spreadsheet!$C643,SAP_Spreadsheet!AB$6))</f>
        <v>0.13415248819232053</v>
      </c>
      <c r="AC643" s="329">
        <f ca="1">IF(SAP_Leadsheet!$C$11="TRANSACTOR",AB642*0%,AB642*OFFSET(SAP_Leadsheet!$D$141,SAP_Spreadsheet!$C643,SAP_Spreadsheet!AC$6))</f>
        <v>0.11837002080515802</v>
      </c>
      <c r="AD643" s="329">
        <f ca="1">IF(SAP_Leadsheet!$C$11="TRANSACTOR",AC642*0%,AC642*OFFSET(SAP_Leadsheet!$D$141,SAP_Spreadsheet!$C643,SAP_Spreadsheet!AD$6))</f>
        <v>0.11603027144852313</v>
      </c>
      <c r="AE643" s="329">
        <f ca="1">IF(SAP_Leadsheet!$C$11="TRANSACTOR",AD642*0%,AD642*OFFSET(SAP_Leadsheet!$D$141,SAP_Spreadsheet!$C643,SAP_Spreadsheet!AE$6))</f>
        <v>0.11453191810790728</v>
      </c>
      <c r="AF643" s="329">
        <f ca="1">IF(SAP_Leadsheet!$C$11="TRANSACTOR",AE642*0%,AE642*OFFSET(SAP_Leadsheet!$D$141,SAP_Spreadsheet!$C643,SAP_Spreadsheet!AF$6))</f>
        <v>0.11317786347959652</v>
      </c>
      <c r="AG643" s="329">
        <f ca="1">IF(SAP_Leadsheet!$C$11="TRANSACTOR",AF642*0%,AF642*OFFSET(SAP_Leadsheet!$D$141,SAP_Spreadsheet!$C643,SAP_Spreadsheet!AG$6))</f>
        <v>0.11154640930221539</v>
      </c>
      <c r="AH643" s="329">
        <f ca="1">IF(SAP_Leadsheet!$C$11="TRANSACTOR",AG642*0%,AG642*OFFSET(SAP_Leadsheet!$D$141,SAP_Spreadsheet!$C643,SAP_Spreadsheet!AH$6))</f>
        <v>0.10925898489911155</v>
      </c>
      <c r="AI643" s="329">
        <f ca="1">IF(SAP_Leadsheet!$C$11="TRANSACTOR",AH642*0%,AH642*OFFSET(SAP_Leadsheet!$D$141,SAP_Spreadsheet!$C643,SAP_Spreadsheet!AI$6))</f>
        <v>0.10702919754348596</v>
      </c>
      <c r="AJ643" s="329">
        <f ca="1">IF(SAP_Leadsheet!$C$11="TRANSACTOR",AI642*0%,AI642*OFFSET(SAP_Leadsheet!$D$141,SAP_Spreadsheet!$C643,SAP_Spreadsheet!AJ$6))</f>
        <v>0.10503976885461747</v>
      </c>
      <c r="AK643" s="329">
        <f ca="1">IF(SAP_Leadsheet!$C$11="TRANSACTOR",AJ642*0%,AJ642*OFFSET(SAP_Leadsheet!$D$141,SAP_Spreadsheet!$C643,SAP_Spreadsheet!AK$6))</f>
        <v>0.10273610957477571</v>
      </c>
      <c r="AL643" s="329">
        <f ca="1">IF(SAP_Leadsheet!$C$11="TRANSACTOR",AK642*0%,AK642*OFFSET(SAP_Leadsheet!$D$141,SAP_Spreadsheet!$C643,SAP_Spreadsheet!AL$6))</f>
        <v>0.10071492767464715</v>
      </c>
      <c r="AM643" s="329">
        <f ca="1">IF(SAP_Leadsheet!$C$11="TRANSACTOR",AL642*0%,AL642*OFFSET(SAP_Leadsheet!$D$141,SAP_Spreadsheet!$C643,SAP_Spreadsheet!AM$6))</f>
        <v>9.8796752844321503E-2</v>
      </c>
      <c r="AN643" s="329">
        <f ca="1">IF(SAP_Leadsheet!$C$11="TRANSACTOR",AM642*0%,AM642*OFFSET(SAP_Leadsheet!$D$141,SAP_Spreadsheet!$C643,SAP_Spreadsheet!AN$6))</f>
        <v>9.6711909928467579E-2</v>
      </c>
      <c r="AO643" s="329">
        <f ca="1">IF(SAP_Leadsheet!$C$11="TRANSACTOR",AN642*0%,AN642*OFFSET(SAP_Leadsheet!$D$141,SAP_Spreadsheet!$C643,SAP_Spreadsheet!AO$6))</f>
        <v>8.8955222499547806E-2</v>
      </c>
      <c r="AP643" s="329">
        <f ca="1">IF(SAP_Leadsheet!$C$11="TRANSACTOR",AO642*0%,AO642*OFFSET(SAP_Leadsheet!$D$141,SAP_Spreadsheet!$C643,SAP_Spreadsheet!AP$6))</f>
        <v>8.6695721344553806E-2</v>
      </c>
      <c r="AQ643" s="329">
        <f ca="1">IF(SAP_Leadsheet!$C$11="TRANSACTOR",AP642*0%,AP642*OFFSET(SAP_Leadsheet!$D$141,SAP_Spreadsheet!$C643,SAP_Spreadsheet!AQ$6))</f>
        <v>8.5207170802242799E-2</v>
      </c>
      <c r="AR643" s="329">
        <f ca="1">IF(SAP_Leadsheet!$C$11="TRANSACTOR",AQ642*0%,AQ642*OFFSET(SAP_Leadsheet!$D$141,SAP_Spreadsheet!$C643,SAP_Spreadsheet!AR$6))</f>
        <v>8.4129285384021216E-2</v>
      </c>
      <c r="AS643" s="329">
        <f ca="1">IF(SAP_Leadsheet!$C$11="TRANSACTOR",AR642*0%,AR642*OFFSET(SAP_Leadsheet!$D$141,SAP_Spreadsheet!$C643,SAP_Spreadsheet!AS$6))</f>
        <v>8.3079206558665228E-2</v>
      </c>
      <c r="AT643" s="329">
        <f ca="1">IF(SAP_Leadsheet!$C$11="TRANSACTOR",AS642*0%,AS642*OFFSET(SAP_Leadsheet!$D$141,SAP_Spreadsheet!$C643,SAP_Spreadsheet!AT$6))</f>
        <v>8.1743983382790833E-2</v>
      </c>
      <c r="AU643" s="329">
        <f ca="1">IF(SAP_Leadsheet!$C$11="TRANSACTOR",AT642*0%,AT642*OFFSET(SAP_Leadsheet!$D$141,SAP_Spreadsheet!$C643,SAP_Spreadsheet!AU$6))</f>
        <v>8.031104873183785E-2</v>
      </c>
      <c r="AV643" s="329">
        <f ca="1">IF(SAP_Leadsheet!$C$11="TRANSACTOR",AU642*0%,AU642*OFFSET(SAP_Leadsheet!$D$141,SAP_Spreadsheet!$C643,SAP_Spreadsheet!AV$6))</f>
        <v>7.8947131063202336E-2</v>
      </c>
      <c r="AW643" s="329">
        <f ca="1">IF(SAP_Leadsheet!$C$11="TRANSACTOR",AV642*0%,AV642*OFFSET(SAP_Leadsheet!$D$141,SAP_Spreadsheet!$C643,SAP_Spreadsheet!AW$6))</f>
        <v>7.7274282669161684E-2</v>
      </c>
      <c r="AX643" s="329">
        <f ca="1">IF(SAP_Leadsheet!$C$11="TRANSACTOR",AW642*0%,AW642*OFFSET(SAP_Leadsheet!$D$141,SAP_Spreadsheet!$C643,SAP_Spreadsheet!AX$6))</f>
        <v>7.5881047568418819E-2</v>
      </c>
      <c r="AY643" s="329">
        <f ca="1">IF(SAP_Leadsheet!$C$11="TRANSACTOR",AX642*0%,AX642*OFFSET(SAP_Leadsheet!$D$141,SAP_Spreadsheet!$C643,SAP_Spreadsheet!AY$6))</f>
        <v>7.0761335468046013E-2</v>
      </c>
      <c r="AZ643" s="329">
        <f ca="1">IF(SAP_Leadsheet!$C$11="TRANSACTOR",AY642*0%,AY642*OFFSET(SAP_Leadsheet!$D$141,SAP_Spreadsheet!$C643,SAP_Spreadsheet!AZ$6))</f>
        <v>6.6988201957455237E-2</v>
      </c>
      <c r="BA643" s="329">
        <f ca="1">IF(SAP_Leadsheet!$C$11="TRANSACTOR",AZ642*0%,AZ642*OFFSET(SAP_Leadsheet!$D$141,SAP_Spreadsheet!$C643,SAP_Spreadsheet!BA$6))</f>
        <v>5.4876922206179769E-2</v>
      </c>
      <c r="BB643" s="329">
        <f ca="1">IF(SAP_Leadsheet!$C$11="TRANSACTOR",BA642*0%,BA642*OFFSET(SAP_Leadsheet!$D$141,SAP_Spreadsheet!$C643,SAP_Spreadsheet!BB$6))</f>
        <v>5.3691248606675616E-2</v>
      </c>
      <c r="BC643" s="329">
        <f ca="1">IF(SAP_Leadsheet!$C$11="TRANSACTOR",BB642*0%,BB642*OFFSET(SAP_Leadsheet!$D$141,SAP_Spreadsheet!$C643,SAP_Spreadsheet!BC$6))</f>
        <v>5.2712712347610442E-2</v>
      </c>
      <c r="BD643" s="329">
        <f ca="1">IF(SAP_Leadsheet!$C$11="TRANSACTOR",BC642*0%,BC642*OFFSET(SAP_Leadsheet!$D$141,SAP_Spreadsheet!$C643,SAP_Spreadsheet!BD$6))</f>
        <v>5.1875058351388059E-2</v>
      </c>
      <c r="BE643" s="329">
        <f ca="1">IF(SAP_Leadsheet!$C$11="TRANSACTOR",BD642*0%,BD642*OFFSET(SAP_Leadsheet!$D$141,SAP_Spreadsheet!$C643,SAP_Spreadsheet!BE$6))</f>
        <v>5.1062584825100274E-2</v>
      </c>
      <c r="BF643" s="329">
        <f ca="1">IF(SAP_Leadsheet!$C$11="TRANSACTOR",BE642*0%,BE642*OFFSET(SAP_Leadsheet!$D$141,SAP_Spreadsheet!$C643,SAP_Spreadsheet!BF$6))</f>
        <v>5.0206714559686304E-2</v>
      </c>
      <c r="BG643" s="329">
        <f ca="1">IF(SAP_Leadsheet!$C$11="TRANSACTOR",BF642*0%,BF642*OFFSET(SAP_Leadsheet!$D$141,SAP_Spreadsheet!$C643,SAP_Spreadsheet!BG$6))</f>
        <v>4.9302611803004978E-2</v>
      </c>
      <c r="BH643" s="329">
        <f ca="1">IF(SAP_Leadsheet!$C$11="TRANSACTOR",BG642*0%,BG642*OFFSET(SAP_Leadsheet!$D$141,SAP_Spreadsheet!$C643,SAP_Spreadsheet!BH$6))</f>
        <v>4.8365034874034388E-2</v>
      </c>
      <c r="BI643" s="329">
        <f ca="1">IF(SAP_Leadsheet!$C$11="TRANSACTOR",BH642*0%,BH642*OFFSET(SAP_Leadsheet!$D$141,SAP_Spreadsheet!$C643,SAP_Spreadsheet!BI$6))</f>
        <v>4.7395965506959147E-2</v>
      </c>
      <c r="BJ643" s="329">
        <f ca="1">IF(SAP_Leadsheet!$C$11="TRANSACTOR",BI642*0%,BI642*OFFSET(SAP_Leadsheet!$D$141,SAP_Spreadsheet!$C643,SAP_Spreadsheet!BJ$6))</f>
        <v>4.6378980908840135E-2</v>
      </c>
      <c r="BK643" s="329">
        <f ca="1">IF(SAP_Leadsheet!$C$11="TRANSACTOR",BJ642*0%,BJ642*OFFSET(SAP_Leadsheet!$D$141,SAP_Spreadsheet!$C643,SAP_Spreadsheet!BK$6))</f>
        <v>4.5290265758944834E-2</v>
      </c>
      <c r="BL643" s="329">
        <f ca="1">IF(SAP_Leadsheet!$C$11="TRANSACTOR",BK642*0%,BK642*OFFSET(SAP_Leadsheet!$D$141,SAP_Spreadsheet!$C643,SAP_Spreadsheet!BL$6))</f>
        <v>4.3085931448272691E-2</v>
      </c>
      <c r="BM643" s="329">
        <f ca="1">IF(SAP_Leadsheet!$C$11="TRANSACTOR",BL642*0%,BL642*OFFSET(SAP_Leadsheet!$D$141,SAP_Spreadsheet!$C643,SAP_Spreadsheet!BM$6))</f>
        <v>3.1253519885100313E-2</v>
      </c>
      <c r="BN643" s="329">
        <f ca="1">IF(SAP_Leadsheet!$C$11="TRANSACTOR",BM642*0%,BM642*OFFSET(SAP_Leadsheet!$D$141,SAP_Spreadsheet!$C643,SAP_Spreadsheet!BN$6))</f>
        <v>3.0388348406460777E-2</v>
      </c>
      <c r="BO643" s="329">
        <f ca="1">IF(SAP_Leadsheet!$C$11="TRANSACTOR",BN642*0%,BN642*OFFSET(SAP_Leadsheet!$D$141,SAP_Spreadsheet!$C643,SAP_Spreadsheet!BC$6))</f>
        <v>2.9627945952953299E-2</v>
      </c>
      <c r="BP643" s="329">
        <f ca="1">IF(SAP_Leadsheet!$C$11="TRANSACTOR",BO642*0%,BO642*OFFSET(SAP_Leadsheet!$D$141,SAP_Spreadsheet!$C643,SAP_Spreadsheet!BD$6))</f>
        <v>2.8940892185570832E-2</v>
      </c>
      <c r="BQ643" s="329">
        <f ca="1">IF(SAP_Leadsheet!$C$11="TRANSACTOR",BP642*0%,BP642*OFFSET(SAP_Leadsheet!$D$141,SAP_Spreadsheet!$C643,SAP_Spreadsheet!BE$6))</f>
        <v>2.8267284498770001E-2</v>
      </c>
      <c r="BR643" s="329">
        <f ca="1">IF(SAP_Leadsheet!$C$11="TRANSACTOR",BQ642*0%,BQ642*OFFSET(SAP_Leadsheet!$D$141,SAP_Spreadsheet!$C643,SAP_Spreadsheet!BF$6))</f>
        <v>2.7571151952288545E-2</v>
      </c>
      <c r="BS643" s="329">
        <f ca="1">IF(SAP_Leadsheet!$C$11="TRANSACTOR",BR642*0%,BR642*OFFSET(SAP_Leadsheet!$D$141,SAP_Spreadsheet!$C643,SAP_Spreadsheet!BG$6))</f>
        <v>2.6724899053829E-2</v>
      </c>
      <c r="BT643" s="329">
        <f ca="1">IF(SAP_Leadsheet!$C$11="TRANSACTOR",BS642*0%,BS642*OFFSET(SAP_Leadsheet!$D$141,SAP_Spreadsheet!$C643,SAP_Spreadsheet!BH$6))</f>
        <v>2.554458219205382E-2</v>
      </c>
      <c r="BU643" s="329">
        <f ca="1">IF(SAP_Leadsheet!$C$11="TRANSACTOR",BT642*0%,BT642*OFFSET(SAP_Leadsheet!$D$141,SAP_Spreadsheet!$C643,SAP_Spreadsheet!BI$6))</f>
        <v>2.4212284344349227E-2</v>
      </c>
      <c r="BV643" s="329">
        <f ca="1">IF(SAP_Leadsheet!$C$11="TRANSACTOR",BU642*0%,BU642*OFFSET(SAP_Leadsheet!$D$141,SAP_Spreadsheet!$C643,SAP_Spreadsheet!BJ$6))</f>
        <v>2.2922881780380221E-2</v>
      </c>
      <c r="BW643" s="329">
        <f ca="1">IF(SAP_Leadsheet!$C$11="TRANSACTOR",BV642*0%,BV642*OFFSET(SAP_Leadsheet!$D$141,SAP_Spreadsheet!$C643,SAP_Spreadsheet!BK$6))</f>
        <v>2.1748378060446851E-2</v>
      </c>
      <c r="BX643" s="329">
        <f ca="1">IF(SAP_Leadsheet!$C$11="TRANSACTOR",BW642*0%,BW642*OFFSET(SAP_Leadsheet!$D$141,SAP_Spreadsheet!$C643,SAP_Spreadsheet!BL$6))</f>
        <v>2.0702756195913375E-2</v>
      </c>
      <c r="BY643" s="329">
        <f ca="1">IF(SAP_Leadsheet!$C$11="TRANSACTOR",BX642*0%,BX642*OFFSET(SAP_Leadsheet!$D$141,SAP_Spreadsheet!$C643,SAP_Spreadsheet!BM$6))</f>
        <v>1.953294409247253E-2</v>
      </c>
      <c r="BZ643" s="329">
        <f ca="1">IF(SAP_Leadsheet!$C$11="TRANSACTOR",BY642*0%,BY642*OFFSET(SAP_Leadsheet!$D$141,SAP_Spreadsheet!$C643,SAP_Spreadsheet!BN$6))</f>
        <v>0</v>
      </c>
      <c r="CA643" s="253"/>
      <c r="CB643" s="253"/>
      <c r="CC643" s="253"/>
      <c r="CD643" s="253"/>
      <c r="CE643" s="253"/>
      <c r="CF643" s="253"/>
      <c r="CG643" s="253"/>
      <c r="CH643" s="253"/>
      <c r="CI643" s="253"/>
      <c r="CJ643" s="253"/>
      <c r="CK643" s="253"/>
      <c r="CL643" s="253"/>
    </row>
    <row r="644" spans="2:90" outlineLevel="1" x14ac:dyDescent="0.15">
      <c r="B644" s="267"/>
      <c r="C644" s="8">
        <v>12</v>
      </c>
      <c r="D644" s="210" t="s">
        <v>417</v>
      </c>
      <c r="F644" s="8" t="s">
        <v>461</v>
      </c>
      <c r="G644" s="329"/>
      <c r="H644" s="329">
        <f ca="1">IF(SAP_Leadsheet!$C$11="TRANSACTOR",G643*0%,G643*OFFSET(SAP_Leadsheet!$D$141,SAP_Spreadsheet!$C644,SAP_Spreadsheet!H$6))</f>
        <v>0</v>
      </c>
      <c r="I644" s="329">
        <f ca="1">IF(SAP_Leadsheet!$C$11="TRANSACTOR",H643*0%,H643*OFFSET(SAP_Leadsheet!$D$141,SAP_Spreadsheet!$C644,SAP_Spreadsheet!I$6))</f>
        <v>0</v>
      </c>
      <c r="J644" s="329">
        <f ca="1">IF(SAP_Leadsheet!$C$11="TRANSACTOR",I643*0%,I643*OFFSET(SAP_Leadsheet!$D$141,SAP_Spreadsheet!$C644,SAP_Spreadsheet!J$6))</f>
        <v>0</v>
      </c>
      <c r="K644" s="329">
        <f ca="1">IF(SAP_Leadsheet!$C$11="TRANSACTOR",J643*0%,J643*OFFSET(SAP_Leadsheet!$D$141,SAP_Spreadsheet!$C644,SAP_Spreadsheet!K$6))</f>
        <v>0</v>
      </c>
      <c r="L644" s="329">
        <f ca="1">IF(SAP_Leadsheet!$C$11="TRANSACTOR",K643*0%,K643*OFFSET(SAP_Leadsheet!$D$141,SAP_Spreadsheet!$C644,SAP_Spreadsheet!L$6))</f>
        <v>0</v>
      </c>
      <c r="M644" s="329">
        <f ca="1">IF(SAP_Leadsheet!$C$11="TRANSACTOR",L643*0%,L643*OFFSET(SAP_Leadsheet!$D$141,SAP_Spreadsheet!$C644,SAP_Spreadsheet!M$6))</f>
        <v>0</v>
      </c>
      <c r="N644" s="329">
        <f ca="1">IF(SAP_Leadsheet!$C$11="TRANSACTOR",M643*0%,M643*OFFSET(SAP_Leadsheet!$D$141,SAP_Spreadsheet!$C644,SAP_Spreadsheet!N$6))</f>
        <v>0</v>
      </c>
      <c r="O644" s="329">
        <f ca="1">IF(SAP_Leadsheet!$C$11="TRANSACTOR",N643*0%,N643*OFFSET(SAP_Leadsheet!$D$141,SAP_Spreadsheet!$C644,SAP_Spreadsheet!O$6))</f>
        <v>0</v>
      </c>
      <c r="P644" s="329">
        <f ca="1">IF(SAP_Leadsheet!$C$11="TRANSACTOR",O643*0%,O643*OFFSET(SAP_Leadsheet!$D$141,SAP_Spreadsheet!$C644,SAP_Spreadsheet!P$6))</f>
        <v>0</v>
      </c>
      <c r="Q644" s="329">
        <f ca="1">IF(SAP_Leadsheet!$C$11="TRANSACTOR",P643*0%,P643*OFFSET(SAP_Leadsheet!$D$141,SAP_Spreadsheet!$C644,SAP_Spreadsheet!Q$6))</f>
        <v>0</v>
      </c>
      <c r="R644" s="329">
        <f ca="1">IF(SAP_Leadsheet!$C$11="TRANSACTOR",Q643*0%,Q643*OFFSET(SAP_Leadsheet!$D$141,SAP_Spreadsheet!$C644,SAP_Spreadsheet!R$6))</f>
        <v>0</v>
      </c>
      <c r="S644" s="329">
        <f ca="1">IF(SAP_Leadsheet!$C$11="TRANSACTOR",R643*0%,R643*OFFSET(SAP_Leadsheet!$D$141,SAP_Spreadsheet!$C644,SAP_Spreadsheet!S$6))</f>
        <v>9.3647469800394623E-2</v>
      </c>
      <c r="T644" s="329">
        <f ca="1">IF(SAP_Leadsheet!$C$11="TRANSACTOR",S643*0%,S643*OFFSET(SAP_Leadsheet!$D$141,SAP_Spreadsheet!$C644,SAP_Spreadsheet!T$6))</f>
        <v>0.1658832994598245</v>
      </c>
      <c r="U644" s="329">
        <f ca="1">IF(SAP_Leadsheet!$C$11="TRANSACTOR",T643*0%,T643*OFFSET(SAP_Leadsheet!$D$141,SAP_Spreadsheet!$C644,SAP_Spreadsheet!U$6))</f>
        <v>0.18651732295737977</v>
      </c>
      <c r="V644" s="329">
        <f ca="1">IF(SAP_Leadsheet!$C$11="TRANSACTOR",U643*0%,U643*OFFSET(SAP_Leadsheet!$D$141,SAP_Spreadsheet!$C644,SAP_Spreadsheet!V$6))</f>
        <v>0.17325494594545784</v>
      </c>
      <c r="W644" s="329">
        <f ca="1">IF(SAP_Leadsheet!$C$11="TRANSACTOR",V643*0%,V643*OFFSET(SAP_Leadsheet!$D$141,SAP_Spreadsheet!$C644,SAP_Spreadsheet!W$6))</f>
        <v>0.15403625659769771</v>
      </c>
      <c r="X644" s="329">
        <f ca="1">IF(SAP_Leadsheet!$C$11="TRANSACTOR",W643*0%,W643*OFFSET(SAP_Leadsheet!$D$141,SAP_Spreadsheet!$C644,SAP_Spreadsheet!X$6))</f>
        <v>0.14212762648198218</v>
      </c>
      <c r="Y644" s="329">
        <f ca="1">IF(SAP_Leadsheet!$C$11="TRANSACTOR",X643*0%,X643*OFFSET(SAP_Leadsheet!$D$141,SAP_Spreadsheet!$C644,SAP_Spreadsheet!Y$6))</f>
        <v>0.13964957436051534</v>
      </c>
      <c r="Z644" s="329">
        <f ca="1">IF(SAP_Leadsheet!$C$11="TRANSACTOR",Y643*0%,Y643*OFFSET(SAP_Leadsheet!$D$141,SAP_Spreadsheet!$C644,SAP_Spreadsheet!Z$6))</f>
        <v>0.14030152239153035</v>
      </c>
      <c r="AA644" s="329">
        <f ca="1">IF(SAP_Leadsheet!$C$11="TRANSACTOR",Z643*0%,Z643*OFFSET(SAP_Leadsheet!$D$141,SAP_Spreadsheet!$C644,SAP_Spreadsheet!AA$6))</f>
        <v>0.13946799395566337</v>
      </c>
      <c r="AB644" s="329">
        <f ca="1">IF(SAP_Leadsheet!$C$11="TRANSACTOR",AA643*0%,AA643*OFFSET(SAP_Leadsheet!$D$141,SAP_Spreadsheet!$C644,SAP_Spreadsheet!AB$6))</f>
        <v>0.13757769284779228</v>
      </c>
      <c r="AC644" s="329">
        <f ca="1">IF(SAP_Leadsheet!$C$11="TRANSACTOR",AB643*0%,AB643*OFFSET(SAP_Leadsheet!$D$141,SAP_Spreadsheet!$C644,SAP_Spreadsheet!AC$6))</f>
        <v>0.13415248819232053</v>
      </c>
      <c r="AD644" s="329">
        <f ca="1">IF(SAP_Leadsheet!$C$11="TRANSACTOR",AC643*0%,AC643*OFFSET(SAP_Leadsheet!$D$141,SAP_Spreadsheet!$C644,SAP_Spreadsheet!AD$6))</f>
        <v>0.11837002080515802</v>
      </c>
      <c r="AE644" s="329">
        <f ca="1">IF(SAP_Leadsheet!$C$11="TRANSACTOR",AD643*0%,AD643*OFFSET(SAP_Leadsheet!$D$141,SAP_Spreadsheet!$C644,SAP_Spreadsheet!AE$6))</f>
        <v>0.11603027144852313</v>
      </c>
      <c r="AF644" s="329">
        <f ca="1">IF(SAP_Leadsheet!$C$11="TRANSACTOR",AE643*0%,AE643*OFFSET(SAP_Leadsheet!$D$141,SAP_Spreadsheet!$C644,SAP_Spreadsheet!AF$6))</f>
        <v>0.11453191810790728</v>
      </c>
      <c r="AG644" s="329">
        <f ca="1">IF(SAP_Leadsheet!$C$11="TRANSACTOR",AF643*0%,AF643*OFFSET(SAP_Leadsheet!$D$141,SAP_Spreadsheet!$C644,SAP_Spreadsheet!AG$6))</f>
        <v>0.11317786347959652</v>
      </c>
      <c r="AH644" s="329">
        <f ca="1">IF(SAP_Leadsheet!$C$11="TRANSACTOR",AG643*0%,AG643*OFFSET(SAP_Leadsheet!$D$141,SAP_Spreadsheet!$C644,SAP_Spreadsheet!AH$6))</f>
        <v>0.11154640930221539</v>
      </c>
      <c r="AI644" s="329">
        <f ca="1">IF(SAP_Leadsheet!$C$11="TRANSACTOR",AH643*0%,AH643*OFFSET(SAP_Leadsheet!$D$141,SAP_Spreadsheet!$C644,SAP_Spreadsheet!AI$6))</f>
        <v>0.10925898489911155</v>
      </c>
      <c r="AJ644" s="329">
        <f ca="1">IF(SAP_Leadsheet!$C$11="TRANSACTOR",AI643*0%,AI643*OFFSET(SAP_Leadsheet!$D$141,SAP_Spreadsheet!$C644,SAP_Spreadsheet!AJ$6))</f>
        <v>0.10702919754348596</v>
      </c>
      <c r="AK644" s="329">
        <f ca="1">IF(SAP_Leadsheet!$C$11="TRANSACTOR",AJ643*0%,AJ643*OFFSET(SAP_Leadsheet!$D$141,SAP_Spreadsheet!$C644,SAP_Spreadsheet!AK$6))</f>
        <v>0.10503976885461747</v>
      </c>
      <c r="AL644" s="329">
        <f ca="1">IF(SAP_Leadsheet!$C$11="TRANSACTOR",AK643*0%,AK643*OFFSET(SAP_Leadsheet!$D$141,SAP_Spreadsheet!$C644,SAP_Spreadsheet!AL$6))</f>
        <v>0.10273610957477571</v>
      </c>
      <c r="AM644" s="329">
        <f ca="1">IF(SAP_Leadsheet!$C$11="TRANSACTOR",AL643*0%,AL643*OFFSET(SAP_Leadsheet!$D$141,SAP_Spreadsheet!$C644,SAP_Spreadsheet!AM$6))</f>
        <v>0.10071492767464715</v>
      </c>
      <c r="AN644" s="329">
        <f ca="1">IF(SAP_Leadsheet!$C$11="TRANSACTOR",AM643*0%,AM643*OFFSET(SAP_Leadsheet!$D$141,SAP_Spreadsheet!$C644,SAP_Spreadsheet!AN$6))</f>
        <v>9.8796752844321503E-2</v>
      </c>
      <c r="AO644" s="329">
        <f ca="1">IF(SAP_Leadsheet!$C$11="TRANSACTOR",AN643*0%,AN643*OFFSET(SAP_Leadsheet!$D$141,SAP_Spreadsheet!$C644,SAP_Spreadsheet!AO$6))</f>
        <v>9.6711909928467579E-2</v>
      </c>
      <c r="AP644" s="329">
        <f ca="1">IF(SAP_Leadsheet!$C$11="TRANSACTOR",AO643*0%,AO643*OFFSET(SAP_Leadsheet!$D$141,SAP_Spreadsheet!$C644,SAP_Spreadsheet!AP$6))</f>
        <v>8.8955222499547806E-2</v>
      </c>
      <c r="AQ644" s="329">
        <f ca="1">IF(SAP_Leadsheet!$C$11="TRANSACTOR",AP643*0%,AP643*OFFSET(SAP_Leadsheet!$D$141,SAP_Spreadsheet!$C644,SAP_Spreadsheet!AQ$6))</f>
        <v>8.6695721344553806E-2</v>
      </c>
      <c r="AR644" s="329">
        <f ca="1">IF(SAP_Leadsheet!$C$11="TRANSACTOR",AQ643*0%,AQ643*OFFSET(SAP_Leadsheet!$D$141,SAP_Spreadsheet!$C644,SAP_Spreadsheet!AR$6))</f>
        <v>8.5207170802242799E-2</v>
      </c>
      <c r="AS644" s="329">
        <f ca="1">IF(SAP_Leadsheet!$C$11="TRANSACTOR",AR643*0%,AR643*OFFSET(SAP_Leadsheet!$D$141,SAP_Spreadsheet!$C644,SAP_Spreadsheet!AS$6))</f>
        <v>8.4129285384021216E-2</v>
      </c>
      <c r="AT644" s="329">
        <f ca="1">IF(SAP_Leadsheet!$C$11="TRANSACTOR",AS643*0%,AS643*OFFSET(SAP_Leadsheet!$D$141,SAP_Spreadsheet!$C644,SAP_Spreadsheet!AT$6))</f>
        <v>8.3079206558665228E-2</v>
      </c>
      <c r="AU644" s="329">
        <f ca="1">IF(SAP_Leadsheet!$C$11="TRANSACTOR",AT643*0%,AT643*OFFSET(SAP_Leadsheet!$D$141,SAP_Spreadsheet!$C644,SAP_Spreadsheet!AU$6))</f>
        <v>8.1743983382790833E-2</v>
      </c>
      <c r="AV644" s="329">
        <f ca="1">IF(SAP_Leadsheet!$C$11="TRANSACTOR",AU643*0%,AU643*OFFSET(SAP_Leadsheet!$D$141,SAP_Spreadsheet!$C644,SAP_Spreadsheet!AV$6))</f>
        <v>8.031104873183785E-2</v>
      </c>
      <c r="AW644" s="329">
        <f ca="1">IF(SAP_Leadsheet!$C$11="TRANSACTOR",AV643*0%,AV643*OFFSET(SAP_Leadsheet!$D$141,SAP_Spreadsheet!$C644,SAP_Spreadsheet!AW$6))</f>
        <v>7.8947131063202336E-2</v>
      </c>
      <c r="AX644" s="329">
        <f ca="1">IF(SAP_Leadsheet!$C$11="TRANSACTOR",AW643*0%,AW643*OFFSET(SAP_Leadsheet!$D$141,SAP_Spreadsheet!$C644,SAP_Spreadsheet!AX$6))</f>
        <v>7.7274282669161684E-2</v>
      </c>
      <c r="AY644" s="329">
        <f ca="1">IF(SAP_Leadsheet!$C$11="TRANSACTOR",AX643*0%,AX643*OFFSET(SAP_Leadsheet!$D$141,SAP_Spreadsheet!$C644,SAP_Spreadsheet!AY$6))</f>
        <v>7.5881047568418819E-2</v>
      </c>
      <c r="AZ644" s="329">
        <f ca="1">IF(SAP_Leadsheet!$C$11="TRANSACTOR",AY643*0%,AY643*OFFSET(SAP_Leadsheet!$D$141,SAP_Spreadsheet!$C644,SAP_Spreadsheet!AZ$6))</f>
        <v>7.0761335468046013E-2</v>
      </c>
      <c r="BA644" s="329">
        <f ca="1">IF(SAP_Leadsheet!$C$11="TRANSACTOR",AZ643*0%,AZ643*OFFSET(SAP_Leadsheet!$D$141,SAP_Spreadsheet!$C644,SAP_Spreadsheet!BA$6))</f>
        <v>6.6988201957455237E-2</v>
      </c>
      <c r="BB644" s="329">
        <f ca="1">IF(SAP_Leadsheet!$C$11="TRANSACTOR",BA643*0%,BA643*OFFSET(SAP_Leadsheet!$D$141,SAP_Spreadsheet!$C644,SAP_Spreadsheet!BB$6))</f>
        <v>5.4876922206179769E-2</v>
      </c>
      <c r="BC644" s="329">
        <f ca="1">IF(SAP_Leadsheet!$C$11="TRANSACTOR",BB643*0%,BB643*OFFSET(SAP_Leadsheet!$D$141,SAP_Spreadsheet!$C644,SAP_Spreadsheet!BC$6))</f>
        <v>5.3691248606675616E-2</v>
      </c>
      <c r="BD644" s="329">
        <f ca="1">IF(SAP_Leadsheet!$C$11="TRANSACTOR",BC643*0%,BC643*OFFSET(SAP_Leadsheet!$D$141,SAP_Spreadsheet!$C644,SAP_Spreadsheet!BD$6))</f>
        <v>5.2712712347610442E-2</v>
      </c>
      <c r="BE644" s="329">
        <f ca="1">IF(SAP_Leadsheet!$C$11="TRANSACTOR",BD643*0%,BD643*OFFSET(SAP_Leadsheet!$D$141,SAP_Spreadsheet!$C644,SAP_Spreadsheet!BE$6))</f>
        <v>5.1875058351388059E-2</v>
      </c>
      <c r="BF644" s="329">
        <f ca="1">IF(SAP_Leadsheet!$C$11="TRANSACTOR",BE643*0%,BE643*OFFSET(SAP_Leadsheet!$D$141,SAP_Spreadsheet!$C644,SAP_Spreadsheet!BF$6))</f>
        <v>5.1062584825100274E-2</v>
      </c>
      <c r="BG644" s="329">
        <f ca="1">IF(SAP_Leadsheet!$C$11="TRANSACTOR",BF643*0%,BF643*OFFSET(SAP_Leadsheet!$D$141,SAP_Spreadsheet!$C644,SAP_Spreadsheet!BG$6))</f>
        <v>5.0206714559686304E-2</v>
      </c>
      <c r="BH644" s="329">
        <f ca="1">IF(SAP_Leadsheet!$C$11="TRANSACTOR",BG643*0%,BG643*OFFSET(SAP_Leadsheet!$D$141,SAP_Spreadsheet!$C644,SAP_Spreadsheet!BH$6))</f>
        <v>4.9302611803004978E-2</v>
      </c>
      <c r="BI644" s="329">
        <f ca="1">IF(SAP_Leadsheet!$C$11="TRANSACTOR",BH643*0%,BH643*OFFSET(SAP_Leadsheet!$D$141,SAP_Spreadsheet!$C644,SAP_Spreadsheet!BI$6))</f>
        <v>4.8365034874034388E-2</v>
      </c>
      <c r="BJ644" s="329">
        <f ca="1">IF(SAP_Leadsheet!$C$11="TRANSACTOR",BI643*0%,BI643*OFFSET(SAP_Leadsheet!$D$141,SAP_Spreadsheet!$C644,SAP_Spreadsheet!BJ$6))</f>
        <v>4.7395965506959147E-2</v>
      </c>
      <c r="BK644" s="329">
        <f ca="1">IF(SAP_Leadsheet!$C$11="TRANSACTOR",BJ643*0%,BJ643*OFFSET(SAP_Leadsheet!$D$141,SAP_Spreadsheet!$C644,SAP_Spreadsheet!BK$6))</f>
        <v>4.6378980908840135E-2</v>
      </c>
      <c r="BL644" s="329">
        <f ca="1">IF(SAP_Leadsheet!$C$11="TRANSACTOR",BK643*0%,BK643*OFFSET(SAP_Leadsheet!$D$141,SAP_Spreadsheet!$C644,SAP_Spreadsheet!BL$6))</f>
        <v>4.5290265758944834E-2</v>
      </c>
      <c r="BM644" s="329">
        <f ca="1">IF(SAP_Leadsheet!$C$11="TRANSACTOR",BL643*0%,BL643*OFFSET(SAP_Leadsheet!$D$141,SAP_Spreadsheet!$C644,SAP_Spreadsheet!BM$6))</f>
        <v>4.3085931448272691E-2</v>
      </c>
      <c r="BN644" s="329">
        <f ca="1">IF(SAP_Leadsheet!$C$11="TRANSACTOR",BM643*0%,BM643*OFFSET(SAP_Leadsheet!$D$141,SAP_Spreadsheet!$C644,SAP_Spreadsheet!BN$6))</f>
        <v>3.1253519885100313E-2</v>
      </c>
      <c r="BO644" s="329">
        <f ca="1">IF(SAP_Leadsheet!$C$11="TRANSACTOR",BN643*0%,BN643*OFFSET(SAP_Leadsheet!$D$141,SAP_Spreadsheet!$C644,SAP_Spreadsheet!BC$6))</f>
        <v>3.0388348406460777E-2</v>
      </c>
      <c r="BP644" s="329">
        <f ca="1">IF(SAP_Leadsheet!$C$11="TRANSACTOR",BO643*0%,BO643*OFFSET(SAP_Leadsheet!$D$141,SAP_Spreadsheet!$C644,SAP_Spreadsheet!BD$6))</f>
        <v>2.9627945952953299E-2</v>
      </c>
      <c r="BQ644" s="329">
        <f ca="1">IF(SAP_Leadsheet!$C$11="TRANSACTOR",BP643*0%,BP643*OFFSET(SAP_Leadsheet!$D$141,SAP_Spreadsheet!$C644,SAP_Spreadsheet!BE$6))</f>
        <v>2.8940892185570832E-2</v>
      </c>
      <c r="BR644" s="329">
        <f ca="1">IF(SAP_Leadsheet!$C$11="TRANSACTOR",BQ643*0%,BQ643*OFFSET(SAP_Leadsheet!$D$141,SAP_Spreadsheet!$C644,SAP_Spreadsheet!BF$6))</f>
        <v>2.8267284498770001E-2</v>
      </c>
      <c r="BS644" s="329">
        <f ca="1">IF(SAP_Leadsheet!$C$11="TRANSACTOR",BR643*0%,BR643*OFFSET(SAP_Leadsheet!$D$141,SAP_Spreadsheet!$C644,SAP_Spreadsheet!BG$6))</f>
        <v>2.7571151952288545E-2</v>
      </c>
      <c r="BT644" s="329">
        <f ca="1">IF(SAP_Leadsheet!$C$11="TRANSACTOR",BS643*0%,BS643*OFFSET(SAP_Leadsheet!$D$141,SAP_Spreadsheet!$C644,SAP_Spreadsheet!BH$6))</f>
        <v>2.6724899053829E-2</v>
      </c>
      <c r="BU644" s="329">
        <f ca="1">IF(SAP_Leadsheet!$C$11="TRANSACTOR",BT643*0%,BT643*OFFSET(SAP_Leadsheet!$D$141,SAP_Spreadsheet!$C644,SAP_Spreadsheet!BI$6))</f>
        <v>2.554458219205382E-2</v>
      </c>
      <c r="BV644" s="329">
        <f ca="1">IF(SAP_Leadsheet!$C$11="TRANSACTOR",BU643*0%,BU643*OFFSET(SAP_Leadsheet!$D$141,SAP_Spreadsheet!$C644,SAP_Spreadsheet!BJ$6))</f>
        <v>2.4212284344349227E-2</v>
      </c>
      <c r="BW644" s="329">
        <f ca="1">IF(SAP_Leadsheet!$C$11="TRANSACTOR",BV643*0%,BV643*OFFSET(SAP_Leadsheet!$D$141,SAP_Spreadsheet!$C644,SAP_Spreadsheet!BK$6))</f>
        <v>2.2922881780380221E-2</v>
      </c>
      <c r="BX644" s="329">
        <f ca="1">IF(SAP_Leadsheet!$C$11="TRANSACTOR",BW643*0%,BW643*OFFSET(SAP_Leadsheet!$D$141,SAP_Spreadsheet!$C644,SAP_Spreadsheet!BL$6))</f>
        <v>2.1748378060446851E-2</v>
      </c>
      <c r="BY644" s="329">
        <f ca="1">IF(SAP_Leadsheet!$C$11="TRANSACTOR",BX643*0%,BX643*OFFSET(SAP_Leadsheet!$D$141,SAP_Spreadsheet!$C644,SAP_Spreadsheet!BM$6))</f>
        <v>2.0702756195913375E-2</v>
      </c>
      <c r="BZ644" s="329">
        <f ca="1">IF(SAP_Leadsheet!$C$11="TRANSACTOR",BY643*0%,BY643*OFFSET(SAP_Leadsheet!$D$141,SAP_Spreadsheet!$C644,SAP_Spreadsheet!BN$6))</f>
        <v>1.953294409247253E-2</v>
      </c>
      <c r="CA644" s="253"/>
      <c r="CB644" s="253"/>
      <c r="CC644" s="253"/>
      <c r="CD644" s="253"/>
      <c r="CE644" s="253"/>
      <c r="CF644" s="253"/>
      <c r="CG644" s="253"/>
      <c r="CH644" s="253"/>
      <c r="CI644" s="253"/>
      <c r="CJ644" s="253"/>
      <c r="CK644" s="253"/>
      <c r="CL644" s="253"/>
    </row>
    <row r="645" spans="2:90" outlineLevel="1" x14ac:dyDescent="0.15">
      <c r="C645" s="8">
        <v>13</v>
      </c>
      <c r="D645" s="210" t="s">
        <v>491</v>
      </c>
      <c r="F645" s="8" t="s">
        <v>461</v>
      </c>
      <c r="G645" s="329"/>
      <c r="H645" s="329">
        <f ca="1">IF(SAP_Leadsheet!$C$11="TRANSACTOR",G644*0%,G644*OFFSET(SAP_Leadsheet!$D$141,SAP_Spreadsheet!$C645,SAP_Spreadsheet!H$6))</f>
        <v>0</v>
      </c>
      <c r="I645" s="329">
        <f ca="1">IF(SAP_Leadsheet!$C$11="TRANSACTOR",H644*0%,H644*OFFSET(SAP_Leadsheet!$D$141,SAP_Spreadsheet!$C645,SAP_Spreadsheet!I$6))</f>
        <v>0</v>
      </c>
      <c r="J645" s="329">
        <f ca="1">IF(SAP_Leadsheet!$C$11="TRANSACTOR",I644*0%,I644*OFFSET(SAP_Leadsheet!$D$141,SAP_Spreadsheet!$C645,SAP_Spreadsheet!J$6))</f>
        <v>0</v>
      </c>
      <c r="K645" s="329">
        <f ca="1">IF(SAP_Leadsheet!$C$11="TRANSACTOR",J644*0%,J644*OFFSET(SAP_Leadsheet!$D$141,SAP_Spreadsheet!$C645,SAP_Spreadsheet!K$6))</f>
        <v>0</v>
      </c>
      <c r="L645" s="329">
        <f ca="1">IF(SAP_Leadsheet!$C$11="TRANSACTOR",K644*0%,K644*OFFSET(SAP_Leadsheet!$D$141,SAP_Spreadsheet!$C645,SAP_Spreadsheet!L$6))</f>
        <v>0</v>
      </c>
      <c r="M645" s="329">
        <f ca="1">IF(SAP_Leadsheet!$C$11="TRANSACTOR",L644*0%,L644*OFFSET(SAP_Leadsheet!$D$141,SAP_Spreadsheet!$C645,SAP_Spreadsheet!M$6))</f>
        <v>0</v>
      </c>
      <c r="N645" s="329">
        <f ca="1">IF(SAP_Leadsheet!$C$11="TRANSACTOR",M644*0%,M644*OFFSET(SAP_Leadsheet!$D$141,SAP_Spreadsheet!$C645,SAP_Spreadsheet!N$6))</f>
        <v>0</v>
      </c>
      <c r="O645" s="329">
        <f ca="1">IF(SAP_Leadsheet!$C$11="TRANSACTOR",N644*0%,N644*OFFSET(SAP_Leadsheet!$D$141,SAP_Spreadsheet!$C645,SAP_Spreadsheet!O$6))</f>
        <v>0</v>
      </c>
      <c r="P645" s="329">
        <f ca="1">IF(SAP_Leadsheet!$C$11="TRANSACTOR",O644*0%,O644*OFFSET(SAP_Leadsheet!$D$141,SAP_Spreadsheet!$C645,SAP_Spreadsheet!P$6))</f>
        <v>0</v>
      </c>
      <c r="Q645" s="329">
        <f ca="1">IF(SAP_Leadsheet!$C$11="TRANSACTOR",P644*0%,P644*OFFSET(SAP_Leadsheet!$D$141,SAP_Spreadsheet!$C645,SAP_Spreadsheet!Q$6))</f>
        <v>0</v>
      </c>
      <c r="R645" s="329">
        <f ca="1">IF(SAP_Leadsheet!$C$11="TRANSACTOR",Q644*0%,Q644*OFFSET(SAP_Leadsheet!$D$141,SAP_Spreadsheet!$C645,SAP_Spreadsheet!R$6))</f>
        <v>0</v>
      </c>
      <c r="S645" s="329">
        <f ca="1">IF(SAP_Leadsheet!$C$11="TRANSACTOR",R644*0%,R644*OFFSET(SAP_Leadsheet!$D$141,SAP_Spreadsheet!$C645,SAP_Spreadsheet!S$6))</f>
        <v>0</v>
      </c>
      <c r="T645" s="329">
        <f ca="1">IF(SAP_Leadsheet!$C$11="TRANSACTOR",S644*0%,S644*OFFSET(SAP_Leadsheet!$D$141,SAP_Spreadsheet!$C645,SAP_Spreadsheet!T$6))</f>
        <v>9.3647469800394623E-2</v>
      </c>
      <c r="U645" s="329">
        <f ca="1">IF(SAP_Leadsheet!$C$11="TRANSACTOR",T644*0%,T644*OFFSET(SAP_Leadsheet!$D$141,SAP_Spreadsheet!$C645,SAP_Spreadsheet!U$6))</f>
        <v>0.1658832994598245</v>
      </c>
      <c r="V645" s="329">
        <f ca="1">IF(SAP_Leadsheet!$C$11="TRANSACTOR",U644*0%,U644*OFFSET(SAP_Leadsheet!$D$141,SAP_Spreadsheet!$C645,SAP_Spreadsheet!V$6))</f>
        <v>0.18651732295737977</v>
      </c>
      <c r="W645" s="329">
        <f ca="1">IF(SAP_Leadsheet!$C$11="TRANSACTOR",V644*0%,V644*OFFSET(SAP_Leadsheet!$D$141,SAP_Spreadsheet!$C645,SAP_Spreadsheet!W$6))</f>
        <v>0.17325494594545784</v>
      </c>
      <c r="X645" s="329">
        <f ca="1">IF(SAP_Leadsheet!$C$11="TRANSACTOR",W644*0%,W644*OFFSET(SAP_Leadsheet!$D$141,SAP_Spreadsheet!$C645,SAP_Spreadsheet!X$6))</f>
        <v>0.15403625659769771</v>
      </c>
      <c r="Y645" s="329">
        <f ca="1">IF(SAP_Leadsheet!$C$11="TRANSACTOR",X644*0%,X644*OFFSET(SAP_Leadsheet!$D$141,SAP_Spreadsheet!$C645,SAP_Spreadsheet!Y$6))</f>
        <v>0.14212762648198218</v>
      </c>
      <c r="Z645" s="329">
        <f ca="1">IF(SAP_Leadsheet!$C$11="TRANSACTOR",Y644*0%,Y644*OFFSET(SAP_Leadsheet!$D$141,SAP_Spreadsheet!$C645,SAP_Spreadsheet!Z$6))</f>
        <v>0.13964957436051534</v>
      </c>
      <c r="AA645" s="329">
        <f ca="1">IF(SAP_Leadsheet!$C$11="TRANSACTOR",Z644*0%,Z644*OFFSET(SAP_Leadsheet!$D$141,SAP_Spreadsheet!$C645,SAP_Spreadsheet!AA$6))</f>
        <v>0.14030152239153035</v>
      </c>
      <c r="AB645" s="329">
        <f ca="1">IF(SAP_Leadsheet!$C$11="TRANSACTOR",AA644*0%,AA644*OFFSET(SAP_Leadsheet!$D$141,SAP_Spreadsheet!$C645,SAP_Spreadsheet!AB$6))</f>
        <v>0.13946799395566337</v>
      </c>
      <c r="AC645" s="329">
        <f ca="1">IF(SAP_Leadsheet!$C$11="TRANSACTOR",AB644*0%,AB644*OFFSET(SAP_Leadsheet!$D$141,SAP_Spreadsheet!$C645,SAP_Spreadsheet!AC$6))</f>
        <v>0.13757769284779228</v>
      </c>
      <c r="AD645" s="329">
        <f ca="1">IF(SAP_Leadsheet!$C$11="TRANSACTOR",AC644*0%,AC644*OFFSET(SAP_Leadsheet!$D$141,SAP_Spreadsheet!$C645,SAP_Spreadsheet!AD$6))</f>
        <v>0.13415248819232053</v>
      </c>
      <c r="AE645" s="329">
        <f ca="1">IF(SAP_Leadsheet!$C$11="TRANSACTOR",AD644*0%,AD644*OFFSET(SAP_Leadsheet!$D$141,SAP_Spreadsheet!$C645,SAP_Spreadsheet!AE$6))</f>
        <v>0.11837002080515802</v>
      </c>
      <c r="AF645" s="329">
        <f ca="1">IF(SAP_Leadsheet!$C$11="TRANSACTOR",AE644*0%,AE644*OFFSET(SAP_Leadsheet!$D$141,SAP_Spreadsheet!$C645,SAP_Spreadsheet!AF$6))</f>
        <v>0.11603027144852313</v>
      </c>
      <c r="AG645" s="329">
        <f ca="1">IF(SAP_Leadsheet!$C$11="TRANSACTOR",AF644*0%,AF644*OFFSET(SAP_Leadsheet!$D$141,SAP_Spreadsheet!$C645,SAP_Spreadsheet!AG$6))</f>
        <v>0.11453191810790728</v>
      </c>
      <c r="AH645" s="329">
        <f ca="1">IF(SAP_Leadsheet!$C$11="TRANSACTOR",AG644*0%,AG644*OFFSET(SAP_Leadsheet!$D$141,SAP_Spreadsheet!$C645,SAP_Spreadsheet!AH$6))</f>
        <v>0.11317786347959652</v>
      </c>
      <c r="AI645" s="329">
        <f ca="1">IF(SAP_Leadsheet!$C$11="TRANSACTOR",AH644*0%,AH644*OFFSET(SAP_Leadsheet!$D$141,SAP_Spreadsheet!$C645,SAP_Spreadsheet!AI$6))</f>
        <v>0.11154640930221539</v>
      </c>
      <c r="AJ645" s="329">
        <f ca="1">IF(SAP_Leadsheet!$C$11="TRANSACTOR",AI644*0%,AI644*OFFSET(SAP_Leadsheet!$D$141,SAP_Spreadsheet!$C645,SAP_Spreadsheet!AJ$6))</f>
        <v>0.10925898489911155</v>
      </c>
      <c r="AK645" s="329">
        <f ca="1">IF(SAP_Leadsheet!$C$11="TRANSACTOR",AJ644*0%,AJ644*OFFSET(SAP_Leadsheet!$D$141,SAP_Spreadsheet!$C645,SAP_Spreadsheet!AK$6))</f>
        <v>0.10702919754348596</v>
      </c>
      <c r="AL645" s="329">
        <f ca="1">IF(SAP_Leadsheet!$C$11="TRANSACTOR",AK644*0%,AK644*OFFSET(SAP_Leadsheet!$D$141,SAP_Spreadsheet!$C645,SAP_Spreadsheet!AL$6))</f>
        <v>0.10503976885461747</v>
      </c>
      <c r="AM645" s="329">
        <f ca="1">IF(SAP_Leadsheet!$C$11="TRANSACTOR",AL644*0%,AL644*OFFSET(SAP_Leadsheet!$D$141,SAP_Spreadsheet!$C645,SAP_Spreadsheet!AM$6))</f>
        <v>0.10273610957477571</v>
      </c>
      <c r="AN645" s="329">
        <f ca="1">IF(SAP_Leadsheet!$C$11="TRANSACTOR",AM644*0%,AM644*OFFSET(SAP_Leadsheet!$D$141,SAP_Spreadsheet!$C645,SAP_Spreadsheet!AN$6))</f>
        <v>0.10071492767464715</v>
      </c>
      <c r="AO645" s="329">
        <f ca="1">IF(SAP_Leadsheet!$C$11="TRANSACTOR",AN644*0%,AN644*OFFSET(SAP_Leadsheet!$D$141,SAP_Spreadsheet!$C645,SAP_Spreadsheet!AO$6))</f>
        <v>9.8796752844321503E-2</v>
      </c>
      <c r="AP645" s="329">
        <f ca="1">IF(SAP_Leadsheet!$C$11="TRANSACTOR",AO644*0%,AO644*OFFSET(SAP_Leadsheet!$D$141,SAP_Spreadsheet!$C645,SAP_Spreadsheet!AP$6))</f>
        <v>9.6711909928467579E-2</v>
      </c>
      <c r="AQ645" s="329">
        <f ca="1">IF(SAP_Leadsheet!$C$11="TRANSACTOR",AP644*0%,AP644*OFFSET(SAP_Leadsheet!$D$141,SAP_Spreadsheet!$C645,SAP_Spreadsheet!AQ$6))</f>
        <v>8.8955222499547806E-2</v>
      </c>
      <c r="AR645" s="329">
        <f ca="1">IF(SAP_Leadsheet!$C$11="TRANSACTOR",AQ644*0%,AQ644*OFFSET(SAP_Leadsheet!$D$141,SAP_Spreadsheet!$C645,SAP_Spreadsheet!AR$6))</f>
        <v>8.6695721344553806E-2</v>
      </c>
      <c r="AS645" s="329">
        <f ca="1">IF(SAP_Leadsheet!$C$11="TRANSACTOR",AR644*0%,AR644*OFFSET(SAP_Leadsheet!$D$141,SAP_Spreadsheet!$C645,SAP_Spreadsheet!AS$6))</f>
        <v>8.5207170802242799E-2</v>
      </c>
      <c r="AT645" s="329">
        <f ca="1">IF(SAP_Leadsheet!$C$11="TRANSACTOR",AS644*0%,AS644*OFFSET(SAP_Leadsheet!$D$141,SAP_Spreadsheet!$C645,SAP_Spreadsheet!AT$6))</f>
        <v>8.4129285384021216E-2</v>
      </c>
      <c r="AU645" s="329">
        <f ca="1">IF(SAP_Leadsheet!$C$11="TRANSACTOR",AT644*0%,AT644*OFFSET(SAP_Leadsheet!$D$141,SAP_Spreadsheet!$C645,SAP_Spreadsheet!AU$6))</f>
        <v>8.3079206558665228E-2</v>
      </c>
      <c r="AV645" s="329">
        <f ca="1">IF(SAP_Leadsheet!$C$11="TRANSACTOR",AU644*0%,AU644*OFFSET(SAP_Leadsheet!$D$141,SAP_Spreadsheet!$C645,SAP_Spreadsheet!AV$6))</f>
        <v>8.1743983382790833E-2</v>
      </c>
      <c r="AW645" s="329">
        <f ca="1">IF(SAP_Leadsheet!$C$11="TRANSACTOR",AV644*0%,AV644*OFFSET(SAP_Leadsheet!$D$141,SAP_Spreadsheet!$C645,SAP_Spreadsheet!AW$6))</f>
        <v>8.031104873183785E-2</v>
      </c>
      <c r="AX645" s="329">
        <f ca="1">IF(SAP_Leadsheet!$C$11="TRANSACTOR",AW644*0%,AW644*OFFSET(SAP_Leadsheet!$D$141,SAP_Spreadsheet!$C645,SAP_Spreadsheet!AX$6))</f>
        <v>7.8947131063202336E-2</v>
      </c>
      <c r="AY645" s="329">
        <f ca="1">IF(SAP_Leadsheet!$C$11="TRANSACTOR",AX644*0%,AX644*OFFSET(SAP_Leadsheet!$D$141,SAP_Spreadsheet!$C645,SAP_Spreadsheet!AY$6))</f>
        <v>7.7274282669161684E-2</v>
      </c>
      <c r="AZ645" s="329">
        <f ca="1">IF(SAP_Leadsheet!$C$11="TRANSACTOR",AY644*0%,AY644*OFFSET(SAP_Leadsheet!$D$141,SAP_Spreadsheet!$C645,SAP_Spreadsheet!AZ$6))</f>
        <v>7.5881047568418819E-2</v>
      </c>
      <c r="BA645" s="329">
        <f ca="1">IF(SAP_Leadsheet!$C$11="TRANSACTOR",AZ644*0%,AZ644*OFFSET(SAP_Leadsheet!$D$141,SAP_Spreadsheet!$C645,SAP_Spreadsheet!BA$6))</f>
        <v>7.0761335468046013E-2</v>
      </c>
      <c r="BB645" s="329">
        <f ca="1">IF(SAP_Leadsheet!$C$11="TRANSACTOR",BA644*0%,BA644*OFFSET(SAP_Leadsheet!$D$141,SAP_Spreadsheet!$C645,SAP_Spreadsheet!BB$6))</f>
        <v>6.6988201957455237E-2</v>
      </c>
      <c r="BC645" s="329">
        <f ca="1">IF(SAP_Leadsheet!$C$11="TRANSACTOR",BB644*0%,BB644*OFFSET(SAP_Leadsheet!$D$141,SAP_Spreadsheet!$C645,SAP_Spreadsheet!BC$6))</f>
        <v>5.4876922206179769E-2</v>
      </c>
      <c r="BD645" s="329">
        <f ca="1">IF(SAP_Leadsheet!$C$11="TRANSACTOR",BC644*0%,BC644*OFFSET(SAP_Leadsheet!$D$141,SAP_Spreadsheet!$C645,SAP_Spreadsheet!BD$6))</f>
        <v>5.3691248606675616E-2</v>
      </c>
      <c r="BE645" s="329">
        <f ca="1">IF(SAP_Leadsheet!$C$11="TRANSACTOR",BD644*0%,BD644*OFFSET(SAP_Leadsheet!$D$141,SAP_Spreadsheet!$C645,SAP_Spreadsheet!BE$6))</f>
        <v>5.2712712347610442E-2</v>
      </c>
      <c r="BF645" s="329">
        <f ca="1">IF(SAP_Leadsheet!$C$11="TRANSACTOR",BE644*0%,BE644*OFFSET(SAP_Leadsheet!$D$141,SAP_Spreadsheet!$C645,SAP_Spreadsheet!BF$6))</f>
        <v>5.1875058351388059E-2</v>
      </c>
      <c r="BG645" s="329">
        <f ca="1">IF(SAP_Leadsheet!$C$11="TRANSACTOR",BF644*0%,BF644*OFFSET(SAP_Leadsheet!$D$141,SAP_Spreadsheet!$C645,SAP_Spreadsheet!BG$6))</f>
        <v>5.1062584825100274E-2</v>
      </c>
      <c r="BH645" s="329">
        <f ca="1">IF(SAP_Leadsheet!$C$11="TRANSACTOR",BG644*0%,BG644*OFFSET(SAP_Leadsheet!$D$141,SAP_Spreadsheet!$C645,SAP_Spreadsheet!BH$6))</f>
        <v>5.0206714559686304E-2</v>
      </c>
      <c r="BI645" s="329">
        <f ca="1">IF(SAP_Leadsheet!$C$11="TRANSACTOR",BH644*0%,BH644*OFFSET(SAP_Leadsheet!$D$141,SAP_Spreadsheet!$C645,SAP_Spreadsheet!BI$6))</f>
        <v>4.9302611803004978E-2</v>
      </c>
      <c r="BJ645" s="329">
        <f ca="1">IF(SAP_Leadsheet!$C$11="TRANSACTOR",BI644*0%,BI644*OFFSET(SAP_Leadsheet!$D$141,SAP_Spreadsheet!$C645,SAP_Spreadsheet!BJ$6))</f>
        <v>4.8365034874034388E-2</v>
      </c>
      <c r="BK645" s="329">
        <f ca="1">IF(SAP_Leadsheet!$C$11="TRANSACTOR",BJ644*0%,BJ644*OFFSET(SAP_Leadsheet!$D$141,SAP_Spreadsheet!$C645,SAP_Spreadsheet!BK$6))</f>
        <v>4.7395965506959147E-2</v>
      </c>
      <c r="BL645" s="329">
        <f ca="1">IF(SAP_Leadsheet!$C$11="TRANSACTOR",BK644*0%,BK644*OFFSET(SAP_Leadsheet!$D$141,SAP_Spreadsheet!$C645,SAP_Spreadsheet!BL$6))</f>
        <v>4.6378980908840135E-2</v>
      </c>
      <c r="BM645" s="329">
        <f ca="1">IF(SAP_Leadsheet!$C$11="TRANSACTOR",BL644*0%,BL644*OFFSET(SAP_Leadsheet!$D$141,SAP_Spreadsheet!$C645,SAP_Spreadsheet!BM$6))</f>
        <v>4.5290265758944834E-2</v>
      </c>
      <c r="BN645" s="329">
        <f ca="1">IF(SAP_Leadsheet!$C$11="TRANSACTOR",BM644*0%,BM644*OFFSET(SAP_Leadsheet!$D$141,SAP_Spreadsheet!$C645,SAP_Spreadsheet!BN$6))</f>
        <v>4.3085931448272691E-2</v>
      </c>
      <c r="BO645" s="329">
        <f ca="1">IF(SAP_Leadsheet!$C$11="TRANSACTOR",BN644*0%,BN644*OFFSET(SAP_Leadsheet!$D$141,SAP_Spreadsheet!$C645,SAP_Spreadsheet!BC$6))</f>
        <v>3.1253519885100313E-2</v>
      </c>
      <c r="BP645" s="329">
        <f ca="1">IF(SAP_Leadsheet!$C$11="TRANSACTOR",BO644*0%,BO644*OFFSET(SAP_Leadsheet!$D$141,SAP_Spreadsheet!$C645,SAP_Spreadsheet!BD$6))</f>
        <v>3.0388348406460777E-2</v>
      </c>
      <c r="BQ645" s="329">
        <f ca="1">IF(SAP_Leadsheet!$C$11="TRANSACTOR",BP644*0%,BP644*OFFSET(SAP_Leadsheet!$D$141,SAP_Spreadsheet!$C645,SAP_Spreadsheet!BE$6))</f>
        <v>2.9627945952953299E-2</v>
      </c>
      <c r="BR645" s="329">
        <f ca="1">IF(SAP_Leadsheet!$C$11="TRANSACTOR",BQ644*0%,BQ644*OFFSET(SAP_Leadsheet!$D$141,SAP_Spreadsheet!$C645,SAP_Spreadsheet!BF$6))</f>
        <v>2.8940892185570832E-2</v>
      </c>
      <c r="BS645" s="329">
        <f ca="1">IF(SAP_Leadsheet!$C$11="TRANSACTOR",BR644*0%,BR644*OFFSET(SAP_Leadsheet!$D$141,SAP_Spreadsheet!$C645,SAP_Spreadsheet!BG$6))</f>
        <v>2.8267284498770001E-2</v>
      </c>
      <c r="BT645" s="329">
        <f ca="1">IF(SAP_Leadsheet!$C$11="TRANSACTOR",BS644*0%,BS644*OFFSET(SAP_Leadsheet!$D$141,SAP_Spreadsheet!$C645,SAP_Spreadsheet!BH$6))</f>
        <v>2.7571151952288545E-2</v>
      </c>
      <c r="BU645" s="329">
        <f ca="1">IF(SAP_Leadsheet!$C$11="TRANSACTOR",BT644*0%,BT644*OFFSET(SAP_Leadsheet!$D$141,SAP_Spreadsheet!$C645,SAP_Spreadsheet!BI$6))</f>
        <v>2.6724899053829E-2</v>
      </c>
      <c r="BV645" s="329">
        <f ca="1">IF(SAP_Leadsheet!$C$11="TRANSACTOR",BU644*0%,BU644*OFFSET(SAP_Leadsheet!$D$141,SAP_Spreadsheet!$C645,SAP_Spreadsheet!BJ$6))</f>
        <v>2.554458219205382E-2</v>
      </c>
      <c r="BW645" s="329">
        <f ca="1">IF(SAP_Leadsheet!$C$11="TRANSACTOR",BV644*0%,BV644*OFFSET(SAP_Leadsheet!$D$141,SAP_Spreadsheet!$C645,SAP_Spreadsheet!BK$6))</f>
        <v>2.4212284344349227E-2</v>
      </c>
      <c r="BX645" s="329">
        <f ca="1">IF(SAP_Leadsheet!$C$11="TRANSACTOR",BW644*0%,BW644*OFFSET(SAP_Leadsheet!$D$141,SAP_Spreadsheet!$C645,SAP_Spreadsheet!BL$6))</f>
        <v>2.2922881780380221E-2</v>
      </c>
      <c r="BY645" s="329">
        <f ca="1">IF(SAP_Leadsheet!$C$11="TRANSACTOR",BX644*0%,BX644*OFFSET(SAP_Leadsheet!$D$141,SAP_Spreadsheet!$C645,SAP_Spreadsheet!BM$6))</f>
        <v>2.1748378060446851E-2</v>
      </c>
      <c r="BZ645" s="329">
        <f ca="1">IF(SAP_Leadsheet!$C$11="TRANSACTOR",BY644*0%,BY644*OFFSET(SAP_Leadsheet!$D$141,SAP_Spreadsheet!$C645,SAP_Spreadsheet!BN$6))</f>
        <v>2.0702756195913375E-2</v>
      </c>
      <c r="CA645" s="253"/>
      <c r="CB645" s="253"/>
      <c r="CC645" s="253"/>
      <c r="CD645" s="253"/>
      <c r="CE645" s="253"/>
      <c r="CF645" s="253"/>
      <c r="CG645" s="253"/>
      <c r="CH645" s="253"/>
      <c r="CI645" s="253"/>
      <c r="CJ645" s="253"/>
      <c r="CK645" s="253"/>
      <c r="CL645" s="253"/>
    </row>
    <row r="646" spans="2:90" outlineLevel="1" x14ac:dyDescent="0.15">
      <c r="D646" s="210" t="s">
        <v>492</v>
      </c>
      <c r="F646" s="8" t="s">
        <v>461</v>
      </c>
      <c r="G646" s="330"/>
      <c r="H646" s="329">
        <f t="shared" ref="H646:BS646" si="59">G646+G645</f>
        <v>0</v>
      </c>
      <c r="I646" s="329">
        <f t="shared" ca="1" si="59"/>
        <v>0</v>
      </c>
      <c r="J646" s="329">
        <f t="shared" ca="1" si="59"/>
        <v>0</v>
      </c>
      <c r="K646" s="329">
        <f t="shared" ca="1" si="59"/>
        <v>0</v>
      </c>
      <c r="L646" s="329">
        <f t="shared" ca="1" si="59"/>
        <v>0</v>
      </c>
      <c r="M646" s="329">
        <f t="shared" ca="1" si="59"/>
        <v>0</v>
      </c>
      <c r="N646" s="329">
        <f t="shared" ca="1" si="59"/>
        <v>0</v>
      </c>
      <c r="O646" s="329">
        <f t="shared" ca="1" si="59"/>
        <v>0</v>
      </c>
      <c r="P646" s="329">
        <f t="shared" ca="1" si="59"/>
        <v>0</v>
      </c>
      <c r="Q646" s="329">
        <f t="shared" ca="1" si="59"/>
        <v>0</v>
      </c>
      <c r="R646" s="329">
        <f t="shared" ca="1" si="59"/>
        <v>0</v>
      </c>
      <c r="S646" s="329">
        <f t="shared" ca="1" si="59"/>
        <v>0</v>
      </c>
      <c r="T646" s="329">
        <f t="shared" ca="1" si="59"/>
        <v>0</v>
      </c>
      <c r="U646" s="329">
        <f t="shared" ca="1" si="59"/>
        <v>9.3647469800394623E-2</v>
      </c>
      <c r="V646" s="329">
        <f t="shared" ca="1" si="59"/>
        <v>0.25953076926021912</v>
      </c>
      <c r="W646" s="329">
        <f t="shared" ca="1" si="59"/>
        <v>0.44604809221759889</v>
      </c>
      <c r="X646" s="329">
        <f t="shared" ca="1" si="59"/>
        <v>0.61930303816305676</v>
      </c>
      <c r="Y646" s="329">
        <f t="shared" ca="1" si="59"/>
        <v>0.77333929476075447</v>
      </c>
      <c r="Z646" s="329">
        <f t="shared" ca="1" si="59"/>
        <v>0.91546692124273665</v>
      </c>
      <c r="AA646" s="329">
        <f t="shared" ca="1" si="59"/>
        <v>1.0551164956032519</v>
      </c>
      <c r="AB646" s="329">
        <f t="shared" ca="1" si="59"/>
        <v>1.1954180179947822</v>
      </c>
      <c r="AC646" s="329">
        <f t="shared" ca="1" si="59"/>
        <v>1.3348860119504455</v>
      </c>
      <c r="AD646" s="329">
        <f t="shared" ca="1" si="59"/>
        <v>1.4724637047982378</v>
      </c>
      <c r="AE646" s="329">
        <f t="shared" ca="1" si="59"/>
        <v>1.6066161929905585</v>
      </c>
      <c r="AF646" s="329">
        <f t="shared" ca="1" si="59"/>
        <v>1.7249862137957166</v>
      </c>
      <c r="AG646" s="329">
        <f t="shared" ca="1" si="59"/>
        <v>1.8410164852442397</v>
      </c>
      <c r="AH646" s="329">
        <f t="shared" ca="1" si="59"/>
        <v>1.9555484033521469</v>
      </c>
      <c r="AI646" s="329">
        <f t="shared" ca="1" si="59"/>
        <v>2.0687262668317432</v>
      </c>
      <c r="AJ646" s="329">
        <f t="shared" ca="1" si="59"/>
        <v>2.1802726761339586</v>
      </c>
      <c r="AK646" s="329">
        <f t="shared" ca="1" si="59"/>
        <v>2.2895316610330703</v>
      </c>
      <c r="AL646" s="329">
        <f t="shared" ca="1" si="59"/>
        <v>2.3965608585765561</v>
      </c>
      <c r="AM646" s="329">
        <f t="shared" ca="1" si="59"/>
        <v>2.5016006274311735</v>
      </c>
      <c r="AN646" s="329">
        <f t="shared" ca="1" si="59"/>
        <v>2.6043367370059491</v>
      </c>
      <c r="AO646" s="329">
        <f t="shared" ca="1" si="59"/>
        <v>2.7050516646805964</v>
      </c>
      <c r="AP646" s="329">
        <f t="shared" ca="1" si="59"/>
        <v>2.8038484175249181</v>
      </c>
      <c r="AQ646" s="329">
        <f t="shared" ca="1" si="59"/>
        <v>2.9005603274533858</v>
      </c>
      <c r="AR646" s="329">
        <f t="shared" ca="1" si="59"/>
        <v>2.9895155499529338</v>
      </c>
      <c r="AS646" s="329">
        <f t="shared" ca="1" si="59"/>
        <v>3.0762112712974874</v>
      </c>
      <c r="AT646" s="329">
        <f t="shared" ca="1" si="59"/>
        <v>3.16141844209973</v>
      </c>
      <c r="AU646" s="329">
        <f t="shared" ca="1" si="59"/>
        <v>3.2455477274837512</v>
      </c>
      <c r="AV646" s="329">
        <f t="shared" ca="1" si="59"/>
        <v>3.3286269340424166</v>
      </c>
      <c r="AW646" s="329">
        <f t="shared" ca="1" si="59"/>
        <v>3.4103709174252073</v>
      </c>
      <c r="AX646" s="329">
        <f t="shared" ca="1" si="59"/>
        <v>3.490681966157045</v>
      </c>
      <c r="AY646" s="329">
        <f t="shared" ca="1" si="59"/>
        <v>3.5696290972202473</v>
      </c>
      <c r="AZ646" s="329">
        <f t="shared" ca="1" si="59"/>
        <v>3.6469033798894088</v>
      </c>
      <c r="BA646" s="329">
        <f t="shared" ca="1" si="59"/>
        <v>3.7227844274578277</v>
      </c>
      <c r="BB646" s="329">
        <f t="shared" ca="1" si="59"/>
        <v>3.7935457629258735</v>
      </c>
      <c r="BC646" s="329">
        <f t="shared" ca="1" si="59"/>
        <v>3.8605339648833286</v>
      </c>
      <c r="BD646" s="329">
        <f t="shared" ca="1" si="59"/>
        <v>3.9154108870895081</v>
      </c>
      <c r="BE646" s="329">
        <f t="shared" ca="1" si="59"/>
        <v>3.9691021356961835</v>
      </c>
      <c r="BF646" s="329">
        <f t="shared" ca="1" si="59"/>
        <v>4.0218148480437943</v>
      </c>
      <c r="BG646" s="329">
        <f t="shared" ca="1" si="59"/>
        <v>4.0736899063951828</v>
      </c>
      <c r="BH646" s="329">
        <f t="shared" ca="1" si="59"/>
        <v>4.1247524912202831</v>
      </c>
      <c r="BI646" s="329">
        <f t="shared" ca="1" si="59"/>
        <v>4.1749592057799694</v>
      </c>
      <c r="BJ646" s="329">
        <f t="shared" ca="1" si="59"/>
        <v>4.224261817582974</v>
      </c>
      <c r="BK646" s="329">
        <f t="shared" ca="1" si="59"/>
        <v>4.2726268524570088</v>
      </c>
      <c r="BL646" s="329">
        <f t="shared" ca="1" si="59"/>
        <v>4.3200228179639684</v>
      </c>
      <c r="BM646" s="329">
        <f t="shared" ca="1" si="59"/>
        <v>4.3664017988728085</v>
      </c>
      <c r="BN646" s="329">
        <f t="shared" ca="1" si="59"/>
        <v>4.4116920646317537</v>
      </c>
      <c r="BO646" s="329">
        <f t="shared" ca="1" si="59"/>
        <v>4.4547779960800264</v>
      </c>
      <c r="BP646" s="329">
        <f t="shared" ca="1" si="59"/>
        <v>4.4860315159651272</v>
      </c>
      <c r="BQ646" s="329">
        <f t="shared" ca="1" si="59"/>
        <v>4.5164198643715876</v>
      </c>
      <c r="BR646" s="329">
        <f t="shared" ca="1" si="59"/>
        <v>4.5460478103245405</v>
      </c>
      <c r="BS646" s="329">
        <f t="shared" ca="1" si="59"/>
        <v>4.5749887025101117</v>
      </c>
      <c r="BT646" s="329">
        <f t="shared" ref="BT646:BZ646" ca="1" si="60">BS646+BS645</f>
        <v>4.6032559870088816</v>
      </c>
      <c r="BU646" s="329">
        <f t="shared" ca="1" si="60"/>
        <v>4.6308271389611706</v>
      </c>
      <c r="BV646" s="329">
        <f t="shared" ca="1" si="60"/>
        <v>4.657552038015</v>
      </c>
      <c r="BW646" s="329">
        <f t="shared" ca="1" si="60"/>
        <v>4.6830966202070536</v>
      </c>
      <c r="BX646" s="329">
        <f t="shared" ca="1" si="60"/>
        <v>4.7073089045514029</v>
      </c>
      <c r="BY646" s="329">
        <f t="shared" ca="1" si="60"/>
        <v>4.7302317863317835</v>
      </c>
      <c r="BZ646" s="329">
        <f t="shared" ca="1" si="60"/>
        <v>4.7519801643922301</v>
      </c>
      <c r="CA646" s="253"/>
      <c r="CB646" s="253"/>
      <c r="CC646" s="253"/>
      <c r="CD646" s="253"/>
      <c r="CE646" s="253"/>
      <c r="CF646" s="253"/>
      <c r="CG646" s="253"/>
      <c r="CH646" s="253"/>
      <c r="CI646" s="253"/>
      <c r="CJ646" s="253"/>
      <c r="CK646" s="253"/>
      <c r="CL646" s="253"/>
    </row>
    <row r="647" spans="2:90" x14ac:dyDescent="0.15">
      <c r="D647" s="210"/>
      <c r="G647" s="330"/>
      <c r="H647" s="329"/>
      <c r="I647" s="329"/>
      <c r="J647" s="329"/>
      <c r="K647" s="329"/>
      <c r="L647" s="329"/>
      <c r="M647" s="329"/>
      <c r="N647" s="329"/>
      <c r="O647" s="329"/>
      <c r="P647" s="329"/>
      <c r="Q647" s="329"/>
      <c r="R647" s="329"/>
      <c r="S647" s="329"/>
      <c r="T647" s="329"/>
      <c r="U647" s="329"/>
      <c r="V647" s="329"/>
      <c r="W647" s="329"/>
      <c r="X647" s="329"/>
      <c r="Y647" s="329"/>
      <c r="Z647" s="329"/>
      <c r="AA647" s="329"/>
      <c r="AB647" s="329"/>
      <c r="AC647" s="329"/>
      <c r="AD647" s="329"/>
      <c r="AE647" s="329"/>
      <c r="AF647" s="329"/>
      <c r="AG647" s="329"/>
      <c r="AH647" s="329"/>
      <c r="AI647" s="329"/>
      <c r="AJ647" s="329"/>
      <c r="AK647" s="329"/>
      <c r="AL647" s="329"/>
      <c r="AM647" s="329"/>
      <c r="AN647" s="329"/>
      <c r="AO647" s="329"/>
      <c r="AP647" s="329"/>
      <c r="AQ647" s="329"/>
      <c r="AR647" s="329"/>
      <c r="AS647" s="329"/>
      <c r="AT647" s="329"/>
      <c r="AU647" s="329"/>
      <c r="AV647" s="329"/>
      <c r="AW647" s="329"/>
      <c r="AX647" s="329"/>
      <c r="AY647" s="329"/>
      <c r="AZ647" s="329"/>
      <c r="BA647" s="329"/>
      <c r="BB647" s="329"/>
      <c r="BC647" s="329"/>
      <c r="BD647" s="329"/>
      <c r="BE647" s="329"/>
      <c r="BF647" s="329"/>
      <c r="BG647" s="329"/>
      <c r="BH647" s="329"/>
      <c r="BI647" s="329"/>
      <c r="BJ647" s="329"/>
      <c r="BK647" s="329"/>
      <c r="BL647" s="329"/>
      <c r="BM647" s="329"/>
      <c r="BN647" s="329"/>
      <c r="BO647" s="329"/>
      <c r="BP647" s="329"/>
      <c r="BQ647" s="329"/>
      <c r="BR647" s="329"/>
      <c r="BS647" s="329"/>
      <c r="BT647" s="329"/>
      <c r="BU647" s="329"/>
      <c r="BV647" s="329"/>
      <c r="BW647" s="329"/>
      <c r="BX647" s="329"/>
      <c r="BY647" s="329"/>
      <c r="BZ647" s="329"/>
      <c r="CA647" s="253"/>
      <c r="CB647" s="253"/>
      <c r="CC647" s="253"/>
      <c r="CD647" s="253"/>
      <c r="CE647" s="253"/>
      <c r="CF647" s="253"/>
      <c r="CG647" s="253"/>
      <c r="CH647" s="253"/>
      <c r="CI647" s="253"/>
      <c r="CJ647" s="253"/>
      <c r="CK647" s="253"/>
      <c r="CL647" s="253"/>
    </row>
    <row r="648" spans="2:90" x14ac:dyDescent="0.15">
      <c r="D648" s="88"/>
      <c r="G648" s="330"/>
      <c r="H648" s="329"/>
      <c r="I648" s="329"/>
      <c r="J648" s="329"/>
      <c r="K648" s="329"/>
      <c r="L648" s="329"/>
      <c r="M648" s="329"/>
      <c r="N648" s="329"/>
      <c r="O648" s="329"/>
      <c r="P648" s="329"/>
      <c r="Q648" s="329"/>
      <c r="R648" s="329"/>
      <c r="S648" s="329"/>
      <c r="T648" s="329"/>
      <c r="U648" s="329"/>
      <c r="V648" s="329"/>
      <c r="W648" s="329"/>
      <c r="X648" s="329"/>
      <c r="Y648" s="329"/>
      <c r="Z648" s="329"/>
      <c r="AA648" s="329"/>
      <c r="AB648" s="329"/>
      <c r="AC648" s="329"/>
      <c r="AD648" s="329"/>
      <c r="AE648" s="329"/>
      <c r="AF648" s="329"/>
      <c r="AG648" s="329"/>
      <c r="AH648" s="329"/>
      <c r="AI648" s="329"/>
      <c r="AJ648" s="329"/>
      <c r="AK648" s="329"/>
      <c r="AL648" s="329"/>
      <c r="AM648" s="329"/>
      <c r="AN648" s="329"/>
      <c r="AO648" s="329"/>
      <c r="AP648" s="329"/>
      <c r="AQ648" s="329"/>
      <c r="AR648" s="329"/>
      <c r="AS648" s="329"/>
      <c r="AT648" s="329"/>
      <c r="AU648" s="329"/>
      <c r="AV648" s="329"/>
      <c r="AW648" s="329"/>
      <c r="AX648" s="329"/>
      <c r="AY648" s="329"/>
      <c r="AZ648" s="329"/>
      <c r="BA648" s="329"/>
      <c r="BB648" s="329"/>
      <c r="BC648" s="329"/>
      <c r="BD648" s="329"/>
      <c r="BE648" s="329"/>
      <c r="BF648" s="329"/>
      <c r="BG648" s="329"/>
      <c r="BH648" s="329"/>
      <c r="BI648" s="329"/>
      <c r="BJ648" s="329"/>
      <c r="BK648" s="329"/>
      <c r="BL648" s="329"/>
      <c r="BM648" s="329"/>
      <c r="BN648" s="329"/>
      <c r="BO648" s="253"/>
      <c r="BP648" s="253"/>
      <c r="BQ648" s="253"/>
      <c r="BR648" s="253"/>
      <c r="BS648" s="253"/>
      <c r="BT648" s="253"/>
      <c r="BU648" s="253"/>
      <c r="BV648" s="253"/>
      <c r="BW648" s="253"/>
      <c r="BX648" s="253"/>
      <c r="BY648" s="253"/>
      <c r="BZ648" s="253"/>
      <c r="CA648" s="253"/>
      <c r="CB648" s="253"/>
      <c r="CC648" s="253"/>
      <c r="CD648" s="253"/>
      <c r="CE648" s="253"/>
      <c r="CF648" s="253"/>
      <c r="CG648" s="253"/>
      <c r="CH648" s="253"/>
      <c r="CI648" s="253"/>
      <c r="CJ648" s="253"/>
      <c r="CK648" s="253"/>
      <c r="CL648" s="253"/>
    </row>
    <row r="649" spans="2:90" x14ac:dyDescent="0.15">
      <c r="D649" s="88"/>
      <c r="G649" s="330"/>
      <c r="H649" s="329"/>
      <c r="I649" s="329"/>
      <c r="J649" s="329"/>
      <c r="K649" s="329"/>
      <c r="L649" s="329"/>
      <c r="M649" s="329"/>
      <c r="N649" s="329"/>
      <c r="O649" s="329"/>
      <c r="P649" s="329"/>
      <c r="Q649" s="329"/>
      <c r="R649" s="329"/>
      <c r="S649" s="329"/>
      <c r="T649" s="329"/>
      <c r="U649" s="329"/>
      <c r="V649" s="329"/>
      <c r="W649" s="329"/>
      <c r="X649" s="329"/>
      <c r="Y649" s="329"/>
      <c r="Z649" s="329"/>
      <c r="AA649" s="329"/>
      <c r="AB649" s="329"/>
      <c r="AC649" s="329"/>
      <c r="AD649" s="329"/>
      <c r="AE649" s="329"/>
      <c r="AF649" s="329"/>
      <c r="AG649" s="329"/>
      <c r="AH649" s="329"/>
      <c r="AI649" s="329"/>
      <c r="AJ649" s="329"/>
      <c r="AK649" s="329"/>
      <c r="AL649" s="329"/>
      <c r="AM649" s="329"/>
      <c r="AN649" s="329"/>
      <c r="AO649" s="329"/>
      <c r="AP649" s="329"/>
      <c r="AQ649" s="329"/>
      <c r="AR649" s="329"/>
      <c r="AS649" s="329"/>
      <c r="AT649" s="329"/>
      <c r="AU649" s="329"/>
      <c r="AV649" s="329"/>
      <c r="AW649" s="329"/>
      <c r="AX649" s="329"/>
      <c r="AY649" s="329"/>
      <c r="AZ649" s="329"/>
      <c r="BA649" s="329"/>
      <c r="BB649" s="329"/>
      <c r="BC649" s="329"/>
      <c r="BD649" s="329"/>
      <c r="BE649" s="329"/>
      <c r="BF649" s="329"/>
      <c r="BG649" s="329"/>
      <c r="BH649" s="329"/>
      <c r="BI649" s="329"/>
      <c r="BJ649" s="329"/>
      <c r="BK649" s="329"/>
      <c r="BL649" s="329"/>
      <c r="BM649" s="329"/>
      <c r="BN649" s="329"/>
      <c r="BO649" s="253"/>
      <c r="BP649" s="253"/>
      <c r="BQ649" s="253"/>
      <c r="BR649" s="253"/>
      <c r="BS649" s="253"/>
      <c r="BT649" s="253"/>
      <c r="BU649" s="253"/>
      <c r="BV649" s="253"/>
      <c r="BW649" s="253"/>
      <c r="BX649" s="253"/>
      <c r="BY649" s="253"/>
      <c r="BZ649" s="253"/>
      <c r="CA649" s="253"/>
      <c r="CB649" s="253"/>
      <c r="CC649" s="253"/>
      <c r="CD649" s="253"/>
      <c r="CE649" s="253"/>
      <c r="CF649" s="253"/>
      <c r="CG649" s="253"/>
      <c r="CH649" s="253"/>
      <c r="CI649" s="253"/>
      <c r="CJ649" s="253"/>
      <c r="CK649" s="253"/>
      <c r="CL649" s="253"/>
    </row>
    <row r="650" spans="2:90" x14ac:dyDescent="0.15">
      <c r="C650" s="355" t="s">
        <v>307</v>
      </c>
      <c r="D650" s="90" t="s">
        <v>143</v>
      </c>
      <c r="F650" s="8" t="s">
        <v>315</v>
      </c>
      <c r="G650" s="356">
        <f>SAP_Leadsheet!E30</f>
        <v>5</v>
      </c>
      <c r="H650" s="356">
        <f>G650</f>
        <v>5</v>
      </c>
      <c r="I650" s="356">
        <f t="shared" ref="I650:BN650" si="61">H650</f>
        <v>5</v>
      </c>
      <c r="J650" s="356">
        <f t="shared" si="61"/>
        <v>5</v>
      </c>
      <c r="K650" s="356">
        <f t="shared" si="61"/>
        <v>5</v>
      </c>
      <c r="L650" s="356">
        <f t="shared" si="61"/>
        <v>5</v>
      </c>
      <c r="M650" s="356">
        <f t="shared" si="61"/>
        <v>5</v>
      </c>
      <c r="N650" s="356">
        <f t="shared" si="61"/>
        <v>5</v>
      </c>
      <c r="O650" s="356">
        <f t="shared" si="61"/>
        <v>5</v>
      </c>
      <c r="P650" s="356">
        <f t="shared" si="61"/>
        <v>5</v>
      </c>
      <c r="Q650" s="356">
        <f t="shared" si="61"/>
        <v>5</v>
      </c>
      <c r="R650" s="356">
        <f t="shared" si="61"/>
        <v>5</v>
      </c>
      <c r="S650" s="356">
        <f t="shared" si="61"/>
        <v>5</v>
      </c>
      <c r="T650" s="356">
        <f t="shared" si="61"/>
        <v>5</v>
      </c>
      <c r="U650" s="356">
        <f t="shared" si="61"/>
        <v>5</v>
      </c>
      <c r="V650" s="356">
        <f t="shared" si="61"/>
        <v>5</v>
      </c>
      <c r="W650" s="356">
        <f t="shared" si="61"/>
        <v>5</v>
      </c>
      <c r="X650" s="356">
        <f t="shared" si="61"/>
        <v>5</v>
      </c>
      <c r="Y650" s="356">
        <f t="shared" si="61"/>
        <v>5</v>
      </c>
      <c r="Z650" s="356">
        <f t="shared" si="61"/>
        <v>5</v>
      </c>
      <c r="AA650" s="356">
        <f t="shared" si="61"/>
        <v>5</v>
      </c>
      <c r="AB650" s="356">
        <f t="shared" si="61"/>
        <v>5</v>
      </c>
      <c r="AC650" s="356">
        <f t="shared" si="61"/>
        <v>5</v>
      </c>
      <c r="AD650" s="356">
        <f t="shared" si="61"/>
        <v>5</v>
      </c>
      <c r="AE650" s="356">
        <f t="shared" si="61"/>
        <v>5</v>
      </c>
      <c r="AF650" s="356">
        <f t="shared" si="61"/>
        <v>5</v>
      </c>
      <c r="AG650" s="356">
        <f t="shared" si="61"/>
        <v>5</v>
      </c>
      <c r="AH650" s="356">
        <f t="shared" si="61"/>
        <v>5</v>
      </c>
      <c r="AI650" s="356">
        <f t="shared" si="61"/>
        <v>5</v>
      </c>
      <c r="AJ650" s="356">
        <f t="shared" si="61"/>
        <v>5</v>
      </c>
      <c r="AK650" s="356">
        <f t="shared" si="61"/>
        <v>5</v>
      </c>
      <c r="AL650" s="356">
        <f t="shared" si="61"/>
        <v>5</v>
      </c>
      <c r="AM650" s="356">
        <f t="shared" si="61"/>
        <v>5</v>
      </c>
      <c r="AN650" s="356">
        <f t="shared" si="61"/>
        <v>5</v>
      </c>
      <c r="AO650" s="356">
        <f t="shared" si="61"/>
        <v>5</v>
      </c>
      <c r="AP650" s="356">
        <f t="shared" si="61"/>
        <v>5</v>
      </c>
      <c r="AQ650" s="356">
        <f t="shared" si="61"/>
        <v>5</v>
      </c>
      <c r="AR650" s="356">
        <f t="shared" si="61"/>
        <v>5</v>
      </c>
      <c r="AS650" s="356">
        <f t="shared" si="61"/>
        <v>5</v>
      </c>
      <c r="AT650" s="356">
        <f t="shared" si="61"/>
        <v>5</v>
      </c>
      <c r="AU650" s="356">
        <f t="shared" si="61"/>
        <v>5</v>
      </c>
      <c r="AV650" s="356">
        <f t="shared" si="61"/>
        <v>5</v>
      </c>
      <c r="AW650" s="356">
        <f t="shared" si="61"/>
        <v>5</v>
      </c>
      <c r="AX650" s="356">
        <f t="shared" si="61"/>
        <v>5</v>
      </c>
      <c r="AY650" s="356">
        <f t="shared" si="61"/>
        <v>5</v>
      </c>
      <c r="AZ650" s="356">
        <f t="shared" si="61"/>
        <v>5</v>
      </c>
      <c r="BA650" s="356">
        <f t="shared" si="61"/>
        <v>5</v>
      </c>
      <c r="BB650" s="356">
        <f t="shared" si="61"/>
        <v>5</v>
      </c>
      <c r="BC650" s="356">
        <f t="shared" si="61"/>
        <v>5</v>
      </c>
      <c r="BD650" s="356">
        <f t="shared" si="61"/>
        <v>5</v>
      </c>
      <c r="BE650" s="356">
        <f t="shared" si="61"/>
        <v>5</v>
      </c>
      <c r="BF650" s="356">
        <f t="shared" si="61"/>
        <v>5</v>
      </c>
      <c r="BG650" s="356">
        <f t="shared" si="61"/>
        <v>5</v>
      </c>
      <c r="BH650" s="356">
        <f t="shared" si="61"/>
        <v>5</v>
      </c>
      <c r="BI650" s="356">
        <f t="shared" si="61"/>
        <v>5</v>
      </c>
      <c r="BJ650" s="356">
        <f t="shared" si="61"/>
        <v>5</v>
      </c>
      <c r="BK650" s="356">
        <f t="shared" si="61"/>
        <v>5</v>
      </c>
      <c r="BL650" s="356">
        <f t="shared" si="61"/>
        <v>5</v>
      </c>
      <c r="BM650" s="356">
        <f t="shared" si="61"/>
        <v>5</v>
      </c>
      <c r="BN650" s="356">
        <f t="shared" si="61"/>
        <v>5</v>
      </c>
    </row>
    <row r="651" spans="2:90" x14ac:dyDescent="0.15">
      <c r="C651" s="355"/>
      <c r="D651" s="90" t="s">
        <v>493</v>
      </c>
      <c r="F651" s="8" t="s">
        <v>315</v>
      </c>
      <c r="G651" s="357">
        <f>ROUNDDOWN(IF(G650-(SAP_Leadsheet!$E$32-$D$4)&gt;0,G650-(SAP_Leadsheet!$E$32-$D$4),$D$4+G650-(SAP_Leadsheet!$E$32-$D$4)),0)</f>
        <v>20</v>
      </c>
      <c r="H651" s="357">
        <f>ROUNDDOWN(IF(H650-(SAP_Leadsheet!$E$32-$D$4)&gt;0,H650-(SAP_Leadsheet!$E$32-$D$4),$D$4+H650-(SAP_Leadsheet!$E$32-$D$4)),0)</f>
        <v>20</v>
      </c>
      <c r="I651" s="357">
        <f>ROUNDDOWN(IF(I650-(SAP_Leadsheet!$E$32-$D$4)&gt;0,I650-(SAP_Leadsheet!$E$32-$D$4),$D$4+I650-(SAP_Leadsheet!$E$32-$D$4)),0)</f>
        <v>20</v>
      </c>
      <c r="J651" s="357">
        <f>ROUNDDOWN(IF(J650-(SAP_Leadsheet!$E$32-$D$4)&gt;0,J650-(SAP_Leadsheet!$E$32-$D$4),$D$4+J650-(SAP_Leadsheet!$E$32-$D$4)),0)</f>
        <v>20</v>
      </c>
      <c r="K651" s="357">
        <f>ROUNDDOWN(IF(K650-(SAP_Leadsheet!$E$32-$D$4)&gt;0,K650-(SAP_Leadsheet!$E$32-$D$4),$D$4+K650-(SAP_Leadsheet!$E$32-$D$4)),0)</f>
        <v>20</v>
      </c>
      <c r="L651" s="357">
        <f>ROUNDDOWN(IF(L650-(SAP_Leadsheet!$E$32-$D$4)&gt;0,L650-(SAP_Leadsheet!$E$32-$D$4),$D$4+L650-(SAP_Leadsheet!$E$32-$D$4)),0)</f>
        <v>20</v>
      </c>
      <c r="M651" s="357">
        <f>ROUNDDOWN(IF(M650-(SAP_Leadsheet!$E$32-$D$4)&gt;0,M650-(SAP_Leadsheet!$E$32-$D$4),$D$4+M650-(SAP_Leadsheet!$E$32-$D$4)),0)</f>
        <v>20</v>
      </c>
      <c r="N651" s="357">
        <f>ROUNDDOWN(IF(N650-(SAP_Leadsheet!$E$32-$D$4)&gt;0,N650-(SAP_Leadsheet!$E$32-$D$4),$D$4+N650-(SAP_Leadsheet!$E$32-$D$4)),0)</f>
        <v>20</v>
      </c>
      <c r="O651" s="357">
        <f>ROUNDDOWN(IF(O650-(SAP_Leadsheet!$E$32-$D$4)&gt;0,O650-(SAP_Leadsheet!$E$32-$D$4),$D$4+O650-(SAP_Leadsheet!$E$32-$D$4)),0)</f>
        <v>20</v>
      </c>
      <c r="P651" s="357">
        <f>ROUNDDOWN(IF(P650-(SAP_Leadsheet!$E$32-$D$4)&gt;0,P650-(SAP_Leadsheet!$E$32-$D$4),$D$4+P650-(SAP_Leadsheet!$E$32-$D$4)),0)</f>
        <v>20</v>
      </c>
      <c r="Q651" s="357">
        <f>ROUNDDOWN(IF(Q650-(SAP_Leadsheet!$E$32-$D$4)&gt;0,Q650-(SAP_Leadsheet!$E$32-$D$4),$D$4+Q650-(SAP_Leadsheet!$E$32-$D$4)),0)</f>
        <v>20</v>
      </c>
      <c r="R651" s="357">
        <f>ROUNDDOWN(IF(R650-(SAP_Leadsheet!$E$32-$D$4)&gt;0,R650-(SAP_Leadsheet!$E$32-$D$4),$D$4+R650-(SAP_Leadsheet!$E$32-$D$4)),0)</f>
        <v>20</v>
      </c>
      <c r="S651" s="357">
        <f>ROUNDDOWN(IF(S650-(SAP_Leadsheet!$E$32-$D$4)&gt;0,S650-(SAP_Leadsheet!$E$32-$D$4),$D$4+S650-(SAP_Leadsheet!$E$32-$D$4)),0)</f>
        <v>20</v>
      </c>
      <c r="T651" s="357">
        <f>ROUNDDOWN(IF(T650-(SAP_Leadsheet!$E$32-$D$4)&gt;0,T650-(SAP_Leadsheet!$E$32-$D$4),$D$4+T650-(SAP_Leadsheet!$E$32-$D$4)),0)</f>
        <v>20</v>
      </c>
      <c r="U651" s="357">
        <f>ROUNDDOWN(IF(U650-(SAP_Leadsheet!$E$32-$D$4)&gt;0,U650-(SAP_Leadsheet!$E$32-$D$4),$D$4+U650-(SAP_Leadsheet!$E$32-$D$4)),0)</f>
        <v>20</v>
      </c>
      <c r="V651" s="357">
        <f>ROUNDDOWN(IF(V650-(SAP_Leadsheet!$E$32-$D$4)&gt;0,V650-(SAP_Leadsheet!$E$32-$D$4),$D$4+V650-(SAP_Leadsheet!$E$32-$D$4)),0)</f>
        <v>20</v>
      </c>
      <c r="W651" s="357">
        <f>ROUNDDOWN(IF(W650-(SAP_Leadsheet!$E$32-$D$4)&gt;0,W650-(SAP_Leadsheet!$E$32-$D$4),$D$4+W650-(SAP_Leadsheet!$E$32-$D$4)),0)</f>
        <v>20</v>
      </c>
      <c r="X651" s="357">
        <f>ROUNDDOWN(IF(X650-(SAP_Leadsheet!$E$32-$D$4)&gt;0,X650-(SAP_Leadsheet!$E$32-$D$4),$D$4+X650-(SAP_Leadsheet!$E$32-$D$4)),0)</f>
        <v>20</v>
      </c>
      <c r="Y651" s="357">
        <f>ROUNDDOWN(IF(Y650-(SAP_Leadsheet!$E$32-$D$4)&gt;0,Y650-(SAP_Leadsheet!$E$32-$D$4),$D$4+Y650-(SAP_Leadsheet!$E$32-$D$4)),0)</f>
        <v>20</v>
      </c>
      <c r="Z651" s="357">
        <f>ROUNDDOWN(IF(Z650-(SAP_Leadsheet!$E$32-$D$4)&gt;0,Z650-(SAP_Leadsheet!$E$32-$D$4),$D$4+Z650-(SAP_Leadsheet!$E$32-$D$4)),0)</f>
        <v>20</v>
      </c>
      <c r="AA651" s="357">
        <f>ROUNDDOWN(IF(AA650-(SAP_Leadsheet!$E$32-$D$4)&gt;0,AA650-(SAP_Leadsheet!$E$32-$D$4),$D$4+AA650-(SAP_Leadsheet!$E$32-$D$4)),0)</f>
        <v>20</v>
      </c>
      <c r="AB651" s="357">
        <f>ROUNDDOWN(IF(AB650-(SAP_Leadsheet!$E$32-$D$4)&gt;0,AB650-(SAP_Leadsheet!$E$32-$D$4),$D$4+AB650-(SAP_Leadsheet!$E$32-$D$4)),0)</f>
        <v>20</v>
      </c>
      <c r="AC651" s="357">
        <f>ROUNDDOWN(IF(AC650-(SAP_Leadsheet!$E$32-$D$4)&gt;0,AC650-(SAP_Leadsheet!$E$32-$D$4),$D$4+AC650-(SAP_Leadsheet!$E$32-$D$4)),0)</f>
        <v>20</v>
      </c>
      <c r="AD651" s="357">
        <f>ROUNDDOWN(IF(AD650-(SAP_Leadsheet!$E$32-$D$4)&gt;0,AD650-(SAP_Leadsheet!$E$32-$D$4),$D$4+AD650-(SAP_Leadsheet!$E$32-$D$4)),0)</f>
        <v>20</v>
      </c>
      <c r="AE651" s="357">
        <f>ROUNDDOWN(IF(AE650-(SAP_Leadsheet!$E$32-$D$4)&gt;0,AE650-(SAP_Leadsheet!$E$32-$D$4),$D$4+AE650-(SAP_Leadsheet!$E$32-$D$4)),0)</f>
        <v>20</v>
      </c>
      <c r="AF651" s="357">
        <f>ROUNDDOWN(IF(AF650-(SAP_Leadsheet!$E$32-$D$4)&gt;0,AF650-(SAP_Leadsheet!$E$32-$D$4),$D$4+AF650-(SAP_Leadsheet!$E$32-$D$4)),0)</f>
        <v>20</v>
      </c>
      <c r="AG651" s="357">
        <f>ROUNDDOWN(IF(AG650-(SAP_Leadsheet!$E$32-$D$4)&gt;0,AG650-(SAP_Leadsheet!$E$32-$D$4),$D$4+AG650-(SAP_Leadsheet!$E$32-$D$4)),0)</f>
        <v>20</v>
      </c>
      <c r="AH651" s="357">
        <f>ROUNDDOWN(IF(AH650-(SAP_Leadsheet!$E$32-$D$4)&gt;0,AH650-(SAP_Leadsheet!$E$32-$D$4),$D$4+AH650-(SAP_Leadsheet!$E$32-$D$4)),0)</f>
        <v>20</v>
      </c>
      <c r="AI651" s="357">
        <f>ROUNDDOWN(IF(AI650-(SAP_Leadsheet!$E$32-$D$4)&gt;0,AI650-(SAP_Leadsheet!$E$32-$D$4),$D$4+AI650-(SAP_Leadsheet!$E$32-$D$4)),0)</f>
        <v>20</v>
      </c>
      <c r="AJ651" s="357">
        <f>ROUNDDOWN(IF(AJ650-(SAP_Leadsheet!$E$32-$D$4)&gt;0,AJ650-(SAP_Leadsheet!$E$32-$D$4),$D$4+AJ650-(SAP_Leadsheet!$E$32-$D$4)),0)</f>
        <v>20</v>
      </c>
      <c r="AK651" s="357">
        <f>ROUNDDOWN(IF(AK650-(SAP_Leadsheet!$E$32-$D$4)&gt;0,AK650-(SAP_Leadsheet!$E$32-$D$4),$D$4+AK650-(SAP_Leadsheet!$E$32-$D$4)),0)</f>
        <v>20</v>
      </c>
      <c r="AL651" s="357">
        <f>ROUNDDOWN(IF(AL650-(SAP_Leadsheet!$E$32-$D$4)&gt;0,AL650-(SAP_Leadsheet!$E$32-$D$4),$D$4+AL650-(SAP_Leadsheet!$E$32-$D$4)),0)</f>
        <v>20</v>
      </c>
      <c r="AM651" s="357">
        <f>ROUNDDOWN(IF(AM650-(SAP_Leadsheet!$E$32-$D$4)&gt;0,AM650-(SAP_Leadsheet!$E$32-$D$4),$D$4+AM650-(SAP_Leadsheet!$E$32-$D$4)),0)</f>
        <v>20</v>
      </c>
      <c r="AN651" s="357">
        <f>ROUNDDOWN(IF(AN650-(SAP_Leadsheet!$E$32-$D$4)&gt;0,AN650-(SAP_Leadsheet!$E$32-$D$4),$D$4+AN650-(SAP_Leadsheet!$E$32-$D$4)),0)</f>
        <v>20</v>
      </c>
      <c r="AO651" s="357">
        <f>ROUNDDOWN(IF(AO650-(SAP_Leadsheet!$E$32-$D$4)&gt;0,AO650-(SAP_Leadsheet!$E$32-$D$4),$D$4+AO650-(SAP_Leadsheet!$E$32-$D$4)),0)</f>
        <v>20</v>
      </c>
      <c r="AP651" s="357">
        <f>ROUNDDOWN(IF(AP650-(SAP_Leadsheet!$E$32-$D$4)&gt;0,AP650-(SAP_Leadsheet!$E$32-$D$4),$D$4+AP650-(SAP_Leadsheet!$E$32-$D$4)),0)</f>
        <v>20</v>
      </c>
      <c r="AQ651" s="357">
        <f>ROUNDDOWN(IF(AQ650-(SAP_Leadsheet!$E$32-$D$4)&gt;0,AQ650-(SAP_Leadsheet!$E$32-$D$4),$D$4+AQ650-(SAP_Leadsheet!$E$32-$D$4)),0)</f>
        <v>20</v>
      </c>
      <c r="AR651" s="357">
        <f>ROUNDDOWN(IF(AR650-(SAP_Leadsheet!$E$32-$D$4)&gt;0,AR650-(SAP_Leadsheet!$E$32-$D$4),$D$4+AR650-(SAP_Leadsheet!$E$32-$D$4)),0)</f>
        <v>20</v>
      </c>
      <c r="AS651" s="357">
        <f>ROUNDDOWN(IF(AS650-(SAP_Leadsheet!$E$32-$D$4)&gt;0,AS650-(SAP_Leadsheet!$E$32-$D$4),$D$4+AS650-(SAP_Leadsheet!$E$32-$D$4)),0)</f>
        <v>20</v>
      </c>
      <c r="AT651" s="357">
        <f>ROUNDDOWN(IF(AT650-(SAP_Leadsheet!$E$32-$D$4)&gt;0,AT650-(SAP_Leadsheet!$E$32-$D$4),$D$4+AT650-(SAP_Leadsheet!$E$32-$D$4)),0)</f>
        <v>20</v>
      </c>
      <c r="AU651" s="357">
        <f>ROUNDDOWN(IF(AU650-(SAP_Leadsheet!$E$32-$D$4)&gt;0,AU650-(SAP_Leadsheet!$E$32-$D$4),$D$4+AU650-(SAP_Leadsheet!$E$32-$D$4)),0)</f>
        <v>20</v>
      </c>
      <c r="AV651" s="357">
        <f>ROUNDDOWN(IF(AV650-(SAP_Leadsheet!$E$32-$D$4)&gt;0,AV650-(SAP_Leadsheet!$E$32-$D$4),$D$4+AV650-(SAP_Leadsheet!$E$32-$D$4)),0)</f>
        <v>20</v>
      </c>
      <c r="AW651" s="357">
        <f>ROUNDDOWN(IF(AW650-(SAP_Leadsheet!$E$32-$D$4)&gt;0,AW650-(SAP_Leadsheet!$E$32-$D$4),$D$4+AW650-(SAP_Leadsheet!$E$32-$D$4)),0)</f>
        <v>20</v>
      </c>
      <c r="AX651" s="357">
        <f>ROUNDDOWN(IF(AX650-(SAP_Leadsheet!$E$32-$D$4)&gt;0,AX650-(SAP_Leadsheet!$E$32-$D$4),$D$4+AX650-(SAP_Leadsheet!$E$32-$D$4)),0)</f>
        <v>20</v>
      </c>
      <c r="AY651" s="357">
        <f>ROUNDDOWN(IF(AY650-(SAP_Leadsheet!$E$32-$D$4)&gt;0,AY650-(SAP_Leadsheet!$E$32-$D$4),$D$4+AY650-(SAP_Leadsheet!$E$32-$D$4)),0)</f>
        <v>20</v>
      </c>
      <c r="AZ651" s="357">
        <f>ROUNDDOWN(IF(AZ650-(SAP_Leadsheet!$E$32-$D$4)&gt;0,AZ650-(SAP_Leadsheet!$E$32-$D$4),$D$4+AZ650-(SAP_Leadsheet!$E$32-$D$4)),0)</f>
        <v>20</v>
      </c>
      <c r="BA651" s="357">
        <f>ROUNDDOWN(IF(BA650-(SAP_Leadsheet!$E$32-$D$4)&gt;0,BA650-(SAP_Leadsheet!$E$32-$D$4),$D$4+BA650-(SAP_Leadsheet!$E$32-$D$4)),0)</f>
        <v>20</v>
      </c>
      <c r="BB651" s="357">
        <f>ROUNDDOWN(IF(BB650-(SAP_Leadsheet!$E$32-$D$4)&gt;0,BB650-(SAP_Leadsheet!$E$32-$D$4),$D$4+BB650-(SAP_Leadsheet!$E$32-$D$4)),0)</f>
        <v>20</v>
      </c>
      <c r="BC651" s="357">
        <f>ROUNDDOWN(IF(BC650-(SAP_Leadsheet!$E$32-$D$4)&gt;0,BC650-(SAP_Leadsheet!$E$32-$D$4),$D$4+BC650-(SAP_Leadsheet!$E$32-$D$4)),0)</f>
        <v>20</v>
      </c>
      <c r="BD651" s="357">
        <f>ROUNDDOWN(IF(BD650-(SAP_Leadsheet!$E$32-$D$4)&gt;0,BD650-(SAP_Leadsheet!$E$32-$D$4),$D$4+BD650-(SAP_Leadsheet!$E$32-$D$4)),0)</f>
        <v>20</v>
      </c>
      <c r="BE651" s="357">
        <f>ROUNDDOWN(IF(BE650-(SAP_Leadsheet!$E$32-$D$4)&gt;0,BE650-(SAP_Leadsheet!$E$32-$D$4),$D$4+BE650-(SAP_Leadsheet!$E$32-$D$4)),0)</f>
        <v>20</v>
      </c>
      <c r="BF651" s="357">
        <f>ROUNDDOWN(IF(BF650-(SAP_Leadsheet!$E$32-$D$4)&gt;0,BF650-(SAP_Leadsheet!$E$32-$D$4),$D$4+BF650-(SAP_Leadsheet!$E$32-$D$4)),0)</f>
        <v>20</v>
      </c>
      <c r="BG651" s="357">
        <f>ROUNDDOWN(IF(BG650-(SAP_Leadsheet!$E$32-$D$4)&gt;0,BG650-(SAP_Leadsheet!$E$32-$D$4),$D$4+BG650-(SAP_Leadsheet!$E$32-$D$4)),0)</f>
        <v>20</v>
      </c>
      <c r="BH651" s="357">
        <f>ROUNDDOWN(IF(BH650-(SAP_Leadsheet!$E$32-$D$4)&gt;0,BH650-(SAP_Leadsheet!$E$32-$D$4),$D$4+BH650-(SAP_Leadsheet!$E$32-$D$4)),0)</f>
        <v>20</v>
      </c>
      <c r="BI651" s="357">
        <f>ROUNDDOWN(IF(BI650-(SAP_Leadsheet!$E$32-$D$4)&gt;0,BI650-(SAP_Leadsheet!$E$32-$D$4),$D$4+BI650-(SAP_Leadsheet!$E$32-$D$4)),0)</f>
        <v>20</v>
      </c>
      <c r="BJ651" s="357">
        <f>ROUNDDOWN(IF(BJ650-(SAP_Leadsheet!$E$32-$D$4)&gt;0,BJ650-(SAP_Leadsheet!$E$32-$D$4),$D$4+BJ650-(SAP_Leadsheet!$E$32-$D$4)),0)</f>
        <v>20</v>
      </c>
      <c r="BK651" s="357">
        <f>ROUNDDOWN(IF(BK650-(SAP_Leadsheet!$E$32-$D$4)&gt;0,BK650-(SAP_Leadsheet!$E$32-$D$4),$D$4+BK650-(SAP_Leadsheet!$E$32-$D$4)),0)</f>
        <v>20</v>
      </c>
      <c r="BL651" s="357">
        <f>ROUNDDOWN(IF(BL650-(SAP_Leadsheet!$E$32-$D$4)&gt;0,BL650-(SAP_Leadsheet!$E$32-$D$4),$D$4+BL650-(SAP_Leadsheet!$E$32-$D$4)),0)</f>
        <v>20</v>
      </c>
      <c r="BM651" s="357">
        <f>ROUNDDOWN(IF(BM650-(SAP_Leadsheet!$E$32-$D$4)&gt;0,BM650-(SAP_Leadsheet!$E$32-$D$4),$D$4+BM650-(SAP_Leadsheet!$E$32-$D$4)),0)</f>
        <v>20</v>
      </c>
      <c r="BN651" s="357">
        <f>ROUNDDOWN(IF(BN650-(SAP_Leadsheet!$E$32-$D$4)&gt;0,BN650-(SAP_Leadsheet!$E$32-$D$4),$D$4+BN650-(SAP_Leadsheet!$E$32-$D$4)),0)</f>
        <v>20</v>
      </c>
    </row>
    <row r="652" spans="2:90" x14ac:dyDescent="0.15">
      <c r="C652" s="267"/>
      <c r="D652" s="97" t="s">
        <v>494</v>
      </c>
      <c r="F652" s="358"/>
      <c r="G652" s="330">
        <f>(0*G651+G621*($D$4-G651))/$D$4</f>
        <v>1.9721065430384073</v>
      </c>
      <c r="H652" s="330">
        <f t="shared" ref="H652:BN652" ca="1" si="62">(G621*H651+H621*($D$4-H651))/$D$4</f>
        <v>7.323139812232843</v>
      </c>
      <c r="I652" s="330">
        <f t="shared" ca="1" si="62"/>
        <v>10.832023453594447</v>
      </c>
      <c r="J652" s="330">
        <f t="shared" ca="1" si="62"/>
        <v>11.610993178457926</v>
      </c>
      <c r="K652" s="330">
        <f t="shared" ca="1" si="62"/>
        <v>10.902996288898336</v>
      </c>
      <c r="L652" s="330">
        <f t="shared" ca="1" si="62"/>
        <v>10.044090612978653</v>
      </c>
      <c r="M652" s="330">
        <f t="shared" ca="1" si="62"/>
        <v>9.6213975003397749</v>
      </c>
      <c r="N652" s="330">
        <f t="shared" ca="1" si="62"/>
        <v>9.587847592785856</v>
      </c>
      <c r="O652" s="330">
        <f t="shared" ca="1" si="62"/>
        <v>9.6792015283156392</v>
      </c>
      <c r="P652" s="330">
        <f t="shared" ca="1" si="62"/>
        <v>9.7092978573239908</v>
      </c>
      <c r="Q652" s="330">
        <f t="shared" ca="1" si="62"/>
        <v>9.6571188093967315</v>
      </c>
      <c r="R652" s="330">
        <f t="shared" ca="1" si="62"/>
        <v>9.5717590134528194</v>
      </c>
      <c r="S652" s="330">
        <f t="shared" ca="1" si="62"/>
        <v>9.486279237903684</v>
      </c>
      <c r="T652" s="330">
        <f t="shared" ca="1" si="62"/>
        <v>9.4634874610247124</v>
      </c>
      <c r="U652" s="330">
        <f t="shared" ca="1" si="62"/>
        <v>9.4806895122106987</v>
      </c>
      <c r="V652" s="330">
        <f t="shared" ca="1" si="62"/>
        <v>9.4973211551950136</v>
      </c>
      <c r="W652" s="330">
        <f t="shared" ca="1" si="62"/>
        <v>9.4945840097311454</v>
      </c>
      <c r="X652" s="330">
        <f t="shared" ca="1" si="62"/>
        <v>9.4762613824948474</v>
      </c>
      <c r="Y652" s="330">
        <f t="shared" ca="1" si="62"/>
        <v>9.4529569820419397</v>
      </c>
      <c r="Z652" s="330">
        <f t="shared" ca="1" si="62"/>
        <v>9.4309217529279383</v>
      </c>
      <c r="AA652" s="330">
        <f t="shared" ca="1" si="62"/>
        <v>9.4095342711887948</v>
      </c>
      <c r="AB652" s="330">
        <f t="shared" ca="1" si="62"/>
        <v>9.3831257420826706</v>
      </c>
      <c r="AC652" s="330">
        <f t="shared" ca="1" si="62"/>
        <v>9.3478245049198208</v>
      </c>
      <c r="AD652" s="330">
        <f t="shared" ca="1" si="62"/>
        <v>9.2841090062928302</v>
      </c>
      <c r="AE652" s="330">
        <f t="shared" ca="1" si="62"/>
        <v>9.1877554589402184</v>
      </c>
      <c r="AF652" s="330">
        <f t="shared" ca="1" si="62"/>
        <v>9.1329220131778168</v>
      </c>
      <c r="AG652" s="330">
        <f t="shared" ca="1" si="62"/>
        <v>9.1224478696110491</v>
      </c>
      <c r="AH652" s="330">
        <f t="shared" ca="1" si="62"/>
        <v>9.1307381240123338</v>
      </c>
      <c r="AI652" s="330">
        <f t="shared" ca="1" si="62"/>
        <v>9.1362422040000499</v>
      </c>
      <c r="AJ652" s="330">
        <f t="shared" ca="1" si="62"/>
        <v>9.1315651459253413</v>
      </c>
      <c r="AK652" s="330">
        <f t="shared" ca="1" si="62"/>
        <v>9.1190613346351341</v>
      </c>
      <c r="AL652" s="330">
        <f t="shared" ca="1" si="62"/>
        <v>9.1034890450463255</v>
      </c>
      <c r="AM652" s="330">
        <f t="shared" ca="1" si="62"/>
        <v>9.087257230965335</v>
      </c>
      <c r="AN652" s="330">
        <f t="shared" ca="1" si="62"/>
        <v>9.0691891519863734</v>
      </c>
      <c r="AO652" s="330">
        <f t="shared" ca="1" si="62"/>
        <v>9.047348969554001</v>
      </c>
      <c r="AP652" s="330">
        <f t="shared" ca="1" si="62"/>
        <v>9.0080497586579096</v>
      </c>
      <c r="AQ652" s="330">
        <f t="shared" ca="1" si="62"/>
        <v>8.9424187565342699</v>
      </c>
      <c r="AR652" s="330">
        <f t="shared" ca="1" si="62"/>
        <v>8.8885721387219743</v>
      </c>
      <c r="AS652" s="330">
        <f t="shared" ca="1" si="62"/>
        <v>8.8532485879009091</v>
      </c>
      <c r="AT652" s="330">
        <f t="shared" ca="1" si="62"/>
        <v>8.8274726109983934</v>
      </c>
      <c r="AU652" s="330">
        <f t="shared" ca="1" si="62"/>
        <v>8.8014440163401222</v>
      </c>
      <c r="AV652" s="330">
        <f t="shared" ca="1" si="62"/>
        <v>8.7707579142211305</v>
      </c>
      <c r="AW652" s="330">
        <f t="shared" ca="1" si="62"/>
        <v>8.7354191936152947</v>
      </c>
      <c r="AX652" s="330">
        <f t="shared" ca="1" si="62"/>
        <v>8.696305752558656</v>
      </c>
      <c r="AY652" s="330">
        <f t="shared" ca="1" si="62"/>
        <v>8.6529483752229392</v>
      </c>
      <c r="AZ652" s="330">
        <f t="shared" ca="1" si="62"/>
        <v>8.6035079925728777</v>
      </c>
      <c r="BA652" s="330">
        <f t="shared" ca="1" si="62"/>
        <v>8.547449788905702</v>
      </c>
      <c r="BB652" s="330">
        <f t="shared" ca="1" si="62"/>
        <v>8.4777741520121239</v>
      </c>
      <c r="BC652" s="330">
        <f t="shared" ca="1" si="62"/>
        <v>8.3898882052538291</v>
      </c>
      <c r="BD652" s="330">
        <f t="shared" ca="1" si="62"/>
        <v>8.3113132533705656</v>
      </c>
      <c r="BE652" s="330">
        <f t="shared" ca="1" si="62"/>
        <v>8.2464704262504753</v>
      </c>
      <c r="BF652" s="330">
        <f t="shared" ca="1" si="62"/>
        <v>8.1885618859202332</v>
      </c>
      <c r="BG652" s="330">
        <f t="shared" ca="1" si="62"/>
        <v>8.1304262782844319</v>
      </c>
      <c r="BH652" s="330">
        <f t="shared" ca="1" si="62"/>
        <v>8.0635335958294565</v>
      </c>
      <c r="BI652" s="330">
        <f t="shared" ca="1" si="62"/>
        <v>7.9692660634442367</v>
      </c>
      <c r="BJ652" s="330">
        <f t="shared" ca="1" si="62"/>
        <v>7.8399653017885145</v>
      </c>
      <c r="BK652" s="330">
        <f t="shared" ca="1" si="62"/>
        <v>7.6986777366886097</v>
      </c>
      <c r="BL652" s="330">
        <f t="shared" ca="1" si="62"/>
        <v>7.5645038029121974</v>
      </c>
      <c r="BM652" s="330">
        <f t="shared" ca="1" si="62"/>
        <v>7.4440753890738343</v>
      </c>
      <c r="BN652" s="330">
        <f t="shared" ca="1" si="62"/>
        <v>7.3278525679043618</v>
      </c>
      <c r="BO652" s="253"/>
      <c r="BP652" s="253"/>
      <c r="BQ652" s="253"/>
      <c r="BR652" s="253"/>
      <c r="BS652" s="253"/>
      <c r="BT652" s="253"/>
      <c r="BU652" s="253"/>
      <c r="BV652" s="253"/>
      <c r="BW652" s="253"/>
      <c r="BX652" s="253"/>
      <c r="BY652" s="253"/>
      <c r="BZ652" s="253"/>
      <c r="CA652" s="253"/>
      <c r="CB652" s="253"/>
      <c r="CC652" s="253"/>
      <c r="CD652" s="253"/>
      <c r="CE652" s="253"/>
      <c r="CF652" s="253"/>
      <c r="CG652" s="253"/>
      <c r="CH652" s="253"/>
      <c r="CI652" s="253"/>
      <c r="CJ652" s="253"/>
      <c r="CK652" s="253"/>
      <c r="CL652" s="253"/>
    </row>
    <row r="653" spans="2:90" x14ac:dyDescent="0.15">
      <c r="B653" s="358"/>
      <c r="D653" s="210" t="s">
        <v>495</v>
      </c>
      <c r="F653" s="358"/>
      <c r="G653" s="329">
        <f>(0*G651+G617*($D$4-G651))/$D$4</f>
        <v>1.8945401599600045</v>
      </c>
      <c r="H653" s="329">
        <f t="shared" ref="H653:BN653" ca="1" si="63">(G617*H651+H617*($D$4-H651))/$D$4</f>
        <v>7.029807489760457</v>
      </c>
      <c r="I653" s="329">
        <f t="shared" ca="1" si="63"/>
        <v>10.354121644713571</v>
      </c>
      <c r="J653" s="329">
        <f t="shared" ca="1" si="63"/>
        <v>10.97934161917585</v>
      </c>
      <c r="K653" s="329">
        <f t="shared" ca="1" si="63"/>
        <v>10.14803799824414</v>
      </c>
      <c r="L653" s="329">
        <f t="shared" ca="1" si="63"/>
        <v>9.1958918930032141</v>
      </c>
      <c r="M653" s="329">
        <f t="shared" ca="1" si="63"/>
        <v>8.7096479361157648</v>
      </c>
      <c r="N653" s="329">
        <f t="shared" ca="1" si="63"/>
        <v>8.6418600524077416</v>
      </c>
      <c r="O653" s="329">
        <f t="shared" ca="1" si="63"/>
        <v>8.7279121628996776</v>
      </c>
      <c r="P653" s="329">
        <f t="shared" ca="1" si="63"/>
        <v>8.7715703031234362</v>
      </c>
      <c r="Q653" s="329">
        <f t="shared" ca="1" si="63"/>
        <v>8.7329530664115858</v>
      </c>
      <c r="R653" s="329">
        <f t="shared" ca="1" si="63"/>
        <v>8.6622665754017074</v>
      </c>
      <c r="S653" s="329">
        <f t="shared" ca="1" si="63"/>
        <v>8.5935346284200111</v>
      </c>
      <c r="T653" s="329">
        <f t="shared" ca="1" si="63"/>
        <v>8.5873068866828639</v>
      </c>
      <c r="U653" s="329">
        <f t="shared" ca="1" si="63"/>
        <v>8.6208602013559652</v>
      </c>
      <c r="V653" s="329">
        <f t="shared" ca="1" si="63"/>
        <v>8.6536013579435966</v>
      </c>
      <c r="W653" s="329">
        <f t="shared" ca="1" si="63"/>
        <v>8.6667029979701482</v>
      </c>
      <c r="X653" s="329">
        <f t="shared" ca="1" si="63"/>
        <v>8.663919449882286</v>
      </c>
      <c r="Y653" s="329">
        <f t="shared" ca="1" si="63"/>
        <v>8.6558254440067302</v>
      </c>
      <c r="Z653" s="329">
        <f t="shared" ca="1" si="63"/>
        <v>8.6486429466699128</v>
      </c>
      <c r="AA653" s="329">
        <f t="shared" ca="1" si="63"/>
        <v>8.6418604923935174</v>
      </c>
      <c r="AB653" s="329">
        <f t="shared" ca="1" si="63"/>
        <v>8.6300569907501377</v>
      </c>
      <c r="AC653" s="329">
        <f t="shared" ca="1" si="63"/>
        <v>8.6093607810500359</v>
      </c>
      <c r="AD653" s="329">
        <f t="shared" ca="1" si="63"/>
        <v>8.5611236263789952</v>
      </c>
      <c r="AE653" s="329">
        <f t="shared" ca="1" si="63"/>
        <v>8.4814984564537497</v>
      </c>
      <c r="AF653" s="329">
        <f t="shared" ca="1" si="63"/>
        <v>8.4421870204719607</v>
      </c>
      <c r="AG653" s="329">
        <f t="shared" ca="1" si="63"/>
        <v>8.4461444319554229</v>
      </c>
      <c r="AH653" s="329">
        <f t="shared" ca="1" si="63"/>
        <v>8.467891699592931</v>
      </c>
      <c r="AI653" s="329">
        <f t="shared" ca="1" si="63"/>
        <v>8.48599416391923</v>
      </c>
      <c r="AJ653" s="329">
        <f t="shared" ca="1" si="63"/>
        <v>8.4931727742018399</v>
      </c>
      <c r="AK653" s="329">
        <f t="shared" ca="1" si="63"/>
        <v>8.4918978282040491</v>
      </c>
      <c r="AL653" s="329">
        <f t="shared" ca="1" si="63"/>
        <v>8.4870435137591365</v>
      </c>
      <c r="AM653" s="329">
        <f t="shared" ca="1" si="63"/>
        <v>8.4812438621515369</v>
      </c>
      <c r="AN653" s="329">
        <f t="shared" ca="1" si="63"/>
        <v>8.4736079456459645</v>
      </c>
      <c r="AO653" s="329">
        <f t="shared" ca="1" si="63"/>
        <v>8.4621999256869849</v>
      </c>
      <c r="AP653" s="329">
        <f t="shared" ca="1" si="63"/>
        <v>8.4338886241235969</v>
      </c>
      <c r="AQ653" s="329">
        <f t="shared" ca="1" si="63"/>
        <v>8.380243096945124</v>
      </c>
      <c r="AR653" s="329">
        <f t="shared" ca="1" si="63"/>
        <v>8.3381791064743496</v>
      </c>
      <c r="AS653" s="329">
        <f t="shared" ca="1" si="63"/>
        <v>8.3144353353911544</v>
      </c>
      <c r="AT653" s="329">
        <f t="shared" ca="1" si="63"/>
        <v>8.3000362906228631</v>
      </c>
      <c r="AU653" s="329">
        <f t="shared" ca="1" si="63"/>
        <v>8.2851817804951651</v>
      </c>
      <c r="AV653" s="329">
        <f t="shared" ca="1" si="63"/>
        <v>8.2654669153030973</v>
      </c>
      <c r="AW653" s="329">
        <f t="shared" ca="1" si="63"/>
        <v>8.2408965840205362</v>
      </c>
      <c r="AX653" s="329">
        <f t="shared" ca="1" si="63"/>
        <v>8.2123486846835227</v>
      </c>
      <c r="AY653" s="329">
        <f t="shared" ca="1" si="63"/>
        <v>8.1794234698211952</v>
      </c>
      <c r="AZ653" s="329">
        <f t="shared" ca="1" si="63"/>
        <v>8.1404152496445246</v>
      </c>
      <c r="BA653" s="329">
        <f t="shared" ca="1" si="63"/>
        <v>8.094789208450738</v>
      </c>
      <c r="BB653" s="329">
        <f t="shared" ca="1" si="63"/>
        <v>8.035942696072917</v>
      </c>
      <c r="BC653" s="329">
        <f t="shared" ca="1" si="63"/>
        <v>7.9595984206964268</v>
      </c>
      <c r="BD653" s="329">
        <f t="shared" ca="1" si="63"/>
        <v>7.8924202490495041</v>
      </c>
      <c r="BE653" s="329">
        <f t="shared" ca="1" si="63"/>
        <v>7.83882931102029</v>
      </c>
      <c r="BF653" s="329">
        <f t="shared" ca="1" si="63"/>
        <v>7.792027768635462</v>
      </c>
      <c r="BG653" s="329">
        <f t="shared" ca="1" si="63"/>
        <v>7.7717682942720545</v>
      </c>
      <c r="BH653" s="329">
        <f t="shared" ca="1" si="63"/>
        <v>7.790123607377315</v>
      </c>
      <c r="BI653" s="329">
        <f t="shared" ca="1" si="63"/>
        <v>7.7689165419275978</v>
      </c>
      <c r="BJ653" s="329">
        <f t="shared" ca="1" si="63"/>
        <v>7.700778500873569</v>
      </c>
      <c r="BK653" s="329">
        <f t="shared" ca="1" si="63"/>
        <v>7.6090953125877743</v>
      </c>
      <c r="BL653" s="329">
        <f t="shared" ca="1" si="63"/>
        <v>7.5133524650189836</v>
      </c>
      <c r="BM653" s="329">
        <f t="shared" ca="1" si="63"/>
        <v>7.4204716290726838</v>
      </c>
      <c r="BN653" s="329">
        <f t="shared" ca="1" si="63"/>
        <v>7.3212026597706386</v>
      </c>
      <c r="BO653" s="253"/>
      <c r="BP653" s="253"/>
      <c r="BQ653" s="253"/>
      <c r="BR653" s="253"/>
      <c r="BS653" s="253"/>
      <c r="BT653" s="253"/>
      <c r="BU653" s="253"/>
      <c r="BV653" s="253"/>
      <c r="BW653" s="253"/>
      <c r="BX653" s="253"/>
      <c r="BY653" s="253"/>
      <c r="BZ653" s="253"/>
      <c r="CA653" s="253"/>
      <c r="CB653" s="253"/>
      <c r="CC653" s="253"/>
      <c r="CD653" s="253"/>
      <c r="CE653" s="253"/>
      <c r="CF653" s="253"/>
      <c r="CG653" s="253"/>
      <c r="CH653" s="253"/>
      <c r="CI653" s="253"/>
      <c r="CJ653" s="253"/>
      <c r="CK653" s="253"/>
      <c r="CL653" s="253"/>
    </row>
    <row r="654" spans="2:90" x14ac:dyDescent="0.15">
      <c r="B654" s="87"/>
      <c r="C654" s="267"/>
      <c r="D654" s="210" t="s">
        <v>496</v>
      </c>
      <c r="G654" s="329">
        <f>G652-G653</f>
        <v>7.7566383078402801E-2</v>
      </c>
      <c r="H654" s="329">
        <f ca="1">H652-H653</f>
        <v>0.29333232247238605</v>
      </c>
      <c r="I654" s="329">
        <f t="shared" ref="I654:BN654" ca="1" si="64">I652-I653</f>
        <v>0.47790180888087619</v>
      </c>
      <c r="J654" s="329">
        <f t="shared" ca="1" si="64"/>
        <v>0.63165155928207639</v>
      </c>
      <c r="K654" s="329">
        <f t="shared" ca="1" si="64"/>
        <v>0.75495829065419606</v>
      </c>
      <c r="L654" s="329">
        <f t="shared" ca="1" si="64"/>
        <v>0.84819871997543927</v>
      </c>
      <c r="M654" s="329">
        <f t="shared" ca="1" si="64"/>
        <v>0.9117495642240101</v>
      </c>
      <c r="N654" s="329">
        <f t="shared" ca="1" si="64"/>
        <v>0.94598754037811439</v>
      </c>
      <c r="O654" s="329">
        <f t="shared" ca="1" si="64"/>
        <v>0.95128936541596154</v>
      </c>
      <c r="P654" s="329">
        <f t="shared" ca="1" si="64"/>
        <v>0.93772755420055454</v>
      </c>
      <c r="Q654" s="329">
        <f t="shared" ca="1" si="64"/>
        <v>0.92416574298514576</v>
      </c>
      <c r="R654" s="329">
        <f t="shared" ca="1" si="64"/>
        <v>0.90949243805111202</v>
      </c>
      <c r="S654" s="329">
        <f t="shared" ca="1" si="64"/>
        <v>0.89274460948367285</v>
      </c>
      <c r="T654" s="329">
        <f t="shared" ca="1" si="64"/>
        <v>0.87618057434184848</v>
      </c>
      <c r="U654" s="329">
        <f t="shared" ca="1" si="64"/>
        <v>0.85982931085473346</v>
      </c>
      <c r="V654" s="329">
        <f t="shared" ca="1" si="64"/>
        <v>0.84371979725141699</v>
      </c>
      <c r="W654" s="329">
        <f t="shared" ca="1" si="64"/>
        <v>0.82788101176099715</v>
      </c>
      <c r="X654" s="329">
        <f t="shared" ca="1" si="64"/>
        <v>0.81234193261256138</v>
      </c>
      <c r="Y654" s="329">
        <f t="shared" ca="1" si="64"/>
        <v>0.79713153803520953</v>
      </c>
      <c r="Z654" s="329">
        <f t="shared" ca="1" si="64"/>
        <v>0.78227880625802548</v>
      </c>
      <c r="AA654" s="329">
        <f t="shared" ca="1" si="64"/>
        <v>0.76767377879527743</v>
      </c>
      <c r="AB654" s="329">
        <f t="shared" ca="1" si="64"/>
        <v>0.75306875133253293</v>
      </c>
      <c r="AC654" s="329">
        <f ca="1">AC652-AC653</f>
        <v>0.73846372386978487</v>
      </c>
      <c r="AD654" s="329">
        <f ca="1">AD652-AD653</f>
        <v>0.72298537991383505</v>
      </c>
      <c r="AE654" s="329">
        <f t="shared" ca="1" si="64"/>
        <v>0.70625700248646872</v>
      </c>
      <c r="AF654" s="329">
        <f t="shared" ca="1" si="64"/>
        <v>0.69073499270585614</v>
      </c>
      <c r="AG654" s="329">
        <f t="shared" ca="1" si="64"/>
        <v>0.67630343765562628</v>
      </c>
      <c r="AH654" s="329">
        <f t="shared" ca="1" si="64"/>
        <v>0.66284642441940278</v>
      </c>
      <c r="AI654" s="329">
        <f t="shared" ca="1" si="64"/>
        <v>0.65024804008081993</v>
      </c>
      <c r="AJ654" s="329">
        <f t="shared" ca="1" si="64"/>
        <v>0.63839237172350138</v>
      </c>
      <c r="AK654" s="329">
        <f t="shared" ca="1" si="64"/>
        <v>0.62716350643108498</v>
      </c>
      <c r="AL654" s="329">
        <f t="shared" ca="1" si="64"/>
        <v>0.61644553128718904</v>
      </c>
      <c r="AM654" s="329">
        <f t="shared" ca="1" si="64"/>
        <v>0.60601336881379808</v>
      </c>
      <c r="AN654" s="329">
        <f t="shared" ca="1" si="64"/>
        <v>0.5955812063404089</v>
      </c>
      <c r="AO654" s="329">
        <f t="shared" ca="1" si="64"/>
        <v>0.58514904386701616</v>
      </c>
      <c r="AP654" s="329">
        <f t="shared" ca="1" si="64"/>
        <v>0.57416113453431272</v>
      </c>
      <c r="AQ654" s="329">
        <f t="shared" ca="1" si="64"/>
        <v>0.56217565958914584</v>
      </c>
      <c r="AR654" s="329">
        <f t="shared" ca="1" si="64"/>
        <v>0.5503930322476247</v>
      </c>
      <c r="AS654" s="329">
        <f t="shared" ca="1" si="64"/>
        <v>0.53881325250975465</v>
      </c>
      <c r="AT654" s="329">
        <f t="shared" ca="1" si="64"/>
        <v>0.52743632037553034</v>
      </c>
      <c r="AU654" s="329">
        <f t="shared" ca="1" si="64"/>
        <v>0.51626223584495712</v>
      </c>
      <c r="AV654" s="329">
        <f t="shared" ca="1" si="64"/>
        <v>0.5052909989180332</v>
      </c>
      <c r="AW654" s="329">
        <f t="shared" ca="1" si="64"/>
        <v>0.49452260959475858</v>
      </c>
      <c r="AX654" s="329">
        <f t="shared" ca="1" si="64"/>
        <v>0.48395706787513326</v>
      </c>
      <c r="AY654" s="329">
        <f t="shared" ca="1" si="64"/>
        <v>0.47352490540174408</v>
      </c>
      <c r="AZ654" s="329">
        <f t="shared" ca="1" si="64"/>
        <v>0.46309274292835312</v>
      </c>
      <c r="BA654" s="329">
        <f t="shared" ca="1" si="64"/>
        <v>0.45266058045496393</v>
      </c>
      <c r="BB654" s="329">
        <f t="shared" ca="1" si="64"/>
        <v>0.44183145593920692</v>
      </c>
      <c r="BC654" s="329">
        <f t="shared" ca="1" si="64"/>
        <v>0.4302897845574023</v>
      </c>
      <c r="BD654" s="329">
        <f t="shared" ca="1" si="64"/>
        <v>0.41889300432106147</v>
      </c>
      <c r="BE654" s="329">
        <f t="shared" ca="1" si="64"/>
        <v>0.40764111523018531</v>
      </c>
      <c r="BF654" s="329">
        <f t="shared" ca="1" si="64"/>
        <v>0.39653411728477117</v>
      </c>
      <c r="BG654" s="329">
        <f t="shared" ca="1" si="64"/>
        <v>0.35865798401237736</v>
      </c>
      <c r="BH654" s="329">
        <f t="shared" ca="1" si="64"/>
        <v>0.27340998845214148</v>
      </c>
      <c r="BI654" s="329">
        <f t="shared" ca="1" si="64"/>
        <v>0.20034952151663887</v>
      </c>
      <c r="BJ654" s="329">
        <f t="shared" ca="1" si="64"/>
        <v>0.13918680091494551</v>
      </c>
      <c r="BK654" s="329">
        <f t="shared" ca="1" si="64"/>
        <v>8.9582424100835389E-2</v>
      </c>
      <c r="BL654" s="329">
        <f t="shared" ca="1" si="64"/>
        <v>5.11513378932138E-2</v>
      </c>
      <c r="BM654" s="329">
        <f t="shared" ca="1" si="64"/>
        <v>2.3603760001150498E-2</v>
      </c>
      <c r="BN654" s="329">
        <f t="shared" ca="1" si="64"/>
        <v>6.6499081337232369E-3</v>
      </c>
      <c r="BO654" s="253"/>
      <c r="BP654" s="253"/>
      <c r="BQ654" s="253"/>
      <c r="BR654" s="253"/>
      <c r="BS654" s="253"/>
      <c r="BT654" s="253"/>
      <c r="BU654" s="253"/>
      <c r="BV654" s="253"/>
      <c r="BW654" s="253"/>
      <c r="BX654" s="253"/>
      <c r="BY654" s="253"/>
      <c r="BZ654" s="253"/>
      <c r="CA654" s="253"/>
      <c r="CB654" s="253"/>
      <c r="CC654" s="253"/>
      <c r="CD654" s="253"/>
      <c r="CE654" s="253"/>
      <c r="CF654" s="253"/>
      <c r="CG654" s="253"/>
      <c r="CH654" s="253"/>
      <c r="CI654" s="253"/>
      <c r="CJ654" s="253"/>
      <c r="CK654" s="253"/>
      <c r="CL654" s="253"/>
    </row>
    <row r="655" spans="2:90" x14ac:dyDescent="0.15">
      <c r="B655" s="103"/>
      <c r="C655" s="359"/>
      <c r="D655" s="97"/>
      <c r="G655" s="329"/>
      <c r="H655" s="329"/>
      <c r="I655" s="329"/>
      <c r="J655" s="329"/>
      <c r="K655" s="329"/>
      <c r="L655" s="329"/>
      <c r="M655" s="329"/>
      <c r="N655" s="329"/>
      <c r="O655" s="329"/>
      <c r="P655" s="329"/>
      <c r="Q655" s="329"/>
      <c r="R655" s="329"/>
      <c r="S655" s="329"/>
      <c r="T655" s="329"/>
      <c r="U655" s="329"/>
      <c r="V655" s="329"/>
      <c r="W655" s="329"/>
      <c r="X655" s="329"/>
      <c r="Y655" s="329"/>
      <c r="Z655" s="329"/>
      <c r="AA655" s="329"/>
      <c r="AB655" s="329"/>
      <c r="AC655" s="329"/>
      <c r="AD655" s="329"/>
      <c r="AE655" s="329"/>
      <c r="AF655" s="329"/>
      <c r="AG655" s="329"/>
      <c r="AH655" s="329"/>
      <c r="AI655" s="329"/>
      <c r="AJ655" s="329"/>
      <c r="AK655" s="329"/>
      <c r="AL655" s="329"/>
      <c r="AM655" s="329"/>
      <c r="AN655" s="329"/>
      <c r="AO655" s="329"/>
      <c r="AP655" s="329"/>
      <c r="AQ655" s="329"/>
      <c r="AR655" s="329"/>
      <c r="AS655" s="329"/>
      <c r="AT655" s="329"/>
      <c r="AU655" s="329"/>
      <c r="AV655" s="329"/>
      <c r="AW655" s="329"/>
      <c r="AX655" s="329"/>
      <c r="AY655" s="329"/>
      <c r="AZ655" s="329"/>
      <c r="BA655" s="329"/>
      <c r="BB655" s="329"/>
      <c r="BC655" s="329"/>
      <c r="BD655" s="329"/>
      <c r="BE655" s="329"/>
      <c r="BF655" s="329"/>
      <c r="BG655" s="329"/>
      <c r="BH655" s="329"/>
      <c r="BI655" s="329"/>
      <c r="BJ655" s="329"/>
      <c r="BK655" s="329"/>
      <c r="BL655" s="329"/>
      <c r="BM655" s="329"/>
      <c r="BN655" s="329"/>
      <c r="BO655" s="253"/>
      <c r="BP655" s="253"/>
      <c r="BQ655" s="253"/>
      <c r="BR655" s="253"/>
      <c r="BS655" s="253"/>
      <c r="BT655" s="253"/>
      <c r="BU655" s="253"/>
      <c r="BV655" s="253"/>
      <c r="BW655" s="253"/>
      <c r="BX655" s="253"/>
      <c r="BY655" s="253"/>
      <c r="BZ655" s="253"/>
      <c r="CA655" s="253"/>
      <c r="CB655" s="253"/>
      <c r="CC655" s="253"/>
      <c r="CD655" s="253"/>
      <c r="CE655" s="253"/>
      <c r="CF655" s="253"/>
      <c r="CG655" s="253"/>
      <c r="CH655" s="253"/>
      <c r="CI655" s="253"/>
      <c r="CJ655" s="253"/>
      <c r="CK655" s="253"/>
      <c r="CL655" s="253"/>
    </row>
    <row r="656" spans="2:90" x14ac:dyDescent="0.15">
      <c r="B656" s="87"/>
      <c r="D656" s="87" t="s">
        <v>497</v>
      </c>
      <c r="G656" s="330">
        <f>(0*G651+G622*($D$4-G651))/$D$4</f>
        <v>1.9721065430384073</v>
      </c>
      <c r="H656" s="330">
        <f t="shared" ref="H656:BN656" ca="1" si="65">(G622*H651+H622*($D$4-H651))/$D$4</f>
        <v>7.323139812232843</v>
      </c>
      <c r="I656" s="330">
        <f t="shared" ca="1" si="65"/>
        <v>10.832023453594447</v>
      </c>
      <c r="J656" s="330">
        <f t="shared" ca="1" si="65"/>
        <v>11.610993178457928</v>
      </c>
      <c r="K656" s="330">
        <f t="shared" ca="1" si="65"/>
        <v>10.902996288898336</v>
      </c>
      <c r="L656" s="330">
        <f t="shared" ca="1" si="65"/>
        <v>10.044090612978652</v>
      </c>
      <c r="M656" s="330">
        <f t="shared" ca="1" si="65"/>
        <v>9.6213975003397749</v>
      </c>
      <c r="N656" s="330">
        <f t="shared" ca="1" si="65"/>
        <v>9.587847592785856</v>
      </c>
      <c r="O656" s="330">
        <f t="shared" ca="1" si="65"/>
        <v>9.6469500047862624</v>
      </c>
      <c r="P656" s="330">
        <f t="shared" ca="1" si="65"/>
        <v>9.5581748505897171</v>
      </c>
      <c r="Q656" s="330">
        <f t="shared" ca="1" si="65"/>
        <v>9.3327390109647634</v>
      </c>
      <c r="R656" s="330">
        <f t="shared" ca="1" si="65"/>
        <v>9.0650875673779332</v>
      </c>
      <c r="S656" s="330">
        <f t="shared" ca="1" si="65"/>
        <v>8.8125404893629273</v>
      </c>
      <c r="T656" s="330">
        <f t="shared" ca="1" si="65"/>
        <v>8.6399595947236723</v>
      </c>
      <c r="U656" s="330">
        <f t="shared" ca="1" si="65"/>
        <v>8.5159703338803148</v>
      </c>
      <c r="V656" s="330">
        <f t="shared" ca="1" si="65"/>
        <v>8.3927433360068537</v>
      </c>
      <c r="W656" s="330">
        <f t="shared" ca="1" si="65"/>
        <v>8.2499886763961179</v>
      </c>
      <c r="X656" s="330">
        <f t="shared" ca="1" si="65"/>
        <v>8.0928574937173163</v>
      </c>
      <c r="Y656" s="330">
        <f t="shared" ca="1" si="65"/>
        <v>7.9331728192753204</v>
      </c>
      <c r="Z656" s="330">
        <f t="shared" ca="1" si="65"/>
        <v>7.7824674014419966</v>
      </c>
      <c r="AA656" s="330">
        <f t="shared" ca="1" si="65"/>
        <v>7.6436241000636258</v>
      </c>
      <c r="AB656" s="330">
        <f t="shared" ca="1" si="65"/>
        <v>7.5017191574473543</v>
      </c>
      <c r="AC656" s="330">
        <f t="shared" ca="1" si="65"/>
        <v>7.3523643552319662</v>
      </c>
      <c r="AD656" s="330">
        <f t="shared" ca="1" si="65"/>
        <v>7.1760443472232902</v>
      </c>
      <c r="AE656" s="330">
        <f t="shared" ca="1" si="65"/>
        <v>6.9689465035902254</v>
      </c>
      <c r="AF656" s="330">
        <f t="shared" ca="1" si="65"/>
        <v>6.8056406046514759</v>
      </c>
      <c r="AG656" s="330">
        <f t="shared" ca="1" si="65"/>
        <v>6.6888402663799136</v>
      </c>
      <c r="AH656" s="330">
        <f t="shared" ca="1" si="65"/>
        <v>6.5929008585789521</v>
      </c>
      <c r="AI656" s="330">
        <f t="shared" ca="1" si="65"/>
        <v>6.4963833066998955</v>
      </c>
      <c r="AJ656" s="330">
        <f t="shared" ca="1" si="65"/>
        <v>6.3916682897905899</v>
      </c>
      <c r="AK656" s="330">
        <f t="shared" ca="1" si="65"/>
        <v>6.2811016650059273</v>
      </c>
      <c r="AL656" s="330">
        <f t="shared" ca="1" si="65"/>
        <v>6.1715145446407558</v>
      </c>
      <c r="AM656" s="330">
        <f t="shared" ca="1" si="65"/>
        <v>6.0671606440618886</v>
      </c>
      <c r="AN656" s="330">
        <f t="shared" ca="1" si="65"/>
        <v>5.9629267776544124</v>
      </c>
      <c r="AO656" s="330">
        <f t="shared" ca="1" si="65"/>
        <v>5.8562621785323747</v>
      </c>
      <c r="AP656" s="330">
        <f t="shared" ca="1" si="65"/>
        <v>5.7332040898298828</v>
      </c>
      <c r="AQ656" s="330">
        <f t="shared" ca="1" si="65"/>
        <v>5.5849627426009167</v>
      </c>
      <c r="AR656" s="330">
        <f t="shared" ca="1" si="65"/>
        <v>5.449876697561888</v>
      </c>
      <c r="AS656" s="330">
        <f t="shared" ca="1" si="65"/>
        <v>5.3347234284413663</v>
      </c>
      <c r="AT656" s="330">
        <f t="shared" ca="1" si="65"/>
        <v>5.2305880593760516</v>
      </c>
      <c r="AU656" s="330">
        <f t="shared" ca="1" si="65"/>
        <v>5.127778247563322</v>
      </c>
      <c r="AV656" s="330">
        <f t="shared" ca="1" si="65"/>
        <v>5.0229913878352006</v>
      </c>
      <c r="AW656" s="330">
        <f t="shared" ca="1" si="65"/>
        <v>4.9182305568834019</v>
      </c>
      <c r="AX656" s="330">
        <f t="shared" ca="1" si="65"/>
        <v>4.8163435686066389</v>
      </c>
      <c r="AY656" s="330">
        <f t="shared" ca="1" si="65"/>
        <v>4.7185998634229573</v>
      </c>
      <c r="AZ656" s="330">
        <f t="shared" ca="1" si="65"/>
        <v>4.6158146072845883</v>
      </c>
      <c r="BA656" s="330">
        <f t="shared" ca="1" si="65"/>
        <v>4.5073399559343921</v>
      </c>
      <c r="BB656" s="330">
        <f t="shared" ca="1" si="65"/>
        <v>4.3860758790936805</v>
      </c>
      <c r="BC656" s="330">
        <f t="shared" ca="1" si="65"/>
        <v>4.247428810689029</v>
      </c>
      <c r="BD656" s="330">
        <f t="shared" ca="1" si="65"/>
        <v>4.118965580480265</v>
      </c>
      <c r="BE656" s="330">
        <f t="shared" ca="1" si="65"/>
        <v>4.0051504776931512</v>
      </c>
      <c r="BF656" s="330">
        <f t="shared" ca="1" si="65"/>
        <v>3.8992183549740376</v>
      </c>
      <c r="BG656" s="330">
        <f t="shared" ca="1" si="65"/>
        <v>3.7940450185581232</v>
      </c>
      <c r="BH656" s="330">
        <f t="shared" ca="1" si="65"/>
        <v>3.6811567235539933</v>
      </c>
      <c r="BI656" s="330">
        <f t="shared" ca="1" si="65"/>
        <v>3.5423686907486807</v>
      </c>
      <c r="BJ656" s="330">
        <f t="shared" ca="1" si="65"/>
        <v>3.3740897653152055</v>
      </c>
      <c r="BK656" s="330">
        <f t="shared" ca="1" si="65"/>
        <v>3.2019265528155505</v>
      </c>
      <c r="BL656" s="330">
        <f t="shared" ca="1" si="65"/>
        <v>3.037633059115413</v>
      </c>
      <c r="BM656" s="330">
        <f t="shared" ca="1" si="65"/>
        <v>2.8878194188116066</v>
      </c>
      <c r="BN656" s="330">
        <f t="shared" ca="1" si="65"/>
        <v>2.7428932864442257</v>
      </c>
      <c r="BO656" s="253"/>
      <c r="BP656" s="253"/>
      <c r="BQ656" s="253"/>
      <c r="BR656" s="253"/>
      <c r="BS656" s="253"/>
      <c r="BT656" s="253"/>
      <c r="BU656" s="253"/>
      <c r="BV656" s="253"/>
      <c r="BW656" s="253"/>
      <c r="BX656" s="253"/>
      <c r="BY656" s="253"/>
      <c r="BZ656" s="253"/>
      <c r="CA656" s="253"/>
      <c r="CB656" s="253"/>
      <c r="CC656" s="253"/>
      <c r="CD656" s="253"/>
      <c r="CE656" s="253"/>
      <c r="CF656" s="253"/>
      <c r="CG656" s="253"/>
      <c r="CH656" s="253"/>
      <c r="CI656" s="253"/>
      <c r="CJ656" s="253"/>
      <c r="CK656" s="253"/>
      <c r="CL656" s="253"/>
    </row>
    <row r="657" spans="1:90" x14ac:dyDescent="0.15">
      <c r="B657" s="87"/>
      <c r="D657" s="210" t="s">
        <v>498</v>
      </c>
      <c r="G657" s="329">
        <f>G656-G654</f>
        <v>1.8945401599600045</v>
      </c>
      <c r="H657" s="329">
        <f t="shared" ref="H657:BN657" ca="1" si="66">H656-H654</f>
        <v>7.029807489760457</v>
      </c>
      <c r="I657" s="329">
        <f t="shared" ca="1" si="66"/>
        <v>10.354121644713571</v>
      </c>
      <c r="J657" s="329">
        <f t="shared" ca="1" si="66"/>
        <v>10.979341619175852</v>
      </c>
      <c r="K657" s="329">
        <f t="shared" ca="1" si="66"/>
        <v>10.14803799824414</v>
      </c>
      <c r="L657" s="329">
        <f t="shared" ca="1" si="66"/>
        <v>9.1958918930032123</v>
      </c>
      <c r="M657" s="329">
        <f t="shared" ca="1" si="66"/>
        <v>8.7096479361157648</v>
      </c>
      <c r="N657" s="329">
        <f t="shared" ca="1" si="66"/>
        <v>8.6418600524077416</v>
      </c>
      <c r="O657" s="329">
        <f t="shared" ca="1" si="66"/>
        <v>8.6956606393703009</v>
      </c>
      <c r="P657" s="329">
        <f t="shared" ca="1" si="66"/>
        <v>8.6204472963891625</v>
      </c>
      <c r="Q657" s="329">
        <f t="shared" ca="1" si="66"/>
        <v>8.4085732679796177</v>
      </c>
      <c r="R657" s="329">
        <f t="shared" ca="1" si="66"/>
        <v>8.1555951293268212</v>
      </c>
      <c r="S657" s="329">
        <f t="shared" ca="1" si="66"/>
        <v>7.9197958798792545</v>
      </c>
      <c r="T657" s="329">
        <f t="shared" ca="1" si="66"/>
        <v>7.7637790203818238</v>
      </c>
      <c r="U657" s="329">
        <f t="shared" ca="1" si="66"/>
        <v>7.6561410230255813</v>
      </c>
      <c r="V657" s="329">
        <f t="shared" ca="1" si="66"/>
        <v>7.5490235387554367</v>
      </c>
      <c r="W657" s="329">
        <f t="shared" ca="1" si="66"/>
        <v>7.4221076646351207</v>
      </c>
      <c r="X657" s="329">
        <f t="shared" ca="1" si="66"/>
        <v>7.280515561104755</v>
      </c>
      <c r="Y657" s="329">
        <f t="shared" ca="1" si="66"/>
        <v>7.1360412812401108</v>
      </c>
      <c r="Z657" s="329">
        <f t="shared" ca="1" si="66"/>
        <v>7.0001885951839711</v>
      </c>
      <c r="AA657" s="329">
        <f t="shared" ca="1" si="66"/>
        <v>6.8759503212683484</v>
      </c>
      <c r="AB657" s="329">
        <f t="shared" ca="1" si="66"/>
        <v>6.7486504061148214</v>
      </c>
      <c r="AC657" s="329">
        <f t="shared" ca="1" si="66"/>
        <v>6.6139006313621813</v>
      </c>
      <c r="AD657" s="329">
        <f t="shared" ca="1" si="66"/>
        <v>6.4530589673094552</v>
      </c>
      <c r="AE657" s="329">
        <f t="shared" ca="1" si="66"/>
        <v>6.2626895011037567</v>
      </c>
      <c r="AF657" s="329">
        <f t="shared" ca="1" si="66"/>
        <v>6.1149056119456198</v>
      </c>
      <c r="AG657" s="329">
        <f t="shared" ca="1" si="66"/>
        <v>6.0125368287242873</v>
      </c>
      <c r="AH657" s="329">
        <f t="shared" ca="1" si="66"/>
        <v>5.9300544341595494</v>
      </c>
      <c r="AI657" s="329">
        <f t="shared" ca="1" si="66"/>
        <v>5.8461352666190756</v>
      </c>
      <c r="AJ657" s="329">
        <f t="shared" ca="1" si="66"/>
        <v>5.7532759180670885</v>
      </c>
      <c r="AK657" s="329">
        <f t="shared" ca="1" si="66"/>
        <v>5.6539381585748423</v>
      </c>
      <c r="AL657" s="329">
        <f t="shared" ca="1" si="66"/>
        <v>5.5550690133535667</v>
      </c>
      <c r="AM657" s="329">
        <f t="shared" ca="1" si="66"/>
        <v>5.4611472752480905</v>
      </c>
      <c r="AN657" s="329">
        <f t="shared" ca="1" si="66"/>
        <v>5.3673455713140035</v>
      </c>
      <c r="AO657" s="329">
        <f t="shared" ca="1" si="66"/>
        <v>5.2711131346653586</v>
      </c>
      <c r="AP657" s="329">
        <f t="shared" ca="1" si="66"/>
        <v>5.1590429552955701</v>
      </c>
      <c r="AQ657" s="329">
        <f t="shared" ca="1" si="66"/>
        <v>5.0227870830117709</v>
      </c>
      <c r="AR657" s="329">
        <f t="shared" ca="1" si="66"/>
        <v>4.8994836653142633</v>
      </c>
      <c r="AS657" s="329">
        <f t="shared" ca="1" si="66"/>
        <v>4.7959101759316116</v>
      </c>
      <c r="AT657" s="329">
        <f t="shared" ca="1" si="66"/>
        <v>4.7031517390005213</v>
      </c>
      <c r="AU657" s="329">
        <f t="shared" ca="1" si="66"/>
        <v>4.6115160117183649</v>
      </c>
      <c r="AV657" s="329">
        <f t="shared" ca="1" si="66"/>
        <v>4.5177003889171674</v>
      </c>
      <c r="AW657" s="329">
        <f t="shared" ca="1" si="66"/>
        <v>4.4237079472886434</v>
      </c>
      <c r="AX657" s="329">
        <f t="shared" ca="1" si="66"/>
        <v>4.3323865007315057</v>
      </c>
      <c r="AY657" s="329">
        <f t="shared" ca="1" si="66"/>
        <v>4.2450749580212133</v>
      </c>
      <c r="AZ657" s="329">
        <f t="shared" ca="1" si="66"/>
        <v>4.1527218643562351</v>
      </c>
      <c r="BA657" s="329">
        <f t="shared" ca="1" si="66"/>
        <v>4.0546793754794281</v>
      </c>
      <c r="BB657" s="329">
        <f t="shared" ca="1" si="66"/>
        <v>3.9442444231544735</v>
      </c>
      <c r="BC657" s="329">
        <f t="shared" ca="1" si="66"/>
        <v>3.8171390261316267</v>
      </c>
      <c r="BD657" s="329">
        <f t="shared" ca="1" si="66"/>
        <v>3.7000725761592035</v>
      </c>
      <c r="BE657" s="329">
        <f t="shared" ca="1" si="66"/>
        <v>3.5975093624629659</v>
      </c>
      <c r="BF657" s="329">
        <f t="shared" ca="1" si="66"/>
        <v>3.5026842376892664</v>
      </c>
      <c r="BG657" s="329">
        <f t="shared" ca="1" si="66"/>
        <v>3.4353870345457458</v>
      </c>
      <c r="BH657" s="329">
        <f t="shared" ca="1" si="66"/>
        <v>3.4077467351018518</v>
      </c>
      <c r="BI657" s="329">
        <f t="shared" ca="1" si="66"/>
        <v>3.3420191692320418</v>
      </c>
      <c r="BJ657" s="329">
        <f t="shared" ca="1" si="66"/>
        <v>3.23490296440026</v>
      </c>
      <c r="BK657" s="329">
        <f t="shared" ca="1" si="66"/>
        <v>3.1123441287147151</v>
      </c>
      <c r="BL657" s="329">
        <f t="shared" ca="1" si="66"/>
        <v>2.9864817212221992</v>
      </c>
      <c r="BM657" s="329">
        <f t="shared" ca="1" si="66"/>
        <v>2.8642156588104561</v>
      </c>
      <c r="BN657" s="329">
        <f t="shared" ca="1" si="66"/>
        <v>2.7362433783105025</v>
      </c>
      <c r="BO657" s="253"/>
      <c r="BP657" s="253"/>
      <c r="BQ657" s="253"/>
      <c r="BR657" s="253"/>
      <c r="BS657" s="253"/>
      <c r="BT657" s="253"/>
      <c r="BU657" s="253"/>
      <c r="BV657" s="253"/>
      <c r="BW657" s="253"/>
      <c r="BX657" s="253"/>
      <c r="BY657" s="253"/>
      <c r="BZ657" s="253"/>
      <c r="CA657" s="253"/>
      <c r="CB657" s="253"/>
      <c r="CC657" s="253"/>
      <c r="CD657" s="253"/>
      <c r="CE657" s="253"/>
      <c r="CF657" s="253"/>
      <c r="CG657" s="253"/>
      <c r="CH657" s="253"/>
      <c r="CI657" s="253"/>
      <c r="CJ657" s="253"/>
      <c r="CK657" s="253"/>
      <c r="CL657" s="253"/>
    </row>
    <row r="658" spans="1:90" x14ac:dyDescent="0.15">
      <c r="B658" s="87"/>
      <c r="D658" s="210" t="s">
        <v>499</v>
      </c>
      <c r="G658" s="329">
        <f>G654</f>
        <v>7.7566383078402801E-2</v>
      </c>
      <c r="H658" s="329">
        <f t="shared" ref="H658:BN658" ca="1" si="67">H654</f>
        <v>0.29333232247238605</v>
      </c>
      <c r="I658" s="329">
        <f t="shared" ca="1" si="67"/>
        <v>0.47790180888087619</v>
      </c>
      <c r="J658" s="329">
        <f t="shared" ca="1" si="67"/>
        <v>0.63165155928207639</v>
      </c>
      <c r="K658" s="329">
        <f t="shared" ca="1" si="67"/>
        <v>0.75495829065419606</v>
      </c>
      <c r="L658" s="329">
        <f t="shared" ca="1" si="67"/>
        <v>0.84819871997543927</v>
      </c>
      <c r="M658" s="329">
        <f t="shared" ca="1" si="67"/>
        <v>0.9117495642240101</v>
      </c>
      <c r="N658" s="329">
        <f t="shared" ca="1" si="67"/>
        <v>0.94598754037811439</v>
      </c>
      <c r="O658" s="329">
        <f t="shared" ca="1" si="67"/>
        <v>0.95128936541596154</v>
      </c>
      <c r="P658" s="329">
        <f t="shared" ca="1" si="67"/>
        <v>0.93772755420055454</v>
      </c>
      <c r="Q658" s="329">
        <f t="shared" ca="1" si="67"/>
        <v>0.92416574298514576</v>
      </c>
      <c r="R658" s="329">
        <f t="shared" ca="1" si="67"/>
        <v>0.90949243805111202</v>
      </c>
      <c r="S658" s="329">
        <f t="shared" ca="1" si="67"/>
        <v>0.89274460948367285</v>
      </c>
      <c r="T658" s="329">
        <f t="shared" ca="1" si="67"/>
        <v>0.87618057434184848</v>
      </c>
      <c r="U658" s="329">
        <f t="shared" ca="1" si="67"/>
        <v>0.85982931085473346</v>
      </c>
      <c r="V658" s="329">
        <f t="shared" ca="1" si="67"/>
        <v>0.84371979725141699</v>
      </c>
      <c r="W658" s="329">
        <f t="shared" ca="1" si="67"/>
        <v>0.82788101176099715</v>
      </c>
      <c r="X658" s="329">
        <f t="shared" ca="1" si="67"/>
        <v>0.81234193261256138</v>
      </c>
      <c r="Y658" s="329">
        <f t="shared" ca="1" si="67"/>
        <v>0.79713153803520953</v>
      </c>
      <c r="Z658" s="329">
        <f t="shared" ca="1" si="67"/>
        <v>0.78227880625802548</v>
      </c>
      <c r="AA658" s="329">
        <f t="shared" ca="1" si="67"/>
        <v>0.76767377879527743</v>
      </c>
      <c r="AB658" s="329">
        <f t="shared" ca="1" si="67"/>
        <v>0.75306875133253293</v>
      </c>
      <c r="AC658" s="329">
        <f t="shared" ca="1" si="67"/>
        <v>0.73846372386978487</v>
      </c>
      <c r="AD658" s="329">
        <f t="shared" ca="1" si="67"/>
        <v>0.72298537991383505</v>
      </c>
      <c r="AE658" s="329">
        <f t="shared" ca="1" si="67"/>
        <v>0.70625700248646872</v>
      </c>
      <c r="AF658" s="329">
        <f t="shared" ca="1" si="67"/>
        <v>0.69073499270585614</v>
      </c>
      <c r="AG658" s="329">
        <f t="shared" ca="1" si="67"/>
        <v>0.67630343765562628</v>
      </c>
      <c r="AH658" s="329">
        <f t="shared" ca="1" si="67"/>
        <v>0.66284642441940278</v>
      </c>
      <c r="AI658" s="329">
        <f t="shared" ca="1" si="67"/>
        <v>0.65024804008081993</v>
      </c>
      <c r="AJ658" s="329">
        <f t="shared" ca="1" si="67"/>
        <v>0.63839237172350138</v>
      </c>
      <c r="AK658" s="329">
        <f t="shared" ca="1" si="67"/>
        <v>0.62716350643108498</v>
      </c>
      <c r="AL658" s="329">
        <f t="shared" ca="1" si="67"/>
        <v>0.61644553128718904</v>
      </c>
      <c r="AM658" s="329">
        <f t="shared" ca="1" si="67"/>
        <v>0.60601336881379808</v>
      </c>
      <c r="AN658" s="329">
        <f t="shared" ca="1" si="67"/>
        <v>0.5955812063404089</v>
      </c>
      <c r="AO658" s="329">
        <f t="shared" ca="1" si="67"/>
        <v>0.58514904386701616</v>
      </c>
      <c r="AP658" s="329">
        <f t="shared" ca="1" si="67"/>
        <v>0.57416113453431272</v>
      </c>
      <c r="AQ658" s="329">
        <f t="shared" ca="1" si="67"/>
        <v>0.56217565958914584</v>
      </c>
      <c r="AR658" s="329">
        <f t="shared" ca="1" si="67"/>
        <v>0.5503930322476247</v>
      </c>
      <c r="AS658" s="329">
        <f t="shared" ca="1" si="67"/>
        <v>0.53881325250975465</v>
      </c>
      <c r="AT658" s="329">
        <f t="shared" ca="1" si="67"/>
        <v>0.52743632037553034</v>
      </c>
      <c r="AU658" s="329">
        <f t="shared" ca="1" si="67"/>
        <v>0.51626223584495712</v>
      </c>
      <c r="AV658" s="329">
        <f t="shared" ca="1" si="67"/>
        <v>0.5052909989180332</v>
      </c>
      <c r="AW658" s="329">
        <f t="shared" ca="1" si="67"/>
        <v>0.49452260959475858</v>
      </c>
      <c r="AX658" s="329">
        <f t="shared" ca="1" si="67"/>
        <v>0.48395706787513326</v>
      </c>
      <c r="AY658" s="329">
        <f t="shared" ca="1" si="67"/>
        <v>0.47352490540174408</v>
      </c>
      <c r="AZ658" s="329">
        <f t="shared" ca="1" si="67"/>
        <v>0.46309274292835312</v>
      </c>
      <c r="BA658" s="329">
        <f t="shared" ca="1" si="67"/>
        <v>0.45266058045496393</v>
      </c>
      <c r="BB658" s="329">
        <f t="shared" ca="1" si="67"/>
        <v>0.44183145593920692</v>
      </c>
      <c r="BC658" s="329">
        <f t="shared" ca="1" si="67"/>
        <v>0.4302897845574023</v>
      </c>
      <c r="BD658" s="329">
        <f t="shared" ca="1" si="67"/>
        <v>0.41889300432106147</v>
      </c>
      <c r="BE658" s="329">
        <f t="shared" ca="1" si="67"/>
        <v>0.40764111523018531</v>
      </c>
      <c r="BF658" s="329">
        <f t="shared" ca="1" si="67"/>
        <v>0.39653411728477117</v>
      </c>
      <c r="BG658" s="329">
        <f t="shared" ca="1" si="67"/>
        <v>0.35865798401237736</v>
      </c>
      <c r="BH658" s="329">
        <f t="shared" ca="1" si="67"/>
        <v>0.27340998845214148</v>
      </c>
      <c r="BI658" s="329">
        <f t="shared" ca="1" si="67"/>
        <v>0.20034952151663887</v>
      </c>
      <c r="BJ658" s="329">
        <f t="shared" ca="1" si="67"/>
        <v>0.13918680091494551</v>
      </c>
      <c r="BK658" s="329">
        <f t="shared" ca="1" si="67"/>
        <v>8.9582424100835389E-2</v>
      </c>
      <c r="BL658" s="329">
        <f t="shared" ca="1" si="67"/>
        <v>5.11513378932138E-2</v>
      </c>
      <c r="BM658" s="329">
        <f t="shared" ca="1" si="67"/>
        <v>2.3603760001150498E-2</v>
      </c>
      <c r="BN658" s="329">
        <f t="shared" ca="1" si="67"/>
        <v>6.6499081337232369E-3</v>
      </c>
      <c r="BO658" s="253"/>
      <c r="BP658" s="253"/>
      <c r="BQ658" s="253"/>
      <c r="BR658" s="253"/>
      <c r="BS658" s="253"/>
      <c r="BT658" s="253"/>
      <c r="BU658" s="253"/>
      <c r="BV658" s="253"/>
      <c r="BW658" s="253"/>
      <c r="BX658" s="253"/>
      <c r="BY658" s="253"/>
      <c r="BZ658" s="253"/>
      <c r="CA658" s="253"/>
      <c r="CB658" s="253"/>
      <c r="CC658" s="253"/>
      <c r="CD658" s="253"/>
      <c r="CE658" s="253"/>
      <c r="CF658" s="253"/>
      <c r="CG658" s="253"/>
      <c r="CH658" s="253"/>
      <c r="CI658" s="253"/>
      <c r="CJ658" s="253"/>
      <c r="CK658" s="253"/>
      <c r="CL658" s="253"/>
    </row>
    <row r="659" spans="1:90" s="87" customFormat="1" x14ac:dyDescent="0.15">
      <c r="A659" s="112"/>
      <c r="D659" s="97"/>
      <c r="G659" s="329"/>
      <c r="H659" s="329"/>
      <c r="I659" s="329"/>
      <c r="J659" s="329"/>
      <c r="K659" s="329"/>
      <c r="L659" s="329"/>
      <c r="M659" s="329"/>
      <c r="N659" s="329"/>
      <c r="O659" s="329"/>
      <c r="P659" s="329"/>
      <c r="Q659" s="329"/>
      <c r="R659" s="329"/>
      <c r="S659" s="329"/>
      <c r="T659" s="329"/>
      <c r="U659" s="329"/>
      <c r="V659" s="329"/>
      <c r="W659" s="329"/>
      <c r="X659" s="329"/>
      <c r="Y659" s="329"/>
      <c r="Z659" s="329"/>
      <c r="AA659" s="329"/>
      <c r="AB659" s="329"/>
      <c r="AC659" s="329"/>
      <c r="AD659" s="329"/>
      <c r="AE659" s="329"/>
      <c r="AF659" s="329"/>
      <c r="AG659" s="329"/>
      <c r="AH659" s="329"/>
      <c r="AI659" s="329"/>
      <c r="AJ659" s="329"/>
      <c r="AK659" s="329"/>
      <c r="AL659" s="329"/>
      <c r="AM659" s="329"/>
      <c r="AN659" s="329"/>
      <c r="AO659" s="329"/>
      <c r="AP659" s="329"/>
      <c r="AQ659" s="329"/>
      <c r="AR659" s="329"/>
      <c r="AS659" s="329"/>
      <c r="AT659" s="329"/>
      <c r="AU659" s="329"/>
      <c r="AV659" s="329"/>
      <c r="AW659" s="329"/>
      <c r="AX659" s="329"/>
      <c r="AY659" s="329"/>
      <c r="AZ659" s="329"/>
      <c r="BA659" s="329"/>
      <c r="BB659" s="329"/>
      <c r="BC659" s="329"/>
      <c r="BD659" s="329"/>
      <c r="BE659" s="329"/>
      <c r="BF659" s="329"/>
      <c r="BG659" s="329"/>
      <c r="BH659" s="329"/>
      <c r="BI659" s="329"/>
      <c r="BJ659" s="329"/>
      <c r="BK659" s="329"/>
      <c r="BL659" s="329"/>
      <c r="BM659" s="329"/>
      <c r="BN659" s="329"/>
      <c r="BO659" s="342"/>
      <c r="BP659" s="342"/>
      <c r="BQ659" s="342"/>
      <c r="BR659" s="342"/>
      <c r="BS659" s="342"/>
      <c r="BT659" s="342"/>
      <c r="BU659" s="342"/>
      <c r="BV659" s="342"/>
      <c r="BW659" s="342"/>
      <c r="BX659" s="342"/>
      <c r="BY659" s="342"/>
      <c r="BZ659" s="342"/>
      <c r="CA659" s="342"/>
      <c r="CB659" s="342"/>
      <c r="CC659" s="342"/>
      <c r="CD659" s="342"/>
      <c r="CE659" s="342"/>
      <c r="CF659" s="342"/>
      <c r="CG659" s="342"/>
      <c r="CH659" s="342"/>
      <c r="CI659" s="342"/>
      <c r="CJ659" s="342"/>
      <c r="CK659" s="342"/>
      <c r="CL659" s="342"/>
    </row>
    <row r="660" spans="1:90" x14ac:dyDescent="0.15">
      <c r="C660" s="213"/>
      <c r="D660" s="87" t="s">
        <v>500</v>
      </c>
      <c r="G660" s="299">
        <f t="shared" ref="G660:BN660" si="68">G652/G621</f>
        <v>0.34246575342465757</v>
      </c>
      <c r="H660" s="299">
        <f t="shared" ca="1" si="68"/>
        <v>0.70911526615551868</v>
      </c>
      <c r="I660" s="299">
        <f t="shared" ca="1" si="68"/>
        <v>0.9178607278072437</v>
      </c>
      <c r="J660" s="299">
        <f t="shared" ca="1" si="68"/>
        <v>1.032505871426934</v>
      </c>
      <c r="K660" s="299">
        <f t="shared" ca="1" si="68"/>
        <v>1.0641756995881653</v>
      </c>
      <c r="L660" s="299">
        <f t="shared" ca="1" si="68"/>
        <v>1.0400394427863093</v>
      </c>
      <c r="M660" s="299">
        <f t="shared" ca="1" si="68"/>
        <v>1.0072391432518413</v>
      </c>
      <c r="N660" s="299">
        <f t="shared" ca="1" si="68"/>
        <v>0.99292140327029421</v>
      </c>
      <c r="O660" s="299">
        <f t="shared" ca="1" si="68"/>
        <v>0.99545804820288808</v>
      </c>
      <c r="P660" s="299">
        <f t="shared" ca="1" si="68"/>
        <v>1.0027894342373256</v>
      </c>
      <c r="Q660" s="299">
        <f t="shared" ca="1" si="68"/>
        <v>1.0050295819520254</v>
      </c>
      <c r="R660" s="299">
        <f t="shared" ca="1" si="68"/>
        <v>1.0074837618537822</v>
      </c>
      <c r="S660" s="299">
        <f t="shared" ca="1" si="68"/>
        <v>1.0029187918827271</v>
      </c>
      <c r="T660" s="299">
        <f t="shared" ca="1" si="68"/>
        <v>0.99902383590299204</v>
      </c>
      <c r="U660" s="299">
        <f t="shared" ca="1" si="68"/>
        <v>0.99839154735865854</v>
      </c>
      <c r="V660" s="299">
        <f t="shared" ca="1" si="68"/>
        <v>0.99972557218422131</v>
      </c>
      <c r="W660" s="299">
        <f t="shared" ca="1" si="68"/>
        <v>1.0010818742297536</v>
      </c>
      <c r="X660" s="299">
        <f t="shared" ca="1" si="68"/>
        <v>1.0016360826195772</v>
      </c>
      <c r="Y660" s="299">
        <f t="shared" ca="1" si="68"/>
        <v>1.0015920325534182</v>
      </c>
      <c r="Z660" s="299">
        <f t="shared" ca="1" si="68"/>
        <v>1.001429120667904</v>
      </c>
      <c r="AA660" s="299">
        <f t="shared" ca="1" si="68"/>
        <v>1.0016204783976754</v>
      </c>
      <c r="AB660" s="299">
        <f t="shared" ca="1" si="68"/>
        <v>1.0022940060712811</v>
      </c>
      <c r="AC660" s="299">
        <f t="shared" ca="1" si="68"/>
        <v>1.0028477920807128</v>
      </c>
      <c r="AD660" s="299">
        <f t="shared" ca="1" si="68"/>
        <v>1.0077465789043998</v>
      </c>
      <c r="AE660" s="299">
        <f t="shared" ca="1" si="68"/>
        <v>1.0052488920017186</v>
      </c>
      <c r="AF660" s="299">
        <f t="shared" ca="1" si="68"/>
        <v>1.0014441906443945</v>
      </c>
      <c r="AG660" s="299">
        <f t="shared" ca="1" si="68"/>
        <v>0.99943278666127289</v>
      </c>
      <c r="AH660" s="299">
        <f t="shared" ca="1" si="68"/>
        <v>0.99934584237112201</v>
      </c>
      <c r="AI660" s="299">
        <f t="shared" ca="1" si="68"/>
        <v>1.0000993638371589</v>
      </c>
      <c r="AJ660" s="299">
        <f t="shared" ca="1" si="68"/>
        <v>1.0007931680516644</v>
      </c>
      <c r="AK660" s="299">
        <f t="shared" ca="1" si="68"/>
        <v>1.0011101210938134</v>
      </c>
      <c r="AL660" s="299">
        <f t="shared" ca="1" si="68"/>
        <v>1.0011529395420378</v>
      </c>
      <c r="AM660" s="299">
        <f t="shared" ca="1" si="68"/>
        <v>1.0012159694232043</v>
      </c>
      <c r="AN660" s="299">
        <f t="shared" ca="1" si="68"/>
        <v>1.0014908651545502</v>
      </c>
      <c r="AO660" s="299">
        <f t="shared" ca="1" si="68"/>
        <v>1.0017728929861673</v>
      </c>
      <c r="AP660" s="299">
        <f t="shared" ca="1" si="68"/>
        <v>1.0049883453504906</v>
      </c>
      <c r="AQ660" s="299">
        <f t="shared" ca="1" si="68"/>
        <v>1.004511672271367</v>
      </c>
      <c r="AR660" s="299">
        <f t="shared" ca="1" si="68"/>
        <v>1.0029642998410226</v>
      </c>
      <c r="AS660" s="299">
        <f t="shared" ca="1" si="68"/>
        <v>1.0019671890730646</v>
      </c>
      <c r="AT660" s="299">
        <f t="shared" ca="1" si="68"/>
        <v>1.0018290919689543</v>
      </c>
      <c r="AU660" s="299">
        <f t="shared" ca="1" si="68"/>
        <v>1.0021669082365694</v>
      </c>
      <c r="AV660" s="299">
        <f t="shared" ca="1" si="68"/>
        <v>1.002558005533335</v>
      </c>
      <c r="AW660" s="299">
        <f t="shared" ca="1" si="68"/>
        <v>1.0028567485610922</v>
      </c>
      <c r="AX660" s="299">
        <f t="shared" ca="1" si="68"/>
        <v>1.0031515677065153</v>
      </c>
      <c r="AY660" s="299">
        <f t="shared" ca="1" si="68"/>
        <v>1.0035710374686204</v>
      </c>
      <c r="AZ660" s="299">
        <f t="shared" ca="1" si="68"/>
        <v>1.0041794928094732</v>
      </c>
      <c r="BA660" s="299">
        <f t="shared" ca="1" si="68"/>
        <v>1.0045694121962339</v>
      </c>
      <c r="BB660" s="299">
        <f t="shared" ca="1" si="68"/>
        <v>1.0070236034298663</v>
      </c>
      <c r="BC660" s="299">
        <f t="shared" ca="1" si="68"/>
        <v>1.0066244822855321</v>
      </c>
      <c r="BD660" s="299">
        <f t="shared" ca="1" si="68"/>
        <v>1.0054261597774503</v>
      </c>
      <c r="BE660" s="299">
        <f t="shared" ca="1" si="68"/>
        <v>1.0046754328715282</v>
      </c>
      <c r="BF660" s="299">
        <f t="shared" ca="1" si="68"/>
        <v>1.0046008399870709</v>
      </c>
      <c r="BG660" s="299">
        <f t="shared" ca="1" si="68"/>
        <v>1.0048965506907719</v>
      </c>
      <c r="BH660" s="299">
        <f t="shared" ca="1" si="68"/>
        <v>1.0065370272492176</v>
      </c>
      <c r="BI660" s="299">
        <f t="shared" ca="1" si="68"/>
        <v>1.0101973153610966</v>
      </c>
      <c r="BJ660" s="299">
        <f t="shared" ca="1" si="68"/>
        <v>1.012109668180837</v>
      </c>
      <c r="BK660" s="299">
        <f t="shared" ca="1" si="68"/>
        <v>1.0119841476003317</v>
      </c>
      <c r="BL660" s="299">
        <f t="shared" ca="1" si="68"/>
        <v>1.0110357155763079</v>
      </c>
      <c r="BM660" s="299">
        <f t="shared" ca="1" si="68"/>
        <v>1.0098612434200329</v>
      </c>
      <c r="BN660" s="299">
        <f t="shared" ca="1" si="68"/>
        <v>1.0115375392245183</v>
      </c>
      <c r="BO660" s="253"/>
      <c r="BP660" s="253"/>
      <c r="BQ660" s="253"/>
      <c r="BR660" s="253"/>
      <c r="BS660" s="253"/>
      <c r="BT660" s="253"/>
      <c r="BU660" s="253"/>
      <c r="BV660" s="253"/>
      <c r="BW660" s="253"/>
      <c r="BX660" s="253"/>
      <c r="BY660" s="253"/>
      <c r="BZ660" s="253"/>
      <c r="CA660" s="253"/>
      <c r="CB660" s="253"/>
      <c r="CC660" s="253"/>
      <c r="CD660" s="253"/>
      <c r="CE660" s="253"/>
      <c r="CF660" s="253"/>
      <c r="CG660" s="253"/>
      <c r="CH660" s="253"/>
      <c r="CI660" s="253"/>
      <c r="CJ660" s="253"/>
      <c r="CK660" s="253"/>
      <c r="CL660" s="253"/>
    </row>
    <row r="661" spans="1:90" x14ac:dyDescent="0.15">
      <c r="G661" s="329"/>
      <c r="H661" s="329"/>
      <c r="I661" s="329"/>
      <c r="J661" s="329"/>
      <c r="K661" s="329"/>
      <c r="L661" s="329"/>
      <c r="M661" s="329"/>
      <c r="N661" s="329"/>
      <c r="O661" s="329"/>
      <c r="P661" s="329"/>
      <c r="Q661" s="329"/>
      <c r="R661" s="329"/>
      <c r="S661" s="329"/>
      <c r="T661" s="329"/>
      <c r="U661" s="329"/>
      <c r="V661" s="329"/>
      <c r="W661" s="329"/>
      <c r="X661" s="329"/>
      <c r="Y661" s="329"/>
      <c r="Z661" s="329"/>
      <c r="AA661" s="329"/>
      <c r="AB661" s="329"/>
      <c r="AC661" s="329"/>
      <c r="AD661" s="329"/>
      <c r="AE661" s="329"/>
      <c r="AF661" s="329"/>
      <c r="AG661" s="329"/>
      <c r="AH661" s="329"/>
      <c r="AI661" s="329"/>
      <c r="AJ661" s="329"/>
      <c r="AK661" s="329"/>
      <c r="AL661" s="329"/>
      <c r="AM661" s="329"/>
      <c r="AN661" s="329"/>
      <c r="AO661" s="329"/>
      <c r="AP661" s="329"/>
      <c r="AQ661" s="329"/>
      <c r="AR661" s="329"/>
      <c r="AS661" s="329"/>
      <c r="AT661" s="329"/>
      <c r="AU661" s="329"/>
      <c r="AV661" s="329"/>
      <c r="AW661" s="329"/>
      <c r="AX661" s="329"/>
      <c r="AY661" s="329"/>
      <c r="AZ661" s="329"/>
      <c r="BA661" s="329"/>
      <c r="BB661" s="329"/>
      <c r="BC661" s="329"/>
      <c r="BD661" s="329"/>
      <c r="BE661" s="329"/>
      <c r="BF661" s="329"/>
      <c r="BG661" s="329"/>
      <c r="BH661" s="329"/>
      <c r="BI661" s="329"/>
      <c r="BJ661" s="329"/>
      <c r="BK661" s="329"/>
      <c r="BL661" s="329"/>
      <c r="BM661" s="329"/>
      <c r="BN661" s="329"/>
      <c r="BO661" s="253"/>
      <c r="BP661" s="253"/>
      <c r="BQ661" s="253"/>
      <c r="BR661" s="253"/>
      <c r="BS661" s="253"/>
      <c r="BT661" s="253"/>
      <c r="BU661" s="253"/>
      <c r="BV661" s="253"/>
      <c r="BW661" s="253"/>
      <c r="BX661" s="253"/>
      <c r="BY661" s="253"/>
      <c r="BZ661" s="253"/>
      <c r="CA661" s="253"/>
      <c r="CB661" s="253"/>
      <c r="CC661" s="253"/>
      <c r="CD661" s="253"/>
      <c r="CE661" s="253"/>
      <c r="CF661" s="253"/>
      <c r="CG661" s="253"/>
      <c r="CH661" s="253"/>
      <c r="CI661" s="253"/>
      <c r="CJ661" s="253"/>
      <c r="CK661" s="253"/>
      <c r="CL661" s="253"/>
    </row>
    <row r="662" spans="1:90" x14ac:dyDescent="0.15">
      <c r="C662" s="87" t="s">
        <v>501</v>
      </c>
      <c r="G662" s="330"/>
      <c r="H662" s="330"/>
      <c r="I662" s="330"/>
      <c r="J662" s="330"/>
      <c r="K662" s="330"/>
      <c r="L662" s="330"/>
      <c r="M662" s="330"/>
      <c r="N662" s="330"/>
      <c r="O662" s="330"/>
      <c r="P662" s="330"/>
      <c r="Q662" s="330"/>
      <c r="R662" s="330"/>
      <c r="S662" s="330"/>
      <c r="T662" s="330"/>
      <c r="U662" s="330"/>
      <c r="V662" s="330"/>
      <c r="W662" s="330"/>
      <c r="X662" s="330"/>
      <c r="Y662" s="330"/>
      <c r="Z662" s="330"/>
      <c r="AA662" s="330"/>
      <c r="AB662" s="330"/>
      <c r="AC662" s="330"/>
      <c r="AD662" s="330"/>
      <c r="AE662" s="330"/>
      <c r="AF662" s="330"/>
      <c r="AG662" s="330"/>
      <c r="AH662" s="330"/>
      <c r="AI662" s="330"/>
      <c r="AJ662" s="330"/>
      <c r="AK662" s="330"/>
      <c r="AL662" s="330"/>
      <c r="AM662" s="330"/>
      <c r="AN662" s="330"/>
      <c r="AO662" s="330"/>
      <c r="AP662" s="330"/>
      <c r="AQ662" s="330"/>
      <c r="AR662" s="330"/>
      <c r="AS662" s="330"/>
      <c r="AT662" s="330"/>
      <c r="AU662" s="330"/>
      <c r="AV662" s="330"/>
      <c r="AW662" s="330"/>
      <c r="AX662" s="330"/>
      <c r="AY662" s="330"/>
      <c r="AZ662" s="330"/>
      <c r="BA662" s="330"/>
      <c r="BB662" s="330"/>
      <c r="BC662" s="330"/>
      <c r="BD662" s="330"/>
      <c r="BE662" s="330"/>
      <c r="BF662" s="330"/>
      <c r="BG662" s="330"/>
      <c r="BH662" s="330"/>
      <c r="BI662" s="330"/>
      <c r="BJ662" s="330"/>
      <c r="BK662" s="330"/>
      <c r="BL662" s="330"/>
      <c r="BM662" s="330"/>
      <c r="BN662" s="330"/>
      <c r="BO662" s="253"/>
      <c r="BP662" s="253"/>
      <c r="BQ662" s="253"/>
      <c r="BR662" s="253"/>
      <c r="BS662" s="253"/>
      <c r="BT662" s="253"/>
      <c r="BU662" s="253"/>
      <c r="BV662" s="253"/>
      <c r="BW662" s="253"/>
      <c r="BX662" s="253"/>
      <c r="BY662" s="253"/>
      <c r="BZ662" s="253"/>
      <c r="CA662" s="253"/>
      <c r="CB662" s="253"/>
      <c r="CC662" s="253"/>
      <c r="CD662" s="253"/>
      <c r="CE662" s="253"/>
      <c r="CF662" s="253"/>
      <c r="CG662" s="253"/>
      <c r="CH662" s="253"/>
      <c r="CI662" s="253"/>
      <c r="CJ662" s="253"/>
      <c r="CK662" s="253"/>
      <c r="CL662" s="253"/>
    </row>
    <row r="663" spans="1:90" x14ac:dyDescent="0.15">
      <c r="D663" s="8" t="s">
        <v>502</v>
      </c>
      <c r="F663" s="8" t="s">
        <v>452</v>
      </c>
      <c r="G663" s="299">
        <f>SAP_Leadsheet!$E$33</f>
        <v>0.53345834855187446</v>
      </c>
      <c r="H663" s="299">
        <f>SAP_Leadsheet!$E$33</f>
        <v>0.53345834855187446</v>
      </c>
      <c r="I663" s="299">
        <f>SAP_Leadsheet!$E$33</f>
        <v>0.53345834855187446</v>
      </c>
      <c r="J663" s="299">
        <f>SAP_Leadsheet!$E$33</f>
        <v>0.53345834855187446</v>
      </c>
      <c r="K663" s="299">
        <f>SAP_Leadsheet!$E$33</f>
        <v>0.53345834855187446</v>
      </c>
      <c r="L663" s="299">
        <f>SAP_Leadsheet!$E$33</f>
        <v>0.53345834855187446</v>
      </c>
      <c r="M663" s="299">
        <f>SAP_Leadsheet!$E$33</f>
        <v>0.53345834855187446</v>
      </c>
      <c r="N663" s="299">
        <f>SAP_Leadsheet!$E$33</f>
        <v>0.53345834855187446</v>
      </c>
      <c r="O663" s="299">
        <f>SAP_Leadsheet!$E$33</f>
        <v>0.53345834855187446</v>
      </c>
      <c r="P663" s="299">
        <f>SAP_Leadsheet!$E$33</f>
        <v>0.53345834855187446</v>
      </c>
      <c r="Q663" s="299">
        <f>SAP_Leadsheet!$E$33</f>
        <v>0.53345834855187446</v>
      </c>
      <c r="R663" s="299">
        <f>SAP_Leadsheet!$E$33</f>
        <v>0.53345834855187446</v>
      </c>
      <c r="S663" s="299">
        <f>SAP_Leadsheet!$E$33</f>
        <v>0.53345834855187446</v>
      </c>
      <c r="T663" s="299">
        <f>SAP_Leadsheet!$E$33</f>
        <v>0.53345834855187446</v>
      </c>
      <c r="U663" s="299">
        <f>SAP_Leadsheet!$E$33</f>
        <v>0.53345834855187446</v>
      </c>
      <c r="V663" s="299">
        <f>SAP_Leadsheet!$E$33</f>
        <v>0.53345834855187446</v>
      </c>
      <c r="W663" s="299">
        <f>SAP_Leadsheet!$E$33</f>
        <v>0.53345834855187446</v>
      </c>
      <c r="X663" s="299">
        <f>SAP_Leadsheet!$E$33</f>
        <v>0.53345834855187446</v>
      </c>
      <c r="Y663" s="299">
        <f>SAP_Leadsheet!$E$33</f>
        <v>0.53345834855187446</v>
      </c>
      <c r="Z663" s="299">
        <f>SAP_Leadsheet!$E$33</f>
        <v>0.53345834855187446</v>
      </c>
      <c r="AA663" s="299">
        <f>SAP_Leadsheet!$E$33</f>
        <v>0.53345834855187446</v>
      </c>
      <c r="AB663" s="299">
        <f>SAP_Leadsheet!$E$33</f>
        <v>0.53345834855187446</v>
      </c>
      <c r="AC663" s="299">
        <f>SAP_Leadsheet!$E$33</f>
        <v>0.53345834855187446</v>
      </c>
      <c r="AD663" s="299">
        <f>SAP_Leadsheet!$E$33</f>
        <v>0.53345834855187446</v>
      </c>
      <c r="AE663" s="299">
        <f>SAP_Leadsheet!$E$33</f>
        <v>0.53345834855187446</v>
      </c>
      <c r="AF663" s="299">
        <f>SAP_Leadsheet!$E$33</f>
        <v>0.53345834855187446</v>
      </c>
      <c r="AG663" s="299">
        <f>SAP_Leadsheet!$E$33</f>
        <v>0.53345834855187446</v>
      </c>
      <c r="AH663" s="299">
        <f>SAP_Leadsheet!$E$33</f>
        <v>0.53345834855187446</v>
      </c>
      <c r="AI663" s="299">
        <f>SAP_Leadsheet!$E$33</f>
        <v>0.53345834855187446</v>
      </c>
      <c r="AJ663" s="299">
        <f>SAP_Leadsheet!$E$33</f>
        <v>0.53345834855187446</v>
      </c>
      <c r="AK663" s="299">
        <f>SAP_Leadsheet!$E$33</f>
        <v>0.53345834855187446</v>
      </c>
      <c r="AL663" s="299">
        <f>SAP_Leadsheet!$E$33</f>
        <v>0.53345834855187446</v>
      </c>
      <c r="AM663" s="299">
        <f>SAP_Leadsheet!$E$33</f>
        <v>0.53345834855187446</v>
      </c>
      <c r="AN663" s="299">
        <f>SAP_Leadsheet!$E$33</f>
        <v>0.53345834855187446</v>
      </c>
      <c r="AO663" s="299">
        <f>SAP_Leadsheet!$E$33</f>
        <v>0.53345834855187446</v>
      </c>
      <c r="AP663" s="299">
        <f>SAP_Leadsheet!$E$33</f>
        <v>0.53345834855187446</v>
      </c>
      <c r="AQ663" s="299">
        <f>SAP_Leadsheet!$E$33</f>
        <v>0.53345834855187446</v>
      </c>
      <c r="AR663" s="299">
        <f>SAP_Leadsheet!$E$33</f>
        <v>0.53345834855187446</v>
      </c>
      <c r="AS663" s="299">
        <f>SAP_Leadsheet!$E$33</f>
        <v>0.53345834855187446</v>
      </c>
      <c r="AT663" s="299">
        <f>SAP_Leadsheet!$E$33</f>
        <v>0.53345834855187446</v>
      </c>
      <c r="AU663" s="299">
        <f>SAP_Leadsheet!$E$33</f>
        <v>0.53345834855187446</v>
      </c>
      <c r="AV663" s="299">
        <f>SAP_Leadsheet!$E$33</f>
        <v>0.53345834855187446</v>
      </c>
      <c r="AW663" s="299">
        <f>SAP_Leadsheet!$E$33</f>
        <v>0.53345834855187446</v>
      </c>
      <c r="AX663" s="299">
        <f>SAP_Leadsheet!$E$33</f>
        <v>0.53345834855187446</v>
      </c>
      <c r="AY663" s="299">
        <f>SAP_Leadsheet!$E$33</f>
        <v>0.53345834855187446</v>
      </c>
      <c r="AZ663" s="299">
        <f>SAP_Leadsheet!$E$33</f>
        <v>0.53345834855187446</v>
      </c>
      <c r="BA663" s="299">
        <f>SAP_Leadsheet!$E$33</f>
        <v>0.53345834855187446</v>
      </c>
      <c r="BB663" s="299">
        <f>SAP_Leadsheet!$E$33</f>
        <v>0.53345834855187446</v>
      </c>
      <c r="BC663" s="299">
        <f>SAP_Leadsheet!$E$33</f>
        <v>0.53345834855187446</v>
      </c>
      <c r="BD663" s="299">
        <f>SAP_Leadsheet!$E$33</f>
        <v>0.53345834855187446</v>
      </c>
      <c r="BE663" s="299">
        <f>SAP_Leadsheet!$E$33</f>
        <v>0.53345834855187446</v>
      </c>
      <c r="BF663" s="299">
        <f>SAP_Leadsheet!$E$33</f>
        <v>0.53345834855187446</v>
      </c>
      <c r="BG663" s="299">
        <f>SAP_Leadsheet!$E$33</f>
        <v>0.53345834855187446</v>
      </c>
      <c r="BH663" s="299">
        <f>SAP_Leadsheet!$E$33</f>
        <v>0.53345834855187446</v>
      </c>
      <c r="BI663" s="299">
        <f>SAP_Leadsheet!$E$33</f>
        <v>0.53345834855187446</v>
      </c>
      <c r="BJ663" s="299">
        <f>SAP_Leadsheet!$E$33</f>
        <v>0.53345834855187446</v>
      </c>
      <c r="BK663" s="299">
        <f>SAP_Leadsheet!$E$33</f>
        <v>0.53345834855187446</v>
      </c>
      <c r="BL663" s="299">
        <f>SAP_Leadsheet!$E$33</f>
        <v>0.53345834855187446</v>
      </c>
      <c r="BM663" s="299">
        <f>SAP_Leadsheet!$E$33</f>
        <v>0.53345834855187446</v>
      </c>
      <c r="BN663" s="299">
        <f>SAP_Leadsheet!$E$33</f>
        <v>0.53345834855187446</v>
      </c>
      <c r="BO663" s="140"/>
      <c r="BP663" s="140"/>
      <c r="BQ663" s="140"/>
      <c r="BR663" s="140"/>
      <c r="BS663" s="140"/>
      <c r="BT663" s="140"/>
      <c r="BU663" s="140"/>
      <c r="BV663" s="140"/>
      <c r="BW663" s="140"/>
      <c r="BX663" s="140"/>
      <c r="BY663" s="140"/>
      <c r="BZ663" s="140"/>
      <c r="CA663" s="140"/>
      <c r="CB663" s="140"/>
      <c r="CC663" s="140"/>
      <c r="CD663" s="140"/>
      <c r="CE663" s="140"/>
      <c r="CF663" s="140"/>
      <c r="CG663" s="140"/>
      <c r="CH663" s="140"/>
      <c r="CI663" s="140"/>
      <c r="CJ663" s="140"/>
      <c r="CK663" s="140"/>
      <c r="CL663" s="140"/>
    </row>
    <row r="664" spans="1:90" x14ac:dyDescent="0.15">
      <c r="D664" s="87" t="s">
        <v>503</v>
      </c>
      <c r="F664" s="8" t="s">
        <v>461</v>
      </c>
      <c r="G664" s="329">
        <v>0</v>
      </c>
      <c r="H664" s="329">
        <f>G663*G657</f>
        <v>1.010658264997468</v>
      </c>
      <c r="I664" s="329">
        <f t="shared" ref="I664:BN664" ca="1" si="69">H663*H657</f>
        <v>3.7501094941252116</v>
      </c>
      <c r="J664" s="329">
        <f t="shared" ca="1" si="69"/>
        <v>5.5234926332941194</v>
      </c>
      <c r="K664" s="329">
        <f t="shared" ca="1" si="69"/>
        <v>5.8570214483524135</v>
      </c>
      <c r="L664" s="329">
        <f t="shared" ca="1" si="69"/>
        <v>5.4135555915849887</v>
      </c>
      <c r="M664" s="329">
        <f t="shared" ca="1" si="69"/>
        <v>4.9056253027030641</v>
      </c>
      <c r="N664" s="329">
        <f t="shared" ca="1" si="69"/>
        <v>4.646234404468558</v>
      </c>
      <c r="O664" s="329">
        <f t="shared" ca="1" si="69"/>
        <v>4.6100723919738495</v>
      </c>
      <c r="P664" s="329">
        <f t="shared" ca="1" si="69"/>
        <v>4.6387727642460179</v>
      </c>
      <c r="Q664" s="329">
        <f t="shared" ca="1" si="69"/>
        <v>4.5986495785102335</v>
      </c>
      <c r="R664" s="329">
        <f t="shared" ca="1" si="69"/>
        <v>4.4856236092138451</v>
      </c>
      <c r="S664" s="329">
        <f t="shared" ca="1" si="69"/>
        <v>4.3506703091483967</v>
      </c>
      <c r="T664" s="329">
        <f t="shared" ca="1" si="69"/>
        <v>4.224881230948327</v>
      </c>
      <c r="U664" s="329">
        <f t="shared" ca="1" si="69"/>
        <v>4.1416527347345777</v>
      </c>
      <c r="V664" s="329">
        <f t="shared" ca="1" si="69"/>
        <v>4.0842323464234855</v>
      </c>
      <c r="W664" s="329">
        <f t="shared" ca="1" si="69"/>
        <v>4.0270896301637027</v>
      </c>
      <c r="X664" s="329">
        <f t="shared" ca="1" si="69"/>
        <v>3.9593852975504613</v>
      </c>
      <c r="Y664" s="329">
        <f t="shared" ca="1" si="69"/>
        <v>3.8838518078331661</v>
      </c>
      <c r="Z664" s="329">
        <f t="shared" ca="1" si="69"/>
        <v>3.806780797088352</v>
      </c>
      <c r="AA664" s="329">
        <f t="shared" ca="1" si="69"/>
        <v>3.7343090475385075</v>
      </c>
      <c r="AB664" s="329">
        <f t="shared" ca="1" si="69"/>
        <v>3.6680331031085438</v>
      </c>
      <c r="AC664" s="329">
        <f t="shared" ca="1" si="69"/>
        <v>3.6001239005999497</v>
      </c>
      <c r="AD664" s="329">
        <f t="shared" ca="1" si="69"/>
        <v>3.5282405082926691</v>
      </c>
      <c r="AE664" s="329">
        <f t="shared" ca="1" si="69"/>
        <v>3.4424381798087662</v>
      </c>
      <c r="AF664" s="329">
        <f t="shared" ca="1" si="69"/>
        <v>3.3408839987519725</v>
      </c>
      <c r="AG664" s="329">
        <f t="shared" ca="1" si="69"/>
        <v>3.2620474492990996</v>
      </c>
      <c r="AH664" s="329">
        <f t="shared" ca="1" si="69"/>
        <v>3.2074379672585827</v>
      </c>
      <c r="AI664" s="329">
        <f t="shared" ca="1" si="69"/>
        <v>3.1634370452694736</v>
      </c>
      <c r="AJ664" s="329">
        <f t="shared" ca="1" si="69"/>
        <v>3.1186696647414842</v>
      </c>
      <c r="AK664" s="329">
        <f t="shared" ca="1" si="69"/>
        <v>3.0691330700153383</v>
      </c>
      <c r="AL664" s="329">
        <f t="shared" ca="1" si="69"/>
        <v>3.0161405128877616</v>
      </c>
      <c r="AM664" s="329">
        <f t="shared" ca="1" si="69"/>
        <v>2.9633979419552845</v>
      </c>
      <c r="AN664" s="329">
        <f t="shared" ca="1" si="69"/>
        <v>2.9132946066524155</v>
      </c>
      <c r="AO664" s="329">
        <f t="shared" ca="1" si="69"/>
        <v>2.8632553045803855</v>
      </c>
      <c r="AP664" s="329">
        <f t="shared" ca="1" si="69"/>
        <v>2.8119193078486764</v>
      </c>
      <c r="AQ664" s="329">
        <f t="shared" ca="1" si="69"/>
        <v>2.7521345350401569</v>
      </c>
      <c r="AR664" s="329">
        <f t="shared" ca="1" si="69"/>
        <v>2.6794477024311463</v>
      </c>
      <c r="AS664" s="329">
        <f t="shared" ca="1" si="69"/>
        <v>2.6136704648554319</v>
      </c>
      <c r="AT664" s="329">
        <f t="shared" ca="1" si="69"/>
        <v>2.5584183222556072</v>
      </c>
      <c r="AU664" s="329">
        <f t="shared" ca="1" si="69"/>
        <v>2.5089355596760945</v>
      </c>
      <c r="AV664" s="329">
        <f t="shared" ca="1" si="69"/>
        <v>2.4600517159318054</v>
      </c>
      <c r="AW664" s="329">
        <f t="shared" ca="1" si="69"/>
        <v>2.4100049887239132</v>
      </c>
      <c r="AX664" s="329">
        <f t="shared" ca="1" si="69"/>
        <v>2.359863936036402</v>
      </c>
      <c r="AY664" s="329">
        <f t="shared" ca="1" si="69"/>
        <v>2.3111477479686631</v>
      </c>
      <c r="AZ664" s="329">
        <f t="shared" ca="1" si="69"/>
        <v>2.2645706765849143</v>
      </c>
      <c r="BA664" s="329">
        <f t="shared" ca="1" si="69"/>
        <v>2.2153041477547384</v>
      </c>
      <c r="BB664" s="329">
        <f t="shared" ca="1" si="69"/>
        <v>2.1630025635506014</v>
      </c>
      <c r="BC664" s="329">
        <f t="shared" ca="1" si="69"/>
        <v>2.104090116260926</v>
      </c>
      <c r="BD664" s="329">
        <f t="shared" ca="1" si="69"/>
        <v>2.0362846810730879</v>
      </c>
      <c r="BE664" s="329">
        <f t="shared" ca="1" si="69"/>
        <v>1.9738346059999685</v>
      </c>
      <c r="BF664" s="329">
        <f t="shared" ca="1" si="69"/>
        <v>1.9191214033994006</v>
      </c>
      <c r="BG664" s="329">
        <f t="shared" ca="1" si="69"/>
        <v>1.8685361489363974</v>
      </c>
      <c r="BH664" s="329">
        <f t="shared" ca="1" si="69"/>
        <v>1.8326358940852949</v>
      </c>
      <c r="BI664" s="329">
        <f t="shared" ca="1" si="69"/>
        <v>1.8178909455904759</v>
      </c>
      <c r="BJ664" s="329">
        <f t="shared" ca="1" si="69"/>
        <v>1.7828280268472325</v>
      </c>
      <c r="BK664" s="329">
        <f t="shared" ca="1" si="69"/>
        <v>1.7256859931145259</v>
      </c>
      <c r="BL664" s="329">
        <f t="shared" ca="1" si="69"/>
        <v>1.6603059590292746</v>
      </c>
      <c r="BM664" s="329">
        <f t="shared" ca="1" si="69"/>
        <v>1.593163606983554</v>
      </c>
      <c r="BN664" s="329">
        <f t="shared" ca="1" si="69"/>
        <v>1.527939755245445</v>
      </c>
      <c r="BO664" s="140"/>
      <c r="BP664" s="140"/>
      <c r="BQ664" s="140"/>
      <c r="BR664" s="140"/>
      <c r="BS664" s="140"/>
      <c r="BT664" s="140"/>
      <c r="BU664" s="140"/>
      <c r="BV664" s="140"/>
      <c r="BW664" s="140"/>
      <c r="BX664" s="140"/>
      <c r="BY664" s="140"/>
      <c r="BZ664" s="140"/>
      <c r="CA664" s="140"/>
      <c r="CB664" s="140"/>
      <c r="CC664" s="140"/>
      <c r="CD664" s="140"/>
      <c r="CE664" s="140"/>
      <c r="CF664" s="140"/>
      <c r="CG664" s="140"/>
      <c r="CH664" s="140"/>
      <c r="CI664" s="140"/>
      <c r="CJ664" s="140"/>
      <c r="CK664" s="140"/>
      <c r="CL664" s="140"/>
    </row>
    <row r="665" spans="1:90" x14ac:dyDescent="0.15">
      <c r="A665" s="360"/>
      <c r="B665" s="87"/>
      <c r="D665" s="87" t="s">
        <v>504</v>
      </c>
      <c r="G665" s="327">
        <f t="shared" ref="G665:BN665" si="70">(G632+G633)/G622</f>
        <v>1</v>
      </c>
      <c r="H665" s="327">
        <f t="shared" ca="1" si="70"/>
        <v>1</v>
      </c>
      <c r="I665" s="327">
        <f t="shared" ca="1" si="70"/>
        <v>0.99087522785367554</v>
      </c>
      <c r="J665" s="327">
        <f t="shared" ca="1" si="70"/>
        <v>0.97403639248315099</v>
      </c>
      <c r="K665" s="327">
        <f t="shared" ca="1" si="70"/>
        <v>0.95188332388710595</v>
      </c>
      <c r="L665" s="327">
        <f t="shared" ca="1" si="70"/>
        <v>0.93014157677947451</v>
      </c>
      <c r="M665" s="327">
        <f t="shared" ca="1" si="70"/>
        <v>0.9129918289947494</v>
      </c>
      <c r="N665" s="327">
        <f t="shared" ca="1" si="70"/>
        <v>0.89926967634625188</v>
      </c>
      <c r="O665" s="327">
        <f t="shared" ca="1" si="70"/>
        <v>0.89452851917672838</v>
      </c>
      <c r="P665" s="327">
        <f t="shared" ca="1" si="70"/>
        <v>0.89534672323223041</v>
      </c>
      <c r="Q665" s="327">
        <f t="shared" ca="1" si="70"/>
        <v>0.89792534841871408</v>
      </c>
      <c r="R665" s="327">
        <f t="shared" ca="1" si="70"/>
        <v>0.89929575068827172</v>
      </c>
      <c r="S665" s="327">
        <f t="shared" ca="1" si="70"/>
        <v>0.89940424942886654</v>
      </c>
      <c r="T665" s="327">
        <f t="shared" ca="1" si="70"/>
        <v>0.90094078220491325</v>
      </c>
      <c r="U665" s="327">
        <f t="shared" ca="1" si="70"/>
        <v>0.90254837094634821</v>
      </c>
      <c r="V665" s="327">
        <f t="shared" ca="1" si="70"/>
        <v>0.90419225950762949</v>
      </c>
      <c r="W665" s="327">
        <f t="shared" ca="1" si="70"/>
        <v>0.90571182369809078</v>
      </c>
      <c r="X665" s="327">
        <f t="shared" ca="1" si="70"/>
        <v>0.90717012286982468</v>
      </c>
      <c r="Y665" s="327">
        <f t="shared" ca="1" si="70"/>
        <v>0.90853184074857374</v>
      </c>
      <c r="Z665" s="327">
        <f t="shared" ca="1" si="70"/>
        <v>0.90834734873539202</v>
      </c>
      <c r="AA665" s="327">
        <f t="shared" ca="1" si="70"/>
        <v>0.908100321142712</v>
      </c>
      <c r="AB665" s="327">
        <f t="shared" ca="1" si="70"/>
        <v>0.90779821732322208</v>
      </c>
      <c r="AC665" s="327">
        <f t="shared" ca="1" si="70"/>
        <v>0.9074801706445722</v>
      </c>
      <c r="AD665" s="327">
        <f t="shared" ca="1" si="70"/>
        <v>0.90632769656565404</v>
      </c>
      <c r="AE665" s="327">
        <f t="shared" ca="1" si="70"/>
        <v>0.90577165084363176</v>
      </c>
      <c r="AF665" s="327">
        <f t="shared" ca="1" si="70"/>
        <v>0.90689817598972466</v>
      </c>
      <c r="AG665" s="327">
        <f t="shared" ca="1" si="70"/>
        <v>0.90847705082345243</v>
      </c>
      <c r="AH665" s="327">
        <f t="shared" ca="1" si="70"/>
        <v>0.90999471472250049</v>
      </c>
      <c r="AI665" s="327">
        <f t="shared" ca="1" si="70"/>
        <v>0.91126330956534285</v>
      </c>
      <c r="AJ665" s="327">
        <f t="shared" ca="1" si="70"/>
        <v>0.91230921217368011</v>
      </c>
      <c r="AK665" s="327">
        <f t="shared" ca="1" si="70"/>
        <v>0.9132028666743518</v>
      </c>
      <c r="AL665" s="327">
        <f t="shared" ca="1" si="70"/>
        <v>0.91315628239690305</v>
      </c>
      <c r="AM665" s="327">
        <f t="shared" ca="1" si="70"/>
        <v>0.91297599106056182</v>
      </c>
      <c r="AN665" s="327">
        <f t="shared" ca="1" si="70"/>
        <v>0.91273185636788023</v>
      </c>
      <c r="AO665" s="327">
        <f t="shared" ca="1" si="70"/>
        <v>0.91248334090771199</v>
      </c>
      <c r="AP665" s="327">
        <f t="shared" ca="1" si="70"/>
        <v>0.91162044038771961</v>
      </c>
      <c r="AQ665" s="327">
        <f t="shared" ca="1" si="70"/>
        <v>0.9122689772397462</v>
      </c>
      <c r="AR665" s="327">
        <f t="shared" ca="1" si="70"/>
        <v>0.91564489462471199</v>
      </c>
      <c r="AS665" s="327">
        <f t="shared" ca="1" si="70"/>
        <v>0.91909154006592453</v>
      </c>
      <c r="AT665" s="327">
        <f t="shared" ca="1" si="70"/>
        <v>0.92252341471725186</v>
      </c>
      <c r="AU665" s="327">
        <f t="shared" ca="1" si="70"/>
        <v>0.92586984628130309</v>
      </c>
      <c r="AV665" s="327">
        <f t="shared" ca="1" si="70"/>
        <v>0.92843889625551368</v>
      </c>
      <c r="AW665" s="327">
        <f t="shared" ca="1" si="70"/>
        <v>0.93048040196807646</v>
      </c>
      <c r="AX665" s="327">
        <f t="shared" ca="1" si="70"/>
        <v>0.93032783028243149</v>
      </c>
      <c r="AY665" s="327">
        <f t="shared" ca="1" si="70"/>
        <v>0.93005344173490778</v>
      </c>
      <c r="AZ665" s="327">
        <f t="shared" ca="1" si="70"/>
        <v>0.92966429561608521</v>
      </c>
      <c r="BA665" s="327">
        <f t="shared" ca="1" si="70"/>
        <v>0.92923954525224328</v>
      </c>
      <c r="BB665" s="327">
        <f t="shared" ca="1" si="70"/>
        <v>0.92836569737796637</v>
      </c>
      <c r="BC665" s="327">
        <f t="shared" ca="1" si="70"/>
        <v>0.92793336139754468</v>
      </c>
      <c r="BD665" s="327">
        <f t="shared" ca="1" si="70"/>
        <v>0.93098704928220299</v>
      </c>
      <c r="BE665" s="327">
        <f t="shared" ca="1" si="70"/>
        <v>0.93404029595000404</v>
      </c>
      <c r="BF665" s="327">
        <f t="shared" ca="1" si="70"/>
        <v>0.93717030784694211</v>
      </c>
      <c r="BG665" s="327">
        <f t="shared" ca="1" si="70"/>
        <v>0.94027784621046695</v>
      </c>
      <c r="BH665" s="327">
        <f t="shared" ca="1" si="70"/>
        <v>0.94312511955409262</v>
      </c>
      <c r="BI665" s="327">
        <f t="shared" ca="1" si="70"/>
        <v>0.94506092924328367</v>
      </c>
      <c r="BJ665" s="327">
        <f t="shared" ca="1" si="70"/>
        <v>0.94362616565354462</v>
      </c>
      <c r="BK665" s="327">
        <f t="shared" ca="1" si="70"/>
        <v>0.94224607350082268</v>
      </c>
      <c r="BL665" s="327">
        <f t="shared" ca="1" si="70"/>
        <v>0.94120363909475424</v>
      </c>
      <c r="BM665" s="327">
        <f t="shared" ca="1" si="70"/>
        <v>0.94060830021117103</v>
      </c>
      <c r="BN665" s="327">
        <f t="shared" ca="1" si="70"/>
        <v>0.93977925571871568</v>
      </c>
      <c r="BO665" s="322"/>
      <c r="BP665" s="322"/>
      <c r="BQ665" s="322"/>
      <c r="BR665" s="322"/>
      <c r="BS665" s="322"/>
      <c r="BT665" s="322"/>
      <c r="BU665" s="322"/>
      <c r="BV665" s="322"/>
      <c r="BW665" s="322"/>
      <c r="BX665" s="322"/>
      <c r="BY665" s="322"/>
      <c r="BZ665" s="322"/>
      <c r="CA665" s="322"/>
      <c r="CB665" s="322"/>
      <c r="CC665" s="322"/>
      <c r="CD665" s="322"/>
      <c r="CE665" s="322"/>
      <c r="CF665" s="322"/>
      <c r="CG665" s="322"/>
      <c r="CH665" s="322"/>
      <c r="CI665" s="322"/>
      <c r="CJ665" s="322"/>
      <c r="CK665" s="322"/>
      <c r="CL665" s="322"/>
    </row>
    <row r="666" spans="1:90" x14ac:dyDescent="0.15">
      <c r="A666" s="360"/>
      <c r="B666" s="87"/>
      <c r="D666" s="87" t="s">
        <v>505</v>
      </c>
      <c r="G666" s="327">
        <f>IFERROR(1-(G622-G632-G633-G606)/G664,1)</f>
        <v>1</v>
      </c>
      <c r="H666" s="327">
        <f ca="1">IFERROR(1-(H622-H632-H633)/H664,1)</f>
        <v>1.0000000000000007</v>
      </c>
      <c r="I666" s="327">
        <f t="shared" ref="I666:BN666" ca="1" si="71">IFERROR(1-(I622-I632-I633)/I664,1)</f>
        <v>0.97128486359004573</v>
      </c>
      <c r="J666" s="327">
        <f t="shared" ca="1" si="71"/>
        <v>0.94713988590121234</v>
      </c>
      <c r="K666" s="327">
        <f t="shared" ca="1" si="71"/>
        <v>0.9158311621016112</v>
      </c>
      <c r="L666" s="327">
        <f t="shared" ca="1" si="71"/>
        <v>0.87537734764299224</v>
      </c>
      <c r="M666" s="327">
        <f t="shared" ca="1" si="71"/>
        <v>0.83057744423903979</v>
      </c>
      <c r="N666" s="327">
        <f t="shared" ca="1" si="71"/>
        <v>0.79065366480573374</v>
      </c>
      <c r="O666" s="327">
        <f t="shared" ca="1" si="71"/>
        <v>0.77969869969760763</v>
      </c>
      <c r="P666" s="327">
        <f t="shared" ca="1" si="71"/>
        <v>0.78743841038834617</v>
      </c>
      <c r="Q666" s="327">
        <f t="shared" ca="1" si="71"/>
        <v>0.79664103595871327</v>
      </c>
      <c r="R666" s="327">
        <f t="shared" ca="1" si="71"/>
        <v>0.80064890417112322</v>
      </c>
      <c r="S666" s="327">
        <f t="shared" ca="1" si="71"/>
        <v>0.79921462318742464</v>
      </c>
      <c r="T666" s="327">
        <f t="shared" ca="1" si="71"/>
        <v>0.79939459493435883</v>
      </c>
      <c r="U666" s="327">
        <f t="shared" ca="1" si="71"/>
        <v>0.80142304031348788</v>
      </c>
      <c r="V666" s="327">
        <f t="shared" ca="1" si="71"/>
        <v>0.80522641430716346</v>
      </c>
      <c r="W666" s="327">
        <f t="shared" ca="1" si="71"/>
        <v>0.80922631292930669</v>
      </c>
      <c r="X666" s="327">
        <f t="shared" ca="1" si="71"/>
        <v>0.81274222702760623</v>
      </c>
      <c r="Y666" s="327">
        <f t="shared" ca="1" si="71"/>
        <v>0.81559748319387393</v>
      </c>
      <c r="Z666" s="327">
        <f t="shared" ca="1" si="71"/>
        <v>0.8148235082673132</v>
      </c>
      <c r="AA666" s="327">
        <f t="shared" ca="1" si="71"/>
        <v>0.81414563652207628</v>
      </c>
      <c r="AB666" s="327">
        <f t="shared" ca="1" si="71"/>
        <v>0.81386506361983613</v>
      </c>
      <c r="AC666" s="327">
        <f t="shared" ca="1" si="71"/>
        <v>0.81364552144454128</v>
      </c>
      <c r="AD666" s="327">
        <f t="shared" ca="1" si="71"/>
        <v>0.81332280657552392</v>
      </c>
      <c r="AE666" s="327">
        <f t="shared" ca="1" si="71"/>
        <v>0.81252132096742369</v>
      </c>
      <c r="AF666" s="327">
        <f t="shared" ca="1" si="71"/>
        <v>0.81267214131748267</v>
      </c>
      <c r="AG666" s="327">
        <f t="shared" ca="1" si="71"/>
        <v>0.81412403980479531</v>
      </c>
      <c r="AH666" s="327">
        <f t="shared" ca="1" si="71"/>
        <v>0.81672126757321384</v>
      </c>
      <c r="AI666" s="327">
        <f t="shared" ca="1" si="71"/>
        <v>0.81965446639788841</v>
      </c>
      <c r="AJ666" s="327">
        <f t="shared" ca="1" si="71"/>
        <v>0.82230874551190281</v>
      </c>
      <c r="AK666" s="327">
        <f t="shared" ca="1" si="71"/>
        <v>0.82445023990944344</v>
      </c>
      <c r="AL666" s="327">
        <f t="shared" ca="1" si="71"/>
        <v>0.82428812224989578</v>
      </c>
      <c r="AM666" s="327">
        <f t="shared" ca="1" si="71"/>
        <v>0.82382768463773559</v>
      </c>
      <c r="AN666" s="327">
        <f t="shared" ca="1" si="71"/>
        <v>0.82346211014030213</v>
      </c>
      <c r="AO666" s="327">
        <f t="shared" ca="1" si="71"/>
        <v>0.82318076614006253</v>
      </c>
      <c r="AP666" s="327">
        <f t="shared" ca="1" si="71"/>
        <v>0.82292554647316163</v>
      </c>
      <c r="AQ666" s="327">
        <f t="shared" ca="1" si="71"/>
        <v>0.82495908690445907</v>
      </c>
      <c r="AR666" s="327">
        <f t="shared" ca="1" si="71"/>
        <v>0.83091474011601296</v>
      </c>
      <c r="AS666" s="327">
        <f t="shared" ca="1" si="71"/>
        <v>0.83700368307479556</v>
      </c>
      <c r="AT666" s="327">
        <f t="shared" ca="1" si="71"/>
        <v>0.84362851725426624</v>
      </c>
      <c r="AU666" s="327">
        <f t="shared" ca="1" si="71"/>
        <v>0.8505285446166656</v>
      </c>
      <c r="AV666" s="327">
        <f t="shared" ca="1" si="71"/>
        <v>0.85588830490641021</v>
      </c>
      <c r="AW666" s="327">
        <f t="shared" ca="1" si="71"/>
        <v>0.86011518218021399</v>
      </c>
      <c r="AX666" s="327">
        <f t="shared" ca="1" si="71"/>
        <v>0.85967276019908534</v>
      </c>
      <c r="AY666" s="327">
        <f t="shared" ca="1" si="71"/>
        <v>0.85919232917881949</v>
      </c>
      <c r="AZ666" s="327">
        <f t="shared" ca="1" si="71"/>
        <v>0.85882510015257885</v>
      </c>
      <c r="BA666" s="327">
        <f t="shared" ca="1" si="71"/>
        <v>0.85835935948633657</v>
      </c>
      <c r="BB666" s="327">
        <f t="shared" ca="1" si="71"/>
        <v>0.85781198429211536</v>
      </c>
      <c r="BC666" s="327">
        <f t="shared" ca="1" si="71"/>
        <v>0.85754402527456652</v>
      </c>
      <c r="BD666" s="327">
        <f t="shared" ca="1" si="71"/>
        <v>0.863020368090196</v>
      </c>
      <c r="BE666" s="327">
        <f t="shared" ca="1" si="71"/>
        <v>0.86850467303254497</v>
      </c>
      <c r="BF666" s="327">
        <f t="shared" ca="1" si="71"/>
        <v>0.87459218733314192</v>
      </c>
      <c r="BG666" s="327">
        <f t="shared" ca="1" si="71"/>
        <v>0.88097546057927056</v>
      </c>
      <c r="BH666" s="327">
        <f t="shared" ca="1" si="71"/>
        <v>0.88830648783305155</v>
      </c>
      <c r="BI666" s="327">
        <f t="shared" ca="1" si="71"/>
        <v>0.89623181935716589</v>
      </c>
      <c r="BJ666" s="327">
        <f t="shared" ca="1" si="71"/>
        <v>0.89692317600259153</v>
      </c>
      <c r="BK666" s="327">
        <f t="shared" ca="1" si="71"/>
        <v>0.89656011375328726</v>
      </c>
      <c r="BL666" s="327">
        <f t="shared" ca="1" si="71"/>
        <v>0.89604211021581714</v>
      </c>
      <c r="BM666" s="327">
        <f t="shared" ca="1" si="71"/>
        <v>0.8957637939123646</v>
      </c>
      <c r="BN666" s="327">
        <f t="shared" ca="1" si="71"/>
        <v>0.89592081450390093</v>
      </c>
      <c r="BO666" s="322"/>
      <c r="BP666" s="322"/>
      <c r="BQ666" s="322"/>
      <c r="BR666" s="322"/>
      <c r="BS666" s="322"/>
      <c r="BT666" s="322"/>
      <c r="BU666" s="322"/>
      <c r="BV666" s="322"/>
      <c r="BW666" s="322"/>
      <c r="BX666" s="322"/>
      <c r="BY666" s="322"/>
      <c r="BZ666" s="322"/>
      <c r="CA666" s="322"/>
      <c r="CB666" s="322"/>
      <c r="CC666" s="322"/>
      <c r="CD666" s="322"/>
      <c r="CE666" s="322"/>
      <c r="CF666" s="322"/>
      <c r="CG666" s="322"/>
      <c r="CH666" s="322"/>
      <c r="CI666" s="322"/>
      <c r="CJ666" s="322"/>
      <c r="CK666" s="322"/>
      <c r="CL666" s="322"/>
    </row>
    <row r="667" spans="1:90" x14ac:dyDescent="0.15">
      <c r="C667" s="87"/>
      <c r="G667" s="329"/>
      <c r="H667" s="329"/>
      <c r="I667" s="329"/>
      <c r="J667" s="329"/>
      <c r="K667" s="329"/>
      <c r="L667" s="329"/>
      <c r="M667" s="329"/>
      <c r="N667" s="329"/>
      <c r="O667" s="329"/>
      <c r="P667" s="329"/>
      <c r="Q667" s="329"/>
      <c r="R667" s="329"/>
      <c r="S667" s="329"/>
      <c r="T667" s="329"/>
      <c r="U667" s="329"/>
      <c r="V667" s="329"/>
      <c r="W667" s="329"/>
      <c r="X667" s="329"/>
      <c r="Y667" s="329"/>
      <c r="Z667" s="329"/>
      <c r="AA667" s="329"/>
      <c r="AB667" s="329"/>
      <c r="AC667" s="329"/>
      <c r="AD667" s="329"/>
      <c r="AE667" s="329"/>
      <c r="AF667" s="329"/>
      <c r="AG667" s="329"/>
      <c r="AH667" s="329"/>
      <c r="AI667" s="329"/>
      <c r="AJ667" s="329"/>
      <c r="AK667" s="329"/>
      <c r="AL667" s="329"/>
      <c r="AM667" s="329"/>
      <c r="AN667" s="329"/>
      <c r="AO667" s="329"/>
      <c r="AP667" s="329"/>
      <c r="AQ667" s="329"/>
      <c r="AR667" s="329"/>
      <c r="AS667" s="329"/>
      <c r="AT667" s="329"/>
      <c r="AU667" s="329"/>
      <c r="AV667" s="329"/>
      <c r="AW667" s="329"/>
      <c r="AX667" s="329"/>
      <c r="AY667" s="329"/>
      <c r="AZ667" s="329"/>
      <c r="BA667" s="329"/>
      <c r="BB667" s="329"/>
      <c r="BC667" s="329"/>
      <c r="BD667" s="329"/>
      <c r="BE667" s="329"/>
      <c r="BF667" s="329"/>
      <c r="BG667" s="329"/>
      <c r="BH667" s="329"/>
      <c r="BI667" s="329"/>
      <c r="BJ667" s="329"/>
      <c r="BK667" s="329"/>
      <c r="BL667" s="329"/>
      <c r="BM667" s="329"/>
      <c r="BN667" s="329"/>
      <c r="BO667" s="258"/>
      <c r="BP667" s="258"/>
      <c r="BQ667" s="258"/>
      <c r="BR667" s="258"/>
      <c r="BS667" s="258"/>
      <c r="BT667" s="258"/>
      <c r="BU667" s="258"/>
      <c r="BV667" s="258"/>
      <c r="BW667" s="258"/>
      <c r="BX667" s="258"/>
      <c r="BY667" s="258"/>
      <c r="BZ667" s="258"/>
      <c r="CA667" s="258"/>
      <c r="CB667" s="258"/>
      <c r="CC667" s="258"/>
      <c r="CD667" s="258"/>
      <c r="CE667" s="258"/>
      <c r="CF667" s="258"/>
      <c r="CG667" s="258"/>
      <c r="CH667" s="258"/>
      <c r="CI667" s="258"/>
      <c r="CJ667" s="258"/>
      <c r="CK667" s="258"/>
      <c r="CL667" s="258"/>
    </row>
    <row r="668" spans="1:90" ht="14" thickBot="1" x14ac:dyDescent="0.2">
      <c r="A668" s="317"/>
      <c r="B668" s="318" t="s">
        <v>308</v>
      </c>
      <c r="C668" s="319"/>
      <c r="D668" s="319"/>
      <c r="E668" s="319"/>
      <c r="F668" s="319"/>
      <c r="G668" s="319"/>
      <c r="H668" s="361"/>
      <c r="I668" s="361"/>
      <c r="J668" s="319"/>
      <c r="K668" s="319"/>
      <c r="L668" s="319"/>
      <c r="M668" s="319"/>
      <c r="N668" s="319"/>
      <c r="O668" s="319"/>
      <c r="P668" s="319"/>
      <c r="Q668" s="319"/>
      <c r="R668" s="319"/>
      <c r="S668" s="319"/>
      <c r="T668" s="319"/>
      <c r="U668" s="319"/>
      <c r="V668" s="319"/>
      <c r="W668" s="319"/>
      <c r="X668" s="319"/>
      <c r="Y668" s="319"/>
      <c r="Z668" s="319"/>
      <c r="AA668" s="319"/>
      <c r="AB668" s="319"/>
      <c r="AC668" s="319"/>
      <c r="AD668" s="319"/>
      <c r="AE668" s="319"/>
      <c r="AF668" s="319"/>
      <c r="AG668" s="319"/>
      <c r="AH668" s="319"/>
      <c r="AI668" s="319"/>
      <c r="AJ668" s="319"/>
      <c r="AK668" s="319"/>
      <c r="AL668" s="319"/>
      <c r="AM668" s="319"/>
      <c r="AN668" s="319"/>
      <c r="AO668" s="319"/>
      <c r="AP668" s="319"/>
      <c r="AQ668" s="319"/>
      <c r="AR668" s="319"/>
      <c r="AS668" s="319"/>
      <c r="AT668" s="319"/>
      <c r="AU668" s="319"/>
      <c r="AV668" s="319"/>
      <c r="AW668" s="319"/>
      <c r="AX668" s="319"/>
      <c r="AY668" s="319"/>
      <c r="AZ668" s="319"/>
      <c r="BA668" s="319"/>
      <c r="BB668" s="319"/>
      <c r="BC668" s="319"/>
      <c r="BD668" s="319"/>
      <c r="BE668" s="319"/>
      <c r="BF668" s="319"/>
      <c r="BG668" s="319"/>
      <c r="BH668" s="319"/>
      <c r="BI668" s="319"/>
      <c r="BJ668" s="319"/>
      <c r="BK668" s="319"/>
      <c r="BL668" s="319"/>
      <c r="BM668" s="319"/>
      <c r="BN668" s="319"/>
      <c r="BO668" s="140"/>
      <c r="BP668" s="140"/>
      <c r="BQ668" s="140"/>
      <c r="BR668" s="140"/>
      <c r="BS668" s="140"/>
      <c r="BT668" s="140"/>
      <c r="BU668" s="140"/>
      <c r="BV668" s="140"/>
      <c r="BW668" s="140"/>
      <c r="BX668" s="140"/>
      <c r="BY668" s="140"/>
      <c r="BZ668" s="140"/>
      <c r="CA668" s="140"/>
      <c r="CB668" s="140"/>
      <c r="CC668" s="140"/>
      <c r="CD668" s="140"/>
      <c r="CE668" s="140"/>
      <c r="CF668" s="140"/>
      <c r="CG668" s="140"/>
      <c r="CH668" s="140"/>
      <c r="CI668" s="140"/>
      <c r="CJ668" s="140"/>
      <c r="CK668" s="140"/>
      <c r="CL668" s="140"/>
    </row>
    <row r="669" spans="1:90" ht="14" thickTop="1" x14ac:dyDescent="0.15">
      <c r="G669" s="329"/>
      <c r="H669" s="329"/>
      <c r="I669" s="329"/>
      <c r="J669" s="329"/>
      <c r="K669" s="329"/>
      <c r="L669" s="329"/>
      <c r="M669" s="329"/>
      <c r="N669" s="329"/>
      <c r="O669" s="329"/>
      <c r="P669" s="329"/>
      <c r="Q669" s="329"/>
      <c r="R669" s="329"/>
      <c r="S669" s="329"/>
      <c r="T669" s="329"/>
      <c r="U669" s="329"/>
      <c r="V669" s="329"/>
      <c r="W669" s="329"/>
      <c r="X669" s="329"/>
      <c r="Y669" s="329"/>
      <c r="Z669" s="329"/>
      <c r="AA669" s="329"/>
      <c r="AB669" s="329"/>
      <c r="AC669" s="329"/>
      <c r="AD669" s="329"/>
      <c r="AE669" s="329"/>
      <c r="AF669" s="329"/>
      <c r="AG669" s="329"/>
      <c r="AH669" s="329"/>
      <c r="AI669" s="329"/>
      <c r="AJ669" s="329"/>
      <c r="AK669" s="329"/>
      <c r="AL669" s="329"/>
      <c r="AM669" s="329"/>
      <c r="AN669" s="329"/>
      <c r="AO669" s="329"/>
      <c r="AP669" s="329"/>
      <c r="AQ669" s="329"/>
      <c r="AR669" s="329"/>
      <c r="AS669" s="329"/>
      <c r="AT669" s="329"/>
      <c r="AU669" s="329"/>
      <c r="AV669" s="329"/>
      <c r="AW669" s="329"/>
      <c r="AX669" s="329"/>
      <c r="AY669" s="329"/>
      <c r="AZ669" s="329"/>
      <c r="BA669" s="329"/>
      <c r="BB669" s="329"/>
      <c r="BC669" s="329"/>
      <c r="BD669" s="329"/>
      <c r="BE669" s="329"/>
      <c r="BF669" s="329"/>
      <c r="BG669" s="329"/>
      <c r="BH669" s="329"/>
      <c r="BI669" s="329"/>
      <c r="BJ669" s="329"/>
      <c r="BK669" s="329"/>
      <c r="BL669" s="329"/>
      <c r="BM669" s="329"/>
      <c r="BN669" s="329"/>
      <c r="BO669" s="258"/>
      <c r="BP669" s="258"/>
      <c r="BQ669" s="258"/>
      <c r="BR669" s="258"/>
      <c r="BS669" s="258"/>
      <c r="BT669" s="258"/>
      <c r="BU669" s="258"/>
      <c r="BV669" s="258"/>
      <c r="BW669" s="258"/>
      <c r="BX669" s="258"/>
      <c r="BY669" s="258"/>
      <c r="BZ669" s="258"/>
      <c r="CA669" s="258"/>
      <c r="CB669" s="258"/>
      <c r="CC669" s="258"/>
      <c r="CD669" s="258"/>
      <c r="CE669" s="258"/>
      <c r="CF669" s="258"/>
      <c r="CG669" s="258"/>
      <c r="CH669" s="258"/>
      <c r="CI669" s="258"/>
      <c r="CJ669" s="258"/>
      <c r="CK669" s="258"/>
      <c r="CL669" s="258"/>
    </row>
    <row r="670" spans="1:90" s="87" customFormat="1" x14ac:dyDescent="0.15">
      <c r="A670" s="112"/>
      <c r="C670" s="87" t="s">
        <v>506</v>
      </c>
      <c r="D670" s="87" t="s">
        <v>334</v>
      </c>
      <c r="F670" s="87" t="s">
        <v>461</v>
      </c>
      <c r="G670" s="330">
        <f>SUM(G671:G672)</f>
        <v>0</v>
      </c>
      <c r="H670" s="330">
        <f t="shared" ref="H670:BN670" ca="1" si="72">SUM(H671:H672)</f>
        <v>3.795527114197994E-2</v>
      </c>
      <c r="I670" s="330">
        <f t="shared" ca="1" si="72"/>
        <v>0.13679125541920753</v>
      </c>
      <c r="J670" s="330">
        <f t="shared" ca="1" si="72"/>
        <v>0.19646974045282531</v>
      </c>
      <c r="K670" s="330">
        <f t="shared" ca="1" si="72"/>
        <v>0.20144662583297193</v>
      </c>
      <c r="L670" s="330">
        <f t="shared" ca="1" si="72"/>
        <v>0.17796953728191278</v>
      </c>
      <c r="M670" s="330">
        <f t="shared" ca="1" si="72"/>
        <v>0.15301791233170264</v>
      </c>
      <c r="N670" s="330">
        <f t="shared" ca="1" si="72"/>
        <v>0.13796063065325237</v>
      </c>
      <c r="O670" s="330">
        <f t="shared" ca="1" si="72"/>
        <v>0.13499022506724376</v>
      </c>
      <c r="P670" s="330">
        <f t="shared" ca="1" si="72"/>
        <v>0.13717894556798862</v>
      </c>
      <c r="Q670" s="330">
        <f t="shared" ca="1" si="72"/>
        <v>0.13758172717186393</v>
      </c>
      <c r="R670" s="330">
        <f t="shared" ca="1" si="72"/>
        <v>0.13487538855104267</v>
      </c>
      <c r="S670" s="330">
        <f t="shared" ca="1" si="72"/>
        <v>0.13058321650344884</v>
      </c>
      <c r="T670" s="330">
        <f t="shared" ca="1" si="72"/>
        <v>0.1268362748568535</v>
      </c>
      <c r="U670" s="330">
        <f t="shared" ca="1" si="72"/>
        <v>0.12465315412322478</v>
      </c>
      <c r="V670" s="330">
        <f t="shared" ca="1" si="72"/>
        <v>0.12350832152875978</v>
      </c>
      <c r="W670" s="330">
        <f t="shared" ca="1" si="72"/>
        <v>0.12238524397612462</v>
      </c>
      <c r="X670" s="330">
        <f t="shared" ca="1" si="72"/>
        <v>0.12085047369402366</v>
      </c>
      <c r="Y670" s="330">
        <f t="shared" ca="1" si="72"/>
        <v>0.11896146227052772</v>
      </c>
      <c r="Z670" s="330">
        <f t="shared" ca="1" si="72"/>
        <v>0.11649014515744222</v>
      </c>
      <c r="AA670" s="330">
        <f t="shared" ca="1" si="72"/>
        <v>0.11417739304584582</v>
      </c>
      <c r="AB670" s="330">
        <f t="shared" ca="1" si="72"/>
        <v>0.11211234042550641</v>
      </c>
      <c r="AC670" s="330">
        <f t="shared" ca="1" si="72"/>
        <v>0.11000703317168284</v>
      </c>
      <c r="AD670" s="330">
        <f t="shared" ca="1" si="72"/>
        <v>0.10776777063391306</v>
      </c>
      <c r="AE670" s="330">
        <f t="shared" ca="1" si="72"/>
        <v>0.10504337863820559</v>
      </c>
      <c r="AF670" s="330">
        <f t="shared" ca="1" si="72"/>
        <v>0.10196345312788922</v>
      </c>
      <c r="AG670" s="330">
        <f t="shared" ca="1" si="72"/>
        <v>9.9735235898296887E-2</v>
      </c>
      <c r="AH670" s="330">
        <f t="shared" ca="1" si="72"/>
        <v>9.837843213969609E-2</v>
      </c>
      <c r="AI670" s="330">
        <f t="shared" ca="1" si="72"/>
        <v>9.7377309766320169E-2</v>
      </c>
      <c r="AJ670" s="330">
        <f t="shared" ca="1" si="72"/>
        <v>9.6310148251667255E-2</v>
      </c>
      <c r="AK670" s="330">
        <f t="shared" ca="1" si="72"/>
        <v>9.5027200208079574E-2</v>
      </c>
      <c r="AL670" s="330">
        <f t="shared" ca="1" si="72"/>
        <v>9.3368069276867957E-2</v>
      </c>
      <c r="AM670" s="330">
        <f t="shared" ca="1" si="72"/>
        <v>9.1684120553881948E-2</v>
      </c>
      <c r="AN670" s="330">
        <f t="shared" ca="1" si="72"/>
        <v>9.0093983984372475E-2</v>
      </c>
      <c r="AO670" s="330">
        <f t="shared" ca="1" si="72"/>
        <v>8.8516259791205851E-2</v>
      </c>
      <c r="AP670" s="330">
        <f t="shared" ca="1" si="72"/>
        <v>8.6902278752185494E-2</v>
      </c>
      <c r="AQ670" s="330">
        <f t="shared" ca="1" si="72"/>
        <v>8.5264811651554431E-2</v>
      </c>
      <c r="AR670" s="330">
        <f t="shared" ca="1" si="72"/>
        <v>8.3612173767023512E-2</v>
      </c>
      <c r="AS670" s="330">
        <f t="shared" ca="1" si="72"/>
        <v>8.2157263552841392E-2</v>
      </c>
      <c r="AT670" s="330">
        <f t="shared" ca="1" si="72"/>
        <v>8.1057009095588842E-2</v>
      </c>
      <c r="AU670" s="330">
        <f t="shared" ca="1" si="72"/>
        <v>8.0139414801117512E-2</v>
      </c>
      <c r="AV670" s="330">
        <f t="shared" ca="1" si="72"/>
        <v>7.90731601145339E-2</v>
      </c>
      <c r="AW670" s="330">
        <f t="shared" ca="1" si="72"/>
        <v>7.7847079000827227E-2</v>
      </c>
      <c r="AX670" s="330">
        <f t="shared" ca="1" si="72"/>
        <v>7.6188231975398202E-2</v>
      </c>
      <c r="AY670" s="330">
        <f t="shared" ca="1" si="72"/>
        <v>7.4573730247425155E-2</v>
      </c>
      <c r="AZ670" s="330">
        <f t="shared" ca="1" si="72"/>
        <v>7.3039598037120346E-2</v>
      </c>
      <c r="BA670" s="330">
        <f t="shared" ca="1" si="72"/>
        <v>7.1411848337745207E-2</v>
      </c>
      <c r="BB670" s="330">
        <f t="shared" ca="1" si="72"/>
        <v>6.968140676371902E-2</v>
      </c>
      <c r="BC670" s="330">
        <f t="shared" ca="1" si="72"/>
        <v>6.7762360788887074E-2</v>
      </c>
      <c r="BD670" s="330">
        <f t="shared" ca="1" si="72"/>
        <v>6.5997472845879424E-2</v>
      </c>
      <c r="BE670" s="330">
        <f t="shared" ca="1" si="72"/>
        <v>6.4379957368262922E-2</v>
      </c>
      <c r="BF670" s="330">
        <f t="shared" ca="1" si="72"/>
        <v>6.303413664561254E-2</v>
      </c>
      <c r="BG670" s="330">
        <f t="shared" ca="1" si="72"/>
        <v>6.1820580937877727E-2</v>
      </c>
      <c r="BH670" s="330">
        <f t="shared" ca="1" si="72"/>
        <v>6.1137375125188825E-2</v>
      </c>
      <c r="BI670" s="330">
        <f t="shared" ca="1" si="72"/>
        <v>6.1186547952505936E-2</v>
      </c>
      <c r="BJ670" s="330">
        <f t="shared" ca="1" si="72"/>
        <v>6.0052689891670341E-2</v>
      </c>
      <c r="BK670" s="330">
        <f t="shared" ca="1" si="72"/>
        <v>5.8104391103511427E-2</v>
      </c>
      <c r="BL670" s="330">
        <f t="shared" ca="1" si="72"/>
        <v>5.5870725790500564E-2</v>
      </c>
      <c r="BM670" s="330">
        <f t="shared" ca="1" si="72"/>
        <v>5.3594675789531393E-2</v>
      </c>
      <c r="BN670" s="330">
        <f t="shared" ca="1" si="72"/>
        <v>5.1409528842866418E-2</v>
      </c>
      <c r="BO670" s="342"/>
      <c r="BP670" s="342"/>
      <c r="BQ670" s="342"/>
      <c r="BR670" s="342"/>
      <c r="BS670" s="342"/>
      <c r="BT670" s="342"/>
      <c r="BU670" s="342"/>
      <c r="BV670" s="342"/>
      <c r="BW670" s="342"/>
      <c r="BX670" s="342"/>
      <c r="BY670" s="342"/>
      <c r="BZ670" s="342"/>
      <c r="CA670" s="342"/>
      <c r="CB670" s="342"/>
      <c r="CC670" s="342"/>
      <c r="CD670" s="342"/>
      <c r="CE670" s="342"/>
      <c r="CF670" s="342"/>
      <c r="CG670" s="342"/>
      <c r="CH670" s="342"/>
      <c r="CI670" s="342"/>
      <c r="CJ670" s="342"/>
      <c r="CK670" s="342"/>
      <c r="CL670" s="342"/>
    </row>
    <row r="671" spans="1:90" x14ac:dyDescent="0.15">
      <c r="C671" s="355"/>
      <c r="D671" s="210" t="s">
        <v>507</v>
      </c>
      <c r="F671" s="8" t="s">
        <v>461</v>
      </c>
      <c r="G671" s="329">
        <f>G664*G666*$D$4/365*SAP_Leadsheet!$E$36</f>
        <v>0</v>
      </c>
      <c r="H671" s="329">
        <f ca="1">H664*H666*$D$4/365*SAP_Leadsheet!$E$36</f>
        <v>3.795527114197994E-2</v>
      </c>
      <c r="I671" s="329">
        <f ca="1">I664*I666*$D$4/365*SAP_Leadsheet!$E$36</f>
        <v>0.13679125541920753</v>
      </c>
      <c r="J671" s="329">
        <f ca="1">J664*J666*$D$4/365*SAP_Leadsheet!$E$36</f>
        <v>0.19646974045282531</v>
      </c>
      <c r="K671" s="329">
        <f ca="1">K664*K666*$D$4/365*SAP_Leadsheet!$E$36</f>
        <v>0.20144662583297193</v>
      </c>
      <c r="L671" s="329">
        <f ca="1">L664*L666*$D$4/365*SAP_Leadsheet!$E$36</f>
        <v>0.17796953728191278</v>
      </c>
      <c r="M671" s="329">
        <f ca="1">M664*M666*$D$4/365*SAP_Leadsheet!$E$36</f>
        <v>0.15301791233170264</v>
      </c>
      <c r="N671" s="329">
        <f ca="1">N664*N666*$D$4/365*SAP_Leadsheet!$E$36</f>
        <v>0.13796063065325237</v>
      </c>
      <c r="O671" s="329">
        <f ca="1">O664*O666*$D$4/365*SAP_Leadsheet!$E$36</f>
        <v>0.13499022506724376</v>
      </c>
      <c r="P671" s="329">
        <f ca="1">P664*P666*$D$4/365*SAP_Leadsheet!$E$36</f>
        <v>0.13717894556798862</v>
      </c>
      <c r="Q671" s="329">
        <f ca="1">Q664*Q666*$D$4/365*SAP_Leadsheet!$E$36</f>
        <v>0.13758172717186393</v>
      </c>
      <c r="R671" s="329">
        <f ca="1">R664*R666*$D$4/365*SAP_Leadsheet!$E$36</f>
        <v>0.13487538855104267</v>
      </c>
      <c r="S671" s="329">
        <f ca="1">S664*S666*$D$4/365*SAP_Leadsheet!$E$36</f>
        <v>0.13058321650344884</v>
      </c>
      <c r="T671" s="329">
        <f ca="1">T664*T666*$D$4/365*SAP_Leadsheet!$E$36</f>
        <v>0.1268362748568535</v>
      </c>
      <c r="U671" s="329">
        <f ca="1">U664*U666*$D$4/365*SAP_Leadsheet!$E$36</f>
        <v>0.12465315412322478</v>
      </c>
      <c r="V671" s="329">
        <f ca="1">V664*V666*$D$4/365*SAP_Leadsheet!$E$36</f>
        <v>0.12350832152875978</v>
      </c>
      <c r="W671" s="329">
        <f ca="1">W664*W666*$D$4/365*SAP_Leadsheet!$E$36</f>
        <v>0.12238524397612462</v>
      </c>
      <c r="X671" s="329">
        <f ca="1">X664*X666*$D$4/365*SAP_Leadsheet!$E$36</f>
        <v>0.12085047369402366</v>
      </c>
      <c r="Y671" s="329">
        <f ca="1">Y664*Y666*$D$4/365*SAP_Leadsheet!$E$36</f>
        <v>0.11896146227052772</v>
      </c>
      <c r="Z671" s="329">
        <f ca="1">Z664*Z666*$D$4/365*SAP_Leadsheet!$E$36</f>
        <v>0.11649014515744222</v>
      </c>
      <c r="AA671" s="329">
        <f ca="1">AA664*AA666*$D$4/365*SAP_Leadsheet!$E$36</f>
        <v>0.11417739304584582</v>
      </c>
      <c r="AB671" s="329">
        <f ca="1">AB664*AB666*$D$4/365*SAP_Leadsheet!$E$36</f>
        <v>0.11211234042550641</v>
      </c>
      <c r="AC671" s="329">
        <f ca="1">AC664*AC666*$D$4/365*SAP_Leadsheet!$E$36</f>
        <v>0.11000703317168284</v>
      </c>
      <c r="AD671" s="329">
        <f ca="1">AD664*AD666*$D$4/365*SAP_Leadsheet!$E$36</f>
        <v>0.10776777063391306</v>
      </c>
      <c r="AE671" s="329">
        <f ca="1">AE664*AE666*$D$4/365*SAP_Leadsheet!$E$36</f>
        <v>0.10504337863820559</v>
      </c>
      <c r="AF671" s="329">
        <f ca="1">AF664*AF666*$D$4/365*SAP_Leadsheet!$E$36</f>
        <v>0.10196345312788922</v>
      </c>
      <c r="AG671" s="329">
        <f ca="1">AG664*AG666*$D$4/365*SAP_Leadsheet!$E$36</f>
        <v>9.9735235898296887E-2</v>
      </c>
      <c r="AH671" s="329">
        <f ca="1">AH664*AH666*$D$4/365*SAP_Leadsheet!$E$36</f>
        <v>9.837843213969609E-2</v>
      </c>
      <c r="AI671" s="329">
        <f ca="1">AI664*AI666*$D$4/365*SAP_Leadsheet!$E$36</f>
        <v>9.7377309766320169E-2</v>
      </c>
      <c r="AJ671" s="329">
        <f ca="1">AJ664*AJ666*$D$4/365*SAP_Leadsheet!$E$36</f>
        <v>9.6310148251667255E-2</v>
      </c>
      <c r="AK671" s="329">
        <f ca="1">AK664*AK666*$D$4/365*SAP_Leadsheet!$E$36</f>
        <v>9.5027200208079574E-2</v>
      </c>
      <c r="AL671" s="329">
        <f ca="1">AL664*AL666*$D$4/365*SAP_Leadsheet!$E$36</f>
        <v>9.3368069276867957E-2</v>
      </c>
      <c r="AM671" s="329">
        <f ca="1">AM664*AM666*$D$4/365*SAP_Leadsheet!$E$36</f>
        <v>9.1684120553881948E-2</v>
      </c>
      <c r="AN671" s="329">
        <f ca="1">AN664*AN666*$D$4/365*SAP_Leadsheet!$E$36</f>
        <v>9.0093983984372475E-2</v>
      </c>
      <c r="AO671" s="329">
        <f ca="1">AO664*AO666*$D$4/365*SAP_Leadsheet!$E$36</f>
        <v>8.8516259791205851E-2</v>
      </c>
      <c r="AP671" s="329">
        <f ca="1">AP664*AP666*$D$4/365*SAP_Leadsheet!$E$36</f>
        <v>8.6902278752185494E-2</v>
      </c>
      <c r="AQ671" s="329">
        <f ca="1">AQ664*AQ666*$D$4/365*SAP_Leadsheet!$E$36</f>
        <v>8.5264811651554431E-2</v>
      </c>
      <c r="AR671" s="329">
        <f ca="1">AR664*AR666*$D$4/365*SAP_Leadsheet!$E$36</f>
        <v>8.3612173767023512E-2</v>
      </c>
      <c r="AS671" s="329">
        <f ca="1">AS664*AS666*$D$4/365*SAP_Leadsheet!$E$36</f>
        <v>8.2157263552841392E-2</v>
      </c>
      <c r="AT671" s="329">
        <f ca="1">AT664*AT666*$D$4/365*SAP_Leadsheet!$E$36</f>
        <v>8.1057009095588842E-2</v>
      </c>
      <c r="AU671" s="329">
        <f ca="1">AU664*AU666*$D$4/365*SAP_Leadsheet!$E$36</f>
        <v>8.0139414801117512E-2</v>
      </c>
      <c r="AV671" s="329">
        <f ca="1">AV664*AV666*$D$4/365*SAP_Leadsheet!$E$36</f>
        <v>7.90731601145339E-2</v>
      </c>
      <c r="AW671" s="329">
        <f ca="1">AW664*AW666*$D$4/365*SAP_Leadsheet!$E$36</f>
        <v>7.7847079000827227E-2</v>
      </c>
      <c r="AX671" s="329">
        <f ca="1">AX664*AX666*$D$4/365*SAP_Leadsheet!$E$36</f>
        <v>7.6188231975398202E-2</v>
      </c>
      <c r="AY671" s="329">
        <f ca="1">AY664*AY666*$D$4/365*SAP_Leadsheet!$E$36</f>
        <v>7.4573730247425155E-2</v>
      </c>
      <c r="AZ671" s="329">
        <f ca="1">AZ664*AZ666*$D$4/365*SAP_Leadsheet!$E$36</f>
        <v>7.3039598037120346E-2</v>
      </c>
      <c r="BA671" s="329">
        <f ca="1">BA664*BA666*$D$4/365*SAP_Leadsheet!$E$36</f>
        <v>7.1411848337745207E-2</v>
      </c>
      <c r="BB671" s="329">
        <f ca="1">BB664*BB666*$D$4/365*SAP_Leadsheet!$E$36</f>
        <v>6.968140676371902E-2</v>
      </c>
      <c r="BC671" s="329">
        <f ca="1">BC664*BC666*$D$4/365*SAP_Leadsheet!$E$36</f>
        <v>6.7762360788887074E-2</v>
      </c>
      <c r="BD671" s="329">
        <f ca="1">BD664*BD666*$D$4/365*SAP_Leadsheet!$E$36</f>
        <v>6.5997472845879424E-2</v>
      </c>
      <c r="BE671" s="329">
        <f ca="1">BE664*BE666*$D$4/365*SAP_Leadsheet!$E$36</f>
        <v>6.4379957368262922E-2</v>
      </c>
      <c r="BF671" s="329">
        <f ca="1">BF664*BF666*$D$4/365*SAP_Leadsheet!$E$36</f>
        <v>6.303413664561254E-2</v>
      </c>
      <c r="BG671" s="329">
        <f ca="1">BG664*BG666*$D$4/365*SAP_Leadsheet!$E$36</f>
        <v>6.1820580937877727E-2</v>
      </c>
      <c r="BH671" s="329">
        <f ca="1">BH664*BH666*$D$4/365*SAP_Leadsheet!$E$36</f>
        <v>6.1137375125188825E-2</v>
      </c>
      <c r="BI671" s="329">
        <f ca="1">BI664*BI666*$D$4/365*SAP_Leadsheet!$E$36</f>
        <v>6.1186547952505936E-2</v>
      </c>
      <c r="BJ671" s="329">
        <f ca="1">BJ664*BJ666*$D$4/365*SAP_Leadsheet!$E$36</f>
        <v>6.0052689891670341E-2</v>
      </c>
      <c r="BK671" s="329">
        <f ca="1">BK664*BK666*$D$4/365*SAP_Leadsheet!$E$36</f>
        <v>5.8104391103511427E-2</v>
      </c>
      <c r="BL671" s="329">
        <f ca="1">BL664*BL666*$D$4/365*SAP_Leadsheet!$E$36</f>
        <v>5.5870725790500564E-2</v>
      </c>
      <c r="BM671" s="329">
        <f ca="1">BM664*BM666*$D$4/365*SAP_Leadsheet!$E$36</f>
        <v>5.3594675789531393E-2</v>
      </c>
      <c r="BN671" s="329">
        <f ca="1">BN664*BN666*$D$4/365*SAP_Leadsheet!$E$36</f>
        <v>5.1409528842866418E-2</v>
      </c>
      <c r="BO671" s="253"/>
      <c r="BP671" s="253"/>
      <c r="BQ671" s="253"/>
      <c r="BR671" s="253"/>
      <c r="BS671" s="253"/>
      <c r="BT671" s="253"/>
      <c r="BU671" s="253"/>
      <c r="BV671" s="253"/>
      <c r="BW671" s="253"/>
      <c r="BX671" s="253"/>
      <c r="BY671" s="253"/>
      <c r="BZ671" s="253"/>
      <c r="CA671" s="253"/>
      <c r="CB671" s="253"/>
      <c r="CC671" s="253"/>
      <c r="CD671" s="253"/>
      <c r="CE671" s="253"/>
      <c r="CF671" s="253"/>
      <c r="CG671" s="253"/>
      <c r="CH671" s="253"/>
      <c r="CI671" s="253"/>
      <c r="CJ671" s="253"/>
      <c r="CK671" s="253"/>
      <c r="CL671" s="253"/>
    </row>
    <row r="672" spans="1:90" x14ac:dyDescent="0.15">
      <c r="C672" s="355"/>
      <c r="D672" s="248" t="s">
        <v>195</v>
      </c>
      <c r="F672" s="8" t="s">
        <v>461</v>
      </c>
      <c r="G672" s="329"/>
      <c r="H672" s="329"/>
      <c r="I672" s="329"/>
      <c r="J672" s="329"/>
      <c r="K672" s="329"/>
      <c r="L672" s="329"/>
      <c r="M672" s="329"/>
      <c r="N672" s="329"/>
      <c r="O672" s="329"/>
      <c r="P672" s="329"/>
      <c r="Q672" s="329"/>
      <c r="R672" s="329"/>
      <c r="S672" s="329"/>
      <c r="T672" s="329"/>
      <c r="U672" s="329"/>
      <c r="V672" s="329"/>
      <c r="W672" s="329"/>
      <c r="X672" s="329"/>
      <c r="Y672" s="329"/>
      <c r="Z672" s="329"/>
      <c r="AA672" s="329"/>
      <c r="AB672" s="329"/>
      <c r="AC672" s="329"/>
      <c r="AD672" s="329"/>
      <c r="AE672" s="329"/>
      <c r="AF672" s="329"/>
      <c r="AG672" s="329"/>
      <c r="AH672" s="329"/>
      <c r="AI672" s="329"/>
      <c r="AJ672" s="329"/>
      <c r="AK672" s="329"/>
      <c r="AL672" s="329"/>
      <c r="AM672" s="329"/>
      <c r="AN672" s="329"/>
      <c r="AO672" s="329"/>
      <c r="AP672" s="329"/>
      <c r="AQ672" s="329"/>
      <c r="AR672" s="329"/>
      <c r="AS672" s="329"/>
      <c r="AT672" s="329"/>
      <c r="AU672" s="329"/>
      <c r="AV672" s="329"/>
      <c r="AW672" s="329"/>
      <c r="AX672" s="329"/>
      <c r="AY672" s="329"/>
      <c r="AZ672" s="329"/>
      <c r="BA672" s="329"/>
      <c r="BB672" s="329"/>
      <c r="BC672" s="329"/>
      <c r="BD672" s="329"/>
      <c r="BE672" s="329"/>
      <c r="BF672" s="329"/>
      <c r="BG672" s="329"/>
      <c r="BH672" s="329"/>
      <c r="BI672" s="329"/>
      <c r="BJ672" s="329"/>
      <c r="BK672" s="329"/>
      <c r="BL672" s="329"/>
      <c r="BM672" s="329"/>
      <c r="BN672" s="329"/>
      <c r="BO672" s="253"/>
      <c r="BP672" s="253"/>
      <c r="BQ672" s="253"/>
      <c r="BR672" s="253"/>
      <c r="BS672" s="253"/>
      <c r="BT672" s="253"/>
      <c r="BU672" s="253"/>
      <c r="BV672" s="253"/>
      <c r="BW672" s="253"/>
      <c r="BX672" s="253"/>
      <c r="BY672" s="253"/>
      <c r="BZ672" s="253"/>
      <c r="CA672" s="253"/>
      <c r="CB672" s="253"/>
      <c r="CC672" s="253"/>
      <c r="CD672" s="253"/>
      <c r="CE672" s="253"/>
      <c r="CF672" s="253"/>
      <c r="CG672" s="253"/>
      <c r="CH672" s="253"/>
      <c r="CI672" s="253"/>
      <c r="CJ672" s="253"/>
      <c r="CK672" s="253"/>
      <c r="CL672" s="253"/>
    </row>
    <row r="673" spans="1:90" s="87" customFormat="1" x14ac:dyDescent="0.15">
      <c r="A673" s="362"/>
      <c r="D673" s="87" t="s">
        <v>335</v>
      </c>
      <c r="E673" s="8"/>
      <c r="F673" s="8" t="s">
        <v>461</v>
      </c>
      <c r="G673" s="329">
        <f>-G656*SAP_Leadsheet!$E$37*SAP_Spreadsheet!$D$4/365</f>
        <v>-9.5865585869285841E-3</v>
      </c>
      <c r="H673" s="329">
        <f ca="1">-H656*SAP_Leadsheet!$E$37*SAP_Spreadsheet!$D$4/365</f>
        <v>-3.5598334734023601E-2</v>
      </c>
      <c r="I673" s="329">
        <f ca="1">-I656*SAP_Leadsheet!$E$37*SAP_Spreadsheet!$D$4/365</f>
        <v>-5.2655282656726789E-2</v>
      </c>
      <c r="J673" s="329">
        <f ca="1">-J656*SAP_Leadsheet!$E$37*SAP_Spreadsheet!$D$4/365</f>
        <v>-5.64419132174378E-2</v>
      </c>
      <c r="K673" s="329">
        <f ca="1">-K656*SAP_Leadsheet!$E$37*SAP_Spreadsheet!$D$4/365</f>
        <v>-5.3000286959928831E-2</v>
      </c>
      <c r="L673" s="329">
        <f ca="1">-L656*SAP_Leadsheet!$E$37*SAP_Spreadsheet!$D$4/365</f>
        <v>-4.8825081714595792E-2</v>
      </c>
      <c r="M673" s="329">
        <f ca="1">-M656*SAP_Leadsheet!$E$37*SAP_Spreadsheet!$D$4/365</f>
        <v>-4.6770338626344263E-2</v>
      </c>
      <c r="N673" s="329">
        <f ca="1">-N656*SAP_Leadsheet!$E$37*SAP_Spreadsheet!$D$4/365</f>
        <v>-4.6607249996327267E-2</v>
      </c>
      <c r="O673" s="329">
        <f ca="1">-O656*SAP_Leadsheet!$E$37*SAP_Spreadsheet!$D$4/365</f>
        <v>-4.689455127691515E-2</v>
      </c>
      <c r="P673" s="329">
        <f ca="1">-P656*SAP_Leadsheet!$E$37*SAP_Spreadsheet!$D$4/365</f>
        <v>-4.6463008559422023E-2</v>
      </c>
      <c r="Q673" s="329">
        <f ca="1">-Q656*SAP_Leadsheet!$E$37*SAP_Spreadsheet!$D$4/365</f>
        <v>-4.5367147946927727E-2</v>
      </c>
      <c r="R673" s="329">
        <f ca="1">-R656*SAP_Leadsheet!$E$37*SAP_Spreadsheet!$D$4/365</f>
        <v>-4.4066074100852476E-2</v>
      </c>
      <c r="S673" s="329">
        <f ca="1">-S656*SAP_Leadsheet!$E$37*SAP_Spreadsheet!$D$4/365</f>
        <v>-4.283842371457143E-2</v>
      </c>
      <c r="T673" s="329">
        <f ca="1">-T656*SAP_Leadsheet!$E$37*SAP_Spreadsheet!$D$4/365</f>
        <v>-4.1999494974496995E-2</v>
      </c>
      <c r="U673" s="329">
        <f ca="1">-U656*SAP_Leadsheet!$E$37*SAP_Spreadsheet!$D$4/365</f>
        <v>-4.1396773829728867E-2</v>
      </c>
      <c r="V673" s="329">
        <f ca="1">-V656*SAP_Leadsheet!$E$37*SAP_Spreadsheet!$D$4/365</f>
        <v>-4.0797758102726005E-2</v>
      </c>
      <c r="W673" s="329">
        <f ca="1">-W656*SAP_Leadsheet!$E$37*SAP_Spreadsheet!$D$4/365</f>
        <v>-4.0103816939787158E-2</v>
      </c>
      <c r="X673" s="329">
        <f ca="1">-X656*SAP_Leadsheet!$E$37*SAP_Spreadsheet!$D$4/365</f>
        <v>-3.9339990414338444E-2</v>
      </c>
      <c r="Y673" s="329">
        <f ca="1">-Y656*SAP_Leadsheet!$E$37*SAP_Spreadsheet!$D$4/365</f>
        <v>-3.8563751172915779E-2</v>
      </c>
      <c r="Z673" s="329">
        <f ca="1">-Z656*SAP_Leadsheet!$E$37*SAP_Spreadsheet!$D$4/365</f>
        <v>-3.7831160774832721E-2</v>
      </c>
      <c r="AA673" s="329">
        <f ca="1">-AA656*SAP_Leadsheet!$E$37*SAP_Spreadsheet!$D$4/365</f>
        <v>-3.7156233019146848E-2</v>
      </c>
      <c r="AB673" s="329">
        <f ca="1">-AB656*SAP_Leadsheet!$E$37*SAP_Spreadsheet!$D$4/365</f>
        <v>-3.6466422394580034E-2</v>
      </c>
      <c r="AC673" s="329">
        <f ca="1">-AC656*SAP_Leadsheet!$E$37*SAP_Spreadsheet!$D$4/365</f>
        <v>-3.5740397440841488E-2</v>
      </c>
      <c r="AD673" s="329">
        <f ca="1">-AD656*SAP_Leadsheet!$E$37*SAP_Spreadsheet!$D$4/365</f>
        <v>-3.4883292588778751E-2</v>
      </c>
      <c r="AE673" s="329">
        <f ca="1">-AE656*SAP_Leadsheet!$E$37*SAP_Spreadsheet!$D$4/365</f>
        <v>-3.387657435734074E-2</v>
      </c>
      <c r="AF673" s="329">
        <f ca="1">-AF656*SAP_Leadsheet!$E$37*SAP_Spreadsheet!$D$4/365</f>
        <v>-3.3082732070627702E-2</v>
      </c>
      <c r="AG673" s="329">
        <f ca="1">-AG656*SAP_Leadsheet!$E$37*SAP_Spreadsheet!$D$4/365</f>
        <v>-3.2514956820468913E-2</v>
      </c>
      <c r="AH673" s="329">
        <f ca="1">-AH656*SAP_Leadsheet!$E$37*SAP_Spreadsheet!$D$4/365</f>
        <v>-3.2048588126076707E-2</v>
      </c>
      <c r="AI673" s="329">
        <f ca="1">-AI656*SAP_Leadsheet!$E$37*SAP_Spreadsheet!$D$4/365</f>
        <v>-3.1579409029733399E-2</v>
      </c>
      <c r="AJ673" s="329">
        <f ca="1">-AJ656*SAP_Leadsheet!$E$37*SAP_Spreadsheet!$D$4/365</f>
        <v>-3.1070381437854084E-2</v>
      </c>
      <c r="AK673" s="329">
        <f ca="1">-AK656*SAP_Leadsheet!$E$37*SAP_Spreadsheet!$D$4/365</f>
        <v>-3.0532908738927757E-2</v>
      </c>
      <c r="AL673" s="329">
        <f ca="1">-AL656*SAP_Leadsheet!$E$37*SAP_Spreadsheet!$D$4/365</f>
        <v>-3.0000197484831456E-2</v>
      </c>
      <c r="AM673" s="329">
        <f ca="1">-AM656*SAP_Leadsheet!$E$37*SAP_Spreadsheet!$D$4/365</f>
        <v>-2.9492925306659715E-2</v>
      </c>
      <c r="AN673" s="329">
        <f ca="1">-AN656*SAP_Leadsheet!$E$37*SAP_Spreadsheet!$D$4/365</f>
        <v>-2.8986236623644739E-2</v>
      </c>
      <c r="AO673" s="329">
        <f ca="1">-AO656*SAP_Leadsheet!$E$37*SAP_Spreadsheet!$D$4/365</f>
        <v>-2.8467731965646267E-2</v>
      </c>
      <c r="AP673" s="329">
        <f ca="1">-AP656*SAP_Leadsheet!$E$37*SAP_Spreadsheet!$D$4/365</f>
        <v>-2.7869537318857898E-2</v>
      </c>
      <c r="AQ673" s="329">
        <f ca="1">-AQ656*SAP_Leadsheet!$E$37*SAP_Spreadsheet!$D$4/365</f>
        <v>-2.7148924953754039E-2</v>
      </c>
      <c r="AR673" s="329">
        <f ca="1">-AR656*SAP_Leadsheet!$E$37*SAP_Spreadsheet!$D$4/365</f>
        <v>-2.649226150440109E-2</v>
      </c>
      <c r="AS673" s="329">
        <f ca="1">-AS656*SAP_Leadsheet!$E$37*SAP_Spreadsheet!$D$4/365</f>
        <v>-2.5932492781561487E-2</v>
      </c>
      <c r="AT673" s="329">
        <f ca="1">-AT656*SAP_Leadsheet!$E$37*SAP_Spreadsheet!$D$4/365</f>
        <v>-2.5426282901552671E-2</v>
      </c>
      <c r="AU673" s="329">
        <f ca="1">-AU656*SAP_Leadsheet!$E$37*SAP_Spreadsheet!$D$4/365</f>
        <v>-2.492651665528519E-2</v>
      </c>
      <c r="AV673" s="329">
        <f ca="1">-AV656*SAP_Leadsheet!$E$37*SAP_Spreadsheet!$D$4/365</f>
        <v>-2.441713983004724E-2</v>
      </c>
      <c r="AW673" s="329">
        <f ca="1">-AW656*SAP_Leadsheet!$E$37*SAP_Spreadsheet!$D$4/365</f>
        <v>-2.390788953265335E-2</v>
      </c>
      <c r="AX673" s="329">
        <f ca="1">-AX656*SAP_Leadsheet!$E$37*SAP_Spreadsheet!$D$4/365</f>
        <v>-2.3412609201167795E-2</v>
      </c>
      <c r="AY673" s="329">
        <f ca="1">-AY656*SAP_Leadsheet!$E$37*SAP_Spreadsheet!$D$4/365</f>
        <v>-2.2937469681168454E-2</v>
      </c>
      <c r="AZ673" s="329">
        <f ca="1">-AZ656*SAP_Leadsheet!$E$37*SAP_Spreadsheet!$D$4/365</f>
        <v>-2.2437822801885342E-2</v>
      </c>
      <c r="BA673" s="329">
        <f ca="1">-BA656*SAP_Leadsheet!$E$37*SAP_Spreadsheet!$D$4/365</f>
        <v>-2.1910519343542195E-2</v>
      </c>
      <c r="BB673" s="329">
        <f ca="1">-BB656*SAP_Leadsheet!$E$37*SAP_Spreadsheet!$D$4/365</f>
        <v>-2.1321045523668227E-2</v>
      </c>
      <c r="BC673" s="329">
        <f ca="1">-BC656*SAP_Leadsheet!$E$37*SAP_Spreadsheet!$D$4/365</f>
        <v>-2.0647071671262018E-2</v>
      </c>
      <c r="BD673" s="329">
        <f ca="1">-BD656*SAP_Leadsheet!$E$37*SAP_Spreadsheet!$D$4/365</f>
        <v>-2.0022602224106786E-2</v>
      </c>
      <c r="BE673" s="329">
        <f ca="1">-BE656*SAP_Leadsheet!$E$37*SAP_Spreadsheet!$D$4/365</f>
        <v>-1.9469338428701025E-2</v>
      </c>
      <c r="BF673" s="329">
        <f ca="1">-BF656*SAP_Leadsheet!$E$37*SAP_Spreadsheet!$D$4/365</f>
        <v>-1.8954394393720098E-2</v>
      </c>
      <c r="BG673" s="329">
        <f ca="1">-BG656*SAP_Leadsheet!$E$37*SAP_Spreadsheet!$D$4/365</f>
        <v>-1.8443138876165496E-2</v>
      </c>
      <c r="BH673" s="329">
        <f ca="1">-BH656*SAP_Leadsheet!$E$37*SAP_Spreadsheet!$D$4/365</f>
        <v>-1.7894380363266786E-2</v>
      </c>
      <c r="BI673" s="329">
        <f ca="1">-BI656*SAP_Leadsheet!$E$37*SAP_Spreadsheet!$D$4/365</f>
        <v>-1.7219721272281364E-2</v>
      </c>
      <c r="BJ673" s="329">
        <f ca="1">-BJ656*SAP_Leadsheet!$E$37*SAP_Spreadsheet!$D$4/365</f>
        <v>-1.6401704728850639E-2</v>
      </c>
      <c r="BK673" s="329">
        <f ca="1">-BK656*SAP_Leadsheet!$E$37*SAP_Spreadsheet!$D$4/365</f>
        <v>-1.5564806373146722E-2</v>
      </c>
      <c r="BL673" s="329">
        <f ca="1">-BL656*SAP_Leadsheet!$E$37*SAP_Spreadsheet!$D$4/365</f>
        <v>-1.4766163313841748E-2</v>
      </c>
      <c r="BM673" s="329">
        <f ca="1">-BM656*SAP_Leadsheet!$E$37*SAP_Spreadsheet!$D$4/365</f>
        <v>-1.4037907913562641E-2</v>
      </c>
      <c r="BN673" s="329">
        <f ca="1">-BN656*SAP_Leadsheet!$E$37*SAP_Spreadsheet!$D$4/365</f>
        <v>-1.3333411057841896E-2</v>
      </c>
      <c r="BO673" s="342"/>
      <c r="BP673" s="342"/>
      <c r="BQ673" s="342"/>
      <c r="BR673" s="342"/>
      <c r="BS673" s="342"/>
      <c r="BT673" s="342"/>
      <c r="BU673" s="342"/>
      <c r="BV673" s="342"/>
      <c r="BW673" s="342"/>
      <c r="BX673" s="342"/>
      <c r="BY673" s="342"/>
      <c r="BZ673" s="342"/>
      <c r="CA673" s="342"/>
      <c r="CB673" s="342"/>
      <c r="CC673" s="342"/>
      <c r="CD673" s="342"/>
      <c r="CE673" s="342"/>
      <c r="CF673" s="342"/>
      <c r="CG673" s="342"/>
      <c r="CH673" s="342"/>
      <c r="CI673" s="342"/>
      <c r="CJ673" s="342"/>
      <c r="CK673" s="342"/>
      <c r="CL673" s="342"/>
    </row>
    <row r="674" spans="1:90" x14ac:dyDescent="0.15">
      <c r="D674" s="363" t="s">
        <v>506</v>
      </c>
      <c r="E674" s="363"/>
      <c r="F674" s="8" t="s">
        <v>461</v>
      </c>
      <c r="G674" s="330">
        <f t="shared" ref="G674:BN674" si="73">G670+G673</f>
        <v>-9.5865585869285841E-3</v>
      </c>
      <c r="H674" s="330">
        <f t="shared" ca="1" si="73"/>
        <v>2.3569364079563393E-3</v>
      </c>
      <c r="I674" s="330">
        <f t="shared" ca="1" si="73"/>
        <v>8.4135972762480749E-2</v>
      </c>
      <c r="J674" s="330">
        <f t="shared" ca="1" si="73"/>
        <v>0.14002782723538751</v>
      </c>
      <c r="K674" s="330">
        <f t="shared" ca="1" si="73"/>
        <v>0.14844633887304309</v>
      </c>
      <c r="L674" s="330">
        <f t="shared" ca="1" si="73"/>
        <v>0.12914445556731699</v>
      </c>
      <c r="M674" s="330">
        <f t="shared" ca="1" si="73"/>
        <v>0.10624757370535838</v>
      </c>
      <c r="N674" s="330">
        <f t="shared" ca="1" si="73"/>
        <v>9.1353380656925109E-2</v>
      </c>
      <c r="O674" s="330">
        <f t="shared" ca="1" si="73"/>
        <v>8.8095673790328607E-2</v>
      </c>
      <c r="P674" s="330">
        <f t="shared" ca="1" si="73"/>
        <v>9.0715937008566602E-2</v>
      </c>
      <c r="Q674" s="330">
        <f t="shared" ca="1" si="73"/>
        <v>9.22145792249362E-2</v>
      </c>
      <c r="R674" s="330">
        <f t="shared" ca="1" si="73"/>
        <v>9.0809314450190193E-2</v>
      </c>
      <c r="S674" s="330">
        <f t="shared" ca="1" si="73"/>
        <v>8.774479278887741E-2</v>
      </c>
      <c r="T674" s="330">
        <f t="shared" ca="1" si="73"/>
        <v>8.4836779882356508E-2</v>
      </c>
      <c r="U674" s="330">
        <f t="shared" ca="1" si="73"/>
        <v>8.3256380293495913E-2</v>
      </c>
      <c r="V674" s="330">
        <f t="shared" ca="1" si="73"/>
        <v>8.2710563426033779E-2</v>
      </c>
      <c r="W674" s="330">
        <f t="shared" ca="1" si="73"/>
        <v>8.2281427036337451E-2</v>
      </c>
      <c r="X674" s="330">
        <f t="shared" ca="1" si="73"/>
        <v>8.1510483279685214E-2</v>
      </c>
      <c r="Y674" s="330">
        <f t="shared" ca="1" si="73"/>
        <v>8.0397711097611929E-2</v>
      </c>
      <c r="Z674" s="330">
        <f t="shared" ca="1" si="73"/>
        <v>7.8658984382609487E-2</v>
      </c>
      <c r="AA674" s="330">
        <f t="shared" ca="1" si="73"/>
        <v>7.7021160026698968E-2</v>
      </c>
      <c r="AB674" s="330">
        <f t="shared" ca="1" si="73"/>
        <v>7.5645918030926379E-2</v>
      </c>
      <c r="AC674" s="330">
        <f t="shared" ca="1" si="73"/>
        <v>7.4266635730841357E-2</v>
      </c>
      <c r="AD674" s="330">
        <f t="shared" ca="1" si="73"/>
        <v>7.2884478045134315E-2</v>
      </c>
      <c r="AE674" s="330">
        <f t="shared" ca="1" si="73"/>
        <v>7.1166804280864859E-2</v>
      </c>
      <c r="AF674" s="330">
        <f t="shared" ca="1" si="73"/>
        <v>6.8880721057261521E-2</v>
      </c>
      <c r="AG674" s="330">
        <f t="shared" ca="1" si="73"/>
        <v>6.7220279077827974E-2</v>
      </c>
      <c r="AH674" s="330">
        <f t="shared" ca="1" si="73"/>
        <v>6.6329844013619382E-2</v>
      </c>
      <c r="AI674" s="330">
        <f t="shared" ca="1" si="73"/>
        <v>6.579790073658677E-2</v>
      </c>
      <c r="AJ674" s="330">
        <f t="shared" ca="1" si="73"/>
        <v>6.5239766813813174E-2</v>
      </c>
      <c r="AK674" s="330">
        <f t="shared" ca="1" si="73"/>
        <v>6.449429146915181E-2</v>
      </c>
      <c r="AL674" s="330">
        <f t="shared" ca="1" si="73"/>
        <v>6.3367871792036498E-2</v>
      </c>
      <c r="AM674" s="330">
        <f t="shared" ca="1" si="73"/>
        <v>6.2191195247222233E-2</v>
      </c>
      <c r="AN674" s="330">
        <f t="shared" ca="1" si="73"/>
        <v>6.1107747360727736E-2</v>
      </c>
      <c r="AO674" s="330">
        <f t="shared" ca="1" si="73"/>
        <v>6.0048527825559583E-2</v>
      </c>
      <c r="AP674" s="330">
        <f t="shared" ca="1" si="73"/>
        <v>5.9032741433327596E-2</v>
      </c>
      <c r="AQ674" s="330">
        <f t="shared" ca="1" si="73"/>
        <v>5.8115886697800392E-2</v>
      </c>
      <c r="AR674" s="330">
        <f t="shared" ca="1" si="73"/>
        <v>5.7119912262622419E-2</v>
      </c>
      <c r="AS674" s="330">
        <f t="shared" ca="1" si="73"/>
        <v>5.6224770771279908E-2</v>
      </c>
      <c r="AT674" s="330">
        <f t="shared" ca="1" si="73"/>
        <v>5.5630726194036167E-2</v>
      </c>
      <c r="AU674" s="330">
        <f t="shared" ca="1" si="73"/>
        <v>5.5212898145832322E-2</v>
      </c>
      <c r="AV674" s="330">
        <f t="shared" ca="1" si="73"/>
        <v>5.4656020284486656E-2</v>
      </c>
      <c r="AW674" s="330">
        <f t="shared" ca="1" si="73"/>
        <v>5.3939189468173873E-2</v>
      </c>
      <c r="AX674" s="330">
        <f t="shared" ca="1" si="73"/>
        <v>5.277562277423041E-2</v>
      </c>
      <c r="AY674" s="330">
        <f t="shared" ca="1" si="73"/>
        <v>5.1636260566256698E-2</v>
      </c>
      <c r="AZ674" s="330">
        <f t="shared" ca="1" si="73"/>
        <v>5.0601775235235E-2</v>
      </c>
      <c r="BA674" s="330">
        <f t="shared" ca="1" si="73"/>
        <v>4.9501328994203009E-2</v>
      </c>
      <c r="BB674" s="330">
        <f t="shared" ca="1" si="73"/>
        <v>4.8360361240050789E-2</v>
      </c>
      <c r="BC674" s="330">
        <f t="shared" ca="1" si="73"/>
        <v>4.7115289117625053E-2</v>
      </c>
      <c r="BD674" s="330">
        <f t="shared" ca="1" si="73"/>
        <v>4.5974870621772634E-2</v>
      </c>
      <c r="BE674" s="330">
        <f t="shared" ca="1" si="73"/>
        <v>4.49106189395619E-2</v>
      </c>
      <c r="BF674" s="330">
        <f t="shared" ca="1" si="73"/>
        <v>4.4079742251892443E-2</v>
      </c>
      <c r="BG674" s="330">
        <f t="shared" ca="1" si="73"/>
        <v>4.3377442061712235E-2</v>
      </c>
      <c r="BH674" s="330">
        <f t="shared" ca="1" si="73"/>
        <v>4.3242994761922039E-2</v>
      </c>
      <c r="BI674" s="330">
        <f t="shared" ca="1" si="73"/>
        <v>4.3966826680224572E-2</v>
      </c>
      <c r="BJ674" s="330">
        <f t="shared" ca="1" si="73"/>
        <v>4.3650985162819705E-2</v>
      </c>
      <c r="BK674" s="330">
        <f t="shared" ca="1" si="73"/>
        <v>4.2539584730364705E-2</v>
      </c>
      <c r="BL674" s="330">
        <f t="shared" ca="1" si="73"/>
        <v>4.1104562476658814E-2</v>
      </c>
      <c r="BM674" s="330">
        <f t="shared" ca="1" si="73"/>
        <v>3.9556767875968749E-2</v>
      </c>
      <c r="BN674" s="330">
        <f t="shared" ca="1" si="73"/>
        <v>3.8076117785024524E-2</v>
      </c>
      <c r="BO674" s="364"/>
      <c r="BP674" s="364"/>
      <c r="BQ674" s="364"/>
      <c r="BR674" s="364"/>
      <c r="BS674" s="364"/>
      <c r="BT674" s="364"/>
      <c r="BU674" s="364"/>
      <c r="BV674" s="364"/>
      <c r="BW674" s="364"/>
      <c r="BX674" s="364"/>
      <c r="BY674" s="364"/>
      <c r="BZ674" s="364"/>
      <c r="CA674" s="364"/>
      <c r="CB674" s="364"/>
      <c r="CC674" s="364"/>
      <c r="CD674" s="364"/>
      <c r="CE674" s="364"/>
      <c r="CF674" s="364"/>
      <c r="CG674" s="364"/>
      <c r="CH674" s="364"/>
      <c r="CI674" s="364"/>
      <c r="CJ674" s="364"/>
      <c r="CK674" s="364"/>
      <c r="CL674" s="364"/>
    </row>
    <row r="675" spans="1:90" x14ac:dyDescent="0.15">
      <c r="D675" s="363"/>
      <c r="E675" s="363"/>
      <c r="G675" s="326"/>
      <c r="H675" s="326"/>
      <c r="I675" s="326"/>
      <c r="J675" s="326"/>
      <c r="K675" s="326"/>
      <c r="L675" s="326"/>
      <c r="M675" s="326"/>
      <c r="N675" s="326"/>
      <c r="O675" s="326"/>
      <c r="P675" s="326"/>
      <c r="Q675" s="326"/>
      <c r="R675" s="326"/>
      <c r="S675" s="326"/>
      <c r="T675" s="326"/>
      <c r="U675" s="326"/>
      <c r="V675" s="326"/>
      <c r="W675" s="326"/>
      <c r="X675" s="326"/>
      <c r="Y675" s="326"/>
      <c r="Z675" s="326"/>
      <c r="AA675" s="326"/>
      <c r="AB675" s="326"/>
      <c r="AC675" s="326"/>
      <c r="AD675" s="326"/>
      <c r="AE675" s="326"/>
      <c r="AF675" s="326"/>
      <c r="AG675" s="326"/>
      <c r="AH675" s="326"/>
      <c r="AI675" s="326"/>
      <c r="AJ675" s="326"/>
      <c r="AK675" s="326"/>
      <c r="AL675" s="326"/>
      <c r="AM675" s="326"/>
      <c r="AN675" s="326"/>
      <c r="AO675" s="329"/>
      <c r="AP675" s="329"/>
      <c r="AQ675" s="329"/>
      <c r="AR675" s="329"/>
      <c r="AS675" s="329"/>
      <c r="AT675" s="329"/>
      <c r="AU675" s="329"/>
      <c r="AV675" s="329"/>
      <c r="AW675" s="329"/>
      <c r="AX675" s="329"/>
      <c r="AY675" s="329"/>
      <c r="AZ675" s="329"/>
      <c r="BA675" s="329"/>
      <c r="BB675" s="329"/>
      <c r="BC675" s="329"/>
      <c r="BD675" s="329"/>
      <c r="BE675" s="329"/>
      <c r="BF675" s="329"/>
      <c r="BG675" s="329"/>
      <c r="BH675" s="329"/>
      <c r="BI675" s="329"/>
      <c r="BJ675" s="329"/>
      <c r="BK675" s="329"/>
      <c r="BL675" s="329"/>
      <c r="BM675" s="329"/>
      <c r="BN675" s="329"/>
      <c r="BO675" s="329"/>
      <c r="BP675" s="329"/>
      <c r="BQ675" s="329"/>
      <c r="BR675" s="329"/>
      <c r="BS675" s="329"/>
      <c r="BT675" s="329"/>
      <c r="BU675" s="329"/>
      <c r="BV675" s="329"/>
      <c r="BW675" s="329"/>
      <c r="BX675" s="329"/>
      <c r="BY675" s="329"/>
      <c r="BZ675" s="329"/>
      <c r="CA675" s="364"/>
      <c r="CB675" s="364"/>
      <c r="CC675" s="364"/>
      <c r="CD675" s="364"/>
      <c r="CE675" s="364"/>
      <c r="CF675" s="364"/>
      <c r="CG675" s="364"/>
      <c r="CH675" s="364"/>
      <c r="CI675" s="364"/>
      <c r="CJ675" s="364"/>
      <c r="CK675" s="364"/>
      <c r="CL675" s="364"/>
    </row>
    <row r="676" spans="1:90" x14ac:dyDescent="0.15">
      <c r="D676" s="363"/>
      <c r="E676" s="363"/>
      <c r="G676" s="326"/>
      <c r="H676" s="326"/>
      <c r="I676" s="326"/>
      <c r="J676" s="326"/>
      <c r="K676" s="326"/>
      <c r="L676" s="326"/>
      <c r="M676" s="326"/>
      <c r="N676" s="326"/>
      <c r="O676" s="326"/>
      <c r="P676" s="326"/>
      <c r="Q676" s="326"/>
      <c r="R676" s="326"/>
      <c r="S676" s="326"/>
      <c r="T676" s="326"/>
      <c r="U676" s="326"/>
      <c r="V676" s="326"/>
      <c r="W676" s="326"/>
      <c r="X676" s="326"/>
      <c r="Y676" s="326"/>
      <c r="Z676" s="326"/>
      <c r="AA676" s="326"/>
      <c r="AB676" s="326"/>
      <c r="AC676" s="326"/>
      <c r="AD676" s="326"/>
      <c r="AE676" s="326"/>
      <c r="AF676" s="326"/>
      <c r="AG676" s="326"/>
      <c r="AH676" s="326"/>
      <c r="AI676" s="326"/>
      <c r="AJ676" s="326"/>
      <c r="AK676" s="326"/>
      <c r="AL676" s="326"/>
      <c r="AM676" s="326"/>
      <c r="AN676" s="326"/>
      <c r="AO676" s="329"/>
      <c r="AP676" s="329"/>
      <c r="AQ676" s="329"/>
      <c r="AR676" s="329"/>
      <c r="AS676" s="329"/>
      <c r="AT676" s="329"/>
      <c r="AU676" s="329"/>
      <c r="AV676" s="329"/>
      <c r="AW676" s="329"/>
      <c r="AX676" s="329"/>
      <c r="AY676" s="329"/>
      <c r="AZ676" s="329"/>
      <c r="BA676" s="329"/>
      <c r="BB676" s="329"/>
      <c r="BC676" s="329"/>
      <c r="BD676" s="329"/>
      <c r="BE676" s="329"/>
      <c r="BF676" s="329"/>
      <c r="BG676" s="329"/>
      <c r="BH676" s="329"/>
      <c r="BI676" s="329"/>
      <c r="BJ676" s="329"/>
      <c r="BK676" s="329"/>
      <c r="BL676" s="329"/>
      <c r="BM676" s="329"/>
      <c r="BN676" s="329"/>
      <c r="BO676" s="329"/>
      <c r="BP676" s="329"/>
      <c r="BQ676" s="329"/>
      <c r="BR676" s="329"/>
      <c r="BS676" s="329"/>
      <c r="BT676" s="329"/>
      <c r="BU676" s="329"/>
      <c r="BV676" s="329"/>
      <c r="BW676" s="329"/>
      <c r="BX676" s="329"/>
      <c r="BY676" s="329"/>
      <c r="BZ676" s="329"/>
      <c r="CA676" s="364"/>
      <c r="CB676" s="364"/>
      <c r="CC676" s="364"/>
      <c r="CD676" s="364"/>
      <c r="CE676" s="364"/>
      <c r="CF676" s="364"/>
      <c r="CG676" s="364"/>
      <c r="CH676" s="364"/>
      <c r="CI676" s="364"/>
      <c r="CJ676" s="364"/>
      <c r="CK676" s="364"/>
      <c r="CL676" s="364"/>
    </row>
    <row r="677" spans="1:90" x14ac:dyDescent="0.15">
      <c r="C677" s="87" t="s">
        <v>508</v>
      </c>
      <c r="D677" s="363"/>
      <c r="E677" s="363"/>
      <c r="F677" s="8" t="s">
        <v>461</v>
      </c>
      <c r="G677" s="330">
        <f>SUM(G678:G691)+G694+G703+G707</f>
        <v>0.53751245564979444</v>
      </c>
      <c r="H677" s="330">
        <f t="shared" ref="H677:BN677" ca="1" si="74">SUM(H678:H691)+H694+H703+H707</f>
        <v>3.815216116491639E-2</v>
      </c>
      <c r="I677" s="330">
        <f t="shared" ca="1" si="74"/>
        <v>3.8135153238015057E-2</v>
      </c>
      <c r="J677" s="330">
        <f t="shared" ca="1" si="74"/>
        <v>3.7350068389129049E-2</v>
      </c>
      <c r="K677" s="330">
        <f t="shared" ca="1" si="74"/>
        <v>3.6072437217844311E-2</v>
      </c>
      <c r="L677" s="330">
        <f t="shared" ca="1" si="74"/>
        <v>3.4759405888573562E-2</v>
      </c>
      <c r="M677" s="330">
        <f t="shared" ca="1" si="74"/>
        <v>3.3683019481379764E-2</v>
      </c>
      <c r="N677" s="330">
        <f t="shared" ca="1" si="74"/>
        <v>3.2810553361043437E-2</v>
      </c>
      <c r="O677" s="330">
        <f t="shared" ca="1" si="74"/>
        <v>3.2259640679611387E-2</v>
      </c>
      <c r="P677" s="330">
        <f t="shared" ca="1" si="74"/>
        <v>3.1873966049949236E-2</v>
      </c>
      <c r="Q677" s="330">
        <f t="shared" ca="1" si="74"/>
        <v>3.1521984379430268E-2</v>
      </c>
      <c r="R677" s="330">
        <f t="shared" ca="1" si="74"/>
        <v>3.508369601609005E-2</v>
      </c>
      <c r="S677" s="330">
        <f t="shared" ca="1" si="74"/>
        <v>0.34308058125841945</v>
      </c>
      <c r="T677" s="330">
        <f t="shared" ca="1" si="74"/>
        <v>2.5623830476111081E-2</v>
      </c>
      <c r="U677" s="330">
        <f t="shared" ca="1" si="74"/>
        <v>2.5220050252937623E-2</v>
      </c>
      <c r="V677" s="330">
        <f t="shared" ca="1" si="74"/>
        <v>2.4817094137986224E-2</v>
      </c>
      <c r="W677" s="330">
        <f t="shared" ca="1" si="74"/>
        <v>2.4406527246235474E-2</v>
      </c>
      <c r="X677" s="330">
        <f t="shared" ca="1" si="74"/>
        <v>2.3990190332213349E-2</v>
      </c>
      <c r="Y677" s="330">
        <f t="shared" ca="1" si="74"/>
        <v>2.3569079381400931E-2</v>
      </c>
      <c r="Z677" s="330">
        <f t="shared" ca="1" si="74"/>
        <v>2.3108785928417939E-2</v>
      </c>
      <c r="AA677" s="330">
        <f t="shared" ca="1" si="74"/>
        <v>2.2647797039968588E-2</v>
      </c>
      <c r="AB677" s="330">
        <f t="shared" ca="1" si="74"/>
        <v>2.218559999026172E-2</v>
      </c>
      <c r="AC677" s="330">
        <f t="shared" ca="1" si="74"/>
        <v>2.1722187458424851E-2</v>
      </c>
      <c r="AD677" s="330">
        <f t="shared" ca="1" si="74"/>
        <v>2.0897220543947451E-2</v>
      </c>
      <c r="AE677" s="330">
        <f t="shared" ca="1" si="74"/>
        <v>0.2702721659623199</v>
      </c>
      <c r="AF677" s="330">
        <f t="shared" ca="1" si="74"/>
        <v>2.0187578083332332E-2</v>
      </c>
      <c r="AG677" s="330">
        <f t="shared" ca="1" si="74"/>
        <v>1.9895276014164357E-2</v>
      </c>
      <c r="AH677" s="330">
        <f t="shared" ca="1" si="74"/>
        <v>1.9604692853578964E-2</v>
      </c>
      <c r="AI677" s="330">
        <f t="shared" ca="1" si="74"/>
        <v>1.9308184409014849E-2</v>
      </c>
      <c r="AJ677" s="330">
        <f t="shared" ca="1" si="74"/>
        <v>1.9004897248981731E-2</v>
      </c>
      <c r="AK677" s="330">
        <f t="shared" ca="1" si="74"/>
        <v>1.8696628126066105E-2</v>
      </c>
      <c r="AL677" s="330">
        <f t="shared" ca="1" si="74"/>
        <v>1.8368863666728987E-2</v>
      </c>
      <c r="AM677" s="330">
        <f t="shared" ca="1" si="74"/>
        <v>1.8038664179496663E-2</v>
      </c>
      <c r="AN677" s="330">
        <f t="shared" ca="1" si="74"/>
        <v>1.7707446397112917E-2</v>
      </c>
      <c r="AO677" s="330">
        <f t="shared" ca="1" si="74"/>
        <v>1.7375973547278788E-2</v>
      </c>
      <c r="AP677" s="330">
        <f t="shared" ca="1" si="74"/>
        <v>1.6814206445559605E-2</v>
      </c>
      <c r="AQ677" s="330">
        <f t="shared" ca="1" si="74"/>
        <v>0.21771248058003992</v>
      </c>
      <c r="AR677" s="330">
        <f t="shared" ca="1" si="74"/>
        <v>1.6111655047474405E-2</v>
      </c>
      <c r="AS677" s="330">
        <f t="shared" ca="1" si="74"/>
        <v>1.5844984798771701E-2</v>
      </c>
      <c r="AT677" s="330">
        <f t="shared" ca="1" si="74"/>
        <v>1.5577213451168373E-2</v>
      </c>
      <c r="AU677" s="330">
        <f t="shared" ca="1" si="74"/>
        <v>1.5305936255466623E-2</v>
      </c>
      <c r="AV677" s="330">
        <f t="shared" ca="1" si="74"/>
        <v>1.5019511818069245E-2</v>
      </c>
      <c r="AW677" s="330">
        <f t="shared" ca="1" si="74"/>
        <v>1.4722577311343769E-2</v>
      </c>
      <c r="AX677" s="330">
        <f t="shared" ca="1" si="74"/>
        <v>1.4390578230790256E-2</v>
      </c>
      <c r="AY677" s="330">
        <f t="shared" ca="1" si="74"/>
        <v>1.405653427487674E-2</v>
      </c>
      <c r="AZ677" s="330">
        <f t="shared" ca="1" si="74"/>
        <v>1.3720494326214489E-2</v>
      </c>
      <c r="BA677" s="330">
        <f t="shared" ca="1" si="74"/>
        <v>1.3383433581001221E-2</v>
      </c>
      <c r="BB677" s="330">
        <f t="shared" ca="1" si="74"/>
        <v>1.2880754365770283E-2</v>
      </c>
      <c r="BC677" s="330">
        <f t="shared" ca="1" si="74"/>
        <v>0.1669206343896705</v>
      </c>
      <c r="BD677" s="330">
        <f t="shared" ca="1" si="74"/>
        <v>1.2133942524502072E-2</v>
      </c>
      <c r="BE677" s="330">
        <f t="shared" ca="1" si="74"/>
        <v>1.1844118630652942E-2</v>
      </c>
      <c r="BF677" s="330">
        <f t="shared" ca="1" si="74"/>
        <v>1.1553925452159428E-2</v>
      </c>
      <c r="BG677" s="330">
        <f t="shared" ca="1" si="74"/>
        <v>6.3622265711226356E-3</v>
      </c>
      <c r="BH677" s="330">
        <f t="shared" ca="1" si="74"/>
        <v>6.1944359906815809E-3</v>
      </c>
      <c r="BI677" s="330">
        <f t="shared" ca="1" si="74"/>
        <v>6.0181463864765125E-3</v>
      </c>
      <c r="BJ677" s="330">
        <f t="shared" ca="1" si="74"/>
        <v>5.8169465244127579E-3</v>
      </c>
      <c r="BK677" s="330">
        <f t="shared" ca="1" si="74"/>
        <v>5.614912034871777E-3</v>
      </c>
      <c r="BL677" s="330">
        <f t="shared" ca="1" si="74"/>
        <v>5.4158115566803316E-3</v>
      </c>
      <c r="BM677" s="330">
        <f t="shared" ca="1" si="74"/>
        <v>5.2208573518019398E-3</v>
      </c>
      <c r="BN677" s="330">
        <f t="shared" ca="1" si="74"/>
        <v>4.9372792860931779E-3</v>
      </c>
      <c r="BO677" s="364"/>
      <c r="BP677" s="364"/>
      <c r="BQ677" s="364"/>
      <c r="BR677" s="364"/>
      <c r="BS677" s="364"/>
      <c r="BT677" s="364"/>
      <c r="BU677" s="364"/>
      <c r="BV677" s="364"/>
      <c r="BW677" s="364"/>
      <c r="BX677" s="364"/>
      <c r="BY677" s="364"/>
      <c r="BZ677" s="364"/>
      <c r="CA677" s="364"/>
      <c r="CB677" s="364"/>
      <c r="CC677" s="364"/>
      <c r="CD677" s="364"/>
      <c r="CE677" s="364"/>
      <c r="CF677" s="364"/>
      <c r="CG677" s="364"/>
      <c r="CH677" s="364"/>
      <c r="CI677" s="364"/>
      <c r="CJ677" s="364"/>
      <c r="CK677" s="364"/>
      <c r="CL677" s="364"/>
    </row>
    <row r="678" spans="1:90" x14ac:dyDescent="0.15">
      <c r="C678" s="87"/>
      <c r="D678" s="8" t="s">
        <v>82</v>
      </c>
      <c r="F678" s="8" t="s">
        <v>461</v>
      </c>
      <c r="G678" s="329">
        <f>IF(OR(G7=1,G7=13,G7=25,G7=37,G7=49),G19*SAP_Leadsheet!$E$39*(1-SAP_Leadsheet!$I$39),0)</f>
        <v>0.42361264794783154</v>
      </c>
      <c r="H678" s="329">
        <f>IF(OR(H7=1,H7=13,H7=25,H7=37,H7=49),H19*SAP_Leadsheet!$E$39*(1-SAP_Leadsheet!$I$39),0)</f>
        <v>0</v>
      </c>
      <c r="I678" s="329">
        <f>IF(OR(I7=1,I7=13,I7=25,I7=37,I7=49),I19*SAP_Leadsheet!$E$39*(1-SAP_Leadsheet!$I$39),0)</f>
        <v>0</v>
      </c>
      <c r="J678" s="329">
        <f>IF(OR(J7=1,J7=13,J7=25,J7=37,J7=49),J19*SAP_Leadsheet!$E$39*(1-SAP_Leadsheet!$I$39),0)</f>
        <v>0</v>
      </c>
      <c r="K678" s="329">
        <f>IF(OR(K7=1,K7=13,K7=25,K7=37,K7=49),K19*SAP_Leadsheet!$E$39*(1-SAP_Leadsheet!$I$39),0)</f>
        <v>0</v>
      </c>
      <c r="L678" s="329">
        <f>IF(OR(L7=1,L7=13,L7=25,L7=37,L7=49),L19*SAP_Leadsheet!$E$39*(1-SAP_Leadsheet!$I$39),0)</f>
        <v>0</v>
      </c>
      <c r="M678" s="329">
        <f>IF(OR(M7=1,M7=13,M7=25,M7=37,M7=49),M19*SAP_Leadsheet!$E$39*(1-SAP_Leadsheet!$I$39),0)</f>
        <v>0</v>
      </c>
      <c r="N678" s="329">
        <f>IF(OR(N7=1,N7=13,N7=25,N7=37,N7=49),N19*SAP_Leadsheet!$E$39*(1-SAP_Leadsheet!$I$39),0)</f>
        <v>0</v>
      </c>
      <c r="O678" s="329">
        <f>IF(OR(O7=1,O7=13,O7=25,O7=37,O7=49),O19*SAP_Leadsheet!$E$39*(1-SAP_Leadsheet!$I$39),0)</f>
        <v>0</v>
      </c>
      <c r="P678" s="329">
        <f>IF(OR(P7=1,P7=13,P7=25,P7=37,P7=49),P19*SAP_Leadsheet!$E$39*(1-SAP_Leadsheet!$I$39),0)</f>
        <v>0</v>
      </c>
      <c r="Q678" s="329">
        <f>IF(OR(Q7=1,Q7=13,Q7=25,Q7=37,Q7=49),Q19*SAP_Leadsheet!$E$39*(1-SAP_Leadsheet!$I$39),0)</f>
        <v>0</v>
      </c>
      <c r="R678" s="329">
        <f>IF(OR(R7=1,R7=13,R7=25,R7=37,R7=49),R19*SAP_Leadsheet!$E$39*(1-SAP_Leadsheet!$I$39),0)</f>
        <v>0</v>
      </c>
      <c r="S678" s="329">
        <f>IF(OR(S7=1,S7=13,S7=25,S7=37,S7=49),S19*SAP_Leadsheet!$E$39*(1-SAP_Leadsheet!$I$39),0)</f>
        <v>0.3525046906669263</v>
      </c>
      <c r="T678" s="329">
        <f>IF(OR(T7=1,T7=13,T7=25,T7=37,T7=49),T19*SAP_Leadsheet!$E$39*(1-SAP_Leadsheet!$I$39),0)</f>
        <v>0</v>
      </c>
      <c r="U678" s="329">
        <f>IF(OR(U7=1,U7=13,U7=25,U7=37,U7=49),U19*SAP_Leadsheet!$E$39*(1-SAP_Leadsheet!$I$39),0)</f>
        <v>0</v>
      </c>
      <c r="V678" s="329">
        <f>IF(OR(V7=1,V7=13,V7=25,V7=37,V7=49),V19*SAP_Leadsheet!$E$39*(1-SAP_Leadsheet!$I$39),0)</f>
        <v>0</v>
      </c>
      <c r="W678" s="329">
        <f>IF(OR(W7=1,W7=13,W7=25,W7=37,W7=49),W19*SAP_Leadsheet!$E$39*(1-SAP_Leadsheet!$I$39),0)</f>
        <v>0</v>
      </c>
      <c r="X678" s="329">
        <f>IF(OR(X7=1,X7=13,X7=25,X7=37,X7=49),X19*SAP_Leadsheet!$E$39*(1-SAP_Leadsheet!$I$39),0)</f>
        <v>0</v>
      </c>
      <c r="Y678" s="329">
        <f>IF(OR(Y7=1,Y7=13,Y7=25,Y7=37,Y7=49),Y19*SAP_Leadsheet!$E$39*(1-SAP_Leadsheet!$I$39),0)</f>
        <v>0</v>
      </c>
      <c r="Z678" s="329">
        <f>IF(OR(Z7=1,Z7=13,Z7=25,Z7=37,Z7=49),Z19*SAP_Leadsheet!$E$39*(1-SAP_Leadsheet!$I$39),0)</f>
        <v>0</v>
      </c>
      <c r="AA678" s="329">
        <f>IF(OR(AA7=1,AA7=13,AA7=25,AA7=37,AA7=49),AA19*SAP_Leadsheet!$E$39*(1-SAP_Leadsheet!$I$39),0)</f>
        <v>0</v>
      </c>
      <c r="AB678" s="329">
        <f>IF(OR(AB7=1,AB7=13,AB7=25,AB7=37,AB7=49),AB19*SAP_Leadsheet!$E$39*(1-SAP_Leadsheet!$I$39),0)</f>
        <v>0</v>
      </c>
      <c r="AC678" s="329">
        <f>IF(OR(AC7=1,AC7=13,AC7=25,AC7=37,AC7=49),AC19*SAP_Leadsheet!$E$39*(1-SAP_Leadsheet!$I$39),0)</f>
        <v>0</v>
      </c>
      <c r="AD678" s="329">
        <f>IF(OR(AD7=1,AD7=13,AD7=25,AD7=37,AD7=49),AD19*SAP_Leadsheet!$E$39*(1-SAP_Leadsheet!$I$39),0)</f>
        <v>0</v>
      </c>
      <c r="AE678" s="329">
        <f>IF(OR(AE7=1,AE7=13,AE7=25,AE7=37,AE7=49),AE19*SAP_Leadsheet!$E$39*(1-SAP_Leadsheet!$I$39),0)</f>
        <v>0.27576012701619318</v>
      </c>
      <c r="AF678" s="329">
        <f>IF(OR(AF7=1,AF7=13,AF7=25,AF7=37,AF7=49),AF19*SAP_Leadsheet!$E$39*(1-SAP_Leadsheet!$I$39),0)</f>
        <v>0</v>
      </c>
      <c r="AG678" s="329">
        <f>IF(OR(AG7=1,AG7=13,AG7=25,AG7=37,AG7=49),AG19*SAP_Leadsheet!$E$39*(1-SAP_Leadsheet!$I$39),0)</f>
        <v>0</v>
      </c>
      <c r="AH678" s="329">
        <f>IF(OR(AH7=1,AH7=13,AH7=25,AH7=37,AH7=49),AH19*SAP_Leadsheet!$E$39*(1-SAP_Leadsheet!$I$39),0)</f>
        <v>0</v>
      </c>
      <c r="AI678" s="329">
        <f>IF(OR(AI7=1,AI7=13,AI7=25,AI7=37,AI7=49),AI19*SAP_Leadsheet!$E$39*(1-SAP_Leadsheet!$I$39),0)</f>
        <v>0</v>
      </c>
      <c r="AJ678" s="329">
        <f>IF(OR(AJ7=1,AJ7=13,AJ7=25,AJ7=37,AJ7=49),AJ19*SAP_Leadsheet!$E$39*(1-SAP_Leadsheet!$I$39),0)</f>
        <v>0</v>
      </c>
      <c r="AK678" s="329">
        <f>IF(OR(AK7=1,AK7=13,AK7=25,AK7=37,AK7=49),AK19*SAP_Leadsheet!$E$39*(1-SAP_Leadsheet!$I$39),0)</f>
        <v>0</v>
      </c>
      <c r="AL678" s="329">
        <f>IF(OR(AL7=1,AL7=13,AL7=25,AL7=37,AL7=49),AL19*SAP_Leadsheet!$E$39*(1-SAP_Leadsheet!$I$39),0)</f>
        <v>0</v>
      </c>
      <c r="AM678" s="329">
        <f>IF(OR(AM7=1,AM7=13,AM7=25,AM7=37,AM7=49),AM19*SAP_Leadsheet!$E$39*(1-SAP_Leadsheet!$I$39),0)</f>
        <v>0</v>
      </c>
      <c r="AN678" s="329">
        <f>IF(OR(AN7=1,AN7=13,AN7=25,AN7=37,AN7=49),AN19*SAP_Leadsheet!$E$39*(1-SAP_Leadsheet!$I$39),0)</f>
        <v>0</v>
      </c>
      <c r="AO678" s="329">
        <f>IF(OR(AO7=1,AO7=13,AO7=25,AO7=37,AO7=49),AO19*SAP_Leadsheet!$E$39*(1-SAP_Leadsheet!$I$39),0)</f>
        <v>0</v>
      </c>
      <c r="AP678" s="329">
        <f>IF(OR(AP7=1,AP7=13,AP7=25,AP7=37,AP7=49),AP19*SAP_Leadsheet!$E$39*(1-SAP_Leadsheet!$I$39),0)</f>
        <v>0</v>
      </c>
      <c r="AQ678" s="329">
        <f>IF(OR(AQ7=1,AQ7=13,AQ7=25,AQ7=37,AQ7=49),AQ19*SAP_Leadsheet!$E$39*(1-SAP_Leadsheet!$I$39),0)</f>
        <v>0.22069481863402871</v>
      </c>
      <c r="AR678" s="329">
        <f>IF(OR(AR7=1,AR7=13,AR7=25,AR7=37,AR7=49),AR19*SAP_Leadsheet!$E$39*(1-SAP_Leadsheet!$I$39),0)</f>
        <v>0</v>
      </c>
      <c r="AS678" s="329">
        <f>IF(OR(AS7=1,AS7=13,AS7=25,AS7=37,AS7=49),AS19*SAP_Leadsheet!$E$39*(1-SAP_Leadsheet!$I$39),0)</f>
        <v>0</v>
      </c>
      <c r="AT678" s="329">
        <f>IF(OR(AT7=1,AT7=13,AT7=25,AT7=37,AT7=49),AT19*SAP_Leadsheet!$E$39*(1-SAP_Leadsheet!$I$39),0)</f>
        <v>0</v>
      </c>
      <c r="AU678" s="329">
        <f>IF(OR(AU7=1,AU7=13,AU7=25,AU7=37,AU7=49),AU19*SAP_Leadsheet!$E$39*(1-SAP_Leadsheet!$I$39),0)</f>
        <v>0</v>
      </c>
      <c r="AV678" s="329">
        <f>IF(OR(AV7=1,AV7=13,AV7=25,AV7=37,AV7=49),AV19*SAP_Leadsheet!$E$39*(1-SAP_Leadsheet!$I$39),0)</f>
        <v>0</v>
      </c>
      <c r="AW678" s="329">
        <f>IF(OR(AW7=1,AW7=13,AW7=25,AW7=37,AW7=49),AW19*SAP_Leadsheet!$E$39*(1-SAP_Leadsheet!$I$39),0)</f>
        <v>0</v>
      </c>
      <c r="AX678" s="329">
        <f>IF(OR(AX7=1,AX7=13,AX7=25,AX7=37,AX7=49),AX19*SAP_Leadsheet!$E$39*(1-SAP_Leadsheet!$I$39),0)</f>
        <v>0</v>
      </c>
      <c r="AY678" s="329">
        <f>IF(OR(AY7=1,AY7=13,AY7=25,AY7=37,AY7=49),AY19*SAP_Leadsheet!$E$39*(1-SAP_Leadsheet!$I$39),0)</f>
        <v>0</v>
      </c>
      <c r="AZ678" s="329">
        <f>IF(OR(AZ7=1,AZ7=13,AZ7=25,AZ7=37,AZ7=49),AZ19*SAP_Leadsheet!$E$39*(1-SAP_Leadsheet!$I$39),0)</f>
        <v>0</v>
      </c>
      <c r="BA678" s="329">
        <f>IF(OR(BA7=1,BA7=13,BA7=25,BA7=37,BA7=49),BA19*SAP_Leadsheet!$E$39*(1-SAP_Leadsheet!$I$39),0)</f>
        <v>0</v>
      </c>
      <c r="BB678" s="329">
        <f>IF(OR(BB7=1,BB7=13,BB7=25,BB7=37,BB7=49),BB19*SAP_Leadsheet!$E$39*(1-SAP_Leadsheet!$I$39),0)</f>
        <v>0</v>
      </c>
      <c r="BC678" s="329">
        <f>IF(OR(BC7=1,BC7=13,BC7=25,BC7=37,BC7=49),BC19*SAP_Leadsheet!$E$39*(1-SAP_Leadsheet!$I$39),0)</f>
        <v>0.16649668046260704</v>
      </c>
      <c r="BD678" s="329">
        <f>IF(OR(BD7=1,BD7=13,BD7=25,BD7=37,BD7=49),BD19*SAP_Leadsheet!$E$39*(1-SAP_Leadsheet!$I$39),0)</f>
        <v>0</v>
      </c>
      <c r="BE678" s="329">
        <f>IF(OR(BE7=1,BE7=13,BE7=25,BE7=37,BE7=49),BE19*SAP_Leadsheet!$E$39*(1-SAP_Leadsheet!$I$39),0)</f>
        <v>0</v>
      </c>
      <c r="BF678" s="329">
        <f>IF(OR(BF7=1,BF7=13,BF7=25,BF7=37,BF7=49),BF19*SAP_Leadsheet!$E$39*(1-SAP_Leadsheet!$I$39),0)</f>
        <v>0</v>
      </c>
      <c r="BG678" s="329">
        <f>IF(OR(BG7=1,BG7=13,BG7=25,BG7=37,BG7=49),BG19*SAP_Leadsheet!$E$39*(1-SAP_Leadsheet!$I$39),0)</f>
        <v>0</v>
      </c>
      <c r="BH678" s="329">
        <f>IF(OR(BH7=1,BH7=13,BH7=25,BH7=37,BH7=49),BH19*SAP_Leadsheet!$E$39*(1-SAP_Leadsheet!$I$39),0)</f>
        <v>0</v>
      </c>
      <c r="BI678" s="329">
        <f>IF(OR(BI7=1,BI7=13,BI7=25,BI7=37,BI7=49),BI19*SAP_Leadsheet!$E$39*(1-SAP_Leadsheet!$I$39),0)</f>
        <v>0</v>
      </c>
      <c r="BJ678" s="329">
        <f>IF(OR(BJ7=1,BJ7=13,BJ7=25,BJ7=37,BJ7=49),BJ19*SAP_Leadsheet!$E$39*(1-SAP_Leadsheet!$I$39),0)</f>
        <v>0</v>
      </c>
      <c r="BK678" s="329">
        <f>IF(OR(BK7=1,BK7=13,BK7=25,BK7=37,BK7=49),BK19*SAP_Leadsheet!$E$39*(1-SAP_Leadsheet!$I$39),0)</f>
        <v>0</v>
      </c>
      <c r="BL678" s="329">
        <f>IF(OR(BL7=1,BL7=13,BL7=25,BL7=37,BL7=49),BL19*SAP_Leadsheet!$E$39*(1-SAP_Leadsheet!$I$39),0)</f>
        <v>0</v>
      </c>
      <c r="BM678" s="329">
        <f>IF(OR(BM7=1,BM7=13,BM7=25,BM7=37,BM7=49),BM19*SAP_Leadsheet!$E$39*(1-SAP_Leadsheet!$I$39),0)</f>
        <v>0</v>
      </c>
      <c r="BN678" s="329">
        <f>IF(OR(BN7=1,BN7=13,BN7=25,BN7=37,BN7=49),BN19*SAP_Leadsheet!$E$39*(1-SAP_Leadsheet!$I$39),0)</f>
        <v>0</v>
      </c>
      <c r="BO678" s="329"/>
      <c r="BP678" s="329"/>
      <c r="BQ678" s="329"/>
      <c r="BR678" s="329"/>
      <c r="BS678" s="329"/>
      <c r="BT678" s="329"/>
      <c r="BU678" s="329"/>
      <c r="BV678" s="329"/>
      <c r="BW678" s="329"/>
      <c r="BX678" s="329"/>
      <c r="BY678" s="329"/>
      <c r="BZ678" s="329"/>
      <c r="CA678" s="253"/>
      <c r="CB678" s="253"/>
      <c r="CC678" s="253"/>
      <c r="CD678" s="253"/>
      <c r="CE678" s="253"/>
      <c r="CF678" s="253"/>
      <c r="CG678" s="253"/>
      <c r="CH678" s="253"/>
      <c r="CI678" s="253"/>
      <c r="CJ678" s="253"/>
      <c r="CK678" s="253"/>
      <c r="CL678" s="253"/>
    </row>
    <row r="679" spans="1:90" x14ac:dyDescent="0.15">
      <c r="C679" s="87"/>
      <c r="D679" s="8" t="s">
        <v>163</v>
      </c>
      <c r="F679" s="8" t="s">
        <v>461</v>
      </c>
      <c r="G679" s="329">
        <f>IF(OR(G7=1,G7=4,G7=7,G7=10,G7=13,G7=16,G7=19,G7=22,G7=25,G7=28,G7=31,G7=34,G7=37,G7=40,G7=43,G7=46,G7=49,G7=52,G7=55,G7=58),G19*SAP_Leadsheet!$E$40*(1-SAP_Leadsheet!$I$40),0)</f>
        <v>0</v>
      </c>
      <c r="H679" s="329">
        <f>IF(OR(H7=1,H7=4,H7=7,H7=10,H7=13,H7=16,H7=19,H7=22,H7=25,H7=28,H7=31,H7=34,H7=37,H7=40,H7=43,H7=46,H7=49,H7=52,H7=55,H7=58),H19*SAP_Leadsheet!$E$40*(1-SAP_Leadsheet!$I$40),0)</f>
        <v>0</v>
      </c>
      <c r="I679" s="329">
        <f>IF(OR(I7=1,I7=4,I7=7,I7=10,I7=13,I7=16,I7=19,I7=22,I7=25,I7=28,I7=31,I7=34,I7=37,I7=40,I7=43,I7=46,I7=49,I7=52,I7=55,I7=58),I19*SAP_Leadsheet!$E$40*(1-SAP_Leadsheet!$I$40),0)</f>
        <v>0</v>
      </c>
      <c r="J679" s="329">
        <f>IF(OR(J7=1,J7=4,J7=7,J7=10,J7=13,J7=16,J7=19,J7=22,J7=25,J7=28,J7=31,J7=34,J7=37,J7=40,J7=43,J7=46,J7=49,J7=52,J7=55,J7=58),J19*SAP_Leadsheet!$E$40*(1-SAP_Leadsheet!$I$40),0)</f>
        <v>0</v>
      </c>
      <c r="K679" s="329">
        <f>IF(OR(K7=1,K7=4,K7=7,K7=10,K7=13,K7=16,K7=19,K7=22,K7=25,K7=28,K7=31,K7=34,K7=37,K7=40,K7=43,K7=46,K7=49,K7=52,K7=55,K7=58),K19*SAP_Leadsheet!$E$40*(1-SAP_Leadsheet!$I$40),0)</f>
        <v>0</v>
      </c>
      <c r="L679" s="329">
        <f>IF(OR(L7=1,L7=4,L7=7,L7=10,L7=13,L7=16,L7=19,L7=22,L7=25,L7=28,L7=31,L7=34,L7=37,L7=40,L7=43,L7=46,L7=49,L7=52,L7=55,L7=58),L19*SAP_Leadsheet!$E$40*(1-SAP_Leadsheet!$I$40),0)</f>
        <v>0</v>
      </c>
      <c r="M679" s="329">
        <f>IF(OR(M7=1,M7=4,M7=7,M7=10,M7=13,M7=16,M7=19,M7=22,M7=25,M7=28,M7=31,M7=34,M7=37,M7=40,M7=43,M7=46,M7=49,M7=52,M7=55,M7=58),M19*SAP_Leadsheet!$E$40*(1-SAP_Leadsheet!$I$40),0)</f>
        <v>0</v>
      </c>
      <c r="N679" s="329">
        <f>IF(OR(N7=1,N7=4,N7=7,N7=10,N7=13,N7=16,N7=19,N7=22,N7=25,N7=28,N7=31,N7=34,N7=37,N7=40,N7=43,N7=46,N7=49,N7=52,N7=55,N7=58),N19*SAP_Leadsheet!$E$40*(1-SAP_Leadsheet!$I$40),0)</f>
        <v>0</v>
      </c>
      <c r="O679" s="329">
        <f>IF(OR(O7=1,O7=4,O7=7,O7=10,O7=13,O7=16,O7=19,O7=22,O7=25,O7=28,O7=31,O7=34,O7=37,O7=40,O7=43,O7=46,O7=49,O7=52,O7=55,O7=58),O19*SAP_Leadsheet!$E$40*(1-SAP_Leadsheet!$I$40),0)</f>
        <v>0</v>
      </c>
      <c r="P679" s="329">
        <f>IF(OR(P7=1,P7=4,P7=7,P7=10,P7=13,P7=16,P7=19,P7=22,P7=25,P7=28,P7=31,P7=34,P7=37,P7=40,P7=43,P7=46,P7=49,P7=52,P7=55,P7=58),P19*SAP_Leadsheet!$E$40*(1-SAP_Leadsheet!$I$40),0)</f>
        <v>0</v>
      </c>
      <c r="Q679" s="329">
        <f>IF(OR(Q7=1,Q7=4,Q7=7,Q7=10,Q7=13,Q7=16,Q7=19,Q7=22,Q7=25,Q7=28,Q7=31,Q7=34,Q7=37,Q7=40,Q7=43,Q7=46,Q7=49,Q7=52,Q7=55,Q7=58),Q19*SAP_Leadsheet!$E$40*(1-SAP_Leadsheet!$I$40),0)</f>
        <v>0</v>
      </c>
      <c r="R679" s="329">
        <f>IF(OR(R7=1,R7=4,R7=7,R7=10,R7=13,R7=16,R7=19,R7=22,R7=25,R7=28,R7=31,R7=34,R7=37,R7=40,R7=43,R7=46,R7=49,R7=52,R7=55,R7=58),R19*SAP_Leadsheet!$E$40*(1-SAP_Leadsheet!$I$40),0)</f>
        <v>0</v>
      </c>
      <c r="S679" s="329">
        <f>IF(OR(S7=1,S7=4,S7=7,S7=10,S7=13,S7=16,S7=19,S7=22,S7=25,S7=28,S7=31,S7=34,S7=37,S7=40,S7=43,S7=46,S7=49,S7=52,S7=55,S7=58),S19*SAP_Leadsheet!$E$40*(1-SAP_Leadsheet!$I$40),0)</f>
        <v>0</v>
      </c>
      <c r="T679" s="329">
        <f>IF(OR(T7=1,T7=4,T7=7,T7=10,T7=13,T7=16,T7=19,T7=22,T7=25,T7=28,T7=31,T7=34,T7=37,T7=40,T7=43,T7=46,T7=49,T7=52,T7=55,T7=58),T19*SAP_Leadsheet!$E$40*(1-SAP_Leadsheet!$I$40),0)</f>
        <v>0</v>
      </c>
      <c r="U679" s="329">
        <f>IF(OR(U7=1,U7=4,U7=7,U7=10,U7=13,U7=16,U7=19,U7=22,U7=25,U7=28,U7=31,U7=34,U7=37,U7=40,U7=43,U7=46,U7=49,U7=52,U7=55,U7=58),U19*SAP_Leadsheet!$E$40*(1-SAP_Leadsheet!$I$40),0)</f>
        <v>0</v>
      </c>
      <c r="V679" s="329">
        <f>IF(OR(V7=1,V7=4,V7=7,V7=10,V7=13,V7=16,V7=19,V7=22,V7=25,V7=28,V7=31,V7=34,V7=37,V7=40,V7=43,V7=46,V7=49,V7=52,V7=55,V7=58),V19*SAP_Leadsheet!$E$40*(1-SAP_Leadsheet!$I$40),0)</f>
        <v>0</v>
      </c>
      <c r="W679" s="329">
        <f>IF(OR(W7=1,W7=4,W7=7,W7=10,W7=13,W7=16,W7=19,W7=22,W7=25,W7=28,W7=31,W7=34,W7=37,W7=40,W7=43,W7=46,W7=49,W7=52,W7=55,W7=58),W19*SAP_Leadsheet!$E$40*(1-SAP_Leadsheet!$I$40),0)</f>
        <v>0</v>
      </c>
      <c r="X679" s="329">
        <f>IF(OR(X7=1,X7=4,X7=7,X7=10,X7=13,X7=16,X7=19,X7=22,X7=25,X7=28,X7=31,X7=34,X7=37,X7=40,X7=43,X7=46,X7=49,X7=52,X7=55,X7=58),X19*SAP_Leadsheet!$E$40*(1-SAP_Leadsheet!$I$40),0)</f>
        <v>0</v>
      </c>
      <c r="Y679" s="329">
        <f>IF(OR(Y7=1,Y7=4,Y7=7,Y7=10,Y7=13,Y7=16,Y7=19,Y7=22,Y7=25,Y7=28,Y7=31,Y7=34,Y7=37,Y7=40,Y7=43,Y7=46,Y7=49,Y7=52,Y7=55,Y7=58),Y19*SAP_Leadsheet!$E$40*(1-SAP_Leadsheet!$I$40),0)</f>
        <v>0</v>
      </c>
      <c r="Z679" s="329">
        <f>IF(OR(Z7=1,Z7=4,Z7=7,Z7=10,Z7=13,Z7=16,Z7=19,Z7=22,Z7=25,Z7=28,Z7=31,Z7=34,Z7=37,Z7=40,Z7=43,Z7=46,Z7=49,Z7=52,Z7=55,Z7=58),Z19*SAP_Leadsheet!$E$40*(1-SAP_Leadsheet!$I$40),0)</f>
        <v>0</v>
      </c>
      <c r="AA679" s="329">
        <f>IF(OR(AA7=1,AA7=4,AA7=7,AA7=10,AA7=13,AA7=16,AA7=19,AA7=22,AA7=25,AA7=28,AA7=31,AA7=34,AA7=37,AA7=40,AA7=43,AA7=46,AA7=49,AA7=52,AA7=55,AA7=58),AA19*SAP_Leadsheet!$E$40*(1-SAP_Leadsheet!$I$40),0)</f>
        <v>0</v>
      </c>
      <c r="AB679" s="329">
        <f>IF(OR(AB7=1,AB7=4,AB7=7,AB7=10,AB7=13,AB7=16,AB7=19,AB7=22,AB7=25,AB7=28,AB7=31,AB7=34,AB7=37,AB7=40,AB7=43,AB7=46,AB7=49,AB7=52,AB7=55,AB7=58),AB19*SAP_Leadsheet!$E$40*(1-SAP_Leadsheet!$I$40),0)</f>
        <v>0</v>
      </c>
      <c r="AC679" s="329">
        <f>IF(OR(AC7=1,AC7=4,AC7=7,AC7=10,AC7=13,AC7=16,AC7=19,AC7=22,AC7=25,AC7=28,AC7=31,AC7=34,AC7=37,AC7=40,AC7=43,AC7=46,AC7=49,AC7=52,AC7=55,AC7=58),AC19*SAP_Leadsheet!$E$40*(1-SAP_Leadsheet!$I$40),0)</f>
        <v>0</v>
      </c>
      <c r="AD679" s="329">
        <f>IF(OR(AD7=1,AD7=4,AD7=7,AD7=10,AD7=13,AD7=16,AD7=19,AD7=22,AD7=25,AD7=28,AD7=31,AD7=34,AD7=37,AD7=40,AD7=43,AD7=46,AD7=49,AD7=52,AD7=55,AD7=58),AD19*SAP_Leadsheet!$E$40*(1-SAP_Leadsheet!$I$40),0)</f>
        <v>0</v>
      </c>
      <c r="AE679" s="329">
        <f>IF(OR(AE7=1,AE7=4,AE7=7,AE7=10,AE7=13,AE7=16,AE7=19,AE7=22,AE7=25,AE7=28,AE7=31,AE7=34,AE7=37,AE7=40,AE7=43,AE7=46,AE7=49,AE7=52,AE7=55,AE7=58),AE19*SAP_Leadsheet!$E$40*(1-SAP_Leadsheet!$I$40),0)</f>
        <v>0</v>
      </c>
      <c r="AF679" s="329">
        <f>IF(OR(AF7=1,AF7=4,AF7=7,AF7=10,AF7=13,AF7=16,AF7=19,AF7=22,AF7=25,AF7=28,AF7=31,AF7=34,AF7=37,AF7=40,AF7=43,AF7=46,AF7=49,AF7=52,AF7=55,AF7=58),AF19*SAP_Leadsheet!$E$40*(1-SAP_Leadsheet!$I$40),0)</f>
        <v>0</v>
      </c>
      <c r="AG679" s="329">
        <f>IF(OR(AG7=1,AG7=4,AG7=7,AG7=10,AG7=13,AG7=16,AG7=19,AG7=22,AG7=25,AG7=28,AG7=31,AG7=34,AG7=37,AG7=40,AG7=43,AG7=46,AG7=49,AG7=52,AG7=55,AG7=58),AG19*SAP_Leadsheet!$E$40*(1-SAP_Leadsheet!$I$40),0)</f>
        <v>0</v>
      </c>
      <c r="AH679" s="329">
        <f>IF(OR(AH7=1,AH7=4,AH7=7,AH7=10,AH7=13,AH7=16,AH7=19,AH7=22,AH7=25,AH7=28,AH7=31,AH7=34,AH7=37,AH7=40,AH7=43,AH7=46,AH7=49,AH7=52,AH7=55,AH7=58),AH19*SAP_Leadsheet!$E$40*(1-SAP_Leadsheet!$I$40),0)</f>
        <v>0</v>
      </c>
      <c r="AI679" s="329">
        <f>IF(OR(AI7=1,AI7=4,AI7=7,AI7=10,AI7=13,AI7=16,AI7=19,AI7=22,AI7=25,AI7=28,AI7=31,AI7=34,AI7=37,AI7=40,AI7=43,AI7=46,AI7=49,AI7=52,AI7=55,AI7=58),AI19*SAP_Leadsheet!$E$40*(1-SAP_Leadsheet!$I$40),0)</f>
        <v>0</v>
      </c>
      <c r="AJ679" s="329">
        <f>IF(OR(AJ7=1,AJ7=4,AJ7=7,AJ7=10,AJ7=13,AJ7=16,AJ7=19,AJ7=22,AJ7=25,AJ7=28,AJ7=31,AJ7=34,AJ7=37,AJ7=40,AJ7=43,AJ7=46,AJ7=49,AJ7=52,AJ7=55,AJ7=58),AJ19*SAP_Leadsheet!$E$40*(1-SAP_Leadsheet!$I$40),0)</f>
        <v>0</v>
      </c>
      <c r="AK679" s="329">
        <f>IF(OR(AK7=1,AK7=4,AK7=7,AK7=10,AK7=13,AK7=16,AK7=19,AK7=22,AK7=25,AK7=28,AK7=31,AK7=34,AK7=37,AK7=40,AK7=43,AK7=46,AK7=49,AK7=52,AK7=55,AK7=58),AK19*SAP_Leadsheet!$E$40*(1-SAP_Leadsheet!$I$40),0)</f>
        <v>0</v>
      </c>
      <c r="AL679" s="329">
        <f>IF(OR(AL7=1,AL7=4,AL7=7,AL7=10,AL7=13,AL7=16,AL7=19,AL7=22,AL7=25,AL7=28,AL7=31,AL7=34,AL7=37,AL7=40,AL7=43,AL7=46,AL7=49,AL7=52,AL7=55,AL7=58),AL19*SAP_Leadsheet!$E$40*(1-SAP_Leadsheet!$I$40),0)</f>
        <v>0</v>
      </c>
      <c r="AM679" s="329">
        <f>IF(OR(AM7=1,AM7=4,AM7=7,AM7=10,AM7=13,AM7=16,AM7=19,AM7=22,AM7=25,AM7=28,AM7=31,AM7=34,AM7=37,AM7=40,AM7=43,AM7=46,AM7=49,AM7=52,AM7=55,AM7=58),AM19*SAP_Leadsheet!$E$40*(1-SAP_Leadsheet!$I$40),0)</f>
        <v>0</v>
      </c>
      <c r="AN679" s="329">
        <f>IF(OR(AN7=1,AN7=4,AN7=7,AN7=10,AN7=13,AN7=16,AN7=19,AN7=22,AN7=25,AN7=28,AN7=31,AN7=34,AN7=37,AN7=40,AN7=43,AN7=46,AN7=49,AN7=52,AN7=55,AN7=58),AN19*SAP_Leadsheet!$E$40*(1-SAP_Leadsheet!$I$40),0)</f>
        <v>0</v>
      </c>
      <c r="AO679" s="329">
        <f>IF(OR(AO7=1,AO7=4,AO7=7,AO7=10,AO7=13,AO7=16,AO7=19,AO7=22,AO7=25,AO7=28,AO7=31,AO7=34,AO7=37,AO7=40,AO7=43,AO7=46,AO7=49,AO7=52,AO7=55,AO7=58),AO19*SAP_Leadsheet!$E$40*(1-SAP_Leadsheet!$I$40),0)</f>
        <v>0</v>
      </c>
      <c r="AP679" s="329">
        <f>IF(OR(AP7=1,AP7=4,AP7=7,AP7=10,AP7=13,AP7=16,AP7=19,AP7=22,AP7=25,AP7=28,AP7=31,AP7=34,AP7=37,AP7=40,AP7=43,AP7=46,AP7=49,AP7=52,AP7=55,AP7=58),AP19*SAP_Leadsheet!$E$40*(1-SAP_Leadsheet!$I$40),0)</f>
        <v>0</v>
      </c>
      <c r="AQ679" s="329">
        <f>IF(OR(AQ7=1,AQ7=4,AQ7=7,AQ7=10,AQ7=13,AQ7=16,AQ7=19,AQ7=22,AQ7=25,AQ7=28,AQ7=31,AQ7=34,AQ7=37,AQ7=40,AQ7=43,AQ7=46,AQ7=49,AQ7=52,AQ7=55,AQ7=58),AQ19*SAP_Leadsheet!$E$40*(1-SAP_Leadsheet!$I$40),0)</f>
        <v>0</v>
      </c>
      <c r="AR679" s="329">
        <f>IF(OR(AR7=1,AR7=4,AR7=7,AR7=10,AR7=13,AR7=16,AR7=19,AR7=22,AR7=25,AR7=28,AR7=31,AR7=34,AR7=37,AR7=40,AR7=43,AR7=46,AR7=49,AR7=52,AR7=55,AR7=58),AR19*SAP_Leadsheet!$E$40*(1-SAP_Leadsheet!$I$40),0)</f>
        <v>0</v>
      </c>
      <c r="AS679" s="329">
        <f>IF(OR(AS7=1,AS7=4,AS7=7,AS7=10,AS7=13,AS7=16,AS7=19,AS7=22,AS7=25,AS7=28,AS7=31,AS7=34,AS7=37,AS7=40,AS7=43,AS7=46,AS7=49,AS7=52,AS7=55,AS7=58),AS19*SAP_Leadsheet!$E$40*(1-SAP_Leadsheet!$I$40),0)</f>
        <v>0</v>
      </c>
      <c r="AT679" s="329">
        <f>IF(OR(AT7=1,AT7=4,AT7=7,AT7=10,AT7=13,AT7=16,AT7=19,AT7=22,AT7=25,AT7=28,AT7=31,AT7=34,AT7=37,AT7=40,AT7=43,AT7=46,AT7=49,AT7=52,AT7=55,AT7=58),AT19*SAP_Leadsheet!$E$40*(1-SAP_Leadsheet!$I$40),0)</f>
        <v>0</v>
      </c>
      <c r="AU679" s="329">
        <f>IF(OR(AU7=1,AU7=4,AU7=7,AU7=10,AU7=13,AU7=16,AU7=19,AU7=22,AU7=25,AU7=28,AU7=31,AU7=34,AU7=37,AU7=40,AU7=43,AU7=46,AU7=49,AU7=52,AU7=55,AU7=58),AU19*SAP_Leadsheet!$E$40*(1-SAP_Leadsheet!$I$40),0)</f>
        <v>0</v>
      </c>
      <c r="AV679" s="329">
        <f>IF(OR(AV7=1,AV7=4,AV7=7,AV7=10,AV7=13,AV7=16,AV7=19,AV7=22,AV7=25,AV7=28,AV7=31,AV7=34,AV7=37,AV7=40,AV7=43,AV7=46,AV7=49,AV7=52,AV7=55,AV7=58),AV19*SAP_Leadsheet!$E$40*(1-SAP_Leadsheet!$I$40),0)</f>
        <v>0</v>
      </c>
      <c r="AW679" s="329">
        <f>IF(OR(AW7=1,AW7=4,AW7=7,AW7=10,AW7=13,AW7=16,AW7=19,AW7=22,AW7=25,AW7=28,AW7=31,AW7=34,AW7=37,AW7=40,AW7=43,AW7=46,AW7=49,AW7=52,AW7=55,AW7=58),AW19*SAP_Leadsheet!$E$40*(1-SAP_Leadsheet!$I$40),0)</f>
        <v>0</v>
      </c>
      <c r="AX679" s="329">
        <f>IF(OR(AX7=1,AX7=4,AX7=7,AX7=10,AX7=13,AX7=16,AX7=19,AX7=22,AX7=25,AX7=28,AX7=31,AX7=34,AX7=37,AX7=40,AX7=43,AX7=46,AX7=49,AX7=52,AX7=55,AX7=58),AX19*SAP_Leadsheet!$E$40*(1-SAP_Leadsheet!$I$40),0)</f>
        <v>0</v>
      </c>
      <c r="AY679" s="329">
        <f>IF(OR(AY7=1,AY7=4,AY7=7,AY7=10,AY7=13,AY7=16,AY7=19,AY7=22,AY7=25,AY7=28,AY7=31,AY7=34,AY7=37,AY7=40,AY7=43,AY7=46,AY7=49,AY7=52,AY7=55,AY7=58),AY19*SAP_Leadsheet!$E$40*(1-SAP_Leadsheet!$I$40),0)</f>
        <v>0</v>
      </c>
      <c r="AZ679" s="329">
        <f>IF(OR(AZ7=1,AZ7=4,AZ7=7,AZ7=10,AZ7=13,AZ7=16,AZ7=19,AZ7=22,AZ7=25,AZ7=28,AZ7=31,AZ7=34,AZ7=37,AZ7=40,AZ7=43,AZ7=46,AZ7=49,AZ7=52,AZ7=55,AZ7=58),AZ19*SAP_Leadsheet!$E$40*(1-SAP_Leadsheet!$I$40),0)</f>
        <v>0</v>
      </c>
      <c r="BA679" s="329">
        <f>IF(OR(BA7=1,BA7=4,BA7=7,BA7=10,BA7=13,BA7=16,BA7=19,BA7=22,BA7=25,BA7=28,BA7=31,BA7=34,BA7=37,BA7=40,BA7=43,BA7=46,BA7=49,BA7=52,BA7=55,BA7=58),BA19*SAP_Leadsheet!$E$40*(1-SAP_Leadsheet!$I$40),0)</f>
        <v>0</v>
      </c>
      <c r="BB679" s="329">
        <f>IF(OR(BB7=1,BB7=4,BB7=7,BB7=10,BB7=13,BB7=16,BB7=19,BB7=22,BB7=25,BB7=28,BB7=31,BB7=34,BB7=37,BB7=40,BB7=43,BB7=46,BB7=49,BB7=52,BB7=55,BB7=58),BB19*SAP_Leadsheet!$E$40*(1-SAP_Leadsheet!$I$40),0)</f>
        <v>0</v>
      </c>
      <c r="BC679" s="329">
        <f>IF(OR(BC7=1,BC7=4,BC7=7,BC7=10,BC7=13,BC7=16,BC7=19,BC7=22,BC7=25,BC7=28,BC7=31,BC7=34,BC7=37,BC7=40,BC7=43,BC7=46,BC7=49,BC7=52,BC7=55,BC7=58),BC19*SAP_Leadsheet!$E$40*(1-SAP_Leadsheet!$I$40),0)</f>
        <v>0</v>
      </c>
      <c r="BD679" s="329">
        <f>IF(OR(BD7=1,BD7=4,BD7=7,BD7=10,BD7=13,BD7=16,BD7=19,BD7=22,BD7=25,BD7=28,BD7=31,BD7=34,BD7=37,BD7=40,BD7=43,BD7=46,BD7=49,BD7=52,BD7=55,BD7=58),BD19*SAP_Leadsheet!$E$40*(1-SAP_Leadsheet!$I$40),0)</f>
        <v>0</v>
      </c>
      <c r="BE679" s="329">
        <f>IF(OR(BE7=1,BE7=4,BE7=7,BE7=10,BE7=13,BE7=16,BE7=19,BE7=22,BE7=25,BE7=28,BE7=31,BE7=34,BE7=37,BE7=40,BE7=43,BE7=46,BE7=49,BE7=52,BE7=55,BE7=58),BE19*SAP_Leadsheet!$E$40*(1-SAP_Leadsheet!$I$40),0)</f>
        <v>0</v>
      </c>
      <c r="BF679" s="329">
        <f>IF(OR(BF7=1,BF7=4,BF7=7,BF7=10,BF7=13,BF7=16,BF7=19,BF7=22,BF7=25,BF7=28,BF7=31,BF7=34,BF7=37,BF7=40,BF7=43,BF7=46,BF7=49,BF7=52,BF7=55,BF7=58),BF19*SAP_Leadsheet!$E$40*(1-SAP_Leadsheet!$I$40),0)</f>
        <v>0</v>
      </c>
      <c r="BG679" s="329">
        <f>IF(OR(BG7=1,BG7=4,BG7=7,BG7=10,BG7=13,BG7=16,BG7=19,BG7=22,BG7=25,BG7=28,BG7=31,BG7=34,BG7=37,BG7=40,BG7=43,BG7=46,BG7=49,BG7=52,BG7=55,BG7=58),BG19*SAP_Leadsheet!$E$40*(1-SAP_Leadsheet!$I$40),0)</f>
        <v>0</v>
      </c>
      <c r="BH679" s="329">
        <f>IF(OR(BH7=1,BH7=4,BH7=7,BH7=10,BH7=13,BH7=16,BH7=19,BH7=22,BH7=25,BH7=28,BH7=31,BH7=34,BH7=37,BH7=40,BH7=43,BH7=46,BH7=49,BH7=52,BH7=55,BH7=58),BH19*SAP_Leadsheet!$E$40*(1-SAP_Leadsheet!$I$40),0)</f>
        <v>0</v>
      </c>
      <c r="BI679" s="329">
        <f>IF(OR(BI7=1,BI7=4,BI7=7,BI7=10,BI7=13,BI7=16,BI7=19,BI7=22,BI7=25,BI7=28,BI7=31,BI7=34,BI7=37,BI7=40,BI7=43,BI7=46,BI7=49,BI7=52,BI7=55,BI7=58),BI19*SAP_Leadsheet!$E$40*(1-SAP_Leadsheet!$I$40),0)</f>
        <v>0</v>
      </c>
      <c r="BJ679" s="329">
        <f>IF(OR(BJ7=1,BJ7=4,BJ7=7,BJ7=10,BJ7=13,BJ7=16,BJ7=19,BJ7=22,BJ7=25,BJ7=28,BJ7=31,BJ7=34,BJ7=37,BJ7=40,BJ7=43,BJ7=46,BJ7=49,BJ7=52,BJ7=55,BJ7=58),BJ19*SAP_Leadsheet!$E$40*(1-SAP_Leadsheet!$I$40),0)</f>
        <v>0</v>
      </c>
      <c r="BK679" s="329">
        <f>IF(OR(BK7=1,BK7=4,BK7=7,BK7=10,BK7=13,BK7=16,BK7=19,BK7=22,BK7=25,BK7=28,BK7=31,BK7=34,BK7=37,BK7=40,BK7=43,BK7=46,BK7=49,BK7=52,BK7=55,BK7=58),BK19*SAP_Leadsheet!$E$40*(1-SAP_Leadsheet!$I$40),0)</f>
        <v>0</v>
      </c>
      <c r="BL679" s="329">
        <f>IF(OR(BL7=1,BL7=4,BL7=7,BL7=10,BL7=13,BL7=16,BL7=19,BL7=22,BL7=25,BL7=28,BL7=31,BL7=34,BL7=37,BL7=40,BL7=43,BL7=46,BL7=49,BL7=52,BL7=55,BL7=58),BL19*SAP_Leadsheet!$E$40*(1-SAP_Leadsheet!$I$40),0)</f>
        <v>0</v>
      </c>
      <c r="BM679" s="329">
        <f>IF(OR(BM7=1,BM7=4,BM7=7,BM7=10,BM7=13,BM7=16,BM7=19,BM7=22,BM7=25,BM7=28,BM7=31,BM7=34,BM7=37,BM7=40,BM7=43,BM7=46,BM7=49,BM7=52,BM7=55,BM7=58),BM19*SAP_Leadsheet!$E$40*(1-SAP_Leadsheet!$I$40),0)</f>
        <v>0</v>
      </c>
      <c r="BN679" s="329">
        <f>IF(OR(BN7=1,BN7=4,BN7=7,BN7=10,BN7=13,BN7=16,BN7=19,BN7=22,BN7=25,BN7=28,BN7=31,BN7=34,BN7=37,BN7=40,BN7=43,BN7=46,BN7=49,BN7=52,BN7=55,BN7=58),BN19*SAP_Leadsheet!$E$40*(1-SAP_Leadsheet!$I$40),0)</f>
        <v>0</v>
      </c>
      <c r="BO679" s="329"/>
      <c r="BP679" s="329"/>
      <c r="BQ679" s="329"/>
      <c r="BR679" s="329"/>
      <c r="BS679" s="329"/>
      <c r="BT679" s="329"/>
      <c r="BU679" s="329"/>
      <c r="BV679" s="329"/>
      <c r="BW679" s="329"/>
      <c r="BX679" s="329"/>
      <c r="BY679" s="329"/>
      <c r="BZ679" s="329"/>
      <c r="CA679" s="253"/>
      <c r="CB679" s="253"/>
      <c r="CC679" s="253"/>
      <c r="CD679" s="253"/>
      <c r="CE679" s="253"/>
      <c r="CF679" s="253"/>
      <c r="CG679" s="253"/>
      <c r="CH679" s="253"/>
      <c r="CI679" s="253"/>
      <c r="CJ679" s="253"/>
      <c r="CK679" s="253"/>
      <c r="CL679" s="253"/>
    </row>
    <row r="680" spans="1:90" x14ac:dyDescent="0.15">
      <c r="C680" s="87"/>
      <c r="D680" s="8" t="s">
        <v>167</v>
      </c>
      <c r="F680" s="8" t="s">
        <v>461</v>
      </c>
      <c r="G680" s="329">
        <f>SAP_Leadsheet!$E$41*(1-SAP_Leadsheet!$I$41)*G19</f>
        <v>0</v>
      </c>
      <c r="H680" s="329">
        <f>SAP_Leadsheet!$E$41*(1-SAP_Leadsheet!$I$41)*H19</f>
        <v>0</v>
      </c>
      <c r="I680" s="329">
        <f>SAP_Leadsheet!$E$41*(1-SAP_Leadsheet!$I$41)*I19</f>
        <v>0</v>
      </c>
      <c r="J680" s="329">
        <f>SAP_Leadsheet!$E$41*(1-SAP_Leadsheet!$I$41)*J19</f>
        <v>0</v>
      </c>
      <c r="K680" s="329">
        <f>SAP_Leadsheet!$E$41*(1-SAP_Leadsheet!$I$41)*K19</f>
        <v>0</v>
      </c>
      <c r="L680" s="329">
        <f>SAP_Leadsheet!$E$41*(1-SAP_Leadsheet!$I$41)*L19</f>
        <v>0</v>
      </c>
      <c r="M680" s="329">
        <f>SAP_Leadsheet!$E$41*(1-SAP_Leadsheet!$I$41)*M19</f>
        <v>0</v>
      </c>
      <c r="N680" s="329">
        <f>SAP_Leadsheet!$E$41*(1-SAP_Leadsheet!$I$41)*N19</f>
        <v>0</v>
      </c>
      <c r="O680" s="329">
        <f>SAP_Leadsheet!$E$41*(1-SAP_Leadsheet!$I$41)*O19</f>
        <v>0</v>
      </c>
      <c r="P680" s="329">
        <f>SAP_Leadsheet!$E$41*(1-SAP_Leadsheet!$I$41)*P19</f>
        <v>0</v>
      </c>
      <c r="Q680" s="329">
        <f>SAP_Leadsheet!$E$41*(1-SAP_Leadsheet!$I$41)*Q19</f>
        <v>0</v>
      </c>
      <c r="R680" s="329">
        <f>SAP_Leadsheet!$E$41*(1-SAP_Leadsheet!$I$41)*R19</f>
        <v>0</v>
      </c>
      <c r="S680" s="329">
        <f>SAP_Leadsheet!$E$41*(1-SAP_Leadsheet!$I$41)*S19</f>
        <v>0</v>
      </c>
      <c r="T680" s="329">
        <f>SAP_Leadsheet!$E$41*(1-SAP_Leadsheet!$I$41)*T19</f>
        <v>0</v>
      </c>
      <c r="U680" s="329">
        <f>SAP_Leadsheet!$E$41*(1-SAP_Leadsheet!$I$41)*U19</f>
        <v>0</v>
      </c>
      <c r="V680" s="329">
        <f>SAP_Leadsheet!$E$41*(1-SAP_Leadsheet!$I$41)*V19</f>
        <v>0</v>
      </c>
      <c r="W680" s="329">
        <f>SAP_Leadsheet!$E$41*(1-SAP_Leadsheet!$I$41)*W19</f>
        <v>0</v>
      </c>
      <c r="X680" s="329">
        <f>SAP_Leadsheet!$E$41*(1-SAP_Leadsheet!$I$41)*X19</f>
        <v>0</v>
      </c>
      <c r="Y680" s="329">
        <f>SAP_Leadsheet!$E$41*(1-SAP_Leadsheet!$I$41)*Y19</f>
        <v>0</v>
      </c>
      <c r="Z680" s="329">
        <f>SAP_Leadsheet!$E$41*(1-SAP_Leadsheet!$I$41)*Z19</f>
        <v>0</v>
      </c>
      <c r="AA680" s="329">
        <f>SAP_Leadsheet!$E$41*(1-SAP_Leadsheet!$I$41)*AA19</f>
        <v>0</v>
      </c>
      <c r="AB680" s="329">
        <f>SAP_Leadsheet!$E$41*(1-SAP_Leadsheet!$I$41)*AB19</f>
        <v>0</v>
      </c>
      <c r="AC680" s="329">
        <f>SAP_Leadsheet!$E$41*(1-SAP_Leadsheet!$I$41)*AC19</f>
        <v>0</v>
      </c>
      <c r="AD680" s="329">
        <f>SAP_Leadsheet!$E$41*(1-SAP_Leadsheet!$I$41)*AD19</f>
        <v>0</v>
      </c>
      <c r="AE680" s="329">
        <f>SAP_Leadsheet!$E$41*(1-SAP_Leadsheet!$I$41)*AE19</f>
        <v>0</v>
      </c>
      <c r="AF680" s="329">
        <f>SAP_Leadsheet!$E$41*(1-SAP_Leadsheet!$I$41)*AF19</f>
        <v>0</v>
      </c>
      <c r="AG680" s="329">
        <f>SAP_Leadsheet!$E$41*(1-SAP_Leadsheet!$I$41)*AG19</f>
        <v>0</v>
      </c>
      <c r="AH680" s="329">
        <f>SAP_Leadsheet!$E$41*(1-SAP_Leadsheet!$I$41)*AH19</f>
        <v>0</v>
      </c>
      <c r="AI680" s="329">
        <f>SAP_Leadsheet!$E$41*(1-SAP_Leadsheet!$I$41)*AI19</f>
        <v>0</v>
      </c>
      <c r="AJ680" s="329">
        <f>SAP_Leadsheet!$E$41*(1-SAP_Leadsheet!$I$41)*AJ19</f>
        <v>0</v>
      </c>
      <c r="AK680" s="329">
        <f>SAP_Leadsheet!$E$41*(1-SAP_Leadsheet!$I$41)*AK19</f>
        <v>0</v>
      </c>
      <c r="AL680" s="329">
        <f>SAP_Leadsheet!$E$41*(1-SAP_Leadsheet!$I$41)*AL19</f>
        <v>0</v>
      </c>
      <c r="AM680" s="329">
        <f>SAP_Leadsheet!$E$41*(1-SAP_Leadsheet!$I$41)*AM19</f>
        <v>0</v>
      </c>
      <c r="AN680" s="329">
        <f>SAP_Leadsheet!$E$41*(1-SAP_Leadsheet!$I$41)*AN19</f>
        <v>0</v>
      </c>
      <c r="AO680" s="329">
        <f>SAP_Leadsheet!$E$41*(1-SAP_Leadsheet!$I$41)*AO19</f>
        <v>0</v>
      </c>
      <c r="AP680" s="329">
        <f>SAP_Leadsheet!$E$41*(1-SAP_Leadsheet!$I$41)*AP19</f>
        <v>0</v>
      </c>
      <c r="AQ680" s="329">
        <f>SAP_Leadsheet!$E$41*(1-SAP_Leadsheet!$I$41)*AQ19</f>
        <v>0</v>
      </c>
      <c r="AR680" s="329">
        <f>SAP_Leadsheet!$E$41*(1-SAP_Leadsheet!$I$41)*AR19</f>
        <v>0</v>
      </c>
      <c r="AS680" s="329">
        <f>SAP_Leadsheet!$E$41*(1-SAP_Leadsheet!$I$41)*AS19</f>
        <v>0</v>
      </c>
      <c r="AT680" s="329">
        <f>SAP_Leadsheet!$E$41*(1-SAP_Leadsheet!$I$41)*AT19</f>
        <v>0</v>
      </c>
      <c r="AU680" s="329">
        <f>SAP_Leadsheet!$E$41*(1-SAP_Leadsheet!$I$41)*AU19</f>
        <v>0</v>
      </c>
      <c r="AV680" s="329">
        <f>SAP_Leadsheet!$E$41*(1-SAP_Leadsheet!$I$41)*AV19</f>
        <v>0</v>
      </c>
      <c r="AW680" s="329">
        <f>SAP_Leadsheet!$E$41*(1-SAP_Leadsheet!$I$41)*AW19</f>
        <v>0</v>
      </c>
      <c r="AX680" s="329">
        <f>SAP_Leadsheet!$E$41*(1-SAP_Leadsheet!$I$41)*AX19</f>
        <v>0</v>
      </c>
      <c r="AY680" s="329">
        <f>SAP_Leadsheet!$E$41*(1-SAP_Leadsheet!$I$41)*AY19</f>
        <v>0</v>
      </c>
      <c r="AZ680" s="329">
        <f>SAP_Leadsheet!$E$41*(1-SAP_Leadsheet!$I$41)*AZ19</f>
        <v>0</v>
      </c>
      <c r="BA680" s="329">
        <f>SAP_Leadsheet!$E$41*(1-SAP_Leadsheet!$I$41)*BA19</f>
        <v>0</v>
      </c>
      <c r="BB680" s="329">
        <f>SAP_Leadsheet!$E$41*(1-SAP_Leadsheet!$I$41)*BB19</f>
        <v>0</v>
      </c>
      <c r="BC680" s="329">
        <f>SAP_Leadsheet!$E$41*(1-SAP_Leadsheet!$I$41)*BC19</f>
        <v>0</v>
      </c>
      <c r="BD680" s="329">
        <f>SAP_Leadsheet!$E$41*(1-SAP_Leadsheet!$I$41)*BD19</f>
        <v>0</v>
      </c>
      <c r="BE680" s="329">
        <f>SAP_Leadsheet!$E$41*(1-SAP_Leadsheet!$I$41)*BE19</f>
        <v>0</v>
      </c>
      <c r="BF680" s="329">
        <f>SAP_Leadsheet!$E$41*(1-SAP_Leadsheet!$I$41)*BF19</f>
        <v>0</v>
      </c>
      <c r="BG680" s="329">
        <f>SAP_Leadsheet!$E$41*(1-SAP_Leadsheet!$I$41)*BG19</f>
        <v>0</v>
      </c>
      <c r="BH680" s="329">
        <f>SAP_Leadsheet!$E$41*(1-SAP_Leadsheet!$I$41)*BH19</f>
        <v>0</v>
      </c>
      <c r="BI680" s="329">
        <f>SAP_Leadsheet!$E$41*(1-SAP_Leadsheet!$I$41)*BI19</f>
        <v>0</v>
      </c>
      <c r="BJ680" s="329">
        <f>SAP_Leadsheet!$E$41*(1-SAP_Leadsheet!$I$41)*BJ19</f>
        <v>0</v>
      </c>
      <c r="BK680" s="329">
        <f>SAP_Leadsheet!$E$41*(1-SAP_Leadsheet!$I$41)*BK19</f>
        <v>0</v>
      </c>
      <c r="BL680" s="329">
        <f>SAP_Leadsheet!$E$41*(1-SAP_Leadsheet!$I$41)*BL19</f>
        <v>0</v>
      </c>
      <c r="BM680" s="329">
        <f>SAP_Leadsheet!$E$41*(1-SAP_Leadsheet!$I$41)*BM19</f>
        <v>0</v>
      </c>
      <c r="BN680" s="329">
        <f>SAP_Leadsheet!$E$41*(1-SAP_Leadsheet!$I$41)*BN19</f>
        <v>0</v>
      </c>
      <c r="BO680" s="329"/>
      <c r="BP680" s="329"/>
      <c r="BQ680" s="329"/>
      <c r="BR680" s="329"/>
      <c r="BS680" s="329"/>
      <c r="BT680" s="329"/>
      <c r="BU680" s="329"/>
      <c r="BV680" s="329"/>
      <c r="BW680" s="329"/>
      <c r="BX680" s="329"/>
      <c r="BY680" s="329"/>
      <c r="BZ680" s="329"/>
      <c r="CA680" s="253"/>
      <c r="CB680" s="253"/>
      <c r="CC680" s="253"/>
      <c r="CD680" s="253"/>
      <c r="CE680" s="253"/>
      <c r="CF680" s="253"/>
      <c r="CG680" s="253"/>
      <c r="CH680" s="253"/>
      <c r="CI680" s="253"/>
      <c r="CJ680" s="253"/>
      <c r="CK680" s="253"/>
      <c r="CL680" s="253"/>
    </row>
    <row r="681" spans="1:90" x14ac:dyDescent="0.15">
      <c r="C681" s="87"/>
      <c r="D681" s="8" t="s">
        <v>171</v>
      </c>
      <c r="F681" s="8" t="s">
        <v>461</v>
      </c>
      <c r="G681" s="329">
        <f>SAP_Leadsheet!E43*SAP_Leadsheet!E116</f>
        <v>7.625106700125471E-2</v>
      </c>
      <c r="H681" s="329"/>
      <c r="I681" s="329"/>
      <c r="J681" s="329"/>
      <c r="K681" s="329"/>
      <c r="L681" s="329"/>
      <c r="M681" s="329"/>
      <c r="N681" s="329"/>
      <c r="O681" s="329"/>
      <c r="P681" s="329"/>
      <c r="Q681" s="329"/>
      <c r="R681" s="329"/>
      <c r="S681" s="329"/>
      <c r="T681" s="329"/>
      <c r="U681" s="329"/>
      <c r="V681" s="329"/>
      <c r="W681" s="329"/>
      <c r="X681" s="329"/>
      <c r="Y681" s="329"/>
      <c r="Z681" s="329"/>
      <c r="AA681" s="329"/>
      <c r="AB681" s="329"/>
      <c r="AC681" s="329"/>
      <c r="AD681" s="329"/>
      <c r="AE681" s="329"/>
      <c r="AF681" s="329"/>
      <c r="AG681" s="329"/>
      <c r="AH681" s="329"/>
      <c r="AI681" s="329"/>
      <c r="AJ681" s="329"/>
      <c r="AK681" s="329"/>
      <c r="AL681" s="329"/>
      <c r="AM681" s="329"/>
      <c r="AN681" s="329"/>
      <c r="AO681" s="329"/>
      <c r="AP681" s="329"/>
      <c r="AQ681" s="329"/>
      <c r="AR681" s="329"/>
      <c r="AS681" s="329"/>
      <c r="AT681" s="329"/>
      <c r="AU681" s="329"/>
      <c r="AV681" s="329"/>
      <c r="AW681" s="329"/>
      <c r="AX681" s="329"/>
      <c r="AY681" s="329"/>
      <c r="AZ681" s="329"/>
      <c r="BA681" s="329"/>
      <c r="BB681" s="329"/>
      <c r="BC681" s="329"/>
      <c r="BD681" s="329"/>
      <c r="BE681" s="329"/>
      <c r="BF681" s="329"/>
      <c r="BG681" s="329"/>
      <c r="BH681" s="329"/>
      <c r="BI681" s="329"/>
      <c r="BJ681" s="329"/>
      <c r="BK681" s="329"/>
      <c r="BL681" s="329"/>
      <c r="BM681" s="329"/>
      <c r="BN681" s="329"/>
      <c r="BO681" s="329"/>
      <c r="BP681" s="329"/>
      <c r="BQ681" s="329"/>
      <c r="BR681" s="329"/>
      <c r="BS681" s="329"/>
      <c r="BT681" s="329"/>
      <c r="BU681" s="329"/>
      <c r="BV681" s="329"/>
      <c r="BW681" s="329"/>
      <c r="BX681" s="329"/>
      <c r="BY681" s="329"/>
      <c r="BZ681" s="329"/>
      <c r="CA681" s="253"/>
      <c r="CB681" s="253"/>
      <c r="CC681" s="253"/>
      <c r="CD681" s="253"/>
      <c r="CE681" s="253"/>
      <c r="CF681" s="253"/>
      <c r="CG681" s="253"/>
      <c r="CH681" s="253"/>
      <c r="CI681" s="253"/>
      <c r="CJ681" s="253"/>
      <c r="CK681" s="253"/>
      <c r="CL681" s="253"/>
    </row>
    <row r="682" spans="1:90" x14ac:dyDescent="0.15">
      <c r="C682" s="87"/>
      <c r="D682" s="8" t="s">
        <v>85</v>
      </c>
      <c r="F682" s="8" t="s">
        <v>461</v>
      </c>
      <c r="G682" s="329">
        <f>IF(G$7&lt;13,G13*SAP_Leadsheet!$E$44,0)</f>
        <v>4.0744762808349148E-3</v>
      </c>
      <c r="H682" s="329">
        <f>IF(H$7&lt;13,H13*SAP_Leadsheet!$E$44,0)</f>
        <v>4.0744762808349148E-3</v>
      </c>
      <c r="I682" s="329">
        <f>IF(I$7&lt;13,I13*SAP_Leadsheet!$E$44,0)</f>
        <v>4.0744762808349148E-3</v>
      </c>
      <c r="J682" s="329">
        <f>IF(J$7&lt;13,J13*SAP_Leadsheet!$E$44,0)</f>
        <v>4.0744762808349148E-3</v>
      </c>
      <c r="K682" s="329">
        <f>IF(K$7&lt;13,K13*SAP_Leadsheet!$E$44,0)</f>
        <v>4.0744762808349148E-3</v>
      </c>
      <c r="L682" s="329">
        <f>IF(L$7&lt;13,L13*SAP_Leadsheet!$E$44,0)</f>
        <v>4.0744762808349148E-3</v>
      </c>
      <c r="M682" s="329">
        <f>IF(M$7&lt;13,M13*SAP_Leadsheet!$E$44,0)</f>
        <v>4.0744762808349148E-3</v>
      </c>
      <c r="N682" s="329">
        <f>IF(N$7&lt;13,N13*SAP_Leadsheet!$E$44,0)</f>
        <v>4.0744762808349148E-3</v>
      </c>
      <c r="O682" s="329">
        <f>IF(O$7&lt;13,O13*SAP_Leadsheet!$E$44,0)</f>
        <v>4.0744762808349148E-3</v>
      </c>
      <c r="P682" s="329">
        <f>IF(P$7&lt;13,P13*SAP_Leadsheet!$E$44,0)</f>
        <v>4.0744762808349148E-3</v>
      </c>
      <c r="Q682" s="329">
        <f>IF(Q$7&lt;13,Q13*SAP_Leadsheet!$E$44,0)</f>
        <v>4.0744762808349148E-3</v>
      </c>
      <c r="R682" s="329">
        <f>IF(R$7&lt;13,R13*SAP_Leadsheet!$E$44,0)</f>
        <v>8.4623738140417459E-3</v>
      </c>
      <c r="S682" s="329">
        <f>IF(S$7&lt;13,S13*SAP_Leadsheet!$E$44,0)</f>
        <v>0</v>
      </c>
      <c r="T682" s="329">
        <f>IF(T$7&lt;13,T13*SAP_Leadsheet!$E$44,0)</f>
        <v>0</v>
      </c>
      <c r="U682" s="329">
        <f>IF(U$7&lt;13,U13*SAP_Leadsheet!$E$44,0)</f>
        <v>0</v>
      </c>
      <c r="V682" s="329">
        <f>IF(V$7&lt;13,V13*SAP_Leadsheet!$E$44,0)</f>
        <v>0</v>
      </c>
      <c r="W682" s="329">
        <f>IF(W$7&lt;13,W13*SAP_Leadsheet!$E$44,0)</f>
        <v>0</v>
      </c>
      <c r="X682" s="329">
        <f>IF(X$7&lt;13,X13*SAP_Leadsheet!$E$44,0)</f>
        <v>0</v>
      </c>
      <c r="Y682" s="329">
        <f>IF(Y$7&lt;13,Y13*SAP_Leadsheet!$E$44,0)</f>
        <v>0</v>
      </c>
      <c r="Z682" s="329">
        <f>IF(Z$7&lt;13,Z13*SAP_Leadsheet!$E$44,0)</f>
        <v>0</v>
      </c>
      <c r="AA682" s="329">
        <f>IF(AA$7&lt;13,AA13*SAP_Leadsheet!$E$44,0)</f>
        <v>0</v>
      </c>
      <c r="AB682" s="329">
        <f>IF(AB$7&lt;13,AB13*SAP_Leadsheet!$E$44,0)</f>
        <v>0</v>
      </c>
      <c r="AC682" s="329">
        <f>IF(AC$7&lt;13,AC13*SAP_Leadsheet!$E$44,0)</f>
        <v>0</v>
      </c>
      <c r="AD682" s="329">
        <f>IF(AD$7&lt;13,AD13*SAP_Leadsheet!$E$44,0)</f>
        <v>0</v>
      </c>
      <c r="AE682" s="329">
        <f>IF(AE$7&lt;13,AE13*SAP_Leadsheet!$E$44,0)</f>
        <v>0</v>
      </c>
      <c r="AF682" s="329">
        <f>IF(AF$7&lt;13,AF13*SAP_Leadsheet!$E$44,0)</f>
        <v>0</v>
      </c>
      <c r="AG682" s="329">
        <f>IF(AG$7&lt;13,AG13*SAP_Leadsheet!$E$44,0)</f>
        <v>0</v>
      </c>
      <c r="AH682" s="329">
        <f>IF(AH$7&lt;13,AH13*SAP_Leadsheet!$E$44,0)</f>
        <v>0</v>
      </c>
      <c r="AI682" s="329">
        <f>IF(AI$7&lt;13,AI13*SAP_Leadsheet!$E$44,0)</f>
        <v>0</v>
      </c>
      <c r="AJ682" s="329">
        <f>IF(AJ$7&lt;13,AJ13*SAP_Leadsheet!$E$44,0)</f>
        <v>0</v>
      </c>
      <c r="AK682" s="329">
        <f>IF(AK$7&lt;13,AK13*SAP_Leadsheet!$E$44,0)</f>
        <v>0</v>
      </c>
      <c r="AL682" s="329">
        <f>IF(AL$7&lt;13,AL13*SAP_Leadsheet!$E$44,0)</f>
        <v>0</v>
      </c>
      <c r="AM682" s="329">
        <f>IF(AM$7&lt;13,AM13*SAP_Leadsheet!$E$44,0)</f>
        <v>0</v>
      </c>
      <c r="AN682" s="329">
        <f>IF(AN$7&lt;13,AN13*SAP_Leadsheet!$E$44,0)</f>
        <v>0</v>
      </c>
      <c r="AO682" s="329">
        <f>IF(AO$7&lt;13,AO13*SAP_Leadsheet!$E$44,0)</f>
        <v>0</v>
      </c>
      <c r="AP682" s="329">
        <f>IF(AP$7&lt;13,AP13*SAP_Leadsheet!$E$44,0)</f>
        <v>0</v>
      </c>
      <c r="AQ682" s="329">
        <f>IF(AQ$7&lt;13,AQ13*SAP_Leadsheet!$E$44,0)</f>
        <v>0</v>
      </c>
      <c r="AR682" s="329">
        <f>IF(AR$7&lt;13,AR13*SAP_Leadsheet!$E$44,0)</f>
        <v>0</v>
      </c>
      <c r="AS682" s="329">
        <f>IF(AS$7&lt;13,AS13*SAP_Leadsheet!$E$44,0)</f>
        <v>0</v>
      </c>
      <c r="AT682" s="329">
        <f>IF(AT$7&lt;13,AT13*SAP_Leadsheet!$E$44,0)</f>
        <v>0</v>
      </c>
      <c r="AU682" s="329">
        <f>IF(AU$7&lt;13,AU13*SAP_Leadsheet!$E$44,0)</f>
        <v>0</v>
      </c>
      <c r="AV682" s="329">
        <f>IF(AV$7&lt;13,AV13*SAP_Leadsheet!$E$44,0)</f>
        <v>0</v>
      </c>
      <c r="AW682" s="329">
        <f>IF(AW$7&lt;13,AW13*SAP_Leadsheet!$E$44,0)</f>
        <v>0</v>
      </c>
      <c r="AX682" s="329">
        <f>IF(AX$7&lt;13,AX13*SAP_Leadsheet!$E$44,0)</f>
        <v>0</v>
      </c>
      <c r="AY682" s="329">
        <f>IF(AY$7&lt;13,AY13*SAP_Leadsheet!$E$44,0)</f>
        <v>0</v>
      </c>
      <c r="AZ682" s="329">
        <f>IF(AZ$7&lt;13,AZ13*SAP_Leadsheet!$E$44,0)</f>
        <v>0</v>
      </c>
      <c r="BA682" s="329">
        <f>IF(BA$7&lt;13,BA13*SAP_Leadsheet!$E$44,0)</f>
        <v>0</v>
      </c>
      <c r="BB682" s="329">
        <f>IF(BB$7&lt;13,BB13*SAP_Leadsheet!$E$44,0)</f>
        <v>0</v>
      </c>
      <c r="BC682" s="329">
        <f>IF(BC$7&lt;13,BC13*SAP_Leadsheet!$E$44,0)</f>
        <v>0</v>
      </c>
      <c r="BD682" s="329">
        <f>IF(BD$7&lt;13,BD13*SAP_Leadsheet!$E$44,0)</f>
        <v>0</v>
      </c>
      <c r="BE682" s="329">
        <f>IF(BE$7&lt;13,BE13*SAP_Leadsheet!$E$44,0)</f>
        <v>0</v>
      </c>
      <c r="BF682" s="329">
        <f>IF(BF$7&lt;13,BF13*SAP_Leadsheet!$E$44,0)</f>
        <v>0</v>
      </c>
      <c r="BG682" s="329">
        <f>IF(BG$7&lt;13,BG13*SAP_Leadsheet!$E$44,0)</f>
        <v>0</v>
      </c>
      <c r="BH682" s="329">
        <f>IF(BH$7&lt;13,BH13*SAP_Leadsheet!$E$44,0)</f>
        <v>0</v>
      </c>
      <c r="BI682" s="329">
        <f>IF(BI$7&lt;13,BI13*SAP_Leadsheet!$E$44,0)</f>
        <v>0</v>
      </c>
      <c r="BJ682" s="329">
        <f>IF(BJ$7&lt;13,BJ13*SAP_Leadsheet!$E$44,0)</f>
        <v>0</v>
      </c>
      <c r="BK682" s="329">
        <f>IF(BK$7&lt;13,BK13*SAP_Leadsheet!$E$44,0)</f>
        <v>0</v>
      </c>
      <c r="BL682" s="329">
        <f>IF(BL$7&lt;13,BL13*SAP_Leadsheet!$E$44,0)</f>
        <v>0</v>
      </c>
      <c r="BM682" s="329">
        <f>IF(BM$7&lt;13,BM13*SAP_Leadsheet!$E$44,0)</f>
        <v>0</v>
      </c>
      <c r="BN682" s="329">
        <f>IF(BN$7&lt;13,BN13*SAP_Leadsheet!$E$44,0)</f>
        <v>0</v>
      </c>
      <c r="BO682" s="329"/>
      <c r="BP682" s="329"/>
      <c r="BQ682" s="329"/>
      <c r="BR682" s="329"/>
      <c r="BS682" s="329"/>
      <c r="BT682" s="329"/>
      <c r="BU682" s="329"/>
      <c r="BV682" s="329"/>
      <c r="BW682" s="329"/>
      <c r="BX682" s="329"/>
      <c r="BY682" s="329"/>
      <c r="BZ682" s="329"/>
      <c r="CA682" s="253"/>
      <c r="CB682" s="253"/>
      <c r="CC682" s="253"/>
      <c r="CD682" s="253"/>
      <c r="CE682" s="253"/>
      <c r="CF682" s="253"/>
      <c r="CG682" s="253"/>
      <c r="CH682" s="253"/>
      <c r="CI682" s="253"/>
      <c r="CJ682" s="253"/>
      <c r="CK682" s="253"/>
      <c r="CL682" s="253"/>
    </row>
    <row r="683" spans="1:90" x14ac:dyDescent="0.15">
      <c r="B683" s="87"/>
      <c r="D683" s="8" t="s">
        <v>342</v>
      </c>
      <c r="F683" s="8" t="s">
        <v>461</v>
      </c>
      <c r="G683" s="329">
        <f>SAP_Leadsheet!$E$46*SAP_Leadsheet!$I$46*SAP_Spreadsheet!G633</f>
        <v>0</v>
      </c>
      <c r="H683" s="329">
        <f ca="1">SAP_Leadsheet!$E$46*SAP_Leadsheet!$I$46*SAP_Spreadsheet!H633</f>
        <v>9.5016093243590466E-4</v>
      </c>
      <c r="I683" s="329">
        <f ca="1">SAP_Leadsheet!$E$46*SAP_Leadsheet!$I$46*SAP_Spreadsheet!I633</f>
        <v>1.6830762307432575E-3</v>
      </c>
      <c r="J683" s="329">
        <f ca="1">SAP_Leadsheet!$E$46*SAP_Leadsheet!$I$46*SAP_Spreadsheet!J633</f>
        <v>1.8924320526157552E-3</v>
      </c>
      <c r="K683" s="329">
        <f ca="1">SAP_Leadsheet!$E$46*SAP_Leadsheet!$I$46*SAP_Spreadsheet!K633</f>
        <v>1.7656902947112019E-3</v>
      </c>
      <c r="L683" s="329">
        <f ca="1">SAP_Leadsheet!$E$46*SAP_Leadsheet!$I$46*SAP_Spreadsheet!L633</f>
        <v>1.5703183736790114E-3</v>
      </c>
      <c r="M683" s="329">
        <f ca="1">SAP_Leadsheet!$E$46*SAP_Leadsheet!$I$46*SAP_Spreadsheet!M633</f>
        <v>1.4476086456476061E-3</v>
      </c>
      <c r="N683" s="329">
        <f ca="1">SAP_Leadsheet!$E$46*SAP_Leadsheet!$I$46*SAP_Spreadsheet!N633</f>
        <v>1.4071380428266485E-3</v>
      </c>
      <c r="O683" s="329">
        <f ca="1">SAP_Leadsheet!$E$46*SAP_Leadsheet!$I$46*SAP_Spreadsheet!O633</f>
        <v>1.4018250489127124E-3</v>
      </c>
      <c r="P683" s="329">
        <f ca="1">SAP_Leadsheet!$E$46*SAP_Leadsheet!$I$46*SAP_Spreadsheet!P633</f>
        <v>1.3904014053407478E-3</v>
      </c>
      <c r="Q683" s="329">
        <f ca="1">SAP_Leadsheet!$E$46*SAP_Leadsheet!$I$46*SAP_Spreadsheet!Q633</f>
        <v>1.3613182674297925E-3</v>
      </c>
      <c r="R683" s="329">
        <f ca="1">SAP_Leadsheet!$E$46*SAP_Leadsheet!$I$46*SAP_Spreadsheet!R633</f>
        <v>1.3274261911006893E-3</v>
      </c>
      <c r="S683" s="329">
        <f ca="1">SAP_Leadsheet!$E$46*SAP_Leadsheet!$I$46*SAP_Spreadsheet!S633</f>
        <v>1.1712601680010802E-3</v>
      </c>
      <c r="T683" s="329">
        <f ca="1">SAP_Leadsheet!$E$46*SAP_Leadsheet!$I$46*SAP_Spreadsheet!T633</f>
        <v>1.1481085692610282E-3</v>
      </c>
      <c r="U683" s="329">
        <f ca="1">SAP_Leadsheet!$E$46*SAP_Leadsheet!$I$46*SAP_Spreadsheet!U633</f>
        <v>1.1332825045740629E-3</v>
      </c>
      <c r="V683" s="329">
        <f ca="1">SAP_Leadsheet!$E$46*SAP_Leadsheet!$I$46*SAP_Spreadsheet!V633</f>
        <v>1.1198842620068134E-3</v>
      </c>
      <c r="W683" s="329">
        <f ca="1">SAP_Leadsheet!$E$46*SAP_Leadsheet!$I$46*SAP_Spreadsheet!W633</f>
        <v>1.1037411771202198E-3</v>
      </c>
      <c r="X683" s="329">
        <f ca="1">SAP_Leadsheet!$E$46*SAP_Leadsheet!$I$46*SAP_Spreadsheet!X633</f>
        <v>1.0848900237229551E-3</v>
      </c>
      <c r="Y683" s="329">
        <f ca="1">SAP_Leadsheet!$E$46*SAP_Leadsheet!$I$46*SAP_Spreadsheet!Y633</f>
        <v>1.0651277558201759E-3</v>
      </c>
      <c r="Z683" s="329">
        <f ca="1">SAP_Leadsheet!$E$46*SAP_Leadsheet!$I$46*SAP_Spreadsheet!Z633</f>
        <v>1.0457626705307449E-3</v>
      </c>
      <c r="AA683" s="329">
        <f ca="1">SAP_Leadsheet!$E$46*SAP_Leadsheet!$I$46*SAP_Spreadsheet!AA633</f>
        <v>1.0270379783576878E-3</v>
      </c>
      <c r="AB683" s="329">
        <f ca="1">SAP_Leadsheet!$E$46*SAP_Leadsheet!$I$46*SAP_Spreadsheet!AB633</f>
        <v>1.0081719685201026E-3</v>
      </c>
      <c r="AC683" s="329">
        <f ca="1">SAP_Leadsheet!$E$46*SAP_Leadsheet!$I$46*SAP_Spreadsheet!AC633</f>
        <v>9.881659096755758E-4</v>
      </c>
      <c r="AD683" s="329">
        <f ca="1">SAP_Leadsheet!$E$46*SAP_Leadsheet!$I$46*SAP_Spreadsheet!AD633</f>
        <v>9.6731329420832689E-4</v>
      </c>
      <c r="AE683" s="329">
        <f ca="1">SAP_Leadsheet!$E$46*SAP_Leadsheet!$I$46*SAP_Spreadsheet!AE633</f>
        <v>8.8973084469861946E-4</v>
      </c>
      <c r="AF683" s="329">
        <f ca="1">SAP_Leadsheet!$E$46*SAP_Leadsheet!$I$46*SAP_Spreadsheet!AF633</f>
        <v>8.6713129613090565E-4</v>
      </c>
      <c r="AG683" s="329">
        <f ca="1">SAP_Leadsheet!$E$46*SAP_Leadsheet!$I$46*SAP_Spreadsheet!AG633</f>
        <v>8.5224280173819386E-4</v>
      </c>
      <c r="AH683" s="329">
        <f ca="1">SAP_Leadsheet!$E$46*SAP_Leadsheet!$I$46*SAP_Spreadsheet!AH633</f>
        <v>8.414617831909413E-4</v>
      </c>
      <c r="AI683" s="329">
        <f ca="1">SAP_Leadsheet!$E$46*SAP_Leadsheet!$I$46*SAP_Spreadsheet!AI633</f>
        <v>8.3095888640723789E-4</v>
      </c>
      <c r="AJ683" s="329">
        <f ca="1">SAP_Leadsheet!$E$46*SAP_Leadsheet!$I$46*SAP_Spreadsheet!AJ633</f>
        <v>8.1908419095848371E-4</v>
      </c>
      <c r="AK683" s="329">
        <f ca="1">SAP_Leadsheet!$E$46*SAP_Leadsheet!$I$46*SAP_Spreadsheet!AK633</f>
        <v>8.059956900195363E-4</v>
      </c>
      <c r="AL683" s="329">
        <f ca="1">SAP_Leadsheet!$E$46*SAP_Leadsheet!$I$46*SAP_Spreadsheet!AL633</f>
        <v>7.9246535932486382E-4</v>
      </c>
      <c r="AM683" s="329">
        <f ca="1">SAP_Leadsheet!$E$46*SAP_Leadsheet!$I$46*SAP_Spreadsheet!AM633</f>
        <v>7.7904144532742929E-4</v>
      </c>
      <c r="AN683" s="329">
        <f ca="1">SAP_Leadsheet!$E$46*SAP_Leadsheet!$I$46*SAP_Spreadsheet!AN633</f>
        <v>7.6567999805774584E-4</v>
      </c>
      <c r="AO683" s="329">
        <f ca="1">SAP_Leadsheet!$E$46*SAP_Leadsheet!$I$46*SAP_Spreadsheet!AO633</f>
        <v>7.5197416331538951E-4</v>
      </c>
      <c r="AP683" s="329">
        <f ca="1">SAP_Leadsheet!$E$46*SAP_Leadsheet!$I$46*SAP_Spreadsheet!AP633</f>
        <v>7.3792171864009047E-4</v>
      </c>
      <c r="AQ683" s="329">
        <f ca="1">SAP_Leadsheet!$E$46*SAP_Leadsheet!$I$46*SAP_Spreadsheet!AQ633</f>
        <v>6.0450753363676434E-4</v>
      </c>
      <c r="AR683" s="329">
        <f ca="1">SAP_Leadsheet!$E$46*SAP_Leadsheet!$I$46*SAP_Spreadsheet!AR633</f>
        <v>5.9144651281927828E-4</v>
      </c>
      <c r="AS683" s="329">
        <f ca="1">SAP_Leadsheet!$E$46*SAP_Leadsheet!$I$46*SAP_Spreadsheet!AS633</f>
        <v>5.8066725412982091E-4</v>
      </c>
      <c r="AT683" s="329">
        <f ca="1">SAP_Leadsheet!$E$46*SAP_Leadsheet!$I$46*SAP_Spreadsheet!AT633</f>
        <v>5.7143991172539665E-4</v>
      </c>
      <c r="AU683" s="329">
        <f ca="1">SAP_Leadsheet!$E$46*SAP_Leadsheet!$I$46*SAP_Spreadsheet!AU633</f>
        <v>5.6248994974181297E-4</v>
      </c>
      <c r="AV683" s="329">
        <f ca="1">SAP_Leadsheet!$E$46*SAP_Leadsheet!$I$46*SAP_Spreadsheet!AV633</f>
        <v>5.530619424400445E-4</v>
      </c>
      <c r="AW683" s="329">
        <f ca="1">SAP_Leadsheet!$E$46*SAP_Leadsheet!$I$46*SAP_Spreadsheet!AW633</f>
        <v>5.4310262064094256E-4</v>
      </c>
      <c r="AX683" s="329">
        <f ca="1">SAP_Leadsheet!$E$46*SAP_Leadsheet!$I$46*SAP_Spreadsheet!AX633</f>
        <v>5.3277455751092042E-4</v>
      </c>
      <c r="AY683" s="329">
        <f ca="1">SAP_Leadsheet!$E$46*SAP_Leadsheet!$I$46*SAP_Spreadsheet!AY633</f>
        <v>5.2209958323279598E-4</v>
      </c>
      <c r="AZ683" s="329">
        <f ca="1">SAP_Leadsheet!$E$46*SAP_Leadsheet!$I$46*SAP_Spreadsheet!AZ633</f>
        <v>5.1089678929975234E-4</v>
      </c>
      <c r="BA683" s="329">
        <f ca="1">SAP_Leadsheet!$E$46*SAP_Leadsheet!$I$46*SAP_Spreadsheet!BA633</f>
        <v>4.9890383336057855E-4</v>
      </c>
      <c r="BB683" s="329">
        <f ca="1">SAP_Leadsheet!$E$46*SAP_Leadsheet!$I$46*SAP_Spreadsheet!BB633</f>
        <v>4.8648709393340572E-4</v>
      </c>
      <c r="BC683" s="329">
        <f ca="1">SAP_Leadsheet!$E$46*SAP_Leadsheet!$I$46*SAP_Spreadsheet!BC633</f>
        <v>3.5288627988340493E-4</v>
      </c>
      <c r="BD683" s="329">
        <f ca="1">SAP_Leadsheet!$E$46*SAP_Leadsheet!$I$46*SAP_Spreadsheet!BD633</f>
        <v>3.4311755157117793E-4</v>
      </c>
      <c r="BE683" s="329">
        <f ca="1">SAP_Leadsheet!$E$46*SAP_Leadsheet!$I$46*SAP_Spreadsheet!BE633</f>
        <v>3.3453177966391855E-4</v>
      </c>
      <c r="BF683" s="329">
        <f ca="1">SAP_Leadsheet!$E$46*SAP_Leadsheet!$I$46*SAP_Spreadsheet!BF633</f>
        <v>3.2677419431216223E-4</v>
      </c>
      <c r="BG683" s="329">
        <f ca="1">SAP_Leadsheet!$E$46*SAP_Leadsheet!$I$46*SAP_Spreadsheet!BG633</f>
        <v>3.1916842985523354E-4</v>
      </c>
      <c r="BH683" s="329">
        <f ca="1">SAP_Leadsheet!$E$46*SAP_Leadsheet!$I$46*SAP_Spreadsheet!BH633</f>
        <v>3.1130833519912035E-4</v>
      </c>
      <c r="BI683" s="329">
        <f ca="1">SAP_Leadsheet!$E$46*SAP_Leadsheet!$I$46*SAP_Spreadsheet!BI633</f>
        <v>3.0175321826266595E-4</v>
      </c>
      <c r="BJ683" s="329">
        <f ca="1">SAP_Leadsheet!$E$46*SAP_Leadsheet!$I$46*SAP_Spreadsheet!BJ633</f>
        <v>2.884261553280982E-4</v>
      </c>
      <c r="BK683" s="329">
        <f ca="1">SAP_Leadsheet!$E$46*SAP_Leadsheet!$I$46*SAP_Spreadsheet!BK633</f>
        <v>2.7338306152933283E-4</v>
      </c>
      <c r="BL683" s="329">
        <f ca="1">SAP_Leadsheet!$E$46*SAP_Leadsheet!$I$46*SAP_Spreadsheet!BL633</f>
        <v>2.588243022041771E-4</v>
      </c>
      <c r="BM683" s="329">
        <f ca="1">SAP_Leadsheet!$E$46*SAP_Leadsheet!$I$46*SAP_Spreadsheet!BM633</f>
        <v>2.455628759725E-4</v>
      </c>
      <c r="BN683" s="329">
        <f ca="1">SAP_Leadsheet!$E$46*SAP_Leadsheet!$I$46*SAP_Spreadsheet!BN633</f>
        <v>2.3375666626247385E-4</v>
      </c>
      <c r="BO683" s="329"/>
      <c r="BP683" s="329"/>
      <c r="BQ683" s="329"/>
      <c r="BR683" s="329"/>
      <c r="BS683" s="329"/>
      <c r="BT683" s="329"/>
      <c r="BU683" s="329"/>
      <c r="BV683" s="329"/>
      <c r="BW683" s="329"/>
      <c r="BX683" s="329"/>
      <c r="BY683" s="329"/>
      <c r="BZ683" s="329"/>
      <c r="CA683" s="253"/>
      <c r="CB683" s="253"/>
      <c r="CC683" s="253"/>
      <c r="CD683" s="253"/>
      <c r="CE683" s="253"/>
      <c r="CF683" s="253"/>
      <c r="CG683" s="253"/>
      <c r="CH683" s="253"/>
      <c r="CI683" s="253"/>
      <c r="CJ683" s="253"/>
      <c r="CK683" s="253"/>
      <c r="CL683" s="253"/>
    </row>
    <row r="684" spans="1:90" x14ac:dyDescent="0.15">
      <c r="D684" s="8" t="s">
        <v>179</v>
      </c>
      <c r="F684" s="8" t="s">
        <v>461</v>
      </c>
      <c r="G684" s="329">
        <f>SAP_Leadsheet!$E$48*SAP_Spreadsheet!G612</f>
        <v>7.6012874594872382E-3</v>
      </c>
      <c r="H684" s="329">
        <f>SAP_Leadsheet!$E$48*SAP_Spreadsheet!H612</f>
        <v>7.5001444329024537E-3</v>
      </c>
      <c r="I684" s="329">
        <f>SAP_Leadsheet!$E$48*SAP_Spreadsheet!I612</f>
        <v>7.3990014063176702E-3</v>
      </c>
      <c r="J684" s="329">
        <f>SAP_Leadsheet!$E$48*SAP_Spreadsheet!J612</f>
        <v>7.2978583797328857E-3</v>
      </c>
      <c r="K684" s="329">
        <f>SAP_Leadsheet!$E$48*SAP_Spreadsheet!K612</f>
        <v>7.1967153531481013E-3</v>
      </c>
      <c r="L684" s="329">
        <f>SAP_Leadsheet!$E$48*SAP_Spreadsheet!L612</f>
        <v>7.0955723265633177E-3</v>
      </c>
      <c r="M684" s="329">
        <f>SAP_Leadsheet!$E$48*SAP_Spreadsheet!M612</f>
        <v>6.9944292999785333E-3</v>
      </c>
      <c r="N684" s="329">
        <f>SAP_Leadsheet!$E$48*SAP_Spreadsheet!N612</f>
        <v>6.8932862733937488E-3</v>
      </c>
      <c r="O684" s="329">
        <f>SAP_Leadsheet!$E$48*SAP_Spreadsheet!O612</f>
        <v>6.7921432468089652E-3</v>
      </c>
      <c r="P684" s="329">
        <f>SAP_Leadsheet!$E$48*SAP_Spreadsheet!P612</f>
        <v>6.6910002202241808E-3</v>
      </c>
      <c r="Q684" s="329">
        <f>SAP_Leadsheet!$E$48*SAP_Spreadsheet!Q612</f>
        <v>6.5898571936393955E-3</v>
      </c>
      <c r="R684" s="329">
        <f>SAP_Leadsheet!$E$48*SAP_Spreadsheet!R612</f>
        <v>6.3797909076556136E-3</v>
      </c>
      <c r="S684" s="329">
        <f>SAP_Leadsheet!$E$48*SAP_Spreadsheet!S612</f>
        <v>6.2708676482566153E-3</v>
      </c>
      <c r="T684" s="329">
        <f>SAP_Leadsheet!$E$48*SAP_Spreadsheet!T612</f>
        <v>6.1619443888576162E-3</v>
      </c>
      <c r="U684" s="329">
        <f>SAP_Leadsheet!$E$48*SAP_Spreadsheet!U612</f>
        <v>6.0530211294586179E-3</v>
      </c>
      <c r="V684" s="329">
        <f>SAP_Leadsheet!$E$48*SAP_Spreadsheet!V612</f>
        <v>5.9440978700596205E-3</v>
      </c>
      <c r="W684" s="329">
        <f>SAP_Leadsheet!$E$48*SAP_Spreadsheet!W612</f>
        <v>5.8351746106606222E-3</v>
      </c>
      <c r="X684" s="329">
        <f>SAP_Leadsheet!$E$48*SAP_Spreadsheet!X612</f>
        <v>5.726251351261623E-3</v>
      </c>
      <c r="Y684" s="329">
        <f>SAP_Leadsheet!$E$48*SAP_Spreadsheet!Y612</f>
        <v>5.6173280918626247E-3</v>
      </c>
      <c r="Z684" s="329">
        <f>SAP_Leadsheet!$E$48*SAP_Spreadsheet!Z612</f>
        <v>5.5084048324636264E-3</v>
      </c>
      <c r="AA684" s="329">
        <f>SAP_Leadsheet!$E$48*SAP_Spreadsheet!AA612</f>
        <v>5.3994815730646272E-3</v>
      </c>
      <c r="AB684" s="329">
        <f>SAP_Leadsheet!$E$48*SAP_Spreadsheet!AB612</f>
        <v>5.2905583136656298E-3</v>
      </c>
      <c r="AC684" s="329">
        <f>SAP_Leadsheet!$E$48*SAP_Spreadsheet!AC612</f>
        <v>5.1816350542666315E-3</v>
      </c>
      <c r="AD684" s="329">
        <f>SAP_Leadsheet!$E$48*SAP_Spreadsheet!AD612</f>
        <v>4.9871292339112765E-3</v>
      </c>
      <c r="AE684" s="329">
        <f>SAP_Leadsheet!$E$48*SAP_Spreadsheet!AE612</f>
        <v>4.9093269057691354E-3</v>
      </c>
      <c r="AF684" s="329">
        <f>SAP_Leadsheet!$E$48*SAP_Spreadsheet!AF612</f>
        <v>4.8315245776269933E-3</v>
      </c>
      <c r="AG684" s="329">
        <f>SAP_Leadsheet!$E$48*SAP_Spreadsheet!AG612</f>
        <v>4.7537222494848513E-3</v>
      </c>
      <c r="AH684" s="329">
        <f>SAP_Leadsheet!$E$48*SAP_Spreadsheet!AH612</f>
        <v>4.6759199213427102E-3</v>
      </c>
      <c r="AI684" s="329">
        <f>SAP_Leadsheet!$E$48*SAP_Spreadsheet!AI612</f>
        <v>4.5981175932005682E-3</v>
      </c>
      <c r="AJ684" s="329">
        <f>SAP_Leadsheet!$E$48*SAP_Spreadsheet!AJ612</f>
        <v>4.520315265058427E-3</v>
      </c>
      <c r="AK684" s="329">
        <f>SAP_Leadsheet!$E$48*SAP_Spreadsheet!AK612</f>
        <v>4.442512936916285E-3</v>
      </c>
      <c r="AL684" s="329">
        <f>SAP_Leadsheet!$E$48*SAP_Spreadsheet!AL612</f>
        <v>4.364710608774143E-3</v>
      </c>
      <c r="AM684" s="329">
        <f>SAP_Leadsheet!$E$48*SAP_Spreadsheet!AM612</f>
        <v>4.2869082806320019E-3</v>
      </c>
      <c r="AN684" s="329">
        <f>SAP_Leadsheet!$E$48*SAP_Spreadsheet!AN612</f>
        <v>4.2091059524898599E-3</v>
      </c>
      <c r="AO684" s="329">
        <f>SAP_Leadsheet!$E$48*SAP_Spreadsheet!AO612</f>
        <v>4.1313036243477179E-3</v>
      </c>
      <c r="AP684" s="329">
        <f>SAP_Leadsheet!$E$48*SAP_Spreadsheet!AP612</f>
        <v>3.9990396665060771E-3</v>
      </c>
      <c r="AQ684" s="329">
        <f>SAP_Leadsheet!$E$48*SAP_Spreadsheet!AQ612</f>
        <v>3.9212373383639351E-3</v>
      </c>
      <c r="AR684" s="329">
        <f>SAP_Leadsheet!$E$48*SAP_Spreadsheet!AR612</f>
        <v>3.8434350102217935E-3</v>
      </c>
      <c r="AS684" s="329">
        <f>SAP_Leadsheet!$E$48*SAP_Spreadsheet!AS612</f>
        <v>3.765632682079652E-3</v>
      </c>
      <c r="AT684" s="329">
        <f>SAP_Leadsheet!$E$48*SAP_Spreadsheet!AT612</f>
        <v>3.6878303539375104E-3</v>
      </c>
      <c r="AU684" s="329">
        <f>SAP_Leadsheet!$E$48*SAP_Spreadsheet!AU612</f>
        <v>3.6100280257953684E-3</v>
      </c>
      <c r="AV684" s="329">
        <f>SAP_Leadsheet!$E$48*SAP_Spreadsheet!AV612</f>
        <v>3.5322256976532268E-3</v>
      </c>
      <c r="AW684" s="329">
        <f>SAP_Leadsheet!$E$48*SAP_Spreadsheet!AW612</f>
        <v>3.4544233695110848E-3</v>
      </c>
      <c r="AX684" s="329">
        <f>SAP_Leadsheet!$E$48*SAP_Spreadsheet!AX612</f>
        <v>3.3766210413689437E-3</v>
      </c>
      <c r="AY684" s="329">
        <f>SAP_Leadsheet!$E$48*SAP_Spreadsheet!AY612</f>
        <v>3.2988187132268016E-3</v>
      </c>
      <c r="AZ684" s="329">
        <f>SAP_Leadsheet!$E$48*SAP_Spreadsheet!AZ612</f>
        <v>3.2210163850846601E-3</v>
      </c>
      <c r="BA684" s="329">
        <f>SAP_Leadsheet!$E$48*SAP_Spreadsheet!BA612</f>
        <v>3.1432140569425185E-3</v>
      </c>
      <c r="BB684" s="329">
        <f>SAP_Leadsheet!$E$48*SAP_Spreadsheet!BB612</f>
        <v>3.0265105647293055E-3</v>
      </c>
      <c r="BC684" s="329">
        <f>SAP_Leadsheet!$E$48*SAP_Spreadsheet!BC612</f>
        <v>2.9487082365871643E-3</v>
      </c>
      <c r="BD684" s="329">
        <f>SAP_Leadsheet!$E$48*SAP_Spreadsheet!BD612</f>
        <v>2.8709059084450223E-3</v>
      </c>
      <c r="BE684" s="329">
        <f>SAP_Leadsheet!$E$48*SAP_Spreadsheet!BE612</f>
        <v>2.7931035803028803E-3</v>
      </c>
      <c r="BF684" s="329">
        <f>SAP_Leadsheet!$E$48*SAP_Spreadsheet!BF612</f>
        <v>2.7153012521607392E-3</v>
      </c>
      <c r="BG684" s="329">
        <f>SAP_Leadsheet!$E$48*SAP_Spreadsheet!BG612</f>
        <v>2.6374989240185972E-3</v>
      </c>
      <c r="BH684" s="329">
        <f>SAP_Leadsheet!$E$48*SAP_Spreadsheet!BH612</f>
        <v>2.5596965958764556E-3</v>
      </c>
      <c r="BI684" s="329">
        <f>SAP_Leadsheet!$E$48*SAP_Spreadsheet!BI612</f>
        <v>2.4818942677343136E-3</v>
      </c>
      <c r="BJ684" s="329">
        <f>SAP_Leadsheet!$E$48*SAP_Spreadsheet!BJ612</f>
        <v>2.404091939592172E-3</v>
      </c>
      <c r="BK684" s="329">
        <f>SAP_Leadsheet!$E$48*SAP_Spreadsheet!BK612</f>
        <v>2.3262896114500304E-3</v>
      </c>
      <c r="BL684" s="329">
        <f>SAP_Leadsheet!$E$48*SAP_Spreadsheet!BL612</f>
        <v>2.2484872833078884E-3</v>
      </c>
      <c r="BM684" s="329">
        <f>SAP_Leadsheet!$E$48*SAP_Spreadsheet!BM612</f>
        <v>2.1706849551657468E-3</v>
      </c>
      <c r="BN684" s="329">
        <f>SAP_Leadsheet!$E$48*SAP_Spreadsheet!BN612</f>
        <v>2.0539814629525342E-3</v>
      </c>
      <c r="BO684" s="329"/>
      <c r="BP684" s="329"/>
      <c r="BQ684" s="329"/>
      <c r="BR684" s="329"/>
      <c r="BS684" s="329"/>
      <c r="BT684" s="329"/>
      <c r="BU684" s="329"/>
      <c r="BV684" s="329"/>
      <c r="BW684" s="329"/>
      <c r="BX684" s="329"/>
      <c r="BY684" s="329"/>
      <c r="BZ684" s="329"/>
      <c r="CA684" s="253"/>
      <c r="CB684" s="253"/>
      <c r="CC684" s="253"/>
      <c r="CD684" s="253"/>
      <c r="CE684" s="253"/>
      <c r="CF684" s="253"/>
      <c r="CG684" s="253"/>
      <c r="CH684" s="253"/>
      <c r="CI684" s="253"/>
      <c r="CJ684" s="253"/>
      <c r="CK684" s="253"/>
      <c r="CL684" s="253"/>
    </row>
    <row r="685" spans="1:90" x14ac:dyDescent="0.15">
      <c r="D685" s="8" t="s">
        <v>343</v>
      </c>
      <c r="F685" s="8" t="s">
        <v>461</v>
      </c>
      <c r="G685" s="329">
        <f>+SAP_Leadsheet!$E$49*(SAP_Leadsheet!$E$22+SAP_Leadsheet!$E$25)*G21*G18</f>
        <v>1.1517102211344299E-2</v>
      </c>
      <c r="H685" s="329">
        <f>+SAP_Leadsheet!$E$49*(SAP_Leadsheet!$E$22+SAP_Leadsheet!$E$25)*H21*H18</f>
        <v>1.1363855201367352E-2</v>
      </c>
      <c r="I685" s="329">
        <f>+SAP_Leadsheet!$E$49*(SAP_Leadsheet!$E$22+SAP_Leadsheet!$E$25)*I21*I18</f>
        <v>1.1210608191390407E-2</v>
      </c>
      <c r="J685" s="329">
        <f>+SAP_Leadsheet!$E$49*(SAP_Leadsheet!$E$22+SAP_Leadsheet!$E$25)*J21*J18</f>
        <v>1.1057361181413462E-2</v>
      </c>
      <c r="K685" s="329">
        <f>+SAP_Leadsheet!$E$49*(SAP_Leadsheet!$E$22+SAP_Leadsheet!$E$25)*K21*K18</f>
        <v>1.0904114171436515E-2</v>
      </c>
      <c r="L685" s="329">
        <f>+SAP_Leadsheet!$E$49*(SAP_Leadsheet!$E$22+SAP_Leadsheet!$E$25)*L21*L18</f>
        <v>1.075086716145957E-2</v>
      </c>
      <c r="M685" s="329">
        <f>+SAP_Leadsheet!$E$49*(SAP_Leadsheet!$E$22+SAP_Leadsheet!$E$25)*M21*M18</f>
        <v>1.0597620151482624E-2</v>
      </c>
      <c r="N685" s="329">
        <f>+SAP_Leadsheet!$E$49*(SAP_Leadsheet!$E$22+SAP_Leadsheet!$E$25)*N21*N18</f>
        <v>1.0444373141505679E-2</v>
      </c>
      <c r="O685" s="329">
        <f>+SAP_Leadsheet!$E$49*(SAP_Leadsheet!$E$22+SAP_Leadsheet!$E$25)*O21*O18</f>
        <v>1.0291126131528733E-2</v>
      </c>
      <c r="P685" s="329">
        <f>+SAP_Leadsheet!$E$49*(SAP_Leadsheet!$E$22+SAP_Leadsheet!$E$25)*P21*P18</f>
        <v>1.0137879121551787E-2</v>
      </c>
      <c r="Q685" s="329">
        <f>+SAP_Leadsheet!$E$49*(SAP_Leadsheet!$E$22+SAP_Leadsheet!$E$25)*Q21*Q18</f>
        <v>9.9846321115748416E-3</v>
      </c>
      <c r="R685" s="329">
        <f>+SAP_Leadsheet!$E$49*(SAP_Leadsheet!$E$22+SAP_Leadsheet!$E$25)*R21*R18</f>
        <v>9.6663498600842619E-3</v>
      </c>
      <c r="S685" s="329">
        <f>+SAP_Leadsheet!$E$49*(SAP_Leadsheet!$E$22+SAP_Leadsheet!$E$25)*S21*S18</f>
        <v>9.5013146185706273E-3</v>
      </c>
      <c r="T685" s="329">
        <f>+SAP_Leadsheet!$E$49*(SAP_Leadsheet!$E$22+SAP_Leadsheet!$E$25)*T21*T18</f>
        <v>9.3362793770569944E-3</v>
      </c>
      <c r="U685" s="329">
        <f>+SAP_Leadsheet!$E$49*(SAP_Leadsheet!$E$22+SAP_Leadsheet!$E$25)*U21*U18</f>
        <v>9.1712441355433598E-3</v>
      </c>
      <c r="V685" s="329">
        <f>+SAP_Leadsheet!$E$49*(SAP_Leadsheet!$E$22+SAP_Leadsheet!$E$25)*V21*V18</f>
        <v>9.0062088940297252E-3</v>
      </c>
      <c r="W685" s="329">
        <f>+SAP_Leadsheet!$E$49*(SAP_Leadsheet!$E$22+SAP_Leadsheet!$E$25)*W21*W18</f>
        <v>8.8411736525160923E-3</v>
      </c>
      <c r="X685" s="329">
        <f>+SAP_Leadsheet!$E$49*(SAP_Leadsheet!$E$22+SAP_Leadsheet!$E$25)*X21*X18</f>
        <v>8.6761384110024577E-3</v>
      </c>
      <c r="Y685" s="329">
        <f>+SAP_Leadsheet!$E$49*(SAP_Leadsheet!$E$22+SAP_Leadsheet!$E$25)*Y21*Y18</f>
        <v>8.5111031694888248E-3</v>
      </c>
      <c r="Z685" s="329">
        <f>+SAP_Leadsheet!$E$49*(SAP_Leadsheet!$E$22+SAP_Leadsheet!$E$25)*Z21*Z18</f>
        <v>8.3460679279751902E-3</v>
      </c>
      <c r="AA685" s="329">
        <f>+SAP_Leadsheet!$E$49*(SAP_Leadsheet!$E$22+SAP_Leadsheet!$E$25)*AA21*AA18</f>
        <v>8.1810326864615555E-3</v>
      </c>
      <c r="AB685" s="329">
        <f>+SAP_Leadsheet!$E$49*(SAP_Leadsheet!$E$22+SAP_Leadsheet!$E$25)*AB21*AB18</f>
        <v>8.0159974449479227E-3</v>
      </c>
      <c r="AC685" s="329">
        <f>+SAP_Leadsheet!$E$49*(SAP_Leadsheet!$E$22+SAP_Leadsheet!$E$25)*AC21*AC18</f>
        <v>7.850962203434288E-3</v>
      </c>
      <c r="AD685" s="329">
        <f>+SAP_Leadsheet!$E$49*(SAP_Leadsheet!$E$22+SAP_Leadsheet!$E$25)*AD21*AD18</f>
        <v>7.5562564150170848E-3</v>
      </c>
      <c r="AE685" s="329">
        <f>+SAP_Leadsheet!$E$49*(SAP_Leadsheet!$E$22+SAP_Leadsheet!$E$25)*AE21*AE18</f>
        <v>7.4383740996502032E-3</v>
      </c>
      <c r="AF685" s="329">
        <f>+SAP_Leadsheet!$E$49*(SAP_Leadsheet!$E$22+SAP_Leadsheet!$E$25)*AF21*AF18</f>
        <v>7.3204917842833225E-3</v>
      </c>
      <c r="AG685" s="329">
        <f>+SAP_Leadsheet!$E$49*(SAP_Leadsheet!$E$22+SAP_Leadsheet!$E$25)*AG21*AG18</f>
        <v>7.2026094689164408E-3</v>
      </c>
      <c r="AH685" s="329">
        <f>+SAP_Leadsheet!$E$49*(SAP_Leadsheet!$E$22+SAP_Leadsheet!$E$25)*AH21*AH18</f>
        <v>7.0847271535495592E-3</v>
      </c>
      <c r="AI685" s="329">
        <f>+SAP_Leadsheet!$E$49*(SAP_Leadsheet!$E$22+SAP_Leadsheet!$E$25)*AI21*AI18</f>
        <v>6.9668448381826785E-3</v>
      </c>
      <c r="AJ685" s="329">
        <f>+SAP_Leadsheet!$E$49*(SAP_Leadsheet!$E$22+SAP_Leadsheet!$E$25)*AJ21*AJ18</f>
        <v>6.8489625228157968E-3</v>
      </c>
      <c r="AK685" s="329">
        <f>+SAP_Leadsheet!$E$49*(SAP_Leadsheet!$E$22+SAP_Leadsheet!$E$25)*AK21*AK18</f>
        <v>6.7310802074489152E-3</v>
      </c>
      <c r="AL685" s="329">
        <f>+SAP_Leadsheet!$E$49*(SAP_Leadsheet!$E$22+SAP_Leadsheet!$E$25)*AL21*AL18</f>
        <v>6.6131978920820345E-3</v>
      </c>
      <c r="AM685" s="329">
        <f>+SAP_Leadsheet!$E$49*(SAP_Leadsheet!$E$22+SAP_Leadsheet!$E$25)*AM21*AM18</f>
        <v>6.4953155767151528E-3</v>
      </c>
      <c r="AN685" s="329">
        <f>+SAP_Leadsheet!$E$49*(SAP_Leadsheet!$E$22+SAP_Leadsheet!$E$25)*AN21*AN18</f>
        <v>6.3774332613482712E-3</v>
      </c>
      <c r="AO685" s="329">
        <f>+SAP_Leadsheet!$E$49*(SAP_Leadsheet!$E$22+SAP_Leadsheet!$E$25)*AO21*AO18</f>
        <v>6.2595509459813896E-3</v>
      </c>
      <c r="AP685" s="329">
        <f>+SAP_Leadsheet!$E$49*(SAP_Leadsheet!$E$22+SAP_Leadsheet!$E$25)*AP21*AP18</f>
        <v>6.0591510098576915E-3</v>
      </c>
      <c r="AQ685" s="329">
        <f>+SAP_Leadsheet!$E$49*(SAP_Leadsheet!$E$22+SAP_Leadsheet!$E$25)*AQ21*AQ18</f>
        <v>5.9412686944908099E-3</v>
      </c>
      <c r="AR685" s="329">
        <f>+SAP_Leadsheet!$E$49*(SAP_Leadsheet!$E$22+SAP_Leadsheet!$E$25)*AR21*AR18</f>
        <v>5.8233863791239291E-3</v>
      </c>
      <c r="AS685" s="329">
        <f>+SAP_Leadsheet!$E$49*(SAP_Leadsheet!$E$22+SAP_Leadsheet!$E$25)*AS21*AS18</f>
        <v>5.7055040637570475E-3</v>
      </c>
      <c r="AT685" s="329">
        <f>+SAP_Leadsheet!$E$49*(SAP_Leadsheet!$E$22+SAP_Leadsheet!$E$25)*AT21*AT18</f>
        <v>5.5876217483901659E-3</v>
      </c>
      <c r="AU685" s="329">
        <f>+SAP_Leadsheet!$E$49*(SAP_Leadsheet!$E$22+SAP_Leadsheet!$E$25)*AU21*AU18</f>
        <v>5.4697394330232851E-3</v>
      </c>
      <c r="AV685" s="329">
        <f>+SAP_Leadsheet!$E$49*(SAP_Leadsheet!$E$22+SAP_Leadsheet!$E$25)*AV21*AV18</f>
        <v>5.3518571176564035E-3</v>
      </c>
      <c r="AW685" s="329">
        <f>+SAP_Leadsheet!$E$49*(SAP_Leadsheet!$E$22+SAP_Leadsheet!$E$25)*AW21*AW18</f>
        <v>5.2339748022895219E-3</v>
      </c>
      <c r="AX685" s="329">
        <f>+SAP_Leadsheet!$E$49*(SAP_Leadsheet!$E$22+SAP_Leadsheet!$E$25)*AX21*AX18</f>
        <v>5.1160924869226411E-3</v>
      </c>
      <c r="AY685" s="329">
        <f>+SAP_Leadsheet!$E$49*(SAP_Leadsheet!$E$22+SAP_Leadsheet!$E$25)*AY21*AY18</f>
        <v>4.9982101715557595E-3</v>
      </c>
      <c r="AZ685" s="329">
        <f>+SAP_Leadsheet!$E$49*(SAP_Leadsheet!$E$22+SAP_Leadsheet!$E$25)*AZ21*AZ18</f>
        <v>4.8803278561888779E-3</v>
      </c>
      <c r="BA685" s="329">
        <f>+SAP_Leadsheet!$E$49*(SAP_Leadsheet!$E$22+SAP_Leadsheet!$E$25)*BA21*BA18</f>
        <v>4.7624455408219963E-3</v>
      </c>
      <c r="BB685" s="329">
        <f>+SAP_Leadsheet!$E$49*(SAP_Leadsheet!$E$22+SAP_Leadsheet!$E$25)*BB21*BB18</f>
        <v>4.5856220677716747E-3</v>
      </c>
      <c r="BC685" s="329">
        <f>+SAP_Leadsheet!$E$49*(SAP_Leadsheet!$E$22+SAP_Leadsheet!$E$25)*BC21*BC18</f>
        <v>4.4677397524047931E-3</v>
      </c>
      <c r="BD685" s="329">
        <f>+SAP_Leadsheet!$E$49*(SAP_Leadsheet!$E$22+SAP_Leadsheet!$E$25)*BD21*BD18</f>
        <v>4.3498574370379114E-3</v>
      </c>
      <c r="BE685" s="329">
        <f>+SAP_Leadsheet!$E$49*(SAP_Leadsheet!$E$22+SAP_Leadsheet!$E$25)*BE21*BE18</f>
        <v>4.2319751216710307E-3</v>
      </c>
      <c r="BF685" s="329">
        <f>+SAP_Leadsheet!$E$49*(SAP_Leadsheet!$E$22+SAP_Leadsheet!$E$25)*BF21*BF18</f>
        <v>4.1140928063041491E-3</v>
      </c>
      <c r="BG685" s="329">
        <f>+SAP_Leadsheet!$E$49*(SAP_Leadsheet!$E$22+SAP_Leadsheet!$E$25)*BG21*BG18</f>
        <v>3.9962104909372674E-3</v>
      </c>
      <c r="BH685" s="329">
        <f>+SAP_Leadsheet!$E$49*(SAP_Leadsheet!$E$22+SAP_Leadsheet!$E$25)*BH21*BH18</f>
        <v>3.8783281755703863E-3</v>
      </c>
      <c r="BI685" s="329">
        <f>+SAP_Leadsheet!$E$49*(SAP_Leadsheet!$E$22+SAP_Leadsheet!$E$25)*BI21*BI18</f>
        <v>3.7604458602035051E-3</v>
      </c>
      <c r="BJ685" s="329">
        <f>+SAP_Leadsheet!$E$49*(SAP_Leadsheet!$E$22+SAP_Leadsheet!$E$25)*BJ21*BJ18</f>
        <v>3.6425635448366239E-3</v>
      </c>
      <c r="BK685" s="329">
        <f>+SAP_Leadsheet!$E$49*(SAP_Leadsheet!$E$22+SAP_Leadsheet!$E$25)*BK21*BK18</f>
        <v>3.5246812294697422E-3</v>
      </c>
      <c r="BL685" s="329">
        <f>+SAP_Leadsheet!$E$49*(SAP_Leadsheet!$E$22+SAP_Leadsheet!$E$25)*BL21*BL18</f>
        <v>3.4067989141028611E-3</v>
      </c>
      <c r="BM685" s="329">
        <f>+SAP_Leadsheet!$E$49*(SAP_Leadsheet!$E$22+SAP_Leadsheet!$E$25)*BM21*BM18</f>
        <v>3.2889165987359794E-3</v>
      </c>
      <c r="BN685" s="329">
        <f>+SAP_Leadsheet!$E$49*(SAP_Leadsheet!$E$22+SAP_Leadsheet!$E$25)*BN21*BN18</f>
        <v>3.1120931256856574E-3</v>
      </c>
      <c r="BO685" s="329"/>
      <c r="BP685" s="329"/>
      <c r="BQ685" s="329"/>
      <c r="BR685" s="329"/>
      <c r="BS685" s="329"/>
      <c r="BT685" s="329"/>
      <c r="BU685" s="329"/>
      <c r="BV685" s="329"/>
      <c r="BW685" s="329"/>
      <c r="BX685" s="329"/>
      <c r="BY685" s="329"/>
      <c r="BZ685" s="329"/>
      <c r="CA685" s="253"/>
      <c r="CB685" s="253"/>
      <c r="CC685" s="253"/>
      <c r="CD685" s="253"/>
      <c r="CE685" s="253"/>
      <c r="CF685" s="253"/>
      <c r="CG685" s="253"/>
      <c r="CH685" s="253"/>
      <c r="CI685" s="253"/>
      <c r="CJ685" s="253"/>
      <c r="CK685" s="253"/>
      <c r="CL685" s="253"/>
    </row>
    <row r="686" spans="1:90" x14ac:dyDescent="0.15">
      <c r="D686" s="8" t="s">
        <v>345</v>
      </c>
      <c r="F686" s="8" t="s">
        <v>461</v>
      </c>
      <c r="G686" s="329" cm="1">
        <f t="array" ref="G686">IF(OR(G7=1,G7=13,G7=25,G7=37,G7=49),G19*SAP_Leadsheet!$E$65*SAP_Leadsheet!$E$64*INDEX(SAP_Leadsheet!$E$66:$I$66,0,G6),0)</f>
        <v>0</v>
      </c>
      <c r="H686" s="329" cm="1">
        <f t="array" ref="H686">IF(OR(H7=1,H7=13,H7=25,H7=37,H7=49),H19*SAP_Leadsheet!$E$65*SAP_Leadsheet!$E$64*INDEX(SAP_Leadsheet!$E$66:$I$66,0,H6),0)</f>
        <v>0</v>
      </c>
      <c r="I686" s="329" cm="1">
        <f t="array" ref="I686">IF(OR(I7=1,I7=13,I7=25,I7=37,I7=49),I19*SAP_Leadsheet!$E$65*SAP_Leadsheet!$E$64*INDEX(SAP_Leadsheet!$E$66:$I$66,0,I6),0)</f>
        <v>0</v>
      </c>
      <c r="J686" s="329" cm="1">
        <f t="array" ref="J686">IF(OR(J7=1,J7=13,J7=25,J7=37,J7=49),J19*SAP_Leadsheet!$E$65*SAP_Leadsheet!$E$64*INDEX(SAP_Leadsheet!$E$66:$I$66,0,J6),0)</f>
        <v>0</v>
      </c>
      <c r="K686" s="329" cm="1">
        <f t="array" ref="K686">IF(OR(K7=1,K7=13,K7=25,K7=37,K7=49),K19*SAP_Leadsheet!$E$65*SAP_Leadsheet!$E$64*INDEX(SAP_Leadsheet!$E$66:$I$66,0,K6),0)</f>
        <v>0</v>
      </c>
      <c r="L686" s="329" cm="1">
        <f t="array" ref="L686">IF(OR(L7=1,L7=13,L7=25,L7=37,L7=49),L19*SAP_Leadsheet!$E$65*SAP_Leadsheet!$E$64*INDEX(SAP_Leadsheet!$E$66:$I$66,0,L6),0)</f>
        <v>0</v>
      </c>
      <c r="M686" s="329" cm="1">
        <f t="array" ref="M686">IF(OR(M7=1,M7=13,M7=25,M7=37,M7=49),M19*SAP_Leadsheet!$E$65*SAP_Leadsheet!$E$64*INDEX(SAP_Leadsheet!$E$66:$I$66,0,M6),0)</f>
        <v>0</v>
      </c>
      <c r="N686" s="329" cm="1">
        <f t="array" ref="N686">IF(OR(N7=1,N7=13,N7=25,N7=37,N7=49),N19*SAP_Leadsheet!$E$65*SAP_Leadsheet!$E$64*INDEX(SAP_Leadsheet!$E$66:$I$66,0,N6),0)</f>
        <v>0</v>
      </c>
      <c r="O686" s="329" cm="1">
        <f t="array" ref="O686">IF(OR(O7=1,O7=13,O7=25,O7=37,O7=49),O19*SAP_Leadsheet!$E$65*SAP_Leadsheet!$E$64*INDEX(SAP_Leadsheet!$E$66:$I$66,0,O6),0)</f>
        <v>0</v>
      </c>
      <c r="P686" s="329" cm="1">
        <f t="array" ref="P686">IF(OR(P7=1,P7=13,P7=25,P7=37,P7=49),P19*SAP_Leadsheet!$E$65*SAP_Leadsheet!$E$64*INDEX(SAP_Leadsheet!$E$66:$I$66,0,P6),0)</f>
        <v>0</v>
      </c>
      <c r="Q686" s="329" cm="1">
        <f t="array" ref="Q686">IF(OR(Q7=1,Q7=13,Q7=25,Q7=37,Q7=49),Q19*SAP_Leadsheet!$E$65*SAP_Leadsheet!$E$64*INDEX(SAP_Leadsheet!$E$66:$I$66,0,Q6),0)</f>
        <v>0</v>
      </c>
      <c r="R686" s="329" cm="1">
        <f t="array" ref="R686">IF(OR(R7=1,R7=13,R7=25,R7=37,R7=49),R19*SAP_Leadsheet!$E$65*SAP_Leadsheet!$E$64*INDEX(SAP_Leadsheet!$E$66:$I$66,0,R6),0)</f>
        <v>0</v>
      </c>
      <c r="S686" s="329" cm="1">
        <f t="array" ref="S686">IF(OR(S7=1,S7=13,S7=25,S7=37,S7=49),S19*SAP_Leadsheet!$E$65*SAP_Leadsheet!$E$64*INDEX(SAP_Leadsheet!$E$66:$I$66,0,S6),0)</f>
        <v>0</v>
      </c>
      <c r="T686" s="329" cm="1">
        <f t="array" ref="T686">IF(OR(T7=1,T7=13,T7=25,T7=37,T7=49),T19*SAP_Leadsheet!$E$65*SAP_Leadsheet!$E$64*INDEX(SAP_Leadsheet!$E$66:$I$66,0,T6),0)</f>
        <v>0</v>
      </c>
      <c r="U686" s="329" cm="1">
        <f t="array" ref="U686">IF(OR(U7=1,U7=13,U7=25,U7=37,U7=49),U19*SAP_Leadsheet!$E$65*SAP_Leadsheet!$E$64*INDEX(SAP_Leadsheet!$E$66:$I$66,0,U6),0)</f>
        <v>0</v>
      </c>
      <c r="V686" s="329" cm="1">
        <f t="array" ref="V686">IF(OR(V7=1,V7=13,V7=25,V7=37,V7=49),V19*SAP_Leadsheet!$E$65*SAP_Leadsheet!$E$64*INDEX(SAP_Leadsheet!$E$66:$I$66,0,V6),0)</f>
        <v>0</v>
      </c>
      <c r="W686" s="329" cm="1">
        <f t="array" ref="W686">IF(OR(W7=1,W7=13,W7=25,W7=37,W7=49),W19*SAP_Leadsheet!$E$65*SAP_Leadsheet!$E$64*INDEX(SAP_Leadsheet!$E$66:$I$66,0,W6),0)</f>
        <v>0</v>
      </c>
      <c r="X686" s="329" cm="1">
        <f t="array" ref="X686">IF(OR(X7=1,X7=13,X7=25,X7=37,X7=49),X19*SAP_Leadsheet!$E$65*SAP_Leadsheet!$E$64*INDEX(SAP_Leadsheet!$E$66:$I$66,0,X6),0)</f>
        <v>0</v>
      </c>
      <c r="Y686" s="329" cm="1">
        <f t="array" ref="Y686">IF(OR(Y7=1,Y7=13,Y7=25,Y7=37,Y7=49),Y19*SAP_Leadsheet!$E$65*SAP_Leadsheet!$E$64*INDEX(SAP_Leadsheet!$E$66:$I$66,0,Y6),0)</f>
        <v>0</v>
      </c>
      <c r="Z686" s="329" cm="1">
        <f t="array" ref="Z686">IF(OR(Z7=1,Z7=13,Z7=25,Z7=37,Z7=49),Z19*SAP_Leadsheet!$E$65*SAP_Leadsheet!$E$64*INDEX(SAP_Leadsheet!$E$66:$I$66,0,Z6),0)</f>
        <v>0</v>
      </c>
      <c r="AA686" s="329" cm="1">
        <f t="array" ref="AA686">IF(OR(AA7=1,AA7=13,AA7=25,AA7=37,AA7=49),AA19*SAP_Leadsheet!$E$65*SAP_Leadsheet!$E$64*INDEX(SAP_Leadsheet!$E$66:$I$66,0,AA6),0)</f>
        <v>0</v>
      </c>
      <c r="AB686" s="329" cm="1">
        <f t="array" ref="AB686">IF(OR(AB7=1,AB7=13,AB7=25,AB7=37,AB7=49),AB19*SAP_Leadsheet!$E$65*SAP_Leadsheet!$E$64*INDEX(SAP_Leadsheet!$E$66:$I$66,0,AB6),0)</f>
        <v>0</v>
      </c>
      <c r="AC686" s="329" cm="1">
        <f t="array" ref="AC686">IF(OR(AC7=1,AC7=13,AC7=25,AC7=37,AC7=49),AC19*SAP_Leadsheet!$E$65*SAP_Leadsheet!$E$64*INDEX(SAP_Leadsheet!$E$66:$I$66,0,AC6),0)</f>
        <v>0</v>
      </c>
      <c r="AD686" s="329" cm="1">
        <f t="array" ref="AD686">IF(OR(AD7=1,AD7=13,AD7=25,AD7=37,AD7=49),AD19*SAP_Leadsheet!$E$65*SAP_Leadsheet!$E$64*INDEX(SAP_Leadsheet!$E$66:$I$66,0,AD6),0)</f>
        <v>0</v>
      </c>
      <c r="AE686" s="329" cm="1">
        <f t="array" ref="AE686">IF(OR(AE7=1,AE7=13,AE7=25,AE7=37,AE7=49),AE19*SAP_Leadsheet!$E$65*SAP_Leadsheet!$E$64*INDEX(SAP_Leadsheet!$E$66:$I$66,0,AE6),0)</f>
        <v>0</v>
      </c>
      <c r="AF686" s="329" cm="1">
        <f t="array" ref="AF686">IF(OR(AF7=1,AF7=13,AF7=25,AF7=37,AF7=49),AF19*SAP_Leadsheet!$E$65*SAP_Leadsheet!$E$64*INDEX(SAP_Leadsheet!$E$66:$I$66,0,AF6),0)</f>
        <v>0</v>
      </c>
      <c r="AG686" s="329" cm="1">
        <f t="array" ref="AG686">IF(OR(AG7=1,AG7=13,AG7=25,AG7=37,AG7=49),AG19*SAP_Leadsheet!$E$65*SAP_Leadsheet!$E$64*INDEX(SAP_Leadsheet!$E$66:$I$66,0,AG6),0)</f>
        <v>0</v>
      </c>
      <c r="AH686" s="329" cm="1">
        <f t="array" ref="AH686">IF(OR(AH7=1,AH7=13,AH7=25,AH7=37,AH7=49),AH19*SAP_Leadsheet!$E$65*SAP_Leadsheet!$E$64*INDEX(SAP_Leadsheet!$E$66:$I$66,0,AH6),0)</f>
        <v>0</v>
      </c>
      <c r="AI686" s="329" cm="1">
        <f t="array" ref="AI686">IF(OR(AI7=1,AI7=13,AI7=25,AI7=37,AI7=49),AI19*SAP_Leadsheet!$E$65*SAP_Leadsheet!$E$64*INDEX(SAP_Leadsheet!$E$66:$I$66,0,AI6),0)</f>
        <v>0</v>
      </c>
      <c r="AJ686" s="329" cm="1">
        <f t="array" ref="AJ686">IF(OR(AJ7=1,AJ7=13,AJ7=25,AJ7=37,AJ7=49),AJ19*SAP_Leadsheet!$E$65*SAP_Leadsheet!$E$64*INDEX(SAP_Leadsheet!$E$66:$I$66,0,AJ6),0)</f>
        <v>0</v>
      </c>
      <c r="AK686" s="329" cm="1">
        <f t="array" ref="AK686">IF(OR(AK7=1,AK7=13,AK7=25,AK7=37,AK7=49),AK19*SAP_Leadsheet!$E$65*SAP_Leadsheet!$E$64*INDEX(SAP_Leadsheet!$E$66:$I$66,0,AK6),0)</f>
        <v>0</v>
      </c>
      <c r="AL686" s="329" cm="1">
        <f t="array" ref="AL686">IF(OR(AL7=1,AL7=13,AL7=25,AL7=37,AL7=49),AL19*SAP_Leadsheet!$E$65*SAP_Leadsheet!$E$64*INDEX(SAP_Leadsheet!$E$66:$I$66,0,AL6),0)</f>
        <v>0</v>
      </c>
      <c r="AM686" s="329" cm="1">
        <f t="array" ref="AM686">IF(OR(AM7=1,AM7=13,AM7=25,AM7=37,AM7=49),AM19*SAP_Leadsheet!$E$65*SAP_Leadsheet!$E$64*INDEX(SAP_Leadsheet!$E$66:$I$66,0,AM6),0)</f>
        <v>0</v>
      </c>
      <c r="AN686" s="329" cm="1">
        <f t="array" ref="AN686">IF(OR(AN7=1,AN7=13,AN7=25,AN7=37,AN7=49),AN19*SAP_Leadsheet!$E$65*SAP_Leadsheet!$E$64*INDEX(SAP_Leadsheet!$E$66:$I$66,0,AN6),0)</f>
        <v>0</v>
      </c>
      <c r="AO686" s="329" cm="1">
        <f t="array" ref="AO686">IF(OR(AO7=1,AO7=13,AO7=25,AO7=37,AO7=49),AO19*SAP_Leadsheet!$E$65*SAP_Leadsheet!$E$64*INDEX(SAP_Leadsheet!$E$66:$I$66,0,AO6),0)</f>
        <v>0</v>
      </c>
      <c r="AP686" s="329" cm="1">
        <f t="array" ref="AP686">IF(OR(AP7=1,AP7=13,AP7=25,AP7=37,AP7=49),AP19*SAP_Leadsheet!$E$65*SAP_Leadsheet!$E$64*INDEX(SAP_Leadsheet!$E$66:$I$66,0,AP6),0)</f>
        <v>0</v>
      </c>
      <c r="AQ686" s="329" cm="1">
        <f t="array" ref="AQ686">IF(OR(AQ7=1,AQ7=13,AQ7=25,AQ7=37,AQ7=49),AQ19*SAP_Leadsheet!$E$65*SAP_Leadsheet!$E$64*INDEX(SAP_Leadsheet!$E$66:$I$66,0,AQ6),0)</f>
        <v>0</v>
      </c>
      <c r="AR686" s="329" cm="1">
        <f t="array" ref="AR686">IF(OR(AR7=1,AR7=13,AR7=25,AR7=37,AR7=49),AR19*SAP_Leadsheet!$E$65*SAP_Leadsheet!$E$64*INDEX(SAP_Leadsheet!$E$66:$I$66,0,AR6),0)</f>
        <v>0</v>
      </c>
      <c r="AS686" s="329" cm="1">
        <f t="array" ref="AS686">IF(OR(AS7=1,AS7=13,AS7=25,AS7=37,AS7=49),AS19*SAP_Leadsheet!$E$65*SAP_Leadsheet!$E$64*INDEX(SAP_Leadsheet!$E$66:$I$66,0,AS6),0)</f>
        <v>0</v>
      </c>
      <c r="AT686" s="329" cm="1">
        <f t="array" ref="AT686">IF(OR(AT7=1,AT7=13,AT7=25,AT7=37,AT7=49),AT19*SAP_Leadsheet!$E$65*SAP_Leadsheet!$E$64*INDEX(SAP_Leadsheet!$E$66:$I$66,0,AT6),0)</f>
        <v>0</v>
      </c>
      <c r="AU686" s="329" cm="1">
        <f t="array" ref="AU686">IF(OR(AU7=1,AU7=13,AU7=25,AU7=37,AU7=49),AU19*SAP_Leadsheet!$E$65*SAP_Leadsheet!$E$64*INDEX(SAP_Leadsheet!$E$66:$I$66,0,AU6),0)</f>
        <v>0</v>
      </c>
      <c r="AV686" s="329" cm="1">
        <f t="array" ref="AV686">IF(OR(AV7=1,AV7=13,AV7=25,AV7=37,AV7=49),AV19*SAP_Leadsheet!$E$65*SAP_Leadsheet!$E$64*INDEX(SAP_Leadsheet!$E$66:$I$66,0,AV6),0)</f>
        <v>0</v>
      </c>
      <c r="AW686" s="329" cm="1">
        <f t="array" ref="AW686">IF(OR(AW7=1,AW7=13,AW7=25,AW7=37,AW7=49),AW19*SAP_Leadsheet!$E$65*SAP_Leadsheet!$E$64*INDEX(SAP_Leadsheet!$E$66:$I$66,0,AW6),0)</f>
        <v>0</v>
      </c>
      <c r="AX686" s="329" cm="1">
        <f t="array" ref="AX686">IF(OR(AX7=1,AX7=13,AX7=25,AX7=37,AX7=49),AX19*SAP_Leadsheet!$E$65*SAP_Leadsheet!$E$64*INDEX(SAP_Leadsheet!$E$66:$I$66,0,AX6),0)</f>
        <v>0</v>
      </c>
      <c r="AY686" s="329" cm="1">
        <f t="array" ref="AY686">IF(OR(AY7=1,AY7=13,AY7=25,AY7=37,AY7=49),AY19*SAP_Leadsheet!$E$65*SAP_Leadsheet!$E$64*INDEX(SAP_Leadsheet!$E$66:$I$66,0,AY6),0)</f>
        <v>0</v>
      </c>
      <c r="AZ686" s="329" cm="1">
        <f t="array" ref="AZ686">IF(OR(AZ7=1,AZ7=13,AZ7=25,AZ7=37,AZ7=49),AZ19*SAP_Leadsheet!$E$65*SAP_Leadsheet!$E$64*INDEX(SAP_Leadsheet!$E$66:$I$66,0,AZ6),0)</f>
        <v>0</v>
      </c>
      <c r="BA686" s="329" cm="1">
        <f t="array" ref="BA686">IF(OR(BA7=1,BA7=13,BA7=25,BA7=37,BA7=49),BA19*SAP_Leadsheet!$E$65*SAP_Leadsheet!$E$64*INDEX(SAP_Leadsheet!$E$66:$I$66,0,BA6),0)</f>
        <v>0</v>
      </c>
      <c r="BB686" s="329" cm="1">
        <f t="array" ref="BB686">IF(OR(BB7=1,BB7=13,BB7=25,BB7=37,BB7=49),BB19*SAP_Leadsheet!$E$65*SAP_Leadsheet!$E$64*INDEX(SAP_Leadsheet!$E$66:$I$66,0,BB6),0)</f>
        <v>0</v>
      </c>
      <c r="BC686" s="329" cm="1">
        <f t="array" ref="BC686">IF(OR(BC7=1,BC7=13,BC7=25,BC7=37,BC7=49),BC19*SAP_Leadsheet!$E$65*SAP_Leadsheet!$E$64*INDEX(SAP_Leadsheet!$E$66:$I$66,0,BC6),0)</f>
        <v>0</v>
      </c>
      <c r="BD686" s="329" cm="1">
        <f t="array" ref="BD686">IF(OR(BD7=1,BD7=13,BD7=25,BD7=37,BD7=49),BD19*SAP_Leadsheet!$E$65*SAP_Leadsheet!$E$64*INDEX(SAP_Leadsheet!$E$66:$I$66,0,BD6),0)</f>
        <v>0</v>
      </c>
      <c r="BE686" s="329" cm="1">
        <f t="array" ref="BE686">IF(OR(BE7=1,BE7=13,BE7=25,BE7=37,BE7=49),BE19*SAP_Leadsheet!$E$65*SAP_Leadsheet!$E$64*INDEX(SAP_Leadsheet!$E$66:$I$66,0,BE6),0)</f>
        <v>0</v>
      </c>
      <c r="BF686" s="329" cm="1">
        <f t="array" ref="BF686">IF(OR(BF7=1,BF7=13,BF7=25,BF7=37,BF7=49),BF19*SAP_Leadsheet!$E$65*SAP_Leadsheet!$E$64*INDEX(SAP_Leadsheet!$E$66:$I$66,0,BF6),0)</f>
        <v>0</v>
      </c>
      <c r="BG686" s="329" cm="1">
        <f t="array" ref="BG686">IF(OR(BG7=1,BG7=13,BG7=25,BG7=37,BG7=49),BG19*SAP_Leadsheet!$E$65*SAP_Leadsheet!$E$64*INDEX(SAP_Leadsheet!$E$66:$I$66,0,BG6),0)</f>
        <v>0</v>
      </c>
      <c r="BH686" s="329" cm="1">
        <f t="array" ref="BH686">IF(OR(BH7=1,BH7=13,BH7=25,BH7=37,BH7=49),BH19*SAP_Leadsheet!$E$65*SAP_Leadsheet!$E$64*INDEX(SAP_Leadsheet!$E$66:$I$66,0,BH6),0)</f>
        <v>0</v>
      </c>
      <c r="BI686" s="329" cm="1">
        <f t="array" ref="BI686">IF(OR(BI7=1,BI7=13,BI7=25,BI7=37,BI7=49),BI19*SAP_Leadsheet!$E$65*SAP_Leadsheet!$E$64*INDEX(SAP_Leadsheet!$E$66:$I$66,0,BI6),0)</f>
        <v>0</v>
      </c>
      <c r="BJ686" s="329" cm="1">
        <f t="array" ref="BJ686">IF(OR(BJ7=1,BJ7=13,BJ7=25,BJ7=37,BJ7=49),BJ19*SAP_Leadsheet!$E$65*SAP_Leadsheet!$E$64*INDEX(SAP_Leadsheet!$E$66:$I$66,0,BJ6),0)</f>
        <v>0</v>
      </c>
      <c r="BK686" s="329" cm="1">
        <f t="array" ref="BK686">IF(OR(BK7=1,BK7=13,BK7=25,BK7=37,BK7=49),BK19*SAP_Leadsheet!$E$65*SAP_Leadsheet!$E$64*INDEX(SAP_Leadsheet!$E$66:$I$66,0,BK6),0)</f>
        <v>0</v>
      </c>
      <c r="BL686" s="329" cm="1">
        <f t="array" ref="BL686">IF(OR(BL7=1,BL7=13,BL7=25,BL7=37,BL7=49),BL19*SAP_Leadsheet!$E$65*SAP_Leadsheet!$E$64*INDEX(SAP_Leadsheet!$E$66:$I$66,0,BL6),0)</f>
        <v>0</v>
      </c>
      <c r="BM686" s="329" cm="1">
        <f t="array" ref="BM686">IF(OR(BM7=1,BM7=13,BM7=25,BM7=37,BM7=49),BM19*SAP_Leadsheet!$E$65*SAP_Leadsheet!$E$64*INDEX(SAP_Leadsheet!$E$66:$I$66,0,BM6),0)</f>
        <v>0</v>
      </c>
      <c r="BN686" s="329" cm="1">
        <f t="array" ref="BN686">IF(OR(BN7=1,BN7=13,BN7=25,BN7=37,BN7=49),BN19*SAP_Leadsheet!$E$65*SAP_Leadsheet!$E$64*INDEX(SAP_Leadsheet!$E$66:$I$66,0,BN6),0)</f>
        <v>0</v>
      </c>
      <c r="BO686" s="329"/>
      <c r="BP686" s="329"/>
      <c r="BQ686" s="329"/>
      <c r="BR686" s="329"/>
      <c r="BS686" s="329"/>
      <c r="BT686" s="329"/>
      <c r="BU686" s="329"/>
      <c r="BV686" s="329"/>
      <c r="BW686" s="329"/>
      <c r="BX686" s="329"/>
      <c r="BY686" s="329"/>
      <c r="BZ686" s="329"/>
      <c r="CA686" s="253"/>
      <c r="CB686" s="253"/>
      <c r="CC686" s="253"/>
      <c r="CD686" s="253"/>
      <c r="CE686" s="253"/>
      <c r="CF686" s="253"/>
      <c r="CG686" s="253"/>
      <c r="CH686" s="253"/>
      <c r="CI686" s="253"/>
      <c r="CJ686" s="253"/>
      <c r="CK686" s="253"/>
      <c r="CL686" s="253"/>
    </row>
    <row r="687" spans="1:90" x14ac:dyDescent="0.15">
      <c r="D687" s="8" t="s">
        <v>43</v>
      </c>
      <c r="F687" s="8" t="s">
        <v>461</v>
      </c>
      <c r="G687" s="329">
        <f>SAP_Leadsheet!$E$58*G611</f>
        <v>2.9829656649130166E-2</v>
      </c>
      <c r="H687" s="329">
        <f>SAP_Leadsheet!$E$58*H611</f>
        <v>2.9432742077545017E-2</v>
      </c>
      <c r="I687" s="329">
        <f>SAP_Leadsheet!$E$58*I611</f>
        <v>2.9035827505959868E-2</v>
      </c>
      <c r="J687" s="329">
        <f>SAP_Leadsheet!$E$58*J611</f>
        <v>2.8638912934374715E-2</v>
      </c>
      <c r="K687" s="329">
        <f>SAP_Leadsheet!$E$58*K611</f>
        <v>2.8241998362789563E-2</v>
      </c>
      <c r="L687" s="329">
        <f>SAP_Leadsheet!$E$58*L611</f>
        <v>2.7845083791204418E-2</v>
      </c>
      <c r="M687" s="329">
        <f>SAP_Leadsheet!$E$58*M611</f>
        <v>2.7448169219619265E-2</v>
      </c>
      <c r="N687" s="329">
        <f>SAP_Leadsheet!$E$58*N611</f>
        <v>2.7051254648034109E-2</v>
      </c>
      <c r="O687" s="329">
        <f>SAP_Leadsheet!$E$58*O611</f>
        <v>2.6654340076448957E-2</v>
      </c>
      <c r="P687" s="329">
        <f>SAP_Leadsheet!$E$58*P611</f>
        <v>2.6257425504863811E-2</v>
      </c>
      <c r="Q687" s="329">
        <f>SAP_Leadsheet!$E$58*Q611</f>
        <v>2.5860510933278659E-2</v>
      </c>
      <c r="R687" s="329">
        <f>SAP_Leadsheet!$E$58*R611</f>
        <v>2.5036149899986423E-2</v>
      </c>
      <c r="S687" s="329">
        <f>SAP_Leadsheet!$E$58*S611</f>
        <v>2.4608703438279339E-2</v>
      </c>
      <c r="T687" s="329">
        <f>SAP_Leadsheet!$E$58*T611</f>
        <v>2.4181256976572248E-2</v>
      </c>
      <c r="U687" s="329">
        <f>SAP_Leadsheet!$E$58*U611</f>
        <v>2.3753810514865165E-2</v>
      </c>
      <c r="V687" s="329">
        <f>SAP_Leadsheet!$E$58*V611</f>
        <v>2.3326364053158081E-2</v>
      </c>
      <c r="W687" s="329">
        <f>SAP_Leadsheet!$E$58*W611</f>
        <v>2.2898917591450994E-2</v>
      </c>
      <c r="X687" s="329">
        <f>SAP_Leadsheet!$E$58*X611</f>
        <v>2.247147112974391E-2</v>
      </c>
      <c r="Y687" s="329">
        <f>SAP_Leadsheet!$E$58*Y611</f>
        <v>2.2044024668036826E-2</v>
      </c>
      <c r="Z687" s="329">
        <f>SAP_Leadsheet!$E$58*Z611</f>
        <v>2.1616578206329735E-2</v>
      </c>
      <c r="AA687" s="329">
        <f>SAP_Leadsheet!$E$58*AA611</f>
        <v>2.1189131744622652E-2</v>
      </c>
      <c r="AB687" s="329">
        <f>SAP_Leadsheet!$E$58*AB611</f>
        <v>2.0761685282915564E-2</v>
      </c>
      <c r="AC687" s="329">
        <f>SAP_Leadsheet!$E$58*AC611</f>
        <v>2.0334238821208477E-2</v>
      </c>
      <c r="AD687" s="329">
        <f>SAP_Leadsheet!$E$58*AD611</f>
        <v>1.9570941568160111E-2</v>
      </c>
      <c r="AE687" s="329">
        <f>SAP_Leadsheet!$E$58*AE611</f>
        <v>1.9265622666940763E-2</v>
      </c>
      <c r="AF687" s="329">
        <f>SAP_Leadsheet!$E$58*AF611</f>
        <v>1.8960303765721415E-2</v>
      </c>
      <c r="AG687" s="329">
        <f>SAP_Leadsheet!$E$58*AG611</f>
        <v>1.865498486450207E-2</v>
      </c>
      <c r="AH687" s="329">
        <f>SAP_Leadsheet!$E$58*AH611</f>
        <v>1.8349665963282722E-2</v>
      </c>
      <c r="AI687" s="329">
        <f>SAP_Leadsheet!$E$58*AI611</f>
        <v>1.8044347062063374E-2</v>
      </c>
      <c r="AJ687" s="329">
        <f>SAP_Leadsheet!$E$58*AJ611</f>
        <v>1.7739028160844033E-2</v>
      </c>
      <c r="AK687" s="329">
        <f>SAP_Leadsheet!$E$58*AK611</f>
        <v>1.7433709259624685E-2</v>
      </c>
      <c r="AL687" s="329">
        <f>SAP_Leadsheet!$E$58*AL611</f>
        <v>1.7128390358405337E-2</v>
      </c>
      <c r="AM687" s="329">
        <f>SAP_Leadsheet!$E$58*AM611</f>
        <v>1.6823071457185989E-2</v>
      </c>
      <c r="AN687" s="329">
        <f>SAP_Leadsheet!$E$58*AN611</f>
        <v>1.6517752555966641E-2</v>
      </c>
      <c r="AO687" s="329">
        <f>SAP_Leadsheet!$E$58*AO611</f>
        <v>1.6212433654747296E-2</v>
      </c>
      <c r="AP687" s="329">
        <f>SAP_Leadsheet!$E$58*AP611</f>
        <v>1.5693391522674405E-2</v>
      </c>
      <c r="AQ687" s="329">
        <f>SAP_Leadsheet!$E$58*AQ611</f>
        <v>1.538807262145506E-2</v>
      </c>
      <c r="AR687" s="329">
        <f>SAP_Leadsheet!$E$58*AR611</f>
        <v>1.5082753720235712E-2</v>
      </c>
      <c r="AS687" s="329">
        <f>SAP_Leadsheet!$E$58*AS611</f>
        <v>1.4777434819016364E-2</v>
      </c>
      <c r="AT687" s="329">
        <f>SAP_Leadsheet!$E$58*AT611</f>
        <v>1.4472115917797016E-2</v>
      </c>
      <c r="AU687" s="329">
        <f>SAP_Leadsheet!$E$58*AU611</f>
        <v>1.416679701657767E-2</v>
      </c>
      <c r="AV687" s="329">
        <f>SAP_Leadsheet!$E$58*AV611</f>
        <v>1.3861478115358325E-2</v>
      </c>
      <c r="AW687" s="329">
        <f>SAP_Leadsheet!$E$58*AW611</f>
        <v>1.3556159214138977E-2</v>
      </c>
      <c r="AX687" s="329">
        <f>SAP_Leadsheet!$E$58*AX611</f>
        <v>1.3250840312919631E-2</v>
      </c>
      <c r="AY687" s="329">
        <f>SAP_Leadsheet!$E$58*AY611</f>
        <v>1.2945521411700283E-2</v>
      </c>
      <c r="AZ687" s="329">
        <f>SAP_Leadsheet!$E$58*AZ611</f>
        <v>1.2640202510480935E-2</v>
      </c>
      <c r="BA687" s="329">
        <f>SAP_Leadsheet!$E$58*BA611</f>
        <v>1.2334883609261587E-2</v>
      </c>
      <c r="BB687" s="329">
        <f>SAP_Leadsheet!$E$58*BB611</f>
        <v>1.1876905257432568E-2</v>
      </c>
      <c r="BC687" s="329">
        <f>SAP_Leadsheet!$E$58*BC611</f>
        <v>1.157158635621322E-2</v>
      </c>
      <c r="BD687" s="329">
        <f>SAP_Leadsheet!$E$58*BD611</f>
        <v>1.1266267454993872E-2</v>
      </c>
      <c r="BE687" s="329">
        <f>SAP_Leadsheet!$E$58*BE611</f>
        <v>1.096094855377453E-2</v>
      </c>
      <c r="BF687" s="329">
        <f>SAP_Leadsheet!$E$58*BF611</f>
        <v>1.0655629652555182E-2</v>
      </c>
      <c r="BG687" s="329">
        <f>SAP_Leadsheet!$E$58*BG611</f>
        <v>1.0350310751335834E-2</v>
      </c>
      <c r="BH687" s="329">
        <f>SAP_Leadsheet!$E$58*BH611</f>
        <v>1.0044991850116486E-2</v>
      </c>
      <c r="BI687" s="329">
        <f>SAP_Leadsheet!$E$58*BI611</f>
        <v>9.739672948897141E-3</v>
      </c>
      <c r="BJ687" s="329">
        <f>SAP_Leadsheet!$E$58*BJ611</f>
        <v>9.434354047677793E-3</v>
      </c>
      <c r="BK687" s="329">
        <f>SAP_Leadsheet!$E$58*BK611</f>
        <v>9.1290351464584467E-3</v>
      </c>
      <c r="BL687" s="329">
        <f>SAP_Leadsheet!$E$58*BL611</f>
        <v>8.8237162452390987E-3</v>
      </c>
      <c r="BM687" s="329">
        <f>SAP_Leadsheet!$E$58*BM611</f>
        <v>8.5183973440197524E-3</v>
      </c>
      <c r="BN687" s="329">
        <f>SAP_Leadsheet!$E$58*BN611</f>
        <v>8.0604189921907321E-3</v>
      </c>
      <c r="BO687" s="329"/>
      <c r="BP687" s="329"/>
      <c r="BQ687" s="329"/>
      <c r="BR687" s="329"/>
      <c r="BS687" s="329"/>
      <c r="BT687" s="329"/>
      <c r="BU687" s="329"/>
      <c r="BV687" s="329"/>
      <c r="BW687" s="329"/>
      <c r="BX687" s="329"/>
      <c r="BY687" s="329"/>
      <c r="BZ687" s="329"/>
      <c r="CA687" s="253"/>
      <c r="CB687" s="253"/>
      <c r="CC687" s="253"/>
      <c r="CD687" s="253"/>
      <c r="CE687" s="253"/>
      <c r="CF687" s="253"/>
      <c r="CG687" s="253"/>
      <c r="CH687" s="253"/>
      <c r="CI687" s="253"/>
      <c r="CJ687" s="253"/>
      <c r="CK687" s="253"/>
      <c r="CL687" s="253"/>
    </row>
    <row r="688" spans="1:90" s="325" customFormat="1" x14ac:dyDescent="0.15">
      <c r="A688" s="324"/>
      <c r="D688" s="8" t="s">
        <v>509</v>
      </c>
      <c r="F688" s="8" t="s">
        <v>461</v>
      </c>
      <c r="G688" s="329">
        <f>-G19*SAP_Leadsheet!$E$61</f>
        <v>0</v>
      </c>
      <c r="H688" s="329">
        <f>-H19*SAP_Leadsheet!$E$61</f>
        <v>0</v>
      </c>
      <c r="I688" s="329">
        <f>-I19*SAP_Leadsheet!$E$61</f>
        <v>0</v>
      </c>
      <c r="J688" s="329">
        <f>-J19*SAP_Leadsheet!$E$61</f>
        <v>0</v>
      </c>
      <c r="K688" s="329">
        <f>-K19*SAP_Leadsheet!$E$61</f>
        <v>0</v>
      </c>
      <c r="L688" s="329">
        <f>-L19*SAP_Leadsheet!$E$61</f>
        <v>0</v>
      </c>
      <c r="M688" s="329">
        <f>-M19*SAP_Leadsheet!$E$61</f>
        <v>0</v>
      </c>
      <c r="N688" s="329">
        <f>-N19*SAP_Leadsheet!$E$61</f>
        <v>0</v>
      </c>
      <c r="O688" s="329">
        <f>-O19*SAP_Leadsheet!$E$61</f>
        <v>0</v>
      </c>
      <c r="P688" s="329">
        <f>-P19*SAP_Leadsheet!$E$61</f>
        <v>0</v>
      </c>
      <c r="Q688" s="329">
        <f>-Q19*SAP_Leadsheet!$E$61</f>
        <v>0</v>
      </c>
      <c r="R688" s="329">
        <f>-R19*SAP_Leadsheet!$E$61</f>
        <v>0</v>
      </c>
      <c r="S688" s="329">
        <f>-S19*SAP_Leadsheet!$E$61</f>
        <v>0</v>
      </c>
      <c r="T688" s="329">
        <f>-T19*SAP_Leadsheet!$E$61</f>
        <v>0</v>
      </c>
      <c r="U688" s="329">
        <f>-U19*SAP_Leadsheet!$E$61</f>
        <v>0</v>
      </c>
      <c r="V688" s="329">
        <f>-V19*SAP_Leadsheet!$E$61</f>
        <v>0</v>
      </c>
      <c r="W688" s="329">
        <f>-W19*SAP_Leadsheet!$E$61</f>
        <v>0</v>
      </c>
      <c r="X688" s="329">
        <f>-X19*SAP_Leadsheet!$E$61</f>
        <v>0</v>
      </c>
      <c r="Y688" s="329">
        <f>-Y19*SAP_Leadsheet!$E$61</f>
        <v>0</v>
      </c>
      <c r="Z688" s="329">
        <f>-Z19*SAP_Leadsheet!$E$61</f>
        <v>0</v>
      </c>
      <c r="AA688" s="329">
        <f>-AA19*SAP_Leadsheet!$E$61</f>
        <v>0</v>
      </c>
      <c r="AB688" s="329">
        <f>-AB19*SAP_Leadsheet!$E$61</f>
        <v>0</v>
      </c>
      <c r="AC688" s="329">
        <f>-AC19*SAP_Leadsheet!$E$61</f>
        <v>0</v>
      </c>
      <c r="AD688" s="329">
        <f>-AD19*SAP_Leadsheet!$E$61</f>
        <v>0</v>
      </c>
      <c r="AE688" s="329">
        <f>-AE19*SAP_Leadsheet!$E$61</f>
        <v>0</v>
      </c>
      <c r="AF688" s="329">
        <f>-AF19*SAP_Leadsheet!$E$61</f>
        <v>0</v>
      </c>
      <c r="AG688" s="329">
        <f>-AG19*SAP_Leadsheet!$E$61</f>
        <v>0</v>
      </c>
      <c r="AH688" s="329">
        <f>-AH19*SAP_Leadsheet!$E$61</f>
        <v>0</v>
      </c>
      <c r="AI688" s="329">
        <f>-AI19*SAP_Leadsheet!$E$61</f>
        <v>0</v>
      </c>
      <c r="AJ688" s="329">
        <f>-AJ19*SAP_Leadsheet!$E$61</f>
        <v>0</v>
      </c>
      <c r="AK688" s="329">
        <f>-AK19*SAP_Leadsheet!$E$61</f>
        <v>0</v>
      </c>
      <c r="AL688" s="329">
        <f>-AL19*SAP_Leadsheet!$E$61</f>
        <v>0</v>
      </c>
      <c r="AM688" s="329">
        <f>-AM19*SAP_Leadsheet!$E$61</f>
        <v>0</v>
      </c>
      <c r="AN688" s="329">
        <f>-AN19*SAP_Leadsheet!$E$61</f>
        <v>0</v>
      </c>
      <c r="AO688" s="329">
        <f>-AO19*SAP_Leadsheet!$E$61</f>
        <v>0</v>
      </c>
      <c r="AP688" s="329">
        <f>-AP19*SAP_Leadsheet!$E$61</f>
        <v>0</v>
      </c>
      <c r="AQ688" s="329">
        <f>-AQ19*SAP_Leadsheet!$E$61</f>
        <v>0</v>
      </c>
      <c r="AR688" s="329">
        <f>-AR19*SAP_Leadsheet!$E$61</f>
        <v>0</v>
      </c>
      <c r="AS688" s="329">
        <f>-AS19*SAP_Leadsheet!$E$61</f>
        <v>0</v>
      </c>
      <c r="AT688" s="329">
        <f>-AT19*SAP_Leadsheet!$E$61</f>
        <v>0</v>
      </c>
      <c r="AU688" s="329">
        <f>-AU19*SAP_Leadsheet!$E$61</f>
        <v>0</v>
      </c>
      <c r="AV688" s="329">
        <f>-AV19*SAP_Leadsheet!$E$61</f>
        <v>0</v>
      </c>
      <c r="AW688" s="329">
        <f>-AW19*SAP_Leadsheet!$E$61</f>
        <v>0</v>
      </c>
      <c r="AX688" s="329">
        <f>-AX19*SAP_Leadsheet!$E$61</f>
        <v>0</v>
      </c>
      <c r="AY688" s="329">
        <f>-AY19*SAP_Leadsheet!$E$61</f>
        <v>0</v>
      </c>
      <c r="AZ688" s="329">
        <f>-AZ19*SAP_Leadsheet!$E$61</f>
        <v>0</v>
      </c>
      <c r="BA688" s="329">
        <f>-BA19*SAP_Leadsheet!$E$61</f>
        <v>0</v>
      </c>
      <c r="BB688" s="329">
        <f>-BB19*SAP_Leadsheet!$E$61</f>
        <v>0</v>
      </c>
      <c r="BC688" s="329">
        <f>-BC19*SAP_Leadsheet!$E$61</f>
        <v>0</v>
      </c>
      <c r="BD688" s="329">
        <f>-BD19*SAP_Leadsheet!$E$61</f>
        <v>0</v>
      </c>
      <c r="BE688" s="329">
        <f>-BE19*SAP_Leadsheet!$E$61</f>
        <v>0</v>
      </c>
      <c r="BF688" s="329">
        <f>-BF19*SAP_Leadsheet!$E$61</f>
        <v>0</v>
      </c>
      <c r="BG688" s="329">
        <f>-BG19*SAP_Leadsheet!$E$61</f>
        <v>0</v>
      </c>
      <c r="BH688" s="329">
        <f>-BH19*SAP_Leadsheet!$E$61</f>
        <v>0</v>
      </c>
      <c r="BI688" s="329">
        <f>-BI19*SAP_Leadsheet!$E$61</f>
        <v>0</v>
      </c>
      <c r="BJ688" s="329">
        <f>-BJ19*SAP_Leadsheet!$E$61</f>
        <v>0</v>
      </c>
      <c r="BK688" s="329">
        <f>-BK19*SAP_Leadsheet!$E$61</f>
        <v>0</v>
      </c>
      <c r="BL688" s="329">
        <f>-BL19*SAP_Leadsheet!$E$61</f>
        <v>0</v>
      </c>
      <c r="BM688" s="329">
        <f>-BM19*SAP_Leadsheet!$E$61</f>
        <v>0</v>
      </c>
      <c r="BN688" s="329">
        <f>-BN19*SAP_Leadsheet!$E$61</f>
        <v>0</v>
      </c>
      <c r="BO688" s="329"/>
      <c r="BP688" s="329"/>
      <c r="BQ688" s="329"/>
      <c r="BR688" s="329"/>
      <c r="BS688" s="329"/>
      <c r="BT688" s="329"/>
      <c r="BU688" s="329"/>
      <c r="BV688" s="329"/>
      <c r="BW688" s="329"/>
      <c r="BX688" s="329"/>
      <c r="BY688" s="329"/>
      <c r="BZ688" s="329"/>
      <c r="CA688" s="253"/>
      <c r="CB688" s="253"/>
      <c r="CC688" s="253"/>
      <c r="CD688" s="253"/>
      <c r="CE688" s="253"/>
      <c r="CF688" s="253"/>
      <c r="CG688" s="253"/>
      <c r="CH688" s="253"/>
      <c r="CI688" s="253"/>
      <c r="CJ688" s="253"/>
      <c r="CK688" s="253"/>
      <c r="CL688" s="253"/>
    </row>
    <row r="689" spans="1:90" s="325" customFormat="1" x14ac:dyDescent="0.15">
      <c r="A689" s="324"/>
      <c r="D689" s="8" t="s">
        <v>510</v>
      </c>
      <c r="F689" s="8" t="s">
        <v>461</v>
      </c>
      <c r="G689" s="329">
        <f>-G611*SAP_Leadsheet!$E$59</f>
        <v>-9.0823511403833324E-3</v>
      </c>
      <c r="H689" s="329">
        <f>-H611*SAP_Leadsheet!$E$59</f>
        <v>-8.9615010228552006E-3</v>
      </c>
      <c r="I689" s="329">
        <f>-I611*SAP_Leadsheet!$E$59</f>
        <v>-8.8406509053270722E-3</v>
      </c>
      <c r="J689" s="329">
        <f>-J611*SAP_Leadsheet!$E$59</f>
        <v>-8.7198007877989404E-3</v>
      </c>
      <c r="K689" s="329">
        <f>-K611*SAP_Leadsheet!$E$59</f>
        <v>-8.5989506702708104E-3</v>
      </c>
      <c r="L689" s="329">
        <f>-L611*SAP_Leadsheet!$E$59</f>
        <v>-8.4781005527426803E-3</v>
      </c>
      <c r="M689" s="329">
        <f>-M611*SAP_Leadsheet!$E$59</f>
        <v>-8.3572504352145503E-3</v>
      </c>
      <c r="N689" s="329">
        <f>-N611*SAP_Leadsheet!$E$59</f>
        <v>-8.2364003176864185E-3</v>
      </c>
      <c r="O689" s="329">
        <f>-O611*SAP_Leadsheet!$E$59</f>
        <v>-8.1155502001582884E-3</v>
      </c>
      <c r="P689" s="329">
        <f>-P611*SAP_Leadsheet!$E$59</f>
        <v>-7.9947000826301583E-3</v>
      </c>
      <c r="Q689" s="329">
        <f>-Q611*SAP_Leadsheet!$E$59</f>
        <v>-7.8738499651020283E-3</v>
      </c>
      <c r="R689" s="329">
        <f>-R611*SAP_Leadsheet!$E$59</f>
        <v>-7.6228535671589888E-3</v>
      </c>
      <c r="S689" s="329">
        <f>-S611*SAP_Leadsheet!$E$59</f>
        <v>-7.4927072867440794E-3</v>
      </c>
      <c r="T689" s="329">
        <f>-T611*SAP_Leadsheet!$E$59</f>
        <v>-7.3625610063291682E-3</v>
      </c>
      <c r="U689" s="329">
        <f>-U611*SAP_Leadsheet!$E$59</f>
        <v>-7.2324147259142588E-3</v>
      </c>
      <c r="V689" s="329">
        <f>-V611*SAP_Leadsheet!$E$59</f>
        <v>-7.1022684454993493E-3</v>
      </c>
      <c r="W689" s="329">
        <f>-W611*SAP_Leadsheet!$E$59</f>
        <v>-6.9721221650844399E-3</v>
      </c>
      <c r="X689" s="329">
        <f>-X611*SAP_Leadsheet!$E$59</f>
        <v>-6.8419758846695305E-3</v>
      </c>
      <c r="Y689" s="329">
        <f>-Y611*SAP_Leadsheet!$E$59</f>
        <v>-6.7118296042546211E-3</v>
      </c>
      <c r="Z689" s="329">
        <f>-Z611*SAP_Leadsheet!$E$59</f>
        <v>-6.5816833238397099E-3</v>
      </c>
      <c r="AA689" s="329">
        <f>-AA611*SAP_Leadsheet!$E$59</f>
        <v>-6.4515370434248005E-3</v>
      </c>
      <c r="AB689" s="329">
        <f>-AB611*SAP_Leadsheet!$E$59</f>
        <v>-6.321390763009891E-3</v>
      </c>
      <c r="AC689" s="329">
        <f>-AC611*SAP_Leadsheet!$E$59</f>
        <v>-6.1912444825949807E-3</v>
      </c>
      <c r="AD689" s="329">
        <f>-AD611*SAP_Leadsheet!$E$59</f>
        <v>-5.9588404104255E-3</v>
      </c>
      <c r="AE689" s="329">
        <f>-AE611*SAP_Leadsheet!$E$59</f>
        <v>-5.8658787815577072E-3</v>
      </c>
      <c r="AF689" s="329">
        <f>-AF611*SAP_Leadsheet!$E$59</f>
        <v>-5.7729171526899143E-3</v>
      </c>
      <c r="AG689" s="329">
        <f>-AG611*SAP_Leadsheet!$E$59</f>
        <v>-5.6799555238221215E-3</v>
      </c>
      <c r="AH689" s="329">
        <f>-AH611*SAP_Leadsheet!$E$59</f>
        <v>-5.5869938949543287E-3</v>
      </c>
      <c r="AI689" s="329">
        <f>-AI611*SAP_Leadsheet!$E$59</f>
        <v>-5.4940322660865359E-3</v>
      </c>
      <c r="AJ689" s="329">
        <f>-AJ611*SAP_Leadsheet!$E$59</f>
        <v>-5.4010706372187439E-3</v>
      </c>
      <c r="AK689" s="329">
        <f>-AK611*SAP_Leadsheet!$E$59</f>
        <v>-5.3081090083509511E-3</v>
      </c>
      <c r="AL689" s="329">
        <f>-AL611*SAP_Leadsheet!$E$59</f>
        <v>-5.2151473794831583E-3</v>
      </c>
      <c r="AM689" s="329">
        <f>-AM611*SAP_Leadsheet!$E$59</f>
        <v>-5.1221857506153655E-3</v>
      </c>
      <c r="AN689" s="329">
        <f>-AN611*SAP_Leadsheet!$E$59</f>
        <v>-5.0292241217475735E-3</v>
      </c>
      <c r="AO689" s="329">
        <f>-AO611*SAP_Leadsheet!$E$59</f>
        <v>-4.9362624928797807E-3</v>
      </c>
      <c r="AP689" s="329">
        <f>-AP611*SAP_Leadsheet!$E$59</f>
        <v>-4.7782277238045331E-3</v>
      </c>
      <c r="AQ689" s="329">
        <f>-AQ611*SAP_Leadsheet!$E$59</f>
        <v>-4.6852660949367412E-3</v>
      </c>
      <c r="AR689" s="329">
        <f>-AR611*SAP_Leadsheet!$E$59</f>
        <v>-4.5923044660689484E-3</v>
      </c>
      <c r="AS689" s="329">
        <f>-AS611*SAP_Leadsheet!$E$59</f>
        <v>-4.4993428372011547E-3</v>
      </c>
      <c r="AT689" s="329">
        <f>-AT611*SAP_Leadsheet!$E$59</f>
        <v>-4.4063812083333619E-3</v>
      </c>
      <c r="AU689" s="329">
        <f>-AU611*SAP_Leadsheet!$E$59</f>
        <v>-4.3134195794655699E-3</v>
      </c>
      <c r="AV689" s="329">
        <f>-AV611*SAP_Leadsheet!$E$59</f>
        <v>-4.220457950597778E-3</v>
      </c>
      <c r="AW689" s="329">
        <f>-AW611*SAP_Leadsheet!$E$59</f>
        <v>-4.1274963217299843E-3</v>
      </c>
      <c r="AX689" s="329">
        <f>-AX611*SAP_Leadsheet!$E$59</f>
        <v>-4.0345346928621923E-3</v>
      </c>
      <c r="AY689" s="329">
        <f>-AY611*SAP_Leadsheet!$E$59</f>
        <v>-3.9415730639943995E-3</v>
      </c>
      <c r="AZ689" s="329">
        <f>-AZ611*SAP_Leadsheet!$E$59</f>
        <v>-3.8486114351266067E-3</v>
      </c>
      <c r="BA689" s="329">
        <f>-BA611*SAP_Leadsheet!$E$59</f>
        <v>-3.7556498062588134E-3</v>
      </c>
      <c r="BB689" s="329">
        <f>-BB611*SAP_Leadsheet!$E$59</f>
        <v>-3.616207362957125E-3</v>
      </c>
      <c r="BC689" s="329">
        <f>-BC611*SAP_Leadsheet!$E$59</f>
        <v>-3.5232457340893322E-3</v>
      </c>
      <c r="BD689" s="329">
        <f>-BD611*SAP_Leadsheet!$E$59</f>
        <v>-3.4302841052215394E-3</v>
      </c>
      <c r="BE689" s="329">
        <f>-BE611*SAP_Leadsheet!$E$59</f>
        <v>-3.3373224763537479E-3</v>
      </c>
      <c r="BF689" s="329">
        <f>-BF611*SAP_Leadsheet!$E$59</f>
        <v>-3.2443608474859546E-3</v>
      </c>
      <c r="BG689" s="329">
        <f>-BG611*SAP_Leadsheet!$E$59</f>
        <v>-3.1513992186181622E-3</v>
      </c>
      <c r="BH689" s="329">
        <f>-BH611*SAP_Leadsheet!$E$59</f>
        <v>-3.058437589750369E-3</v>
      </c>
      <c r="BI689" s="329">
        <f>-BI611*SAP_Leadsheet!$E$59</f>
        <v>-2.965475960882577E-3</v>
      </c>
      <c r="BJ689" s="329">
        <f>-BJ611*SAP_Leadsheet!$E$59</f>
        <v>-2.8725143320147838E-3</v>
      </c>
      <c r="BK689" s="329">
        <f>-BK611*SAP_Leadsheet!$E$59</f>
        <v>-2.7795527031469914E-3</v>
      </c>
      <c r="BL689" s="329">
        <f>-BL611*SAP_Leadsheet!$E$59</f>
        <v>-2.686591074279199E-3</v>
      </c>
      <c r="BM689" s="329">
        <f>-BM611*SAP_Leadsheet!$E$59</f>
        <v>-2.5936294454114062E-3</v>
      </c>
      <c r="BN689" s="329">
        <f>-BN611*SAP_Leadsheet!$E$59</f>
        <v>-2.454187002109717E-3</v>
      </c>
      <c r="BO689" s="329"/>
      <c r="BP689" s="329"/>
      <c r="BQ689" s="329"/>
      <c r="BR689" s="329"/>
      <c r="BS689" s="329"/>
      <c r="BT689" s="329"/>
      <c r="BU689" s="329"/>
      <c r="BV689" s="329"/>
      <c r="BW689" s="329"/>
      <c r="BX689" s="329"/>
      <c r="BY689" s="329"/>
      <c r="BZ689" s="329"/>
      <c r="CA689" s="253"/>
      <c r="CB689" s="253"/>
      <c r="CC689" s="253"/>
      <c r="CD689" s="253"/>
      <c r="CE689" s="253"/>
      <c r="CF689" s="253"/>
      <c r="CG689" s="253"/>
      <c r="CH689" s="253"/>
      <c r="CI689" s="253"/>
      <c r="CJ689" s="253"/>
      <c r="CK689" s="253"/>
      <c r="CL689" s="253"/>
    </row>
    <row r="690" spans="1:90" s="325" customFormat="1" x14ac:dyDescent="0.15">
      <c r="A690" s="324"/>
      <c r="D690" s="8" t="s">
        <v>511</v>
      </c>
      <c r="F690" s="8" t="s">
        <v>461</v>
      </c>
      <c r="G690" s="329"/>
      <c r="H690" s="329"/>
      <c r="I690" s="329"/>
      <c r="J690" s="329"/>
      <c r="K690" s="329"/>
      <c r="L690" s="329"/>
      <c r="M690" s="329"/>
      <c r="N690" s="329"/>
      <c r="O690" s="329"/>
      <c r="P690" s="329"/>
      <c r="Q690" s="329"/>
      <c r="R690" s="329"/>
      <c r="S690" s="329">
        <f>-SUM(G689:R689)*SAP_Leadsheet!E60</f>
        <v>0</v>
      </c>
      <c r="T690" s="329"/>
      <c r="U690" s="329"/>
      <c r="V690" s="329"/>
      <c r="W690" s="329"/>
      <c r="X690" s="329"/>
      <c r="Y690" s="329"/>
      <c r="Z690" s="329"/>
      <c r="AA690" s="329"/>
      <c r="AB690" s="329"/>
      <c r="AC690" s="329"/>
      <c r="AD690" s="329"/>
      <c r="AE690" s="329">
        <f>-SUM(SAP_Spreadsheet!S689:AD689)*SAP_Leadsheet!F60</f>
        <v>0</v>
      </c>
      <c r="AF690" s="329"/>
      <c r="AG690" s="329"/>
      <c r="AH690" s="329"/>
      <c r="AI690" s="329"/>
      <c r="AJ690" s="329"/>
      <c r="AK690" s="329"/>
      <c r="AL690" s="329"/>
      <c r="AM690" s="329"/>
      <c r="AN690" s="329"/>
      <c r="AO690" s="329"/>
      <c r="AP690" s="329"/>
      <c r="AQ690" s="329">
        <f>-SUM(AE689:AP689)*SAP_Leadsheet!G60</f>
        <v>0</v>
      </c>
      <c r="AR690" s="329"/>
      <c r="AS690" s="329"/>
      <c r="AT690" s="329"/>
      <c r="AU690" s="329"/>
      <c r="AV690" s="329"/>
      <c r="AW690" s="329"/>
      <c r="AX690" s="329"/>
      <c r="AY690" s="329"/>
      <c r="AZ690" s="329"/>
      <c r="BA690" s="329"/>
      <c r="BB690" s="329"/>
      <c r="BC690" s="329">
        <f>-SUM(AQ689:BB689)*SAP_Leadsheet!H60</f>
        <v>0</v>
      </c>
      <c r="BD690" s="329"/>
      <c r="BE690" s="329"/>
      <c r="BF690" s="329"/>
      <c r="BG690" s="329"/>
      <c r="BH690" s="329"/>
      <c r="BI690" s="329"/>
      <c r="BJ690" s="329"/>
      <c r="BK690" s="329"/>
      <c r="BL690" s="329"/>
      <c r="BM690" s="329"/>
      <c r="BN690" s="329"/>
      <c r="BO690" s="329"/>
      <c r="BP690" s="329"/>
      <c r="BQ690" s="329"/>
      <c r="BR690" s="329"/>
      <c r="BS690" s="329"/>
      <c r="BT690" s="329"/>
      <c r="BU690" s="329"/>
      <c r="BV690" s="329"/>
      <c r="BW690" s="329"/>
      <c r="BX690" s="329"/>
      <c r="BY690" s="329"/>
      <c r="BZ690" s="329"/>
      <c r="CA690" s="253"/>
      <c r="CB690" s="253"/>
      <c r="CC690" s="253"/>
      <c r="CD690" s="253"/>
      <c r="CE690" s="253"/>
      <c r="CF690" s="253"/>
      <c r="CG690" s="253"/>
      <c r="CH690" s="253"/>
      <c r="CI690" s="253"/>
      <c r="CJ690" s="253"/>
      <c r="CK690" s="253"/>
      <c r="CL690" s="253"/>
    </row>
    <row r="691" spans="1:90" s="325" customFormat="1" x14ac:dyDescent="0.15">
      <c r="A691" s="324"/>
      <c r="D691" s="8" t="s">
        <v>183</v>
      </c>
      <c r="F691" s="8" t="s">
        <v>461</v>
      </c>
      <c r="G691" s="330">
        <f>SUM(G692:G693)</f>
        <v>-2.1307774556055644E-2</v>
      </c>
      <c r="H691" s="330">
        <f t="shared" ref="H691:BN691" si="75">SUM(H692:H693)</f>
        <v>-2.1024252479055924E-2</v>
      </c>
      <c r="I691" s="330">
        <f t="shared" si="75"/>
        <v>-2.074073040205621E-2</v>
      </c>
      <c r="J691" s="330">
        <f t="shared" si="75"/>
        <v>-2.045720832505649E-2</v>
      </c>
      <c r="K691" s="330">
        <f t="shared" si="75"/>
        <v>-2.0173686248056773E-2</v>
      </c>
      <c r="L691" s="330">
        <f t="shared" si="75"/>
        <v>-1.9890164171057059E-2</v>
      </c>
      <c r="M691" s="330">
        <f t="shared" si="75"/>
        <v>-1.9606642094057342E-2</v>
      </c>
      <c r="N691" s="330">
        <f t="shared" si="75"/>
        <v>-1.9323120017057622E-2</v>
      </c>
      <c r="O691" s="330">
        <f t="shared" si="75"/>
        <v>-1.9039597940057905E-2</v>
      </c>
      <c r="P691" s="330">
        <f t="shared" si="75"/>
        <v>-1.8756075863058191E-2</v>
      </c>
      <c r="Q691" s="330">
        <f t="shared" si="75"/>
        <v>-1.8472553786058474E-2</v>
      </c>
      <c r="R691" s="330">
        <f t="shared" si="75"/>
        <v>-1.7883700241520601E-2</v>
      </c>
      <c r="S691" s="330">
        <f t="shared" si="75"/>
        <v>-1.7578368773982445E-2</v>
      </c>
      <c r="T691" s="330">
        <f t="shared" si="75"/>
        <v>-1.7273037306444285E-2</v>
      </c>
      <c r="U691" s="330">
        <f t="shared" si="75"/>
        <v>-1.6967705838906128E-2</v>
      </c>
      <c r="V691" s="330">
        <f t="shared" si="75"/>
        <v>-1.6662374371367972E-2</v>
      </c>
      <c r="W691" s="330">
        <f t="shared" si="75"/>
        <v>-1.6357042903829815E-2</v>
      </c>
      <c r="X691" s="330">
        <f t="shared" si="75"/>
        <v>-1.6051711436291659E-2</v>
      </c>
      <c r="Y691" s="330">
        <f t="shared" si="75"/>
        <v>-1.5746379968753502E-2</v>
      </c>
      <c r="Z691" s="330">
        <f t="shared" si="75"/>
        <v>-1.5441048501215342E-2</v>
      </c>
      <c r="AA691" s="330">
        <f t="shared" si="75"/>
        <v>-1.5135717033677186E-2</v>
      </c>
      <c r="AB691" s="330">
        <f t="shared" si="75"/>
        <v>-1.483038556613903E-2</v>
      </c>
      <c r="AC691" s="330">
        <f t="shared" si="75"/>
        <v>-1.4525054098600873E-2</v>
      </c>
      <c r="AD691" s="330">
        <f t="shared" si="75"/>
        <v>-1.3979819335139879E-2</v>
      </c>
      <c r="AE691" s="330">
        <f t="shared" si="75"/>
        <v>-1.376172542975548E-2</v>
      </c>
      <c r="AF691" s="330">
        <f t="shared" si="75"/>
        <v>-1.3543631524371082E-2</v>
      </c>
      <c r="AG691" s="330">
        <f t="shared" si="75"/>
        <v>-1.3325537618986685E-2</v>
      </c>
      <c r="AH691" s="330">
        <f t="shared" si="75"/>
        <v>-1.3107443713602287E-2</v>
      </c>
      <c r="AI691" s="330">
        <f t="shared" si="75"/>
        <v>-1.2889349808217888E-2</v>
      </c>
      <c r="AJ691" s="330">
        <f t="shared" si="75"/>
        <v>-1.2671255902833493E-2</v>
      </c>
      <c r="AK691" s="330">
        <f t="shared" si="75"/>
        <v>-1.2453161997449095E-2</v>
      </c>
      <c r="AL691" s="330">
        <f t="shared" si="75"/>
        <v>-1.2235068092064696E-2</v>
      </c>
      <c r="AM691" s="330">
        <f t="shared" si="75"/>
        <v>-1.2016974186680296E-2</v>
      </c>
      <c r="AN691" s="330">
        <f t="shared" si="75"/>
        <v>-1.1798880281295899E-2</v>
      </c>
      <c r="AO691" s="330">
        <f t="shared" si="75"/>
        <v>-1.1580786375911502E-2</v>
      </c>
      <c r="AP691" s="330">
        <f t="shared" si="75"/>
        <v>-1.1210026736758026E-2</v>
      </c>
      <c r="AQ691" s="330">
        <f t="shared" si="75"/>
        <v>-1.0991932831373629E-2</v>
      </c>
      <c r="AR691" s="330">
        <f t="shared" si="75"/>
        <v>-1.0773838925989231E-2</v>
      </c>
      <c r="AS691" s="330">
        <f t="shared" si="75"/>
        <v>-1.0555745020604832E-2</v>
      </c>
      <c r="AT691" s="330">
        <f t="shared" si="75"/>
        <v>-1.0337651115220434E-2</v>
      </c>
      <c r="AU691" s="330">
        <f t="shared" si="75"/>
        <v>-1.0119557209836037E-2</v>
      </c>
      <c r="AV691" s="330">
        <f t="shared" si="75"/>
        <v>-9.9014633044516402E-3</v>
      </c>
      <c r="AW691" s="330">
        <f t="shared" si="75"/>
        <v>-9.6833693990672418E-3</v>
      </c>
      <c r="AX691" s="330">
        <f t="shared" si="75"/>
        <v>-9.465275493682845E-3</v>
      </c>
      <c r="AY691" s="330">
        <f t="shared" si="75"/>
        <v>-9.2471815882984466E-3</v>
      </c>
      <c r="AZ691" s="330">
        <f t="shared" si="75"/>
        <v>-9.0290876829140481E-3</v>
      </c>
      <c r="BA691" s="330">
        <f t="shared" si="75"/>
        <v>-8.8109937775296496E-3</v>
      </c>
      <c r="BB691" s="330">
        <f t="shared" si="75"/>
        <v>-8.4838529194530537E-3</v>
      </c>
      <c r="BC691" s="330">
        <f t="shared" si="75"/>
        <v>-8.2657590140686552E-3</v>
      </c>
      <c r="BD691" s="330">
        <f t="shared" si="75"/>
        <v>-8.0476651086842568E-3</v>
      </c>
      <c r="BE691" s="330">
        <f t="shared" si="75"/>
        <v>-7.8295712032998618E-3</v>
      </c>
      <c r="BF691" s="330">
        <f t="shared" si="75"/>
        <v>-7.6114772979154633E-3</v>
      </c>
      <c r="BG691" s="330">
        <f t="shared" si="75"/>
        <v>-7.3933833925310657E-3</v>
      </c>
      <c r="BH691" s="330">
        <f t="shared" si="75"/>
        <v>-7.1752894871466672E-3</v>
      </c>
      <c r="BI691" s="330">
        <f t="shared" si="75"/>
        <v>-6.9571955817622697E-3</v>
      </c>
      <c r="BJ691" s="330">
        <f t="shared" si="75"/>
        <v>-6.7391016763778712E-3</v>
      </c>
      <c r="BK691" s="330">
        <f t="shared" si="75"/>
        <v>-6.5210077709934736E-3</v>
      </c>
      <c r="BL691" s="330">
        <f t="shared" si="75"/>
        <v>-6.302913865609076E-3</v>
      </c>
      <c r="BM691" s="330">
        <f t="shared" si="75"/>
        <v>-6.0848199602246784E-3</v>
      </c>
      <c r="BN691" s="330">
        <f t="shared" si="75"/>
        <v>-5.7576791021480816E-3</v>
      </c>
      <c r="BO691" s="365"/>
      <c r="BP691" s="365"/>
      <c r="BQ691" s="365"/>
      <c r="BR691" s="365"/>
      <c r="BS691" s="365"/>
      <c r="BT691" s="365"/>
      <c r="BU691" s="365"/>
      <c r="BV691" s="365"/>
      <c r="BW691" s="365"/>
      <c r="BX691" s="365"/>
      <c r="BY691" s="365"/>
      <c r="BZ691" s="365"/>
      <c r="CA691" s="365"/>
      <c r="CB691" s="365"/>
      <c r="CC691" s="365"/>
      <c r="CD691" s="365"/>
      <c r="CE691" s="365"/>
      <c r="CF691" s="365"/>
      <c r="CG691" s="365"/>
      <c r="CH691" s="365"/>
      <c r="CI691" s="365"/>
      <c r="CJ691" s="365"/>
      <c r="CK691" s="365"/>
      <c r="CL691" s="365"/>
    </row>
    <row r="692" spans="1:90" s="325" customFormat="1" x14ac:dyDescent="0.15">
      <c r="A692" s="324"/>
      <c r="D692" s="366" t="s">
        <v>44</v>
      </c>
      <c r="F692" s="8" t="s">
        <v>461</v>
      </c>
      <c r="G692" s="347">
        <f>-SAP_Leadsheet!$E$52*G611</f>
        <v>-2.1307774556055644E-2</v>
      </c>
      <c r="H692" s="347">
        <f>-SAP_Leadsheet!$E$52*H611</f>
        <v>-2.1024252479055924E-2</v>
      </c>
      <c r="I692" s="347">
        <f>-SAP_Leadsheet!$E$52*I611</f>
        <v>-2.074073040205621E-2</v>
      </c>
      <c r="J692" s="347">
        <f>-SAP_Leadsheet!$E$52*J611</f>
        <v>-2.045720832505649E-2</v>
      </c>
      <c r="K692" s="347">
        <f>-SAP_Leadsheet!$E$52*K611</f>
        <v>-2.0173686248056773E-2</v>
      </c>
      <c r="L692" s="347">
        <f>-SAP_Leadsheet!$E$52*L611</f>
        <v>-1.9890164171057059E-2</v>
      </c>
      <c r="M692" s="347">
        <f>-SAP_Leadsheet!$E$52*M611</f>
        <v>-1.9606642094057342E-2</v>
      </c>
      <c r="N692" s="347">
        <f>-SAP_Leadsheet!$E$52*N611</f>
        <v>-1.9323120017057622E-2</v>
      </c>
      <c r="O692" s="347">
        <f>-SAP_Leadsheet!$E$52*O611</f>
        <v>-1.9039597940057905E-2</v>
      </c>
      <c r="P692" s="347">
        <f>-SAP_Leadsheet!$E$52*P611</f>
        <v>-1.8756075863058191E-2</v>
      </c>
      <c r="Q692" s="347">
        <f>-SAP_Leadsheet!$E$52*Q611</f>
        <v>-1.8472553786058474E-2</v>
      </c>
      <c r="R692" s="347">
        <f>-SAP_Leadsheet!$E$52*R611</f>
        <v>-1.7883700241520601E-2</v>
      </c>
      <c r="S692" s="347">
        <f>-SAP_Leadsheet!$E$52*S611</f>
        <v>-1.7578368773982445E-2</v>
      </c>
      <c r="T692" s="347">
        <f>-SAP_Leadsheet!$E$52*T611</f>
        <v>-1.7273037306444285E-2</v>
      </c>
      <c r="U692" s="347">
        <f>-SAP_Leadsheet!$E$52*U611</f>
        <v>-1.6967705838906128E-2</v>
      </c>
      <c r="V692" s="347">
        <f>-SAP_Leadsheet!$E$52*V611</f>
        <v>-1.6662374371367972E-2</v>
      </c>
      <c r="W692" s="347">
        <f>-SAP_Leadsheet!$E$52*W611</f>
        <v>-1.6357042903829815E-2</v>
      </c>
      <c r="X692" s="347">
        <f>-SAP_Leadsheet!$E$52*X611</f>
        <v>-1.6051711436291659E-2</v>
      </c>
      <c r="Y692" s="347">
        <f>-SAP_Leadsheet!$E$52*Y611</f>
        <v>-1.5746379968753502E-2</v>
      </c>
      <c r="Z692" s="347">
        <f>-SAP_Leadsheet!$E$52*Z611</f>
        <v>-1.5441048501215342E-2</v>
      </c>
      <c r="AA692" s="347">
        <f>-SAP_Leadsheet!$E$52*AA611</f>
        <v>-1.5135717033677186E-2</v>
      </c>
      <c r="AB692" s="347">
        <f>-SAP_Leadsheet!$E$52*AB611</f>
        <v>-1.483038556613903E-2</v>
      </c>
      <c r="AC692" s="347">
        <f>-SAP_Leadsheet!$E$52*AC611</f>
        <v>-1.4525054098600873E-2</v>
      </c>
      <c r="AD692" s="347">
        <f>-SAP_Leadsheet!$E$52*AD611</f>
        <v>-1.3979819335139879E-2</v>
      </c>
      <c r="AE692" s="347">
        <f>-SAP_Leadsheet!$E$52*AE611</f>
        <v>-1.376172542975548E-2</v>
      </c>
      <c r="AF692" s="347">
        <f>-SAP_Leadsheet!$E$52*AF611</f>
        <v>-1.3543631524371082E-2</v>
      </c>
      <c r="AG692" s="347">
        <f>-SAP_Leadsheet!$E$52*AG611</f>
        <v>-1.3325537618986685E-2</v>
      </c>
      <c r="AH692" s="347">
        <f>-SAP_Leadsheet!$E$52*AH611</f>
        <v>-1.3107443713602287E-2</v>
      </c>
      <c r="AI692" s="347">
        <f>-SAP_Leadsheet!$E$52*AI611</f>
        <v>-1.2889349808217888E-2</v>
      </c>
      <c r="AJ692" s="347">
        <f>-SAP_Leadsheet!$E$52*AJ611</f>
        <v>-1.2671255902833493E-2</v>
      </c>
      <c r="AK692" s="347">
        <f>-SAP_Leadsheet!$E$52*AK611</f>
        <v>-1.2453161997449095E-2</v>
      </c>
      <c r="AL692" s="347">
        <f>-SAP_Leadsheet!$E$52*AL611</f>
        <v>-1.2235068092064696E-2</v>
      </c>
      <c r="AM692" s="347">
        <f>-SAP_Leadsheet!$E$52*AM611</f>
        <v>-1.2016974186680296E-2</v>
      </c>
      <c r="AN692" s="347">
        <f>-SAP_Leadsheet!$E$52*AN611</f>
        <v>-1.1798880281295899E-2</v>
      </c>
      <c r="AO692" s="347">
        <f>-SAP_Leadsheet!$E$52*AO611</f>
        <v>-1.1580786375911502E-2</v>
      </c>
      <c r="AP692" s="347">
        <f>-SAP_Leadsheet!$E$52*AP611</f>
        <v>-1.1210026736758026E-2</v>
      </c>
      <c r="AQ692" s="347">
        <f>-SAP_Leadsheet!$E$52*AQ611</f>
        <v>-1.0991932831373629E-2</v>
      </c>
      <c r="AR692" s="347">
        <f>-SAP_Leadsheet!$E$52*AR611</f>
        <v>-1.0773838925989231E-2</v>
      </c>
      <c r="AS692" s="347">
        <f>-SAP_Leadsheet!$E$52*AS611</f>
        <v>-1.0555745020604832E-2</v>
      </c>
      <c r="AT692" s="347">
        <f>-SAP_Leadsheet!$E$52*AT611</f>
        <v>-1.0337651115220434E-2</v>
      </c>
      <c r="AU692" s="347">
        <f>-SAP_Leadsheet!$E$52*AU611</f>
        <v>-1.0119557209836037E-2</v>
      </c>
      <c r="AV692" s="347">
        <f>-SAP_Leadsheet!$E$52*AV611</f>
        <v>-9.9014633044516402E-3</v>
      </c>
      <c r="AW692" s="347">
        <f>-SAP_Leadsheet!$E$52*AW611</f>
        <v>-9.6833693990672418E-3</v>
      </c>
      <c r="AX692" s="347">
        <f>-SAP_Leadsheet!$E$52*AX611</f>
        <v>-9.465275493682845E-3</v>
      </c>
      <c r="AY692" s="347">
        <f>-SAP_Leadsheet!$E$52*AY611</f>
        <v>-9.2471815882984466E-3</v>
      </c>
      <c r="AZ692" s="347">
        <f>-SAP_Leadsheet!$E$52*AZ611</f>
        <v>-9.0290876829140481E-3</v>
      </c>
      <c r="BA692" s="347">
        <f>-SAP_Leadsheet!$E$52*BA611</f>
        <v>-8.8109937775296496E-3</v>
      </c>
      <c r="BB692" s="347">
        <f>-SAP_Leadsheet!$E$52*BB611</f>
        <v>-8.4838529194530537E-3</v>
      </c>
      <c r="BC692" s="347">
        <f>-SAP_Leadsheet!$E$52*BC611</f>
        <v>-8.2657590140686552E-3</v>
      </c>
      <c r="BD692" s="347">
        <f>-SAP_Leadsheet!$E$52*BD611</f>
        <v>-8.0476651086842568E-3</v>
      </c>
      <c r="BE692" s="347">
        <f>-SAP_Leadsheet!$E$52*BE611</f>
        <v>-7.8295712032998618E-3</v>
      </c>
      <c r="BF692" s="347">
        <f>-SAP_Leadsheet!$E$52*BF611</f>
        <v>-7.6114772979154633E-3</v>
      </c>
      <c r="BG692" s="347">
        <f>-SAP_Leadsheet!$E$52*BG611</f>
        <v>-7.3933833925310657E-3</v>
      </c>
      <c r="BH692" s="347">
        <f>-SAP_Leadsheet!$E$52*BH611</f>
        <v>-7.1752894871466672E-3</v>
      </c>
      <c r="BI692" s="347">
        <f>-SAP_Leadsheet!$E$52*BI611</f>
        <v>-6.9571955817622697E-3</v>
      </c>
      <c r="BJ692" s="347">
        <f>-SAP_Leadsheet!$E$52*BJ611</f>
        <v>-6.7391016763778712E-3</v>
      </c>
      <c r="BK692" s="347">
        <f>-SAP_Leadsheet!$E$52*BK611</f>
        <v>-6.5210077709934736E-3</v>
      </c>
      <c r="BL692" s="347">
        <f>-SAP_Leadsheet!$E$52*BL611</f>
        <v>-6.302913865609076E-3</v>
      </c>
      <c r="BM692" s="347">
        <f>-SAP_Leadsheet!$E$52*BM611</f>
        <v>-6.0848199602246784E-3</v>
      </c>
      <c r="BN692" s="347">
        <f>-SAP_Leadsheet!$E$52*BN611</f>
        <v>-5.7576791021480816E-3</v>
      </c>
      <c r="BO692" s="365"/>
      <c r="BP692" s="365"/>
      <c r="BQ692" s="365"/>
      <c r="BR692" s="365"/>
      <c r="BS692" s="365"/>
      <c r="BT692" s="365"/>
      <c r="BU692" s="365"/>
      <c r="BV692" s="365"/>
      <c r="BW692" s="365"/>
      <c r="BX692" s="365"/>
      <c r="BY692" s="365"/>
      <c r="BZ692" s="365"/>
      <c r="CA692" s="365"/>
      <c r="CB692" s="365"/>
      <c r="CC692" s="365"/>
      <c r="CD692" s="365"/>
      <c r="CE692" s="365"/>
      <c r="CF692" s="365"/>
      <c r="CG692" s="365"/>
      <c r="CH692" s="365"/>
      <c r="CI692" s="365"/>
      <c r="CJ692" s="365"/>
      <c r="CK692" s="365"/>
      <c r="CL692" s="365"/>
    </row>
    <row r="693" spans="1:90" s="325" customFormat="1" x14ac:dyDescent="0.15">
      <c r="A693" s="324"/>
      <c r="D693" s="366" t="s">
        <v>512</v>
      </c>
      <c r="F693" s="8" t="s">
        <v>461</v>
      </c>
      <c r="G693" s="347">
        <f>-SAP_Leadsheet!E55*(1-SAP_Leadsheet!$E$116)</f>
        <v>0</v>
      </c>
      <c r="H693" s="347"/>
      <c r="I693" s="347"/>
      <c r="J693" s="347"/>
      <c r="K693" s="347"/>
      <c r="L693" s="347"/>
      <c r="M693" s="347"/>
      <c r="N693" s="347"/>
      <c r="O693" s="347"/>
      <c r="P693" s="347"/>
      <c r="Q693" s="347"/>
      <c r="R693" s="347"/>
      <c r="S693" s="347"/>
      <c r="T693" s="347"/>
      <c r="U693" s="347"/>
      <c r="V693" s="347"/>
      <c r="W693" s="347"/>
      <c r="X693" s="347"/>
      <c r="Y693" s="347"/>
      <c r="Z693" s="347"/>
      <c r="AA693" s="347"/>
      <c r="AB693" s="347"/>
      <c r="AC693" s="347"/>
      <c r="AD693" s="347"/>
      <c r="AE693" s="347"/>
      <c r="AF693" s="347"/>
      <c r="AG693" s="347"/>
      <c r="AH693" s="347"/>
      <c r="AI693" s="347"/>
      <c r="AJ693" s="347"/>
      <c r="AK693" s="347"/>
      <c r="AL693" s="347"/>
      <c r="AM693" s="347"/>
      <c r="AN693" s="347"/>
      <c r="AO693" s="347"/>
      <c r="AP693" s="347"/>
      <c r="AQ693" s="347"/>
      <c r="AR693" s="347"/>
      <c r="AS693" s="347"/>
      <c r="AT693" s="347"/>
      <c r="AU693" s="347"/>
      <c r="AV693" s="347"/>
      <c r="AW693" s="347"/>
      <c r="AX693" s="347"/>
      <c r="AY693" s="347"/>
      <c r="AZ693" s="347"/>
      <c r="BA693" s="347"/>
      <c r="BB693" s="347"/>
      <c r="BC693" s="347"/>
      <c r="BD693" s="347"/>
      <c r="BE693" s="347"/>
      <c r="BF693" s="347"/>
      <c r="BG693" s="347"/>
      <c r="BH693" s="347"/>
      <c r="BI693" s="347"/>
      <c r="BJ693" s="347"/>
      <c r="BK693" s="347"/>
      <c r="BL693" s="347"/>
      <c r="BM693" s="347"/>
      <c r="BN693" s="347"/>
      <c r="BO693" s="365"/>
      <c r="BP693" s="365"/>
      <c r="BQ693" s="365"/>
      <c r="BR693" s="365"/>
      <c r="BS693" s="365"/>
      <c r="BT693" s="365"/>
      <c r="BU693" s="365"/>
      <c r="BV693" s="365"/>
      <c r="BW693" s="365"/>
      <c r="BX693" s="365"/>
      <c r="BY693" s="365"/>
      <c r="BZ693" s="365"/>
      <c r="CA693" s="365"/>
      <c r="CB693" s="365"/>
      <c r="CC693" s="365"/>
      <c r="CD693" s="365"/>
      <c r="CE693" s="365"/>
      <c r="CF693" s="365"/>
      <c r="CG693" s="365"/>
      <c r="CH693" s="365"/>
      <c r="CI693" s="365"/>
      <c r="CJ693" s="365"/>
      <c r="CK693" s="365"/>
      <c r="CL693" s="365"/>
    </row>
    <row r="694" spans="1:90" s="325" customFormat="1" x14ac:dyDescent="0.15">
      <c r="A694" s="324"/>
      <c r="D694" s="8" t="s">
        <v>346</v>
      </c>
      <c r="F694" s="8" t="s">
        <v>461</v>
      </c>
      <c r="G694" s="329">
        <f>G695+G699</f>
        <v>1.5016343796350426E-2</v>
      </c>
      <c r="H694" s="329">
        <f t="shared" ref="H694:BN694" si="76">H695+H699</f>
        <v>1.4816535741741873E-2</v>
      </c>
      <c r="I694" s="329">
        <f t="shared" si="76"/>
        <v>1.4616727687133325E-2</v>
      </c>
      <c r="J694" s="329">
        <f t="shared" si="76"/>
        <v>1.4416919632524771E-2</v>
      </c>
      <c r="K694" s="329">
        <f t="shared" si="76"/>
        <v>1.4217111577916218E-2</v>
      </c>
      <c r="L694" s="329">
        <f t="shared" si="76"/>
        <v>1.4017303523307666E-2</v>
      </c>
      <c r="M694" s="329">
        <f t="shared" si="76"/>
        <v>1.3817495468699113E-2</v>
      </c>
      <c r="N694" s="329">
        <f t="shared" si="76"/>
        <v>1.3617687414090559E-2</v>
      </c>
      <c r="O694" s="329">
        <f t="shared" si="76"/>
        <v>1.3417879359482007E-2</v>
      </c>
      <c r="P694" s="329">
        <f t="shared" si="76"/>
        <v>1.3218071304873456E-2</v>
      </c>
      <c r="Q694" s="329">
        <f t="shared" si="76"/>
        <v>1.3018263250264905E-2</v>
      </c>
      <c r="R694" s="329">
        <f t="shared" si="76"/>
        <v>1.2603277290693295E-2</v>
      </c>
      <c r="S694" s="329">
        <f t="shared" si="76"/>
        <v>1.2388099385730239E-2</v>
      </c>
      <c r="T694" s="329">
        <f t="shared" si="76"/>
        <v>1.2172921480767181E-2</v>
      </c>
      <c r="U694" s="329">
        <f t="shared" si="76"/>
        <v>1.1957743575804125E-2</v>
      </c>
      <c r="V694" s="329">
        <f t="shared" si="76"/>
        <v>1.1742565670841068E-2</v>
      </c>
      <c r="W694" s="329">
        <f t="shared" si="76"/>
        <v>1.1527387765878012E-2</v>
      </c>
      <c r="X694" s="329">
        <f t="shared" si="76"/>
        <v>1.1312209860914956E-2</v>
      </c>
      <c r="Y694" s="329">
        <f t="shared" si="76"/>
        <v>1.1097031955951901E-2</v>
      </c>
      <c r="Z694" s="329">
        <f t="shared" si="76"/>
        <v>1.0881854050988843E-2</v>
      </c>
      <c r="AA694" s="329">
        <f t="shared" si="76"/>
        <v>1.0666676146025787E-2</v>
      </c>
      <c r="AB694" s="329">
        <f t="shared" si="76"/>
        <v>1.0451498241062731E-2</v>
      </c>
      <c r="AC694" s="329">
        <f t="shared" si="76"/>
        <v>1.0236320336099673E-2</v>
      </c>
      <c r="AD694" s="329">
        <f t="shared" si="76"/>
        <v>9.8520740772370732E-3</v>
      </c>
      <c r="AE694" s="329">
        <f t="shared" si="76"/>
        <v>9.6983755736920318E-3</v>
      </c>
      <c r="AF694" s="329">
        <f t="shared" si="76"/>
        <v>9.5446770701469903E-3</v>
      </c>
      <c r="AG694" s="329">
        <f t="shared" si="76"/>
        <v>9.3909785666019506E-3</v>
      </c>
      <c r="AH694" s="329">
        <f t="shared" si="76"/>
        <v>9.2372800630569091E-3</v>
      </c>
      <c r="AI694" s="329">
        <f t="shared" si="76"/>
        <v>9.0835815595118694E-3</v>
      </c>
      <c r="AJ694" s="329">
        <f t="shared" si="76"/>
        <v>8.9298830559668314E-3</v>
      </c>
      <c r="AK694" s="329">
        <f t="shared" si="76"/>
        <v>8.77618455242179E-3</v>
      </c>
      <c r="AL694" s="329">
        <f t="shared" si="76"/>
        <v>8.6224860488767485E-3</v>
      </c>
      <c r="AM694" s="329">
        <f t="shared" si="76"/>
        <v>8.4687875453317071E-3</v>
      </c>
      <c r="AN694" s="329">
        <f t="shared" si="76"/>
        <v>8.3150890417866691E-3</v>
      </c>
      <c r="AO694" s="329">
        <f t="shared" si="76"/>
        <v>8.1613905382416294E-3</v>
      </c>
      <c r="AP694" s="329">
        <f t="shared" si="76"/>
        <v>7.9001030822150615E-3</v>
      </c>
      <c r="AQ694" s="329">
        <f t="shared" si="76"/>
        <v>7.74640457867002E-3</v>
      </c>
      <c r="AR694" s="329">
        <f t="shared" si="76"/>
        <v>7.5927060751249786E-3</v>
      </c>
      <c r="AS694" s="329">
        <f t="shared" si="76"/>
        <v>7.4390075715799397E-3</v>
      </c>
      <c r="AT694" s="329">
        <f t="shared" si="76"/>
        <v>7.2853090680348974E-3</v>
      </c>
      <c r="AU694" s="329">
        <f t="shared" si="76"/>
        <v>7.1316105644898577E-3</v>
      </c>
      <c r="AV694" s="329">
        <f t="shared" si="76"/>
        <v>6.9779120609448188E-3</v>
      </c>
      <c r="AW694" s="329">
        <f t="shared" si="76"/>
        <v>6.8242135573997774E-3</v>
      </c>
      <c r="AX694" s="329">
        <f t="shared" si="76"/>
        <v>6.6705150538547385E-3</v>
      </c>
      <c r="AY694" s="329">
        <f t="shared" si="76"/>
        <v>6.516816550309697E-3</v>
      </c>
      <c r="AZ694" s="329">
        <f t="shared" si="76"/>
        <v>6.3631180467646565E-3</v>
      </c>
      <c r="BA694" s="329">
        <f t="shared" si="76"/>
        <v>6.209419543219615E-3</v>
      </c>
      <c r="BB694" s="329">
        <f t="shared" si="76"/>
        <v>5.9788717879020563E-3</v>
      </c>
      <c r="BC694" s="329">
        <f t="shared" si="76"/>
        <v>5.8251732843570148E-3</v>
      </c>
      <c r="BD694" s="329">
        <f t="shared" si="76"/>
        <v>5.6714747808119742E-3</v>
      </c>
      <c r="BE694" s="329">
        <f t="shared" si="76"/>
        <v>5.5177762772669354E-3</v>
      </c>
      <c r="BF694" s="329">
        <f t="shared" si="76"/>
        <v>5.3640777737218939E-3</v>
      </c>
      <c r="BG694" s="329">
        <f t="shared" si="76"/>
        <v>0</v>
      </c>
      <c r="BH694" s="329">
        <f t="shared" si="76"/>
        <v>0</v>
      </c>
      <c r="BI694" s="329">
        <f t="shared" si="76"/>
        <v>0</v>
      </c>
      <c r="BJ694" s="329">
        <f t="shared" si="76"/>
        <v>0</v>
      </c>
      <c r="BK694" s="329">
        <f t="shared" si="76"/>
        <v>0</v>
      </c>
      <c r="BL694" s="329">
        <f t="shared" si="76"/>
        <v>0</v>
      </c>
      <c r="BM694" s="329">
        <f t="shared" si="76"/>
        <v>0</v>
      </c>
      <c r="BN694" s="329">
        <f t="shared" si="76"/>
        <v>0</v>
      </c>
      <c r="BO694" s="253"/>
      <c r="BP694" s="253"/>
      <c r="BQ694" s="253"/>
      <c r="BR694" s="253"/>
      <c r="BS694" s="253"/>
      <c r="BT694" s="253"/>
      <c r="BU694" s="253"/>
      <c r="BV694" s="253"/>
      <c r="BW694" s="253"/>
      <c r="BX694" s="253"/>
      <c r="BY694" s="253"/>
      <c r="BZ694" s="253"/>
      <c r="CA694" s="253"/>
      <c r="CB694" s="253"/>
      <c r="CC694" s="253"/>
      <c r="CD694" s="253"/>
      <c r="CE694" s="253"/>
      <c r="CF694" s="253"/>
      <c r="CG694" s="253"/>
      <c r="CH694" s="253"/>
      <c r="CI694" s="253"/>
      <c r="CJ694" s="253"/>
      <c r="CK694" s="253"/>
      <c r="CL694" s="253"/>
    </row>
    <row r="695" spans="1:90" s="325" customFormat="1" x14ac:dyDescent="0.15">
      <c r="A695" s="324"/>
      <c r="D695" s="210" t="s">
        <v>513</v>
      </c>
      <c r="F695" s="8" t="s">
        <v>461</v>
      </c>
      <c r="G695" s="329">
        <f>SUM(G696:G698)</f>
        <v>1.5016343796350426E-2</v>
      </c>
      <c r="H695" s="329">
        <f t="shared" ref="H695:BN695" si="77">SUM(H696:H698)</f>
        <v>1.4816535741741873E-2</v>
      </c>
      <c r="I695" s="329">
        <f t="shared" si="77"/>
        <v>1.4616727687133325E-2</v>
      </c>
      <c r="J695" s="329">
        <f t="shared" si="77"/>
        <v>1.4416919632524771E-2</v>
      </c>
      <c r="K695" s="329">
        <f t="shared" si="77"/>
        <v>1.4217111577916218E-2</v>
      </c>
      <c r="L695" s="329">
        <f t="shared" si="77"/>
        <v>1.4017303523307666E-2</v>
      </c>
      <c r="M695" s="329">
        <f t="shared" si="77"/>
        <v>1.3817495468699113E-2</v>
      </c>
      <c r="N695" s="329">
        <f t="shared" si="77"/>
        <v>1.3617687414090559E-2</v>
      </c>
      <c r="O695" s="329">
        <f t="shared" si="77"/>
        <v>1.3417879359482007E-2</v>
      </c>
      <c r="P695" s="329">
        <f t="shared" si="77"/>
        <v>1.3218071304873456E-2</v>
      </c>
      <c r="Q695" s="329">
        <f t="shared" si="77"/>
        <v>1.3018263250264905E-2</v>
      </c>
      <c r="R695" s="329">
        <f t="shared" si="77"/>
        <v>1.2603277290693295E-2</v>
      </c>
      <c r="S695" s="329">
        <f t="shared" si="77"/>
        <v>1.2388099385730239E-2</v>
      </c>
      <c r="T695" s="329">
        <f t="shared" si="77"/>
        <v>1.2172921480767181E-2</v>
      </c>
      <c r="U695" s="329">
        <f t="shared" si="77"/>
        <v>1.1957743575804125E-2</v>
      </c>
      <c r="V695" s="329">
        <f t="shared" si="77"/>
        <v>1.1742565670841068E-2</v>
      </c>
      <c r="W695" s="329">
        <f t="shared" si="77"/>
        <v>1.1527387765878012E-2</v>
      </c>
      <c r="X695" s="329">
        <f t="shared" si="77"/>
        <v>1.1312209860914956E-2</v>
      </c>
      <c r="Y695" s="329">
        <f t="shared" si="77"/>
        <v>1.1097031955951901E-2</v>
      </c>
      <c r="Z695" s="329">
        <f t="shared" si="77"/>
        <v>1.0881854050988843E-2</v>
      </c>
      <c r="AA695" s="329">
        <f t="shared" si="77"/>
        <v>1.0666676146025787E-2</v>
      </c>
      <c r="AB695" s="329">
        <f t="shared" si="77"/>
        <v>1.0451498241062731E-2</v>
      </c>
      <c r="AC695" s="329">
        <f t="shared" si="77"/>
        <v>1.0236320336099673E-2</v>
      </c>
      <c r="AD695" s="329">
        <f t="shared" si="77"/>
        <v>9.8520740772370732E-3</v>
      </c>
      <c r="AE695" s="329">
        <f t="shared" si="77"/>
        <v>9.6983755736920318E-3</v>
      </c>
      <c r="AF695" s="329">
        <f t="shared" si="77"/>
        <v>9.5446770701469903E-3</v>
      </c>
      <c r="AG695" s="329">
        <f t="shared" si="77"/>
        <v>9.3909785666019506E-3</v>
      </c>
      <c r="AH695" s="329">
        <f t="shared" si="77"/>
        <v>9.2372800630569091E-3</v>
      </c>
      <c r="AI695" s="329">
        <f t="shared" si="77"/>
        <v>9.0835815595118694E-3</v>
      </c>
      <c r="AJ695" s="329">
        <f t="shared" si="77"/>
        <v>8.9298830559668314E-3</v>
      </c>
      <c r="AK695" s="329">
        <f t="shared" si="77"/>
        <v>8.77618455242179E-3</v>
      </c>
      <c r="AL695" s="329">
        <f t="shared" si="77"/>
        <v>8.6224860488767485E-3</v>
      </c>
      <c r="AM695" s="329">
        <f t="shared" si="77"/>
        <v>8.4687875453317071E-3</v>
      </c>
      <c r="AN695" s="329">
        <f t="shared" si="77"/>
        <v>8.3150890417866691E-3</v>
      </c>
      <c r="AO695" s="329">
        <f t="shared" si="77"/>
        <v>8.1613905382416294E-3</v>
      </c>
      <c r="AP695" s="329">
        <f t="shared" si="77"/>
        <v>7.9001030822150615E-3</v>
      </c>
      <c r="AQ695" s="329">
        <f t="shared" si="77"/>
        <v>7.74640457867002E-3</v>
      </c>
      <c r="AR695" s="329">
        <f t="shared" si="77"/>
        <v>7.5927060751249786E-3</v>
      </c>
      <c r="AS695" s="329">
        <f t="shared" si="77"/>
        <v>7.4390075715799397E-3</v>
      </c>
      <c r="AT695" s="329">
        <f t="shared" si="77"/>
        <v>7.2853090680348974E-3</v>
      </c>
      <c r="AU695" s="329">
        <f t="shared" si="77"/>
        <v>7.1316105644898577E-3</v>
      </c>
      <c r="AV695" s="329">
        <f t="shared" si="77"/>
        <v>6.9779120609448188E-3</v>
      </c>
      <c r="AW695" s="329">
        <f t="shared" si="77"/>
        <v>6.8242135573997774E-3</v>
      </c>
      <c r="AX695" s="329">
        <f t="shared" si="77"/>
        <v>6.6705150538547385E-3</v>
      </c>
      <c r="AY695" s="329">
        <f t="shared" si="77"/>
        <v>6.516816550309697E-3</v>
      </c>
      <c r="AZ695" s="329">
        <f t="shared" si="77"/>
        <v>6.3631180467646565E-3</v>
      </c>
      <c r="BA695" s="329">
        <f t="shared" si="77"/>
        <v>6.209419543219615E-3</v>
      </c>
      <c r="BB695" s="329">
        <f t="shared" si="77"/>
        <v>5.9788717879020563E-3</v>
      </c>
      <c r="BC695" s="329">
        <f t="shared" si="77"/>
        <v>5.8251732843570148E-3</v>
      </c>
      <c r="BD695" s="329">
        <f t="shared" si="77"/>
        <v>5.6714747808119742E-3</v>
      </c>
      <c r="BE695" s="329">
        <f t="shared" si="77"/>
        <v>5.5177762772669354E-3</v>
      </c>
      <c r="BF695" s="329">
        <f t="shared" si="77"/>
        <v>5.3640777737218939E-3</v>
      </c>
      <c r="BG695" s="329">
        <f t="shared" si="77"/>
        <v>0</v>
      </c>
      <c r="BH695" s="329">
        <f t="shared" si="77"/>
        <v>0</v>
      </c>
      <c r="BI695" s="329">
        <f t="shared" si="77"/>
        <v>0</v>
      </c>
      <c r="BJ695" s="329">
        <f t="shared" si="77"/>
        <v>0</v>
      </c>
      <c r="BK695" s="329">
        <f t="shared" si="77"/>
        <v>0</v>
      </c>
      <c r="BL695" s="329">
        <f t="shared" si="77"/>
        <v>0</v>
      </c>
      <c r="BM695" s="329">
        <f t="shared" si="77"/>
        <v>0</v>
      </c>
      <c r="BN695" s="329">
        <f t="shared" si="77"/>
        <v>0</v>
      </c>
      <c r="BO695" s="253"/>
      <c r="BP695" s="253"/>
      <c r="BQ695" s="253"/>
      <c r="BR695" s="253"/>
      <c r="BS695" s="253"/>
      <c r="BT695" s="253"/>
      <c r="BU695" s="253"/>
      <c r="BV695" s="253"/>
      <c r="BW695" s="253"/>
      <c r="BX695" s="253"/>
      <c r="BY695" s="253"/>
      <c r="BZ695" s="253"/>
      <c r="CA695" s="253"/>
      <c r="CB695" s="253"/>
      <c r="CC695" s="253"/>
      <c r="CD695" s="253"/>
      <c r="CE695" s="253"/>
      <c r="CF695" s="253"/>
      <c r="CG695" s="253"/>
      <c r="CH695" s="253"/>
      <c r="CI695" s="253"/>
      <c r="CJ695" s="253"/>
      <c r="CK695" s="253"/>
      <c r="CL695" s="253"/>
    </row>
    <row r="696" spans="1:90" s="325" customFormat="1" x14ac:dyDescent="0.15">
      <c r="A696" s="324"/>
      <c r="D696" s="367" t="s">
        <v>514</v>
      </c>
      <c r="F696" s="8" t="s">
        <v>461</v>
      </c>
      <c r="G696" s="368">
        <f>G32*SAP_Leadsheet!$E$73</f>
        <v>0</v>
      </c>
      <c r="H696" s="368">
        <f>H32*SAP_Leadsheet!$E$73</f>
        <v>0</v>
      </c>
      <c r="I696" s="368">
        <f>I32*SAP_Leadsheet!$E$73</f>
        <v>0</v>
      </c>
      <c r="J696" s="368">
        <f>J32*SAP_Leadsheet!$E$73</f>
        <v>0</v>
      </c>
      <c r="K696" s="368">
        <f>K32*SAP_Leadsheet!$E$73</f>
        <v>0</v>
      </c>
      <c r="L696" s="368">
        <f>L32*SAP_Leadsheet!$E$73</f>
        <v>0</v>
      </c>
      <c r="M696" s="368">
        <f>M32*SAP_Leadsheet!$E$73</f>
        <v>0</v>
      </c>
      <c r="N696" s="368">
        <f>N32*SAP_Leadsheet!$E$73</f>
        <v>0</v>
      </c>
      <c r="O696" s="368">
        <f>O32*SAP_Leadsheet!$E$73</f>
        <v>0</v>
      </c>
      <c r="P696" s="368">
        <f>P32*SAP_Leadsheet!$E$73</f>
        <v>0</v>
      </c>
      <c r="Q696" s="368">
        <f>Q32*SAP_Leadsheet!$E$73</f>
        <v>0</v>
      </c>
      <c r="R696" s="368">
        <f>R32*SAP_Leadsheet!$E$73</f>
        <v>0</v>
      </c>
      <c r="S696" s="368">
        <f>S32*SAP_Leadsheet!$E$73</f>
        <v>0</v>
      </c>
      <c r="T696" s="368">
        <f>T32*SAP_Leadsheet!$E$73</f>
        <v>0</v>
      </c>
      <c r="U696" s="368">
        <f>U32*SAP_Leadsheet!$E$73</f>
        <v>0</v>
      </c>
      <c r="V696" s="368">
        <f>V32*SAP_Leadsheet!$E$73</f>
        <v>0</v>
      </c>
      <c r="W696" s="368">
        <f>W32*SAP_Leadsheet!$E$73</f>
        <v>0</v>
      </c>
      <c r="X696" s="368">
        <f>X32*SAP_Leadsheet!$E$73</f>
        <v>0</v>
      </c>
      <c r="Y696" s="368">
        <f>Y32*SAP_Leadsheet!$E$73</f>
        <v>0</v>
      </c>
      <c r="Z696" s="368">
        <f>Z32*SAP_Leadsheet!$E$73</f>
        <v>0</v>
      </c>
      <c r="AA696" s="368">
        <f>AA32*SAP_Leadsheet!$E$73</f>
        <v>0</v>
      </c>
      <c r="AB696" s="368">
        <f>AB32*SAP_Leadsheet!$E$73</f>
        <v>0</v>
      </c>
      <c r="AC696" s="368">
        <f>AC32*SAP_Leadsheet!$E$73</f>
        <v>0</v>
      </c>
      <c r="AD696" s="368">
        <f>AD32*SAP_Leadsheet!$E$73</f>
        <v>0</v>
      </c>
      <c r="AE696" s="368">
        <f>AE32*SAP_Leadsheet!$E$73</f>
        <v>0</v>
      </c>
      <c r="AF696" s="368">
        <f>AF32*SAP_Leadsheet!$E$73</f>
        <v>0</v>
      </c>
      <c r="AG696" s="368">
        <f>AG32*SAP_Leadsheet!$E$73</f>
        <v>0</v>
      </c>
      <c r="AH696" s="368">
        <f>AH32*SAP_Leadsheet!$E$73</f>
        <v>0</v>
      </c>
      <c r="AI696" s="368">
        <f>AI32*SAP_Leadsheet!$E$73</f>
        <v>0</v>
      </c>
      <c r="AJ696" s="368">
        <f>AJ32*SAP_Leadsheet!$E$73</f>
        <v>0</v>
      </c>
      <c r="AK696" s="368">
        <f>AK32*SAP_Leadsheet!$E$73</f>
        <v>0</v>
      </c>
      <c r="AL696" s="368">
        <f>AL32*SAP_Leadsheet!$E$73</f>
        <v>0</v>
      </c>
      <c r="AM696" s="368">
        <f>AM32*SAP_Leadsheet!$E$73</f>
        <v>0</v>
      </c>
      <c r="AN696" s="368">
        <f>AN32*SAP_Leadsheet!$E$73</f>
        <v>0</v>
      </c>
      <c r="AO696" s="368">
        <f>AO32*SAP_Leadsheet!$E$73</f>
        <v>0</v>
      </c>
      <c r="AP696" s="368">
        <f>AP32*SAP_Leadsheet!$E$73</f>
        <v>0</v>
      </c>
      <c r="AQ696" s="368">
        <f>AQ32*SAP_Leadsheet!$E$73</f>
        <v>0</v>
      </c>
      <c r="AR696" s="368">
        <f>AR32*SAP_Leadsheet!$E$73</f>
        <v>0</v>
      </c>
      <c r="AS696" s="368">
        <f>AS32*SAP_Leadsheet!$E$73</f>
        <v>0</v>
      </c>
      <c r="AT696" s="368">
        <f>AT32*SAP_Leadsheet!$E$73</f>
        <v>0</v>
      </c>
      <c r="AU696" s="368">
        <f>AU32*SAP_Leadsheet!$E$73</f>
        <v>0</v>
      </c>
      <c r="AV696" s="368">
        <f>AV32*SAP_Leadsheet!$E$73</f>
        <v>0</v>
      </c>
      <c r="AW696" s="368">
        <f>AW32*SAP_Leadsheet!$E$73</f>
        <v>0</v>
      </c>
      <c r="AX696" s="368">
        <f>AX32*SAP_Leadsheet!$E$73</f>
        <v>0</v>
      </c>
      <c r="AY696" s="368">
        <f>AY32*SAP_Leadsheet!$E$73</f>
        <v>0</v>
      </c>
      <c r="AZ696" s="368">
        <f>AZ32*SAP_Leadsheet!$E$73</f>
        <v>0</v>
      </c>
      <c r="BA696" s="368">
        <f>BA32*SAP_Leadsheet!$E$73</f>
        <v>0</v>
      </c>
      <c r="BB696" s="368">
        <f>BB32*SAP_Leadsheet!$E$73</f>
        <v>0</v>
      </c>
      <c r="BC696" s="368">
        <f>BC32*SAP_Leadsheet!$E$73</f>
        <v>0</v>
      </c>
      <c r="BD696" s="368">
        <f>BD32*SAP_Leadsheet!$E$73</f>
        <v>0</v>
      </c>
      <c r="BE696" s="368">
        <f>BE32*SAP_Leadsheet!$E$73</f>
        <v>0</v>
      </c>
      <c r="BF696" s="368">
        <f>BF32*SAP_Leadsheet!$E$73</f>
        <v>0</v>
      </c>
      <c r="BG696" s="368">
        <f>BG32*SAP_Leadsheet!$E$73</f>
        <v>0</v>
      </c>
      <c r="BH696" s="368">
        <f>BH32*SAP_Leadsheet!$E$73</f>
        <v>0</v>
      </c>
      <c r="BI696" s="368">
        <f>BI32*SAP_Leadsheet!$E$73</f>
        <v>0</v>
      </c>
      <c r="BJ696" s="368">
        <f>BJ32*SAP_Leadsheet!$E$73</f>
        <v>0</v>
      </c>
      <c r="BK696" s="368">
        <f>BK32*SAP_Leadsheet!$E$73</f>
        <v>0</v>
      </c>
      <c r="BL696" s="368">
        <f>BL32*SAP_Leadsheet!$E$73</f>
        <v>0</v>
      </c>
      <c r="BM696" s="368">
        <f>BM32*SAP_Leadsheet!$E$73</f>
        <v>0</v>
      </c>
      <c r="BN696" s="368">
        <f>BN32*SAP_Leadsheet!$E$73</f>
        <v>0</v>
      </c>
      <c r="BO696" s="253"/>
      <c r="BP696" s="253"/>
      <c r="BQ696" s="253"/>
      <c r="BR696" s="253"/>
      <c r="BS696" s="253"/>
      <c r="BT696" s="253"/>
      <c r="BU696" s="253"/>
      <c r="BV696" s="253"/>
      <c r="BW696" s="253"/>
      <c r="BX696" s="253"/>
      <c r="BY696" s="253"/>
      <c r="BZ696" s="253"/>
      <c r="CA696" s="253"/>
      <c r="CB696" s="253"/>
      <c r="CC696" s="253"/>
      <c r="CD696" s="253"/>
      <c r="CE696" s="253"/>
      <c r="CF696" s="253"/>
      <c r="CG696" s="253"/>
      <c r="CH696" s="253"/>
      <c r="CI696" s="253"/>
      <c r="CJ696" s="253"/>
      <c r="CK696" s="253"/>
      <c r="CL696" s="253"/>
    </row>
    <row r="697" spans="1:90" s="325" customFormat="1" x14ac:dyDescent="0.15">
      <c r="A697" s="324"/>
      <c r="D697" s="367" t="s">
        <v>515</v>
      </c>
      <c r="F697" s="8" t="s">
        <v>461</v>
      </c>
      <c r="G697" s="347">
        <f>G222*SAP_Leadsheet!$E$81</f>
        <v>1.5016343796350426E-2</v>
      </c>
      <c r="H697" s="347">
        <f>H222*SAP_Leadsheet!$E$81</f>
        <v>1.4816535741741873E-2</v>
      </c>
      <c r="I697" s="347">
        <f>I222*SAP_Leadsheet!$E$81</f>
        <v>1.4616727687133325E-2</v>
      </c>
      <c r="J697" s="347">
        <f>J222*SAP_Leadsheet!$E$81</f>
        <v>1.4416919632524771E-2</v>
      </c>
      <c r="K697" s="347">
        <f>K222*SAP_Leadsheet!$E$81</f>
        <v>1.4217111577916218E-2</v>
      </c>
      <c r="L697" s="347">
        <f>L222*SAP_Leadsheet!$E$81</f>
        <v>1.4017303523307666E-2</v>
      </c>
      <c r="M697" s="347">
        <f>M222*SAP_Leadsheet!$E$81</f>
        <v>1.3817495468699113E-2</v>
      </c>
      <c r="N697" s="347">
        <f>N222*SAP_Leadsheet!$E$81</f>
        <v>1.3617687414090559E-2</v>
      </c>
      <c r="O697" s="347">
        <f>O222*SAP_Leadsheet!$E$81</f>
        <v>1.3417879359482007E-2</v>
      </c>
      <c r="P697" s="347">
        <f>P222*SAP_Leadsheet!$E$81</f>
        <v>1.3218071304873456E-2</v>
      </c>
      <c r="Q697" s="347">
        <f>Q222*SAP_Leadsheet!$E$81</f>
        <v>1.3018263250264905E-2</v>
      </c>
      <c r="R697" s="347">
        <f>R222*SAP_Leadsheet!$E$81</f>
        <v>1.2603277290693295E-2</v>
      </c>
      <c r="S697" s="347">
        <f>S222*SAP_Leadsheet!$E$81</f>
        <v>1.2388099385730239E-2</v>
      </c>
      <c r="T697" s="347">
        <f>T222*SAP_Leadsheet!$E$81</f>
        <v>1.2172921480767181E-2</v>
      </c>
      <c r="U697" s="347">
        <f>U222*SAP_Leadsheet!$E$81</f>
        <v>1.1957743575804125E-2</v>
      </c>
      <c r="V697" s="347">
        <f>V222*SAP_Leadsheet!$E$81</f>
        <v>1.1742565670841068E-2</v>
      </c>
      <c r="W697" s="347">
        <f>W222*SAP_Leadsheet!$E$81</f>
        <v>1.1527387765878012E-2</v>
      </c>
      <c r="X697" s="347">
        <f>X222*SAP_Leadsheet!$E$81</f>
        <v>1.1312209860914956E-2</v>
      </c>
      <c r="Y697" s="347">
        <f>Y222*SAP_Leadsheet!$E$81</f>
        <v>1.1097031955951901E-2</v>
      </c>
      <c r="Z697" s="347">
        <f>Z222*SAP_Leadsheet!$E$81</f>
        <v>1.0881854050988843E-2</v>
      </c>
      <c r="AA697" s="347">
        <f>AA222*SAP_Leadsheet!$E$81</f>
        <v>1.0666676146025787E-2</v>
      </c>
      <c r="AB697" s="347">
        <f>AB222*SAP_Leadsheet!$E$81</f>
        <v>1.0451498241062731E-2</v>
      </c>
      <c r="AC697" s="347">
        <f>AC222*SAP_Leadsheet!$E$81</f>
        <v>1.0236320336099673E-2</v>
      </c>
      <c r="AD697" s="347">
        <f>AD222*SAP_Leadsheet!$E$81</f>
        <v>9.8520740772370732E-3</v>
      </c>
      <c r="AE697" s="347">
        <f>AE222*SAP_Leadsheet!$E$81</f>
        <v>9.6983755736920318E-3</v>
      </c>
      <c r="AF697" s="347">
        <f>AF222*SAP_Leadsheet!$E$81</f>
        <v>9.5446770701469903E-3</v>
      </c>
      <c r="AG697" s="347">
        <f>AG222*SAP_Leadsheet!$E$81</f>
        <v>9.3909785666019506E-3</v>
      </c>
      <c r="AH697" s="347">
        <f>AH222*SAP_Leadsheet!$E$81</f>
        <v>9.2372800630569091E-3</v>
      </c>
      <c r="AI697" s="347">
        <f>AI222*SAP_Leadsheet!$E$81</f>
        <v>9.0835815595118694E-3</v>
      </c>
      <c r="AJ697" s="347">
        <f>AJ222*SAP_Leadsheet!$E$81</f>
        <v>8.9298830559668314E-3</v>
      </c>
      <c r="AK697" s="347">
        <f>AK222*SAP_Leadsheet!$E$81</f>
        <v>8.77618455242179E-3</v>
      </c>
      <c r="AL697" s="347">
        <f>AL222*SAP_Leadsheet!$E$81</f>
        <v>8.6224860488767485E-3</v>
      </c>
      <c r="AM697" s="347">
        <f>AM222*SAP_Leadsheet!$E$81</f>
        <v>8.4687875453317071E-3</v>
      </c>
      <c r="AN697" s="347">
        <f>AN222*SAP_Leadsheet!$E$81</f>
        <v>8.3150890417866691E-3</v>
      </c>
      <c r="AO697" s="347">
        <f>AO222*SAP_Leadsheet!$E$81</f>
        <v>8.1613905382416294E-3</v>
      </c>
      <c r="AP697" s="347">
        <f>AP222*SAP_Leadsheet!$E$81</f>
        <v>7.9001030822150615E-3</v>
      </c>
      <c r="AQ697" s="347">
        <f>AQ222*SAP_Leadsheet!$E$81</f>
        <v>7.74640457867002E-3</v>
      </c>
      <c r="AR697" s="347">
        <f>AR222*SAP_Leadsheet!$E$81</f>
        <v>7.5927060751249786E-3</v>
      </c>
      <c r="AS697" s="347">
        <f>AS222*SAP_Leadsheet!$E$81</f>
        <v>7.4390075715799397E-3</v>
      </c>
      <c r="AT697" s="347">
        <f>AT222*SAP_Leadsheet!$E$81</f>
        <v>7.2853090680348974E-3</v>
      </c>
      <c r="AU697" s="347">
        <f>AU222*SAP_Leadsheet!$E$81</f>
        <v>7.1316105644898577E-3</v>
      </c>
      <c r="AV697" s="347">
        <f>AV222*SAP_Leadsheet!$E$81</f>
        <v>6.9779120609448188E-3</v>
      </c>
      <c r="AW697" s="347">
        <f>AW222*SAP_Leadsheet!$E$81</f>
        <v>6.8242135573997774E-3</v>
      </c>
      <c r="AX697" s="347">
        <f>AX222*SAP_Leadsheet!$E$81</f>
        <v>6.6705150538547385E-3</v>
      </c>
      <c r="AY697" s="347">
        <f>AY222*SAP_Leadsheet!$E$81</f>
        <v>6.516816550309697E-3</v>
      </c>
      <c r="AZ697" s="347">
        <f>AZ222*SAP_Leadsheet!$E$81</f>
        <v>6.3631180467646565E-3</v>
      </c>
      <c r="BA697" s="347">
        <f>BA222*SAP_Leadsheet!$E$81</f>
        <v>6.209419543219615E-3</v>
      </c>
      <c r="BB697" s="347">
        <f>BB222*SAP_Leadsheet!$E$81</f>
        <v>5.9788717879020563E-3</v>
      </c>
      <c r="BC697" s="347">
        <f>BC222*SAP_Leadsheet!$E$81</f>
        <v>5.8251732843570148E-3</v>
      </c>
      <c r="BD697" s="347">
        <f>BD222*SAP_Leadsheet!$E$81</f>
        <v>5.6714747808119742E-3</v>
      </c>
      <c r="BE697" s="347">
        <f>BE222*SAP_Leadsheet!$E$81</f>
        <v>5.5177762772669354E-3</v>
      </c>
      <c r="BF697" s="347">
        <f>BF222*SAP_Leadsheet!$E$81</f>
        <v>5.3640777737218939E-3</v>
      </c>
      <c r="BG697" s="347">
        <f>BG222*SAP_Leadsheet!$E$81</f>
        <v>0</v>
      </c>
      <c r="BH697" s="347">
        <f>BH222*SAP_Leadsheet!$E$81</f>
        <v>0</v>
      </c>
      <c r="BI697" s="347">
        <f>BI222*SAP_Leadsheet!$E$81</f>
        <v>0</v>
      </c>
      <c r="BJ697" s="347">
        <f>BJ222*SAP_Leadsheet!$E$81</f>
        <v>0</v>
      </c>
      <c r="BK697" s="347">
        <f>BK222*SAP_Leadsheet!$E$81</f>
        <v>0</v>
      </c>
      <c r="BL697" s="347">
        <f>BL222*SAP_Leadsheet!$E$81</f>
        <v>0</v>
      </c>
      <c r="BM697" s="347">
        <f>BM222*SAP_Leadsheet!$E$81</f>
        <v>0</v>
      </c>
      <c r="BN697" s="347">
        <f>BN222*SAP_Leadsheet!$E$81</f>
        <v>0</v>
      </c>
      <c r="BO697" s="253"/>
      <c r="BP697" s="253"/>
      <c r="BQ697" s="253"/>
      <c r="BR697" s="253"/>
      <c r="BS697" s="253"/>
      <c r="BT697" s="253"/>
      <c r="BU697" s="253"/>
      <c r="BV697" s="253"/>
      <c r="BW697" s="253"/>
      <c r="BX697" s="253"/>
      <c r="BY697" s="253"/>
      <c r="BZ697" s="253"/>
      <c r="CA697" s="253"/>
      <c r="CB697" s="253"/>
      <c r="CC697" s="253"/>
      <c r="CD697" s="253"/>
      <c r="CE697" s="253"/>
      <c r="CF697" s="253"/>
      <c r="CG697" s="253"/>
      <c r="CH697" s="253"/>
      <c r="CI697" s="253"/>
      <c r="CJ697" s="253"/>
      <c r="CK697" s="253"/>
      <c r="CL697" s="253"/>
    </row>
    <row r="698" spans="1:90" s="325" customFormat="1" x14ac:dyDescent="0.15">
      <c r="A698" s="324"/>
      <c r="D698" s="367" t="s">
        <v>516</v>
      </c>
      <c r="F698" s="8" t="s">
        <v>461</v>
      </c>
      <c r="G698" s="347">
        <f>G412*SAP_Leadsheet!$E$89</f>
        <v>0</v>
      </c>
      <c r="H698" s="347">
        <f>H412*SAP_Leadsheet!$E$89</f>
        <v>0</v>
      </c>
      <c r="I698" s="347">
        <f>I412*SAP_Leadsheet!$E$89</f>
        <v>0</v>
      </c>
      <c r="J698" s="347">
        <f>J412*SAP_Leadsheet!$E$89</f>
        <v>0</v>
      </c>
      <c r="K698" s="347">
        <f>K412*SAP_Leadsheet!$E$89</f>
        <v>0</v>
      </c>
      <c r="L698" s="347">
        <f>L412*SAP_Leadsheet!$E$89</f>
        <v>0</v>
      </c>
      <c r="M698" s="347">
        <f>M412*SAP_Leadsheet!$E$89</f>
        <v>0</v>
      </c>
      <c r="N698" s="347">
        <f>N412*SAP_Leadsheet!$E$89</f>
        <v>0</v>
      </c>
      <c r="O698" s="347">
        <f>O412*SAP_Leadsheet!$E$89</f>
        <v>0</v>
      </c>
      <c r="P698" s="347">
        <f>P412*SAP_Leadsheet!$E$89</f>
        <v>0</v>
      </c>
      <c r="Q698" s="347">
        <f>Q412*SAP_Leadsheet!$E$89</f>
        <v>0</v>
      </c>
      <c r="R698" s="347">
        <f>R412*SAP_Leadsheet!$E$89</f>
        <v>0</v>
      </c>
      <c r="S698" s="347">
        <f>S412*SAP_Leadsheet!$E$89</f>
        <v>0</v>
      </c>
      <c r="T698" s="347">
        <f>T412*SAP_Leadsheet!$E$89</f>
        <v>0</v>
      </c>
      <c r="U698" s="347">
        <f>U412*SAP_Leadsheet!$E$89</f>
        <v>0</v>
      </c>
      <c r="V698" s="347">
        <f>V412*SAP_Leadsheet!$E$89</f>
        <v>0</v>
      </c>
      <c r="W698" s="347">
        <f>W412*SAP_Leadsheet!$E$89</f>
        <v>0</v>
      </c>
      <c r="X698" s="347">
        <f>X412*SAP_Leadsheet!$E$89</f>
        <v>0</v>
      </c>
      <c r="Y698" s="347">
        <f>Y412*SAP_Leadsheet!$E$89</f>
        <v>0</v>
      </c>
      <c r="Z698" s="347">
        <f>Z412*SAP_Leadsheet!$E$89</f>
        <v>0</v>
      </c>
      <c r="AA698" s="347">
        <f>AA412*SAP_Leadsheet!$E$89</f>
        <v>0</v>
      </c>
      <c r="AB698" s="347">
        <f>AB412*SAP_Leadsheet!$E$89</f>
        <v>0</v>
      </c>
      <c r="AC698" s="347">
        <f>AC412*SAP_Leadsheet!$E$89</f>
        <v>0</v>
      </c>
      <c r="AD698" s="347">
        <f>AD412*SAP_Leadsheet!$E$89</f>
        <v>0</v>
      </c>
      <c r="AE698" s="347">
        <f>AE412*SAP_Leadsheet!$E$89</f>
        <v>0</v>
      </c>
      <c r="AF698" s="347">
        <f>AF412*SAP_Leadsheet!$E$89</f>
        <v>0</v>
      </c>
      <c r="AG698" s="347">
        <f>AG412*SAP_Leadsheet!$E$89</f>
        <v>0</v>
      </c>
      <c r="AH698" s="347">
        <f>AH412*SAP_Leadsheet!$E$89</f>
        <v>0</v>
      </c>
      <c r="AI698" s="347">
        <f>AI412*SAP_Leadsheet!$E$89</f>
        <v>0</v>
      </c>
      <c r="AJ698" s="347">
        <f>AJ412*SAP_Leadsheet!$E$89</f>
        <v>0</v>
      </c>
      <c r="AK698" s="347">
        <f>AK412*SAP_Leadsheet!$E$89</f>
        <v>0</v>
      </c>
      <c r="AL698" s="347">
        <f>AL412*SAP_Leadsheet!$E$89</f>
        <v>0</v>
      </c>
      <c r="AM698" s="347">
        <f>AM412*SAP_Leadsheet!$E$89</f>
        <v>0</v>
      </c>
      <c r="AN698" s="347">
        <f>AN412*SAP_Leadsheet!$E$89</f>
        <v>0</v>
      </c>
      <c r="AO698" s="347">
        <f>AO412*SAP_Leadsheet!$E$89</f>
        <v>0</v>
      </c>
      <c r="AP698" s="347">
        <f>AP412*SAP_Leadsheet!$E$89</f>
        <v>0</v>
      </c>
      <c r="AQ698" s="347">
        <f>AQ412*SAP_Leadsheet!$E$89</f>
        <v>0</v>
      </c>
      <c r="AR698" s="347">
        <f>AR412*SAP_Leadsheet!$E$89</f>
        <v>0</v>
      </c>
      <c r="AS698" s="347">
        <f>AS412*SAP_Leadsheet!$E$89</f>
        <v>0</v>
      </c>
      <c r="AT698" s="347">
        <f>AT412*SAP_Leadsheet!$E$89</f>
        <v>0</v>
      </c>
      <c r="AU698" s="347">
        <f>AU412*SAP_Leadsheet!$E$89</f>
        <v>0</v>
      </c>
      <c r="AV698" s="347">
        <f>AV412*SAP_Leadsheet!$E$89</f>
        <v>0</v>
      </c>
      <c r="AW698" s="347">
        <f>AW412*SAP_Leadsheet!$E$89</f>
        <v>0</v>
      </c>
      <c r="AX698" s="347">
        <f>AX412*SAP_Leadsheet!$E$89</f>
        <v>0</v>
      </c>
      <c r="AY698" s="347">
        <f>AY412*SAP_Leadsheet!$E$89</f>
        <v>0</v>
      </c>
      <c r="AZ698" s="347">
        <f>AZ412*SAP_Leadsheet!$E$89</f>
        <v>0</v>
      </c>
      <c r="BA698" s="347">
        <f>BA412*SAP_Leadsheet!$E$89</f>
        <v>0</v>
      </c>
      <c r="BB698" s="347">
        <f>BB412*SAP_Leadsheet!$E$89</f>
        <v>0</v>
      </c>
      <c r="BC698" s="347">
        <f>BC412*SAP_Leadsheet!$E$89</f>
        <v>0</v>
      </c>
      <c r="BD698" s="347">
        <f>BD412*SAP_Leadsheet!$E$89</f>
        <v>0</v>
      </c>
      <c r="BE698" s="347">
        <f>BE412*SAP_Leadsheet!$E$89</f>
        <v>0</v>
      </c>
      <c r="BF698" s="347">
        <f>BF412*SAP_Leadsheet!$E$89</f>
        <v>0</v>
      </c>
      <c r="BG698" s="347">
        <f>BG412*SAP_Leadsheet!$E$89</f>
        <v>0</v>
      </c>
      <c r="BH698" s="347">
        <f>BH412*SAP_Leadsheet!$E$89</f>
        <v>0</v>
      </c>
      <c r="BI698" s="347">
        <f>BI412*SAP_Leadsheet!$E$89</f>
        <v>0</v>
      </c>
      <c r="BJ698" s="347">
        <f>BJ412*SAP_Leadsheet!$E$89</f>
        <v>0</v>
      </c>
      <c r="BK698" s="347">
        <f>BK412*SAP_Leadsheet!$E$89</f>
        <v>0</v>
      </c>
      <c r="BL698" s="347">
        <f>BL412*SAP_Leadsheet!$E$89</f>
        <v>0</v>
      </c>
      <c r="BM698" s="347">
        <f>BM412*SAP_Leadsheet!$E$89</f>
        <v>0</v>
      </c>
      <c r="BN698" s="347">
        <f>BN412*SAP_Leadsheet!$E$89</f>
        <v>0</v>
      </c>
      <c r="BO698" s="253"/>
      <c r="BP698" s="253"/>
      <c r="BQ698" s="253"/>
      <c r="BR698" s="253"/>
      <c r="BS698" s="253"/>
      <c r="BT698" s="253"/>
      <c r="BU698" s="253"/>
      <c r="BV698" s="253"/>
      <c r="BW698" s="253"/>
      <c r="BX698" s="253"/>
      <c r="BY698" s="253"/>
      <c r="BZ698" s="253"/>
      <c r="CA698" s="253"/>
      <c r="CB698" s="253"/>
      <c r="CC698" s="253"/>
      <c r="CD698" s="253"/>
      <c r="CE698" s="253"/>
      <c r="CF698" s="253"/>
      <c r="CG698" s="253"/>
      <c r="CH698" s="253"/>
      <c r="CI698" s="253"/>
      <c r="CJ698" s="253"/>
      <c r="CK698" s="253"/>
      <c r="CL698" s="253"/>
    </row>
    <row r="699" spans="1:90" s="325" customFormat="1" x14ac:dyDescent="0.15">
      <c r="A699" s="324"/>
      <c r="D699" s="210" t="s">
        <v>517</v>
      </c>
      <c r="F699" s="8" t="s">
        <v>461</v>
      </c>
      <c r="G699" s="329">
        <f>SUM(G700:G702)</f>
        <v>0</v>
      </c>
      <c r="H699" s="329">
        <f t="shared" ref="H699:BN699" si="78">SUM(H700:H702)</f>
        <v>0</v>
      </c>
      <c r="I699" s="329">
        <f t="shared" si="78"/>
        <v>0</v>
      </c>
      <c r="J699" s="329">
        <f t="shared" si="78"/>
        <v>0</v>
      </c>
      <c r="K699" s="329">
        <f t="shared" si="78"/>
        <v>0</v>
      </c>
      <c r="L699" s="329">
        <f t="shared" si="78"/>
        <v>0</v>
      </c>
      <c r="M699" s="329">
        <f t="shared" si="78"/>
        <v>0</v>
      </c>
      <c r="N699" s="329">
        <f t="shared" si="78"/>
        <v>0</v>
      </c>
      <c r="O699" s="329">
        <f t="shared" si="78"/>
        <v>0</v>
      </c>
      <c r="P699" s="329">
        <f t="shared" si="78"/>
        <v>0</v>
      </c>
      <c r="Q699" s="329">
        <f t="shared" si="78"/>
        <v>0</v>
      </c>
      <c r="R699" s="329">
        <f t="shared" si="78"/>
        <v>0</v>
      </c>
      <c r="S699" s="329">
        <f t="shared" si="78"/>
        <v>0</v>
      </c>
      <c r="T699" s="329">
        <f t="shared" si="78"/>
        <v>0</v>
      </c>
      <c r="U699" s="329">
        <f t="shared" si="78"/>
        <v>0</v>
      </c>
      <c r="V699" s="329">
        <f t="shared" si="78"/>
        <v>0</v>
      </c>
      <c r="W699" s="329">
        <f t="shared" si="78"/>
        <v>0</v>
      </c>
      <c r="X699" s="329">
        <f t="shared" si="78"/>
        <v>0</v>
      </c>
      <c r="Y699" s="329">
        <f t="shared" si="78"/>
        <v>0</v>
      </c>
      <c r="Z699" s="329">
        <f t="shared" si="78"/>
        <v>0</v>
      </c>
      <c r="AA699" s="329">
        <f t="shared" si="78"/>
        <v>0</v>
      </c>
      <c r="AB699" s="329">
        <f t="shared" si="78"/>
        <v>0</v>
      </c>
      <c r="AC699" s="329">
        <f t="shared" si="78"/>
        <v>0</v>
      </c>
      <c r="AD699" s="329">
        <f t="shared" si="78"/>
        <v>0</v>
      </c>
      <c r="AE699" s="329">
        <f t="shared" si="78"/>
        <v>0</v>
      </c>
      <c r="AF699" s="329">
        <f t="shared" si="78"/>
        <v>0</v>
      </c>
      <c r="AG699" s="329">
        <f t="shared" si="78"/>
        <v>0</v>
      </c>
      <c r="AH699" s="329">
        <f t="shared" si="78"/>
        <v>0</v>
      </c>
      <c r="AI699" s="329">
        <f t="shared" si="78"/>
        <v>0</v>
      </c>
      <c r="AJ699" s="329">
        <f t="shared" si="78"/>
        <v>0</v>
      </c>
      <c r="AK699" s="329">
        <f t="shared" si="78"/>
        <v>0</v>
      </c>
      <c r="AL699" s="329">
        <f t="shared" si="78"/>
        <v>0</v>
      </c>
      <c r="AM699" s="329">
        <f t="shared" si="78"/>
        <v>0</v>
      </c>
      <c r="AN699" s="329">
        <f t="shared" si="78"/>
        <v>0</v>
      </c>
      <c r="AO699" s="329">
        <f t="shared" si="78"/>
        <v>0</v>
      </c>
      <c r="AP699" s="329">
        <f t="shared" si="78"/>
        <v>0</v>
      </c>
      <c r="AQ699" s="329">
        <f t="shared" si="78"/>
        <v>0</v>
      </c>
      <c r="AR699" s="329">
        <f t="shared" si="78"/>
        <v>0</v>
      </c>
      <c r="AS699" s="329">
        <f t="shared" si="78"/>
        <v>0</v>
      </c>
      <c r="AT699" s="329">
        <f t="shared" si="78"/>
        <v>0</v>
      </c>
      <c r="AU699" s="329">
        <f t="shared" si="78"/>
        <v>0</v>
      </c>
      <c r="AV699" s="329">
        <f t="shared" si="78"/>
        <v>0</v>
      </c>
      <c r="AW699" s="329">
        <f t="shared" si="78"/>
        <v>0</v>
      </c>
      <c r="AX699" s="329">
        <f t="shared" si="78"/>
        <v>0</v>
      </c>
      <c r="AY699" s="329">
        <f t="shared" si="78"/>
        <v>0</v>
      </c>
      <c r="AZ699" s="329">
        <f t="shared" si="78"/>
        <v>0</v>
      </c>
      <c r="BA699" s="329">
        <f t="shared" si="78"/>
        <v>0</v>
      </c>
      <c r="BB699" s="329">
        <f t="shared" si="78"/>
        <v>0</v>
      </c>
      <c r="BC699" s="329">
        <f t="shared" si="78"/>
        <v>0</v>
      </c>
      <c r="BD699" s="329">
        <f t="shared" si="78"/>
        <v>0</v>
      </c>
      <c r="BE699" s="329">
        <f t="shared" si="78"/>
        <v>0</v>
      </c>
      <c r="BF699" s="329">
        <f t="shared" si="78"/>
        <v>0</v>
      </c>
      <c r="BG699" s="329">
        <f t="shared" si="78"/>
        <v>0</v>
      </c>
      <c r="BH699" s="329">
        <f t="shared" si="78"/>
        <v>0</v>
      </c>
      <c r="BI699" s="329">
        <f t="shared" si="78"/>
        <v>0</v>
      </c>
      <c r="BJ699" s="329">
        <f t="shared" si="78"/>
        <v>0</v>
      </c>
      <c r="BK699" s="329">
        <f t="shared" si="78"/>
        <v>0</v>
      </c>
      <c r="BL699" s="329">
        <f t="shared" si="78"/>
        <v>0</v>
      </c>
      <c r="BM699" s="329">
        <f t="shared" si="78"/>
        <v>0</v>
      </c>
      <c r="BN699" s="329">
        <f t="shared" si="78"/>
        <v>0</v>
      </c>
      <c r="BO699" s="253"/>
      <c r="BP699" s="253"/>
      <c r="BQ699" s="253"/>
      <c r="BR699" s="253"/>
      <c r="BS699" s="253"/>
      <c r="BT699" s="253"/>
      <c r="BU699" s="253"/>
      <c r="BV699" s="253"/>
      <c r="BW699" s="253"/>
      <c r="BX699" s="253"/>
      <c r="BY699" s="253"/>
      <c r="BZ699" s="253"/>
      <c r="CA699" s="253"/>
      <c r="CB699" s="253"/>
      <c r="CC699" s="253"/>
      <c r="CD699" s="253"/>
      <c r="CE699" s="253"/>
      <c r="CF699" s="253"/>
      <c r="CG699" s="253"/>
      <c r="CH699" s="253"/>
      <c r="CI699" s="253"/>
      <c r="CJ699" s="253"/>
      <c r="CK699" s="253"/>
      <c r="CL699" s="253"/>
    </row>
    <row r="700" spans="1:90" s="325" customFormat="1" x14ac:dyDescent="0.15">
      <c r="A700" s="324"/>
      <c r="D700" s="367" t="s">
        <v>514</v>
      </c>
      <c r="F700" s="8" t="s">
        <v>461</v>
      </c>
      <c r="G700" s="347">
        <f>G158*SAP_Leadsheet!$E$72</f>
        <v>0</v>
      </c>
      <c r="H700" s="347">
        <f>H158*SAP_Leadsheet!$E$72</f>
        <v>0</v>
      </c>
      <c r="I700" s="347">
        <f>I158*SAP_Leadsheet!$E$72</f>
        <v>0</v>
      </c>
      <c r="J700" s="347">
        <f>J158*SAP_Leadsheet!$E$72</f>
        <v>0</v>
      </c>
      <c r="K700" s="347">
        <f>K158*SAP_Leadsheet!$E$72</f>
        <v>0</v>
      </c>
      <c r="L700" s="347">
        <f>L158*SAP_Leadsheet!$E$72</f>
        <v>0</v>
      </c>
      <c r="M700" s="347">
        <f>M158*SAP_Leadsheet!$E$72</f>
        <v>0</v>
      </c>
      <c r="N700" s="347">
        <f>N158*SAP_Leadsheet!$E$72</f>
        <v>0</v>
      </c>
      <c r="O700" s="347">
        <f>O158*SAP_Leadsheet!$E$72</f>
        <v>0</v>
      </c>
      <c r="P700" s="347">
        <f>P158*SAP_Leadsheet!$E$72</f>
        <v>0</v>
      </c>
      <c r="Q700" s="347">
        <f>Q158*SAP_Leadsheet!$E$72</f>
        <v>0</v>
      </c>
      <c r="R700" s="347">
        <f>R158*SAP_Leadsheet!$E$72</f>
        <v>0</v>
      </c>
      <c r="S700" s="347">
        <f>S158*SAP_Leadsheet!$E$72</f>
        <v>0</v>
      </c>
      <c r="T700" s="347">
        <f>T158*SAP_Leadsheet!$E$72</f>
        <v>0</v>
      </c>
      <c r="U700" s="347">
        <f>U158*SAP_Leadsheet!$E$72</f>
        <v>0</v>
      </c>
      <c r="V700" s="347">
        <f>V158*SAP_Leadsheet!$E$72</f>
        <v>0</v>
      </c>
      <c r="W700" s="347">
        <f>W158*SAP_Leadsheet!$E$72</f>
        <v>0</v>
      </c>
      <c r="X700" s="347">
        <f>X158*SAP_Leadsheet!$E$72</f>
        <v>0</v>
      </c>
      <c r="Y700" s="347">
        <f>Y158*SAP_Leadsheet!$E$72</f>
        <v>0</v>
      </c>
      <c r="Z700" s="347">
        <f>Z158*SAP_Leadsheet!$E$72</f>
        <v>0</v>
      </c>
      <c r="AA700" s="347">
        <f>AA158*SAP_Leadsheet!$E$72</f>
        <v>0</v>
      </c>
      <c r="AB700" s="347">
        <f>AB158*SAP_Leadsheet!$E$72</f>
        <v>0</v>
      </c>
      <c r="AC700" s="347">
        <f>AC158*SAP_Leadsheet!$E$72</f>
        <v>0</v>
      </c>
      <c r="AD700" s="347">
        <f>AD158*SAP_Leadsheet!$E$72</f>
        <v>0</v>
      </c>
      <c r="AE700" s="347">
        <f>AE158*SAP_Leadsheet!$E$72</f>
        <v>0</v>
      </c>
      <c r="AF700" s="347">
        <f>AF158*SAP_Leadsheet!$E$72</f>
        <v>0</v>
      </c>
      <c r="AG700" s="347">
        <f>AG158*SAP_Leadsheet!$E$72</f>
        <v>0</v>
      </c>
      <c r="AH700" s="347">
        <f>AH158*SAP_Leadsheet!$E$72</f>
        <v>0</v>
      </c>
      <c r="AI700" s="347">
        <f>AI158*SAP_Leadsheet!$E$72</f>
        <v>0</v>
      </c>
      <c r="AJ700" s="347">
        <f>AJ158*SAP_Leadsheet!$E$72</f>
        <v>0</v>
      </c>
      <c r="AK700" s="347">
        <f>AK158*SAP_Leadsheet!$E$72</f>
        <v>0</v>
      </c>
      <c r="AL700" s="347">
        <f>AL158*SAP_Leadsheet!$E$72</f>
        <v>0</v>
      </c>
      <c r="AM700" s="347">
        <f>AM158*SAP_Leadsheet!$E$72</f>
        <v>0</v>
      </c>
      <c r="AN700" s="347">
        <f>AN158*SAP_Leadsheet!$E$72</f>
        <v>0</v>
      </c>
      <c r="AO700" s="347">
        <f>AO158*SAP_Leadsheet!$E$72</f>
        <v>0</v>
      </c>
      <c r="AP700" s="347">
        <f>AP158*SAP_Leadsheet!$E$72</f>
        <v>0</v>
      </c>
      <c r="AQ700" s="347">
        <f>AQ158*SAP_Leadsheet!$E$72</f>
        <v>0</v>
      </c>
      <c r="AR700" s="347">
        <f>AR158*SAP_Leadsheet!$E$72</f>
        <v>0</v>
      </c>
      <c r="AS700" s="347">
        <f>AS158*SAP_Leadsheet!$E$72</f>
        <v>0</v>
      </c>
      <c r="AT700" s="347">
        <f>AT158*SAP_Leadsheet!$E$72</f>
        <v>0</v>
      </c>
      <c r="AU700" s="347">
        <f>AU158*SAP_Leadsheet!$E$72</f>
        <v>0</v>
      </c>
      <c r="AV700" s="347">
        <f>AV158*SAP_Leadsheet!$E$72</f>
        <v>0</v>
      </c>
      <c r="AW700" s="347">
        <f>AW158*SAP_Leadsheet!$E$72</f>
        <v>0</v>
      </c>
      <c r="AX700" s="347">
        <f>AX158*SAP_Leadsheet!$E$72</f>
        <v>0</v>
      </c>
      <c r="AY700" s="347">
        <f>AY158*SAP_Leadsheet!$E$72</f>
        <v>0</v>
      </c>
      <c r="AZ700" s="347">
        <f>AZ158*SAP_Leadsheet!$E$72</f>
        <v>0</v>
      </c>
      <c r="BA700" s="347">
        <f>BA158*SAP_Leadsheet!$E$72</f>
        <v>0</v>
      </c>
      <c r="BB700" s="347">
        <f>BB158*SAP_Leadsheet!$E$72</f>
        <v>0</v>
      </c>
      <c r="BC700" s="347">
        <f>BC158*SAP_Leadsheet!$E$72</f>
        <v>0</v>
      </c>
      <c r="BD700" s="347">
        <f>BD158*SAP_Leadsheet!$E$72</f>
        <v>0</v>
      </c>
      <c r="BE700" s="347">
        <f>BE158*SAP_Leadsheet!$E$72</f>
        <v>0</v>
      </c>
      <c r="BF700" s="347">
        <f>BF158*SAP_Leadsheet!$E$72</f>
        <v>0</v>
      </c>
      <c r="BG700" s="347">
        <f>BG158*SAP_Leadsheet!$E$72</f>
        <v>0</v>
      </c>
      <c r="BH700" s="347">
        <f>BH158*SAP_Leadsheet!$E$72</f>
        <v>0</v>
      </c>
      <c r="BI700" s="347">
        <f>BI158*SAP_Leadsheet!$E$72</f>
        <v>0</v>
      </c>
      <c r="BJ700" s="347">
        <f>BJ158*SAP_Leadsheet!$E$72</f>
        <v>0</v>
      </c>
      <c r="BK700" s="347">
        <f>BK158*SAP_Leadsheet!$E$72</f>
        <v>0</v>
      </c>
      <c r="BL700" s="347">
        <f>BL158*SAP_Leadsheet!$E$72</f>
        <v>0</v>
      </c>
      <c r="BM700" s="347">
        <f>BM158*SAP_Leadsheet!$E$72</f>
        <v>0</v>
      </c>
      <c r="BN700" s="347">
        <f>BN158*SAP_Leadsheet!$E$72</f>
        <v>0</v>
      </c>
      <c r="BO700" s="253"/>
      <c r="BP700" s="253"/>
      <c r="BQ700" s="253"/>
      <c r="BR700" s="253"/>
      <c r="BS700" s="253"/>
      <c r="BT700" s="253"/>
      <c r="BU700" s="253"/>
      <c r="BV700" s="253"/>
      <c r="BW700" s="253"/>
      <c r="BX700" s="253"/>
      <c r="BY700" s="253"/>
      <c r="BZ700" s="253"/>
      <c r="CA700" s="253"/>
      <c r="CB700" s="253"/>
      <c r="CC700" s="253"/>
      <c r="CD700" s="253"/>
      <c r="CE700" s="253"/>
      <c r="CF700" s="253"/>
      <c r="CG700" s="253"/>
      <c r="CH700" s="253"/>
      <c r="CI700" s="253"/>
      <c r="CJ700" s="253"/>
      <c r="CK700" s="253"/>
      <c r="CL700" s="253"/>
    </row>
    <row r="701" spans="1:90" s="325" customFormat="1" x14ac:dyDescent="0.15">
      <c r="A701" s="324"/>
      <c r="D701" s="367" t="s">
        <v>515</v>
      </c>
      <c r="F701" s="8" t="s">
        <v>461</v>
      </c>
      <c r="G701" s="347">
        <f>G348*SAP_Leadsheet!$E$80</f>
        <v>0</v>
      </c>
      <c r="H701" s="347">
        <f>H348*SAP_Leadsheet!$E$80</f>
        <v>0</v>
      </c>
      <c r="I701" s="347">
        <f>I348*SAP_Leadsheet!$E$80</f>
        <v>0</v>
      </c>
      <c r="J701" s="347">
        <f>J348*SAP_Leadsheet!$E$80</f>
        <v>0</v>
      </c>
      <c r="K701" s="347">
        <f>K348*SAP_Leadsheet!$E$80</f>
        <v>0</v>
      </c>
      <c r="L701" s="347">
        <f>L348*SAP_Leadsheet!$E$80</f>
        <v>0</v>
      </c>
      <c r="M701" s="347">
        <f>M348*SAP_Leadsheet!$E$80</f>
        <v>0</v>
      </c>
      <c r="N701" s="347">
        <f>N348*SAP_Leadsheet!$E$80</f>
        <v>0</v>
      </c>
      <c r="O701" s="347">
        <f>O348*SAP_Leadsheet!$E$80</f>
        <v>0</v>
      </c>
      <c r="P701" s="347">
        <f>P348*SAP_Leadsheet!$E$80</f>
        <v>0</v>
      </c>
      <c r="Q701" s="347">
        <f>Q348*SAP_Leadsheet!$E$80</f>
        <v>0</v>
      </c>
      <c r="R701" s="347">
        <f>R348*SAP_Leadsheet!$E$80</f>
        <v>0</v>
      </c>
      <c r="S701" s="347">
        <f>S348*SAP_Leadsheet!$E$80</f>
        <v>0</v>
      </c>
      <c r="T701" s="347">
        <f>T348*SAP_Leadsheet!$E$80</f>
        <v>0</v>
      </c>
      <c r="U701" s="347">
        <f>U348*SAP_Leadsheet!$E$80</f>
        <v>0</v>
      </c>
      <c r="V701" s="347">
        <f>V348*SAP_Leadsheet!$E$80</f>
        <v>0</v>
      </c>
      <c r="W701" s="347">
        <f>W348*SAP_Leadsheet!$E$80</f>
        <v>0</v>
      </c>
      <c r="X701" s="347">
        <f>X348*SAP_Leadsheet!$E$80</f>
        <v>0</v>
      </c>
      <c r="Y701" s="347">
        <f>Y348*SAP_Leadsheet!$E$80</f>
        <v>0</v>
      </c>
      <c r="Z701" s="347">
        <f>Z348*SAP_Leadsheet!$E$80</f>
        <v>0</v>
      </c>
      <c r="AA701" s="347">
        <f>AA348*SAP_Leadsheet!$E$80</f>
        <v>0</v>
      </c>
      <c r="AB701" s="347">
        <f>AB348*SAP_Leadsheet!$E$80</f>
        <v>0</v>
      </c>
      <c r="AC701" s="347">
        <f>AC348*SAP_Leadsheet!$E$80</f>
        <v>0</v>
      </c>
      <c r="AD701" s="347">
        <f>AD348*SAP_Leadsheet!$E$80</f>
        <v>0</v>
      </c>
      <c r="AE701" s="347">
        <f>AE348*SAP_Leadsheet!$E$80</f>
        <v>0</v>
      </c>
      <c r="AF701" s="347">
        <f>AF348*SAP_Leadsheet!$E$80</f>
        <v>0</v>
      </c>
      <c r="AG701" s="347">
        <f>AG348*SAP_Leadsheet!$E$80</f>
        <v>0</v>
      </c>
      <c r="AH701" s="347">
        <f>AH348*SAP_Leadsheet!$E$80</f>
        <v>0</v>
      </c>
      <c r="AI701" s="347">
        <f>AI348*SAP_Leadsheet!$E$80</f>
        <v>0</v>
      </c>
      <c r="AJ701" s="347">
        <f>AJ348*SAP_Leadsheet!$E$80</f>
        <v>0</v>
      </c>
      <c r="AK701" s="347">
        <f>AK348*SAP_Leadsheet!$E$80</f>
        <v>0</v>
      </c>
      <c r="AL701" s="347">
        <f>AL348*SAP_Leadsheet!$E$80</f>
        <v>0</v>
      </c>
      <c r="AM701" s="347">
        <f>AM348*SAP_Leadsheet!$E$80</f>
        <v>0</v>
      </c>
      <c r="AN701" s="347">
        <f>AN348*SAP_Leadsheet!$E$80</f>
        <v>0</v>
      </c>
      <c r="AO701" s="347">
        <f>AO348*SAP_Leadsheet!$E$80</f>
        <v>0</v>
      </c>
      <c r="AP701" s="347">
        <f>AP348*SAP_Leadsheet!$E$80</f>
        <v>0</v>
      </c>
      <c r="AQ701" s="347">
        <f>AQ348*SAP_Leadsheet!$E$80</f>
        <v>0</v>
      </c>
      <c r="AR701" s="347">
        <f>AR348*SAP_Leadsheet!$E$80</f>
        <v>0</v>
      </c>
      <c r="AS701" s="347">
        <f>AS348*SAP_Leadsheet!$E$80</f>
        <v>0</v>
      </c>
      <c r="AT701" s="347">
        <f>AT348*SAP_Leadsheet!$E$80</f>
        <v>0</v>
      </c>
      <c r="AU701" s="347">
        <f>AU348*SAP_Leadsheet!$E$80</f>
        <v>0</v>
      </c>
      <c r="AV701" s="347">
        <f>AV348*SAP_Leadsheet!$E$80</f>
        <v>0</v>
      </c>
      <c r="AW701" s="347">
        <f>AW348*SAP_Leadsheet!$E$80</f>
        <v>0</v>
      </c>
      <c r="AX701" s="347">
        <f>AX348*SAP_Leadsheet!$E$80</f>
        <v>0</v>
      </c>
      <c r="AY701" s="347">
        <f>AY348*SAP_Leadsheet!$E$80</f>
        <v>0</v>
      </c>
      <c r="AZ701" s="347">
        <f>AZ348*SAP_Leadsheet!$E$80</f>
        <v>0</v>
      </c>
      <c r="BA701" s="347">
        <f>BA348*SAP_Leadsheet!$E$80</f>
        <v>0</v>
      </c>
      <c r="BB701" s="347">
        <f>BB348*SAP_Leadsheet!$E$80</f>
        <v>0</v>
      </c>
      <c r="BC701" s="347">
        <f>BC348*SAP_Leadsheet!$E$80</f>
        <v>0</v>
      </c>
      <c r="BD701" s="347">
        <f>BD348*SAP_Leadsheet!$E$80</f>
        <v>0</v>
      </c>
      <c r="BE701" s="347">
        <f>BE348*SAP_Leadsheet!$E$80</f>
        <v>0</v>
      </c>
      <c r="BF701" s="347">
        <f>BF348*SAP_Leadsheet!$E$80</f>
        <v>0</v>
      </c>
      <c r="BG701" s="347">
        <f>BG348*SAP_Leadsheet!$E$80</f>
        <v>0</v>
      </c>
      <c r="BH701" s="347">
        <f>BH348*SAP_Leadsheet!$E$80</f>
        <v>0</v>
      </c>
      <c r="BI701" s="347">
        <f>BI348*SAP_Leadsheet!$E$80</f>
        <v>0</v>
      </c>
      <c r="BJ701" s="347">
        <f>BJ348*SAP_Leadsheet!$E$80</f>
        <v>0</v>
      </c>
      <c r="BK701" s="347">
        <f>BK348*SAP_Leadsheet!$E$80</f>
        <v>0</v>
      </c>
      <c r="BL701" s="347">
        <f>BL348*SAP_Leadsheet!$E$80</f>
        <v>0</v>
      </c>
      <c r="BM701" s="347">
        <f>BM348*SAP_Leadsheet!$E$80</f>
        <v>0</v>
      </c>
      <c r="BN701" s="347">
        <f>BN348*SAP_Leadsheet!$E$80</f>
        <v>0</v>
      </c>
      <c r="BO701" s="253"/>
      <c r="BP701" s="253"/>
      <c r="BQ701" s="253"/>
      <c r="BR701" s="253"/>
      <c r="BS701" s="253"/>
      <c r="BT701" s="253"/>
      <c r="BU701" s="253"/>
      <c r="BV701" s="253"/>
      <c r="BW701" s="253"/>
      <c r="BX701" s="253"/>
      <c r="BY701" s="253"/>
      <c r="BZ701" s="253"/>
      <c r="CA701" s="253"/>
      <c r="CB701" s="253"/>
      <c r="CC701" s="253"/>
      <c r="CD701" s="253"/>
      <c r="CE701" s="253"/>
      <c r="CF701" s="253"/>
      <c r="CG701" s="253"/>
      <c r="CH701" s="253"/>
      <c r="CI701" s="253"/>
      <c r="CJ701" s="253"/>
      <c r="CK701" s="253"/>
      <c r="CL701" s="253"/>
    </row>
    <row r="702" spans="1:90" s="325" customFormat="1" x14ac:dyDescent="0.15">
      <c r="A702" s="324"/>
      <c r="D702" s="367" t="s">
        <v>516</v>
      </c>
      <c r="F702" s="8" t="s">
        <v>461</v>
      </c>
      <c r="G702" s="347">
        <f>G538*SAP_Leadsheet!$E$88</f>
        <v>0</v>
      </c>
      <c r="H702" s="347">
        <f>H538*SAP_Leadsheet!$E$88</f>
        <v>0</v>
      </c>
      <c r="I702" s="347">
        <f>I538*SAP_Leadsheet!$E$88</f>
        <v>0</v>
      </c>
      <c r="J702" s="347">
        <f>J538*SAP_Leadsheet!$E$88</f>
        <v>0</v>
      </c>
      <c r="K702" s="347">
        <f>K538*SAP_Leadsheet!$E$88</f>
        <v>0</v>
      </c>
      <c r="L702" s="347">
        <f>L538*SAP_Leadsheet!$E$88</f>
        <v>0</v>
      </c>
      <c r="M702" s="347">
        <f>M538*SAP_Leadsheet!$E$88</f>
        <v>0</v>
      </c>
      <c r="N702" s="347">
        <f>N538*SAP_Leadsheet!$E$88</f>
        <v>0</v>
      </c>
      <c r="O702" s="347">
        <f>O538*SAP_Leadsheet!$E$88</f>
        <v>0</v>
      </c>
      <c r="P702" s="347">
        <f>P538*SAP_Leadsheet!$E$88</f>
        <v>0</v>
      </c>
      <c r="Q702" s="347">
        <f>Q538*SAP_Leadsheet!$E$88</f>
        <v>0</v>
      </c>
      <c r="R702" s="347">
        <f>R538*SAP_Leadsheet!$E$88</f>
        <v>0</v>
      </c>
      <c r="S702" s="347">
        <f>S538*SAP_Leadsheet!$E$88</f>
        <v>0</v>
      </c>
      <c r="T702" s="347">
        <f>T538*SAP_Leadsheet!$E$88</f>
        <v>0</v>
      </c>
      <c r="U702" s="347">
        <f>U538*SAP_Leadsheet!$E$88</f>
        <v>0</v>
      </c>
      <c r="V702" s="347">
        <f>V538*SAP_Leadsheet!$E$88</f>
        <v>0</v>
      </c>
      <c r="W702" s="347">
        <f>W538*SAP_Leadsheet!$E$88</f>
        <v>0</v>
      </c>
      <c r="X702" s="347">
        <f>X538*SAP_Leadsheet!$E$88</f>
        <v>0</v>
      </c>
      <c r="Y702" s="347">
        <f>Y538*SAP_Leadsheet!$E$88</f>
        <v>0</v>
      </c>
      <c r="Z702" s="347">
        <f>Z538*SAP_Leadsheet!$E$88</f>
        <v>0</v>
      </c>
      <c r="AA702" s="347">
        <f>AA538*SAP_Leadsheet!$E$88</f>
        <v>0</v>
      </c>
      <c r="AB702" s="347">
        <f>AB538*SAP_Leadsheet!$E$88</f>
        <v>0</v>
      </c>
      <c r="AC702" s="347">
        <f>AC538*SAP_Leadsheet!$E$88</f>
        <v>0</v>
      </c>
      <c r="AD702" s="347">
        <f>AD538*SAP_Leadsheet!$E$88</f>
        <v>0</v>
      </c>
      <c r="AE702" s="347">
        <f>AE538*SAP_Leadsheet!$E$88</f>
        <v>0</v>
      </c>
      <c r="AF702" s="347">
        <f>AF538*SAP_Leadsheet!$E$88</f>
        <v>0</v>
      </c>
      <c r="AG702" s="347">
        <f>AG538*SAP_Leadsheet!$E$88</f>
        <v>0</v>
      </c>
      <c r="AH702" s="347">
        <f>AH538*SAP_Leadsheet!$E$88</f>
        <v>0</v>
      </c>
      <c r="AI702" s="347">
        <f>AI538*SAP_Leadsheet!$E$88</f>
        <v>0</v>
      </c>
      <c r="AJ702" s="347">
        <f>AJ538*SAP_Leadsheet!$E$88</f>
        <v>0</v>
      </c>
      <c r="AK702" s="347">
        <f>AK538*SAP_Leadsheet!$E$88</f>
        <v>0</v>
      </c>
      <c r="AL702" s="347">
        <f>AL538*SAP_Leadsheet!$E$88</f>
        <v>0</v>
      </c>
      <c r="AM702" s="347">
        <f>AM538*SAP_Leadsheet!$E$88</f>
        <v>0</v>
      </c>
      <c r="AN702" s="347">
        <f>AN538*SAP_Leadsheet!$E$88</f>
        <v>0</v>
      </c>
      <c r="AO702" s="347">
        <f>AO538*SAP_Leadsheet!$E$88</f>
        <v>0</v>
      </c>
      <c r="AP702" s="347">
        <f>AP538*SAP_Leadsheet!$E$88</f>
        <v>0</v>
      </c>
      <c r="AQ702" s="347">
        <f>AQ538*SAP_Leadsheet!$E$88</f>
        <v>0</v>
      </c>
      <c r="AR702" s="347">
        <f>AR538*SAP_Leadsheet!$E$88</f>
        <v>0</v>
      </c>
      <c r="AS702" s="347">
        <f>AS538*SAP_Leadsheet!$E$88</f>
        <v>0</v>
      </c>
      <c r="AT702" s="347">
        <f>AT538*SAP_Leadsheet!$E$88</f>
        <v>0</v>
      </c>
      <c r="AU702" s="347">
        <f>AU538*SAP_Leadsheet!$E$88</f>
        <v>0</v>
      </c>
      <c r="AV702" s="347">
        <f>AV538*SAP_Leadsheet!$E$88</f>
        <v>0</v>
      </c>
      <c r="AW702" s="347">
        <f>AW538*SAP_Leadsheet!$E$88</f>
        <v>0</v>
      </c>
      <c r="AX702" s="347">
        <f>AX538*SAP_Leadsheet!$E$88</f>
        <v>0</v>
      </c>
      <c r="AY702" s="347">
        <f>AY538*SAP_Leadsheet!$E$88</f>
        <v>0</v>
      </c>
      <c r="AZ702" s="347">
        <f>AZ538*SAP_Leadsheet!$E$88</f>
        <v>0</v>
      </c>
      <c r="BA702" s="347">
        <f>BA538*SAP_Leadsheet!$E$88</f>
        <v>0</v>
      </c>
      <c r="BB702" s="347">
        <f>BB538*SAP_Leadsheet!$E$88</f>
        <v>0</v>
      </c>
      <c r="BC702" s="347">
        <f>BC538*SAP_Leadsheet!$E$88</f>
        <v>0</v>
      </c>
      <c r="BD702" s="347">
        <f>BD538*SAP_Leadsheet!$E$88</f>
        <v>0</v>
      </c>
      <c r="BE702" s="347">
        <f>BE538*SAP_Leadsheet!$E$88</f>
        <v>0</v>
      </c>
      <c r="BF702" s="347">
        <f>BF538*SAP_Leadsheet!$E$88</f>
        <v>0</v>
      </c>
      <c r="BG702" s="347">
        <f>BG538*SAP_Leadsheet!$E$88</f>
        <v>0</v>
      </c>
      <c r="BH702" s="347">
        <f>BH538*SAP_Leadsheet!$E$88</f>
        <v>0</v>
      </c>
      <c r="BI702" s="347">
        <f>BI538*SAP_Leadsheet!$E$88</f>
        <v>0</v>
      </c>
      <c r="BJ702" s="347">
        <f>BJ538*SAP_Leadsheet!$E$88</f>
        <v>0</v>
      </c>
      <c r="BK702" s="347">
        <f>BK538*SAP_Leadsheet!$E$88</f>
        <v>0</v>
      </c>
      <c r="BL702" s="347">
        <f>BL538*SAP_Leadsheet!$E$88</f>
        <v>0</v>
      </c>
      <c r="BM702" s="347">
        <f>BM538*SAP_Leadsheet!$E$88</f>
        <v>0</v>
      </c>
      <c r="BN702" s="347">
        <f>BN538*SAP_Leadsheet!$E$88</f>
        <v>0</v>
      </c>
      <c r="BO702" s="253"/>
      <c r="BP702" s="253"/>
      <c r="BQ702" s="253"/>
      <c r="BR702" s="253"/>
      <c r="BS702" s="253"/>
      <c r="BT702" s="253"/>
      <c r="BU702" s="253"/>
      <c r="BV702" s="253"/>
      <c r="BW702" s="253"/>
      <c r="BX702" s="253"/>
      <c r="BY702" s="253"/>
      <c r="BZ702" s="253"/>
      <c r="CA702" s="253"/>
      <c r="CB702" s="253"/>
      <c r="CC702" s="253"/>
      <c r="CD702" s="253"/>
      <c r="CE702" s="253"/>
      <c r="CF702" s="253"/>
      <c r="CG702" s="253"/>
      <c r="CH702" s="253"/>
      <c r="CI702" s="253"/>
      <c r="CJ702" s="253"/>
      <c r="CK702" s="253"/>
      <c r="CL702" s="253"/>
    </row>
    <row r="703" spans="1:90" s="325" customFormat="1" x14ac:dyDescent="0.15">
      <c r="A703" s="324"/>
      <c r="D703" s="8" t="s">
        <v>518</v>
      </c>
      <c r="F703" s="8" t="s">
        <v>461</v>
      </c>
      <c r="G703" s="329">
        <f>SUM(G704:G706)</f>
        <v>0</v>
      </c>
      <c r="H703" s="329">
        <f t="shared" ref="H703:BN703" si="79">SUM(H704:H706)</f>
        <v>0</v>
      </c>
      <c r="I703" s="329">
        <f t="shared" si="79"/>
        <v>0</v>
      </c>
      <c r="J703" s="329">
        <f t="shared" si="79"/>
        <v>0</v>
      </c>
      <c r="K703" s="329">
        <f t="shared" si="79"/>
        <v>0</v>
      </c>
      <c r="L703" s="329">
        <f t="shared" si="79"/>
        <v>0</v>
      </c>
      <c r="M703" s="329">
        <f t="shared" si="79"/>
        <v>0</v>
      </c>
      <c r="N703" s="329">
        <f t="shared" si="79"/>
        <v>0</v>
      </c>
      <c r="O703" s="329">
        <f t="shared" si="79"/>
        <v>0</v>
      </c>
      <c r="P703" s="329">
        <f t="shared" si="79"/>
        <v>0</v>
      </c>
      <c r="Q703" s="329">
        <f t="shared" si="79"/>
        <v>0</v>
      </c>
      <c r="R703" s="329">
        <f t="shared" si="79"/>
        <v>0</v>
      </c>
      <c r="S703" s="329">
        <f t="shared" si="79"/>
        <v>0</v>
      </c>
      <c r="T703" s="329">
        <f t="shared" si="79"/>
        <v>0</v>
      </c>
      <c r="U703" s="329">
        <f t="shared" si="79"/>
        <v>0</v>
      </c>
      <c r="V703" s="329">
        <f t="shared" si="79"/>
        <v>0</v>
      </c>
      <c r="W703" s="329">
        <f t="shared" si="79"/>
        <v>0</v>
      </c>
      <c r="X703" s="329">
        <f t="shared" si="79"/>
        <v>0</v>
      </c>
      <c r="Y703" s="329">
        <f t="shared" si="79"/>
        <v>0</v>
      </c>
      <c r="Z703" s="329">
        <f t="shared" si="79"/>
        <v>0</v>
      </c>
      <c r="AA703" s="329">
        <f t="shared" si="79"/>
        <v>0</v>
      </c>
      <c r="AB703" s="329">
        <f t="shared" si="79"/>
        <v>0</v>
      </c>
      <c r="AC703" s="329">
        <f t="shared" si="79"/>
        <v>0</v>
      </c>
      <c r="AD703" s="329">
        <f t="shared" si="79"/>
        <v>0</v>
      </c>
      <c r="AE703" s="329">
        <f t="shared" si="79"/>
        <v>0</v>
      </c>
      <c r="AF703" s="329">
        <f t="shared" si="79"/>
        <v>0</v>
      </c>
      <c r="AG703" s="329">
        <f t="shared" si="79"/>
        <v>0</v>
      </c>
      <c r="AH703" s="329">
        <f t="shared" si="79"/>
        <v>0</v>
      </c>
      <c r="AI703" s="329">
        <f t="shared" si="79"/>
        <v>0</v>
      </c>
      <c r="AJ703" s="329">
        <f t="shared" si="79"/>
        <v>0</v>
      </c>
      <c r="AK703" s="329">
        <f t="shared" si="79"/>
        <v>0</v>
      </c>
      <c r="AL703" s="329">
        <f t="shared" si="79"/>
        <v>0</v>
      </c>
      <c r="AM703" s="329">
        <f t="shared" si="79"/>
        <v>0</v>
      </c>
      <c r="AN703" s="329">
        <f t="shared" si="79"/>
        <v>0</v>
      </c>
      <c r="AO703" s="329">
        <f t="shared" si="79"/>
        <v>0</v>
      </c>
      <c r="AP703" s="329">
        <f t="shared" si="79"/>
        <v>0</v>
      </c>
      <c r="AQ703" s="329">
        <f t="shared" si="79"/>
        <v>0</v>
      </c>
      <c r="AR703" s="329">
        <f t="shared" si="79"/>
        <v>0</v>
      </c>
      <c r="AS703" s="329">
        <f t="shared" si="79"/>
        <v>0</v>
      </c>
      <c r="AT703" s="329">
        <f t="shared" si="79"/>
        <v>0</v>
      </c>
      <c r="AU703" s="329">
        <f t="shared" si="79"/>
        <v>0</v>
      </c>
      <c r="AV703" s="329">
        <f t="shared" si="79"/>
        <v>0</v>
      </c>
      <c r="AW703" s="329">
        <f t="shared" si="79"/>
        <v>0</v>
      </c>
      <c r="AX703" s="329">
        <f t="shared" si="79"/>
        <v>0</v>
      </c>
      <c r="AY703" s="329">
        <f t="shared" si="79"/>
        <v>0</v>
      </c>
      <c r="AZ703" s="329">
        <f t="shared" si="79"/>
        <v>0</v>
      </c>
      <c r="BA703" s="329">
        <f t="shared" si="79"/>
        <v>0</v>
      </c>
      <c r="BB703" s="329">
        <f t="shared" si="79"/>
        <v>0</v>
      </c>
      <c r="BC703" s="329">
        <f t="shared" si="79"/>
        <v>0</v>
      </c>
      <c r="BD703" s="329">
        <f t="shared" si="79"/>
        <v>0</v>
      </c>
      <c r="BE703" s="329">
        <f t="shared" si="79"/>
        <v>0</v>
      </c>
      <c r="BF703" s="329">
        <f t="shared" si="79"/>
        <v>0</v>
      </c>
      <c r="BG703" s="329">
        <f t="shared" si="79"/>
        <v>0</v>
      </c>
      <c r="BH703" s="329">
        <f t="shared" si="79"/>
        <v>0</v>
      </c>
      <c r="BI703" s="329">
        <f t="shared" si="79"/>
        <v>0</v>
      </c>
      <c r="BJ703" s="329">
        <f t="shared" si="79"/>
        <v>0</v>
      </c>
      <c r="BK703" s="329">
        <f t="shared" si="79"/>
        <v>0</v>
      </c>
      <c r="BL703" s="329">
        <f t="shared" si="79"/>
        <v>0</v>
      </c>
      <c r="BM703" s="329">
        <f t="shared" si="79"/>
        <v>0</v>
      </c>
      <c r="BN703" s="329">
        <f t="shared" si="79"/>
        <v>0</v>
      </c>
      <c r="BO703" s="253"/>
      <c r="BP703" s="253"/>
      <c r="BQ703" s="253"/>
      <c r="BR703" s="253"/>
      <c r="BS703" s="253"/>
      <c r="BT703" s="253"/>
      <c r="BU703" s="253"/>
      <c r="BV703" s="253"/>
      <c r="BW703" s="253"/>
      <c r="BX703" s="253"/>
      <c r="BY703" s="253"/>
      <c r="BZ703" s="253"/>
      <c r="CA703" s="253"/>
      <c r="CB703" s="253"/>
      <c r="CC703" s="253"/>
      <c r="CD703" s="253"/>
      <c r="CE703" s="253"/>
      <c r="CF703" s="253"/>
      <c r="CG703" s="253"/>
      <c r="CH703" s="253"/>
      <c r="CI703" s="253"/>
      <c r="CJ703" s="253"/>
      <c r="CK703" s="253"/>
      <c r="CL703" s="253"/>
    </row>
    <row r="704" spans="1:90" s="325" customFormat="1" x14ac:dyDescent="0.15">
      <c r="A704" s="324"/>
      <c r="D704" s="369" t="s">
        <v>514</v>
      </c>
      <c r="F704" s="338" t="s">
        <v>461</v>
      </c>
      <c r="G704" s="347">
        <f>-G34*SAP_Leadsheet!$E$74</f>
        <v>0</v>
      </c>
      <c r="H704" s="347">
        <f>-H34*SAP_Leadsheet!$E$74</f>
        <v>0</v>
      </c>
      <c r="I704" s="347">
        <f>-I34*SAP_Leadsheet!$E$74</f>
        <v>0</v>
      </c>
      <c r="J704" s="347">
        <f>-J34*SAP_Leadsheet!$E$74</f>
        <v>0</v>
      </c>
      <c r="K704" s="347">
        <f>-K34*SAP_Leadsheet!$E$74</f>
        <v>0</v>
      </c>
      <c r="L704" s="347">
        <f>-L34*SAP_Leadsheet!$E$74</f>
        <v>0</v>
      </c>
      <c r="M704" s="347">
        <f>-M34*SAP_Leadsheet!$E$74</f>
        <v>0</v>
      </c>
      <c r="N704" s="347">
        <f>-N34*SAP_Leadsheet!$E$74</f>
        <v>0</v>
      </c>
      <c r="O704" s="347">
        <f>-O34*SAP_Leadsheet!$E$74</f>
        <v>0</v>
      </c>
      <c r="P704" s="347">
        <f>-P34*SAP_Leadsheet!$E$74</f>
        <v>0</v>
      </c>
      <c r="Q704" s="347">
        <f>-Q34*SAP_Leadsheet!$E$74</f>
        <v>0</v>
      </c>
      <c r="R704" s="347">
        <f>-R34*SAP_Leadsheet!$E$74</f>
        <v>0</v>
      </c>
      <c r="S704" s="347">
        <f>-S34*SAP_Leadsheet!$E$74</f>
        <v>0</v>
      </c>
      <c r="T704" s="347">
        <f>-T34*SAP_Leadsheet!$E$74</f>
        <v>0</v>
      </c>
      <c r="U704" s="347">
        <f>-U34*SAP_Leadsheet!$E$74</f>
        <v>0</v>
      </c>
      <c r="V704" s="347">
        <f>-V34*SAP_Leadsheet!$E$74</f>
        <v>0</v>
      </c>
      <c r="W704" s="347">
        <f>-W34*SAP_Leadsheet!$E$74</f>
        <v>0</v>
      </c>
      <c r="X704" s="347">
        <f>-X34*SAP_Leadsheet!$E$74</f>
        <v>0</v>
      </c>
      <c r="Y704" s="347">
        <f>-Y34*SAP_Leadsheet!$E$74</f>
        <v>0</v>
      </c>
      <c r="Z704" s="347">
        <f>-Z34*SAP_Leadsheet!$E$74</f>
        <v>0</v>
      </c>
      <c r="AA704" s="347">
        <f>-AA34*SAP_Leadsheet!$E$74</f>
        <v>0</v>
      </c>
      <c r="AB704" s="347">
        <f>-AB34*SAP_Leadsheet!$E$74</f>
        <v>0</v>
      </c>
      <c r="AC704" s="347">
        <f>-AC34*SAP_Leadsheet!$E$74</f>
        <v>0</v>
      </c>
      <c r="AD704" s="347">
        <f>-AD34*SAP_Leadsheet!$E$74</f>
        <v>0</v>
      </c>
      <c r="AE704" s="347">
        <f>-AE34*SAP_Leadsheet!$E$74</f>
        <v>0</v>
      </c>
      <c r="AF704" s="347">
        <f>-AF34*SAP_Leadsheet!$E$74</f>
        <v>0</v>
      </c>
      <c r="AG704" s="347">
        <f>-AG34*SAP_Leadsheet!$E$74</f>
        <v>0</v>
      </c>
      <c r="AH704" s="347">
        <f>-AH34*SAP_Leadsheet!$E$74</f>
        <v>0</v>
      </c>
      <c r="AI704" s="347">
        <f>-AI34*SAP_Leadsheet!$E$74</f>
        <v>0</v>
      </c>
      <c r="AJ704" s="347">
        <f>-AJ34*SAP_Leadsheet!$E$74</f>
        <v>0</v>
      </c>
      <c r="AK704" s="347">
        <f>-AK34*SAP_Leadsheet!$E$74</f>
        <v>0</v>
      </c>
      <c r="AL704" s="347">
        <f>-AL34*SAP_Leadsheet!$E$74</f>
        <v>0</v>
      </c>
      <c r="AM704" s="347">
        <f>-AM34*SAP_Leadsheet!$E$74</f>
        <v>0</v>
      </c>
      <c r="AN704" s="347">
        <f>-AN34*SAP_Leadsheet!$E$74</f>
        <v>0</v>
      </c>
      <c r="AO704" s="347">
        <f>-AO34*SAP_Leadsheet!$E$74</f>
        <v>0</v>
      </c>
      <c r="AP704" s="347">
        <f>-AP34*SAP_Leadsheet!$E$74</f>
        <v>0</v>
      </c>
      <c r="AQ704" s="347">
        <f>-AQ34*SAP_Leadsheet!$E$74</f>
        <v>0</v>
      </c>
      <c r="AR704" s="347">
        <f>-AR34*SAP_Leadsheet!$E$74</f>
        <v>0</v>
      </c>
      <c r="AS704" s="347">
        <f>-AS34*SAP_Leadsheet!$E$74</f>
        <v>0</v>
      </c>
      <c r="AT704" s="347">
        <f>-AT34*SAP_Leadsheet!$E$74</f>
        <v>0</v>
      </c>
      <c r="AU704" s="347">
        <f>-AU34*SAP_Leadsheet!$E$74</f>
        <v>0</v>
      </c>
      <c r="AV704" s="347">
        <f>-AV34*SAP_Leadsheet!$E$74</f>
        <v>0</v>
      </c>
      <c r="AW704" s="347">
        <f>-AW34*SAP_Leadsheet!$E$74</f>
        <v>0</v>
      </c>
      <c r="AX704" s="347">
        <f>-AX34*SAP_Leadsheet!$E$74</f>
        <v>0</v>
      </c>
      <c r="AY704" s="347">
        <f>-AY34*SAP_Leadsheet!$E$74</f>
        <v>0</v>
      </c>
      <c r="AZ704" s="347">
        <f>-AZ34*SAP_Leadsheet!$E$74</f>
        <v>0</v>
      </c>
      <c r="BA704" s="347">
        <f>-BA34*SAP_Leadsheet!$E$74</f>
        <v>0</v>
      </c>
      <c r="BB704" s="347">
        <f>-BB34*SAP_Leadsheet!$E$74</f>
        <v>0</v>
      </c>
      <c r="BC704" s="347">
        <f>-BC34*SAP_Leadsheet!$E$74</f>
        <v>0</v>
      </c>
      <c r="BD704" s="347">
        <f>-BD34*SAP_Leadsheet!$E$74</f>
        <v>0</v>
      </c>
      <c r="BE704" s="347">
        <f>-BE34*SAP_Leadsheet!$E$74</f>
        <v>0</v>
      </c>
      <c r="BF704" s="347">
        <f>-BF34*SAP_Leadsheet!$E$74</f>
        <v>0</v>
      </c>
      <c r="BG704" s="347">
        <f>-BG34*SAP_Leadsheet!$E$74</f>
        <v>0</v>
      </c>
      <c r="BH704" s="347">
        <f>-BH34*SAP_Leadsheet!$E$74</f>
        <v>0</v>
      </c>
      <c r="BI704" s="347">
        <f>-BI34*SAP_Leadsheet!$E$74</f>
        <v>0</v>
      </c>
      <c r="BJ704" s="347">
        <f>-BJ34*SAP_Leadsheet!$E$74</f>
        <v>0</v>
      </c>
      <c r="BK704" s="347">
        <f>-BK34*SAP_Leadsheet!$E$74</f>
        <v>0</v>
      </c>
      <c r="BL704" s="347">
        <f>-BL34*SAP_Leadsheet!$E$74</f>
        <v>0</v>
      </c>
      <c r="BM704" s="347">
        <f>-BM34*SAP_Leadsheet!$E$74</f>
        <v>0</v>
      </c>
      <c r="BN704" s="347">
        <f>-BN34*SAP_Leadsheet!$E$74</f>
        <v>0</v>
      </c>
      <c r="BO704" s="253"/>
      <c r="BP704" s="253"/>
      <c r="BQ704" s="253"/>
      <c r="BR704" s="253"/>
      <c r="BS704" s="253"/>
      <c r="BT704" s="253"/>
      <c r="BU704" s="253"/>
      <c r="BV704" s="253"/>
      <c r="BW704" s="253"/>
      <c r="BX704" s="253"/>
      <c r="BY704" s="253"/>
      <c r="BZ704" s="253"/>
      <c r="CA704" s="253"/>
      <c r="CB704" s="253"/>
      <c r="CC704" s="253"/>
      <c r="CD704" s="253"/>
      <c r="CE704" s="253"/>
      <c r="CF704" s="253"/>
      <c r="CG704" s="253"/>
      <c r="CH704" s="253"/>
      <c r="CI704" s="253"/>
      <c r="CJ704" s="253"/>
      <c r="CK704" s="253"/>
      <c r="CL704" s="253"/>
    </row>
    <row r="705" spans="1:90" s="325" customFormat="1" x14ac:dyDescent="0.15">
      <c r="A705" s="324"/>
      <c r="D705" s="369" t="s">
        <v>515</v>
      </c>
      <c r="F705" s="338" t="s">
        <v>461</v>
      </c>
      <c r="G705" s="347">
        <f>-G224*SAP_Leadsheet!$E$82</f>
        <v>0</v>
      </c>
      <c r="H705" s="347">
        <f>-H224*SAP_Leadsheet!$E$82</f>
        <v>0</v>
      </c>
      <c r="I705" s="347">
        <f>-I224*SAP_Leadsheet!$E$82</f>
        <v>0</v>
      </c>
      <c r="J705" s="347">
        <f>-J224*SAP_Leadsheet!$E$82</f>
        <v>0</v>
      </c>
      <c r="K705" s="347">
        <f>-K224*SAP_Leadsheet!$E$82</f>
        <v>0</v>
      </c>
      <c r="L705" s="347">
        <f>-L224*SAP_Leadsheet!$E$82</f>
        <v>0</v>
      </c>
      <c r="M705" s="347">
        <f>-M224*SAP_Leadsheet!$E$82</f>
        <v>0</v>
      </c>
      <c r="N705" s="347">
        <f>-N224*SAP_Leadsheet!$E$82</f>
        <v>0</v>
      </c>
      <c r="O705" s="347">
        <f>-O224*SAP_Leadsheet!$E$82</f>
        <v>0</v>
      </c>
      <c r="P705" s="347">
        <f>-P224*SAP_Leadsheet!$E$82</f>
        <v>0</v>
      </c>
      <c r="Q705" s="347">
        <f>-Q224*SAP_Leadsheet!$E$82</f>
        <v>0</v>
      </c>
      <c r="R705" s="347">
        <f>-R224*SAP_Leadsheet!$E$82</f>
        <v>0</v>
      </c>
      <c r="S705" s="347">
        <f>-S224*SAP_Leadsheet!$E$82</f>
        <v>0</v>
      </c>
      <c r="T705" s="347">
        <f>-T224*SAP_Leadsheet!$E$82</f>
        <v>0</v>
      </c>
      <c r="U705" s="347">
        <f>-U224*SAP_Leadsheet!$E$82</f>
        <v>0</v>
      </c>
      <c r="V705" s="347">
        <f>-V224*SAP_Leadsheet!$E$82</f>
        <v>0</v>
      </c>
      <c r="W705" s="347">
        <f>-W224*SAP_Leadsheet!$E$82</f>
        <v>0</v>
      </c>
      <c r="X705" s="347">
        <f>-X224*SAP_Leadsheet!$E$82</f>
        <v>0</v>
      </c>
      <c r="Y705" s="347">
        <f>-Y224*SAP_Leadsheet!$E$82</f>
        <v>0</v>
      </c>
      <c r="Z705" s="347">
        <f>-Z224*SAP_Leadsheet!$E$82</f>
        <v>0</v>
      </c>
      <c r="AA705" s="347">
        <f>-AA224*SAP_Leadsheet!$E$82</f>
        <v>0</v>
      </c>
      <c r="AB705" s="347">
        <f>-AB224*SAP_Leadsheet!$E$82</f>
        <v>0</v>
      </c>
      <c r="AC705" s="347">
        <f>-AC224*SAP_Leadsheet!$E$82</f>
        <v>0</v>
      </c>
      <c r="AD705" s="347">
        <f>-AD224*SAP_Leadsheet!$E$82</f>
        <v>0</v>
      </c>
      <c r="AE705" s="347">
        <f>-AE224*SAP_Leadsheet!$E$82</f>
        <v>0</v>
      </c>
      <c r="AF705" s="347">
        <f>-AF224*SAP_Leadsheet!$E$82</f>
        <v>0</v>
      </c>
      <c r="AG705" s="347">
        <f>-AG224*SAP_Leadsheet!$E$82</f>
        <v>0</v>
      </c>
      <c r="AH705" s="347">
        <f>-AH224*SAP_Leadsheet!$E$82</f>
        <v>0</v>
      </c>
      <c r="AI705" s="347">
        <f>-AI224*SAP_Leadsheet!$E$82</f>
        <v>0</v>
      </c>
      <c r="AJ705" s="347">
        <f>-AJ224*SAP_Leadsheet!$E$82</f>
        <v>0</v>
      </c>
      <c r="AK705" s="347">
        <f>-AK224*SAP_Leadsheet!$E$82</f>
        <v>0</v>
      </c>
      <c r="AL705" s="347">
        <f>-AL224*SAP_Leadsheet!$E$82</f>
        <v>0</v>
      </c>
      <c r="AM705" s="347">
        <f>-AM224*SAP_Leadsheet!$E$82</f>
        <v>0</v>
      </c>
      <c r="AN705" s="347">
        <f>-AN224*SAP_Leadsheet!$E$82</f>
        <v>0</v>
      </c>
      <c r="AO705" s="347">
        <f>-AO224*SAP_Leadsheet!$E$82</f>
        <v>0</v>
      </c>
      <c r="AP705" s="347">
        <f>-AP224*SAP_Leadsheet!$E$82</f>
        <v>0</v>
      </c>
      <c r="AQ705" s="347">
        <f>-AQ224*SAP_Leadsheet!$E$82</f>
        <v>0</v>
      </c>
      <c r="AR705" s="347">
        <f>-AR224*SAP_Leadsheet!$E$82</f>
        <v>0</v>
      </c>
      <c r="AS705" s="347">
        <f>-AS224*SAP_Leadsheet!$E$82</f>
        <v>0</v>
      </c>
      <c r="AT705" s="347">
        <f>-AT224*SAP_Leadsheet!$E$82</f>
        <v>0</v>
      </c>
      <c r="AU705" s="347">
        <f>-AU224*SAP_Leadsheet!$E$82</f>
        <v>0</v>
      </c>
      <c r="AV705" s="347">
        <f>-AV224*SAP_Leadsheet!$E$82</f>
        <v>0</v>
      </c>
      <c r="AW705" s="347">
        <f>-AW224*SAP_Leadsheet!$E$82</f>
        <v>0</v>
      </c>
      <c r="AX705" s="347">
        <f>-AX224*SAP_Leadsheet!$E$82</f>
        <v>0</v>
      </c>
      <c r="AY705" s="347">
        <f>-AY224*SAP_Leadsheet!$E$82</f>
        <v>0</v>
      </c>
      <c r="AZ705" s="347">
        <f>-AZ224*SAP_Leadsheet!$E$82</f>
        <v>0</v>
      </c>
      <c r="BA705" s="347">
        <f>-BA224*SAP_Leadsheet!$E$82</f>
        <v>0</v>
      </c>
      <c r="BB705" s="347">
        <f>-BB224*SAP_Leadsheet!$E$82</f>
        <v>0</v>
      </c>
      <c r="BC705" s="347">
        <f>-BC224*SAP_Leadsheet!$E$82</f>
        <v>0</v>
      </c>
      <c r="BD705" s="347">
        <f>-BD224*SAP_Leadsheet!$E$82</f>
        <v>0</v>
      </c>
      <c r="BE705" s="347">
        <f>-BE224*SAP_Leadsheet!$E$82</f>
        <v>0</v>
      </c>
      <c r="BF705" s="347">
        <f>-BF224*SAP_Leadsheet!$E$82</f>
        <v>0</v>
      </c>
      <c r="BG705" s="347">
        <f>-BG224*SAP_Leadsheet!$E$82</f>
        <v>0</v>
      </c>
      <c r="BH705" s="347">
        <f>-BH224*SAP_Leadsheet!$E$82</f>
        <v>0</v>
      </c>
      <c r="BI705" s="347">
        <f>-BI224*SAP_Leadsheet!$E$82</f>
        <v>0</v>
      </c>
      <c r="BJ705" s="347">
        <f>-BJ224*SAP_Leadsheet!$E$82</f>
        <v>0</v>
      </c>
      <c r="BK705" s="347">
        <f>-BK224*SAP_Leadsheet!$E$82</f>
        <v>0</v>
      </c>
      <c r="BL705" s="347">
        <f>-BL224*SAP_Leadsheet!$E$82</f>
        <v>0</v>
      </c>
      <c r="BM705" s="347">
        <f>-BM224*SAP_Leadsheet!$E$82</f>
        <v>0</v>
      </c>
      <c r="BN705" s="347">
        <f>-BN224*SAP_Leadsheet!$E$82</f>
        <v>0</v>
      </c>
      <c r="BO705" s="253"/>
      <c r="BP705" s="253"/>
      <c r="BQ705" s="253"/>
      <c r="BR705" s="253"/>
      <c r="BS705" s="253"/>
      <c r="BT705" s="253"/>
      <c r="BU705" s="253"/>
      <c r="BV705" s="253"/>
      <c r="BW705" s="253"/>
      <c r="BX705" s="253"/>
      <c r="BY705" s="253"/>
      <c r="BZ705" s="253"/>
      <c r="CA705" s="253"/>
      <c r="CB705" s="253"/>
      <c r="CC705" s="253"/>
      <c r="CD705" s="253"/>
      <c r="CE705" s="253"/>
      <c r="CF705" s="253"/>
      <c r="CG705" s="253"/>
      <c r="CH705" s="253"/>
      <c r="CI705" s="253"/>
      <c r="CJ705" s="253"/>
      <c r="CK705" s="253"/>
      <c r="CL705" s="253"/>
    </row>
    <row r="706" spans="1:90" s="325" customFormat="1" x14ac:dyDescent="0.15">
      <c r="A706" s="324"/>
      <c r="D706" s="369" t="s">
        <v>516</v>
      </c>
      <c r="F706" s="338" t="s">
        <v>461</v>
      </c>
      <c r="G706" s="347">
        <f>-G604*SAP_Leadsheet!$E$90</f>
        <v>0</v>
      </c>
      <c r="H706" s="347">
        <f>-H604*SAP_Leadsheet!$E$90</f>
        <v>0</v>
      </c>
      <c r="I706" s="347">
        <f>-I604*SAP_Leadsheet!$E$90</f>
        <v>0</v>
      </c>
      <c r="J706" s="347">
        <f>-J604*SAP_Leadsheet!$E$90</f>
        <v>0</v>
      </c>
      <c r="K706" s="347">
        <f>-K604*SAP_Leadsheet!$E$90</f>
        <v>0</v>
      </c>
      <c r="L706" s="347">
        <f>-L604*SAP_Leadsheet!$E$90</f>
        <v>0</v>
      </c>
      <c r="M706" s="347">
        <f>-M604*SAP_Leadsheet!$E$90</f>
        <v>0</v>
      </c>
      <c r="N706" s="347">
        <f>-N604*SAP_Leadsheet!$E$90</f>
        <v>0</v>
      </c>
      <c r="O706" s="347">
        <f>-O604*SAP_Leadsheet!$E$90</f>
        <v>0</v>
      </c>
      <c r="P706" s="347">
        <f>-P604*SAP_Leadsheet!$E$90</f>
        <v>0</v>
      </c>
      <c r="Q706" s="347">
        <f>-Q604*SAP_Leadsheet!$E$90</f>
        <v>0</v>
      </c>
      <c r="R706" s="347">
        <f>-R604*SAP_Leadsheet!$E$90</f>
        <v>0</v>
      </c>
      <c r="S706" s="347">
        <f>-S604*SAP_Leadsheet!$E$90</f>
        <v>0</v>
      </c>
      <c r="T706" s="347">
        <f>-T604*SAP_Leadsheet!$E$90</f>
        <v>0</v>
      </c>
      <c r="U706" s="347">
        <f>-U604*SAP_Leadsheet!$E$90</f>
        <v>0</v>
      </c>
      <c r="V706" s="347">
        <f>-V604*SAP_Leadsheet!$E$90</f>
        <v>0</v>
      </c>
      <c r="W706" s="347">
        <f>-W604*SAP_Leadsheet!$E$90</f>
        <v>0</v>
      </c>
      <c r="X706" s="347">
        <f>-X604*SAP_Leadsheet!$E$90</f>
        <v>0</v>
      </c>
      <c r="Y706" s="347">
        <f>-Y604*SAP_Leadsheet!$E$90</f>
        <v>0</v>
      </c>
      <c r="Z706" s="347">
        <f>-Z604*SAP_Leadsheet!$E$90</f>
        <v>0</v>
      </c>
      <c r="AA706" s="347">
        <f>-AA604*SAP_Leadsheet!$E$90</f>
        <v>0</v>
      </c>
      <c r="AB706" s="347">
        <f>-AB604*SAP_Leadsheet!$E$90</f>
        <v>0</v>
      </c>
      <c r="AC706" s="347">
        <f>-AC604*SAP_Leadsheet!$E$90</f>
        <v>0</v>
      </c>
      <c r="AD706" s="347">
        <f>-AD604*SAP_Leadsheet!$E$90</f>
        <v>0</v>
      </c>
      <c r="AE706" s="347">
        <f>-AE604*SAP_Leadsheet!$E$90</f>
        <v>0</v>
      </c>
      <c r="AF706" s="347">
        <f>-AF604*SAP_Leadsheet!$E$90</f>
        <v>0</v>
      </c>
      <c r="AG706" s="347">
        <f>-AG604*SAP_Leadsheet!$E$90</f>
        <v>0</v>
      </c>
      <c r="AH706" s="347">
        <f>-AH604*SAP_Leadsheet!$E$90</f>
        <v>0</v>
      </c>
      <c r="AI706" s="347">
        <f>-AI604*SAP_Leadsheet!$E$90</f>
        <v>0</v>
      </c>
      <c r="AJ706" s="347">
        <f>-AJ604*SAP_Leadsheet!$E$90</f>
        <v>0</v>
      </c>
      <c r="AK706" s="347">
        <f>-AK604*SAP_Leadsheet!$E$90</f>
        <v>0</v>
      </c>
      <c r="AL706" s="347">
        <f>-AL604*SAP_Leadsheet!$E$90</f>
        <v>0</v>
      </c>
      <c r="AM706" s="347">
        <f>-AM604*SAP_Leadsheet!$E$90</f>
        <v>0</v>
      </c>
      <c r="AN706" s="347">
        <f>-AN604*SAP_Leadsheet!$E$90</f>
        <v>0</v>
      </c>
      <c r="AO706" s="347">
        <f>-AO604*SAP_Leadsheet!$E$90</f>
        <v>0</v>
      </c>
      <c r="AP706" s="347">
        <f>-AP604*SAP_Leadsheet!$E$90</f>
        <v>0</v>
      </c>
      <c r="AQ706" s="347">
        <f>-AQ604*SAP_Leadsheet!$E$90</f>
        <v>0</v>
      </c>
      <c r="AR706" s="347">
        <f>-AR604*SAP_Leadsheet!$E$90</f>
        <v>0</v>
      </c>
      <c r="AS706" s="347">
        <f>-AS604*SAP_Leadsheet!$E$90</f>
        <v>0</v>
      </c>
      <c r="AT706" s="347">
        <f>-AT604*SAP_Leadsheet!$E$90</f>
        <v>0</v>
      </c>
      <c r="AU706" s="347">
        <f>-AU604*SAP_Leadsheet!$E$90</f>
        <v>0</v>
      </c>
      <c r="AV706" s="347">
        <f>-AV604*SAP_Leadsheet!$E$90</f>
        <v>0</v>
      </c>
      <c r="AW706" s="347">
        <f>-AW604*SAP_Leadsheet!$E$90</f>
        <v>0</v>
      </c>
      <c r="AX706" s="347">
        <f>-AX604*SAP_Leadsheet!$E$90</f>
        <v>0</v>
      </c>
      <c r="AY706" s="347">
        <f>-AY604*SAP_Leadsheet!$E$90</f>
        <v>0</v>
      </c>
      <c r="AZ706" s="347">
        <f>-AZ604*SAP_Leadsheet!$E$90</f>
        <v>0</v>
      </c>
      <c r="BA706" s="347">
        <f>-BA604*SAP_Leadsheet!$E$90</f>
        <v>0</v>
      </c>
      <c r="BB706" s="347">
        <f>-BB604*SAP_Leadsheet!$E$90</f>
        <v>0</v>
      </c>
      <c r="BC706" s="347">
        <f>-BC604*SAP_Leadsheet!$E$90</f>
        <v>0</v>
      </c>
      <c r="BD706" s="347">
        <f>-BD604*SAP_Leadsheet!$E$90</f>
        <v>0</v>
      </c>
      <c r="BE706" s="347">
        <f>-BE604*SAP_Leadsheet!$E$90</f>
        <v>0</v>
      </c>
      <c r="BF706" s="347">
        <f>-BF604*SAP_Leadsheet!$E$90</f>
        <v>0</v>
      </c>
      <c r="BG706" s="347">
        <f>-BG604*SAP_Leadsheet!$E$90</f>
        <v>0</v>
      </c>
      <c r="BH706" s="347">
        <f>-BH604*SAP_Leadsheet!$E$90</f>
        <v>0</v>
      </c>
      <c r="BI706" s="347">
        <f>-BI604*SAP_Leadsheet!$E$90</f>
        <v>0</v>
      </c>
      <c r="BJ706" s="347">
        <f>-BJ604*SAP_Leadsheet!$E$90</f>
        <v>0</v>
      </c>
      <c r="BK706" s="347">
        <f>-BK604*SAP_Leadsheet!$E$90</f>
        <v>0</v>
      </c>
      <c r="BL706" s="347">
        <f>-BL604*SAP_Leadsheet!$E$90</f>
        <v>0</v>
      </c>
      <c r="BM706" s="347">
        <f>-BM604*SAP_Leadsheet!$E$90</f>
        <v>0</v>
      </c>
      <c r="BN706" s="347">
        <f>-BN604*SAP_Leadsheet!$E$90</f>
        <v>0</v>
      </c>
      <c r="BO706" s="253"/>
      <c r="BP706" s="253"/>
      <c r="BQ706" s="253"/>
      <c r="BR706" s="253"/>
      <c r="BS706" s="253"/>
      <c r="BT706" s="253"/>
      <c r="BU706" s="253"/>
      <c r="BV706" s="253"/>
      <c r="BW706" s="253"/>
      <c r="BX706" s="253"/>
      <c r="BY706" s="253"/>
      <c r="BZ706" s="253"/>
      <c r="CA706" s="253"/>
      <c r="CB706" s="253"/>
      <c r="CC706" s="253"/>
      <c r="CD706" s="253"/>
      <c r="CE706" s="253"/>
      <c r="CF706" s="253"/>
      <c r="CG706" s="253"/>
      <c r="CH706" s="253"/>
      <c r="CI706" s="253"/>
      <c r="CJ706" s="253"/>
      <c r="CK706" s="253"/>
      <c r="CL706" s="253"/>
    </row>
    <row r="707" spans="1:90" s="371" customFormat="1" x14ac:dyDescent="0.15">
      <c r="A707" s="370"/>
      <c r="D707" s="372" t="s">
        <v>357</v>
      </c>
      <c r="F707" s="372" t="s">
        <v>461</v>
      </c>
      <c r="G707" s="329">
        <f>-(1-G665)*(G678+G679+G680+G681+G684+G685+G694)</f>
        <v>0</v>
      </c>
      <c r="H707" s="329">
        <f t="shared" ref="H707:BN707" ca="1" si="80">-(1-H665)*(H678+H679+H680+H681+H684+H685+H694)</f>
        <v>0</v>
      </c>
      <c r="I707" s="329">
        <f t="shared" ca="1" si="80"/>
        <v>-3.0318275698110257E-4</v>
      </c>
      <c r="J707" s="329">
        <f t="shared" ca="1" si="80"/>
        <v>-8.5088295951202145E-4</v>
      </c>
      <c r="K707" s="329">
        <f t="shared" ca="1" si="80"/>
        <v>-1.5550319046646189E-3</v>
      </c>
      <c r="L707" s="329">
        <f t="shared" ca="1" si="80"/>
        <v>-2.2259508446755912E-3</v>
      </c>
      <c r="M707" s="329">
        <f t="shared" ca="1" si="80"/>
        <v>-2.7328870556104054E-3</v>
      </c>
      <c r="N707" s="329">
        <f t="shared" ca="1" si="80"/>
        <v>-3.1181421048981865E-3</v>
      </c>
      <c r="O707" s="329">
        <f t="shared" ca="1" si="80"/>
        <v>-3.2170013241887068E-3</v>
      </c>
      <c r="P707" s="329">
        <f t="shared" ca="1" si="80"/>
        <v>-3.1445118420513154E-3</v>
      </c>
      <c r="Q707" s="329">
        <f t="shared" ca="1" si="80"/>
        <v>-3.0206699064317419E-3</v>
      </c>
      <c r="R707" s="329">
        <f t="shared" ca="1" si="80"/>
        <v>-2.8851181387923842E-3</v>
      </c>
      <c r="S707" s="329">
        <f t="shared" ca="1" si="80"/>
        <v>-3.8293278606618214E-2</v>
      </c>
      <c r="T707" s="329">
        <f t="shared" ca="1" si="80"/>
        <v>-2.7410820036305314E-3</v>
      </c>
      <c r="U707" s="329">
        <f t="shared" ca="1" si="80"/>
        <v>-2.6489310424873199E-3</v>
      </c>
      <c r="V707" s="329">
        <f t="shared" ca="1" si="80"/>
        <v>-2.5573837952417634E-3</v>
      </c>
      <c r="W707" s="329">
        <f t="shared" ca="1" si="80"/>
        <v>-2.4707024824762031E-3</v>
      </c>
      <c r="X707" s="329">
        <f t="shared" ca="1" si="80"/>
        <v>-2.3870831234713624E-3</v>
      </c>
      <c r="Y707" s="329">
        <f t="shared" ca="1" si="80"/>
        <v>-2.3073266867512984E-3</v>
      </c>
      <c r="Z707" s="329">
        <f t="shared" ca="1" si="80"/>
        <v>-2.2671499348151511E-3</v>
      </c>
      <c r="AA707" s="329">
        <f t="shared" ca="1" si="80"/>
        <v>-2.2283090114617408E-3</v>
      </c>
      <c r="AB707" s="329">
        <f t="shared" ca="1" si="80"/>
        <v>-2.1905349317013069E-3</v>
      </c>
      <c r="AC707" s="329">
        <f t="shared" ca="1" si="80"/>
        <v>-2.1528362850639425E-3</v>
      </c>
      <c r="AD707" s="329">
        <f t="shared" ca="1" si="80"/>
        <v>-2.097834299021043E-3</v>
      </c>
      <c r="AE707" s="329">
        <f t="shared" ca="1" si="80"/>
        <v>-2.806178693331084E-2</v>
      </c>
      <c r="AF707" s="329">
        <f t="shared" ca="1" si="80"/>
        <v>-2.0200017335162959E-3</v>
      </c>
      <c r="AG707" s="329">
        <f t="shared" ca="1" si="80"/>
        <v>-1.9537687942703433E-3</v>
      </c>
      <c r="AH707" s="329">
        <f t="shared" ca="1" si="80"/>
        <v>-1.8899244222872647E-3</v>
      </c>
      <c r="AI707" s="329">
        <f t="shared" ca="1" si="80"/>
        <v>-1.8322834560464598E-3</v>
      </c>
      <c r="AJ707" s="329">
        <f t="shared" ca="1" si="80"/>
        <v>-1.7800494066096068E-3</v>
      </c>
      <c r="AK707" s="329">
        <f t="shared" ca="1" si="80"/>
        <v>-1.7315835145650634E-3</v>
      </c>
      <c r="AL707" s="329">
        <f t="shared" ca="1" si="80"/>
        <v>-1.7021711291862868E-3</v>
      </c>
      <c r="AM707" s="329">
        <f t="shared" ca="1" si="80"/>
        <v>-1.6753001883999515E-3</v>
      </c>
      <c r="AN707" s="329">
        <f t="shared" ca="1" si="80"/>
        <v>-1.6495100094927983E-3</v>
      </c>
      <c r="AO707" s="329">
        <f t="shared" ca="1" si="80"/>
        <v>-1.6236305105633529E-3</v>
      </c>
      <c r="AP707" s="329">
        <f t="shared" ca="1" si="80"/>
        <v>-1.5871460937711608E-3</v>
      </c>
      <c r="AQ707" s="329">
        <f t="shared" ca="1" si="80"/>
        <v>-2.0906629894295009E-2</v>
      </c>
      <c r="AR707" s="329">
        <f t="shared" ca="1" si="80"/>
        <v>-1.4559292579931036E-3</v>
      </c>
      <c r="AS707" s="329">
        <f t="shared" ca="1" si="80"/>
        <v>-1.3681737339851382E-3</v>
      </c>
      <c r="AT707" s="329">
        <f t="shared" ca="1" si="80"/>
        <v>-1.2830712251628198E-3</v>
      </c>
      <c r="AU707" s="329">
        <f t="shared" ca="1" si="80"/>
        <v>-1.2017519448597649E-3</v>
      </c>
      <c r="AV707" s="329">
        <f t="shared" ca="1" si="80"/>
        <v>-1.135101860934155E-3</v>
      </c>
      <c r="AW707" s="329">
        <f t="shared" ca="1" si="80"/>
        <v>-1.0784305318393128E-3</v>
      </c>
      <c r="AX707" s="329">
        <f t="shared" ca="1" si="80"/>
        <v>-1.0564550352415844E-3</v>
      </c>
      <c r="AY707" s="329">
        <f t="shared" ca="1" si="80"/>
        <v>-1.0361775028557511E-3</v>
      </c>
      <c r="AZ707" s="329">
        <f t="shared" ca="1" si="80"/>
        <v>-1.0173681435637382E-3</v>
      </c>
      <c r="BA707" s="329">
        <f t="shared" ca="1" si="80"/>
        <v>-9.9878941881661218E-4</v>
      </c>
      <c r="BB707" s="329">
        <f t="shared" ca="1" si="80"/>
        <v>-9.7358212358854778E-4</v>
      </c>
      <c r="BC707" s="329">
        <f t="shared" ca="1" si="80"/>
        <v>-1.2953135234224212E-2</v>
      </c>
      <c r="BD707" s="329">
        <f t="shared" ca="1" si="80"/>
        <v>-8.8973139445209419E-4</v>
      </c>
      <c r="BE707" s="329">
        <f t="shared" ca="1" si="80"/>
        <v>-8.273230023727445E-4</v>
      </c>
      <c r="BF707" s="329">
        <f t="shared" ca="1" si="80"/>
        <v>-7.6611208149327827E-4</v>
      </c>
      <c r="BG707" s="329">
        <f t="shared" ca="1" si="80"/>
        <v>-3.9617941387506744E-4</v>
      </c>
      <c r="BH707" s="329">
        <f t="shared" ca="1" si="80"/>
        <v>-3.6616188918382932E-4</v>
      </c>
      <c r="BI707" s="329">
        <f t="shared" ca="1" si="80"/>
        <v>-3.4294836597626555E-4</v>
      </c>
      <c r="BJ707" s="329">
        <f t="shared" ca="1" si="80"/>
        <v>-3.4087315462927477E-4</v>
      </c>
      <c r="BK707" s="329">
        <f t="shared" ca="1" si="80"/>
        <v>-3.3791653989531027E-4</v>
      </c>
      <c r="BL707" s="329">
        <f t="shared" ca="1" si="80"/>
        <v>-3.3251024828541734E-4</v>
      </c>
      <c r="BM707" s="329">
        <f t="shared" ca="1" si="80"/>
        <v>-3.2425501645595543E-4</v>
      </c>
      <c r="BN707" s="329">
        <f t="shared" ca="1" si="80"/>
        <v>-3.1110485674042164E-4</v>
      </c>
      <c r="BO707" s="365"/>
      <c r="BP707" s="365"/>
      <c r="BQ707" s="365"/>
      <c r="BR707" s="365"/>
      <c r="BS707" s="365"/>
      <c r="BT707" s="365"/>
      <c r="BU707" s="365"/>
      <c r="BV707" s="365"/>
      <c r="BW707" s="365"/>
      <c r="BX707" s="365"/>
      <c r="BY707" s="365"/>
      <c r="BZ707" s="365"/>
      <c r="CA707" s="365"/>
      <c r="CB707" s="365"/>
      <c r="CC707" s="365"/>
      <c r="CD707" s="365"/>
      <c r="CE707" s="365"/>
      <c r="CF707" s="365"/>
      <c r="CG707" s="365"/>
      <c r="CH707" s="365"/>
      <c r="CI707" s="365"/>
      <c r="CJ707" s="365"/>
      <c r="CK707" s="365"/>
      <c r="CL707" s="365"/>
    </row>
    <row r="708" spans="1:90" s="371" customFormat="1" x14ac:dyDescent="0.15">
      <c r="A708" s="370"/>
      <c r="D708" s="372"/>
      <c r="F708" s="372"/>
      <c r="G708" s="329"/>
      <c r="H708" s="329"/>
      <c r="I708" s="329"/>
      <c r="J708" s="329"/>
      <c r="K708" s="329"/>
      <c r="L708" s="329"/>
      <c r="M708" s="329"/>
      <c r="N708" s="329"/>
      <c r="O708" s="329"/>
      <c r="P708" s="329"/>
      <c r="Q708" s="329"/>
      <c r="R708" s="329"/>
      <c r="S708" s="329"/>
      <c r="T708" s="329"/>
      <c r="U708" s="329"/>
      <c r="V708" s="329"/>
      <c r="W708" s="329"/>
      <c r="X708" s="329"/>
      <c r="Y708" s="329"/>
      <c r="Z708" s="329"/>
      <c r="AA708" s="329"/>
      <c r="AB708" s="329"/>
      <c r="AC708" s="329"/>
      <c r="AD708" s="329"/>
      <c r="AE708" s="329"/>
      <c r="AF708" s="329"/>
      <c r="AG708" s="329"/>
      <c r="AH708" s="329"/>
      <c r="AI708" s="329"/>
      <c r="AJ708" s="329"/>
      <c r="AK708" s="329"/>
      <c r="AL708" s="329"/>
      <c r="AM708" s="329"/>
      <c r="AN708" s="329"/>
      <c r="AO708" s="329"/>
      <c r="AP708" s="329"/>
      <c r="AQ708" s="329"/>
      <c r="AR708" s="329"/>
      <c r="AS708" s="329"/>
      <c r="AT708" s="329"/>
      <c r="AU708" s="329"/>
      <c r="AV708" s="329"/>
      <c r="AW708" s="329"/>
      <c r="AX708" s="329"/>
      <c r="AY708" s="329"/>
      <c r="AZ708" s="329"/>
      <c r="BA708" s="329"/>
      <c r="BB708" s="329"/>
      <c r="BC708" s="329"/>
      <c r="BD708" s="329"/>
      <c r="BE708" s="329"/>
      <c r="BF708" s="329"/>
      <c r="BG708" s="329"/>
      <c r="BH708" s="329"/>
      <c r="BI708" s="329"/>
      <c r="BJ708" s="329"/>
      <c r="BK708" s="329"/>
      <c r="BL708" s="329"/>
      <c r="BM708" s="329"/>
      <c r="BN708" s="329"/>
      <c r="BO708" s="365"/>
      <c r="BP708" s="365"/>
      <c r="BQ708" s="365"/>
      <c r="BR708" s="365"/>
      <c r="BS708" s="365"/>
      <c r="BT708" s="365"/>
      <c r="BU708" s="365"/>
      <c r="BV708" s="365"/>
      <c r="BW708" s="365"/>
      <c r="BX708" s="365"/>
      <c r="BY708" s="365"/>
      <c r="BZ708" s="365"/>
      <c r="CA708" s="365"/>
      <c r="CB708" s="365"/>
      <c r="CC708" s="365"/>
      <c r="CD708" s="365"/>
      <c r="CE708" s="365"/>
      <c r="CF708" s="365"/>
      <c r="CG708" s="365"/>
      <c r="CH708" s="365"/>
      <c r="CI708" s="365"/>
      <c r="CJ708" s="365"/>
      <c r="CK708" s="365"/>
      <c r="CL708" s="365"/>
    </row>
    <row r="709" spans="1:90" x14ac:dyDescent="0.15">
      <c r="C709" s="87" t="s">
        <v>311</v>
      </c>
      <c r="D709" s="87" t="s">
        <v>311</v>
      </c>
      <c r="F709" s="87" t="s">
        <v>461</v>
      </c>
      <c r="G709" s="330" cm="1">
        <f t="array" aca="1" ref="G709" ca="1">_xlfn.IFS(G7&lt;&gt;60,0,SAP_Leadsheet!$C$7="IFRS",0,SAP_Leadsheet!$C$6="DPD180+",SUM(SAP_Spreadsheet!$G$805:$BU$805)-SUM(SAP_Spreadsheet!$G$773:$BN$773),SAP_Leadsheet!$C$6="DPD360+",SUM(SAP_Spreadsheet!$G$792:$BZ$792)-SUM(SAP_Spreadsheet!$G$773:$BN$773))</f>
        <v>0</v>
      </c>
      <c r="H709" s="330" cm="1">
        <f t="array" aca="1" ref="H709" ca="1">_xlfn.IFS(H7&lt;&gt;60,0,SAP_Leadsheet!$C$7="IFRS",0,SAP_Leadsheet!$C$6="DPD180+",SUM(SAP_Spreadsheet!$G$805:$BU$805)-SUM(SAP_Spreadsheet!$G$773:$BN$773),SAP_Leadsheet!$C$6="DPD360+",SUM(SAP_Spreadsheet!$G$792:$BZ$792)-SUM(SAP_Spreadsheet!$G$773:$BN$773))</f>
        <v>0</v>
      </c>
      <c r="I709" s="330" cm="1">
        <f t="array" aca="1" ref="I709" ca="1">_xlfn.IFS(I7&lt;&gt;60,0,SAP_Leadsheet!$C$7="IFRS",0,SAP_Leadsheet!$C$6="DPD180+",SUM(SAP_Spreadsheet!$G$805:$BU$805)-SUM(SAP_Spreadsheet!$G$773:$BN$773),SAP_Leadsheet!$C$6="DPD360+",SUM(SAP_Spreadsheet!$G$792:$BZ$792)-SUM(SAP_Spreadsheet!$G$773:$BN$773))</f>
        <v>0</v>
      </c>
      <c r="J709" s="330" cm="1">
        <f t="array" aca="1" ref="J709" ca="1">_xlfn.IFS(J7&lt;&gt;60,0,SAP_Leadsheet!$C$7="IFRS",0,SAP_Leadsheet!$C$6="DPD180+",SUM(SAP_Spreadsheet!$G$805:$BU$805)-SUM(SAP_Spreadsheet!$G$773:$BN$773),SAP_Leadsheet!$C$6="DPD360+",SUM(SAP_Spreadsheet!$G$792:$BZ$792)-SUM(SAP_Spreadsheet!$G$773:$BN$773))</f>
        <v>0</v>
      </c>
      <c r="K709" s="330" cm="1">
        <f t="array" aca="1" ref="K709" ca="1">_xlfn.IFS(K7&lt;&gt;60,0,SAP_Leadsheet!$C$7="IFRS",0,SAP_Leadsheet!$C$6="DPD180+",SUM(SAP_Spreadsheet!$G$805:$BU$805)-SUM(SAP_Spreadsheet!$G$773:$BN$773),SAP_Leadsheet!$C$6="DPD360+",SUM(SAP_Spreadsheet!$G$792:$BZ$792)-SUM(SAP_Spreadsheet!$G$773:$BN$773))</f>
        <v>0</v>
      </c>
      <c r="L709" s="330" cm="1">
        <f t="array" aca="1" ref="L709" ca="1">_xlfn.IFS(L7&lt;&gt;60,0,SAP_Leadsheet!$C$7="IFRS",0,SAP_Leadsheet!$C$6="DPD180+",SUM(SAP_Spreadsheet!$G$805:$BU$805)-SUM(SAP_Spreadsheet!$G$773:$BN$773),SAP_Leadsheet!$C$6="DPD360+",SUM(SAP_Spreadsheet!$G$792:$BZ$792)-SUM(SAP_Spreadsheet!$G$773:$BN$773))</f>
        <v>0</v>
      </c>
      <c r="M709" s="330" cm="1">
        <f t="array" aca="1" ref="M709" ca="1">_xlfn.IFS(M7&lt;&gt;60,0,SAP_Leadsheet!$C$7="IFRS",0,SAP_Leadsheet!$C$6="DPD180+",SUM(SAP_Spreadsheet!$G$805:$BU$805)-SUM(SAP_Spreadsheet!$G$773:$BN$773),SAP_Leadsheet!$C$6="DPD360+",SUM(SAP_Spreadsheet!$G$792:$BZ$792)-SUM(SAP_Spreadsheet!$G$773:$BN$773))</f>
        <v>0</v>
      </c>
      <c r="N709" s="330" cm="1">
        <f t="array" aca="1" ref="N709" ca="1">_xlfn.IFS(N7&lt;&gt;60,0,SAP_Leadsheet!$C$7="IFRS",0,SAP_Leadsheet!$C$6="DPD180+",SUM(SAP_Spreadsheet!$G$805:$BU$805)-SUM(SAP_Spreadsheet!$G$773:$BN$773),SAP_Leadsheet!$C$6="DPD360+",SUM(SAP_Spreadsheet!$G$792:$BZ$792)-SUM(SAP_Spreadsheet!$G$773:$BN$773))</f>
        <v>0</v>
      </c>
      <c r="O709" s="330" cm="1">
        <f t="array" aca="1" ref="O709" ca="1">_xlfn.IFS(O7&lt;&gt;60,0,SAP_Leadsheet!$C$7="IFRS",0,SAP_Leadsheet!$C$6="DPD180+",SUM(SAP_Spreadsheet!$G$805:$BU$805)-SUM(SAP_Spreadsheet!$G$773:$BN$773),SAP_Leadsheet!$C$6="DPD360+",SUM(SAP_Spreadsheet!$G$792:$BZ$792)-SUM(SAP_Spreadsheet!$G$773:$BN$773))</f>
        <v>0</v>
      </c>
      <c r="P709" s="330" cm="1">
        <f t="array" aca="1" ref="P709" ca="1">_xlfn.IFS(P7&lt;&gt;60,0,SAP_Leadsheet!$C$7="IFRS",0,SAP_Leadsheet!$C$6="DPD180+",SUM(SAP_Spreadsheet!$G$805:$BU$805)-SUM(SAP_Spreadsheet!$G$773:$BN$773),SAP_Leadsheet!$C$6="DPD360+",SUM(SAP_Spreadsheet!$G$792:$BZ$792)-SUM(SAP_Spreadsheet!$G$773:$BN$773))</f>
        <v>0</v>
      </c>
      <c r="Q709" s="330" cm="1">
        <f t="array" aca="1" ref="Q709" ca="1">_xlfn.IFS(Q7&lt;&gt;60,0,SAP_Leadsheet!$C$7="IFRS",0,SAP_Leadsheet!$C$6="DPD180+",SUM(SAP_Spreadsheet!$G$805:$BU$805)-SUM(SAP_Spreadsheet!$G$773:$BN$773),SAP_Leadsheet!$C$6="DPD360+",SUM(SAP_Spreadsheet!$G$792:$BZ$792)-SUM(SAP_Spreadsheet!$G$773:$BN$773))</f>
        <v>0</v>
      </c>
      <c r="R709" s="330" cm="1">
        <f t="array" aca="1" ref="R709" ca="1">_xlfn.IFS(R7&lt;&gt;60,0,SAP_Leadsheet!$C$7="IFRS",0,SAP_Leadsheet!$C$6="DPD180+",SUM(SAP_Spreadsheet!$G$805:$BU$805)-SUM(SAP_Spreadsheet!$G$773:$BN$773),SAP_Leadsheet!$C$6="DPD360+",SUM(SAP_Spreadsheet!$G$792:$BZ$792)-SUM(SAP_Spreadsheet!$G$773:$BN$773))</f>
        <v>0</v>
      </c>
      <c r="S709" s="330" cm="1">
        <f t="array" aca="1" ref="S709" ca="1">_xlfn.IFS(S7&lt;&gt;60,0,SAP_Leadsheet!$C$7="IFRS",0,SAP_Leadsheet!$C$6="DPD180+",SUM(SAP_Spreadsheet!$G$805:$BU$805)-SUM(SAP_Spreadsheet!$G$773:$BN$773),SAP_Leadsheet!$C$6="DPD360+",SUM(SAP_Spreadsheet!$G$792:$BZ$792)-SUM(SAP_Spreadsheet!$G$773:$BN$773))</f>
        <v>0</v>
      </c>
      <c r="T709" s="330" cm="1">
        <f t="array" aca="1" ref="T709" ca="1">_xlfn.IFS(T7&lt;&gt;60,0,SAP_Leadsheet!$C$7="IFRS",0,SAP_Leadsheet!$C$6="DPD180+",SUM(SAP_Spreadsheet!$G$805:$BU$805)-SUM(SAP_Spreadsheet!$G$773:$BN$773),SAP_Leadsheet!$C$6="DPD360+",SUM(SAP_Spreadsheet!$G$792:$BZ$792)-SUM(SAP_Spreadsheet!$G$773:$BN$773))</f>
        <v>0</v>
      </c>
      <c r="U709" s="330" cm="1">
        <f t="array" aca="1" ref="U709" ca="1">_xlfn.IFS(U7&lt;&gt;60,0,SAP_Leadsheet!$C$7="IFRS",0,SAP_Leadsheet!$C$6="DPD180+",SUM(SAP_Spreadsheet!$G$805:$BU$805)-SUM(SAP_Spreadsheet!$G$773:$BN$773),SAP_Leadsheet!$C$6="DPD360+",SUM(SAP_Spreadsheet!$G$792:$BZ$792)-SUM(SAP_Spreadsheet!$G$773:$BN$773))</f>
        <v>0</v>
      </c>
      <c r="V709" s="330" cm="1">
        <f t="array" aca="1" ref="V709" ca="1">_xlfn.IFS(V7&lt;&gt;60,0,SAP_Leadsheet!$C$7="IFRS",0,SAP_Leadsheet!$C$6="DPD180+",SUM(SAP_Spreadsheet!$G$805:$BU$805)-SUM(SAP_Spreadsheet!$G$773:$BN$773),SAP_Leadsheet!$C$6="DPD360+",SUM(SAP_Spreadsheet!$G$792:$BZ$792)-SUM(SAP_Spreadsheet!$G$773:$BN$773))</f>
        <v>0</v>
      </c>
      <c r="W709" s="330" cm="1">
        <f t="array" aca="1" ref="W709" ca="1">_xlfn.IFS(W7&lt;&gt;60,0,SAP_Leadsheet!$C$7="IFRS",0,SAP_Leadsheet!$C$6="DPD180+",SUM(SAP_Spreadsheet!$G$805:$BU$805)-SUM(SAP_Spreadsheet!$G$773:$BN$773),SAP_Leadsheet!$C$6="DPD360+",SUM(SAP_Spreadsheet!$G$792:$BZ$792)-SUM(SAP_Spreadsheet!$G$773:$BN$773))</f>
        <v>0</v>
      </c>
      <c r="X709" s="330" cm="1">
        <f t="array" aca="1" ref="X709" ca="1">_xlfn.IFS(X7&lt;&gt;60,0,SAP_Leadsheet!$C$7="IFRS",0,SAP_Leadsheet!$C$6="DPD180+",SUM(SAP_Spreadsheet!$G$805:$BU$805)-SUM(SAP_Spreadsheet!$G$773:$BN$773),SAP_Leadsheet!$C$6="DPD360+",SUM(SAP_Spreadsheet!$G$792:$BZ$792)-SUM(SAP_Spreadsheet!$G$773:$BN$773))</f>
        <v>0</v>
      </c>
      <c r="Y709" s="330" cm="1">
        <f t="array" aca="1" ref="Y709" ca="1">_xlfn.IFS(Y7&lt;&gt;60,0,SAP_Leadsheet!$C$7="IFRS",0,SAP_Leadsheet!$C$6="DPD180+",SUM(SAP_Spreadsheet!$G$805:$BU$805)-SUM(SAP_Spreadsheet!$G$773:$BN$773),SAP_Leadsheet!$C$6="DPD360+",SUM(SAP_Spreadsheet!$G$792:$BZ$792)-SUM(SAP_Spreadsheet!$G$773:$BN$773))</f>
        <v>0</v>
      </c>
      <c r="Z709" s="330" cm="1">
        <f t="array" aca="1" ref="Z709" ca="1">_xlfn.IFS(Z7&lt;&gt;60,0,SAP_Leadsheet!$C$7="IFRS",0,SAP_Leadsheet!$C$6="DPD180+",SUM(SAP_Spreadsheet!$G$805:$BU$805)-SUM(SAP_Spreadsheet!$G$773:$BN$773),SAP_Leadsheet!$C$6="DPD360+",SUM(SAP_Spreadsheet!$G$792:$BZ$792)-SUM(SAP_Spreadsheet!$G$773:$BN$773))</f>
        <v>0</v>
      </c>
      <c r="AA709" s="330" cm="1">
        <f t="array" aca="1" ref="AA709" ca="1">_xlfn.IFS(AA7&lt;&gt;60,0,SAP_Leadsheet!$C$7="IFRS",0,SAP_Leadsheet!$C$6="DPD180+",SUM(SAP_Spreadsheet!$G$805:$BU$805)-SUM(SAP_Spreadsheet!$G$773:$BN$773),SAP_Leadsheet!$C$6="DPD360+",SUM(SAP_Spreadsheet!$G$792:$BZ$792)-SUM(SAP_Spreadsheet!$G$773:$BN$773))</f>
        <v>0</v>
      </c>
      <c r="AB709" s="330" cm="1">
        <f t="array" aca="1" ref="AB709" ca="1">_xlfn.IFS(AB7&lt;&gt;60,0,SAP_Leadsheet!$C$7="IFRS",0,SAP_Leadsheet!$C$6="DPD180+",SUM(SAP_Spreadsheet!$G$805:$BU$805)-SUM(SAP_Spreadsheet!$G$773:$BN$773),SAP_Leadsheet!$C$6="DPD360+",SUM(SAP_Spreadsheet!$G$792:$BZ$792)-SUM(SAP_Spreadsheet!$G$773:$BN$773))</f>
        <v>0</v>
      </c>
      <c r="AC709" s="330" cm="1">
        <f t="array" aca="1" ref="AC709" ca="1">_xlfn.IFS(AC7&lt;&gt;60,0,SAP_Leadsheet!$C$7="IFRS",0,SAP_Leadsheet!$C$6="DPD180+",SUM(SAP_Spreadsheet!$G$805:$BU$805)-SUM(SAP_Spreadsheet!$G$773:$BN$773),SAP_Leadsheet!$C$6="DPD360+",SUM(SAP_Spreadsheet!$G$792:$BZ$792)-SUM(SAP_Spreadsheet!$G$773:$BN$773))</f>
        <v>0</v>
      </c>
      <c r="AD709" s="330" cm="1">
        <f t="array" aca="1" ref="AD709" ca="1">_xlfn.IFS(AD7&lt;&gt;60,0,SAP_Leadsheet!$C$7="IFRS",0,SAP_Leadsheet!$C$6="DPD180+",SUM(SAP_Spreadsheet!$G$805:$BU$805)-SUM(SAP_Spreadsheet!$G$773:$BN$773),SAP_Leadsheet!$C$6="DPD360+",SUM(SAP_Spreadsheet!$G$792:$BZ$792)-SUM(SAP_Spreadsheet!$G$773:$BN$773))</f>
        <v>0</v>
      </c>
      <c r="AE709" s="330" cm="1">
        <f t="array" aca="1" ref="AE709" ca="1">_xlfn.IFS(AE7&lt;&gt;60,0,SAP_Leadsheet!$C$7="IFRS",0,SAP_Leadsheet!$C$6="DPD180+",SUM(SAP_Spreadsheet!$G$805:$BU$805)-SUM(SAP_Spreadsheet!$G$773:$BN$773),SAP_Leadsheet!$C$6="DPD360+",SUM(SAP_Spreadsheet!$G$792:$BZ$792)-SUM(SAP_Spreadsheet!$G$773:$BN$773))</f>
        <v>0</v>
      </c>
      <c r="AF709" s="330" cm="1">
        <f t="array" aca="1" ref="AF709" ca="1">_xlfn.IFS(AF7&lt;&gt;60,0,SAP_Leadsheet!$C$7="IFRS",0,SAP_Leadsheet!$C$6="DPD180+",SUM(SAP_Spreadsheet!$G$805:$BU$805)-SUM(SAP_Spreadsheet!$G$773:$BN$773),SAP_Leadsheet!$C$6="DPD360+",SUM(SAP_Spreadsheet!$G$792:$BZ$792)-SUM(SAP_Spreadsheet!$G$773:$BN$773))</f>
        <v>0</v>
      </c>
      <c r="AG709" s="330" cm="1">
        <f t="array" aca="1" ref="AG709" ca="1">_xlfn.IFS(AG7&lt;&gt;60,0,SAP_Leadsheet!$C$7="IFRS",0,SAP_Leadsheet!$C$6="DPD180+",SUM(SAP_Spreadsheet!$G$805:$BU$805)-SUM(SAP_Spreadsheet!$G$773:$BN$773),SAP_Leadsheet!$C$6="DPD360+",SUM(SAP_Spreadsheet!$G$792:$BZ$792)-SUM(SAP_Spreadsheet!$G$773:$BN$773))</f>
        <v>0</v>
      </c>
      <c r="AH709" s="330" cm="1">
        <f t="array" aca="1" ref="AH709" ca="1">_xlfn.IFS(AH7&lt;&gt;60,0,SAP_Leadsheet!$C$7="IFRS",0,SAP_Leadsheet!$C$6="DPD180+",SUM(SAP_Spreadsheet!$G$805:$BU$805)-SUM(SAP_Spreadsheet!$G$773:$BN$773),SAP_Leadsheet!$C$6="DPD360+",SUM(SAP_Spreadsheet!$G$792:$BZ$792)-SUM(SAP_Spreadsheet!$G$773:$BN$773))</f>
        <v>0</v>
      </c>
      <c r="AI709" s="330" cm="1">
        <f t="array" aca="1" ref="AI709" ca="1">_xlfn.IFS(AI7&lt;&gt;60,0,SAP_Leadsheet!$C$7="IFRS",0,SAP_Leadsheet!$C$6="DPD180+",SUM(SAP_Spreadsheet!$G$805:$BU$805)-SUM(SAP_Spreadsheet!$G$773:$BN$773),SAP_Leadsheet!$C$6="DPD360+",SUM(SAP_Spreadsheet!$G$792:$BZ$792)-SUM(SAP_Spreadsheet!$G$773:$BN$773))</f>
        <v>0</v>
      </c>
      <c r="AJ709" s="330" cm="1">
        <f t="array" aca="1" ref="AJ709" ca="1">_xlfn.IFS(AJ7&lt;&gt;60,0,SAP_Leadsheet!$C$7="IFRS",0,SAP_Leadsheet!$C$6="DPD180+",SUM(SAP_Spreadsheet!$G$805:$BU$805)-SUM(SAP_Spreadsheet!$G$773:$BN$773),SAP_Leadsheet!$C$6="DPD360+",SUM(SAP_Spreadsheet!$G$792:$BZ$792)-SUM(SAP_Spreadsheet!$G$773:$BN$773))</f>
        <v>0</v>
      </c>
      <c r="AK709" s="330" cm="1">
        <f t="array" aca="1" ref="AK709" ca="1">_xlfn.IFS(AK7&lt;&gt;60,0,SAP_Leadsheet!$C$7="IFRS",0,SAP_Leadsheet!$C$6="DPD180+",SUM(SAP_Spreadsheet!$G$805:$BU$805)-SUM(SAP_Spreadsheet!$G$773:$BN$773),SAP_Leadsheet!$C$6="DPD360+",SUM(SAP_Spreadsheet!$G$792:$BZ$792)-SUM(SAP_Spreadsheet!$G$773:$BN$773))</f>
        <v>0</v>
      </c>
      <c r="AL709" s="330" cm="1">
        <f t="array" aca="1" ref="AL709" ca="1">_xlfn.IFS(AL7&lt;&gt;60,0,SAP_Leadsheet!$C$7="IFRS",0,SAP_Leadsheet!$C$6="DPD180+",SUM(SAP_Spreadsheet!$G$805:$BU$805)-SUM(SAP_Spreadsheet!$G$773:$BN$773),SAP_Leadsheet!$C$6="DPD360+",SUM(SAP_Spreadsheet!$G$792:$BZ$792)-SUM(SAP_Spreadsheet!$G$773:$BN$773))</f>
        <v>0</v>
      </c>
      <c r="AM709" s="330" cm="1">
        <f t="array" aca="1" ref="AM709" ca="1">_xlfn.IFS(AM7&lt;&gt;60,0,SAP_Leadsheet!$C$7="IFRS",0,SAP_Leadsheet!$C$6="DPD180+",SUM(SAP_Spreadsheet!$G$805:$BU$805)-SUM(SAP_Spreadsheet!$G$773:$BN$773),SAP_Leadsheet!$C$6="DPD360+",SUM(SAP_Spreadsheet!$G$792:$BZ$792)-SUM(SAP_Spreadsheet!$G$773:$BN$773))</f>
        <v>0</v>
      </c>
      <c r="AN709" s="330" cm="1">
        <f t="array" aca="1" ref="AN709" ca="1">_xlfn.IFS(AN7&lt;&gt;60,0,SAP_Leadsheet!$C$7="IFRS",0,SAP_Leadsheet!$C$6="DPD180+",SUM(SAP_Spreadsheet!$G$805:$BU$805)-SUM(SAP_Spreadsheet!$G$773:$BN$773),SAP_Leadsheet!$C$6="DPD360+",SUM(SAP_Spreadsheet!$G$792:$BZ$792)-SUM(SAP_Spreadsheet!$G$773:$BN$773))</f>
        <v>0</v>
      </c>
      <c r="AO709" s="330" cm="1">
        <f t="array" aca="1" ref="AO709" ca="1">_xlfn.IFS(AO7&lt;&gt;60,0,SAP_Leadsheet!$C$7="IFRS",0,SAP_Leadsheet!$C$6="DPD180+",SUM(SAP_Spreadsheet!$G$805:$BU$805)-SUM(SAP_Spreadsheet!$G$773:$BN$773),SAP_Leadsheet!$C$6="DPD360+",SUM(SAP_Spreadsheet!$G$792:$BZ$792)-SUM(SAP_Spreadsheet!$G$773:$BN$773))</f>
        <v>0</v>
      </c>
      <c r="AP709" s="330" cm="1">
        <f t="array" aca="1" ref="AP709" ca="1">_xlfn.IFS(AP7&lt;&gt;60,0,SAP_Leadsheet!$C$7="IFRS",0,SAP_Leadsheet!$C$6="DPD180+",SUM(SAP_Spreadsheet!$G$805:$BU$805)-SUM(SAP_Spreadsheet!$G$773:$BN$773),SAP_Leadsheet!$C$6="DPD360+",SUM(SAP_Spreadsheet!$G$792:$BZ$792)-SUM(SAP_Spreadsheet!$G$773:$BN$773))</f>
        <v>0</v>
      </c>
      <c r="AQ709" s="330" cm="1">
        <f t="array" aca="1" ref="AQ709" ca="1">_xlfn.IFS(AQ7&lt;&gt;60,0,SAP_Leadsheet!$C$7="IFRS",0,SAP_Leadsheet!$C$6="DPD180+",SUM(SAP_Spreadsheet!$G$805:$BU$805)-SUM(SAP_Spreadsheet!$G$773:$BN$773),SAP_Leadsheet!$C$6="DPD360+",SUM(SAP_Spreadsheet!$G$792:$BZ$792)-SUM(SAP_Spreadsheet!$G$773:$BN$773))</f>
        <v>0</v>
      </c>
      <c r="AR709" s="330" cm="1">
        <f t="array" aca="1" ref="AR709" ca="1">_xlfn.IFS(AR7&lt;&gt;60,0,SAP_Leadsheet!$C$7="IFRS",0,SAP_Leadsheet!$C$6="DPD180+",SUM(SAP_Spreadsheet!$G$805:$BU$805)-SUM(SAP_Spreadsheet!$G$773:$BN$773),SAP_Leadsheet!$C$6="DPD360+",SUM(SAP_Spreadsheet!$G$792:$BZ$792)-SUM(SAP_Spreadsheet!$G$773:$BN$773))</f>
        <v>0</v>
      </c>
      <c r="AS709" s="330" cm="1">
        <f t="array" aca="1" ref="AS709" ca="1">_xlfn.IFS(AS7&lt;&gt;60,0,SAP_Leadsheet!$C$7="IFRS",0,SAP_Leadsheet!$C$6="DPD180+",SUM(SAP_Spreadsheet!$G$805:$BU$805)-SUM(SAP_Spreadsheet!$G$773:$BN$773),SAP_Leadsheet!$C$6="DPD360+",SUM(SAP_Spreadsheet!$G$792:$BZ$792)-SUM(SAP_Spreadsheet!$G$773:$BN$773))</f>
        <v>0</v>
      </c>
      <c r="AT709" s="330" cm="1">
        <f t="array" aca="1" ref="AT709" ca="1">_xlfn.IFS(AT7&lt;&gt;60,0,SAP_Leadsheet!$C$7="IFRS",0,SAP_Leadsheet!$C$6="DPD180+",SUM(SAP_Spreadsheet!$G$805:$BU$805)-SUM(SAP_Spreadsheet!$G$773:$BN$773),SAP_Leadsheet!$C$6="DPD360+",SUM(SAP_Spreadsheet!$G$792:$BZ$792)-SUM(SAP_Spreadsheet!$G$773:$BN$773))</f>
        <v>0</v>
      </c>
      <c r="AU709" s="330" cm="1">
        <f t="array" aca="1" ref="AU709" ca="1">_xlfn.IFS(AU7&lt;&gt;60,0,SAP_Leadsheet!$C$7="IFRS",0,SAP_Leadsheet!$C$6="DPD180+",SUM(SAP_Spreadsheet!$G$805:$BU$805)-SUM(SAP_Spreadsheet!$G$773:$BN$773),SAP_Leadsheet!$C$6="DPD360+",SUM(SAP_Spreadsheet!$G$792:$BZ$792)-SUM(SAP_Spreadsheet!$G$773:$BN$773))</f>
        <v>0</v>
      </c>
      <c r="AV709" s="330" cm="1">
        <f t="array" aca="1" ref="AV709" ca="1">_xlfn.IFS(AV7&lt;&gt;60,0,SAP_Leadsheet!$C$7="IFRS",0,SAP_Leadsheet!$C$6="DPD180+",SUM(SAP_Spreadsheet!$G$805:$BU$805)-SUM(SAP_Spreadsheet!$G$773:$BN$773),SAP_Leadsheet!$C$6="DPD360+",SUM(SAP_Spreadsheet!$G$792:$BZ$792)-SUM(SAP_Spreadsheet!$G$773:$BN$773))</f>
        <v>0</v>
      </c>
      <c r="AW709" s="330" cm="1">
        <f t="array" aca="1" ref="AW709" ca="1">_xlfn.IFS(AW7&lt;&gt;60,0,SAP_Leadsheet!$C$7="IFRS",0,SAP_Leadsheet!$C$6="DPD180+",SUM(SAP_Spreadsheet!$G$805:$BU$805)-SUM(SAP_Spreadsheet!$G$773:$BN$773),SAP_Leadsheet!$C$6="DPD360+",SUM(SAP_Spreadsheet!$G$792:$BZ$792)-SUM(SAP_Spreadsheet!$G$773:$BN$773))</f>
        <v>0</v>
      </c>
      <c r="AX709" s="330" cm="1">
        <f t="array" aca="1" ref="AX709" ca="1">_xlfn.IFS(AX7&lt;&gt;60,0,SAP_Leadsheet!$C$7="IFRS",0,SAP_Leadsheet!$C$6="DPD180+",SUM(SAP_Spreadsheet!$G$805:$BU$805)-SUM(SAP_Spreadsheet!$G$773:$BN$773),SAP_Leadsheet!$C$6="DPD360+",SUM(SAP_Spreadsheet!$G$792:$BZ$792)-SUM(SAP_Spreadsheet!$G$773:$BN$773))</f>
        <v>0</v>
      </c>
      <c r="AY709" s="330" cm="1">
        <f t="array" aca="1" ref="AY709" ca="1">_xlfn.IFS(AY7&lt;&gt;60,0,SAP_Leadsheet!$C$7="IFRS",0,SAP_Leadsheet!$C$6="DPD180+",SUM(SAP_Spreadsheet!$G$805:$BU$805)-SUM(SAP_Spreadsheet!$G$773:$BN$773),SAP_Leadsheet!$C$6="DPD360+",SUM(SAP_Spreadsheet!$G$792:$BZ$792)-SUM(SAP_Spreadsheet!$G$773:$BN$773))</f>
        <v>0</v>
      </c>
      <c r="AZ709" s="330" cm="1">
        <f t="array" aca="1" ref="AZ709" ca="1">_xlfn.IFS(AZ7&lt;&gt;60,0,SAP_Leadsheet!$C$7="IFRS",0,SAP_Leadsheet!$C$6="DPD180+",SUM(SAP_Spreadsheet!$G$805:$BU$805)-SUM(SAP_Spreadsheet!$G$773:$BN$773),SAP_Leadsheet!$C$6="DPD360+",SUM(SAP_Spreadsheet!$G$792:$BZ$792)-SUM(SAP_Spreadsheet!$G$773:$BN$773))</f>
        <v>0</v>
      </c>
      <c r="BA709" s="330" cm="1">
        <f t="array" aca="1" ref="BA709" ca="1">_xlfn.IFS(BA7&lt;&gt;60,0,SAP_Leadsheet!$C$7="IFRS",0,SAP_Leadsheet!$C$6="DPD180+",SUM(SAP_Spreadsheet!$G$805:$BU$805)-SUM(SAP_Spreadsheet!$G$773:$BN$773),SAP_Leadsheet!$C$6="DPD360+",SUM(SAP_Spreadsheet!$G$792:$BZ$792)-SUM(SAP_Spreadsheet!$G$773:$BN$773))</f>
        <v>0</v>
      </c>
      <c r="BB709" s="330" cm="1">
        <f t="array" aca="1" ref="BB709" ca="1">_xlfn.IFS(BB7&lt;&gt;60,0,SAP_Leadsheet!$C$7="IFRS",0,SAP_Leadsheet!$C$6="DPD180+",SUM(SAP_Spreadsheet!$G$805:$BU$805)-SUM(SAP_Spreadsheet!$G$773:$BN$773),SAP_Leadsheet!$C$6="DPD360+",SUM(SAP_Spreadsheet!$G$792:$BZ$792)-SUM(SAP_Spreadsheet!$G$773:$BN$773))</f>
        <v>0</v>
      </c>
      <c r="BC709" s="330" cm="1">
        <f t="array" aca="1" ref="BC709" ca="1">_xlfn.IFS(BC7&lt;&gt;60,0,SAP_Leadsheet!$C$7="IFRS",0,SAP_Leadsheet!$C$6="DPD180+",SUM(SAP_Spreadsheet!$G$805:$BU$805)-SUM(SAP_Spreadsheet!$G$773:$BN$773),SAP_Leadsheet!$C$6="DPD360+",SUM(SAP_Spreadsheet!$G$792:$BZ$792)-SUM(SAP_Spreadsheet!$G$773:$BN$773))</f>
        <v>0</v>
      </c>
      <c r="BD709" s="330" cm="1">
        <f t="array" aca="1" ref="BD709" ca="1">_xlfn.IFS(BD7&lt;&gt;60,0,SAP_Leadsheet!$C$7="IFRS",0,SAP_Leadsheet!$C$6="DPD180+",SUM(SAP_Spreadsheet!$G$805:$BU$805)-SUM(SAP_Spreadsheet!$G$773:$BN$773),SAP_Leadsheet!$C$6="DPD360+",SUM(SAP_Spreadsheet!$G$792:$BZ$792)-SUM(SAP_Spreadsheet!$G$773:$BN$773))</f>
        <v>0</v>
      </c>
      <c r="BE709" s="330" cm="1">
        <f t="array" aca="1" ref="BE709" ca="1">_xlfn.IFS(BE7&lt;&gt;60,0,SAP_Leadsheet!$C$7="IFRS",0,SAP_Leadsheet!$C$6="DPD180+",SUM(SAP_Spreadsheet!$G$805:$BU$805)-SUM(SAP_Spreadsheet!$G$773:$BN$773),SAP_Leadsheet!$C$6="DPD360+",SUM(SAP_Spreadsheet!$G$792:$BZ$792)-SUM(SAP_Spreadsheet!$G$773:$BN$773))</f>
        <v>0</v>
      </c>
      <c r="BF709" s="330" cm="1">
        <f t="array" aca="1" ref="BF709" ca="1">_xlfn.IFS(BF7&lt;&gt;60,0,SAP_Leadsheet!$C$7="IFRS",0,SAP_Leadsheet!$C$6="DPD180+",SUM(SAP_Spreadsheet!$G$805:$BU$805)-SUM(SAP_Spreadsheet!$G$773:$BN$773),SAP_Leadsheet!$C$6="DPD360+",SUM(SAP_Spreadsheet!$G$792:$BZ$792)-SUM(SAP_Spreadsheet!$G$773:$BN$773))</f>
        <v>0</v>
      </c>
      <c r="BG709" s="330" cm="1">
        <f t="array" aca="1" ref="BG709" ca="1">_xlfn.IFS(BG7&lt;&gt;60,0,SAP_Leadsheet!$C$7="IFRS",0,SAP_Leadsheet!$C$6="DPD180+",SUM(SAP_Spreadsheet!$G$805:$BU$805)-SUM(SAP_Spreadsheet!$G$773:$BN$773),SAP_Leadsheet!$C$6="DPD360+",SUM(SAP_Spreadsheet!$G$792:$BZ$792)-SUM(SAP_Spreadsheet!$G$773:$BN$773))</f>
        <v>0</v>
      </c>
      <c r="BH709" s="330" cm="1">
        <f t="array" aca="1" ref="BH709" ca="1">_xlfn.IFS(BH7&lt;&gt;60,0,SAP_Leadsheet!$C$7="IFRS",0,SAP_Leadsheet!$C$6="DPD180+",SUM(SAP_Spreadsheet!$G$805:$BU$805)-SUM(SAP_Spreadsheet!$G$773:$BN$773),SAP_Leadsheet!$C$6="DPD360+",SUM(SAP_Spreadsheet!$G$792:$BZ$792)-SUM(SAP_Spreadsheet!$G$773:$BN$773))</f>
        <v>0</v>
      </c>
      <c r="BI709" s="330" cm="1">
        <f t="array" aca="1" ref="BI709" ca="1">_xlfn.IFS(BI7&lt;&gt;60,0,SAP_Leadsheet!$C$7="IFRS",0,SAP_Leadsheet!$C$6="DPD180+",SUM(SAP_Spreadsheet!$G$805:$BU$805)-SUM(SAP_Spreadsheet!$G$773:$BN$773),SAP_Leadsheet!$C$6="DPD360+",SUM(SAP_Spreadsheet!$G$792:$BZ$792)-SUM(SAP_Spreadsheet!$G$773:$BN$773))</f>
        <v>0</v>
      </c>
      <c r="BJ709" s="330" cm="1">
        <f t="array" aca="1" ref="BJ709" ca="1">_xlfn.IFS(BJ7&lt;&gt;60,0,SAP_Leadsheet!$C$7="IFRS",0,SAP_Leadsheet!$C$6="DPD180+",SUM(SAP_Spreadsheet!$G$805:$BU$805)-SUM(SAP_Spreadsheet!$G$773:$BN$773),SAP_Leadsheet!$C$6="DPD360+",SUM(SAP_Spreadsheet!$G$792:$BZ$792)-SUM(SAP_Spreadsheet!$G$773:$BN$773))</f>
        <v>0</v>
      </c>
      <c r="BK709" s="330" cm="1">
        <f t="array" aca="1" ref="BK709" ca="1">_xlfn.IFS(BK7&lt;&gt;60,0,SAP_Leadsheet!$C$7="IFRS",0,SAP_Leadsheet!$C$6="DPD180+",SUM(SAP_Spreadsheet!$G$805:$BU$805)-SUM(SAP_Spreadsheet!$G$773:$BN$773),SAP_Leadsheet!$C$6="DPD360+",SUM(SAP_Spreadsheet!$G$792:$BZ$792)-SUM(SAP_Spreadsheet!$G$773:$BN$773))</f>
        <v>0</v>
      </c>
      <c r="BL709" s="330" cm="1">
        <f t="array" aca="1" ref="BL709" ca="1">_xlfn.IFS(BL7&lt;&gt;60,0,SAP_Leadsheet!$C$7="IFRS",0,SAP_Leadsheet!$C$6="DPD180+",SUM(SAP_Spreadsheet!$G$805:$BU$805)-SUM(SAP_Spreadsheet!$G$773:$BN$773),SAP_Leadsheet!$C$6="DPD360+",SUM(SAP_Spreadsheet!$G$792:$BZ$792)-SUM(SAP_Spreadsheet!$G$773:$BN$773))</f>
        <v>0</v>
      </c>
      <c r="BM709" s="330" cm="1">
        <f t="array" aca="1" ref="BM709" ca="1">_xlfn.IFS(BM7&lt;&gt;60,0,SAP_Leadsheet!$C$7="IFRS",0,SAP_Leadsheet!$C$6="DPD180+",SUM(SAP_Spreadsheet!$G$805:$BU$805)-SUM(SAP_Spreadsheet!$G$773:$BN$773),SAP_Leadsheet!$C$6="DPD360+",SUM(SAP_Spreadsheet!$G$792:$BZ$792)-SUM(SAP_Spreadsheet!$G$773:$BN$773))</f>
        <v>0</v>
      </c>
      <c r="BN709" s="330" cm="1">
        <f t="array" aca="1" ref="BN709" ca="1">_xlfn.IFS(BN7&lt;&gt;60,0,SAP_Leadsheet!$C$7="IFRS",0,SAP_Leadsheet!$C$6="DPD180+",SUM(SAP_Spreadsheet!$G$805:$BU$805)-SUM(SAP_Spreadsheet!$G$773:$BN$773),SAP_Leadsheet!$C$6="DPD360+",SUM(SAP_Spreadsheet!$G$792:$BZ$792)-SUM(SAP_Spreadsheet!$G$773:$BN$773))</f>
        <v>0</v>
      </c>
      <c r="BO709" s="342"/>
      <c r="BP709" s="342"/>
      <c r="BQ709" s="342"/>
      <c r="BR709" s="342"/>
      <c r="BS709" s="342"/>
      <c r="BT709" s="342"/>
      <c r="BU709" s="342"/>
      <c r="BV709" s="342"/>
      <c r="BW709" s="342"/>
      <c r="BX709" s="342"/>
      <c r="BY709" s="342"/>
      <c r="BZ709" s="342"/>
      <c r="CA709" s="342"/>
      <c r="CB709" s="342"/>
      <c r="CC709" s="342"/>
      <c r="CD709" s="342"/>
      <c r="CE709" s="342"/>
      <c r="CF709" s="342"/>
      <c r="CG709" s="342"/>
      <c r="CH709" s="342"/>
      <c r="CI709" s="342"/>
      <c r="CJ709" s="342"/>
      <c r="CK709" s="342"/>
      <c r="CL709" s="342"/>
    </row>
    <row r="710" spans="1:90" x14ac:dyDescent="0.15">
      <c r="D710" s="363"/>
      <c r="E710" s="363"/>
      <c r="G710" s="330"/>
      <c r="H710" s="330"/>
      <c r="I710" s="330"/>
      <c r="J710" s="330"/>
      <c r="K710" s="330"/>
      <c r="L710" s="330"/>
      <c r="M710" s="330"/>
      <c r="N710" s="330"/>
      <c r="O710" s="330"/>
      <c r="P710" s="330"/>
      <c r="Q710" s="330"/>
      <c r="R710" s="330"/>
      <c r="S710" s="330"/>
      <c r="T710" s="330"/>
      <c r="U710" s="330"/>
      <c r="V710" s="330"/>
      <c r="W710" s="330"/>
      <c r="X710" s="330"/>
      <c r="Y710" s="330"/>
      <c r="Z710" s="330"/>
      <c r="AA710" s="330"/>
      <c r="AB710" s="330"/>
      <c r="AC710" s="330"/>
      <c r="AD710" s="330"/>
      <c r="AE710" s="330"/>
      <c r="AF710" s="330"/>
      <c r="AG710" s="330"/>
      <c r="AH710" s="330"/>
      <c r="AI710" s="330"/>
      <c r="AJ710" s="330"/>
      <c r="AK710" s="330"/>
      <c r="AL710" s="330"/>
      <c r="AM710" s="330"/>
      <c r="AN710" s="330"/>
      <c r="AO710" s="330"/>
      <c r="AP710" s="330"/>
      <c r="AQ710" s="330"/>
      <c r="AR710" s="330"/>
      <c r="AS710" s="330"/>
      <c r="AT710" s="330"/>
      <c r="AU710" s="330"/>
      <c r="AV710" s="330"/>
      <c r="AW710" s="330"/>
      <c r="AX710" s="330"/>
      <c r="AY710" s="330"/>
      <c r="AZ710" s="330"/>
      <c r="BA710" s="330"/>
      <c r="BB710" s="330"/>
      <c r="BC710" s="330"/>
      <c r="BD710" s="330"/>
      <c r="BE710" s="330"/>
      <c r="BF710" s="330"/>
      <c r="BG710" s="330"/>
      <c r="BH710" s="330"/>
      <c r="BI710" s="330"/>
      <c r="BJ710" s="330"/>
      <c r="BK710" s="330"/>
      <c r="BL710" s="330"/>
      <c r="BM710" s="330"/>
      <c r="BN710" s="330"/>
      <c r="BO710" s="364"/>
      <c r="BP710" s="364"/>
      <c r="BQ710" s="364"/>
      <c r="BR710" s="364"/>
      <c r="BS710" s="364"/>
      <c r="BT710" s="364"/>
      <c r="BU710" s="364"/>
      <c r="BV710" s="364"/>
      <c r="BW710" s="364"/>
      <c r="BX710" s="364"/>
      <c r="BY710" s="364"/>
      <c r="BZ710" s="364"/>
      <c r="CA710" s="364"/>
      <c r="CB710" s="364"/>
      <c r="CC710" s="364"/>
      <c r="CD710" s="364"/>
      <c r="CE710" s="364"/>
      <c r="CF710" s="364"/>
      <c r="CG710" s="364"/>
      <c r="CH710" s="364"/>
      <c r="CI710" s="364"/>
      <c r="CJ710" s="364"/>
      <c r="CK710" s="364"/>
      <c r="CL710" s="364"/>
    </row>
    <row r="711" spans="1:90" x14ac:dyDescent="0.15">
      <c r="C711" s="87" t="s">
        <v>308</v>
      </c>
      <c r="D711" s="87" t="s">
        <v>308</v>
      </c>
      <c r="F711" s="8" t="s">
        <v>461</v>
      </c>
      <c r="G711" s="330">
        <f ca="1">G674+G677+G709</f>
        <v>0.52792589706286586</v>
      </c>
      <c r="H711" s="330">
        <f t="shared" ref="H711:BN711" ca="1" si="81">H674+H677+H709</f>
        <v>4.0509097572872729E-2</v>
      </c>
      <c r="I711" s="330">
        <f t="shared" ca="1" si="81"/>
        <v>0.12227112600049581</v>
      </c>
      <c r="J711" s="330">
        <f t="shared" ca="1" si="81"/>
        <v>0.17737789562451656</v>
      </c>
      <c r="K711" s="330">
        <f t="shared" ca="1" si="81"/>
        <v>0.1845187760908874</v>
      </c>
      <c r="L711" s="330">
        <f t="shared" ca="1" si="81"/>
        <v>0.16390386145589056</v>
      </c>
      <c r="M711" s="330">
        <f t="shared" ca="1" si="81"/>
        <v>0.13993059318673814</v>
      </c>
      <c r="N711" s="330">
        <f t="shared" ca="1" si="81"/>
        <v>0.12416393401796855</v>
      </c>
      <c r="O711" s="330">
        <f t="shared" ca="1" si="81"/>
        <v>0.12035531446993999</v>
      </c>
      <c r="P711" s="330">
        <f t="shared" ca="1" si="81"/>
        <v>0.12258990305851583</v>
      </c>
      <c r="Q711" s="330">
        <f t="shared" ca="1" si="81"/>
        <v>0.12373656360436647</v>
      </c>
      <c r="R711" s="330">
        <f t="shared" ca="1" si="81"/>
        <v>0.12589301046628024</v>
      </c>
      <c r="S711" s="330">
        <f t="shared" ca="1" si="81"/>
        <v>0.43082537404729687</v>
      </c>
      <c r="T711" s="330">
        <f t="shared" ca="1" si="81"/>
        <v>0.11046061035846759</v>
      </c>
      <c r="U711" s="330">
        <f t="shared" ca="1" si="81"/>
        <v>0.10847643054643354</v>
      </c>
      <c r="V711" s="330">
        <f t="shared" ca="1" si="81"/>
        <v>0.10752765756402</v>
      </c>
      <c r="W711" s="330">
        <f t="shared" ca="1" si="81"/>
        <v>0.10668795428257292</v>
      </c>
      <c r="X711" s="330">
        <f t="shared" ca="1" si="81"/>
        <v>0.10550067361189856</v>
      </c>
      <c r="Y711" s="330">
        <f t="shared" ca="1" si="81"/>
        <v>0.10396679047901286</v>
      </c>
      <c r="Z711" s="330">
        <f t="shared" ca="1" si="81"/>
        <v>0.10176777031102743</v>
      </c>
      <c r="AA711" s="330">
        <f t="shared" ca="1" si="81"/>
        <v>9.9668957066667563E-2</v>
      </c>
      <c r="AB711" s="330">
        <f t="shared" ca="1" si="81"/>
        <v>9.7831518021188099E-2</v>
      </c>
      <c r="AC711" s="330">
        <f t="shared" ca="1" si="81"/>
        <v>9.5988823189266215E-2</v>
      </c>
      <c r="AD711" s="330">
        <f t="shared" ca="1" si="81"/>
        <v>9.3781698589081766E-2</v>
      </c>
      <c r="AE711" s="330">
        <f t="shared" ca="1" si="81"/>
        <v>0.34143897024318476</v>
      </c>
      <c r="AF711" s="330">
        <f t="shared" ca="1" si="81"/>
        <v>8.906829914059386E-2</v>
      </c>
      <c r="AG711" s="330">
        <f t="shared" ca="1" si="81"/>
        <v>8.7115555091992328E-2</v>
      </c>
      <c r="AH711" s="330">
        <f t="shared" ca="1" si="81"/>
        <v>8.5934536867198347E-2</v>
      </c>
      <c r="AI711" s="330">
        <f t="shared" ca="1" si="81"/>
        <v>8.5106085145601612E-2</v>
      </c>
      <c r="AJ711" s="330">
        <f t="shared" ca="1" si="81"/>
        <v>8.4244664062794905E-2</v>
      </c>
      <c r="AK711" s="330">
        <f t="shared" ca="1" si="81"/>
        <v>8.3190919595217919E-2</v>
      </c>
      <c r="AL711" s="330">
        <f t="shared" ca="1" si="81"/>
        <v>8.1736735458765489E-2</v>
      </c>
      <c r="AM711" s="330">
        <f t="shared" ca="1" si="81"/>
        <v>8.0229859426718897E-2</v>
      </c>
      <c r="AN711" s="330">
        <f t="shared" ca="1" si="81"/>
        <v>7.8815193757840657E-2</v>
      </c>
      <c r="AO711" s="330">
        <f t="shared" ca="1" si="81"/>
        <v>7.7424501372838378E-2</v>
      </c>
      <c r="AP711" s="330">
        <f t="shared" ca="1" si="81"/>
        <v>7.5846947878887197E-2</v>
      </c>
      <c r="AQ711" s="330">
        <f t="shared" ca="1" si="81"/>
        <v>0.27582836727784033</v>
      </c>
      <c r="AR711" s="330">
        <f t="shared" ca="1" si="81"/>
        <v>7.3231567310096821E-2</v>
      </c>
      <c r="AS711" s="330">
        <f t="shared" ca="1" si="81"/>
        <v>7.2069755570051602E-2</v>
      </c>
      <c r="AT711" s="330">
        <f t="shared" ca="1" si="81"/>
        <v>7.120793964520454E-2</v>
      </c>
      <c r="AU711" s="330">
        <f t="shared" ca="1" si="81"/>
        <v>7.0518834401298941E-2</v>
      </c>
      <c r="AV711" s="330">
        <f t="shared" ca="1" si="81"/>
        <v>6.9675532102555907E-2</v>
      </c>
      <c r="AW711" s="330">
        <f t="shared" ca="1" si="81"/>
        <v>6.8661766779517644E-2</v>
      </c>
      <c r="AX711" s="330">
        <f t="shared" ca="1" si="81"/>
        <v>6.7166201005020659E-2</v>
      </c>
      <c r="AY711" s="330">
        <f t="shared" ca="1" si="81"/>
        <v>6.5692794841133439E-2</v>
      </c>
      <c r="AZ711" s="330">
        <f t="shared" ca="1" si="81"/>
        <v>6.4322269561449485E-2</v>
      </c>
      <c r="BA711" s="330">
        <f t="shared" ca="1" si="81"/>
        <v>6.2884762575204228E-2</v>
      </c>
      <c r="BB711" s="330">
        <f t="shared" ca="1" si="81"/>
        <v>6.1241115605821073E-2</v>
      </c>
      <c r="BC711" s="330">
        <f t="shared" ca="1" si="81"/>
        <v>0.21403592350729556</v>
      </c>
      <c r="BD711" s="330">
        <f t="shared" ca="1" si="81"/>
        <v>5.810881314627471E-2</v>
      </c>
      <c r="BE711" s="330">
        <f t="shared" ca="1" si="81"/>
        <v>5.675473757021484E-2</v>
      </c>
      <c r="BF711" s="330">
        <f t="shared" ca="1" si="81"/>
        <v>5.563366770405187E-2</v>
      </c>
      <c r="BG711" s="330">
        <f t="shared" ca="1" si="81"/>
        <v>4.9739668632834869E-2</v>
      </c>
      <c r="BH711" s="330">
        <f t="shared" ca="1" si="81"/>
        <v>4.9437430752603623E-2</v>
      </c>
      <c r="BI711" s="330">
        <f t="shared" ca="1" si="81"/>
        <v>4.9984973066701084E-2</v>
      </c>
      <c r="BJ711" s="330">
        <f t="shared" ca="1" si="81"/>
        <v>4.9467931687232465E-2</v>
      </c>
      <c r="BK711" s="330">
        <f t="shared" ca="1" si="81"/>
        <v>4.8154496765236483E-2</v>
      </c>
      <c r="BL711" s="330">
        <f t="shared" ca="1" si="81"/>
        <v>4.6520374033339147E-2</v>
      </c>
      <c r="BM711" s="330">
        <f t="shared" ca="1" si="81"/>
        <v>4.4777625227770686E-2</v>
      </c>
      <c r="BN711" s="330">
        <f t="shared" ca="1" si="81"/>
        <v>4.3013397071117704E-2</v>
      </c>
      <c r="BO711" s="342"/>
      <c r="BP711" s="342"/>
      <c r="BQ711" s="342"/>
      <c r="BR711" s="342"/>
      <c r="BS711" s="342"/>
      <c r="BT711" s="342"/>
      <c r="BU711" s="342"/>
      <c r="BV711" s="342"/>
      <c r="BW711" s="342"/>
      <c r="BX711" s="342"/>
      <c r="BY711" s="342"/>
      <c r="BZ711" s="342"/>
      <c r="CA711" s="342"/>
      <c r="CB711" s="342"/>
      <c r="CC711" s="342"/>
      <c r="CD711" s="342"/>
      <c r="CE711" s="342"/>
      <c r="CF711" s="342"/>
      <c r="CG711" s="342"/>
      <c r="CH711" s="342"/>
      <c r="CI711" s="342"/>
      <c r="CJ711" s="342"/>
      <c r="CK711" s="342"/>
      <c r="CL711" s="342"/>
    </row>
    <row r="712" spans="1:90" x14ac:dyDescent="0.15">
      <c r="G712" s="330"/>
      <c r="H712" s="330"/>
      <c r="I712" s="330"/>
      <c r="J712" s="330"/>
      <c r="K712" s="330"/>
      <c r="L712" s="330"/>
      <c r="M712" s="330"/>
      <c r="N712" s="330"/>
      <c r="O712" s="330"/>
      <c r="P712" s="330"/>
      <c r="Q712" s="330"/>
      <c r="R712" s="330"/>
      <c r="S712" s="330"/>
      <c r="T712" s="330"/>
      <c r="U712" s="330"/>
      <c r="V712" s="330"/>
      <c r="W712" s="330"/>
      <c r="X712" s="330"/>
      <c r="Y712" s="330"/>
      <c r="Z712" s="330"/>
      <c r="AA712" s="330"/>
      <c r="AB712" s="330"/>
      <c r="AC712" s="330"/>
      <c r="AD712" s="330"/>
      <c r="AE712" s="330"/>
      <c r="AF712" s="330"/>
      <c r="AG712" s="330"/>
      <c r="AH712" s="330"/>
      <c r="AI712" s="330"/>
      <c r="AJ712" s="330"/>
      <c r="AK712" s="330"/>
      <c r="AL712" s="330"/>
      <c r="AM712" s="330"/>
      <c r="AN712" s="330"/>
      <c r="AO712" s="330"/>
      <c r="AP712" s="330"/>
      <c r="AQ712" s="330"/>
      <c r="AR712" s="330"/>
      <c r="AS712" s="330"/>
      <c r="AT712" s="330"/>
      <c r="AU712" s="330"/>
      <c r="AV712" s="330"/>
      <c r="AW712" s="330"/>
      <c r="AX712" s="330"/>
      <c r="AY712" s="330"/>
      <c r="AZ712" s="330"/>
      <c r="BA712" s="330"/>
      <c r="BB712" s="330"/>
      <c r="BC712" s="330"/>
      <c r="BD712" s="330"/>
      <c r="BE712" s="330"/>
      <c r="BF712" s="330"/>
      <c r="BG712" s="330"/>
      <c r="BH712" s="330"/>
      <c r="BI712" s="330"/>
      <c r="BJ712" s="330"/>
      <c r="BK712" s="330"/>
      <c r="BL712" s="330"/>
      <c r="BM712" s="330"/>
      <c r="BN712" s="330"/>
    </row>
    <row r="713" spans="1:90" ht="14" thickBot="1" x14ac:dyDescent="0.2">
      <c r="A713" s="317"/>
      <c r="B713" s="318" t="s">
        <v>519</v>
      </c>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c r="AE713" s="319"/>
      <c r="AF713" s="319"/>
      <c r="AG713" s="319"/>
      <c r="AH713" s="319"/>
      <c r="AI713" s="319"/>
      <c r="AJ713" s="319"/>
      <c r="AK713" s="319"/>
      <c r="AL713" s="319"/>
      <c r="AM713" s="319"/>
      <c r="AN713" s="319"/>
      <c r="AO713" s="319"/>
      <c r="AP713" s="319"/>
      <c r="AQ713" s="319"/>
      <c r="AR713" s="319"/>
      <c r="AS713" s="319"/>
      <c r="AT713" s="319"/>
      <c r="AU713" s="319"/>
      <c r="AV713" s="319"/>
      <c r="AW713" s="319"/>
      <c r="AX713" s="319"/>
      <c r="AY713" s="319"/>
      <c r="AZ713" s="319"/>
      <c r="BA713" s="319"/>
      <c r="BB713" s="319"/>
      <c r="BC713" s="319"/>
      <c r="BD713" s="319"/>
      <c r="BE713" s="319"/>
      <c r="BF713" s="319"/>
      <c r="BG713" s="319"/>
      <c r="BH713" s="319"/>
      <c r="BI713" s="319"/>
      <c r="BJ713" s="319"/>
      <c r="BK713" s="319"/>
      <c r="BL713" s="319"/>
      <c r="BM713" s="319"/>
      <c r="BN713" s="319"/>
    </row>
    <row r="714" spans="1:90" ht="14" thickTop="1" x14ac:dyDescent="0.15">
      <c r="G714" s="329"/>
      <c r="H714" s="329"/>
      <c r="I714" s="329"/>
      <c r="J714" s="329"/>
      <c r="K714" s="329"/>
      <c r="L714" s="329"/>
      <c r="M714" s="329"/>
      <c r="N714" s="329"/>
      <c r="O714" s="329"/>
      <c r="P714" s="329"/>
      <c r="Q714" s="329"/>
      <c r="R714" s="329"/>
      <c r="S714" s="329"/>
      <c r="T714" s="329"/>
      <c r="U714" s="329"/>
      <c r="V714" s="329"/>
      <c r="W714" s="329"/>
      <c r="X714" s="329"/>
      <c r="Y714" s="329"/>
      <c r="Z714" s="329"/>
      <c r="AA714" s="329"/>
      <c r="AB714" s="329"/>
      <c r="AC714" s="329"/>
      <c r="AD714" s="329"/>
      <c r="AE714" s="329"/>
      <c r="AF714" s="329"/>
      <c r="AG714" s="329"/>
      <c r="AH714" s="329"/>
      <c r="AI714" s="329"/>
      <c r="AJ714" s="329"/>
      <c r="AK714" s="329"/>
      <c r="AL714" s="329"/>
      <c r="AM714" s="329"/>
      <c r="AN714" s="329"/>
      <c r="AO714" s="329"/>
      <c r="AP714" s="329"/>
      <c r="AQ714" s="329"/>
      <c r="AR714" s="329"/>
      <c r="AS714" s="329"/>
      <c r="AT714" s="329"/>
      <c r="AU714" s="329"/>
      <c r="AV714" s="329"/>
      <c r="AW714" s="329"/>
      <c r="AX714" s="329"/>
      <c r="AY714" s="329"/>
      <c r="AZ714" s="329"/>
      <c r="BA714" s="329"/>
      <c r="BB714" s="329"/>
      <c r="BC714" s="329"/>
      <c r="BD714" s="329"/>
      <c r="BE714" s="329"/>
      <c r="BF714" s="329"/>
      <c r="BG714" s="329"/>
      <c r="BH714" s="329"/>
      <c r="BI714" s="329"/>
      <c r="BJ714" s="329"/>
      <c r="BK714" s="329"/>
      <c r="BL714" s="329"/>
      <c r="BM714" s="329"/>
      <c r="BN714" s="329"/>
    </row>
    <row r="715" spans="1:90" x14ac:dyDescent="0.15">
      <c r="C715" s="87" t="s">
        <v>520</v>
      </c>
      <c r="D715" s="8" t="s">
        <v>211</v>
      </c>
      <c r="F715" s="8" t="s">
        <v>461</v>
      </c>
      <c r="G715" s="329">
        <f>-SAP_Leadsheet!E98</f>
        <v>0</v>
      </c>
      <c r="H715" s="329"/>
      <c r="I715" s="329"/>
      <c r="J715" s="329"/>
      <c r="K715" s="329"/>
      <c r="L715" s="329"/>
      <c r="M715" s="329"/>
      <c r="N715" s="329"/>
      <c r="O715" s="329"/>
      <c r="P715" s="329"/>
      <c r="Q715" s="329"/>
      <c r="R715" s="329"/>
      <c r="S715" s="329"/>
      <c r="T715" s="329"/>
      <c r="U715" s="329"/>
      <c r="V715" s="329"/>
      <c r="W715" s="329"/>
      <c r="X715" s="329"/>
      <c r="Y715" s="329"/>
      <c r="Z715" s="329"/>
      <c r="AA715" s="329"/>
      <c r="AB715" s="329"/>
      <c r="AC715" s="329"/>
      <c r="AD715" s="329"/>
      <c r="AE715" s="329"/>
      <c r="AF715" s="329"/>
      <c r="AG715" s="329"/>
      <c r="AH715" s="329"/>
      <c r="AI715" s="329"/>
      <c r="AJ715" s="329"/>
      <c r="AK715" s="329"/>
      <c r="AL715" s="329"/>
      <c r="AM715" s="329"/>
      <c r="AN715" s="329"/>
      <c r="AO715" s="329"/>
      <c r="AP715" s="329"/>
      <c r="AQ715" s="329"/>
      <c r="AR715" s="329"/>
      <c r="AS715" s="329"/>
      <c r="AT715" s="329"/>
      <c r="AU715" s="329"/>
      <c r="AV715" s="329"/>
      <c r="AW715" s="329"/>
      <c r="AX715" s="329"/>
      <c r="AY715" s="329"/>
      <c r="AZ715" s="329"/>
      <c r="BA715" s="329"/>
      <c r="BB715" s="329"/>
      <c r="BC715" s="329"/>
      <c r="BD715" s="329"/>
      <c r="BE715" s="329"/>
      <c r="BF715" s="329"/>
      <c r="BG715" s="329"/>
      <c r="BH715" s="329"/>
      <c r="BI715" s="329"/>
      <c r="BJ715" s="329"/>
      <c r="BK715" s="329"/>
      <c r="BL715" s="329"/>
      <c r="BM715" s="329"/>
      <c r="BN715" s="329"/>
      <c r="BO715" s="267"/>
      <c r="BP715" s="267"/>
      <c r="BQ715" s="267"/>
      <c r="BR715" s="267"/>
      <c r="BS715" s="267"/>
      <c r="BT715" s="267"/>
      <c r="BU715" s="267"/>
      <c r="BV715" s="267"/>
      <c r="BW715" s="267"/>
      <c r="BX715" s="267"/>
      <c r="BY715" s="267"/>
      <c r="BZ715" s="267"/>
      <c r="CA715" s="267"/>
      <c r="CB715" s="267"/>
      <c r="CC715" s="267"/>
      <c r="CD715" s="267"/>
      <c r="CE715" s="267"/>
      <c r="CF715" s="267"/>
      <c r="CG715" s="267"/>
      <c r="CH715" s="267"/>
      <c r="CI715" s="267"/>
      <c r="CJ715" s="267"/>
      <c r="CK715" s="267"/>
      <c r="CL715" s="267"/>
    </row>
    <row r="716" spans="1:90" x14ac:dyDescent="0.15">
      <c r="C716" s="87"/>
      <c r="D716" s="8" t="s">
        <v>213</v>
      </c>
      <c r="F716" s="8" t="s">
        <v>461</v>
      </c>
      <c r="G716" s="329">
        <f>-SAP_Leadsheet!$E$99*(G674+G67+G685+G6869+G689+G691)</f>
        <v>0</v>
      </c>
      <c r="H716" s="329">
        <f ca="1">-SAP_Leadsheet!$E$99*(H674+H67+H685+H6869+H689+H691)</f>
        <v>0</v>
      </c>
      <c r="I716" s="329">
        <f ca="1">-SAP_Leadsheet!$E$99*(I674+I67+I685+I6869+I689+I691)</f>
        <v>0</v>
      </c>
      <c r="J716" s="329">
        <f ca="1">-SAP_Leadsheet!$E$99*(J674+J67+J685+J6869+J689+J691)</f>
        <v>0</v>
      </c>
      <c r="K716" s="329">
        <f ca="1">-SAP_Leadsheet!$E$99*(K674+K67+K685+K6869+K689+K691)</f>
        <v>0</v>
      </c>
      <c r="L716" s="329">
        <f ca="1">-SAP_Leadsheet!$E$99*(L674+L67+L685+L6869+L689+L691)</f>
        <v>0</v>
      </c>
      <c r="M716" s="329">
        <f ca="1">-SAP_Leadsheet!$E$99*(M674+M67+M685+M6869+M689+M691)</f>
        <v>0</v>
      </c>
      <c r="N716" s="329">
        <f ca="1">-SAP_Leadsheet!$E$99*(N674+N67+N685+N6869+N689+N691)</f>
        <v>0</v>
      </c>
      <c r="O716" s="329">
        <f ca="1">-SAP_Leadsheet!$E$99*(O674+O67+O685+O6869+O689+O691)</f>
        <v>0</v>
      </c>
      <c r="P716" s="329">
        <f ca="1">-SAP_Leadsheet!$E$99*(P674+P67+P685+P6869+P689+P691)</f>
        <v>0</v>
      </c>
      <c r="Q716" s="329">
        <f ca="1">-SAP_Leadsheet!$E$99*(Q674+Q67+Q685+Q6869+Q689+Q691)</f>
        <v>0</v>
      </c>
      <c r="R716" s="329">
        <f ca="1">-SAP_Leadsheet!$E$99*(R674+R67+R685+R6869+R689+R691)</f>
        <v>0</v>
      </c>
      <c r="S716" s="329">
        <f ca="1">-SAP_Leadsheet!$E$99*(S674+S67+S685+S6869+S689+S691)</f>
        <v>0</v>
      </c>
      <c r="T716" s="329">
        <f ca="1">-SAP_Leadsheet!$E$99*(T674+T67+T685+T6869+T689+T691)</f>
        <v>0</v>
      </c>
      <c r="U716" s="329">
        <f ca="1">-SAP_Leadsheet!$E$99*(U674+U67+U685+U6869+U689+U691)</f>
        <v>0</v>
      </c>
      <c r="V716" s="329">
        <f ca="1">-SAP_Leadsheet!$E$99*(V674+V67+V685+V6869+V689+V691)</f>
        <v>0</v>
      </c>
      <c r="W716" s="329">
        <f ca="1">-SAP_Leadsheet!$E$99*(W674+W67+W685+W6869+W689+W691)</f>
        <v>0</v>
      </c>
      <c r="X716" s="329">
        <f ca="1">-SAP_Leadsheet!$E$99*(X674+X67+X685+X6869+X689+X691)</f>
        <v>0</v>
      </c>
      <c r="Y716" s="329">
        <f ca="1">-SAP_Leadsheet!$E$99*(Y674+Y67+Y685+Y6869+Y689+Y691)</f>
        <v>0</v>
      </c>
      <c r="Z716" s="329">
        <f ca="1">-SAP_Leadsheet!$E$99*(Z674+Z67+Z685+Z6869+Z689+Z691)</f>
        <v>0</v>
      </c>
      <c r="AA716" s="329">
        <f ca="1">-SAP_Leadsheet!$E$99*(AA674+AA67+AA685+AA6869+AA689+AA691)</f>
        <v>0</v>
      </c>
      <c r="AB716" s="329">
        <f ca="1">-SAP_Leadsheet!$E$99*(AB674+AB67+AB685+AB6869+AB689+AB691)</f>
        <v>0</v>
      </c>
      <c r="AC716" s="329">
        <f ca="1">-SAP_Leadsheet!$E$99*(AC674+AC67+AC685+AC6869+AC689+AC691)</f>
        <v>0</v>
      </c>
      <c r="AD716" s="329">
        <f ca="1">-SAP_Leadsheet!$E$99*(AD674+AD67+AD685+AD6869+AD689+AD691)</f>
        <v>0</v>
      </c>
      <c r="AE716" s="329">
        <f ca="1">-SAP_Leadsheet!$E$99*(AE674+AE67+AE685+AE6869+AE689+AE691)</f>
        <v>0</v>
      </c>
      <c r="AF716" s="329">
        <f ca="1">-SAP_Leadsheet!$E$99*(AF674+AF67+AF685+AF6869+AF689+AF691)</f>
        <v>0</v>
      </c>
      <c r="AG716" s="329">
        <f ca="1">-SAP_Leadsheet!$E$99*(AG674+AG67+AG685+AG6869+AG689+AG691)</f>
        <v>0</v>
      </c>
      <c r="AH716" s="329">
        <f ca="1">-SAP_Leadsheet!$E$99*(AH674+AH67+AH685+AH6869+AH689+AH691)</f>
        <v>0</v>
      </c>
      <c r="AI716" s="329">
        <f ca="1">-SAP_Leadsheet!$E$99*(AI674+AI67+AI685+AI6869+AI689+AI691)</f>
        <v>0</v>
      </c>
      <c r="AJ716" s="329">
        <f ca="1">-SAP_Leadsheet!$E$99*(AJ674+AJ67+AJ685+AJ6869+AJ689+AJ691)</f>
        <v>0</v>
      </c>
      <c r="AK716" s="329">
        <f ca="1">-SAP_Leadsheet!$E$99*(AK674+AK67+AK685+AK6869+AK689+AK691)</f>
        <v>0</v>
      </c>
      <c r="AL716" s="329">
        <f ca="1">-SAP_Leadsheet!$E$99*(AL674+AL67+AL685+AL6869+AL689+AL691)</f>
        <v>0</v>
      </c>
      <c r="AM716" s="329">
        <f ca="1">-SAP_Leadsheet!$E$99*(AM674+AM67+AM685+AM6869+AM689+AM691)</f>
        <v>0</v>
      </c>
      <c r="AN716" s="329">
        <f ca="1">-SAP_Leadsheet!$E$99*(AN674+AN67+AN685+AN6869+AN689+AN691)</f>
        <v>0</v>
      </c>
      <c r="AO716" s="329">
        <f ca="1">-SAP_Leadsheet!$E$99*(AO674+AO67+AO685+AO6869+AO689+AO691)</f>
        <v>0</v>
      </c>
      <c r="AP716" s="329">
        <f ca="1">-SAP_Leadsheet!$E$99*(AP674+AP67+AP685+AP6869+AP689+AP691)</f>
        <v>0</v>
      </c>
      <c r="AQ716" s="329">
        <f ca="1">-SAP_Leadsheet!$E$99*(AQ674+AQ67+AQ685+AQ6869+AQ689+AQ691)</f>
        <v>0</v>
      </c>
      <c r="AR716" s="329">
        <f ca="1">-SAP_Leadsheet!$E$99*(AR674+AR67+AR685+AR6869+AR689+AR691)</f>
        <v>0</v>
      </c>
      <c r="AS716" s="329">
        <f ca="1">-SAP_Leadsheet!$E$99*(AS674+AS67+AS685+AS6869+AS689+AS691)</f>
        <v>0</v>
      </c>
      <c r="AT716" s="329">
        <f ca="1">-SAP_Leadsheet!$E$99*(AT674+AT67+AT685+AT6869+AT689+AT691)</f>
        <v>0</v>
      </c>
      <c r="AU716" s="329">
        <f ca="1">-SAP_Leadsheet!$E$99*(AU674+AU67+AU685+AU6869+AU689+AU691)</f>
        <v>0</v>
      </c>
      <c r="AV716" s="329">
        <f ca="1">-SAP_Leadsheet!$E$99*(AV674+AV67+AV685+AV6869+AV689+AV691)</f>
        <v>0</v>
      </c>
      <c r="AW716" s="329">
        <f ca="1">-SAP_Leadsheet!$E$99*(AW674+AW67+AW685+AW6869+AW689+AW691)</f>
        <v>0</v>
      </c>
      <c r="AX716" s="329">
        <f ca="1">-SAP_Leadsheet!$E$99*(AX674+AX67+AX685+AX6869+AX689+AX691)</f>
        <v>0</v>
      </c>
      <c r="AY716" s="329">
        <f ca="1">-SAP_Leadsheet!$E$99*(AY674+AY67+AY685+AY6869+AY689+AY691)</f>
        <v>0</v>
      </c>
      <c r="AZ716" s="329">
        <f ca="1">-SAP_Leadsheet!$E$99*(AZ674+AZ67+AZ685+AZ6869+AZ689+AZ691)</f>
        <v>0</v>
      </c>
      <c r="BA716" s="329">
        <f ca="1">-SAP_Leadsheet!$E$99*(BA674+BA67+BA685+BA6869+BA689+BA691)</f>
        <v>0</v>
      </c>
      <c r="BB716" s="329">
        <f ca="1">-SAP_Leadsheet!$E$99*(BB674+BB67+BB685+BB6869+BB689+BB691)</f>
        <v>0</v>
      </c>
      <c r="BC716" s="329">
        <f ca="1">-SAP_Leadsheet!$E$99*(BC674+BC67+BC685+BC6869+BC689+BC691)</f>
        <v>0</v>
      </c>
      <c r="BD716" s="329">
        <f ca="1">-SAP_Leadsheet!$E$99*(BD674+BD67+BD685+BD6869+BD689+BD691)</f>
        <v>0</v>
      </c>
      <c r="BE716" s="329">
        <f ca="1">-SAP_Leadsheet!$E$99*(BE674+BE67+BE685+BE6869+BE689+BE691)</f>
        <v>0</v>
      </c>
      <c r="BF716" s="329">
        <f ca="1">-SAP_Leadsheet!$E$99*(BF674+BF67+BF685+BF6869+BF689+BF691)</f>
        <v>0</v>
      </c>
      <c r="BG716" s="329">
        <f ca="1">-SAP_Leadsheet!$E$99*(BG674+BG67+BG685+BG6869+BG689+BG691)</f>
        <v>0</v>
      </c>
      <c r="BH716" s="329">
        <f ca="1">-SAP_Leadsheet!$E$99*(BH674+BH67+BH685+BH6869+BH689+BH691)</f>
        <v>0</v>
      </c>
      <c r="BI716" s="329">
        <f ca="1">-SAP_Leadsheet!$E$99*(BI674+BI67+BI685+BI6869+BI689+BI691)</f>
        <v>0</v>
      </c>
      <c r="BJ716" s="329">
        <f ca="1">-SAP_Leadsheet!$E$99*(BJ674+BJ67+BJ685+BJ6869+BJ689+BJ691)</f>
        <v>0</v>
      </c>
      <c r="BK716" s="329">
        <f ca="1">-SAP_Leadsheet!$E$99*(BK674+BK67+BK685+BK6869+BK689+BK691)</f>
        <v>0</v>
      </c>
      <c r="BL716" s="329">
        <f ca="1">-SAP_Leadsheet!$E$99*(BL674+BL67+BL685+BL6869+BL689+BL691)</f>
        <v>0</v>
      </c>
      <c r="BM716" s="329">
        <f ca="1">-SAP_Leadsheet!$E$99*(BM674+BM67+BM685+BM6869+BM689+BM691)</f>
        <v>0</v>
      </c>
      <c r="BN716" s="329">
        <f ca="1">-SAP_Leadsheet!$E$99*(BN674+BN67+BN685+BN6869+BN689+BN691)</f>
        <v>0</v>
      </c>
      <c r="BO716" s="267"/>
      <c r="BP716" s="267"/>
      <c r="BQ716" s="267"/>
      <c r="BR716" s="267"/>
      <c r="BS716" s="267"/>
      <c r="BT716" s="267"/>
      <c r="BU716" s="267"/>
      <c r="BV716" s="267"/>
      <c r="BW716" s="267"/>
      <c r="BX716" s="267"/>
      <c r="BY716" s="267"/>
      <c r="BZ716" s="267"/>
      <c r="CA716" s="267"/>
      <c r="CB716" s="267"/>
      <c r="CC716" s="267"/>
      <c r="CD716" s="267"/>
      <c r="CE716" s="267"/>
      <c r="CF716" s="267"/>
      <c r="CG716" s="267"/>
      <c r="CH716" s="267"/>
      <c r="CI716" s="267"/>
      <c r="CJ716" s="267"/>
      <c r="CK716" s="267"/>
      <c r="CL716" s="267"/>
    </row>
    <row r="717" spans="1:90" x14ac:dyDescent="0.15">
      <c r="D717" s="8" t="s">
        <v>521</v>
      </c>
      <c r="F717" s="8" t="s">
        <v>461</v>
      </c>
      <c r="G717" s="329">
        <f>-SAP_Leadsheet!$E$100*(G674+G678+G685+G687+G689+G691-G636)</f>
        <v>0</v>
      </c>
      <c r="H717" s="329">
        <f ca="1">-SAP_Leadsheet!$E$100*(H674+H678+H685+H687+H689+H691-H636+SUM(G636:G644)-SUM(H637:H645))</f>
        <v>0</v>
      </c>
      <c r="I717" s="329">
        <f ca="1">-SAP_Leadsheet!$E$100*(I674+I678+I685+I687+I689+I691-I636+SUM(H636:H644)-SUM(I637:I645))</f>
        <v>0</v>
      </c>
      <c r="J717" s="329">
        <f ca="1">-SAP_Leadsheet!$E$100*(J674+J678+J685+J687+J689+J691-J636+SUM(I636:I644)-SUM(J637:J645))</f>
        <v>0</v>
      </c>
      <c r="K717" s="329">
        <f ca="1">-SAP_Leadsheet!$E$100*(K674+K678+K685+K687+K689+K691-K636+SUM(J636:J644)-SUM(K637:K645))</f>
        <v>0</v>
      </c>
      <c r="L717" s="329">
        <f ca="1">-SAP_Leadsheet!$E$100*(L674+L678+L685+L687+L689+L691-L636+SUM(K636:K644)-SUM(L637:L645))</f>
        <v>0</v>
      </c>
      <c r="M717" s="329">
        <f ca="1">-SAP_Leadsheet!$E$100*(M674+M678+M685+M687+M689+M691-M636+SUM(L636:L644)-SUM(M637:M645))</f>
        <v>0</v>
      </c>
      <c r="N717" s="329">
        <f ca="1">-SAP_Leadsheet!$E$100*(N674+N678+N685+N687+N689+N691-N636+SUM(M636:M644)-SUM(N637:N645))</f>
        <v>0</v>
      </c>
      <c r="O717" s="329">
        <f ca="1">-SAP_Leadsheet!$E$100*(O674+O678+O685+O687+O689+O691-O636+SUM(N636:N644)-SUM(O637:O645))</f>
        <v>0</v>
      </c>
      <c r="P717" s="329">
        <f ca="1">-SAP_Leadsheet!$E$100*(P674+P678+P685+P687+P689+P691-P636+SUM(O636:O644)-SUM(P637:P645))</f>
        <v>0</v>
      </c>
      <c r="Q717" s="329">
        <f ca="1">-SAP_Leadsheet!$E$100*(Q674+Q678+Q685+Q687+Q689+Q691-Q636+SUM(P636:P644)-SUM(Q637:Q645))</f>
        <v>0</v>
      </c>
      <c r="R717" s="329">
        <f ca="1">-SAP_Leadsheet!$E$100*(R674+R678+R685+R687+R689+R691-R636+SUM(Q636:Q644)-SUM(R637:R645))</f>
        <v>0</v>
      </c>
      <c r="S717" s="329">
        <f ca="1">-SAP_Leadsheet!$E$100*(S674+S678+S685+S687+S689+S691-S636+SUM(R636:R644)-SUM(S637:S645))</f>
        <v>0</v>
      </c>
      <c r="T717" s="329">
        <f ca="1">-SAP_Leadsheet!$E$100*(T674+T678+T685+T687+T689+T691-T636+SUM(S636:S644)-SUM(T637:T645))</f>
        <v>0</v>
      </c>
      <c r="U717" s="329">
        <f ca="1">-SAP_Leadsheet!$E$100*(U674+U678+U685+U687+U689+U691-U636+SUM(T636:T644)-SUM(U637:U645))</f>
        <v>0</v>
      </c>
      <c r="V717" s="329">
        <f ca="1">-SAP_Leadsheet!$E$100*(V674+V678+V685+V687+V689+V691-V636+SUM(U636:U644)-SUM(V637:V645))</f>
        <v>0</v>
      </c>
      <c r="W717" s="329">
        <f ca="1">-SAP_Leadsheet!$E$100*(W674+W678+W685+W687+W689+W691-W636+SUM(V636:V644)-SUM(W637:W645))</f>
        <v>0</v>
      </c>
      <c r="X717" s="329">
        <f ca="1">-SAP_Leadsheet!$E$100*(X674+X678+X685+X687+X689+X691-X636+SUM(W636:W644)-SUM(X637:X645))</f>
        <v>0</v>
      </c>
      <c r="Y717" s="329">
        <f ca="1">-SAP_Leadsheet!$E$100*(Y674+Y678+Y685+Y687+Y689+Y691-Y636+SUM(X636:X644)-SUM(Y637:Y645))</f>
        <v>0</v>
      </c>
      <c r="Z717" s="329">
        <f ca="1">-SAP_Leadsheet!$E$100*(Z674+Z678+Z685+Z687+Z689+Z691-Z636+SUM(Y636:Y644)-SUM(Z637:Z645))</f>
        <v>0</v>
      </c>
      <c r="AA717" s="329">
        <f ca="1">-SAP_Leadsheet!$E$100*(AA674+AA678+AA685+AA687+AA689+AA691-AA636+SUM(Z636:Z644)-SUM(AA637:AA645))</f>
        <v>0</v>
      </c>
      <c r="AB717" s="329">
        <f ca="1">-SAP_Leadsheet!$E$100*(AB674+AB678+AB685+AB687+AB689+AB691-AB636+SUM(AA636:AA644)-SUM(AB637:AB645))</f>
        <v>0</v>
      </c>
      <c r="AC717" s="329">
        <f ca="1">-SAP_Leadsheet!$E$100*(AC674+AC678+AC685+AC687+AC689+AC691-AC636+SUM(AB636:AB644)-SUM(AC637:AC645))</f>
        <v>0</v>
      </c>
      <c r="AD717" s="329">
        <f ca="1">-SAP_Leadsheet!$E$100*(AD674+AD678+AD685+AD687+AD689+AD691-AD636+SUM(AC636:AC644)-SUM(AD637:AD645))</f>
        <v>0</v>
      </c>
      <c r="AE717" s="329">
        <f ca="1">-SAP_Leadsheet!$E$100*(AE674+AE678+AE685+AE687+AE689+AE691-AE636+SUM(AD636:AD644)-SUM(AE637:AE645))</f>
        <v>0</v>
      </c>
      <c r="AF717" s="329">
        <f ca="1">-SAP_Leadsheet!$E$100*(AF674+AF678+AF685+AF687+AF689+AF691-AF636+SUM(AE636:AE644)-SUM(AF637:AF645))</f>
        <v>0</v>
      </c>
      <c r="AG717" s="329">
        <f ca="1">-SAP_Leadsheet!$E$100*(AG674+AG678+AG685+AG687+AG689+AG691-AG636+SUM(AF636:AF644)-SUM(AG637:AG645))</f>
        <v>0</v>
      </c>
      <c r="AH717" s="329">
        <f ca="1">-SAP_Leadsheet!$E$100*(AH674+AH678+AH685+AH687+AH689+AH691-AH636+SUM(AG636:AG644)-SUM(AH637:AH645))</f>
        <v>0</v>
      </c>
      <c r="AI717" s="329">
        <f ca="1">-SAP_Leadsheet!$E$100*(AI674+AI678+AI685+AI687+AI689+AI691-AI636+SUM(AH636:AH644)-SUM(AI637:AI645))</f>
        <v>0</v>
      </c>
      <c r="AJ717" s="329">
        <f ca="1">-SAP_Leadsheet!$E$100*(AJ674+AJ678+AJ685+AJ687+AJ689+AJ691-AJ636+SUM(AI636:AI644)-SUM(AJ637:AJ645))</f>
        <v>0</v>
      </c>
      <c r="AK717" s="329">
        <f ca="1">-SAP_Leadsheet!$E$100*(AK674+AK678+AK685+AK687+AK689+AK691-AK636+SUM(AJ636:AJ644)-SUM(AK637:AK645))</f>
        <v>0</v>
      </c>
      <c r="AL717" s="329">
        <f ca="1">-SAP_Leadsheet!$E$100*(AL674+AL678+AL685+AL687+AL689+AL691-AL636+SUM(AK636:AK644)-SUM(AL637:AL645))</f>
        <v>0</v>
      </c>
      <c r="AM717" s="329">
        <f ca="1">-SAP_Leadsheet!$E$100*(AM674+AM678+AM685+AM687+AM689+AM691-AM636+SUM(AL636:AL644)-SUM(AM637:AM645))</f>
        <v>0</v>
      </c>
      <c r="AN717" s="329">
        <f ca="1">-SAP_Leadsheet!$E$100*(AN674+AN678+AN685+AN687+AN689+AN691-AN636+SUM(AM636:AM644)-SUM(AN637:AN645))</f>
        <v>0</v>
      </c>
      <c r="AO717" s="329">
        <f ca="1">-SAP_Leadsheet!$E$100*(AO674+AO678+AO685+AO687+AO689+AO691-AO636+SUM(AN636:AN644)-SUM(AO637:AO645))</f>
        <v>0</v>
      </c>
      <c r="AP717" s="329">
        <f ca="1">-SAP_Leadsheet!$E$100*(AP674+AP678+AP685+AP687+AP689+AP691-AP636+SUM(AO636:AO644)-SUM(AP637:AP645))</f>
        <v>0</v>
      </c>
      <c r="AQ717" s="329">
        <f ca="1">-SAP_Leadsheet!$E$100*(AQ674+AQ678+AQ685+AQ687+AQ689+AQ691-AQ636+SUM(AP636:AP644)-SUM(AQ637:AQ645))</f>
        <v>0</v>
      </c>
      <c r="AR717" s="329">
        <f ca="1">-SAP_Leadsheet!$E$100*(AR674+AR678+AR685+AR687+AR689+AR691-AR636+SUM(AQ636:AQ644)-SUM(AR637:AR645))</f>
        <v>0</v>
      </c>
      <c r="AS717" s="329">
        <f ca="1">-SAP_Leadsheet!$E$100*(AS674+AS678+AS685+AS687+AS689+AS691-AS636+SUM(AR636:AR644)-SUM(AS637:AS645))</f>
        <v>0</v>
      </c>
      <c r="AT717" s="329">
        <f ca="1">-SAP_Leadsheet!$E$100*(AT674+AT678+AT685+AT687+AT689+AT691-AT636+SUM(AS636:AS644)-SUM(AT637:AT645))</f>
        <v>0</v>
      </c>
      <c r="AU717" s="329">
        <f ca="1">-SAP_Leadsheet!$E$100*(AU674+AU678+AU685+AU687+AU689+AU691-AU636+SUM(AT636:AT644)-SUM(AU637:AU645))</f>
        <v>0</v>
      </c>
      <c r="AV717" s="329">
        <f ca="1">-SAP_Leadsheet!$E$100*(AV674+AV678+AV685+AV687+AV689+AV691-AV636+SUM(AU636:AU644)-SUM(AV637:AV645))</f>
        <v>0</v>
      </c>
      <c r="AW717" s="329">
        <f ca="1">-SAP_Leadsheet!$E$100*(AW674+AW678+AW685+AW687+AW689+AW691-AW636+SUM(AV636:AV644)-SUM(AW637:AW645))</f>
        <v>0</v>
      </c>
      <c r="AX717" s="329">
        <f ca="1">-SAP_Leadsheet!$E$100*(AX674+AX678+AX685+AX687+AX689+AX691-AX636+SUM(AW636:AW644)-SUM(AX637:AX645))</f>
        <v>0</v>
      </c>
      <c r="AY717" s="329">
        <f ca="1">-SAP_Leadsheet!$E$100*(AY674+AY678+AY685+AY687+AY689+AY691-AY636+SUM(AX636:AX644)-SUM(AY637:AY645))</f>
        <v>0</v>
      </c>
      <c r="AZ717" s="329">
        <f ca="1">-SAP_Leadsheet!$E$100*(AZ674+AZ678+AZ685+AZ687+AZ689+AZ691-AZ636+SUM(AY636:AY644)-SUM(AZ637:AZ645))</f>
        <v>0</v>
      </c>
      <c r="BA717" s="329">
        <f ca="1">-SAP_Leadsheet!$E$100*(BA674+BA678+BA685+BA687+BA689+BA691-BA636+SUM(AZ636:AZ644)-SUM(BA637:BA645))</f>
        <v>0</v>
      </c>
      <c r="BB717" s="329">
        <f ca="1">-SAP_Leadsheet!$E$100*(BB674+BB678+BB685+BB687+BB689+BB691-BB636+SUM(BA636:BA644)-SUM(BB637:BB645))</f>
        <v>0</v>
      </c>
      <c r="BC717" s="329">
        <f ca="1">-SAP_Leadsheet!$E$100*(BC674+BC678+BC685+BC687+BC689+BC691-BC636+SUM(BB636:BB644)-SUM(BC637:BC645))</f>
        <v>0</v>
      </c>
      <c r="BD717" s="329">
        <f ca="1">-SAP_Leadsheet!$E$100*(BD674+BD678+BD685+BD687+BD689+BD691-BD636+SUM(BC636:BC644)-SUM(BD637:BD645))</f>
        <v>0</v>
      </c>
      <c r="BE717" s="329">
        <f ca="1">-SAP_Leadsheet!$E$100*(BE674+BE678+BE685+BE687+BE689+BE691-BE636+SUM(BD636:BD644)-SUM(BE637:BE645))</f>
        <v>0</v>
      </c>
      <c r="BF717" s="329">
        <f ca="1">-SAP_Leadsheet!$E$100*(BF674+BF678+BF685+BF687+BF689+BF691-BF636+SUM(BE636:BE644)-SUM(BF637:BF645))</f>
        <v>0</v>
      </c>
      <c r="BG717" s="329">
        <f ca="1">-SAP_Leadsheet!$E$100*(BG674+BG678+BG685+BG687+BG689+BG691-BG636+SUM(BF636:BF644)-SUM(BG637:BG645))</f>
        <v>0</v>
      </c>
      <c r="BH717" s="329">
        <f ca="1">-SAP_Leadsheet!$E$100*(BH674+BH678+BH685+BH687+BH689+BH691-BH636+SUM(BG636:BG644)-SUM(BH637:BH645))</f>
        <v>0</v>
      </c>
      <c r="BI717" s="329">
        <f ca="1">-SAP_Leadsheet!$E$100*(BI674+BI678+BI685+BI687+BI689+BI691-BI636+SUM(BH636:BH644)-SUM(BI637:BI645))</f>
        <v>0</v>
      </c>
      <c r="BJ717" s="329">
        <f ca="1">-SAP_Leadsheet!$E$100*(BJ674+BJ678+BJ685+BJ687+BJ689+BJ691-BJ636+SUM(BI636:BI644)-SUM(BJ637:BJ645))</f>
        <v>0</v>
      </c>
      <c r="BK717" s="329">
        <f ca="1">-SAP_Leadsheet!$E$100*(BK674+BK678+BK685+BK687+BK689+BK691-BK636+SUM(BJ636:BJ644)-SUM(BK637:BK645))</f>
        <v>0</v>
      </c>
      <c r="BL717" s="329">
        <f ca="1">-SAP_Leadsheet!$E$100*(BL674+BL678+BL685+BL687+BL689+BL691-BL636+SUM(BK636:BK644)-SUM(BL637:BL645))</f>
        <v>0</v>
      </c>
      <c r="BM717" s="329">
        <f ca="1">-SAP_Leadsheet!$E$100*(BM674+BM678+BM685+BM687+BM689+BM691-BM636+SUM(BL636:BL644)-SUM(BM637:BM645))</f>
        <v>0</v>
      </c>
      <c r="BN717" s="329">
        <f ca="1">-SAP_Leadsheet!$E$100*(BN674+BN678+BN685+BN687+BN689+BN691-BN636+SUM(BM636:BM644)-SUM(BN637:BN645))</f>
        <v>0</v>
      </c>
      <c r="BO717" s="267"/>
      <c r="BP717" s="267"/>
      <c r="BQ717" s="267"/>
      <c r="BR717" s="267"/>
      <c r="BS717" s="267"/>
      <c r="BT717" s="267"/>
      <c r="BU717" s="267"/>
      <c r="BV717" s="267"/>
      <c r="BW717" s="267"/>
      <c r="BX717" s="267"/>
      <c r="BY717" s="267"/>
      <c r="BZ717" s="267"/>
      <c r="CA717" s="267"/>
      <c r="CB717" s="267"/>
      <c r="CC717" s="267"/>
      <c r="CD717" s="267"/>
      <c r="CE717" s="267"/>
      <c r="CF717" s="267"/>
      <c r="CG717" s="267"/>
      <c r="CH717" s="267"/>
      <c r="CI717" s="267"/>
      <c r="CJ717" s="267"/>
      <c r="CK717" s="267"/>
      <c r="CL717" s="267"/>
    </row>
    <row r="718" spans="1:90" x14ac:dyDescent="0.15">
      <c r="D718" s="8" t="s">
        <v>522</v>
      </c>
      <c r="F718" s="8" t="s">
        <v>461</v>
      </c>
      <c r="G718" s="329">
        <f>-SAP_Leadsheet!$E$101*(G674+G678+G685+G687+G689+G691-G639)</f>
        <v>0</v>
      </c>
      <c r="H718" s="329">
        <f ca="1">-SAP_Leadsheet!$E$101*(H674+H678+H685+H687+H689+H691-H639+SUM(G639:G644)-SUM(H640:H645))</f>
        <v>0</v>
      </c>
      <c r="I718" s="329">
        <f ca="1">-SAP_Leadsheet!$E$101*(I674+I687+SAP_Spreadsheet!I678+I689+I691-I639+SUM(H639:H644)-SUM(I640:I645))</f>
        <v>0</v>
      </c>
      <c r="J718" s="329">
        <f ca="1">-SAP_Leadsheet!$E$101*(J674+J687+SAP_Spreadsheet!J678+J689+J691-J639+SUM(I639:I644)-SUM(J640:J645))</f>
        <v>0</v>
      </c>
      <c r="K718" s="329">
        <f ca="1">-SAP_Leadsheet!$E$101*(K674+K687+SAP_Spreadsheet!K678+K689+K691-K639+SUM(J639:J644)-SUM(K640:K645))</f>
        <v>0</v>
      </c>
      <c r="L718" s="329">
        <f ca="1">-SAP_Leadsheet!$E$101*(L674+L687+SAP_Spreadsheet!L678+L689+L691-L639+SUM(K639:K644)-SUM(L640:L645))</f>
        <v>0</v>
      </c>
      <c r="M718" s="329">
        <f ca="1">-SAP_Leadsheet!$E$101*(M674+M687+SAP_Spreadsheet!M678+M689+M691-M639+SUM(L639:L644)-SUM(M640:M645))</f>
        <v>0</v>
      </c>
      <c r="N718" s="329">
        <f ca="1">-SAP_Leadsheet!$E$101*(N674+N687+SAP_Spreadsheet!N678+N689+N691-N639+SUM(M639:M644)-SUM(N640:N645))</f>
        <v>0</v>
      </c>
      <c r="O718" s="329">
        <f ca="1">-SAP_Leadsheet!$E$101*(O674+O687+SAP_Spreadsheet!O678+O689+O691-O639+SUM(N639:N644)-SUM(O640:O645))</f>
        <v>0</v>
      </c>
      <c r="P718" s="329">
        <f ca="1">-SAP_Leadsheet!$E$101*(P674+P687+SAP_Spreadsheet!P678+P689+P691-P639+SUM(O639:O644)-SUM(P640:P645))</f>
        <v>0</v>
      </c>
      <c r="Q718" s="329">
        <f ca="1">-SAP_Leadsheet!$E$101*(Q674+Q687+SAP_Spreadsheet!Q678+Q689+Q691-Q639+SUM(P639:P644)-SUM(Q640:Q645))</f>
        <v>0</v>
      </c>
      <c r="R718" s="329">
        <f ca="1">-SAP_Leadsheet!$E$101*(R674+R687+SAP_Spreadsheet!R678+R689+R691-R639+SUM(Q639:Q644)-SUM(R640:R645))</f>
        <v>0</v>
      </c>
      <c r="S718" s="329">
        <f ca="1">-SAP_Leadsheet!$E$101*(S674+S687+SAP_Spreadsheet!S678+S689+S691-S639+SUM(R639:R644)-SUM(S640:S645))</f>
        <v>0</v>
      </c>
      <c r="T718" s="329">
        <f ca="1">-SAP_Leadsheet!$E$101*(T674+T687+SAP_Spreadsheet!T678+T689+T691-T639+SUM(S639:S644)-SUM(T640:T645))</f>
        <v>0</v>
      </c>
      <c r="U718" s="329">
        <f ca="1">-SAP_Leadsheet!$E$101*(U674+U687+SAP_Spreadsheet!U678+U689+U691-U639+SUM(T639:T644)-SUM(U640:U645))</f>
        <v>0</v>
      </c>
      <c r="V718" s="329">
        <f ca="1">-SAP_Leadsheet!$E$101*(V674+V687+SAP_Spreadsheet!V678+V689+V691-V639+SUM(U639:U644)-SUM(V640:V645))</f>
        <v>0</v>
      </c>
      <c r="W718" s="329">
        <f ca="1">-SAP_Leadsheet!$E$101*(W674+W687+SAP_Spreadsheet!W678+W689+W691-W639+SUM(V639:V644)-SUM(W640:W645))</f>
        <v>0</v>
      </c>
      <c r="X718" s="329">
        <f ca="1">-SAP_Leadsheet!$E$101*(X674+X687+SAP_Spreadsheet!X678+X689+X691-X639+SUM(W639:W644)-SUM(X640:X645))</f>
        <v>0</v>
      </c>
      <c r="Y718" s="329">
        <f ca="1">-SAP_Leadsheet!$E$101*(Y674+Y687+SAP_Spreadsheet!Y678+Y689+Y691-Y639+SUM(X639:X644)-SUM(Y640:Y645))</f>
        <v>0</v>
      </c>
      <c r="Z718" s="329">
        <f ca="1">-SAP_Leadsheet!$E$101*(Z674+Z687+SAP_Spreadsheet!Z678+Z689+Z691-Z639+SUM(Y639:Y644)-SUM(Z640:Z645))</f>
        <v>0</v>
      </c>
      <c r="AA718" s="329">
        <f ca="1">-SAP_Leadsheet!$E$101*(AA674+AA687+SAP_Spreadsheet!AA678+AA689+AA691-AA639+SUM(Z639:Z644)-SUM(AA640:AA645))</f>
        <v>0</v>
      </c>
      <c r="AB718" s="329">
        <f ca="1">-SAP_Leadsheet!$E$101*(AB674+AB687+SAP_Spreadsheet!AB678+AB689+AB691-AB639+SUM(AA639:AA644)-SUM(AB640:AB645))</f>
        <v>0</v>
      </c>
      <c r="AC718" s="329">
        <f ca="1">-SAP_Leadsheet!$E$101*(AC674+AC687+SAP_Spreadsheet!AC678+AC689+AC691-AC639+SUM(AB639:AB644)-SUM(AC640:AC645))</f>
        <v>0</v>
      </c>
      <c r="AD718" s="329">
        <f ca="1">-SAP_Leadsheet!$E$101*(AD674+AD687+SAP_Spreadsheet!AD678+AD689+AD691-AD639+SUM(AC639:AC644)-SUM(AD640:AD645))</f>
        <v>0</v>
      </c>
      <c r="AE718" s="329">
        <f ca="1">-SAP_Leadsheet!$E$101*(AE674+AE687+SAP_Spreadsheet!AE678+AE689+AE691-AE639+SUM(AD639:AD644)-SUM(AE640:AE645))</f>
        <v>0</v>
      </c>
      <c r="AF718" s="329">
        <f ca="1">-SAP_Leadsheet!$E$101*(AF674+AF687+SAP_Spreadsheet!AF678+AF689+AF691-AF639+SUM(AE639:AE644)-SUM(AF640:AF645))</f>
        <v>0</v>
      </c>
      <c r="AG718" s="329">
        <f ca="1">-SAP_Leadsheet!$E$101*(AG674+AG687+SAP_Spreadsheet!AG678+AG689+AG691-AG639+SUM(AF639:AF644)-SUM(AG640:AG645))</f>
        <v>0</v>
      </c>
      <c r="AH718" s="329">
        <f ca="1">-SAP_Leadsheet!$E$101*(AH674+AH687+SAP_Spreadsheet!AH678+AH689+AH691-AH639+SUM(AG639:AG644)-SUM(AH640:AH645))</f>
        <v>0</v>
      </c>
      <c r="AI718" s="329">
        <f ca="1">-SAP_Leadsheet!$E$101*(AI674+AI687+SAP_Spreadsheet!AI678+AI689+AI691-AI639+SUM(AH639:AH644)-SUM(AI640:AI645))</f>
        <v>0</v>
      </c>
      <c r="AJ718" s="329">
        <f ca="1">-SAP_Leadsheet!$E$101*(AJ674+AJ687+SAP_Spreadsheet!AJ678+AJ689+AJ691-AJ639+SUM(AI639:AI644)-SUM(AJ640:AJ645))</f>
        <v>0</v>
      </c>
      <c r="AK718" s="329">
        <f ca="1">-SAP_Leadsheet!$E$101*(AK674+AK687+SAP_Spreadsheet!AK678+AK689+AK691-AK639+SUM(AJ639:AJ644)-SUM(AK640:AK645))</f>
        <v>0</v>
      </c>
      <c r="AL718" s="329">
        <f ca="1">-SAP_Leadsheet!$E$101*(AL674+AL687+SAP_Spreadsheet!AL678+AL689+AL691-AL639+SUM(AK639:AK644)-SUM(AL640:AL645))</f>
        <v>0</v>
      </c>
      <c r="AM718" s="329">
        <f ca="1">-SAP_Leadsheet!$E$101*(AM674+AM687+SAP_Spreadsheet!AM678+AM689+AM691-AM639+SUM(AL639:AL644)-SUM(AM640:AM645))</f>
        <v>0</v>
      </c>
      <c r="AN718" s="329">
        <f ca="1">-SAP_Leadsheet!$E$101*(AN674+AN687+SAP_Spreadsheet!AN678+AN689+AN691-AN639+SUM(AM639:AM644)-SUM(AN640:AN645))</f>
        <v>0</v>
      </c>
      <c r="AO718" s="329">
        <f ca="1">-SAP_Leadsheet!$E$101*(AO674+AO687+SAP_Spreadsheet!AO678+AO689+AO691-AO639+SUM(AN639:AN644)-SUM(AO640:AO645))</f>
        <v>0</v>
      </c>
      <c r="AP718" s="329">
        <f ca="1">-SAP_Leadsheet!$E$101*(AP674+AP687+SAP_Spreadsheet!AP678+AP689+AP691-AP639+SUM(AO639:AO644)-SUM(AP640:AP645))</f>
        <v>0</v>
      </c>
      <c r="AQ718" s="329">
        <f ca="1">-SAP_Leadsheet!$E$101*(AQ674+AQ687+SAP_Spreadsheet!AQ678+AQ689+AQ691-AQ639+SUM(AP639:AP644)-SUM(AQ640:AQ645))</f>
        <v>0</v>
      </c>
      <c r="AR718" s="329">
        <f ca="1">-SAP_Leadsheet!$E$101*(AR674+AR687+SAP_Spreadsheet!AR678+AR689+AR691-AR639+SUM(AQ639:AQ644)-SUM(AR640:AR645))</f>
        <v>0</v>
      </c>
      <c r="AS718" s="329">
        <f ca="1">-SAP_Leadsheet!$E$101*(AS674+AS687+SAP_Spreadsheet!AS678+AS689+AS691-AS639+SUM(AR639:AR644)-SUM(AS640:AS645))</f>
        <v>0</v>
      </c>
      <c r="AT718" s="329">
        <f ca="1">-SAP_Leadsheet!$E$101*(AT674+AT687+SAP_Spreadsheet!AT678+AT689+AT691-AT639+SUM(AS639:AS644)-SUM(AT640:AT645))</f>
        <v>0</v>
      </c>
      <c r="AU718" s="329">
        <f ca="1">-SAP_Leadsheet!$E$101*(AU674+AU687+SAP_Spreadsheet!AU678+AU689+AU691-AU639+SUM(AT639:AT644)-SUM(AU640:AU645))</f>
        <v>0</v>
      </c>
      <c r="AV718" s="329">
        <f ca="1">-SAP_Leadsheet!$E$101*(AV674+AV687+SAP_Spreadsheet!AV678+AV689+AV691-AV639+SUM(AU639:AU644)-SUM(AV640:AV645))</f>
        <v>0</v>
      </c>
      <c r="AW718" s="329">
        <f ca="1">-SAP_Leadsheet!$E$101*(AW674+AW687+SAP_Spreadsheet!AW678+AW689+AW691-AW639+SUM(AV639:AV644)-SUM(AW640:AW645))</f>
        <v>0</v>
      </c>
      <c r="AX718" s="329">
        <f ca="1">-SAP_Leadsheet!$E$101*(AX674+AX687+SAP_Spreadsheet!AX678+AX689+AX691-AX639+SUM(AW639:AW644)-SUM(AX640:AX645))</f>
        <v>0</v>
      </c>
      <c r="AY718" s="329">
        <f ca="1">-SAP_Leadsheet!$E$101*(AY674+AY687+SAP_Spreadsheet!AY678+AY689+AY691-AY639+SUM(AX639:AX644)-SUM(AY640:AY645))</f>
        <v>0</v>
      </c>
      <c r="AZ718" s="329">
        <f ca="1">-SAP_Leadsheet!$E$101*(AZ674+AZ687+SAP_Spreadsheet!AZ678+AZ689+AZ691-AZ639+SUM(AY639:AY644)-SUM(AZ640:AZ645))</f>
        <v>0</v>
      </c>
      <c r="BA718" s="329">
        <f ca="1">-SAP_Leadsheet!$E$101*(BA674+BA687+SAP_Spreadsheet!BA678+BA689+BA691-BA639+SUM(AZ639:AZ644)-SUM(BA640:BA645))</f>
        <v>0</v>
      </c>
      <c r="BB718" s="329">
        <f ca="1">-SAP_Leadsheet!$E$101*(BB674+BB687+SAP_Spreadsheet!BB678+BB689+BB691-BB639+SUM(BA639:BA644)-SUM(BB640:BB645))</f>
        <v>0</v>
      </c>
      <c r="BC718" s="329">
        <f ca="1">-SAP_Leadsheet!$E$101*(BC674+BC687+SAP_Spreadsheet!BC678+BC689+BC691-BC639+SUM(BB639:BB644)-SUM(BC640:BC645))</f>
        <v>0</v>
      </c>
      <c r="BD718" s="329">
        <f ca="1">-SAP_Leadsheet!$E$101*(BD674+BD687+SAP_Spreadsheet!BD678+BD689+BD691-BD639+SUM(BC639:BC644)-SUM(BD640:BD645))</f>
        <v>0</v>
      </c>
      <c r="BE718" s="329">
        <f ca="1">-SAP_Leadsheet!$E$101*(BE674+BE687+SAP_Spreadsheet!BE678+BE689+BE691-BE639+SUM(BD639:BD644)-SUM(BE640:BE645))</f>
        <v>0</v>
      </c>
      <c r="BF718" s="329">
        <f ca="1">-SAP_Leadsheet!$E$101*(BF674+BF687+SAP_Spreadsheet!BF678+BF689+BF691-BF639+SUM(BE639:BE644)-SUM(BF640:BF645))</f>
        <v>0</v>
      </c>
      <c r="BG718" s="329">
        <f ca="1">-SAP_Leadsheet!$E$101*(BG674+BG687+SAP_Spreadsheet!BG678+BG689+BG691-BG639+SUM(BF639:BF644)-SUM(BG640:BG645))</f>
        <v>0</v>
      </c>
      <c r="BH718" s="329">
        <f ca="1">-SAP_Leadsheet!$E$101*(BH674+BH687+SAP_Spreadsheet!BH678+BH689+BH691-BH639+SUM(BG639:BG644)-SUM(BH640:BH645))</f>
        <v>0</v>
      </c>
      <c r="BI718" s="329">
        <f ca="1">-SAP_Leadsheet!$E$101*(BI674+BI687+SAP_Spreadsheet!BI678+BI689+BI691-BI639+SUM(BH639:BH644)-SUM(BI640:BI645))</f>
        <v>0</v>
      </c>
      <c r="BJ718" s="329">
        <f ca="1">-SAP_Leadsheet!$E$101*(BJ674+BJ687+SAP_Spreadsheet!BJ678+BJ689+BJ691-BJ639+SUM(BI639:BI644)-SUM(BJ640:BJ645))</f>
        <v>0</v>
      </c>
      <c r="BK718" s="329">
        <f ca="1">-SAP_Leadsheet!$E$101*(BK674+BK687+SAP_Spreadsheet!BK678+BK689+BK691-BK639+SUM(BJ639:BJ644)-SUM(BK640:BK645))</f>
        <v>0</v>
      </c>
      <c r="BL718" s="329">
        <f ca="1">-SAP_Leadsheet!$E$101*(BL674+BL687+SAP_Spreadsheet!BL678+BL689+BL691-BL639+SUM(BK639:BK644)-SUM(BL640:BL645))</f>
        <v>0</v>
      </c>
      <c r="BM718" s="329">
        <f ca="1">-SAP_Leadsheet!$E$101*(BM674+BM687+SAP_Spreadsheet!BM678+BM689+BM691-BM639+SUM(BL639:BL644)-SUM(BM640:BM645))</f>
        <v>0</v>
      </c>
      <c r="BN718" s="329">
        <f ca="1">-SAP_Leadsheet!$E$101*(BN674+BN687+SAP_Spreadsheet!BN678+BN689+BN691-BN639+SUM(BM639:BM644)-SUM(BN640:BN645))</f>
        <v>0</v>
      </c>
      <c r="BO718" s="267"/>
      <c r="BP718" s="267"/>
      <c r="BQ718" s="267"/>
      <c r="BR718" s="267"/>
      <c r="BS718" s="267"/>
      <c r="BT718" s="267"/>
      <c r="BU718" s="267"/>
      <c r="BV718" s="267"/>
      <c r="BW718" s="267"/>
      <c r="BX718" s="267"/>
      <c r="BY718" s="267"/>
      <c r="BZ718" s="267"/>
      <c r="CA718" s="267"/>
      <c r="CB718" s="267"/>
      <c r="CC718" s="267"/>
      <c r="CD718" s="267"/>
      <c r="CE718" s="267"/>
      <c r="CF718" s="267"/>
      <c r="CG718" s="267"/>
      <c r="CH718" s="267"/>
      <c r="CI718" s="267"/>
      <c r="CJ718" s="267"/>
      <c r="CK718" s="267"/>
      <c r="CL718" s="267"/>
    </row>
    <row r="719" spans="1:90" x14ac:dyDescent="0.15">
      <c r="D719" s="8" t="s">
        <v>523</v>
      </c>
      <c r="F719" s="8" t="s">
        <v>461</v>
      </c>
      <c r="G719" s="329">
        <f>-SAP_Leadsheet!E102</f>
        <v>-0.22186809623588455</v>
      </c>
      <c r="H719" s="329"/>
      <c r="I719" s="329"/>
      <c r="J719" s="329"/>
      <c r="K719" s="329"/>
      <c r="L719" s="329"/>
      <c r="M719" s="329"/>
      <c r="N719" s="329"/>
      <c r="O719" s="329"/>
      <c r="P719" s="329"/>
      <c r="Q719" s="329"/>
      <c r="R719" s="329"/>
      <c r="S719" s="329"/>
      <c r="T719" s="329"/>
      <c r="U719" s="329"/>
      <c r="V719" s="329"/>
      <c r="W719" s="329"/>
      <c r="X719" s="329"/>
      <c r="Y719" s="329"/>
      <c r="Z719" s="329"/>
      <c r="AA719" s="329"/>
      <c r="AB719" s="329"/>
      <c r="AC719" s="329"/>
      <c r="AD719" s="329"/>
      <c r="AE719" s="329"/>
      <c r="AF719" s="329"/>
      <c r="AG719" s="329"/>
      <c r="AH719" s="329"/>
      <c r="AI719" s="329"/>
      <c r="AJ719" s="329"/>
      <c r="AK719" s="329"/>
      <c r="AL719" s="329"/>
      <c r="AM719" s="329"/>
      <c r="AN719" s="329"/>
      <c r="AO719" s="329"/>
      <c r="AP719" s="329"/>
      <c r="AQ719" s="329"/>
      <c r="AR719" s="329"/>
      <c r="AS719" s="329"/>
      <c r="AT719" s="329"/>
      <c r="AU719" s="329"/>
      <c r="AV719" s="329"/>
      <c r="AW719" s="329"/>
      <c r="AX719" s="329"/>
      <c r="AY719" s="329"/>
      <c r="AZ719" s="329"/>
      <c r="BA719" s="329"/>
      <c r="BB719" s="329"/>
      <c r="BC719" s="329"/>
      <c r="BD719" s="329"/>
      <c r="BE719" s="329"/>
      <c r="BF719" s="329"/>
      <c r="BG719" s="329"/>
      <c r="BH719" s="329"/>
      <c r="BI719" s="329"/>
      <c r="BJ719" s="329"/>
      <c r="BK719" s="329"/>
      <c r="BL719" s="329"/>
      <c r="BM719" s="329"/>
      <c r="BN719" s="329"/>
      <c r="BO719" s="267"/>
      <c r="BP719" s="267"/>
      <c r="BQ719" s="267"/>
      <c r="BR719" s="267"/>
      <c r="BS719" s="267"/>
      <c r="BT719" s="267"/>
      <c r="BU719" s="267"/>
      <c r="BV719" s="267"/>
      <c r="BW719" s="267"/>
      <c r="BX719" s="267"/>
      <c r="BY719" s="267"/>
      <c r="BZ719" s="267"/>
      <c r="CA719" s="267"/>
      <c r="CB719" s="267"/>
      <c r="CC719" s="267"/>
      <c r="CD719" s="267"/>
      <c r="CE719" s="267"/>
      <c r="CF719" s="267"/>
      <c r="CG719" s="267"/>
      <c r="CH719" s="267"/>
      <c r="CI719" s="267"/>
      <c r="CJ719" s="267"/>
      <c r="CK719" s="267"/>
      <c r="CL719" s="267"/>
    </row>
    <row r="720" spans="1:90" x14ac:dyDescent="0.15">
      <c r="D720" s="363" t="s">
        <v>524</v>
      </c>
      <c r="E720" s="363"/>
      <c r="F720" s="87" t="s">
        <v>461</v>
      </c>
      <c r="G720" s="330">
        <f>SUM(G715:G719)</f>
        <v>-0.22186809623588455</v>
      </c>
      <c r="H720" s="330">
        <f t="shared" ref="H720:BN720" ca="1" si="82">SUM(H715:H719)</f>
        <v>0</v>
      </c>
      <c r="I720" s="330">
        <f t="shared" ca="1" si="82"/>
        <v>0</v>
      </c>
      <c r="J720" s="330">
        <f t="shared" ca="1" si="82"/>
        <v>0</v>
      </c>
      <c r="K720" s="330">
        <f t="shared" ca="1" si="82"/>
        <v>0</v>
      </c>
      <c r="L720" s="330">
        <f t="shared" ca="1" si="82"/>
        <v>0</v>
      </c>
      <c r="M720" s="330">
        <f t="shared" ca="1" si="82"/>
        <v>0</v>
      </c>
      <c r="N720" s="330">
        <f t="shared" ca="1" si="82"/>
        <v>0</v>
      </c>
      <c r="O720" s="330">
        <f t="shared" ca="1" si="82"/>
        <v>0</v>
      </c>
      <c r="P720" s="330">
        <f t="shared" ca="1" si="82"/>
        <v>0</v>
      </c>
      <c r="Q720" s="330">
        <f t="shared" ca="1" si="82"/>
        <v>0</v>
      </c>
      <c r="R720" s="330">
        <f t="shared" ca="1" si="82"/>
        <v>0</v>
      </c>
      <c r="S720" s="330">
        <f t="shared" ca="1" si="82"/>
        <v>0</v>
      </c>
      <c r="T720" s="330">
        <f t="shared" ca="1" si="82"/>
        <v>0</v>
      </c>
      <c r="U720" s="330">
        <f t="shared" ca="1" si="82"/>
        <v>0</v>
      </c>
      <c r="V720" s="330">
        <f t="shared" ca="1" si="82"/>
        <v>0</v>
      </c>
      <c r="W720" s="330">
        <f t="shared" ca="1" si="82"/>
        <v>0</v>
      </c>
      <c r="X720" s="330">
        <f t="shared" ca="1" si="82"/>
        <v>0</v>
      </c>
      <c r="Y720" s="330">
        <f t="shared" ca="1" si="82"/>
        <v>0</v>
      </c>
      <c r="Z720" s="330">
        <f t="shared" ca="1" si="82"/>
        <v>0</v>
      </c>
      <c r="AA720" s="330">
        <f t="shared" ca="1" si="82"/>
        <v>0</v>
      </c>
      <c r="AB720" s="330">
        <f t="shared" ca="1" si="82"/>
        <v>0</v>
      </c>
      <c r="AC720" s="330">
        <f t="shared" ca="1" si="82"/>
        <v>0</v>
      </c>
      <c r="AD720" s="330">
        <f t="shared" ca="1" si="82"/>
        <v>0</v>
      </c>
      <c r="AE720" s="330">
        <f t="shared" ca="1" si="82"/>
        <v>0</v>
      </c>
      <c r="AF720" s="330">
        <f t="shared" ca="1" si="82"/>
        <v>0</v>
      </c>
      <c r="AG720" s="330">
        <f t="shared" ca="1" si="82"/>
        <v>0</v>
      </c>
      <c r="AH720" s="330">
        <f t="shared" ca="1" si="82"/>
        <v>0</v>
      </c>
      <c r="AI720" s="330">
        <f t="shared" ca="1" si="82"/>
        <v>0</v>
      </c>
      <c r="AJ720" s="330">
        <f t="shared" ca="1" si="82"/>
        <v>0</v>
      </c>
      <c r="AK720" s="330">
        <f t="shared" ca="1" si="82"/>
        <v>0</v>
      </c>
      <c r="AL720" s="330">
        <f t="shared" ca="1" si="82"/>
        <v>0</v>
      </c>
      <c r="AM720" s="330">
        <f t="shared" ca="1" si="82"/>
        <v>0</v>
      </c>
      <c r="AN720" s="330">
        <f t="shared" ca="1" si="82"/>
        <v>0</v>
      </c>
      <c r="AO720" s="330">
        <f t="shared" ca="1" si="82"/>
        <v>0</v>
      </c>
      <c r="AP720" s="330">
        <f t="shared" ca="1" si="82"/>
        <v>0</v>
      </c>
      <c r="AQ720" s="330">
        <f t="shared" ca="1" si="82"/>
        <v>0</v>
      </c>
      <c r="AR720" s="330">
        <f t="shared" ca="1" si="82"/>
        <v>0</v>
      </c>
      <c r="AS720" s="330">
        <f t="shared" ca="1" si="82"/>
        <v>0</v>
      </c>
      <c r="AT720" s="330">
        <f t="shared" ca="1" si="82"/>
        <v>0</v>
      </c>
      <c r="AU720" s="330">
        <f t="shared" ca="1" si="82"/>
        <v>0</v>
      </c>
      <c r="AV720" s="330">
        <f t="shared" ca="1" si="82"/>
        <v>0</v>
      </c>
      <c r="AW720" s="330">
        <f t="shared" ca="1" si="82"/>
        <v>0</v>
      </c>
      <c r="AX720" s="330">
        <f t="shared" ca="1" si="82"/>
        <v>0</v>
      </c>
      <c r="AY720" s="330">
        <f t="shared" ca="1" si="82"/>
        <v>0</v>
      </c>
      <c r="AZ720" s="330">
        <f t="shared" ca="1" si="82"/>
        <v>0</v>
      </c>
      <c r="BA720" s="330">
        <f t="shared" ca="1" si="82"/>
        <v>0</v>
      </c>
      <c r="BB720" s="330">
        <f t="shared" ca="1" si="82"/>
        <v>0</v>
      </c>
      <c r="BC720" s="330">
        <f t="shared" ca="1" si="82"/>
        <v>0</v>
      </c>
      <c r="BD720" s="330">
        <f t="shared" ca="1" si="82"/>
        <v>0</v>
      </c>
      <c r="BE720" s="330">
        <f t="shared" ca="1" si="82"/>
        <v>0</v>
      </c>
      <c r="BF720" s="330">
        <f t="shared" ca="1" si="82"/>
        <v>0</v>
      </c>
      <c r="BG720" s="330">
        <f t="shared" ca="1" si="82"/>
        <v>0</v>
      </c>
      <c r="BH720" s="330">
        <f t="shared" ca="1" si="82"/>
        <v>0</v>
      </c>
      <c r="BI720" s="330">
        <f t="shared" ca="1" si="82"/>
        <v>0</v>
      </c>
      <c r="BJ720" s="330">
        <f t="shared" ca="1" si="82"/>
        <v>0</v>
      </c>
      <c r="BK720" s="330">
        <f t="shared" ca="1" si="82"/>
        <v>0</v>
      </c>
      <c r="BL720" s="330">
        <f t="shared" ca="1" si="82"/>
        <v>0</v>
      </c>
      <c r="BM720" s="330">
        <f t="shared" ca="1" si="82"/>
        <v>0</v>
      </c>
      <c r="BN720" s="330">
        <f t="shared" ca="1" si="82"/>
        <v>0</v>
      </c>
      <c r="BO720" s="364"/>
      <c r="BP720" s="364"/>
      <c r="BQ720" s="364"/>
      <c r="BR720" s="364"/>
      <c r="BS720" s="364"/>
      <c r="BT720" s="364"/>
      <c r="BU720" s="364"/>
      <c r="BV720" s="364"/>
      <c r="BW720" s="364"/>
      <c r="BX720" s="364"/>
      <c r="BY720" s="364"/>
      <c r="BZ720" s="364"/>
      <c r="CA720" s="364"/>
      <c r="CB720" s="364"/>
      <c r="CC720" s="364"/>
      <c r="CD720" s="364"/>
      <c r="CE720" s="364"/>
      <c r="CF720" s="364"/>
      <c r="CG720" s="364"/>
      <c r="CH720" s="364"/>
      <c r="CI720" s="364"/>
      <c r="CJ720" s="364"/>
      <c r="CK720" s="364"/>
      <c r="CL720" s="364"/>
    </row>
    <row r="721" spans="3:90" x14ac:dyDescent="0.15">
      <c r="D721" s="363"/>
      <c r="E721" s="363"/>
      <c r="F721" s="87"/>
      <c r="G721" s="373"/>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373"/>
      <c r="AJ721" s="373"/>
      <c r="AK721" s="373"/>
      <c r="AL721" s="373"/>
      <c r="AM721" s="373"/>
      <c r="AN721" s="373"/>
      <c r="AO721" s="373"/>
      <c r="AP721" s="373"/>
      <c r="AQ721" s="373"/>
      <c r="AR721" s="373"/>
      <c r="AS721" s="373"/>
      <c r="AT721" s="373"/>
      <c r="AU721" s="373"/>
      <c r="AV721" s="373"/>
      <c r="AW721" s="373"/>
      <c r="AX721" s="373"/>
      <c r="AY721" s="373"/>
      <c r="AZ721" s="373"/>
      <c r="BA721" s="373"/>
      <c r="BB721" s="373"/>
      <c r="BC721" s="373"/>
      <c r="BD721" s="373"/>
      <c r="BE721" s="373"/>
      <c r="BF721" s="373"/>
      <c r="BG721" s="373"/>
      <c r="BH721" s="373"/>
      <c r="BI721" s="373"/>
      <c r="BJ721" s="373"/>
      <c r="BK721" s="373"/>
      <c r="BL721" s="373"/>
      <c r="BM721" s="373"/>
      <c r="BN721" s="373"/>
      <c r="BO721" s="364"/>
      <c r="BP721" s="364"/>
      <c r="BQ721" s="364"/>
      <c r="BR721" s="364"/>
      <c r="BS721" s="364"/>
      <c r="BT721" s="364"/>
      <c r="BU721" s="364"/>
      <c r="BV721" s="364"/>
      <c r="BW721" s="364"/>
      <c r="BX721" s="364"/>
      <c r="BY721" s="364"/>
      <c r="BZ721" s="364"/>
      <c r="CA721" s="364"/>
      <c r="CB721" s="364"/>
      <c r="CC721" s="364"/>
      <c r="CD721" s="364"/>
      <c r="CE721" s="364"/>
      <c r="CF721" s="364"/>
      <c r="CG721" s="364"/>
      <c r="CH721" s="364"/>
      <c r="CI721" s="364"/>
      <c r="CJ721" s="364"/>
      <c r="CK721" s="364"/>
      <c r="CL721" s="364"/>
    </row>
    <row r="722" spans="3:90" x14ac:dyDescent="0.15">
      <c r="C722" s="87" t="s">
        <v>61</v>
      </c>
      <c r="F722" s="8" t="s">
        <v>461</v>
      </c>
      <c r="G722" s="329">
        <f>-SAP_Leadsheet!$E$104*G19-G611*SAP_Leadsheet!$E$105</f>
        <v>-2.8974456905201578E-3</v>
      </c>
      <c r="H722" s="329">
        <f>-SAP_Leadsheet!$E$104*H19-H611*SAP_Leadsheet!$E$105</f>
        <v>-2.8588921654671769E-3</v>
      </c>
      <c r="I722" s="329">
        <f>-SAP_Leadsheet!$E$104*I19-I611*SAP_Leadsheet!$E$105</f>
        <v>-2.8203386404141969E-3</v>
      </c>
      <c r="J722" s="329">
        <f>-SAP_Leadsheet!$E$104*J19-J611*SAP_Leadsheet!$E$105</f>
        <v>-2.7817851153612155E-3</v>
      </c>
      <c r="K722" s="329">
        <f>-SAP_Leadsheet!$E$104*K19-K611*SAP_Leadsheet!$E$105</f>
        <v>-2.7432315903082351E-3</v>
      </c>
      <c r="L722" s="329">
        <f>-SAP_Leadsheet!$E$104*L19-L611*SAP_Leadsheet!$E$105</f>
        <v>-2.7046780652552546E-3</v>
      </c>
      <c r="M722" s="329">
        <f>-SAP_Leadsheet!$E$104*M19-M611*SAP_Leadsheet!$E$105</f>
        <v>-2.6661245402022742E-3</v>
      </c>
      <c r="N722" s="329">
        <f>-SAP_Leadsheet!$E$104*N19-N611*SAP_Leadsheet!$E$105</f>
        <v>-2.6275710151492933E-3</v>
      </c>
      <c r="O722" s="329">
        <f>-SAP_Leadsheet!$E$104*O19-O611*SAP_Leadsheet!$E$105</f>
        <v>-2.5890174900963124E-3</v>
      </c>
      <c r="P722" s="329">
        <f>-SAP_Leadsheet!$E$104*P19-P611*SAP_Leadsheet!$E$105</f>
        <v>-2.5504639650433323E-3</v>
      </c>
      <c r="Q722" s="329">
        <f>-SAP_Leadsheet!$E$104*Q19-Q611*SAP_Leadsheet!$E$105</f>
        <v>-2.5119104399903515E-3</v>
      </c>
      <c r="R722" s="329">
        <f>-SAP_Leadsheet!$E$104*R19-R611*SAP_Leadsheet!$E$105</f>
        <v>-2.431837734111084E-3</v>
      </c>
      <c r="S722" s="329">
        <f>-SAP_Leadsheet!$E$104*S19-S611*SAP_Leadsheet!$E$105</f>
        <v>-2.3903185532847975E-3</v>
      </c>
      <c r="T722" s="329">
        <f>-SAP_Leadsheet!$E$104*T19-T611*SAP_Leadsheet!$E$105</f>
        <v>-2.3487993724585102E-3</v>
      </c>
      <c r="U722" s="329">
        <f>-SAP_Leadsheet!$E$104*U19-U611*SAP_Leadsheet!$E$105</f>
        <v>-2.3072801916322232E-3</v>
      </c>
      <c r="V722" s="329">
        <f>-SAP_Leadsheet!$E$104*V19-V611*SAP_Leadsheet!$E$105</f>
        <v>-2.2657610108059367E-3</v>
      </c>
      <c r="W722" s="329">
        <f>-SAP_Leadsheet!$E$104*W19-W611*SAP_Leadsheet!$E$105</f>
        <v>-2.2242418299796497E-3</v>
      </c>
      <c r="X722" s="329">
        <f>-SAP_Leadsheet!$E$104*X19-X611*SAP_Leadsheet!$E$105</f>
        <v>-2.1827226491533632E-3</v>
      </c>
      <c r="Y722" s="329">
        <f>-SAP_Leadsheet!$E$104*Y19-Y611*SAP_Leadsheet!$E$105</f>
        <v>-2.1412034683270763E-3</v>
      </c>
      <c r="Z722" s="329">
        <f>-SAP_Leadsheet!$E$104*Z19-Z611*SAP_Leadsheet!$E$105</f>
        <v>-2.0996842875007893E-3</v>
      </c>
      <c r="AA722" s="329">
        <f>-SAP_Leadsheet!$E$104*AA19-AA611*SAP_Leadsheet!$E$105</f>
        <v>-2.0581651066745024E-3</v>
      </c>
      <c r="AB722" s="329">
        <f>-SAP_Leadsheet!$E$104*AB19-AB611*SAP_Leadsheet!$E$105</f>
        <v>-2.0166459258482154E-3</v>
      </c>
      <c r="AC722" s="329">
        <f>-SAP_Leadsheet!$E$104*AC19-AC611*SAP_Leadsheet!$E$105</f>
        <v>-1.9751267450219285E-3</v>
      </c>
      <c r="AD722" s="329">
        <f>-SAP_Leadsheet!$E$104*AD19-AD611*SAP_Leadsheet!$E$105</f>
        <v>-1.9009853506892736E-3</v>
      </c>
      <c r="AE722" s="329">
        <f>-SAP_Leadsheet!$E$104*AE19-AE611*SAP_Leadsheet!$E$105</f>
        <v>-1.8713287929562116E-3</v>
      </c>
      <c r="AF722" s="329">
        <f>-SAP_Leadsheet!$E$104*AF19-AF611*SAP_Leadsheet!$E$105</f>
        <v>-1.8416722352231493E-3</v>
      </c>
      <c r="AG722" s="329">
        <f>-SAP_Leadsheet!$E$104*AG19-AG611*SAP_Leadsheet!$E$105</f>
        <v>-1.8120156774900874E-3</v>
      </c>
      <c r="AH722" s="329">
        <f>-SAP_Leadsheet!$E$104*AH19-AH611*SAP_Leadsheet!$E$105</f>
        <v>-1.7823591197570253E-3</v>
      </c>
      <c r="AI722" s="329">
        <f>-SAP_Leadsheet!$E$104*AI19-AI611*SAP_Leadsheet!$E$105</f>
        <v>-1.7527025620239633E-3</v>
      </c>
      <c r="AJ722" s="329">
        <f>-SAP_Leadsheet!$E$104*AJ19-AJ611*SAP_Leadsheet!$E$105</f>
        <v>-1.7230460042909014E-3</v>
      </c>
      <c r="AK722" s="329">
        <f>-SAP_Leadsheet!$E$104*AK19-AK611*SAP_Leadsheet!$E$105</f>
        <v>-1.6933894465578393E-3</v>
      </c>
      <c r="AL722" s="329">
        <f>-SAP_Leadsheet!$E$104*AL19-AL611*SAP_Leadsheet!$E$105</f>
        <v>-1.6637328888247772E-3</v>
      </c>
      <c r="AM722" s="329">
        <f>-SAP_Leadsheet!$E$104*AM19-AM611*SAP_Leadsheet!$E$105</f>
        <v>-1.6340763310917152E-3</v>
      </c>
      <c r="AN722" s="329">
        <f>-SAP_Leadsheet!$E$104*AN19-AN611*SAP_Leadsheet!$E$105</f>
        <v>-1.6044197733586531E-3</v>
      </c>
      <c r="AO722" s="329">
        <f>-SAP_Leadsheet!$E$104*AO19-AO611*SAP_Leadsheet!$E$105</f>
        <v>-1.5747632156255912E-3</v>
      </c>
      <c r="AP722" s="329">
        <f>-SAP_Leadsheet!$E$104*AP19-AP611*SAP_Leadsheet!$E$105</f>
        <v>-1.5243470674793857E-3</v>
      </c>
      <c r="AQ722" s="329">
        <f>-SAP_Leadsheet!$E$104*AQ19-AQ611*SAP_Leadsheet!$E$105</f>
        <v>-1.4946905097463238E-3</v>
      </c>
      <c r="AR722" s="329">
        <f>-SAP_Leadsheet!$E$104*AR19-AR611*SAP_Leadsheet!$E$105</f>
        <v>-1.4650339520132618E-3</v>
      </c>
      <c r="AS722" s="329">
        <f>-SAP_Leadsheet!$E$104*AS19-AS611*SAP_Leadsheet!$E$105</f>
        <v>-1.4353773942801997E-3</v>
      </c>
      <c r="AT722" s="329">
        <f>-SAP_Leadsheet!$E$104*AT19-AT611*SAP_Leadsheet!$E$105</f>
        <v>-1.4057208365471374E-3</v>
      </c>
      <c r="AU722" s="329">
        <f>-SAP_Leadsheet!$E$104*AU19-AU611*SAP_Leadsheet!$E$105</f>
        <v>-1.3760642788140755E-3</v>
      </c>
      <c r="AV722" s="329">
        <f>-SAP_Leadsheet!$E$104*AV19-AV611*SAP_Leadsheet!$E$105</f>
        <v>-1.3464077210810137E-3</v>
      </c>
      <c r="AW722" s="329">
        <f>-SAP_Leadsheet!$E$104*AW19-AW611*SAP_Leadsheet!$E$105</f>
        <v>-1.3167511633479516E-3</v>
      </c>
      <c r="AX722" s="329">
        <f>-SAP_Leadsheet!$E$104*AX19-AX611*SAP_Leadsheet!$E$105</f>
        <v>-1.2870946056148895E-3</v>
      </c>
      <c r="AY722" s="329">
        <f>-SAP_Leadsheet!$E$104*AY19-AY611*SAP_Leadsheet!$E$105</f>
        <v>-1.2574380478818275E-3</v>
      </c>
      <c r="AZ722" s="329">
        <f>-SAP_Leadsheet!$E$104*AZ19-AZ611*SAP_Leadsheet!$E$105</f>
        <v>-1.2277814901487654E-3</v>
      </c>
      <c r="BA722" s="329">
        <f>-SAP_Leadsheet!$E$104*BA19-BA611*SAP_Leadsheet!$E$105</f>
        <v>-1.1981249324157033E-3</v>
      </c>
      <c r="BB722" s="329">
        <f>-SAP_Leadsheet!$E$104*BB19-BB611*SAP_Leadsheet!$E$105</f>
        <v>-1.1536400958161103E-3</v>
      </c>
      <c r="BC722" s="329">
        <f>-SAP_Leadsheet!$E$104*BC19-BC611*SAP_Leadsheet!$E$105</f>
        <v>-1.1239835380830482E-3</v>
      </c>
      <c r="BD722" s="329">
        <f>-SAP_Leadsheet!$E$104*BD19-BD611*SAP_Leadsheet!$E$105</f>
        <v>-1.0943269803499862E-3</v>
      </c>
      <c r="BE722" s="329">
        <f>-SAP_Leadsheet!$E$104*BE19-BE611*SAP_Leadsheet!$E$105</f>
        <v>-1.0646704226169243E-3</v>
      </c>
      <c r="BF722" s="329">
        <f>-SAP_Leadsheet!$E$104*BF19-BF611*SAP_Leadsheet!$E$105</f>
        <v>-1.0350138648838622E-3</v>
      </c>
      <c r="BG722" s="329">
        <f>-SAP_Leadsheet!$E$104*BG19-BG611*SAP_Leadsheet!$E$105</f>
        <v>-1.0053573071508001E-3</v>
      </c>
      <c r="BH722" s="329">
        <f>-SAP_Leadsheet!$E$104*BH19-BH611*SAP_Leadsheet!$E$105</f>
        <v>-9.7570074941773807E-4</v>
      </c>
      <c r="BI722" s="329">
        <f>-SAP_Leadsheet!$E$104*BI19-BI611*SAP_Leadsheet!$E$105</f>
        <v>-9.4604419168467621E-4</v>
      </c>
      <c r="BJ722" s="329">
        <f>-SAP_Leadsheet!$E$104*BJ19-BJ611*SAP_Leadsheet!$E$105</f>
        <v>-9.1638763395161403E-4</v>
      </c>
      <c r="BK722" s="329">
        <f>-SAP_Leadsheet!$E$104*BK19-BK611*SAP_Leadsheet!$E$105</f>
        <v>-8.8673107621855206E-4</v>
      </c>
      <c r="BL722" s="329">
        <f>-SAP_Leadsheet!$E$104*BL19-BL611*SAP_Leadsheet!$E$105</f>
        <v>-8.5707451848548999E-4</v>
      </c>
      <c r="BM722" s="329">
        <f>-SAP_Leadsheet!$E$104*BM19-BM611*SAP_Leadsheet!$E$105</f>
        <v>-8.2741796075242802E-4</v>
      </c>
      <c r="BN722" s="329">
        <f>-SAP_Leadsheet!$E$104*BN19-BN611*SAP_Leadsheet!$E$105</f>
        <v>-7.8293312415283491E-4</v>
      </c>
      <c r="BO722" s="253"/>
      <c r="BP722" s="253"/>
      <c r="BQ722" s="253"/>
      <c r="BR722" s="253"/>
      <c r="BS722" s="253"/>
      <c r="BT722" s="253"/>
      <c r="BU722" s="253"/>
      <c r="BV722" s="253"/>
      <c r="BW722" s="253"/>
      <c r="BX722" s="253"/>
      <c r="BY722" s="253"/>
      <c r="BZ722" s="253"/>
      <c r="CA722" s="253"/>
      <c r="CB722" s="253"/>
      <c r="CC722" s="253"/>
      <c r="CD722" s="253"/>
      <c r="CE722" s="253"/>
      <c r="CF722" s="253"/>
      <c r="CG722" s="253"/>
      <c r="CH722" s="253"/>
      <c r="CI722" s="253"/>
      <c r="CJ722" s="253"/>
      <c r="CK722" s="253"/>
      <c r="CL722" s="253"/>
    </row>
    <row r="723" spans="3:90" x14ac:dyDescent="0.15">
      <c r="C723" s="87" t="s">
        <v>525</v>
      </c>
      <c r="F723" s="8" t="s">
        <v>461</v>
      </c>
      <c r="G723" s="329">
        <f>-SAP_Leadsheet!$E$114*SAP_Leadsheet!E116</f>
        <v>-7.7466542283563367E-2</v>
      </c>
      <c r="H723" s="329"/>
      <c r="I723" s="329"/>
      <c r="J723" s="329"/>
      <c r="K723" s="329"/>
      <c r="L723" s="329"/>
      <c r="M723" s="329"/>
      <c r="N723" s="329"/>
      <c r="O723" s="329"/>
      <c r="P723" s="329"/>
      <c r="Q723" s="329"/>
      <c r="R723" s="329"/>
      <c r="S723" s="329"/>
      <c r="T723" s="329"/>
      <c r="U723" s="329"/>
      <c r="V723" s="329"/>
      <c r="W723" s="329"/>
      <c r="X723" s="329"/>
      <c r="Y723" s="329"/>
      <c r="Z723" s="329"/>
      <c r="AA723" s="329"/>
      <c r="AB723" s="329"/>
      <c r="AC723" s="329"/>
      <c r="AD723" s="329"/>
      <c r="AE723" s="329"/>
      <c r="AF723" s="329"/>
      <c r="AG723" s="329"/>
      <c r="AH723" s="329"/>
      <c r="AI723" s="329"/>
      <c r="AJ723" s="329"/>
      <c r="AK723" s="329"/>
      <c r="AL723" s="329"/>
      <c r="AM723" s="329"/>
      <c r="AN723" s="329"/>
      <c r="AO723" s="329"/>
      <c r="AP723" s="329"/>
      <c r="AQ723" s="329"/>
      <c r="AR723" s="329"/>
      <c r="AS723" s="329"/>
      <c r="AT723" s="329"/>
      <c r="AU723" s="329"/>
      <c r="AV723" s="329"/>
      <c r="AW723" s="329"/>
      <c r="AX723" s="329"/>
      <c r="AY723" s="329"/>
      <c r="AZ723" s="329"/>
      <c r="BA723" s="329"/>
      <c r="BB723" s="329"/>
      <c r="BC723" s="329"/>
      <c r="BD723" s="329"/>
      <c r="BE723" s="329"/>
      <c r="BF723" s="329"/>
      <c r="BG723" s="329"/>
      <c r="BH723" s="329"/>
      <c r="BI723" s="329"/>
      <c r="BJ723" s="329"/>
      <c r="BK723" s="329"/>
      <c r="BL723" s="329"/>
      <c r="BM723" s="329"/>
      <c r="BN723" s="329"/>
      <c r="BO723" s="267"/>
      <c r="BP723" s="267"/>
      <c r="BQ723" s="267"/>
      <c r="BR723" s="267"/>
      <c r="BS723" s="267"/>
      <c r="BT723" s="267"/>
      <c r="BU723" s="267"/>
      <c r="BV723" s="267"/>
      <c r="BW723" s="267"/>
      <c r="BX723" s="267"/>
      <c r="BY723" s="267"/>
      <c r="BZ723" s="267"/>
      <c r="CA723" s="267"/>
      <c r="CB723" s="267"/>
      <c r="CC723" s="267"/>
      <c r="CD723" s="267"/>
      <c r="CE723" s="267"/>
      <c r="CF723" s="267"/>
      <c r="CG723" s="267"/>
      <c r="CH723" s="267"/>
      <c r="CI723" s="267"/>
      <c r="CJ723" s="267"/>
      <c r="CK723" s="267"/>
      <c r="CL723" s="267"/>
    </row>
    <row r="724" spans="3:90" x14ac:dyDescent="0.15">
      <c r="G724" s="330"/>
      <c r="H724" s="330"/>
      <c r="I724" s="330"/>
      <c r="J724" s="330"/>
      <c r="K724" s="330"/>
      <c r="L724" s="330"/>
      <c r="M724" s="330"/>
      <c r="N724" s="330"/>
      <c r="O724" s="330"/>
      <c r="P724" s="330"/>
      <c r="Q724" s="330"/>
      <c r="R724" s="330"/>
      <c r="S724" s="330"/>
      <c r="T724" s="330"/>
      <c r="U724" s="330"/>
      <c r="V724" s="330"/>
      <c r="W724" s="330"/>
      <c r="X724" s="330"/>
      <c r="Y724" s="330"/>
      <c r="Z724" s="330"/>
      <c r="AA724" s="330"/>
      <c r="AB724" s="330"/>
      <c r="AC724" s="330"/>
      <c r="AD724" s="330"/>
      <c r="AE724" s="330"/>
      <c r="AF724" s="330"/>
      <c r="AG724" s="330"/>
      <c r="AH724" s="330"/>
      <c r="AI724" s="330"/>
      <c r="AJ724" s="330"/>
      <c r="AK724" s="330"/>
      <c r="AL724" s="330"/>
      <c r="AM724" s="330"/>
      <c r="AN724" s="330"/>
      <c r="AO724" s="330"/>
      <c r="AP724" s="330"/>
      <c r="AQ724" s="330"/>
      <c r="AR724" s="330"/>
      <c r="AS724" s="330"/>
      <c r="AT724" s="330"/>
      <c r="AU724" s="330"/>
      <c r="AV724" s="330"/>
      <c r="AW724" s="330"/>
      <c r="AX724" s="330"/>
      <c r="AY724" s="330"/>
      <c r="AZ724" s="330"/>
      <c r="BA724" s="330"/>
      <c r="BB724" s="330"/>
      <c r="BC724" s="330"/>
      <c r="BD724" s="330"/>
      <c r="BE724" s="330"/>
      <c r="BF724" s="330"/>
      <c r="BG724" s="330"/>
      <c r="BH724" s="330"/>
      <c r="BI724" s="330"/>
      <c r="BJ724" s="330"/>
      <c r="BK724" s="330"/>
      <c r="BL724" s="330"/>
      <c r="BM724" s="330"/>
      <c r="BN724" s="330"/>
    </row>
    <row r="725" spans="3:90" x14ac:dyDescent="0.15">
      <c r="C725" s="87" t="s">
        <v>222</v>
      </c>
      <c r="D725" s="8" t="s">
        <v>223</v>
      </c>
      <c r="F725" s="8" t="s">
        <v>461</v>
      </c>
      <c r="G725" s="329">
        <f>-SAP_Leadsheet!$E$107/SAP_Leadsheet!E109/SAP_Leadsheet!E110</f>
        <v>-0.1212758086574655</v>
      </c>
      <c r="H725" s="329"/>
      <c r="I725" s="329"/>
      <c r="J725" s="329"/>
      <c r="K725" s="329"/>
      <c r="L725" s="329"/>
      <c r="M725" s="329"/>
      <c r="N725" s="329"/>
      <c r="O725" s="329"/>
      <c r="P725" s="329"/>
      <c r="Q725" s="329"/>
      <c r="R725" s="329"/>
      <c r="S725" s="329"/>
      <c r="T725" s="329"/>
      <c r="U725" s="329"/>
      <c r="V725" s="329"/>
      <c r="W725" s="329"/>
      <c r="X725" s="329"/>
      <c r="Y725" s="329"/>
      <c r="Z725" s="329"/>
      <c r="AA725" s="329"/>
      <c r="AB725" s="329"/>
      <c r="AC725" s="329"/>
      <c r="AD725" s="329"/>
      <c r="AE725" s="329"/>
      <c r="AF725" s="329"/>
      <c r="AG725" s="329"/>
      <c r="AH725" s="329"/>
      <c r="AI725" s="329"/>
      <c r="AJ725" s="329"/>
      <c r="AK725" s="329"/>
      <c r="AL725" s="329"/>
      <c r="AM725" s="329"/>
      <c r="AN725" s="329"/>
      <c r="AO725" s="329"/>
      <c r="AP725" s="329"/>
      <c r="AQ725" s="329"/>
      <c r="AR725" s="329"/>
      <c r="AS725" s="329"/>
      <c r="AT725" s="329"/>
      <c r="AU725" s="329"/>
      <c r="AV725" s="329"/>
      <c r="AW725" s="329"/>
      <c r="AX725" s="329"/>
      <c r="AY725" s="329"/>
      <c r="AZ725" s="329"/>
      <c r="BA725" s="329"/>
      <c r="BB725" s="329"/>
      <c r="BC725" s="329"/>
      <c r="BD725" s="329"/>
      <c r="BE725" s="329"/>
      <c r="BF725" s="329"/>
      <c r="BG725" s="329"/>
      <c r="BH725" s="329"/>
      <c r="BI725" s="329"/>
      <c r="BJ725" s="329"/>
      <c r="BK725" s="329"/>
      <c r="BL725" s="329"/>
      <c r="BM725" s="329"/>
      <c r="BN725" s="329"/>
      <c r="BO725" s="253"/>
      <c r="BP725" s="253"/>
      <c r="BQ725" s="253"/>
      <c r="BR725" s="253"/>
      <c r="BS725" s="253"/>
      <c r="BT725" s="253"/>
      <c r="BU725" s="253"/>
      <c r="BV725" s="253"/>
      <c r="BW725" s="253"/>
      <c r="BX725" s="253"/>
      <c r="BY725" s="253"/>
      <c r="BZ725" s="253"/>
      <c r="CA725" s="253"/>
      <c r="CB725" s="253"/>
      <c r="CC725" s="253"/>
      <c r="CD725" s="253"/>
      <c r="CE725" s="253"/>
      <c r="CF725" s="253"/>
      <c r="CG725" s="253"/>
      <c r="CH725" s="253"/>
      <c r="CI725" s="253"/>
      <c r="CJ725" s="253"/>
      <c r="CK725" s="253"/>
      <c r="CL725" s="253"/>
    </row>
    <row r="726" spans="3:90" x14ac:dyDescent="0.15">
      <c r="C726" s="87"/>
      <c r="D726" s="8" t="s">
        <v>226</v>
      </c>
      <c r="F726" s="8" t="s">
        <v>461</v>
      </c>
      <c r="G726" s="329">
        <f>-SAP_Leadsheet!$E$108/SAP_Leadsheet!E109/SAP_Leadsheet!E110</f>
        <v>0</v>
      </c>
      <c r="H726" s="329"/>
      <c r="I726" s="329"/>
      <c r="J726" s="329"/>
      <c r="K726" s="329"/>
      <c r="L726" s="329"/>
      <c r="M726" s="329"/>
      <c r="N726" s="329"/>
      <c r="O726" s="329"/>
      <c r="P726" s="329"/>
      <c r="Q726" s="329"/>
      <c r="R726" s="329"/>
      <c r="S726" s="329"/>
      <c r="T726" s="329"/>
      <c r="U726" s="329"/>
      <c r="V726" s="329"/>
      <c r="W726" s="329"/>
      <c r="X726" s="329"/>
      <c r="Y726" s="329"/>
      <c r="Z726" s="329"/>
      <c r="AA726" s="329"/>
      <c r="AB726" s="329"/>
      <c r="AC726" s="329"/>
      <c r="AD726" s="329"/>
      <c r="AE726" s="329"/>
      <c r="AF726" s="329"/>
      <c r="AG726" s="329"/>
      <c r="AH726" s="329"/>
      <c r="AI726" s="329"/>
      <c r="AJ726" s="329"/>
      <c r="AK726" s="329"/>
      <c r="AL726" s="329"/>
      <c r="AM726" s="329"/>
      <c r="AN726" s="329"/>
      <c r="AO726" s="329"/>
      <c r="AP726" s="329"/>
      <c r="AQ726" s="329"/>
      <c r="AR726" s="329"/>
      <c r="AS726" s="329"/>
      <c r="AT726" s="329"/>
      <c r="AU726" s="329"/>
      <c r="AV726" s="329"/>
      <c r="AW726" s="329"/>
      <c r="AX726" s="329"/>
      <c r="AY726" s="329"/>
      <c r="AZ726" s="329"/>
      <c r="BA726" s="329"/>
      <c r="BB726" s="329"/>
      <c r="BC726" s="329"/>
      <c r="BD726" s="329"/>
      <c r="BE726" s="329"/>
      <c r="BF726" s="329"/>
      <c r="BG726" s="329"/>
      <c r="BH726" s="329"/>
      <c r="BI726" s="329"/>
      <c r="BJ726" s="329"/>
      <c r="BK726" s="329"/>
      <c r="BL726" s="329"/>
      <c r="BM726" s="329"/>
      <c r="BN726" s="329"/>
      <c r="BO726" s="253"/>
      <c r="BP726" s="253"/>
      <c r="BQ726" s="253"/>
      <c r="BR726" s="253"/>
      <c r="BS726" s="253"/>
      <c r="BT726" s="253"/>
      <c r="BU726" s="253"/>
      <c r="BV726" s="253"/>
      <c r="BW726" s="253"/>
      <c r="BX726" s="253"/>
      <c r="BY726" s="253"/>
      <c r="BZ726" s="253"/>
      <c r="CA726" s="253"/>
      <c r="CB726" s="253"/>
      <c r="CC726" s="253"/>
      <c r="CD726" s="253"/>
      <c r="CE726" s="253"/>
      <c r="CF726" s="253"/>
      <c r="CG726" s="253"/>
      <c r="CH726" s="253"/>
      <c r="CI726" s="253"/>
      <c r="CJ726" s="253"/>
      <c r="CK726" s="253"/>
      <c r="CL726" s="253"/>
    </row>
    <row r="727" spans="3:90" x14ac:dyDescent="0.15">
      <c r="C727" s="87"/>
      <c r="D727" s="8" t="s">
        <v>526</v>
      </c>
      <c r="F727" s="8" t="s">
        <v>461</v>
      </c>
      <c r="G727" s="329">
        <f>-SAP_Leadsheet!$E$111</f>
        <v>-9.8476383939774155E-3</v>
      </c>
      <c r="H727" s="329"/>
      <c r="I727" s="329"/>
      <c r="J727" s="329"/>
      <c r="K727" s="329"/>
      <c r="L727" s="329"/>
      <c r="M727" s="329"/>
      <c r="N727" s="329"/>
      <c r="O727" s="329"/>
      <c r="P727" s="329"/>
      <c r="Q727" s="329"/>
      <c r="R727" s="329"/>
      <c r="S727" s="329"/>
      <c r="T727" s="329"/>
      <c r="U727" s="329"/>
      <c r="V727" s="329"/>
      <c r="W727" s="329"/>
      <c r="X727" s="329"/>
      <c r="Y727" s="329"/>
      <c r="Z727" s="329"/>
      <c r="AA727" s="329"/>
      <c r="AB727" s="329"/>
      <c r="AC727" s="329"/>
      <c r="AD727" s="329"/>
      <c r="AE727" s="329"/>
      <c r="AF727" s="329"/>
      <c r="AG727" s="329"/>
      <c r="AH727" s="329"/>
      <c r="AI727" s="329"/>
      <c r="AJ727" s="329"/>
      <c r="AK727" s="329"/>
      <c r="AL727" s="329"/>
      <c r="AM727" s="329"/>
      <c r="AN727" s="329"/>
      <c r="AO727" s="329"/>
      <c r="AP727" s="329"/>
      <c r="AQ727" s="329"/>
      <c r="AR727" s="329"/>
      <c r="AS727" s="329"/>
      <c r="AT727" s="329"/>
      <c r="AU727" s="329"/>
      <c r="AV727" s="329"/>
      <c r="AW727" s="329"/>
      <c r="AX727" s="329"/>
      <c r="AY727" s="329"/>
      <c r="AZ727" s="329"/>
      <c r="BA727" s="329"/>
      <c r="BB727" s="329"/>
      <c r="BC727" s="329"/>
      <c r="BD727" s="329"/>
      <c r="BE727" s="329"/>
      <c r="BF727" s="329"/>
      <c r="BG727" s="329"/>
      <c r="BH727" s="329"/>
      <c r="BI727" s="329"/>
      <c r="BJ727" s="329"/>
      <c r="BK727" s="329"/>
      <c r="BL727" s="329"/>
      <c r="BM727" s="329"/>
      <c r="BN727" s="329"/>
      <c r="BO727" s="253"/>
      <c r="BP727" s="253"/>
      <c r="BQ727" s="253"/>
      <c r="BR727" s="253"/>
      <c r="BS727" s="253"/>
      <c r="BT727" s="253"/>
      <c r="BU727" s="253"/>
      <c r="BV727" s="253"/>
      <c r="BW727" s="253"/>
      <c r="BX727" s="253"/>
      <c r="BY727" s="253"/>
      <c r="BZ727" s="253"/>
      <c r="CA727" s="253"/>
      <c r="CB727" s="253"/>
      <c r="CC727" s="253"/>
      <c r="CD727" s="253"/>
      <c r="CE727" s="253"/>
      <c r="CF727" s="253"/>
      <c r="CG727" s="253"/>
      <c r="CH727" s="253"/>
      <c r="CI727" s="253"/>
      <c r="CJ727" s="253"/>
      <c r="CK727" s="253"/>
      <c r="CL727" s="253"/>
    </row>
    <row r="728" spans="3:90" x14ac:dyDescent="0.15">
      <c r="C728" s="87"/>
      <c r="D728" s="8" t="s">
        <v>237</v>
      </c>
      <c r="F728" s="8" t="s">
        <v>461</v>
      </c>
      <c r="G728" s="329">
        <f>SAP_Leadsheet!$E$112</f>
        <v>0</v>
      </c>
      <c r="H728" s="329"/>
      <c r="I728" s="329"/>
      <c r="J728" s="329"/>
      <c r="K728" s="329"/>
      <c r="L728" s="329"/>
      <c r="M728" s="329"/>
      <c r="N728" s="329"/>
      <c r="O728" s="329"/>
      <c r="P728" s="329"/>
      <c r="Q728" s="329"/>
      <c r="R728" s="329"/>
      <c r="S728" s="329"/>
      <c r="T728" s="329"/>
      <c r="U728" s="329"/>
      <c r="V728" s="329"/>
      <c r="W728" s="329"/>
      <c r="X728" s="329"/>
      <c r="Y728" s="329"/>
      <c r="Z728" s="329"/>
      <c r="AA728" s="329"/>
      <c r="AB728" s="329"/>
      <c r="AC728" s="329"/>
      <c r="AD728" s="329"/>
      <c r="AE728" s="329"/>
      <c r="AF728" s="329"/>
      <c r="AG728" s="329"/>
      <c r="AH728" s="329"/>
      <c r="AI728" s="329"/>
      <c r="AJ728" s="329"/>
      <c r="AK728" s="329"/>
      <c r="AL728" s="329"/>
      <c r="AM728" s="329"/>
      <c r="AN728" s="329"/>
      <c r="AO728" s="329"/>
      <c r="AP728" s="329"/>
      <c r="AQ728" s="329"/>
      <c r="AR728" s="329"/>
      <c r="AS728" s="329"/>
      <c r="AT728" s="329"/>
      <c r="AU728" s="329"/>
      <c r="AV728" s="329"/>
      <c r="AW728" s="329"/>
      <c r="AX728" s="329"/>
      <c r="AY728" s="329"/>
      <c r="AZ728" s="329"/>
      <c r="BA728" s="329"/>
      <c r="BB728" s="329"/>
      <c r="BC728" s="329"/>
      <c r="BD728" s="329"/>
      <c r="BE728" s="329"/>
      <c r="BF728" s="329"/>
      <c r="BG728" s="329"/>
      <c r="BH728" s="329"/>
      <c r="BI728" s="329"/>
      <c r="BJ728" s="329"/>
      <c r="BK728" s="329"/>
      <c r="BL728" s="329"/>
      <c r="BM728" s="329"/>
      <c r="BN728" s="329"/>
      <c r="BO728" s="253"/>
      <c r="BP728" s="253"/>
      <c r="BQ728" s="253"/>
      <c r="BR728" s="253"/>
      <c r="BS728" s="253"/>
      <c r="BT728" s="253"/>
      <c r="BU728" s="253"/>
      <c r="BV728" s="253"/>
      <c r="BW728" s="253"/>
      <c r="BX728" s="253"/>
      <c r="BY728" s="253"/>
      <c r="BZ728" s="253"/>
      <c r="CA728" s="253"/>
      <c r="CB728" s="253"/>
      <c r="CC728" s="253"/>
      <c r="CD728" s="253"/>
      <c r="CE728" s="253"/>
      <c r="CF728" s="253"/>
      <c r="CG728" s="253"/>
      <c r="CH728" s="253"/>
      <c r="CI728" s="253"/>
      <c r="CJ728" s="253"/>
      <c r="CK728" s="253"/>
      <c r="CL728" s="253"/>
    </row>
    <row r="729" spans="3:90" x14ac:dyDescent="0.15">
      <c r="D729" s="363" t="s">
        <v>527</v>
      </c>
      <c r="E729" s="363"/>
      <c r="F729" s="87" t="s">
        <v>461</v>
      </c>
      <c r="G729" s="330">
        <f t="shared" ref="G729:BN729" si="83">SUM(G725:G728)</f>
        <v>-0.13112344705144291</v>
      </c>
      <c r="H729" s="330">
        <f t="shared" si="83"/>
        <v>0</v>
      </c>
      <c r="I729" s="330">
        <f t="shared" si="83"/>
        <v>0</v>
      </c>
      <c r="J729" s="330">
        <f t="shared" si="83"/>
        <v>0</v>
      </c>
      <c r="K729" s="330">
        <f t="shared" si="83"/>
        <v>0</v>
      </c>
      <c r="L729" s="330">
        <f t="shared" si="83"/>
        <v>0</v>
      </c>
      <c r="M729" s="330">
        <f t="shared" si="83"/>
        <v>0</v>
      </c>
      <c r="N729" s="330">
        <f t="shared" si="83"/>
        <v>0</v>
      </c>
      <c r="O729" s="330">
        <f t="shared" si="83"/>
        <v>0</v>
      </c>
      <c r="P729" s="330">
        <f t="shared" si="83"/>
        <v>0</v>
      </c>
      <c r="Q729" s="330">
        <f t="shared" si="83"/>
        <v>0</v>
      </c>
      <c r="R729" s="330">
        <f t="shared" si="83"/>
        <v>0</v>
      </c>
      <c r="S729" s="330">
        <f t="shared" si="83"/>
        <v>0</v>
      </c>
      <c r="T729" s="330">
        <f t="shared" si="83"/>
        <v>0</v>
      </c>
      <c r="U729" s="330">
        <f t="shared" si="83"/>
        <v>0</v>
      </c>
      <c r="V729" s="330">
        <f t="shared" si="83"/>
        <v>0</v>
      </c>
      <c r="W729" s="330">
        <f t="shared" si="83"/>
        <v>0</v>
      </c>
      <c r="X729" s="330">
        <f t="shared" si="83"/>
        <v>0</v>
      </c>
      <c r="Y729" s="330">
        <f t="shared" si="83"/>
        <v>0</v>
      </c>
      <c r="Z729" s="330">
        <f t="shared" si="83"/>
        <v>0</v>
      </c>
      <c r="AA729" s="330">
        <f t="shared" si="83"/>
        <v>0</v>
      </c>
      <c r="AB729" s="330">
        <f t="shared" si="83"/>
        <v>0</v>
      </c>
      <c r="AC729" s="330">
        <f t="shared" si="83"/>
        <v>0</v>
      </c>
      <c r="AD729" s="330">
        <f t="shared" si="83"/>
        <v>0</v>
      </c>
      <c r="AE729" s="330">
        <f t="shared" si="83"/>
        <v>0</v>
      </c>
      <c r="AF729" s="330">
        <f t="shared" si="83"/>
        <v>0</v>
      </c>
      <c r="AG729" s="330">
        <f t="shared" si="83"/>
        <v>0</v>
      </c>
      <c r="AH729" s="330">
        <f t="shared" si="83"/>
        <v>0</v>
      </c>
      <c r="AI729" s="330">
        <f t="shared" si="83"/>
        <v>0</v>
      </c>
      <c r="AJ729" s="330">
        <f t="shared" si="83"/>
        <v>0</v>
      </c>
      <c r="AK729" s="330">
        <f t="shared" si="83"/>
        <v>0</v>
      </c>
      <c r="AL729" s="330">
        <f t="shared" si="83"/>
        <v>0</v>
      </c>
      <c r="AM729" s="330">
        <f t="shared" si="83"/>
        <v>0</v>
      </c>
      <c r="AN729" s="330">
        <f t="shared" si="83"/>
        <v>0</v>
      </c>
      <c r="AO729" s="330">
        <f t="shared" si="83"/>
        <v>0</v>
      </c>
      <c r="AP729" s="330">
        <f t="shared" si="83"/>
        <v>0</v>
      </c>
      <c r="AQ729" s="330">
        <f t="shared" si="83"/>
        <v>0</v>
      </c>
      <c r="AR729" s="330">
        <f t="shared" si="83"/>
        <v>0</v>
      </c>
      <c r="AS729" s="330">
        <f t="shared" si="83"/>
        <v>0</v>
      </c>
      <c r="AT729" s="330">
        <f t="shared" si="83"/>
        <v>0</v>
      </c>
      <c r="AU729" s="330">
        <f t="shared" si="83"/>
        <v>0</v>
      </c>
      <c r="AV729" s="330">
        <f t="shared" si="83"/>
        <v>0</v>
      </c>
      <c r="AW729" s="330">
        <f t="shared" si="83"/>
        <v>0</v>
      </c>
      <c r="AX729" s="330">
        <f t="shared" si="83"/>
        <v>0</v>
      </c>
      <c r="AY729" s="330">
        <f t="shared" si="83"/>
        <v>0</v>
      </c>
      <c r="AZ729" s="330">
        <f t="shared" si="83"/>
        <v>0</v>
      </c>
      <c r="BA729" s="330">
        <f t="shared" si="83"/>
        <v>0</v>
      </c>
      <c r="BB729" s="330">
        <f t="shared" si="83"/>
        <v>0</v>
      </c>
      <c r="BC729" s="330">
        <f t="shared" si="83"/>
        <v>0</v>
      </c>
      <c r="BD729" s="330">
        <f t="shared" si="83"/>
        <v>0</v>
      </c>
      <c r="BE729" s="330">
        <f t="shared" si="83"/>
        <v>0</v>
      </c>
      <c r="BF729" s="330">
        <f t="shared" si="83"/>
        <v>0</v>
      </c>
      <c r="BG729" s="330">
        <f t="shared" si="83"/>
        <v>0</v>
      </c>
      <c r="BH729" s="330">
        <f t="shared" si="83"/>
        <v>0</v>
      </c>
      <c r="BI729" s="330">
        <f t="shared" si="83"/>
        <v>0</v>
      </c>
      <c r="BJ729" s="330">
        <f t="shared" si="83"/>
        <v>0</v>
      </c>
      <c r="BK729" s="330">
        <f t="shared" si="83"/>
        <v>0</v>
      </c>
      <c r="BL729" s="330">
        <f t="shared" si="83"/>
        <v>0</v>
      </c>
      <c r="BM729" s="330">
        <f t="shared" si="83"/>
        <v>0</v>
      </c>
      <c r="BN729" s="330">
        <f t="shared" si="83"/>
        <v>0</v>
      </c>
      <c r="BO729" s="374"/>
      <c r="BP729" s="374"/>
      <c r="BQ729" s="374"/>
      <c r="BR729" s="374"/>
      <c r="BS729" s="374"/>
      <c r="BT729" s="374"/>
      <c r="BU729" s="374"/>
      <c r="BV729" s="374"/>
      <c r="BW729" s="374"/>
      <c r="BX729" s="374"/>
      <c r="BY729" s="374"/>
      <c r="BZ729" s="374"/>
      <c r="CA729" s="374"/>
      <c r="CB729" s="374"/>
      <c r="CC729" s="374"/>
      <c r="CD729" s="374"/>
      <c r="CE729" s="374"/>
      <c r="CF729" s="374"/>
      <c r="CG729" s="374"/>
      <c r="CH729" s="374"/>
      <c r="CI729" s="374"/>
      <c r="CJ729" s="374"/>
      <c r="CK729" s="374"/>
      <c r="CL729" s="374"/>
    </row>
    <row r="730" spans="3:90" x14ac:dyDescent="0.15">
      <c r="D730" s="363"/>
      <c r="E730" s="363"/>
      <c r="F730" s="87"/>
      <c r="G730" s="329"/>
      <c r="H730" s="329"/>
      <c r="I730" s="329"/>
      <c r="J730" s="329"/>
      <c r="K730" s="329"/>
      <c r="L730" s="329"/>
      <c r="M730" s="329"/>
      <c r="N730" s="329"/>
      <c r="O730" s="329"/>
      <c r="P730" s="329"/>
      <c r="Q730" s="329"/>
      <c r="R730" s="329"/>
      <c r="S730" s="329"/>
      <c r="T730" s="329"/>
      <c r="U730" s="329"/>
      <c r="V730" s="329"/>
      <c r="W730" s="329"/>
      <c r="X730" s="329"/>
      <c r="Y730" s="329"/>
      <c r="Z730" s="329"/>
      <c r="AA730" s="329"/>
      <c r="AB730" s="329"/>
      <c r="AC730" s="329"/>
      <c r="AD730" s="329"/>
      <c r="AE730" s="329"/>
      <c r="AF730" s="329"/>
      <c r="AG730" s="329"/>
      <c r="AH730" s="329"/>
      <c r="AI730" s="329"/>
      <c r="AJ730" s="329"/>
      <c r="AK730" s="329"/>
      <c r="AL730" s="329"/>
      <c r="AM730" s="329"/>
      <c r="AN730" s="329"/>
      <c r="AO730" s="329"/>
      <c r="AP730" s="329"/>
      <c r="AQ730" s="329"/>
      <c r="AR730" s="329"/>
      <c r="AS730" s="329"/>
      <c r="AT730" s="329"/>
      <c r="AU730" s="329"/>
      <c r="AV730" s="329"/>
      <c r="AW730" s="329"/>
      <c r="AX730" s="329"/>
      <c r="AY730" s="329"/>
      <c r="AZ730" s="329"/>
      <c r="BA730" s="329"/>
      <c r="BB730" s="329"/>
      <c r="BC730" s="329"/>
      <c r="BD730" s="329"/>
      <c r="BE730" s="329"/>
      <c r="BF730" s="329"/>
      <c r="BG730" s="329"/>
      <c r="BH730" s="329"/>
      <c r="BI730" s="329"/>
      <c r="BJ730" s="329"/>
      <c r="BK730" s="329"/>
      <c r="BL730" s="329"/>
      <c r="BM730" s="329"/>
      <c r="BN730" s="329"/>
      <c r="BO730" s="374"/>
      <c r="BP730" s="374"/>
      <c r="BQ730" s="374"/>
      <c r="BR730" s="374"/>
      <c r="BS730" s="374"/>
      <c r="BT730" s="374"/>
      <c r="BU730" s="374"/>
      <c r="BV730" s="374"/>
      <c r="BW730" s="374"/>
      <c r="BX730" s="374"/>
      <c r="BY730" s="374"/>
      <c r="BZ730" s="374"/>
      <c r="CA730" s="374"/>
      <c r="CB730" s="374"/>
      <c r="CC730" s="374"/>
      <c r="CD730" s="374"/>
      <c r="CE730" s="374"/>
      <c r="CF730" s="374"/>
      <c r="CG730" s="374"/>
      <c r="CH730" s="374"/>
      <c r="CI730" s="374"/>
      <c r="CJ730" s="374"/>
      <c r="CK730" s="374"/>
      <c r="CL730" s="374"/>
    </row>
    <row r="731" spans="3:90" x14ac:dyDescent="0.15">
      <c r="C731" s="87" t="s">
        <v>528</v>
      </c>
      <c r="G731" s="329">
        <f>IF(G7&lt;=12,1,(1+SAP_Leadsheet!$E$96)^(ROUNDDOWN(SAP_Spreadsheet!G7/12,0)))</f>
        <v>1</v>
      </c>
      <c r="H731" s="329">
        <f>IF(H7&lt;=12,1,(1+SAP_Leadsheet!$E$96)^(ROUNDDOWN(SAP_Spreadsheet!H7/12,0)))</f>
        <v>1</v>
      </c>
      <c r="I731" s="329">
        <f>IF(I7&lt;=12,1,(1+SAP_Leadsheet!$E$96)^(ROUNDDOWN(SAP_Spreadsheet!I7/12,0)))</f>
        <v>1</v>
      </c>
      <c r="J731" s="329">
        <f>IF(J7&lt;=12,1,(1+SAP_Leadsheet!$E$96)^(ROUNDDOWN(SAP_Spreadsheet!J7/12,0)))</f>
        <v>1</v>
      </c>
      <c r="K731" s="329">
        <f>IF(K7&lt;=12,1,(1+SAP_Leadsheet!$E$96)^(ROUNDDOWN(SAP_Spreadsheet!K7/12,0)))</f>
        <v>1</v>
      </c>
      <c r="L731" s="329">
        <f>IF(L7&lt;=12,1,(1+SAP_Leadsheet!$E$96)^(ROUNDDOWN(SAP_Spreadsheet!L7/12,0)))</f>
        <v>1</v>
      </c>
      <c r="M731" s="329">
        <f>IF(M7&lt;=12,1,(1+SAP_Leadsheet!$E$96)^(ROUNDDOWN(SAP_Spreadsheet!M7/12,0)))</f>
        <v>1</v>
      </c>
      <c r="N731" s="329">
        <f>IF(N7&lt;=12,1,(1+SAP_Leadsheet!$E$96)^(ROUNDDOWN(SAP_Spreadsheet!N7/12,0)))</f>
        <v>1</v>
      </c>
      <c r="O731" s="329">
        <f>IF(O7&lt;=12,1,(1+SAP_Leadsheet!$E$96)^(ROUNDDOWN(SAP_Spreadsheet!O7/12,0)))</f>
        <v>1</v>
      </c>
      <c r="P731" s="329">
        <f>IF(P7&lt;=12,1,(1+SAP_Leadsheet!$E$96)^(ROUNDDOWN(SAP_Spreadsheet!P7/12,0)))</f>
        <v>1</v>
      </c>
      <c r="Q731" s="329">
        <f>IF(Q7&lt;=12,1,(1+SAP_Leadsheet!$E$96)^(ROUNDDOWN(SAP_Spreadsheet!Q7/12,0)))</f>
        <v>1</v>
      </c>
      <c r="R731" s="329">
        <f>IF(R7&lt;=12,1,(1+SAP_Leadsheet!$E$96)^(ROUNDDOWN(SAP_Spreadsheet!R7/12,0)))</f>
        <v>1</v>
      </c>
      <c r="S731" s="329">
        <f>IF(S7&lt;=12,1,(1+SAP_Leadsheet!$E$96)^(ROUNDDOWN(SAP_Spreadsheet!S7/12,0)))</f>
        <v>1.0349999999999999</v>
      </c>
      <c r="T731" s="329">
        <f>IF(T7&lt;=12,1,(1+SAP_Leadsheet!$E$96)^(ROUNDDOWN(SAP_Spreadsheet!T7/12,0)))</f>
        <v>1.0349999999999999</v>
      </c>
      <c r="U731" s="329">
        <f>IF(U7&lt;=12,1,(1+SAP_Leadsheet!$E$96)^(ROUNDDOWN(SAP_Spreadsheet!U7/12,0)))</f>
        <v>1.0349999999999999</v>
      </c>
      <c r="V731" s="329">
        <f>IF(V7&lt;=12,1,(1+SAP_Leadsheet!$E$96)^(ROUNDDOWN(SAP_Spreadsheet!V7/12,0)))</f>
        <v>1.0349999999999999</v>
      </c>
      <c r="W731" s="329">
        <f>IF(W7&lt;=12,1,(1+SAP_Leadsheet!$E$96)^(ROUNDDOWN(SAP_Spreadsheet!W7/12,0)))</f>
        <v>1.0349999999999999</v>
      </c>
      <c r="X731" s="329">
        <f>IF(X7&lt;=12,1,(1+SAP_Leadsheet!$E$96)^(ROUNDDOWN(SAP_Spreadsheet!X7/12,0)))</f>
        <v>1.0349999999999999</v>
      </c>
      <c r="Y731" s="329">
        <f>IF(Y7&lt;=12,1,(1+SAP_Leadsheet!$E$96)^(ROUNDDOWN(SAP_Spreadsheet!Y7/12,0)))</f>
        <v>1.0349999999999999</v>
      </c>
      <c r="Z731" s="329">
        <f>IF(Z7&lt;=12,1,(1+SAP_Leadsheet!$E$96)^(ROUNDDOWN(SAP_Spreadsheet!Z7/12,0)))</f>
        <v>1.0349999999999999</v>
      </c>
      <c r="AA731" s="329">
        <f>IF(AA7&lt;=12,1,(1+SAP_Leadsheet!$E$96)^(ROUNDDOWN(SAP_Spreadsheet!AA7/12,0)))</f>
        <v>1.0349999999999999</v>
      </c>
      <c r="AB731" s="329">
        <f>IF(AB7&lt;=12,1,(1+SAP_Leadsheet!$E$96)^(ROUNDDOWN(SAP_Spreadsheet!AB7/12,0)))</f>
        <v>1.0349999999999999</v>
      </c>
      <c r="AC731" s="329">
        <f>IF(AC7&lt;=12,1,(1+SAP_Leadsheet!$E$96)^(ROUNDDOWN(SAP_Spreadsheet!AC7/12,0)))</f>
        <v>1.0349999999999999</v>
      </c>
      <c r="AD731" s="329">
        <f>IF(AD7&lt;=12,1,(1+SAP_Leadsheet!$E$96)^(ROUNDDOWN(SAP_Spreadsheet!AD7/12,0)))</f>
        <v>1.0712249999999999</v>
      </c>
      <c r="AE731" s="329">
        <f>IF(AE7&lt;=12,1,(1+SAP_Leadsheet!$E$96)^(ROUNDDOWN(SAP_Spreadsheet!AE7/12,0)))</f>
        <v>1.0712249999999999</v>
      </c>
      <c r="AF731" s="329">
        <f>IF(AF7&lt;=12,1,(1+SAP_Leadsheet!$E$96)^(ROUNDDOWN(SAP_Spreadsheet!AF7/12,0)))</f>
        <v>1.0712249999999999</v>
      </c>
      <c r="AG731" s="329">
        <f>IF(AG7&lt;=12,1,(1+SAP_Leadsheet!$E$96)^(ROUNDDOWN(SAP_Spreadsheet!AG7/12,0)))</f>
        <v>1.0712249999999999</v>
      </c>
      <c r="AH731" s="329">
        <f>IF(AH7&lt;=12,1,(1+SAP_Leadsheet!$E$96)^(ROUNDDOWN(SAP_Spreadsheet!AH7/12,0)))</f>
        <v>1.0712249999999999</v>
      </c>
      <c r="AI731" s="329">
        <f>IF(AI7&lt;=12,1,(1+SAP_Leadsheet!$E$96)^(ROUNDDOWN(SAP_Spreadsheet!AI7/12,0)))</f>
        <v>1.0712249999999999</v>
      </c>
      <c r="AJ731" s="329">
        <f>IF(AJ7&lt;=12,1,(1+SAP_Leadsheet!$E$96)^(ROUNDDOWN(SAP_Spreadsheet!AJ7/12,0)))</f>
        <v>1.0712249999999999</v>
      </c>
      <c r="AK731" s="329">
        <f>IF(AK7&lt;=12,1,(1+SAP_Leadsheet!$E$96)^(ROUNDDOWN(SAP_Spreadsheet!AK7/12,0)))</f>
        <v>1.0712249999999999</v>
      </c>
      <c r="AL731" s="329">
        <f>IF(AL7&lt;=12,1,(1+SAP_Leadsheet!$E$96)^(ROUNDDOWN(SAP_Spreadsheet!AL7/12,0)))</f>
        <v>1.0712249999999999</v>
      </c>
      <c r="AM731" s="329">
        <f>IF(AM7&lt;=12,1,(1+SAP_Leadsheet!$E$96)^(ROUNDDOWN(SAP_Spreadsheet!AM7/12,0)))</f>
        <v>1.0712249999999999</v>
      </c>
      <c r="AN731" s="329">
        <f>IF(AN7&lt;=12,1,(1+SAP_Leadsheet!$E$96)^(ROUNDDOWN(SAP_Spreadsheet!AN7/12,0)))</f>
        <v>1.0712249999999999</v>
      </c>
      <c r="AO731" s="329">
        <f>IF(AO7&lt;=12,1,(1+SAP_Leadsheet!$E$96)^(ROUNDDOWN(SAP_Spreadsheet!AO7/12,0)))</f>
        <v>1.0712249999999999</v>
      </c>
      <c r="AP731" s="329">
        <f>IF(AP7&lt;=12,1,(1+SAP_Leadsheet!$E$96)^(ROUNDDOWN(SAP_Spreadsheet!AP7/12,0)))</f>
        <v>1.1087178749999997</v>
      </c>
      <c r="AQ731" s="329">
        <f>IF(AQ7&lt;=12,1,(1+SAP_Leadsheet!$E$96)^(ROUNDDOWN(SAP_Spreadsheet!AQ7/12,0)))</f>
        <v>1.1087178749999997</v>
      </c>
      <c r="AR731" s="329">
        <f>IF(AR7&lt;=12,1,(1+SAP_Leadsheet!$E$96)^(ROUNDDOWN(SAP_Spreadsheet!AR7/12,0)))</f>
        <v>1.1087178749999997</v>
      </c>
      <c r="AS731" s="329">
        <f>IF(AS7&lt;=12,1,(1+SAP_Leadsheet!$E$96)^(ROUNDDOWN(SAP_Spreadsheet!AS7/12,0)))</f>
        <v>1.1087178749999997</v>
      </c>
      <c r="AT731" s="329">
        <f>IF(AT7&lt;=12,1,(1+SAP_Leadsheet!$E$96)^(ROUNDDOWN(SAP_Spreadsheet!AT7/12,0)))</f>
        <v>1.1087178749999997</v>
      </c>
      <c r="AU731" s="329">
        <f>IF(AU7&lt;=12,1,(1+SAP_Leadsheet!$E$96)^(ROUNDDOWN(SAP_Spreadsheet!AU7/12,0)))</f>
        <v>1.1087178749999997</v>
      </c>
      <c r="AV731" s="329">
        <f>IF(AV7&lt;=12,1,(1+SAP_Leadsheet!$E$96)^(ROUNDDOWN(SAP_Spreadsheet!AV7/12,0)))</f>
        <v>1.1087178749999997</v>
      </c>
      <c r="AW731" s="329">
        <f>IF(AW7&lt;=12,1,(1+SAP_Leadsheet!$E$96)^(ROUNDDOWN(SAP_Spreadsheet!AW7/12,0)))</f>
        <v>1.1087178749999997</v>
      </c>
      <c r="AX731" s="329">
        <f>IF(AX7&lt;=12,1,(1+SAP_Leadsheet!$E$96)^(ROUNDDOWN(SAP_Spreadsheet!AX7/12,0)))</f>
        <v>1.1087178749999997</v>
      </c>
      <c r="AY731" s="329">
        <f>IF(AY7&lt;=12,1,(1+SAP_Leadsheet!$E$96)^(ROUNDDOWN(SAP_Spreadsheet!AY7/12,0)))</f>
        <v>1.1087178749999997</v>
      </c>
      <c r="AZ731" s="329">
        <f>IF(AZ7&lt;=12,1,(1+SAP_Leadsheet!$E$96)^(ROUNDDOWN(SAP_Spreadsheet!AZ7/12,0)))</f>
        <v>1.1087178749999997</v>
      </c>
      <c r="BA731" s="329">
        <f>IF(BA7&lt;=12,1,(1+SAP_Leadsheet!$E$96)^(ROUNDDOWN(SAP_Spreadsheet!BA7/12,0)))</f>
        <v>1.1087178749999997</v>
      </c>
      <c r="BB731" s="329">
        <f>IF(BB7&lt;=12,1,(1+SAP_Leadsheet!$E$96)^(ROUNDDOWN(SAP_Spreadsheet!BB7/12,0)))</f>
        <v>1.1475230006249997</v>
      </c>
      <c r="BC731" s="329">
        <f>IF(BC7&lt;=12,1,(1+SAP_Leadsheet!$E$96)^(ROUNDDOWN(SAP_Spreadsheet!BC7/12,0)))</f>
        <v>1.1475230006249997</v>
      </c>
      <c r="BD731" s="329">
        <f>IF(BD7&lt;=12,1,(1+SAP_Leadsheet!$E$96)^(ROUNDDOWN(SAP_Spreadsheet!BD7/12,0)))</f>
        <v>1.1475230006249997</v>
      </c>
      <c r="BE731" s="329">
        <f>IF(BE7&lt;=12,1,(1+SAP_Leadsheet!$E$96)^(ROUNDDOWN(SAP_Spreadsheet!BE7/12,0)))</f>
        <v>1.1475230006249997</v>
      </c>
      <c r="BF731" s="329">
        <f>IF(BF7&lt;=12,1,(1+SAP_Leadsheet!$E$96)^(ROUNDDOWN(SAP_Spreadsheet!BF7/12,0)))</f>
        <v>1.1475230006249997</v>
      </c>
      <c r="BG731" s="329">
        <f>IF(BG7&lt;=12,1,(1+SAP_Leadsheet!$E$96)^(ROUNDDOWN(SAP_Spreadsheet!BG7/12,0)))</f>
        <v>1.1475230006249997</v>
      </c>
      <c r="BH731" s="329">
        <f>IF(BH7&lt;=12,1,(1+SAP_Leadsheet!$E$96)^(ROUNDDOWN(SAP_Spreadsheet!BH7/12,0)))</f>
        <v>1.1475230006249997</v>
      </c>
      <c r="BI731" s="329">
        <f>IF(BI7&lt;=12,1,(1+SAP_Leadsheet!$E$96)^(ROUNDDOWN(SAP_Spreadsheet!BI7/12,0)))</f>
        <v>1.1475230006249997</v>
      </c>
      <c r="BJ731" s="329">
        <f>IF(BJ7&lt;=12,1,(1+SAP_Leadsheet!$E$96)^(ROUNDDOWN(SAP_Spreadsheet!BJ7/12,0)))</f>
        <v>1.1475230006249997</v>
      </c>
      <c r="BK731" s="329">
        <f>IF(BK7&lt;=12,1,(1+SAP_Leadsheet!$E$96)^(ROUNDDOWN(SAP_Spreadsheet!BK7/12,0)))</f>
        <v>1.1475230006249997</v>
      </c>
      <c r="BL731" s="329">
        <f>IF(BL7&lt;=12,1,(1+SAP_Leadsheet!$E$96)^(ROUNDDOWN(SAP_Spreadsheet!BL7/12,0)))</f>
        <v>1.1475230006249997</v>
      </c>
      <c r="BM731" s="329">
        <f>IF(BM7&lt;=12,1,(1+SAP_Leadsheet!$E$96)^(ROUNDDOWN(SAP_Spreadsheet!BM7/12,0)))</f>
        <v>1.1475230006249997</v>
      </c>
      <c r="BN731" s="329">
        <f>IF(BN7&lt;=12,1,(1+SAP_Leadsheet!$E$96)^(ROUNDDOWN(SAP_Spreadsheet!BN7/12,0)))</f>
        <v>1.1876863056468745</v>
      </c>
      <c r="BO731" s="253"/>
      <c r="BP731" s="253"/>
      <c r="BQ731" s="253"/>
      <c r="BR731" s="253"/>
      <c r="BS731" s="253"/>
      <c r="BT731" s="253"/>
      <c r="BU731" s="253"/>
      <c r="BV731" s="253"/>
      <c r="BW731" s="253"/>
      <c r="BX731" s="253"/>
      <c r="BY731" s="253"/>
      <c r="BZ731" s="253"/>
      <c r="CA731" s="253"/>
      <c r="CB731" s="253"/>
      <c r="CC731" s="253"/>
      <c r="CD731" s="253"/>
      <c r="CE731" s="253"/>
      <c r="CF731" s="253"/>
      <c r="CG731" s="253"/>
      <c r="CH731" s="253"/>
      <c r="CI731" s="253"/>
      <c r="CJ731" s="253"/>
      <c r="CK731" s="253"/>
      <c r="CL731" s="253"/>
    </row>
    <row r="732" spans="3:90" x14ac:dyDescent="0.15">
      <c r="C732" s="87"/>
      <c r="G732" s="329"/>
      <c r="H732" s="329"/>
      <c r="I732" s="329"/>
      <c r="J732" s="329"/>
      <c r="K732" s="329"/>
      <c r="L732" s="329"/>
      <c r="M732" s="329"/>
      <c r="N732" s="329"/>
      <c r="O732" s="329"/>
      <c r="P732" s="329"/>
      <c r="Q732" s="329"/>
      <c r="R732" s="329"/>
      <c r="S732" s="329"/>
      <c r="T732" s="329"/>
      <c r="U732" s="329"/>
      <c r="V732" s="329"/>
      <c r="W732" s="329"/>
      <c r="X732" s="329"/>
      <c r="Y732" s="329"/>
      <c r="Z732" s="329"/>
      <c r="AA732" s="329"/>
      <c r="AB732" s="329"/>
      <c r="AC732" s="329"/>
      <c r="AD732" s="329"/>
      <c r="AE732" s="329"/>
      <c r="AF732" s="329"/>
      <c r="AG732" s="329"/>
      <c r="AH732" s="329"/>
      <c r="AI732" s="329"/>
      <c r="AJ732" s="329"/>
      <c r="AK732" s="329"/>
      <c r="AL732" s="329"/>
      <c r="AM732" s="329"/>
      <c r="AN732" s="329"/>
      <c r="AO732" s="329"/>
      <c r="AP732" s="329"/>
      <c r="AQ732" s="329"/>
      <c r="AR732" s="329"/>
      <c r="AS732" s="329"/>
      <c r="AT732" s="329"/>
      <c r="AU732" s="329"/>
      <c r="AV732" s="329"/>
      <c r="AW732" s="329"/>
      <c r="AX732" s="329"/>
      <c r="AY732" s="329"/>
      <c r="AZ732" s="329"/>
      <c r="BA732" s="329"/>
      <c r="BB732" s="329"/>
      <c r="BC732" s="329"/>
      <c r="BD732" s="329"/>
      <c r="BE732" s="329"/>
      <c r="BF732" s="329"/>
      <c r="BG732" s="329"/>
      <c r="BH732" s="329"/>
      <c r="BI732" s="329"/>
      <c r="BJ732" s="329"/>
      <c r="BK732" s="329"/>
      <c r="BL732" s="329"/>
      <c r="BM732" s="329"/>
      <c r="BN732" s="329"/>
      <c r="BO732" s="253"/>
      <c r="BP732" s="253"/>
      <c r="BQ732" s="253"/>
      <c r="BR732" s="253"/>
      <c r="BS732" s="253"/>
      <c r="BT732" s="253"/>
      <c r="BU732" s="253"/>
      <c r="BV732" s="253"/>
      <c r="BW732" s="253"/>
      <c r="BX732" s="253"/>
      <c r="BY732" s="253"/>
      <c r="BZ732" s="253"/>
      <c r="CA732" s="253"/>
      <c r="CB732" s="253"/>
      <c r="CC732" s="253"/>
      <c r="CD732" s="253"/>
      <c r="CE732" s="253"/>
      <c r="CF732" s="253"/>
      <c r="CG732" s="253"/>
      <c r="CH732" s="253"/>
      <c r="CI732" s="253"/>
      <c r="CJ732" s="253"/>
      <c r="CK732" s="253"/>
      <c r="CL732" s="253"/>
    </row>
    <row r="733" spans="3:90" x14ac:dyDescent="0.15">
      <c r="C733" s="87" t="s">
        <v>248</v>
      </c>
      <c r="D733" s="8" t="s">
        <v>64</v>
      </c>
      <c r="E733" s="103"/>
      <c r="F733" s="8" t="s">
        <v>461</v>
      </c>
      <c r="G733" s="375">
        <f>-SAP_Leadsheet!$E$124*SAP_Spreadsheet!G19*SAP_Spreadsheet!G731</f>
        <v>-6.6111835131443862E-4</v>
      </c>
      <c r="H733" s="375">
        <f>-SAP_Leadsheet!$E$124*SAP_Spreadsheet!H19*SAP_Spreadsheet!H731</f>
        <v>-6.5671991806618487E-4</v>
      </c>
      <c r="I733" s="375">
        <f>-SAP_Leadsheet!$E$124*SAP_Spreadsheet!I19*SAP_Spreadsheet!I731</f>
        <v>-6.4792305156967757E-4</v>
      </c>
      <c r="J733" s="375">
        <f>-SAP_Leadsheet!$E$124*SAP_Spreadsheet!J19*SAP_Spreadsheet!J731</f>
        <v>-6.3912618507317007E-4</v>
      </c>
      <c r="K733" s="375">
        <f>-SAP_Leadsheet!$E$124*SAP_Spreadsheet!K19*SAP_Spreadsheet!K731</f>
        <v>-6.3032931857666277E-4</v>
      </c>
      <c r="L733" s="375">
        <f>-SAP_Leadsheet!$E$124*SAP_Spreadsheet!L19*SAP_Spreadsheet!L731</f>
        <v>-6.2153245208015537E-4</v>
      </c>
      <c r="M733" s="375">
        <f>-SAP_Leadsheet!$E$124*SAP_Spreadsheet!M19*SAP_Spreadsheet!M731</f>
        <v>-6.1273558558364808E-4</v>
      </c>
      <c r="N733" s="375">
        <f>-SAP_Leadsheet!$E$124*SAP_Spreadsheet!N19*SAP_Spreadsheet!N731</f>
        <v>-6.0393871908714057E-4</v>
      </c>
      <c r="O733" s="375">
        <f>-SAP_Leadsheet!$E$124*SAP_Spreadsheet!O19*SAP_Spreadsheet!O731</f>
        <v>-5.9514185259063328E-4</v>
      </c>
      <c r="P733" s="375">
        <f>-SAP_Leadsheet!$E$124*SAP_Spreadsheet!P19*SAP_Spreadsheet!P731</f>
        <v>-5.8634498609412577E-4</v>
      </c>
      <c r="Q733" s="375">
        <f>-SAP_Leadsheet!$E$124*SAP_Spreadsheet!Q19*SAP_Spreadsheet!Q731</f>
        <v>-5.7754811959761848E-4</v>
      </c>
      <c r="R733" s="375">
        <f>-SAP_Leadsheet!$E$124*SAP_Spreadsheet!R19*SAP_Spreadsheet!R731</f>
        <v>-5.64014478833761E-4</v>
      </c>
      <c r="S733" s="375">
        <f>-SAP_Leadsheet!$E$124*SAP_Spreadsheet!S19*SAP_Spreadsheet!S731</f>
        <v>-5.6939748444758515E-4</v>
      </c>
      <c r="T733" s="375">
        <f>-SAP_Leadsheet!$E$124*SAP_Spreadsheet!T19*SAP_Spreadsheet!T731</f>
        <v>-5.5959236171417048E-4</v>
      </c>
      <c r="U733" s="375">
        <f>-SAP_Leadsheet!$E$124*SAP_Spreadsheet!U19*SAP_Spreadsheet!U731</f>
        <v>-5.4978723898075569E-4</v>
      </c>
      <c r="V733" s="375">
        <f>-SAP_Leadsheet!$E$124*SAP_Spreadsheet!V19*SAP_Spreadsheet!V731</f>
        <v>-5.399821162473409E-4</v>
      </c>
      <c r="W733" s="375">
        <f>-SAP_Leadsheet!$E$124*SAP_Spreadsheet!W19*SAP_Spreadsheet!W731</f>
        <v>-5.3017699351392623E-4</v>
      </c>
      <c r="X733" s="375">
        <f>-SAP_Leadsheet!$E$124*SAP_Spreadsheet!X19*SAP_Spreadsheet!X731</f>
        <v>-5.2037187078051144E-4</v>
      </c>
      <c r="Y733" s="375">
        <f>-SAP_Leadsheet!$E$124*SAP_Spreadsheet!Y19*SAP_Spreadsheet!Y731</f>
        <v>-5.1056674804709665E-4</v>
      </c>
      <c r="Z733" s="375">
        <f>-SAP_Leadsheet!$E$124*SAP_Spreadsheet!Z19*SAP_Spreadsheet!Z731</f>
        <v>-5.0076162531368187E-4</v>
      </c>
      <c r="AA733" s="375">
        <f>-SAP_Leadsheet!$E$124*SAP_Spreadsheet!AA19*SAP_Spreadsheet!AA731</f>
        <v>-4.9095650258026708E-4</v>
      </c>
      <c r="AB733" s="375">
        <f>-SAP_Leadsheet!$E$124*SAP_Spreadsheet!AB19*SAP_Spreadsheet!AB731</f>
        <v>-4.8115137984685235E-4</v>
      </c>
      <c r="AC733" s="375">
        <f>-SAP_Leadsheet!$E$124*SAP_Spreadsheet!AC19*SAP_Spreadsheet!AC731</f>
        <v>-4.7134625711343762E-4</v>
      </c>
      <c r="AD733" s="375">
        <f>-SAP_Leadsheet!$E$124*SAP_Spreadsheet!AD19*SAP_Spreadsheet!AD731</f>
        <v>-4.7370824114332627E-4</v>
      </c>
      <c r="AE733" s="375">
        <f>-SAP_Leadsheet!$E$124*SAP_Spreadsheet!AE19*SAP_Spreadsheet!AE731</f>
        <v>-4.6102286360697088E-4</v>
      </c>
      <c r="AF733" s="375">
        <f>-SAP_Leadsheet!$E$124*SAP_Spreadsheet!AF19*SAP_Spreadsheet!AF731</f>
        <v>-4.5377407644333923E-4</v>
      </c>
      <c r="AG733" s="375">
        <f>-SAP_Leadsheet!$E$124*SAP_Spreadsheet!AG19*SAP_Spreadsheet!AG731</f>
        <v>-4.4652528927970764E-4</v>
      </c>
      <c r="AH733" s="375">
        <f>-SAP_Leadsheet!$E$124*SAP_Spreadsheet!AH19*SAP_Spreadsheet!AH731</f>
        <v>-4.3927650211607604E-4</v>
      </c>
      <c r="AI733" s="375">
        <f>-SAP_Leadsheet!$E$124*SAP_Spreadsheet!AI19*SAP_Spreadsheet!AI731</f>
        <v>-4.3202771495244434E-4</v>
      </c>
      <c r="AJ733" s="375">
        <f>-SAP_Leadsheet!$E$124*SAP_Spreadsheet!AJ19*SAP_Spreadsheet!AJ731</f>
        <v>-4.2477892778881274E-4</v>
      </c>
      <c r="AK733" s="375">
        <f>-SAP_Leadsheet!$E$124*SAP_Spreadsheet!AK19*SAP_Spreadsheet!AK731</f>
        <v>-4.1753014062518115E-4</v>
      </c>
      <c r="AL733" s="375">
        <f>-SAP_Leadsheet!$E$124*SAP_Spreadsheet!AL19*SAP_Spreadsheet!AL731</f>
        <v>-4.102813534615495E-4</v>
      </c>
      <c r="AM733" s="375">
        <f>-SAP_Leadsheet!$E$124*SAP_Spreadsheet!AM19*SAP_Spreadsheet!AM731</f>
        <v>-4.0303256629791785E-4</v>
      </c>
      <c r="AN733" s="375">
        <f>-SAP_Leadsheet!$E$124*SAP_Spreadsheet!AN19*SAP_Spreadsheet!AN731</f>
        <v>-3.957837791342862E-4</v>
      </c>
      <c r="AO733" s="375">
        <f>-SAP_Leadsheet!$E$124*SAP_Spreadsheet!AO19*SAP_Spreadsheet!AO731</f>
        <v>-3.885349919706546E-4</v>
      </c>
      <c r="AP733" s="375">
        <f>-SAP_Leadsheet!$E$124*SAP_Spreadsheet!AP19*SAP_Spreadsheet!AP731</f>
        <v>-3.9200534882524317E-4</v>
      </c>
      <c r="AQ733" s="375">
        <f>-SAP_Leadsheet!$E$124*SAP_Spreadsheet!AQ19*SAP_Spreadsheet!AQ731</f>
        <v>-3.8187698096085889E-4</v>
      </c>
      <c r="AR733" s="375">
        <f>-SAP_Leadsheet!$E$124*SAP_Spreadsheet!AR19*SAP_Spreadsheet!AR731</f>
        <v>-3.7437448624650011E-4</v>
      </c>
      <c r="AS733" s="375">
        <f>-SAP_Leadsheet!$E$124*SAP_Spreadsheet!AS19*SAP_Spreadsheet!AS731</f>
        <v>-3.6687199153214139E-4</v>
      </c>
      <c r="AT733" s="375">
        <f>-SAP_Leadsheet!$E$124*SAP_Spreadsheet!AT19*SAP_Spreadsheet!AT731</f>
        <v>-3.5936949681778267E-4</v>
      </c>
      <c r="AU733" s="375">
        <f>-SAP_Leadsheet!$E$124*SAP_Spreadsheet!AU19*SAP_Spreadsheet!AU731</f>
        <v>-3.5186700210342395E-4</v>
      </c>
      <c r="AV733" s="375">
        <f>-SAP_Leadsheet!$E$124*SAP_Spreadsheet!AV19*SAP_Spreadsheet!AV731</f>
        <v>-3.4436450738906517E-4</v>
      </c>
      <c r="AW733" s="375">
        <f>-SAP_Leadsheet!$E$124*SAP_Spreadsheet!AW19*SAP_Spreadsheet!AW731</f>
        <v>-3.3686201267470645E-4</v>
      </c>
      <c r="AX733" s="375">
        <f>-SAP_Leadsheet!$E$124*SAP_Spreadsheet!AX19*SAP_Spreadsheet!AX731</f>
        <v>-3.2935951796034772E-4</v>
      </c>
      <c r="AY733" s="375">
        <f>-SAP_Leadsheet!$E$124*SAP_Spreadsheet!AY19*SAP_Spreadsheet!AY731</f>
        <v>-3.2185702324598906E-4</v>
      </c>
      <c r="AZ733" s="375">
        <f>-SAP_Leadsheet!$E$124*SAP_Spreadsheet!AZ19*SAP_Spreadsheet!AZ731</f>
        <v>-3.1435452853163022E-4</v>
      </c>
      <c r="BA733" s="375">
        <f>-SAP_Leadsheet!$E$124*SAP_Spreadsheet!BA19*SAP_Spreadsheet!BA731</f>
        <v>-3.0685203381727156E-4</v>
      </c>
      <c r="BB733" s="375">
        <f>-SAP_Leadsheet!$E$124*SAP_Spreadsheet!BB19*SAP_Spreadsheet!BB731</f>
        <v>-3.0788550246417442E-4</v>
      </c>
      <c r="BC733" s="375">
        <f>-SAP_Leadsheet!$E$124*SAP_Spreadsheet!BC19*SAP_Spreadsheet!BC731</f>
        <v>-2.9817914992747281E-4</v>
      </c>
      <c r="BD733" s="375">
        <f>-SAP_Leadsheet!$E$124*SAP_Spreadsheet!BD19*SAP_Spreadsheet!BD731</f>
        <v>-2.9041406789811152E-4</v>
      </c>
      <c r="BE733" s="375">
        <f>-SAP_Leadsheet!$E$124*SAP_Spreadsheet!BE19*SAP_Spreadsheet!BE731</f>
        <v>-2.8264898586875022E-4</v>
      </c>
      <c r="BF733" s="375">
        <f>-SAP_Leadsheet!$E$124*SAP_Spreadsheet!BF19*SAP_Spreadsheet!BF731</f>
        <v>-2.7488390383938893E-4</v>
      </c>
      <c r="BG733" s="375">
        <f>-SAP_Leadsheet!$E$124*SAP_Spreadsheet!BG19*SAP_Spreadsheet!BG731</f>
        <v>-2.6711882181002769E-4</v>
      </c>
      <c r="BH733" s="375">
        <f>-SAP_Leadsheet!$E$124*SAP_Spreadsheet!BH19*SAP_Spreadsheet!BH731</f>
        <v>-2.5935373978066634E-4</v>
      </c>
      <c r="BI733" s="375">
        <f>-SAP_Leadsheet!$E$124*SAP_Spreadsheet!BI19*SAP_Spreadsheet!BI731</f>
        <v>-2.515886577513051E-4</v>
      </c>
      <c r="BJ733" s="375">
        <f>-SAP_Leadsheet!$E$124*SAP_Spreadsheet!BJ19*SAP_Spreadsheet!BJ731</f>
        <v>-2.4382357572194378E-4</v>
      </c>
      <c r="BK733" s="375">
        <f>-SAP_Leadsheet!$E$124*SAP_Spreadsheet!BK19*SAP_Spreadsheet!BK731</f>
        <v>-2.3605849369258251E-4</v>
      </c>
      <c r="BL733" s="375">
        <f>-SAP_Leadsheet!$E$124*SAP_Spreadsheet!BL19*SAP_Spreadsheet!BL731</f>
        <v>-2.2829341166322122E-4</v>
      </c>
      <c r="BM733" s="375">
        <f>-SAP_Leadsheet!$E$124*SAP_Spreadsheet!BM19*SAP_Spreadsheet!BM731</f>
        <v>-2.2052832963385992E-4</v>
      </c>
      <c r="BN733" s="375">
        <f>-SAP_Leadsheet!$E$124*SAP_Spreadsheet!BN19*SAP_Spreadsheet!BN731</f>
        <v>-2.1820074629555882E-4</v>
      </c>
      <c r="BO733" s="253"/>
      <c r="BP733" s="253"/>
      <c r="BQ733" s="253"/>
      <c r="BR733" s="253"/>
      <c r="BS733" s="253"/>
      <c r="BT733" s="253"/>
      <c r="BU733" s="253"/>
      <c r="BV733" s="253"/>
      <c r="BW733" s="253"/>
      <c r="BX733" s="253"/>
      <c r="BY733" s="253"/>
      <c r="BZ733" s="253"/>
      <c r="CA733" s="253"/>
      <c r="CB733" s="253"/>
      <c r="CC733" s="253"/>
      <c r="CD733" s="253"/>
      <c r="CE733" s="253"/>
      <c r="CF733" s="253"/>
      <c r="CG733" s="253"/>
      <c r="CH733" s="253"/>
      <c r="CI733" s="253"/>
      <c r="CJ733" s="253"/>
      <c r="CK733" s="253"/>
      <c r="CL733" s="253"/>
    </row>
    <row r="734" spans="3:90" x14ac:dyDescent="0.15">
      <c r="C734" s="123"/>
      <c r="D734" s="103" t="s">
        <v>251</v>
      </c>
      <c r="E734" s="103"/>
      <c r="F734" s="8" t="s">
        <v>461</v>
      </c>
      <c r="G734" s="329"/>
      <c r="H734" s="329"/>
      <c r="I734" s="329"/>
      <c r="J734" s="329"/>
      <c r="K734" s="329"/>
      <c r="L734" s="329"/>
      <c r="M734" s="329"/>
      <c r="N734" s="329"/>
      <c r="O734" s="329"/>
      <c r="P734" s="329"/>
      <c r="Q734" s="329"/>
      <c r="R734" s="329"/>
      <c r="S734" s="329"/>
      <c r="T734" s="329"/>
      <c r="U734" s="329"/>
      <c r="V734" s="329"/>
      <c r="W734" s="329"/>
      <c r="X734" s="329"/>
      <c r="Y734" s="329"/>
      <c r="Z734" s="329"/>
      <c r="AA734" s="329"/>
      <c r="AB734" s="329"/>
      <c r="AC734" s="329"/>
      <c r="AD734" s="329"/>
      <c r="AE734" s="329"/>
      <c r="AF734" s="329"/>
      <c r="AG734" s="329"/>
      <c r="AH734" s="329"/>
      <c r="AI734" s="329"/>
      <c r="AJ734" s="329"/>
      <c r="AK734" s="329"/>
      <c r="AL734" s="329"/>
      <c r="AM734" s="329"/>
      <c r="AN734" s="329"/>
      <c r="AO734" s="329"/>
      <c r="AP734" s="329"/>
      <c r="AQ734" s="329"/>
      <c r="AR734" s="329"/>
      <c r="AS734" s="329"/>
      <c r="AT734" s="329"/>
      <c r="AU734" s="329"/>
      <c r="AV734" s="329"/>
      <c r="AW734" s="329"/>
      <c r="AX734" s="329"/>
      <c r="AY734" s="329"/>
      <c r="AZ734" s="329"/>
      <c r="BA734" s="329"/>
      <c r="BB734" s="329"/>
      <c r="BC734" s="329"/>
      <c r="BD734" s="329"/>
      <c r="BE734" s="329"/>
      <c r="BF734" s="329"/>
      <c r="BG734" s="329"/>
      <c r="BH734" s="329"/>
      <c r="BI734" s="329"/>
      <c r="BJ734" s="329"/>
      <c r="BK734" s="329"/>
      <c r="BL734" s="329"/>
      <c r="BM734" s="329"/>
      <c r="BN734" s="329"/>
      <c r="BO734" s="253"/>
      <c r="BP734" s="253"/>
      <c r="BQ734" s="253"/>
      <c r="BR734" s="253"/>
      <c r="BS734" s="253"/>
      <c r="BT734" s="253"/>
      <c r="BU734" s="253"/>
      <c r="BV734" s="253"/>
      <c r="BW734" s="253"/>
      <c r="BX734" s="253"/>
      <c r="BY734" s="253"/>
      <c r="BZ734" s="253"/>
      <c r="CA734" s="253"/>
      <c r="CB734" s="253"/>
      <c r="CC734" s="253"/>
      <c r="CD734" s="253"/>
      <c r="CE734" s="253"/>
      <c r="CF734" s="253"/>
      <c r="CG734" s="253"/>
      <c r="CH734" s="253"/>
      <c r="CI734" s="253"/>
      <c r="CJ734" s="253"/>
      <c r="CK734" s="253"/>
      <c r="CL734" s="253"/>
    </row>
    <row r="735" spans="3:90" x14ac:dyDescent="0.15">
      <c r="C735" s="123"/>
      <c r="D735" s="90" t="s">
        <v>398</v>
      </c>
      <c r="E735" s="103"/>
      <c r="F735" s="8" t="s">
        <v>461</v>
      </c>
      <c r="G735" s="375">
        <f>-SAP_Leadsheet!$E$126*SAP_Spreadsheet!G19*SAP_Spreadsheet!G731</f>
        <v>0</v>
      </c>
      <c r="H735" s="375">
        <f>-SAP_Leadsheet!$E$126*SAP_Spreadsheet!H19*SAP_Spreadsheet!H731</f>
        <v>0</v>
      </c>
      <c r="I735" s="375">
        <f>-SAP_Leadsheet!$E$126*SAP_Spreadsheet!I19*SAP_Spreadsheet!I731</f>
        <v>0</v>
      </c>
      <c r="J735" s="375">
        <f>-SAP_Leadsheet!$E$126*SAP_Spreadsheet!J19*SAP_Spreadsheet!J731</f>
        <v>0</v>
      </c>
      <c r="K735" s="375">
        <f>-SAP_Leadsheet!$E$126*SAP_Spreadsheet!K19*SAP_Spreadsheet!K731</f>
        <v>0</v>
      </c>
      <c r="L735" s="375">
        <f>-SAP_Leadsheet!$E$126*SAP_Spreadsheet!L19*SAP_Spreadsheet!L731</f>
        <v>0</v>
      </c>
      <c r="M735" s="375">
        <f>-SAP_Leadsheet!$E$126*SAP_Spreadsheet!M19*SAP_Spreadsheet!M731</f>
        <v>0</v>
      </c>
      <c r="N735" s="375">
        <f>-SAP_Leadsheet!$E$126*SAP_Spreadsheet!N19*SAP_Spreadsheet!N731</f>
        <v>0</v>
      </c>
      <c r="O735" s="375">
        <f>-SAP_Leadsheet!$E$126*SAP_Spreadsheet!O19*SAP_Spreadsheet!O731</f>
        <v>0</v>
      </c>
      <c r="P735" s="375">
        <f>-SAP_Leadsheet!$E$126*SAP_Spreadsheet!P19*SAP_Spreadsheet!P731</f>
        <v>0</v>
      </c>
      <c r="Q735" s="375">
        <f>-SAP_Leadsheet!$E$126*SAP_Spreadsheet!Q19*SAP_Spreadsheet!Q731</f>
        <v>0</v>
      </c>
      <c r="R735" s="375">
        <f>-SAP_Leadsheet!$E$126*SAP_Spreadsheet!R19*SAP_Spreadsheet!R731</f>
        <v>0</v>
      </c>
      <c r="S735" s="375">
        <f>-SAP_Leadsheet!$E$126*SAP_Spreadsheet!S19*SAP_Spreadsheet!S731</f>
        <v>0</v>
      </c>
      <c r="T735" s="375">
        <f>-SAP_Leadsheet!$E$126*SAP_Spreadsheet!T19*SAP_Spreadsheet!T731</f>
        <v>0</v>
      </c>
      <c r="U735" s="375">
        <f>-SAP_Leadsheet!$E$126*SAP_Spreadsheet!U19*SAP_Spreadsheet!U731</f>
        <v>0</v>
      </c>
      <c r="V735" s="375">
        <f>-SAP_Leadsheet!$E$126*SAP_Spreadsheet!V19*SAP_Spreadsheet!V731</f>
        <v>0</v>
      </c>
      <c r="W735" s="375">
        <f>-SAP_Leadsheet!$E$126*SAP_Spreadsheet!W19*SAP_Spreadsheet!W731</f>
        <v>0</v>
      </c>
      <c r="X735" s="375">
        <f>-SAP_Leadsheet!$E$126*SAP_Spreadsheet!X19*SAP_Spreadsheet!X731</f>
        <v>0</v>
      </c>
      <c r="Y735" s="375">
        <f>-SAP_Leadsheet!$E$126*SAP_Spreadsheet!Y19*SAP_Spreadsheet!Y731</f>
        <v>0</v>
      </c>
      <c r="Z735" s="375">
        <f>-SAP_Leadsheet!$E$126*SAP_Spreadsheet!Z19*SAP_Spreadsheet!Z731</f>
        <v>0</v>
      </c>
      <c r="AA735" s="375">
        <f>-SAP_Leadsheet!$E$126*SAP_Spreadsheet!AA19*SAP_Spreadsheet!AA731</f>
        <v>0</v>
      </c>
      <c r="AB735" s="375">
        <f>-SAP_Leadsheet!$E$126*SAP_Spreadsheet!AB19*SAP_Spreadsheet!AB731</f>
        <v>0</v>
      </c>
      <c r="AC735" s="375">
        <f>-SAP_Leadsheet!$E$126*SAP_Spreadsheet!AC19*SAP_Spreadsheet!AC731</f>
        <v>0</v>
      </c>
      <c r="AD735" s="375">
        <f>-SAP_Leadsheet!$E$126*SAP_Spreadsheet!AD19*SAP_Spreadsheet!AD731</f>
        <v>0</v>
      </c>
      <c r="AE735" s="375">
        <f>-SAP_Leadsheet!$E$126*SAP_Spreadsheet!AE19*SAP_Spreadsheet!AE731</f>
        <v>0</v>
      </c>
      <c r="AF735" s="375">
        <f>-SAP_Leadsheet!$E$126*SAP_Spreadsheet!AF19*SAP_Spreadsheet!AF731</f>
        <v>0</v>
      </c>
      <c r="AG735" s="375">
        <f>-SAP_Leadsheet!$E$126*SAP_Spreadsheet!AG19*SAP_Spreadsheet!AG731</f>
        <v>0</v>
      </c>
      <c r="AH735" s="375">
        <f>-SAP_Leadsheet!$E$126*SAP_Spreadsheet!AH19*SAP_Spreadsheet!AH731</f>
        <v>0</v>
      </c>
      <c r="AI735" s="375">
        <f>-SAP_Leadsheet!$E$126*SAP_Spreadsheet!AI19*SAP_Spreadsheet!AI731</f>
        <v>0</v>
      </c>
      <c r="AJ735" s="375">
        <f>-SAP_Leadsheet!$E$126*SAP_Spreadsheet!AJ19*SAP_Spreadsheet!AJ731</f>
        <v>0</v>
      </c>
      <c r="AK735" s="375">
        <f>-SAP_Leadsheet!$E$126*SAP_Spreadsheet!AK19*SAP_Spreadsheet!AK731</f>
        <v>0</v>
      </c>
      <c r="AL735" s="375">
        <f>-SAP_Leadsheet!$E$126*SAP_Spreadsheet!AL19*SAP_Spreadsheet!AL731</f>
        <v>0</v>
      </c>
      <c r="AM735" s="375">
        <f>-SAP_Leadsheet!$E$126*SAP_Spreadsheet!AM19*SAP_Spreadsheet!AM731</f>
        <v>0</v>
      </c>
      <c r="AN735" s="375">
        <f>-SAP_Leadsheet!$E$126*SAP_Spreadsheet!AN19*SAP_Spreadsheet!AN731</f>
        <v>0</v>
      </c>
      <c r="AO735" s="375">
        <f>-SAP_Leadsheet!$E$126*SAP_Spreadsheet!AO19*SAP_Spreadsheet!AO731</f>
        <v>0</v>
      </c>
      <c r="AP735" s="375">
        <f>-SAP_Leadsheet!$E$126*SAP_Spreadsheet!AP19*SAP_Spreadsheet!AP731</f>
        <v>0</v>
      </c>
      <c r="AQ735" s="375">
        <f>-SAP_Leadsheet!$E$126*SAP_Spreadsheet!AQ19*SAP_Spreadsheet!AQ731</f>
        <v>0</v>
      </c>
      <c r="AR735" s="375">
        <f>-SAP_Leadsheet!$E$126*SAP_Spreadsheet!AR19*SAP_Spreadsheet!AR731</f>
        <v>0</v>
      </c>
      <c r="AS735" s="375">
        <f>-SAP_Leadsheet!$E$126*SAP_Spreadsheet!AS19*SAP_Spreadsheet!AS731</f>
        <v>0</v>
      </c>
      <c r="AT735" s="375">
        <f>-SAP_Leadsheet!$E$126*SAP_Spreadsheet!AT19*SAP_Spreadsheet!AT731</f>
        <v>0</v>
      </c>
      <c r="AU735" s="375">
        <f>-SAP_Leadsheet!$E$126*SAP_Spreadsheet!AU19*SAP_Spreadsheet!AU731</f>
        <v>0</v>
      </c>
      <c r="AV735" s="375">
        <f>-SAP_Leadsheet!$E$126*SAP_Spreadsheet!AV19*SAP_Spreadsheet!AV731</f>
        <v>0</v>
      </c>
      <c r="AW735" s="375">
        <f>-SAP_Leadsheet!$E$126*SAP_Spreadsheet!AW19*SAP_Spreadsheet!AW731</f>
        <v>0</v>
      </c>
      <c r="AX735" s="375">
        <f>-SAP_Leadsheet!$E$126*SAP_Spreadsheet!AX19*SAP_Spreadsheet!AX731</f>
        <v>0</v>
      </c>
      <c r="AY735" s="375">
        <f>-SAP_Leadsheet!$E$126*SAP_Spreadsheet!AY19*SAP_Spreadsheet!AY731</f>
        <v>0</v>
      </c>
      <c r="AZ735" s="375">
        <f>-SAP_Leadsheet!$E$126*SAP_Spreadsheet!AZ19*SAP_Spreadsheet!AZ731</f>
        <v>0</v>
      </c>
      <c r="BA735" s="375">
        <f>-SAP_Leadsheet!$E$126*SAP_Spreadsheet!BA19*SAP_Spreadsheet!BA731</f>
        <v>0</v>
      </c>
      <c r="BB735" s="375">
        <f>-SAP_Leadsheet!$E$126*SAP_Spreadsheet!BB19*SAP_Spreadsheet!BB731</f>
        <v>0</v>
      </c>
      <c r="BC735" s="375">
        <f>-SAP_Leadsheet!$E$126*SAP_Spreadsheet!BC19*SAP_Spreadsheet!BC731</f>
        <v>0</v>
      </c>
      <c r="BD735" s="375">
        <f>-SAP_Leadsheet!$E$126*SAP_Spreadsheet!BD19*SAP_Spreadsheet!BD731</f>
        <v>0</v>
      </c>
      <c r="BE735" s="375">
        <f>-SAP_Leadsheet!$E$126*SAP_Spreadsheet!BE19*SAP_Spreadsheet!BE731</f>
        <v>0</v>
      </c>
      <c r="BF735" s="375">
        <f>-SAP_Leadsheet!$E$126*SAP_Spreadsheet!BF19*SAP_Spreadsheet!BF731</f>
        <v>0</v>
      </c>
      <c r="BG735" s="375">
        <f>-SAP_Leadsheet!$E$126*SAP_Spreadsheet!BG19*SAP_Spreadsheet!BG731</f>
        <v>0</v>
      </c>
      <c r="BH735" s="375">
        <f>-SAP_Leadsheet!$E$126*SAP_Spreadsheet!BH19*SAP_Spreadsheet!BH731</f>
        <v>0</v>
      </c>
      <c r="BI735" s="375">
        <f>-SAP_Leadsheet!$E$126*SAP_Spreadsheet!BI19*SAP_Spreadsheet!BI731</f>
        <v>0</v>
      </c>
      <c r="BJ735" s="375">
        <f>-SAP_Leadsheet!$E$126*SAP_Spreadsheet!BJ19*SAP_Spreadsheet!BJ731</f>
        <v>0</v>
      </c>
      <c r="BK735" s="375">
        <f>-SAP_Leadsheet!$E$126*SAP_Spreadsheet!BK19*SAP_Spreadsheet!BK731</f>
        <v>0</v>
      </c>
      <c r="BL735" s="375">
        <f>-SAP_Leadsheet!$E$126*SAP_Spreadsheet!BL19*SAP_Spreadsheet!BL731</f>
        <v>0</v>
      </c>
      <c r="BM735" s="375">
        <f>-SAP_Leadsheet!$E$126*SAP_Spreadsheet!BM19*SAP_Spreadsheet!BM731</f>
        <v>0</v>
      </c>
      <c r="BN735" s="375">
        <f>-SAP_Leadsheet!$E$126*SAP_Spreadsheet!BN19*SAP_Spreadsheet!BN731</f>
        <v>0</v>
      </c>
      <c r="BO735" s="253"/>
      <c r="BP735" s="253"/>
      <c r="BQ735" s="253"/>
      <c r="BR735" s="253"/>
      <c r="BS735" s="253"/>
      <c r="BT735" s="253"/>
      <c r="BU735" s="253"/>
      <c r="BV735" s="253"/>
      <c r="BW735" s="253"/>
      <c r="BX735" s="253"/>
      <c r="BY735" s="253"/>
      <c r="BZ735" s="253"/>
      <c r="CA735" s="253"/>
      <c r="CB735" s="253"/>
      <c r="CC735" s="253"/>
      <c r="CD735" s="253"/>
      <c r="CE735" s="253"/>
      <c r="CF735" s="253"/>
      <c r="CG735" s="253"/>
      <c r="CH735" s="253"/>
      <c r="CI735" s="253"/>
      <c r="CJ735" s="253"/>
      <c r="CK735" s="253"/>
      <c r="CL735" s="253"/>
    </row>
    <row r="736" spans="3:90" x14ac:dyDescent="0.15">
      <c r="C736" s="87"/>
      <c r="D736" s="363" t="s">
        <v>529</v>
      </c>
      <c r="F736" s="87" t="s">
        <v>461</v>
      </c>
      <c r="G736" s="330">
        <f>SUM(G733:G735)</f>
        <v>-6.6111835131443862E-4</v>
      </c>
      <c r="H736" s="330">
        <f t="shared" ref="H736:AP736" si="84">SUM(H733:H735)</f>
        <v>-6.5671991806618487E-4</v>
      </c>
      <c r="I736" s="330">
        <f t="shared" si="84"/>
        <v>-6.4792305156967757E-4</v>
      </c>
      <c r="J736" s="330">
        <f t="shared" si="84"/>
        <v>-6.3912618507317007E-4</v>
      </c>
      <c r="K736" s="330">
        <f t="shared" si="84"/>
        <v>-6.3032931857666277E-4</v>
      </c>
      <c r="L736" s="330">
        <f t="shared" si="84"/>
        <v>-6.2153245208015537E-4</v>
      </c>
      <c r="M736" s="330">
        <f t="shared" si="84"/>
        <v>-6.1273558558364808E-4</v>
      </c>
      <c r="N736" s="330">
        <f t="shared" si="84"/>
        <v>-6.0393871908714057E-4</v>
      </c>
      <c r="O736" s="330">
        <f t="shared" si="84"/>
        <v>-5.9514185259063328E-4</v>
      </c>
      <c r="P736" s="330">
        <f t="shared" si="84"/>
        <v>-5.8634498609412577E-4</v>
      </c>
      <c r="Q736" s="330">
        <f t="shared" si="84"/>
        <v>-5.7754811959761848E-4</v>
      </c>
      <c r="R736" s="330">
        <f t="shared" si="84"/>
        <v>-5.64014478833761E-4</v>
      </c>
      <c r="S736" s="330">
        <f t="shared" si="84"/>
        <v>-5.6939748444758515E-4</v>
      </c>
      <c r="T736" s="330">
        <f t="shared" si="84"/>
        <v>-5.5959236171417048E-4</v>
      </c>
      <c r="U736" s="330">
        <f t="shared" si="84"/>
        <v>-5.4978723898075569E-4</v>
      </c>
      <c r="V736" s="330">
        <f t="shared" si="84"/>
        <v>-5.399821162473409E-4</v>
      </c>
      <c r="W736" s="330">
        <f t="shared" si="84"/>
        <v>-5.3017699351392623E-4</v>
      </c>
      <c r="X736" s="330">
        <f t="shared" si="84"/>
        <v>-5.2037187078051144E-4</v>
      </c>
      <c r="Y736" s="330">
        <f t="shared" si="84"/>
        <v>-5.1056674804709665E-4</v>
      </c>
      <c r="Z736" s="330">
        <f t="shared" si="84"/>
        <v>-5.0076162531368187E-4</v>
      </c>
      <c r="AA736" s="330">
        <f t="shared" si="84"/>
        <v>-4.9095650258026708E-4</v>
      </c>
      <c r="AB736" s="330">
        <f t="shared" si="84"/>
        <v>-4.8115137984685235E-4</v>
      </c>
      <c r="AC736" s="330">
        <f t="shared" si="84"/>
        <v>-4.7134625711343762E-4</v>
      </c>
      <c r="AD736" s="330">
        <f t="shared" si="84"/>
        <v>-4.7370824114332627E-4</v>
      </c>
      <c r="AE736" s="330">
        <f t="shared" si="84"/>
        <v>-4.6102286360697088E-4</v>
      </c>
      <c r="AF736" s="330">
        <f t="shared" si="84"/>
        <v>-4.5377407644333923E-4</v>
      </c>
      <c r="AG736" s="330">
        <f t="shared" si="84"/>
        <v>-4.4652528927970764E-4</v>
      </c>
      <c r="AH736" s="330">
        <f t="shared" si="84"/>
        <v>-4.3927650211607604E-4</v>
      </c>
      <c r="AI736" s="330">
        <f t="shared" si="84"/>
        <v>-4.3202771495244434E-4</v>
      </c>
      <c r="AJ736" s="330">
        <f t="shared" si="84"/>
        <v>-4.2477892778881274E-4</v>
      </c>
      <c r="AK736" s="330">
        <f t="shared" si="84"/>
        <v>-4.1753014062518115E-4</v>
      </c>
      <c r="AL736" s="330">
        <f t="shared" si="84"/>
        <v>-4.102813534615495E-4</v>
      </c>
      <c r="AM736" s="330">
        <f t="shared" si="84"/>
        <v>-4.0303256629791785E-4</v>
      </c>
      <c r="AN736" s="330">
        <f t="shared" si="84"/>
        <v>-3.957837791342862E-4</v>
      </c>
      <c r="AO736" s="330">
        <f t="shared" si="84"/>
        <v>-3.885349919706546E-4</v>
      </c>
      <c r="AP736" s="330">
        <f t="shared" si="84"/>
        <v>-3.9200534882524317E-4</v>
      </c>
      <c r="AQ736" s="330">
        <f>SUM(AQ733:AQ735)</f>
        <v>-3.8187698096085889E-4</v>
      </c>
      <c r="AR736" s="330">
        <f>SUM(AR733:AR735)</f>
        <v>-3.7437448624650011E-4</v>
      </c>
      <c r="AS736" s="330">
        <f t="shared" ref="AS736:BN736" si="85">SUM(AS733:AS735)</f>
        <v>-3.6687199153214139E-4</v>
      </c>
      <c r="AT736" s="330">
        <f t="shared" si="85"/>
        <v>-3.5936949681778267E-4</v>
      </c>
      <c r="AU736" s="330">
        <f t="shared" si="85"/>
        <v>-3.5186700210342395E-4</v>
      </c>
      <c r="AV736" s="330">
        <f t="shared" si="85"/>
        <v>-3.4436450738906517E-4</v>
      </c>
      <c r="AW736" s="330">
        <f t="shared" si="85"/>
        <v>-3.3686201267470645E-4</v>
      </c>
      <c r="AX736" s="330">
        <f t="shared" si="85"/>
        <v>-3.2935951796034772E-4</v>
      </c>
      <c r="AY736" s="330">
        <f t="shared" si="85"/>
        <v>-3.2185702324598906E-4</v>
      </c>
      <c r="AZ736" s="330">
        <f t="shared" si="85"/>
        <v>-3.1435452853163022E-4</v>
      </c>
      <c r="BA736" s="330">
        <f t="shared" si="85"/>
        <v>-3.0685203381727156E-4</v>
      </c>
      <c r="BB736" s="330">
        <f t="shared" si="85"/>
        <v>-3.0788550246417442E-4</v>
      </c>
      <c r="BC736" s="330">
        <f t="shared" si="85"/>
        <v>-2.9817914992747281E-4</v>
      </c>
      <c r="BD736" s="330">
        <f t="shared" si="85"/>
        <v>-2.9041406789811152E-4</v>
      </c>
      <c r="BE736" s="330">
        <f t="shared" si="85"/>
        <v>-2.8264898586875022E-4</v>
      </c>
      <c r="BF736" s="330">
        <f t="shared" si="85"/>
        <v>-2.7488390383938893E-4</v>
      </c>
      <c r="BG736" s="330">
        <f t="shared" si="85"/>
        <v>-2.6711882181002769E-4</v>
      </c>
      <c r="BH736" s="330">
        <f t="shared" si="85"/>
        <v>-2.5935373978066634E-4</v>
      </c>
      <c r="BI736" s="330">
        <f t="shared" si="85"/>
        <v>-2.515886577513051E-4</v>
      </c>
      <c r="BJ736" s="330">
        <f t="shared" si="85"/>
        <v>-2.4382357572194378E-4</v>
      </c>
      <c r="BK736" s="330">
        <f t="shared" si="85"/>
        <v>-2.3605849369258251E-4</v>
      </c>
      <c r="BL736" s="330">
        <f t="shared" si="85"/>
        <v>-2.2829341166322122E-4</v>
      </c>
      <c r="BM736" s="330">
        <f t="shared" si="85"/>
        <v>-2.2052832963385992E-4</v>
      </c>
      <c r="BN736" s="330">
        <f t="shared" si="85"/>
        <v>-2.1820074629555882E-4</v>
      </c>
      <c r="BO736" s="342"/>
      <c r="BP736" s="342"/>
      <c r="BQ736" s="342"/>
      <c r="BR736" s="342"/>
      <c r="BS736" s="342"/>
      <c r="BT736" s="342"/>
      <c r="BU736" s="342"/>
      <c r="BV736" s="342"/>
      <c r="BW736" s="342"/>
      <c r="BX736" s="342"/>
      <c r="BY736" s="342"/>
      <c r="BZ736" s="342"/>
      <c r="CA736" s="342"/>
      <c r="CB736" s="342"/>
      <c r="CC736" s="342"/>
      <c r="CD736" s="342"/>
      <c r="CE736" s="342"/>
      <c r="CF736" s="342"/>
      <c r="CG736" s="342"/>
      <c r="CH736" s="342"/>
      <c r="CI736" s="342"/>
      <c r="CJ736" s="342"/>
      <c r="CK736" s="342"/>
      <c r="CL736" s="342"/>
    </row>
    <row r="737" spans="1:90" x14ac:dyDescent="0.15">
      <c r="C737" s="87"/>
      <c r="G737" s="330"/>
      <c r="H737" s="330"/>
      <c r="I737" s="330"/>
      <c r="J737" s="330"/>
      <c r="K737" s="330"/>
      <c r="L737" s="330"/>
      <c r="M737" s="330"/>
      <c r="N737" s="330"/>
      <c r="O737" s="330"/>
      <c r="P737" s="330"/>
      <c r="Q737" s="330"/>
      <c r="R737" s="330"/>
      <c r="S737" s="330"/>
      <c r="T737" s="330"/>
      <c r="U737" s="330"/>
      <c r="V737" s="330"/>
      <c r="W737" s="330"/>
      <c r="X737" s="330"/>
      <c r="Y737" s="330"/>
      <c r="Z737" s="330"/>
      <c r="AA737" s="330"/>
      <c r="AB737" s="330"/>
      <c r="AC737" s="330"/>
      <c r="AD737" s="330"/>
      <c r="AE737" s="330"/>
      <c r="AF737" s="330"/>
      <c r="AG737" s="330"/>
      <c r="AH737" s="330"/>
      <c r="AI737" s="330"/>
      <c r="AJ737" s="330"/>
      <c r="AK737" s="330"/>
      <c r="AL737" s="330"/>
      <c r="AM737" s="330"/>
      <c r="AN737" s="330"/>
      <c r="AO737" s="330"/>
      <c r="AP737" s="330"/>
      <c r="AQ737" s="330"/>
      <c r="AR737" s="330"/>
      <c r="AS737" s="330"/>
      <c r="AT737" s="330"/>
      <c r="AU737" s="330"/>
      <c r="AV737" s="330"/>
      <c r="AW737" s="330"/>
      <c r="AX737" s="330"/>
      <c r="AY737" s="330"/>
      <c r="AZ737" s="330"/>
      <c r="BA737" s="330"/>
      <c r="BB737" s="330"/>
      <c r="BC737" s="330"/>
      <c r="BD737" s="330"/>
      <c r="BE737" s="330"/>
      <c r="BF737" s="330"/>
      <c r="BG737" s="330"/>
      <c r="BH737" s="330"/>
      <c r="BI737" s="330"/>
      <c r="BJ737" s="330"/>
      <c r="BK737" s="330"/>
      <c r="BL737" s="330"/>
      <c r="BM737" s="330"/>
      <c r="BN737" s="330"/>
      <c r="BO737" s="253"/>
      <c r="BP737" s="253"/>
      <c r="BQ737" s="253"/>
      <c r="BR737" s="253"/>
      <c r="BS737" s="253"/>
      <c r="BT737" s="253"/>
      <c r="BU737" s="253"/>
      <c r="BV737" s="253"/>
      <c r="BW737" s="253"/>
      <c r="BX737" s="253"/>
      <c r="BY737" s="253"/>
      <c r="BZ737" s="253"/>
      <c r="CA737" s="253"/>
      <c r="CB737" s="253"/>
      <c r="CC737" s="253"/>
      <c r="CD737" s="253"/>
      <c r="CE737" s="253"/>
      <c r="CF737" s="253"/>
      <c r="CG737" s="253"/>
      <c r="CH737" s="253"/>
      <c r="CI737" s="253"/>
      <c r="CJ737" s="253"/>
      <c r="CK737" s="253"/>
      <c r="CL737" s="253"/>
    </row>
    <row r="738" spans="1:90" s="377" customFormat="1" x14ac:dyDescent="0.15">
      <c r="A738" s="376"/>
      <c r="C738" s="378" t="s">
        <v>246</v>
      </c>
      <c r="D738" s="377" t="s">
        <v>530</v>
      </c>
      <c r="F738" s="8" t="s">
        <v>461</v>
      </c>
      <c r="G738" s="329">
        <v>1</v>
      </c>
      <c r="H738" s="329">
        <v>1</v>
      </c>
      <c r="I738" s="329">
        <v>1</v>
      </c>
      <c r="J738" s="329">
        <v>1</v>
      </c>
      <c r="K738" s="329">
        <v>1</v>
      </c>
      <c r="L738" s="329">
        <v>1</v>
      </c>
      <c r="M738" s="329">
        <v>1</v>
      </c>
      <c r="N738" s="329">
        <v>1</v>
      </c>
      <c r="O738" s="329">
        <v>1</v>
      </c>
      <c r="P738" s="329">
        <v>1</v>
      </c>
      <c r="Q738" s="329">
        <v>1</v>
      </c>
      <c r="R738" s="329">
        <v>1</v>
      </c>
      <c r="S738" s="329">
        <v>1</v>
      </c>
      <c r="T738" s="329">
        <v>1</v>
      </c>
      <c r="U738" s="329">
        <v>1</v>
      </c>
      <c r="V738" s="329">
        <v>1</v>
      </c>
      <c r="W738" s="329">
        <v>1</v>
      </c>
      <c r="X738" s="329">
        <v>1</v>
      </c>
      <c r="Y738" s="329">
        <v>1</v>
      </c>
      <c r="Z738" s="329">
        <v>1</v>
      </c>
      <c r="AA738" s="329">
        <v>1</v>
      </c>
      <c r="AB738" s="329">
        <v>1</v>
      </c>
      <c r="AC738" s="329">
        <v>1</v>
      </c>
      <c r="AD738" s="329">
        <v>1</v>
      </c>
      <c r="AE738" s="329">
        <v>1</v>
      </c>
      <c r="AF738" s="329">
        <v>1</v>
      </c>
      <c r="AG738" s="329">
        <v>1</v>
      </c>
      <c r="AH738" s="329">
        <v>1</v>
      </c>
      <c r="AI738" s="329">
        <v>1</v>
      </c>
      <c r="AJ738" s="329">
        <v>1</v>
      </c>
      <c r="AK738" s="329">
        <v>1</v>
      </c>
      <c r="AL738" s="329">
        <v>1</v>
      </c>
      <c r="AM738" s="329">
        <v>1</v>
      </c>
      <c r="AN738" s="329">
        <v>1</v>
      </c>
      <c r="AO738" s="329">
        <v>1</v>
      </c>
      <c r="AP738" s="329">
        <v>1</v>
      </c>
      <c r="AQ738" s="329">
        <v>1</v>
      </c>
      <c r="AR738" s="329">
        <v>1</v>
      </c>
      <c r="AS738" s="329">
        <v>1</v>
      </c>
      <c r="AT738" s="329">
        <v>1</v>
      </c>
      <c r="AU738" s="329">
        <v>1</v>
      </c>
      <c r="AV738" s="329">
        <v>1</v>
      </c>
      <c r="AW738" s="329">
        <v>1</v>
      </c>
      <c r="AX738" s="329">
        <v>1</v>
      </c>
      <c r="AY738" s="329">
        <v>1</v>
      </c>
      <c r="AZ738" s="329">
        <v>1</v>
      </c>
      <c r="BA738" s="329">
        <v>1</v>
      </c>
      <c r="BB738" s="329">
        <v>1</v>
      </c>
      <c r="BC738" s="329">
        <v>1</v>
      </c>
      <c r="BD738" s="329">
        <v>1</v>
      </c>
      <c r="BE738" s="329">
        <v>1</v>
      </c>
      <c r="BF738" s="329">
        <v>1</v>
      </c>
      <c r="BG738" s="329">
        <v>1</v>
      </c>
      <c r="BH738" s="329">
        <v>1</v>
      </c>
      <c r="BI738" s="329">
        <v>1</v>
      </c>
      <c r="BJ738" s="329">
        <v>1</v>
      </c>
      <c r="BK738" s="329">
        <v>1</v>
      </c>
      <c r="BL738" s="329">
        <v>1</v>
      </c>
      <c r="BM738" s="329">
        <v>1</v>
      </c>
      <c r="BN738" s="329">
        <v>1</v>
      </c>
      <c r="BO738" s="379"/>
      <c r="BP738" s="379"/>
      <c r="BQ738" s="379"/>
      <c r="BR738" s="379"/>
      <c r="BS738" s="379"/>
      <c r="BT738" s="379"/>
      <c r="BU738" s="379"/>
      <c r="BV738" s="379"/>
      <c r="BW738" s="379"/>
      <c r="BX738" s="379"/>
      <c r="BY738" s="379"/>
      <c r="BZ738" s="379"/>
      <c r="CA738" s="379"/>
      <c r="CB738" s="379"/>
      <c r="CC738" s="379"/>
      <c r="CD738" s="379"/>
      <c r="CE738" s="379"/>
      <c r="CF738" s="379"/>
      <c r="CG738" s="379"/>
      <c r="CH738" s="379"/>
      <c r="CI738" s="379"/>
      <c r="CJ738" s="379"/>
      <c r="CK738" s="379"/>
      <c r="CL738" s="379"/>
    </row>
    <row r="739" spans="1:90" x14ac:dyDescent="0.15">
      <c r="C739" s="87"/>
      <c r="D739" s="380" t="s">
        <v>531</v>
      </c>
      <c r="F739" s="8" t="s">
        <v>461</v>
      </c>
      <c r="G739" s="329"/>
      <c r="H739" s="329"/>
      <c r="I739" s="329"/>
      <c r="J739" s="329"/>
      <c r="K739" s="329"/>
      <c r="L739" s="329"/>
      <c r="M739" s="329"/>
      <c r="N739" s="329"/>
      <c r="O739" s="329"/>
      <c r="P739" s="329"/>
      <c r="Q739" s="329"/>
      <c r="R739" s="329"/>
      <c r="S739" s="329"/>
      <c r="T739" s="329"/>
      <c r="U739" s="329"/>
      <c r="V739" s="329"/>
      <c r="W739" s="329"/>
      <c r="X739" s="329"/>
      <c r="Y739" s="329"/>
      <c r="Z739" s="329"/>
      <c r="AA739" s="329"/>
      <c r="AB739" s="329"/>
      <c r="AC739" s="329"/>
      <c r="AD739" s="329"/>
      <c r="AE739" s="329"/>
      <c r="AF739" s="329"/>
      <c r="AG739" s="329"/>
      <c r="AH739" s="329"/>
      <c r="AI739" s="329"/>
      <c r="AJ739" s="329"/>
      <c r="AK739" s="329"/>
      <c r="AL739" s="329"/>
      <c r="AM739" s="329"/>
      <c r="AN739" s="329"/>
      <c r="AO739" s="329"/>
      <c r="AP739" s="329"/>
      <c r="AQ739" s="329"/>
      <c r="AR739" s="329"/>
      <c r="AS739" s="329"/>
      <c r="AT739" s="329"/>
      <c r="AU739" s="329"/>
      <c r="AV739" s="329"/>
      <c r="AW739" s="329"/>
      <c r="AX739" s="329"/>
      <c r="AY739" s="329"/>
      <c r="AZ739" s="329"/>
      <c r="BA739" s="329"/>
      <c r="BB739" s="329"/>
      <c r="BC739" s="329"/>
      <c r="BD739" s="329"/>
      <c r="BE739" s="329"/>
      <c r="BF739" s="329"/>
      <c r="BG739" s="329"/>
      <c r="BH739" s="329"/>
      <c r="BI739" s="329"/>
      <c r="BJ739" s="329"/>
      <c r="BK739" s="329"/>
      <c r="BL739" s="329"/>
      <c r="BM739" s="329"/>
      <c r="BN739" s="329"/>
      <c r="BO739" s="227"/>
      <c r="BP739" s="227"/>
      <c r="BQ739" s="227"/>
      <c r="BR739" s="227"/>
      <c r="BS739" s="227"/>
      <c r="BT739" s="227"/>
      <c r="BU739" s="227"/>
      <c r="BV739" s="227"/>
      <c r="BW739" s="227"/>
      <c r="BX739" s="227"/>
      <c r="BY739" s="227"/>
      <c r="BZ739" s="227"/>
      <c r="CA739" s="227"/>
      <c r="CB739" s="227"/>
      <c r="CC739" s="227"/>
      <c r="CD739" s="227"/>
      <c r="CE739" s="227"/>
      <c r="CF739" s="227"/>
      <c r="CG739" s="227"/>
      <c r="CH739" s="227"/>
      <c r="CI739" s="227"/>
      <c r="CJ739" s="227"/>
      <c r="CK739" s="227"/>
      <c r="CL739" s="227"/>
    </row>
    <row r="740" spans="1:90" x14ac:dyDescent="0.15">
      <c r="C740" s="87"/>
      <c r="D740" s="380" t="s">
        <v>532</v>
      </c>
      <c r="F740" s="8" t="s">
        <v>461</v>
      </c>
      <c r="G740" s="329"/>
      <c r="H740" s="329"/>
      <c r="I740" s="329"/>
      <c r="J740" s="329"/>
      <c r="K740" s="329"/>
      <c r="L740" s="329"/>
      <c r="M740" s="329"/>
      <c r="N740" s="329"/>
      <c r="O740" s="329"/>
      <c r="P740" s="329"/>
      <c r="Q740" s="329"/>
      <c r="R740" s="329"/>
      <c r="S740" s="329"/>
      <c r="T740" s="329"/>
      <c r="U740" s="329"/>
      <c r="V740" s="329"/>
      <c r="W740" s="329"/>
      <c r="X740" s="329"/>
      <c r="Y740" s="329"/>
      <c r="Z740" s="329"/>
      <c r="AA740" s="329"/>
      <c r="AB740" s="329"/>
      <c r="AC740" s="329"/>
      <c r="AD740" s="329"/>
      <c r="AE740" s="329"/>
      <c r="AF740" s="329"/>
      <c r="AG740" s="329"/>
      <c r="AH740" s="329"/>
      <c r="AI740" s="329"/>
      <c r="AJ740" s="329"/>
      <c r="AK740" s="329"/>
      <c r="AL740" s="329"/>
      <c r="AM740" s="329"/>
      <c r="AN740" s="329"/>
      <c r="AO740" s="329"/>
      <c r="AP740" s="329"/>
      <c r="AQ740" s="329"/>
      <c r="AR740" s="329"/>
      <c r="AS740" s="329"/>
      <c r="AT740" s="329"/>
      <c r="AU740" s="329"/>
      <c r="AV740" s="329"/>
      <c r="AW740" s="329"/>
      <c r="AX740" s="329"/>
      <c r="AY740" s="329"/>
      <c r="AZ740" s="329"/>
      <c r="BA740" s="329"/>
      <c r="BB740" s="329"/>
      <c r="BC740" s="329"/>
      <c r="BD740" s="329"/>
      <c r="BE740" s="329"/>
      <c r="BF740" s="329"/>
      <c r="BG740" s="329"/>
      <c r="BH740" s="329"/>
      <c r="BI740" s="329"/>
      <c r="BJ740" s="329"/>
      <c r="BK740" s="329"/>
      <c r="BL740" s="329"/>
      <c r="BM740" s="329"/>
      <c r="BN740" s="329"/>
      <c r="BO740" s="227"/>
      <c r="BP740" s="227"/>
      <c r="BQ740" s="227"/>
      <c r="BR740" s="227"/>
      <c r="BS740" s="227"/>
      <c r="BT740" s="227"/>
      <c r="BU740" s="227"/>
      <c r="BV740" s="227"/>
      <c r="BW740" s="227"/>
      <c r="BX740" s="227"/>
      <c r="BY740" s="227"/>
      <c r="BZ740" s="227"/>
      <c r="CA740" s="227"/>
      <c r="CB740" s="227"/>
      <c r="CC740" s="227"/>
      <c r="CD740" s="227"/>
      <c r="CE740" s="227"/>
      <c r="CF740" s="227"/>
      <c r="CG740" s="227"/>
      <c r="CH740" s="227"/>
      <c r="CI740" s="227"/>
      <c r="CJ740" s="227"/>
      <c r="CK740" s="227"/>
      <c r="CL740" s="227"/>
    </row>
    <row r="741" spans="1:90" x14ac:dyDescent="0.15">
      <c r="A741" s="360"/>
      <c r="D741" s="8" t="s">
        <v>533</v>
      </c>
      <c r="F741" s="8" t="s">
        <v>461</v>
      </c>
      <c r="G741" s="329">
        <f>-G18*SAP_Leadsheet!$E$122</f>
        <v>-6.8389999999999996E-3</v>
      </c>
      <c r="H741" s="329">
        <f>-H18*SAP_Leadsheet!$E$122</f>
        <v>-6.7479999999999997E-3</v>
      </c>
      <c r="I741" s="329">
        <f>-I18*SAP_Leadsheet!$E$122</f>
        <v>-6.6569999999999997E-3</v>
      </c>
      <c r="J741" s="329">
        <f>-J18*SAP_Leadsheet!$E$122</f>
        <v>-6.5659999999999998E-3</v>
      </c>
      <c r="K741" s="329">
        <f>-K18*SAP_Leadsheet!$E$122</f>
        <v>-6.4749999999999999E-3</v>
      </c>
      <c r="L741" s="329">
        <f>-L18*SAP_Leadsheet!$E$122</f>
        <v>-6.3839999999999999E-3</v>
      </c>
      <c r="M741" s="329">
        <f>-M18*SAP_Leadsheet!$E$122</f>
        <v>-6.2929999999999991E-3</v>
      </c>
      <c r="N741" s="329">
        <f>-N18*SAP_Leadsheet!$E$122</f>
        <v>-6.2019999999999992E-3</v>
      </c>
      <c r="O741" s="329">
        <f>-O18*SAP_Leadsheet!$E$122</f>
        <v>-6.1109999999999992E-3</v>
      </c>
      <c r="P741" s="329">
        <f>-P18*SAP_Leadsheet!$E$122</f>
        <v>-6.0199999999999993E-3</v>
      </c>
      <c r="Q741" s="329">
        <f>-Q18*SAP_Leadsheet!$E$122</f>
        <v>-5.9289999999999994E-3</v>
      </c>
      <c r="R741" s="329">
        <f>-R18*SAP_Leadsheet!$E$122</f>
        <v>-5.7399999999999986E-3</v>
      </c>
      <c r="S741" s="329">
        <f>-S18*SAP_Leadsheet!$E$122</f>
        <v>-5.6419999999999986E-3</v>
      </c>
      <c r="T741" s="329">
        <f>-T18*SAP_Leadsheet!$E$122</f>
        <v>-5.5439999999999986E-3</v>
      </c>
      <c r="U741" s="329">
        <f>-U18*SAP_Leadsheet!$E$122</f>
        <v>-5.4459999999999986E-3</v>
      </c>
      <c r="V741" s="329">
        <f>-V18*SAP_Leadsheet!$E$122</f>
        <v>-5.3479999999999986E-3</v>
      </c>
      <c r="W741" s="329">
        <f>-W18*SAP_Leadsheet!$E$122</f>
        <v>-5.2499999999999986E-3</v>
      </c>
      <c r="X741" s="329">
        <f>-X18*SAP_Leadsheet!$E$122</f>
        <v>-5.1519999999999986E-3</v>
      </c>
      <c r="Y741" s="329">
        <f>-Y18*SAP_Leadsheet!$E$122</f>
        <v>-5.0539999999999986E-3</v>
      </c>
      <c r="Z741" s="329">
        <f>-Z18*SAP_Leadsheet!$E$122</f>
        <v>-4.9559999999999986E-3</v>
      </c>
      <c r="AA741" s="329">
        <f>-AA18*SAP_Leadsheet!$E$122</f>
        <v>-4.8579999999999986E-3</v>
      </c>
      <c r="AB741" s="329">
        <f>-AB18*SAP_Leadsheet!$E$122</f>
        <v>-4.7599999999999977E-3</v>
      </c>
      <c r="AC741" s="329">
        <f>-AC18*SAP_Leadsheet!$E$122</f>
        <v>-4.6619999999999977E-3</v>
      </c>
      <c r="AD741" s="329">
        <f>-AD18*SAP_Leadsheet!$E$122</f>
        <v>-4.4869999999999979E-3</v>
      </c>
      <c r="AE741" s="329">
        <f>-AE18*SAP_Leadsheet!$E$122</f>
        <v>-4.4169999999999982E-3</v>
      </c>
      <c r="AF741" s="329">
        <f>-AF18*SAP_Leadsheet!$E$122</f>
        <v>-4.3469999999999976E-3</v>
      </c>
      <c r="AG741" s="329">
        <f>-AG18*SAP_Leadsheet!$E$122</f>
        <v>-4.2769999999999978E-3</v>
      </c>
      <c r="AH741" s="329">
        <f>-AH18*SAP_Leadsheet!$E$122</f>
        <v>-4.2069999999999972E-3</v>
      </c>
      <c r="AI741" s="329">
        <f>-AI18*SAP_Leadsheet!$E$122</f>
        <v>-4.1369999999999975E-3</v>
      </c>
      <c r="AJ741" s="329">
        <f>-AJ18*SAP_Leadsheet!$E$122</f>
        <v>-4.0669999999999977E-3</v>
      </c>
      <c r="AK741" s="329">
        <f>-AK18*SAP_Leadsheet!$E$122</f>
        <v>-3.9969999999999971E-3</v>
      </c>
      <c r="AL741" s="329">
        <f>-AL18*SAP_Leadsheet!$E$122</f>
        <v>-3.9269999999999973E-3</v>
      </c>
      <c r="AM741" s="329">
        <f>-AM18*SAP_Leadsheet!$E$122</f>
        <v>-3.8569999999999971E-3</v>
      </c>
      <c r="AN741" s="329">
        <f>-AN18*SAP_Leadsheet!$E$122</f>
        <v>-3.7869999999999974E-3</v>
      </c>
      <c r="AO741" s="329">
        <f>-AO18*SAP_Leadsheet!$E$122</f>
        <v>-3.7169999999999972E-3</v>
      </c>
      <c r="AP741" s="329">
        <f>-AP18*SAP_Leadsheet!$E$122</f>
        <v>-3.597999999999997E-3</v>
      </c>
      <c r="AQ741" s="329">
        <f>-AQ18*SAP_Leadsheet!$E$122</f>
        <v>-3.5279999999999969E-3</v>
      </c>
      <c r="AR741" s="329">
        <f>-AR18*SAP_Leadsheet!$E$122</f>
        <v>-3.4579999999999971E-3</v>
      </c>
      <c r="AS741" s="329">
        <f>-AS18*SAP_Leadsheet!$E$122</f>
        <v>-3.3879999999999969E-3</v>
      </c>
      <c r="AT741" s="329">
        <f>-AT18*SAP_Leadsheet!$E$122</f>
        <v>-3.3179999999999967E-3</v>
      </c>
      <c r="AU741" s="329">
        <f>-AU18*SAP_Leadsheet!$E$122</f>
        <v>-3.2479999999999965E-3</v>
      </c>
      <c r="AV741" s="329">
        <f>-AV18*SAP_Leadsheet!$E$122</f>
        <v>-3.1779999999999968E-3</v>
      </c>
      <c r="AW741" s="329">
        <f>-AW18*SAP_Leadsheet!$E$122</f>
        <v>-3.1079999999999966E-3</v>
      </c>
      <c r="AX741" s="329">
        <f>-AX18*SAP_Leadsheet!$E$122</f>
        <v>-3.0379999999999964E-3</v>
      </c>
      <c r="AY741" s="329">
        <f>-AY18*SAP_Leadsheet!$E$122</f>
        <v>-2.9679999999999967E-3</v>
      </c>
      <c r="AZ741" s="329">
        <f>-AZ18*SAP_Leadsheet!$E$122</f>
        <v>-2.8979999999999965E-3</v>
      </c>
      <c r="BA741" s="329">
        <f>-BA18*SAP_Leadsheet!$E$122</f>
        <v>-2.8279999999999963E-3</v>
      </c>
      <c r="BB741" s="329">
        <f>-BB18*SAP_Leadsheet!$E$122</f>
        <v>-2.7229999999999963E-3</v>
      </c>
      <c r="BC741" s="329">
        <f>-BC18*SAP_Leadsheet!$E$122</f>
        <v>-2.6529999999999961E-3</v>
      </c>
      <c r="BD741" s="329">
        <f>-BD18*SAP_Leadsheet!$E$122</f>
        <v>-2.5829999999999963E-3</v>
      </c>
      <c r="BE741" s="329">
        <f>-BE18*SAP_Leadsheet!$E$122</f>
        <v>-2.5129999999999961E-3</v>
      </c>
      <c r="BF741" s="329">
        <f>-BF18*SAP_Leadsheet!$E$122</f>
        <v>-2.442999999999996E-3</v>
      </c>
      <c r="BG741" s="329">
        <f>-BG18*SAP_Leadsheet!$E$122</f>
        <v>-2.3729999999999958E-3</v>
      </c>
      <c r="BH741" s="329">
        <f>-BH18*SAP_Leadsheet!$E$122</f>
        <v>-2.302999999999996E-3</v>
      </c>
      <c r="BI741" s="329">
        <f>-BI18*SAP_Leadsheet!$E$122</f>
        <v>-2.2329999999999958E-3</v>
      </c>
      <c r="BJ741" s="329">
        <f>-BJ18*SAP_Leadsheet!$E$122</f>
        <v>-2.1629999999999957E-3</v>
      </c>
      <c r="BK741" s="329">
        <f>-BK18*SAP_Leadsheet!$E$122</f>
        <v>-2.0929999999999955E-3</v>
      </c>
      <c r="BL741" s="329">
        <f>-BL18*SAP_Leadsheet!$E$122</f>
        <v>-2.0229999999999957E-3</v>
      </c>
      <c r="BM741" s="329">
        <f>-BM18*SAP_Leadsheet!$E$122</f>
        <v>-1.9529999999999955E-3</v>
      </c>
      <c r="BN741" s="329">
        <f>-BN18*SAP_Leadsheet!$E$122</f>
        <v>-1.8479999999999955E-3</v>
      </c>
      <c r="BO741" s="253"/>
      <c r="BP741" s="253"/>
      <c r="BQ741" s="253"/>
      <c r="BR741" s="253"/>
      <c r="BS741" s="253"/>
      <c r="BT741" s="253"/>
      <c r="BU741" s="253"/>
      <c r="BV741" s="253"/>
      <c r="BW741" s="253"/>
      <c r="BX741" s="253"/>
      <c r="BY741" s="253"/>
      <c r="BZ741" s="253"/>
      <c r="CA741" s="253"/>
      <c r="CB741" s="253"/>
      <c r="CC741" s="253"/>
      <c r="CD741" s="253"/>
      <c r="CE741" s="253"/>
      <c r="CF741" s="253"/>
      <c r="CG741" s="253"/>
      <c r="CH741" s="253"/>
      <c r="CI741" s="253"/>
      <c r="CJ741" s="253"/>
      <c r="CK741" s="253"/>
      <c r="CL741" s="253"/>
    </row>
    <row r="742" spans="1:90" x14ac:dyDescent="0.15">
      <c r="D742" s="8" t="s">
        <v>374</v>
      </c>
      <c r="F742" s="8" t="s">
        <v>461</v>
      </c>
      <c r="G742" s="329"/>
      <c r="H742" s="329"/>
      <c r="I742" s="329"/>
      <c r="J742" s="329"/>
      <c r="K742" s="329"/>
      <c r="L742" s="329"/>
      <c r="M742" s="329"/>
      <c r="N742" s="329"/>
      <c r="O742" s="329"/>
      <c r="P742" s="329"/>
      <c r="Q742" s="329"/>
      <c r="R742" s="329"/>
      <c r="S742" s="329"/>
      <c r="T742" s="329"/>
      <c r="U742" s="329"/>
      <c r="V742" s="329"/>
      <c r="W742" s="329"/>
      <c r="X742" s="329"/>
      <c r="Y742" s="329"/>
      <c r="Z742" s="329"/>
      <c r="AA742" s="329"/>
      <c r="AB742" s="329"/>
      <c r="AC742" s="329"/>
      <c r="AD742" s="329"/>
      <c r="AE742" s="329"/>
      <c r="AF742" s="329"/>
      <c r="AG742" s="329"/>
      <c r="AH742" s="329"/>
      <c r="AI742" s="329"/>
      <c r="AJ742" s="329"/>
      <c r="AK742" s="329"/>
      <c r="AL742" s="329"/>
      <c r="AM742" s="329"/>
      <c r="AN742" s="329"/>
      <c r="AO742" s="329"/>
      <c r="AP742" s="329"/>
      <c r="AQ742" s="329"/>
      <c r="AR742" s="329"/>
      <c r="AS742" s="329"/>
      <c r="AT742" s="329"/>
      <c r="AU742" s="329"/>
      <c r="AV742" s="329"/>
      <c r="AW742" s="329"/>
      <c r="AX742" s="329"/>
      <c r="AY742" s="329"/>
      <c r="AZ742" s="329"/>
      <c r="BA742" s="329"/>
      <c r="BB742" s="329"/>
      <c r="BC742" s="329"/>
      <c r="BD742" s="329"/>
      <c r="BE742" s="329"/>
      <c r="BF742" s="329"/>
      <c r="BG742" s="329"/>
      <c r="BH742" s="329"/>
      <c r="BI742" s="329"/>
      <c r="BJ742" s="329"/>
      <c r="BK742" s="329"/>
      <c r="BL742" s="329"/>
      <c r="BM742" s="329"/>
      <c r="BN742" s="329"/>
      <c r="BO742" s="253"/>
      <c r="BP742" s="253"/>
      <c r="BQ742" s="253"/>
      <c r="BR742" s="253"/>
      <c r="BS742" s="253"/>
      <c r="BT742" s="253"/>
      <c r="BU742" s="253"/>
      <c r="BV742" s="253"/>
      <c r="BW742" s="253"/>
      <c r="BX742" s="253"/>
      <c r="BY742" s="253"/>
      <c r="BZ742" s="253"/>
      <c r="CA742" s="253"/>
      <c r="CB742" s="253"/>
      <c r="CC742" s="253"/>
      <c r="CD742" s="253"/>
      <c r="CE742" s="253"/>
      <c r="CF742" s="253"/>
      <c r="CG742" s="253"/>
      <c r="CH742" s="253"/>
      <c r="CI742" s="253"/>
      <c r="CJ742" s="253"/>
      <c r="CK742" s="253"/>
      <c r="CL742" s="253"/>
    </row>
    <row r="743" spans="1:90" x14ac:dyDescent="0.15">
      <c r="D743" s="8" t="s">
        <v>534</v>
      </c>
      <c r="F743" s="8" t="s">
        <v>461</v>
      </c>
      <c r="G743" s="329"/>
      <c r="H743" s="329"/>
      <c r="I743" s="329"/>
      <c r="J743" s="329"/>
      <c r="K743" s="329"/>
      <c r="L743" s="329"/>
      <c r="M743" s="329"/>
      <c r="N743" s="329"/>
      <c r="O743" s="329"/>
      <c r="P743" s="329"/>
      <c r="Q743" s="329"/>
      <c r="R743" s="329"/>
      <c r="S743" s="329"/>
      <c r="T743" s="329"/>
      <c r="U743" s="329"/>
      <c r="V743" s="329"/>
      <c r="W743" s="329"/>
      <c r="X743" s="329"/>
      <c r="Y743" s="329"/>
      <c r="Z743" s="329"/>
      <c r="AA743" s="329"/>
      <c r="AB743" s="329"/>
      <c r="AC743" s="329"/>
      <c r="AD743" s="329"/>
      <c r="AE743" s="329"/>
      <c r="AF743" s="329"/>
      <c r="AG743" s="329"/>
      <c r="AH743" s="329"/>
      <c r="AI743" s="329"/>
      <c r="AJ743" s="329"/>
      <c r="AK743" s="329"/>
      <c r="AL743" s="329"/>
      <c r="AM743" s="329"/>
      <c r="AN743" s="329"/>
      <c r="AO743" s="329"/>
      <c r="AP743" s="329"/>
      <c r="AQ743" s="329"/>
      <c r="AR743" s="329"/>
      <c r="AS743" s="329"/>
      <c r="AT743" s="329"/>
      <c r="AU743" s="329"/>
      <c r="AV743" s="329"/>
      <c r="AW743" s="329"/>
      <c r="AX743" s="329"/>
      <c r="AY743" s="329"/>
      <c r="AZ743" s="329"/>
      <c r="BA743" s="329"/>
      <c r="BB743" s="329"/>
      <c r="BC743" s="329"/>
      <c r="BD743" s="329"/>
      <c r="BE743" s="329"/>
      <c r="BF743" s="329"/>
      <c r="BG743" s="329"/>
      <c r="BH743" s="329"/>
      <c r="BI743" s="329"/>
      <c r="BJ743" s="329"/>
      <c r="BK743" s="329"/>
      <c r="BL743" s="329"/>
      <c r="BM743" s="329"/>
      <c r="BN743" s="329"/>
      <c r="BO743" s="253"/>
      <c r="BP743" s="253"/>
      <c r="BQ743" s="253"/>
      <c r="BR743" s="253"/>
      <c r="BS743" s="253"/>
      <c r="BT743" s="253"/>
      <c r="BU743" s="253"/>
      <c r="BV743" s="253"/>
      <c r="BW743" s="253"/>
      <c r="BX743" s="253"/>
      <c r="BY743" s="253"/>
      <c r="BZ743" s="253"/>
      <c r="CA743" s="253"/>
      <c r="CB743" s="253"/>
      <c r="CC743" s="253"/>
      <c r="CD743" s="253"/>
      <c r="CE743" s="253"/>
      <c r="CF743" s="253"/>
      <c r="CG743" s="253"/>
      <c r="CH743" s="253"/>
      <c r="CI743" s="253"/>
      <c r="CJ743" s="253"/>
      <c r="CK743" s="253"/>
      <c r="CL743" s="253"/>
    </row>
    <row r="744" spans="1:90" x14ac:dyDescent="0.15">
      <c r="D744" s="363" t="s">
        <v>535</v>
      </c>
      <c r="E744" s="363"/>
      <c r="F744" s="87" t="s">
        <v>461</v>
      </c>
      <c r="G744" s="330">
        <f>SUM(G741:G743)</f>
        <v>-6.8389999999999996E-3</v>
      </c>
      <c r="H744" s="330">
        <f>SUM(H741:H743)</f>
        <v>-6.7479999999999997E-3</v>
      </c>
      <c r="I744" s="330">
        <f>SUM(I741:I743)</f>
        <v>-6.6569999999999997E-3</v>
      </c>
      <c r="J744" s="330">
        <f t="shared" ref="J744:AP744" si="86">SUM(J741:J743)</f>
        <v>-6.5659999999999998E-3</v>
      </c>
      <c r="K744" s="330">
        <f t="shared" si="86"/>
        <v>-6.4749999999999999E-3</v>
      </c>
      <c r="L744" s="330">
        <f t="shared" si="86"/>
        <v>-6.3839999999999999E-3</v>
      </c>
      <c r="M744" s="330">
        <f t="shared" si="86"/>
        <v>-6.2929999999999991E-3</v>
      </c>
      <c r="N744" s="330">
        <f t="shared" si="86"/>
        <v>-6.2019999999999992E-3</v>
      </c>
      <c r="O744" s="330">
        <f t="shared" si="86"/>
        <v>-6.1109999999999992E-3</v>
      </c>
      <c r="P744" s="330">
        <f t="shared" si="86"/>
        <v>-6.0199999999999993E-3</v>
      </c>
      <c r="Q744" s="330">
        <f t="shared" si="86"/>
        <v>-5.9289999999999994E-3</v>
      </c>
      <c r="R744" s="330">
        <f t="shared" si="86"/>
        <v>-5.7399999999999986E-3</v>
      </c>
      <c r="S744" s="330">
        <f t="shared" si="86"/>
        <v>-5.6419999999999986E-3</v>
      </c>
      <c r="T744" s="330">
        <f t="shared" si="86"/>
        <v>-5.5439999999999986E-3</v>
      </c>
      <c r="U744" s="330">
        <f t="shared" si="86"/>
        <v>-5.4459999999999986E-3</v>
      </c>
      <c r="V744" s="330">
        <f t="shared" si="86"/>
        <v>-5.3479999999999986E-3</v>
      </c>
      <c r="W744" s="330">
        <f t="shared" si="86"/>
        <v>-5.2499999999999986E-3</v>
      </c>
      <c r="X744" s="330">
        <f t="shared" si="86"/>
        <v>-5.1519999999999986E-3</v>
      </c>
      <c r="Y744" s="330">
        <f t="shared" si="86"/>
        <v>-5.0539999999999986E-3</v>
      </c>
      <c r="Z744" s="330">
        <f t="shared" si="86"/>
        <v>-4.9559999999999986E-3</v>
      </c>
      <c r="AA744" s="330">
        <f t="shared" si="86"/>
        <v>-4.8579999999999986E-3</v>
      </c>
      <c r="AB744" s="330">
        <f t="shared" si="86"/>
        <v>-4.7599999999999977E-3</v>
      </c>
      <c r="AC744" s="330">
        <f>SUM(AC741:AC743)</f>
        <v>-4.6619999999999977E-3</v>
      </c>
      <c r="AD744" s="330">
        <f t="shared" si="86"/>
        <v>-4.4869999999999979E-3</v>
      </c>
      <c r="AE744" s="330">
        <f t="shared" si="86"/>
        <v>-4.4169999999999982E-3</v>
      </c>
      <c r="AF744" s="330">
        <f t="shared" si="86"/>
        <v>-4.3469999999999976E-3</v>
      </c>
      <c r="AG744" s="330">
        <f t="shared" si="86"/>
        <v>-4.2769999999999978E-3</v>
      </c>
      <c r="AH744" s="330">
        <f t="shared" si="86"/>
        <v>-4.2069999999999972E-3</v>
      </c>
      <c r="AI744" s="330">
        <f t="shared" si="86"/>
        <v>-4.1369999999999975E-3</v>
      </c>
      <c r="AJ744" s="330">
        <f t="shared" si="86"/>
        <v>-4.0669999999999977E-3</v>
      </c>
      <c r="AK744" s="330">
        <f t="shared" si="86"/>
        <v>-3.9969999999999971E-3</v>
      </c>
      <c r="AL744" s="330">
        <f t="shared" si="86"/>
        <v>-3.9269999999999973E-3</v>
      </c>
      <c r="AM744" s="330">
        <f t="shared" si="86"/>
        <v>-3.8569999999999971E-3</v>
      </c>
      <c r="AN744" s="330">
        <f t="shared" si="86"/>
        <v>-3.7869999999999974E-3</v>
      </c>
      <c r="AO744" s="330">
        <f t="shared" si="86"/>
        <v>-3.7169999999999972E-3</v>
      </c>
      <c r="AP744" s="330">
        <f t="shared" si="86"/>
        <v>-3.597999999999997E-3</v>
      </c>
      <c r="AQ744" s="330">
        <f>SUM(AQ741:AQ743)</f>
        <v>-3.5279999999999969E-3</v>
      </c>
      <c r="AR744" s="330">
        <f>SUM(AR741:AR743)</f>
        <v>-3.4579999999999971E-3</v>
      </c>
      <c r="AS744" s="330">
        <f t="shared" ref="AS744:BN744" si="87">SUM(AS741:AS743)</f>
        <v>-3.3879999999999969E-3</v>
      </c>
      <c r="AT744" s="330">
        <f t="shared" si="87"/>
        <v>-3.3179999999999967E-3</v>
      </c>
      <c r="AU744" s="330">
        <f t="shared" si="87"/>
        <v>-3.2479999999999965E-3</v>
      </c>
      <c r="AV744" s="330">
        <f t="shared" si="87"/>
        <v>-3.1779999999999968E-3</v>
      </c>
      <c r="AW744" s="330">
        <f t="shared" si="87"/>
        <v>-3.1079999999999966E-3</v>
      </c>
      <c r="AX744" s="330">
        <f t="shared" si="87"/>
        <v>-3.0379999999999964E-3</v>
      </c>
      <c r="AY744" s="330">
        <f t="shared" si="87"/>
        <v>-2.9679999999999967E-3</v>
      </c>
      <c r="AZ744" s="330">
        <f t="shared" si="87"/>
        <v>-2.8979999999999965E-3</v>
      </c>
      <c r="BA744" s="330">
        <f t="shared" si="87"/>
        <v>-2.8279999999999963E-3</v>
      </c>
      <c r="BB744" s="330">
        <f t="shared" si="87"/>
        <v>-2.7229999999999963E-3</v>
      </c>
      <c r="BC744" s="330">
        <f t="shared" si="87"/>
        <v>-2.6529999999999961E-3</v>
      </c>
      <c r="BD744" s="330">
        <f t="shared" si="87"/>
        <v>-2.5829999999999963E-3</v>
      </c>
      <c r="BE744" s="330">
        <f t="shared" si="87"/>
        <v>-2.5129999999999961E-3</v>
      </c>
      <c r="BF744" s="330">
        <f t="shared" si="87"/>
        <v>-2.442999999999996E-3</v>
      </c>
      <c r="BG744" s="330">
        <f t="shared" si="87"/>
        <v>-2.3729999999999958E-3</v>
      </c>
      <c r="BH744" s="330">
        <f t="shared" si="87"/>
        <v>-2.302999999999996E-3</v>
      </c>
      <c r="BI744" s="330">
        <f t="shared" si="87"/>
        <v>-2.2329999999999958E-3</v>
      </c>
      <c r="BJ744" s="330">
        <f t="shared" si="87"/>
        <v>-2.1629999999999957E-3</v>
      </c>
      <c r="BK744" s="330">
        <f t="shared" si="87"/>
        <v>-2.0929999999999955E-3</v>
      </c>
      <c r="BL744" s="330">
        <f t="shared" si="87"/>
        <v>-2.0229999999999957E-3</v>
      </c>
      <c r="BM744" s="330">
        <f t="shared" si="87"/>
        <v>-1.9529999999999955E-3</v>
      </c>
      <c r="BN744" s="330">
        <f t="shared" si="87"/>
        <v>-1.8479999999999955E-3</v>
      </c>
      <c r="BO744" s="364"/>
      <c r="BP744" s="364"/>
      <c r="BQ744" s="364"/>
      <c r="BR744" s="364"/>
      <c r="BS744" s="364"/>
      <c r="BT744" s="364"/>
      <c r="BU744" s="364"/>
      <c r="BV744" s="364"/>
      <c r="BW744" s="364"/>
      <c r="BX744" s="364"/>
      <c r="BY744" s="364"/>
      <c r="BZ744" s="364"/>
      <c r="CA744" s="364"/>
      <c r="CB744" s="364"/>
      <c r="CC744" s="364"/>
      <c r="CD744" s="364"/>
      <c r="CE744" s="364"/>
      <c r="CF744" s="364"/>
      <c r="CG744" s="364"/>
      <c r="CH744" s="364"/>
      <c r="CI744" s="364"/>
      <c r="CJ744" s="364"/>
      <c r="CK744" s="364"/>
      <c r="CL744" s="364"/>
    </row>
    <row r="745" spans="1:90" x14ac:dyDescent="0.15">
      <c r="G745" s="329"/>
      <c r="H745" s="329"/>
      <c r="I745" s="329"/>
      <c r="J745" s="329"/>
      <c r="K745" s="329"/>
      <c r="L745" s="329"/>
      <c r="M745" s="329"/>
      <c r="N745" s="329"/>
      <c r="O745" s="329"/>
      <c r="P745" s="329"/>
      <c r="Q745" s="329"/>
      <c r="R745" s="329"/>
      <c r="S745" s="329"/>
      <c r="T745" s="329"/>
      <c r="U745" s="329"/>
      <c r="V745" s="329"/>
      <c r="W745" s="329"/>
      <c r="X745" s="329"/>
      <c r="Y745" s="329"/>
      <c r="Z745" s="329"/>
      <c r="AA745" s="329"/>
      <c r="AB745" s="329"/>
      <c r="AC745" s="329"/>
      <c r="AD745" s="329"/>
      <c r="AE745" s="329"/>
      <c r="AF745" s="329"/>
      <c r="AG745" s="329"/>
      <c r="AH745" s="329"/>
      <c r="AI745" s="329"/>
      <c r="AJ745" s="329"/>
      <c r="AK745" s="329"/>
      <c r="AL745" s="329"/>
      <c r="AM745" s="329"/>
      <c r="AN745" s="329"/>
      <c r="AO745" s="329"/>
      <c r="AP745" s="329"/>
      <c r="AQ745" s="329"/>
      <c r="AR745" s="329"/>
      <c r="AS745" s="329"/>
      <c r="AT745" s="329"/>
      <c r="AU745" s="329"/>
      <c r="AV745" s="329"/>
      <c r="AW745" s="329"/>
      <c r="AX745" s="329"/>
      <c r="AY745" s="329"/>
      <c r="AZ745" s="329"/>
      <c r="BA745" s="329"/>
      <c r="BB745" s="329"/>
      <c r="BC745" s="329"/>
      <c r="BD745" s="329"/>
      <c r="BE745" s="329"/>
      <c r="BF745" s="329"/>
      <c r="BG745" s="329"/>
      <c r="BH745" s="329"/>
      <c r="BI745" s="329"/>
      <c r="BJ745" s="329"/>
      <c r="BK745" s="329"/>
      <c r="BL745" s="329"/>
      <c r="BM745" s="329"/>
      <c r="BN745" s="329"/>
      <c r="BO745" s="365"/>
      <c r="BP745" s="365"/>
      <c r="BQ745" s="365"/>
      <c r="BR745" s="365"/>
      <c r="BS745" s="365"/>
      <c r="BT745" s="365"/>
      <c r="BU745" s="365"/>
      <c r="BV745" s="365"/>
      <c r="BW745" s="365"/>
      <c r="BX745" s="365"/>
      <c r="BY745" s="365"/>
      <c r="BZ745" s="365"/>
      <c r="CA745" s="365"/>
      <c r="CB745" s="365"/>
      <c r="CC745" s="365"/>
      <c r="CD745" s="365"/>
      <c r="CE745" s="365"/>
      <c r="CF745" s="365"/>
      <c r="CG745" s="365"/>
      <c r="CH745" s="365"/>
      <c r="CI745" s="365"/>
      <c r="CJ745" s="365"/>
      <c r="CK745" s="365"/>
      <c r="CL745" s="365"/>
    </row>
    <row r="746" spans="1:90" x14ac:dyDescent="0.15">
      <c r="C746" s="87" t="s">
        <v>536</v>
      </c>
      <c r="D746" s="8" t="s">
        <v>253</v>
      </c>
      <c r="F746" s="8" t="s">
        <v>461</v>
      </c>
      <c r="G746" s="329">
        <f>-SAP_Leadsheet!$E128*SAP_Spreadsheet!G$19*SAP_Spreadsheet!G$731</f>
        <v>-1.4195544818761587E-2</v>
      </c>
      <c r="H746" s="329">
        <f>-SAP_Leadsheet!$E128*SAP_Spreadsheet!H$19*SAP_Spreadsheet!H$731</f>
        <v>-1.4101101583017523E-2</v>
      </c>
      <c r="I746" s="329">
        <f>-SAP_Leadsheet!$E128*SAP_Spreadsheet!I$19*SAP_Spreadsheet!I$731</f>
        <v>-1.3912215111529397E-2</v>
      </c>
      <c r="J746" s="329">
        <f>-SAP_Leadsheet!$E128*SAP_Spreadsheet!J$19*SAP_Spreadsheet!J$731</f>
        <v>-1.3723328640041266E-2</v>
      </c>
      <c r="K746" s="329">
        <f>-SAP_Leadsheet!$E128*SAP_Spreadsheet!K$19*SAP_Spreadsheet!K$731</f>
        <v>-1.3534442168553141E-2</v>
      </c>
      <c r="L746" s="329">
        <f>-SAP_Leadsheet!$E128*SAP_Spreadsheet!L$19*SAP_Spreadsheet!L$731</f>
        <v>-1.3345555697065012E-2</v>
      </c>
      <c r="M746" s="329">
        <f>-SAP_Leadsheet!$E128*SAP_Spreadsheet!M$19*SAP_Spreadsheet!M$731</f>
        <v>-1.3156669225576885E-2</v>
      </c>
      <c r="N746" s="329">
        <f>-SAP_Leadsheet!$E128*SAP_Spreadsheet!N$19*SAP_Spreadsheet!N$731</f>
        <v>-1.2967782754088756E-2</v>
      </c>
      <c r="O746" s="329">
        <f>-SAP_Leadsheet!$E128*SAP_Spreadsheet!O$19*SAP_Spreadsheet!O$731</f>
        <v>-1.277889628260063E-2</v>
      </c>
      <c r="P746" s="329">
        <f>-SAP_Leadsheet!$E128*SAP_Spreadsheet!P$19*SAP_Spreadsheet!P$731</f>
        <v>-1.2590009811112501E-2</v>
      </c>
      <c r="Q746" s="329">
        <f>-SAP_Leadsheet!$E128*SAP_Spreadsheet!Q$19*SAP_Spreadsheet!Q$731</f>
        <v>-1.2401123339624374E-2</v>
      </c>
      <c r="R746" s="329">
        <f>-SAP_Leadsheet!$E128*SAP_Spreadsheet!R$19*SAP_Spreadsheet!R$731</f>
        <v>-1.2110528768104178E-2</v>
      </c>
      <c r="S746" s="329">
        <f>-SAP_Leadsheet!$E128*SAP_Spreadsheet!S$19*SAP_Spreadsheet!S$731</f>
        <v>-1.2226112758926334E-2</v>
      </c>
      <c r="T746" s="329">
        <f>-SAP_Leadsheet!$E128*SAP_Spreadsheet!T$19*SAP_Spreadsheet!T$731</f>
        <v>-1.2015576991859952E-2</v>
      </c>
      <c r="U746" s="329">
        <f>-SAP_Leadsheet!$E128*SAP_Spreadsheet!U$19*SAP_Spreadsheet!U$731</f>
        <v>-1.1805041224793568E-2</v>
      </c>
      <c r="V746" s="329">
        <f>-SAP_Leadsheet!$E128*SAP_Spreadsheet!V$19*SAP_Spreadsheet!V$731</f>
        <v>-1.1594505457727187E-2</v>
      </c>
      <c r="W746" s="329">
        <f>-SAP_Leadsheet!$E128*SAP_Spreadsheet!W$19*SAP_Spreadsheet!W$731</f>
        <v>-1.1383969690660805E-2</v>
      </c>
      <c r="X746" s="329">
        <f>-SAP_Leadsheet!$E128*SAP_Spreadsheet!X$19*SAP_Spreadsheet!X$731</f>
        <v>-1.1173433923594421E-2</v>
      </c>
      <c r="Y746" s="329">
        <f>-SAP_Leadsheet!$E128*SAP_Spreadsheet!Y$19*SAP_Spreadsheet!Y$731</f>
        <v>-1.0962898156528041E-2</v>
      </c>
      <c r="Z746" s="329">
        <f>-SAP_Leadsheet!$E128*SAP_Spreadsheet!Z$19*SAP_Spreadsheet!Z$731</f>
        <v>-1.0752362389461657E-2</v>
      </c>
      <c r="AA746" s="329">
        <f>-SAP_Leadsheet!$E128*SAP_Spreadsheet!AA$19*SAP_Spreadsheet!AA$731</f>
        <v>-1.0541826622395275E-2</v>
      </c>
      <c r="AB746" s="329">
        <f>-SAP_Leadsheet!$E128*SAP_Spreadsheet!AB$19*SAP_Spreadsheet!AB$731</f>
        <v>-1.0331290855328893E-2</v>
      </c>
      <c r="AC746" s="329">
        <f>-SAP_Leadsheet!$E128*SAP_Spreadsheet!AC$19*SAP_Spreadsheet!AC$731</f>
        <v>-1.0120755088262511E-2</v>
      </c>
      <c r="AD746" s="329">
        <f>-SAP_Leadsheet!$E128*SAP_Spreadsheet!AD$19*SAP_Spreadsheet!AD$731</f>
        <v>-1.0171471650721894E-2</v>
      </c>
      <c r="AE746" s="329">
        <f>-SAP_Leadsheet!$E128*SAP_Spreadsheet!AE$19*SAP_Spreadsheet!AE$731</f>
        <v>-9.8990910020797622E-3</v>
      </c>
      <c r="AF746" s="329">
        <f>-SAP_Leadsheet!$E128*SAP_Spreadsheet!AF$19*SAP_Spreadsheet!AF$731</f>
        <v>-9.7434449171413997E-3</v>
      </c>
      <c r="AG746" s="329">
        <f>-SAP_Leadsheet!$E128*SAP_Spreadsheet!AG$19*SAP_Spreadsheet!AG$731</f>
        <v>-9.5877988322030389E-3</v>
      </c>
      <c r="AH746" s="329">
        <f>-SAP_Leadsheet!$E128*SAP_Spreadsheet!AH$19*SAP_Spreadsheet!AH$731</f>
        <v>-9.4321527472646764E-3</v>
      </c>
      <c r="AI746" s="329">
        <f>-SAP_Leadsheet!$E128*SAP_Spreadsheet!AI$19*SAP_Spreadsheet!AI$731</f>
        <v>-9.2765066623263174E-3</v>
      </c>
      <c r="AJ746" s="329">
        <f>-SAP_Leadsheet!$E128*SAP_Spreadsheet!AJ$19*SAP_Spreadsheet!AJ$731</f>
        <v>-9.1208605773879549E-3</v>
      </c>
      <c r="AK746" s="329">
        <f>-SAP_Leadsheet!$E128*SAP_Spreadsheet!AK$19*SAP_Spreadsheet!AK$731</f>
        <v>-8.9652144924495941E-3</v>
      </c>
      <c r="AL746" s="329">
        <f>-SAP_Leadsheet!$E128*SAP_Spreadsheet!AL$19*SAP_Spreadsheet!AL$731</f>
        <v>-8.8095684075112316E-3</v>
      </c>
      <c r="AM746" s="329">
        <f>-SAP_Leadsheet!$E128*SAP_Spreadsheet!AM$19*SAP_Spreadsheet!AM$731</f>
        <v>-8.6539223225728726E-3</v>
      </c>
      <c r="AN746" s="329">
        <f>-SAP_Leadsheet!$E128*SAP_Spreadsheet!AN$19*SAP_Spreadsheet!AN$731</f>
        <v>-8.4982762376345101E-3</v>
      </c>
      <c r="AO746" s="329">
        <f>-SAP_Leadsheet!$E128*SAP_Spreadsheet!AO$19*SAP_Spreadsheet!AO$731</f>
        <v>-8.3426301526961493E-3</v>
      </c>
      <c r="AP746" s="329">
        <f>-SAP_Leadsheet!$E128*SAP_Spreadsheet!AP$19*SAP_Spreadsheet!AP$731</f>
        <v>-8.4171457158603857E-3</v>
      </c>
      <c r="AQ746" s="329">
        <f>-SAP_Leadsheet!$E128*SAP_Spreadsheet!AQ$19*SAP_Spreadsheet!AQ$731</f>
        <v>-8.1996692236802633E-3</v>
      </c>
      <c r="AR746" s="329">
        <f>-SAP_Leadsheet!$E128*SAP_Spreadsheet!AR$19*SAP_Spreadsheet!AR$731</f>
        <v>-8.0385755257690577E-3</v>
      </c>
      <c r="AS746" s="329">
        <f>-SAP_Leadsheet!$E128*SAP_Spreadsheet!AS$19*SAP_Spreadsheet!AS$731</f>
        <v>-7.8774818278578556E-3</v>
      </c>
      <c r="AT746" s="329">
        <f>-SAP_Leadsheet!$E128*SAP_Spreadsheet!AT$19*SAP_Spreadsheet!AT$731</f>
        <v>-7.7163881299466509E-3</v>
      </c>
      <c r="AU746" s="329">
        <f>-SAP_Leadsheet!$E128*SAP_Spreadsheet!AU$19*SAP_Spreadsheet!AU$731</f>
        <v>-7.5552944320354471E-3</v>
      </c>
      <c r="AV746" s="329">
        <f>-SAP_Leadsheet!$E128*SAP_Spreadsheet!AV$19*SAP_Spreadsheet!AV$731</f>
        <v>-7.3942007341242432E-3</v>
      </c>
      <c r="AW746" s="329">
        <f>-SAP_Leadsheet!$E128*SAP_Spreadsheet!AW$19*SAP_Spreadsheet!AW$731</f>
        <v>-7.2331070362130394E-3</v>
      </c>
      <c r="AX746" s="329">
        <f>-SAP_Leadsheet!$E128*SAP_Spreadsheet!AX$19*SAP_Spreadsheet!AX$731</f>
        <v>-7.0720133383018347E-3</v>
      </c>
      <c r="AY746" s="329">
        <f>-SAP_Leadsheet!$E128*SAP_Spreadsheet!AY$19*SAP_Spreadsheet!AY$731</f>
        <v>-6.9109196403906318E-3</v>
      </c>
      <c r="AZ746" s="329">
        <f>-SAP_Leadsheet!$E128*SAP_Spreadsheet!AZ$19*SAP_Spreadsheet!AZ$731</f>
        <v>-6.7498259424794271E-3</v>
      </c>
      <c r="BA746" s="329">
        <f>-SAP_Leadsheet!$E128*SAP_Spreadsheet!BA$19*SAP_Spreadsheet!BA$731</f>
        <v>-6.5887322445682241E-3</v>
      </c>
      <c r="BB746" s="329">
        <f>-SAP_Leadsheet!$E128*SAP_Spreadsheet!BB$19*SAP_Spreadsheet!BB$731</f>
        <v>-6.610922901455491E-3</v>
      </c>
      <c r="BC746" s="329">
        <f>-SAP_Leadsheet!$E128*SAP_Spreadsheet!BC$19*SAP_Spreadsheet!BC$731</f>
        <v>-6.4025079297828713E-3</v>
      </c>
      <c r="BD746" s="329">
        <f>-SAP_Leadsheet!$E128*SAP_Spreadsheet!BD$19*SAP_Spreadsheet!BD$731</f>
        <v>-6.2357759524447757E-3</v>
      </c>
      <c r="BE746" s="329">
        <f>-SAP_Leadsheet!$E128*SAP_Spreadsheet!BE$19*SAP_Spreadsheet!BE$731</f>
        <v>-6.0690439751066791E-3</v>
      </c>
      <c r="BF746" s="329">
        <f>-SAP_Leadsheet!$E128*SAP_Spreadsheet!BF$19*SAP_Spreadsheet!BF$731</f>
        <v>-5.9023119977685834E-3</v>
      </c>
      <c r="BG746" s="329">
        <f>-SAP_Leadsheet!$E128*SAP_Spreadsheet!BG$19*SAP_Spreadsheet!BG$731</f>
        <v>-5.7355800204304868E-3</v>
      </c>
      <c r="BH746" s="329">
        <f>-SAP_Leadsheet!$E128*SAP_Spreadsheet!BH$19*SAP_Spreadsheet!BH$731</f>
        <v>-5.568848043092392E-3</v>
      </c>
      <c r="BI746" s="329">
        <f>-SAP_Leadsheet!$E128*SAP_Spreadsheet!BI$19*SAP_Spreadsheet!BI$731</f>
        <v>-5.4021160657542954E-3</v>
      </c>
      <c r="BJ746" s="329">
        <f>-SAP_Leadsheet!$E128*SAP_Spreadsheet!BJ$19*SAP_Spreadsheet!BJ$731</f>
        <v>-5.2353840884161998E-3</v>
      </c>
      <c r="BK746" s="329">
        <f>-SAP_Leadsheet!$E128*SAP_Spreadsheet!BK$19*SAP_Spreadsheet!BK$731</f>
        <v>-5.0686521110781032E-3</v>
      </c>
      <c r="BL746" s="329">
        <f>-SAP_Leadsheet!$E128*SAP_Spreadsheet!BL$19*SAP_Spreadsheet!BL$731</f>
        <v>-4.9019201337400075E-3</v>
      </c>
      <c r="BM746" s="329">
        <f>-SAP_Leadsheet!$E128*SAP_Spreadsheet!BM$19*SAP_Spreadsheet!BM$731</f>
        <v>-4.7351881564019109E-3</v>
      </c>
      <c r="BN746" s="329">
        <f>-SAP_Leadsheet!$E128*SAP_Spreadsheet!BN$19*SAP_Spreadsheet!BN$731</f>
        <v>-4.6852102461948158E-3</v>
      </c>
      <c r="BO746" s="253"/>
      <c r="BP746" s="253"/>
      <c r="BQ746" s="253"/>
      <c r="BR746" s="253"/>
      <c r="BS746" s="253"/>
      <c r="BT746" s="253"/>
      <c r="BU746" s="253"/>
      <c r="BV746" s="253"/>
      <c r="BW746" s="253"/>
      <c r="BX746" s="253"/>
      <c r="BY746" s="253"/>
      <c r="BZ746" s="253"/>
      <c r="CA746" s="253"/>
      <c r="CB746" s="253"/>
      <c r="CC746" s="253"/>
      <c r="CD746" s="253"/>
      <c r="CE746" s="253"/>
      <c r="CF746" s="253"/>
      <c r="CG746" s="253"/>
      <c r="CH746" s="253"/>
      <c r="CI746" s="253"/>
      <c r="CJ746" s="253"/>
      <c r="CK746" s="253"/>
      <c r="CL746" s="253"/>
    </row>
    <row r="747" spans="1:90" x14ac:dyDescent="0.15">
      <c r="C747" s="87"/>
      <c r="D747" s="8" t="s">
        <v>256</v>
      </c>
      <c r="F747" s="8" t="s">
        <v>461</v>
      </c>
      <c r="G747" s="329">
        <f>-SAP_Leadsheet!$E129*SAP_Spreadsheet!G$19*SAP_Spreadsheet!G$731</f>
        <v>-9.7654372639627805E-3</v>
      </c>
      <c r="H747" s="329">
        <f>-SAP_Leadsheet!$E129*SAP_Spreadsheet!H$19*SAP_Spreadsheet!H$731</f>
        <v>-9.7004676199343685E-3</v>
      </c>
      <c r="I747" s="329">
        <f>-SAP_Leadsheet!$E129*SAP_Spreadsheet!I$19*SAP_Spreadsheet!I$731</f>
        <v>-9.5705283318775463E-3</v>
      </c>
      <c r="J747" s="329">
        <f>-SAP_Leadsheet!$E129*SAP_Spreadsheet!J$19*SAP_Spreadsheet!J$731</f>
        <v>-9.4405890438207223E-3</v>
      </c>
      <c r="K747" s="329">
        <f>-SAP_Leadsheet!$E129*SAP_Spreadsheet!K$19*SAP_Spreadsheet!K$731</f>
        <v>-9.3106497557639001E-3</v>
      </c>
      <c r="L747" s="329">
        <f>-SAP_Leadsheet!$E129*SAP_Spreadsheet!L$19*SAP_Spreadsheet!L$731</f>
        <v>-9.1807104677070761E-3</v>
      </c>
      <c r="M747" s="329">
        <f>-SAP_Leadsheet!$E129*SAP_Spreadsheet!M$19*SAP_Spreadsheet!M$731</f>
        <v>-9.0507711796502539E-3</v>
      </c>
      <c r="N747" s="329">
        <f>-SAP_Leadsheet!$E129*SAP_Spreadsheet!N$19*SAP_Spreadsheet!N$731</f>
        <v>-8.9208318915934299E-3</v>
      </c>
      <c r="O747" s="329">
        <f>-SAP_Leadsheet!$E129*SAP_Spreadsheet!O$19*SAP_Spreadsheet!O$731</f>
        <v>-8.7908926035366076E-3</v>
      </c>
      <c r="P747" s="329">
        <f>-SAP_Leadsheet!$E129*SAP_Spreadsheet!P$19*SAP_Spreadsheet!P$731</f>
        <v>-8.6609533154797837E-3</v>
      </c>
      <c r="Q747" s="329">
        <f>-SAP_Leadsheet!$E129*SAP_Spreadsheet!Q$19*SAP_Spreadsheet!Q$731</f>
        <v>-8.5310140274229614E-3</v>
      </c>
      <c r="R747" s="329">
        <f>-SAP_Leadsheet!$E129*SAP_Spreadsheet!R$19*SAP_Spreadsheet!R$731</f>
        <v>-8.3311074304124634E-3</v>
      </c>
      <c r="S747" s="329">
        <f>-SAP_Leadsheet!$E129*SAP_Spreadsheet!S$19*SAP_Spreadsheet!S$731</f>
        <v>-8.4106202793733879E-3</v>
      </c>
      <c r="T747" s="329">
        <f>-SAP_Leadsheet!$E129*SAP_Spreadsheet!T$19*SAP_Spreadsheet!T$731</f>
        <v>-8.265787949839282E-3</v>
      </c>
      <c r="U747" s="329">
        <f>-SAP_Leadsheet!$E129*SAP_Spreadsheet!U$19*SAP_Spreadsheet!U$731</f>
        <v>-8.1209556203051762E-3</v>
      </c>
      <c r="V747" s="329">
        <f>-SAP_Leadsheet!$E129*SAP_Spreadsheet!V$19*SAP_Spreadsheet!V$731</f>
        <v>-7.976123290771072E-3</v>
      </c>
      <c r="W747" s="329">
        <f>-SAP_Leadsheet!$E129*SAP_Spreadsheet!W$19*SAP_Spreadsheet!W$731</f>
        <v>-7.8312909612369662E-3</v>
      </c>
      <c r="X747" s="329">
        <f>-SAP_Leadsheet!$E129*SAP_Spreadsheet!X$19*SAP_Spreadsheet!X$731</f>
        <v>-7.6864586317028612E-3</v>
      </c>
      <c r="Y747" s="329">
        <f>-SAP_Leadsheet!$E129*SAP_Spreadsheet!Y$19*SAP_Spreadsheet!Y$731</f>
        <v>-7.5416263021687562E-3</v>
      </c>
      <c r="Z747" s="329">
        <f>-SAP_Leadsheet!$E129*SAP_Spreadsheet!Z$19*SAP_Spreadsheet!Z$731</f>
        <v>-7.3967939726346512E-3</v>
      </c>
      <c r="AA747" s="329">
        <f>-SAP_Leadsheet!$E129*SAP_Spreadsheet!AA$19*SAP_Spreadsheet!AA$731</f>
        <v>-7.2519616431005463E-3</v>
      </c>
      <c r="AB747" s="329">
        <f>-SAP_Leadsheet!$E129*SAP_Spreadsheet!AB$19*SAP_Spreadsheet!AB$731</f>
        <v>-7.1071293135664404E-3</v>
      </c>
      <c r="AC747" s="329">
        <f>-SAP_Leadsheet!$E129*SAP_Spreadsheet!AC$19*SAP_Spreadsheet!AC$731</f>
        <v>-6.9622969840323354E-3</v>
      </c>
      <c r="AD747" s="329">
        <f>-SAP_Leadsheet!$E129*SAP_Spreadsheet!AD$19*SAP_Spreadsheet!AD$731</f>
        <v>-6.9971860577004623E-3</v>
      </c>
      <c r="AE747" s="329">
        <f>-SAP_Leadsheet!$E129*SAP_Spreadsheet!AE$19*SAP_Spreadsheet!AE$731</f>
        <v>-6.8098092313657122E-3</v>
      </c>
      <c r="AF747" s="329">
        <f>-SAP_Leadsheet!$E129*SAP_Spreadsheet!AF$19*SAP_Spreadsheet!AF$731</f>
        <v>-6.7027367591744281E-3</v>
      </c>
      <c r="AG747" s="329">
        <f>-SAP_Leadsheet!$E129*SAP_Spreadsheet!AG$19*SAP_Spreadsheet!AG$731</f>
        <v>-6.5956642869831423E-3</v>
      </c>
      <c r="AH747" s="329">
        <f>-SAP_Leadsheet!$E129*SAP_Spreadsheet!AH$19*SAP_Spreadsheet!AH$731</f>
        <v>-6.4885918147918574E-3</v>
      </c>
      <c r="AI747" s="329">
        <f>-SAP_Leadsheet!$E129*SAP_Spreadsheet!AI$19*SAP_Spreadsheet!AI$731</f>
        <v>-6.3815193426005725E-3</v>
      </c>
      <c r="AJ747" s="329">
        <f>-SAP_Leadsheet!$E129*SAP_Spreadsheet!AJ$19*SAP_Spreadsheet!AJ$731</f>
        <v>-6.2744468704092875E-3</v>
      </c>
      <c r="AK747" s="329">
        <f>-SAP_Leadsheet!$E129*SAP_Spreadsheet!AK$19*SAP_Spreadsheet!AK$731</f>
        <v>-6.1673743982180026E-3</v>
      </c>
      <c r="AL747" s="329">
        <f>-SAP_Leadsheet!$E129*SAP_Spreadsheet!AL$19*SAP_Spreadsheet!AL$731</f>
        <v>-6.0603019260267177E-3</v>
      </c>
      <c r="AM747" s="329">
        <f>-SAP_Leadsheet!$E129*SAP_Spreadsheet!AM$19*SAP_Spreadsheet!AM$731</f>
        <v>-5.9532294538354328E-3</v>
      </c>
      <c r="AN747" s="329">
        <f>-SAP_Leadsheet!$E129*SAP_Spreadsheet!AN$19*SAP_Spreadsheet!AN$731</f>
        <v>-5.8461569816441478E-3</v>
      </c>
      <c r="AO747" s="329">
        <f>-SAP_Leadsheet!$E129*SAP_Spreadsheet!AO$19*SAP_Spreadsheet!AO$731</f>
        <v>-5.7390845094528638E-3</v>
      </c>
      <c r="AP747" s="329">
        <f>-SAP_Leadsheet!$E129*SAP_Spreadsheet!AP$19*SAP_Spreadsheet!AP$731</f>
        <v>-5.7903454555144384E-3</v>
      </c>
      <c r="AQ747" s="329">
        <f>-SAP_Leadsheet!$E129*SAP_Spreadsheet!AQ$19*SAP_Spreadsheet!AQ$731</f>
        <v>-5.6407384437451675E-3</v>
      </c>
      <c r="AR747" s="329">
        <f>-SAP_Leadsheet!$E129*SAP_Spreadsheet!AR$19*SAP_Spreadsheet!AR$731</f>
        <v>-5.529918435027187E-3</v>
      </c>
      <c r="AS747" s="329">
        <f>-SAP_Leadsheet!$E129*SAP_Spreadsheet!AS$19*SAP_Spreadsheet!AS$731</f>
        <v>-5.4190984263092065E-3</v>
      </c>
      <c r="AT747" s="329">
        <f>-SAP_Leadsheet!$E129*SAP_Spreadsheet!AT$19*SAP_Spreadsheet!AT$731</f>
        <v>-5.3082784175912268E-3</v>
      </c>
      <c r="AU747" s="329">
        <f>-SAP_Leadsheet!$E129*SAP_Spreadsheet!AU$19*SAP_Spreadsheet!AU$731</f>
        <v>-5.1974584088732472E-3</v>
      </c>
      <c r="AV747" s="329">
        <f>-SAP_Leadsheet!$E129*SAP_Spreadsheet!AV$19*SAP_Spreadsheet!AV$731</f>
        <v>-5.0866384001552675E-3</v>
      </c>
      <c r="AW747" s="329">
        <f>-SAP_Leadsheet!$E129*SAP_Spreadsheet!AW$19*SAP_Spreadsheet!AW$731</f>
        <v>-4.975818391437287E-3</v>
      </c>
      <c r="AX747" s="329">
        <f>-SAP_Leadsheet!$E129*SAP_Spreadsheet!AX$19*SAP_Spreadsheet!AX$731</f>
        <v>-4.8649983827193074E-3</v>
      </c>
      <c r="AY747" s="329">
        <f>-SAP_Leadsheet!$E129*SAP_Spreadsheet!AY$19*SAP_Spreadsheet!AY$731</f>
        <v>-4.7541783740013277E-3</v>
      </c>
      <c r="AZ747" s="329">
        <f>-SAP_Leadsheet!$E129*SAP_Spreadsheet!AZ$19*SAP_Spreadsheet!AZ$731</f>
        <v>-4.643358365283348E-3</v>
      </c>
      <c r="BA747" s="329">
        <f>-SAP_Leadsheet!$E129*SAP_Spreadsheet!BA$19*SAP_Spreadsheet!BA$731</f>
        <v>-4.5325383565653675E-3</v>
      </c>
      <c r="BB747" s="329">
        <f>-SAP_Leadsheet!$E129*SAP_Spreadsheet!BB$19*SAP_Spreadsheet!BB$731</f>
        <v>-4.5478038127662688E-3</v>
      </c>
      <c r="BC747" s="329">
        <f>-SAP_Leadsheet!$E129*SAP_Spreadsheet!BC$19*SAP_Spreadsheet!BC$731</f>
        <v>-4.4044304264873827E-3</v>
      </c>
      <c r="BD747" s="329">
        <f>-SAP_Leadsheet!$E129*SAP_Spreadsheet!BD$19*SAP_Spreadsheet!BD$731</f>
        <v>-4.2897317174642735E-3</v>
      </c>
      <c r="BE747" s="329">
        <f>-SAP_Leadsheet!$E129*SAP_Spreadsheet!BE$19*SAP_Spreadsheet!BE$731</f>
        <v>-4.1750330084411643E-3</v>
      </c>
      <c r="BF747" s="329">
        <f>-SAP_Leadsheet!$E129*SAP_Spreadsheet!BF$19*SAP_Spreadsheet!BF$731</f>
        <v>-4.0603342994180551E-3</v>
      </c>
      <c r="BG747" s="329">
        <f>-SAP_Leadsheet!$E129*SAP_Spreadsheet!BG$19*SAP_Spreadsheet!BG$731</f>
        <v>-3.9456355903949459E-3</v>
      </c>
      <c r="BH747" s="329">
        <f>-SAP_Leadsheet!$E129*SAP_Spreadsheet!BH$19*SAP_Spreadsheet!BH$731</f>
        <v>-3.8309368813718367E-3</v>
      </c>
      <c r="BI747" s="329">
        <f>-SAP_Leadsheet!$E129*SAP_Spreadsheet!BI$19*SAP_Spreadsheet!BI$731</f>
        <v>-3.7162381723487275E-3</v>
      </c>
      <c r="BJ747" s="329">
        <f>-SAP_Leadsheet!$E129*SAP_Spreadsheet!BJ$19*SAP_Spreadsheet!BJ$731</f>
        <v>-3.6015394633256183E-3</v>
      </c>
      <c r="BK747" s="329">
        <f>-SAP_Leadsheet!$E129*SAP_Spreadsheet!BK$19*SAP_Spreadsheet!BK$731</f>
        <v>-3.4868407543025091E-3</v>
      </c>
      <c r="BL747" s="329">
        <f>-SAP_Leadsheet!$E129*SAP_Spreadsheet!BL$19*SAP_Spreadsheet!BL$731</f>
        <v>-3.3721420452793999E-3</v>
      </c>
      <c r="BM747" s="329">
        <f>-SAP_Leadsheet!$E129*SAP_Spreadsheet!BM$19*SAP_Spreadsheet!BM$731</f>
        <v>-3.2574433362562907E-3</v>
      </c>
      <c r="BN747" s="329">
        <f>-SAP_Leadsheet!$E129*SAP_Spreadsheet!BN$19*SAP_Spreadsheet!BN$731</f>
        <v>-3.2230623982266128E-3</v>
      </c>
      <c r="BO747" s="253"/>
      <c r="BP747" s="253"/>
      <c r="BQ747" s="253"/>
      <c r="BR747" s="253"/>
      <c r="BS747" s="253"/>
      <c r="BT747" s="253"/>
      <c r="BU747" s="253"/>
      <c r="BV747" s="253"/>
      <c r="BW747" s="253"/>
      <c r="BX747" s="253"/>
      <c r="BY747" s="253"/>
      <c r="BZ747" s="253"/>
      <c r="CA747" s="253"/>
      <c r="CB747" s="253"/>
      <c r="CC747" s="253"/>
      <c r="CD747" s="253"/>
      <c r="CE747" s="253"/>
      <c r="CF747" s="253"/>
      <c r="CG747" s="253"/>
      <c r="CH747" s="253"/>
      <c r="CI747" s="253"/>
      <c r="CJ747" s="253"/>
      <c r="CK747" s="253"/>
      <c r="CL747" s="253"/>
    </row>
    <row r="748" spans="1:90" x14ac:dyDescent="0.15">
      <c r="C748" s="87"/>
      <c r="D748" s="8" t="s">
        <v>258</v>
      </c>
      <c r="F748" s="8" t="s">
        <v>461</v>
      </c>
      <c r="G748" s="329">
        <f>-SAP_Leadsheet!$E130*SAP_Spreadsheet!G$19*SAP_Spreadsheet!G$731</f>
        <v>-4.3451323561374232E-3</v>
      </c>
      <c r="H748" s="329">
        <f>-SAP_Leadsheet!$E130*SAP_Spreadsheet!H$19*SAP_Spreadsheet!H$731</f>
        <v>-4.3162241060710014E-3</v>
      </c>
      <c r="I748" s="329">
        <f>-SAP_Leadsheet!$E130*SAP_Spreadsheet!I$19*SAP_Spreadsheet!I$731</f>
        <v>-4.2584076059381604E-3</v>
      </c>
      <c r="J748" s="329">
        <f>-SAP_Leadsheet!$E130*SAP_Spreadsheet!J$19*SAP_Spreadsheet!J$731</f>
        <v>-4.2005911058053177E-3</v>
      </c>
      <c r="K748" s="329">
        <f>-SAP_Leadsheet!$E130*SAP_Spreadsheet!K$19*SAP_Spreadsheet!K$731</f>
        <v>-4.1427746056724767E-3</v>
      </c>
      <c r="L748" s="329">
        <f>-SAP_Leadsheet!$E130*SAP_Spreadsheet!L$19*SAP_Spreadsheet!L$731</f>
        <v>-4.084958105539634E-3</v>
      </c>
      <c r="M748" s="329">
        <f>-SAP_Leadsheet!$E130*SAP_Spreadsheet!M$19*SAP_Spreadsheet!M$731</f>
        <v>-4.027141605406793E-3</v>
      </c>
      <c r="N748" s="329">
        <f>-SAP_Leadsheet!$E130*SAP_Spreadsheet!N$19*SAP_Spreadsheet!N$731</f>
        <v>-3.9693251052739503E-3</v>
      </c>
      <c r="O748" s="329">
        <f>-SAP_Leadsheet!$E130*SAP_Spreadsheet!O$19*SAP_Spreadsheet!O$731</f>
        <v>-3.9115086051411093E-3</v>
      </c>
      <c r="P748" s="329">
        <f>-SAP_Leadsheet!$E130*SAP_Spreadsheet!P$19*SAP_Spreadsheet!P$731</f>
        <v>-3.8536921050082665E-3</v>
      </c>
      <c r="Q748" s="329">
        <f>-SAP_Leadsheet!$E130*SAP_Spreadsheet!Q$19*SAP_Spreadsheet!Q$731</f>
        <v>-3.7958756048754251E-3</v>
      </c>
      <c r="R748" s="329">
        <f>-SAP_Leadsheet!$E130*SAP_Spreadsheet!R$19*SAP_Spreadsheet!R$731</f>
        <v>-3.7069271431325913E-3</v>
      </c>
      <c r="S748" s="329">
        <f>-SAP_Leadsheet!$E130*SAP_Spreadsheet!S$19*SAP_Spreadsheet!S$731</f>
        <v>-3.7423063937908028E-3</v>
      </c>
      <c r="T748" s="329">
        <f>-SAP_Leadsheet!$E130*SAP_Spreadsheet!T$19*SAP_Spreadsheet!T$731</f>
        <v>-3.6778632332581198E-3</v>
      </c>
      <c r="U748" s="329">
        <f>-SAP_Leadsheet!$E130*SAP_Spreadsheet!U$19*SAP_Spreadsheet!U$731</f>
        <v>-3.6134200727254368E-3</v>
      </c>
      <c r="V748" s="329">
        <f>-SAP_Leadsheet!$E130*SAP_Spreadsheet!V$19*SAP_Spreadsheet!V$731</f>
        <v>-3.5489769121927538E-3</v>
      </c>
      <c r="W748" s="329">
        <f>-SAP_Leadsheet!$E130*SAP_Spreadsheet!W$19*SAP_Spreadsheet!W$731</f>
        <v>-3.4845337516600703E-3</v>
      </c>
      <c r="X748" s="329">
        <f>-SAP_Leadsheet!$E130*SAP_Spreadsheet!X$19*SAP_Spreadsheet!X$731</f>
        <v>-3.4200905911273877E-3</v>
      </c>
      <c r="Y748" s="329">
        <f>-SAP_Leadsheet!$E130*SAP_Spreadsheet!Y$19*SAP_Spreadsheet!Y$731</f>
        <v>-3.3556474305947047E-3</v>
      </c>
      <c r="Z748" s="329">
        <f>-SAP_Leadsheet!$E130*SAP_Spreadsheet!Z$19*SAP_Spreadsheet!Z$731</f>
        <v>-3.2912042700620216E-3</v>
      </c>
      <c r="AA748" s="329">
        <f>-SAP_Leadsheet!$E130*SAP_Spreadsheet!AA$19*SAP_Spreadsheet!AA$731</f>
        <v>-3.2267611095293386E-3</v>
      </c>
      <c r="AB748" s="329">
        <f>-SAP_Leadsheet!$E130*SAP_Spreadsheet!AB$19*SAP_Spreadsheet!AB$731</f>
        <v>-3.1623179489966556E-3</v>
      </c>
      <c r="AC748" s="329">
        <f>-SAP_Leadsheet!$E130*SAP_Spreadsheet!AC$19*SAP_Spreadsheet!AC$731</f>
        <v>-3.0978747884639725E-3</v>
      </c>
      <c r="AD748" s="329">
        <f>-SAP_Leadsheet!$E130*SAP_Spreadsheet!AD$19*SAP_Spreadsheet!AD$731</f>
        <v>-3.1133986855280066E-3</v>
      </c>
      <c r="AE748" s="329">
        <f>-SAP_Leadsheet!$E130*SAP_Spreadsheet!AE$19*SAP_Spreadsheet!AE$731</f>
        <v>-3.0300253465888475E-3</v>
      </c>
      <c r="AF748" s="329">
        <f>-SAP_Leadsheet!$E130*SAP_Spreadsheet!AF$19*SAP_Spreadsheet!AF$731</f>
        <v>-2.9823834386236139E-3</v>
      </c>
      <c r="AG748" s="329">
        <f>-SAP_Leadsheet!$E130*SAP_Spreadsheet!AG$19*SAP_Spreadsheet!AG$731</f>
        <v>-2.9347415306583803E-3</v>
      </c>
      <c r="AH748" s="329">
        <f>-SAP_Leadsheet!$E130*SAP_Spreadsheet!AH$19*SAP_Spreadsheet!AH$731</f>
        <v>-2.8870996226931468E-3</v>
      </c>
      <c r="AI748" s="329">
        <f>-SAP_Leadsheet!$E130*SAP_Spreadsheet!AI$19*SAP_Spreadsheet!AI$731</f>
        <v>-2.8394577147279137E-3</v>
      </c>
      <c r="AJ748" s="329">
        <f>-SAP_Leadsheet!$E130*SAP_Spreadsheet!AJ$19*SAP_Spreadsheet!AJ$731</f>
        <v>-2.7918158067626797E-3</v>
      </c>
      <c r="AK748" s="329">
        <f>-SAP_Leadsheet!$E130*SAP_Spreadsheet!AK$19*SAP_Spreadsheet!AK$731</f>
        <v>-2.7441738987974466E-3</v>
      </c>
      <c r="AL748" s="329">
        <f>-SAP_Leadsheet!$E130*SAP_Spreadsheet!AL$19*SAP_Spreadsheet!AL$731</f>
        <v>-2.6965319908322126E-3</v>
      </c>
      <c r="AM748" s="329">
        <f>-SAP_Leadsheet!$E130*SAP_Spreadsheet!AM$19*SAP_Spreadsheet!AM$731</f>
        <v>-2.6488900828669794E-3</v>
      </c>
      <c r="AN748" s="329">
        <f>-SAP_Leadsheet!$E130*SAP_Spreadsheet!AN$19*SAP_Spreadsheet!AN$731</f>
        <v>-2.6012481749017459E-3</v>
      </c>
      <c r="AO748" s="329">
        <f>-SAP_Leadsheet!$E130*SAP_Spreadsheet!AO$19*SAP_Spreadsheet!AO$731</f>
        <v>-2.5536062669365123E-3</v>
      </c>
      <c r="AP748" s="329">
        <f>-SAP_Leadsheet!$E130*SAP_Spreadsheet!AP$19*SAP_Spreadsheet!AP$731</f>
        <v>-2.5764148303748674E-3</v>
      </c>
      <c r="AQ748" s="329">
        <f>-SAP_Leadsheet!$E130*SAP_Spreadsheet!AQ$19*SAP_Spreadsheet!AQ$731</f>
        <v>-2.509847174470445E-3</v>
      </c>
      <c r="AR748" s="329">
        <f>-SAP_Leadsheet!$E130*SAP_Spreadsheet!AR$19*SAP_Spreadsheet!AR$731</f>
        <v>-2.4605377997264279E-3</v>
      </c>
      <c r="AS748" s="329">
        <f>-SAP_Leadsheet!$E130*SAP_Spreadsheet!AS$19*SAP_Spreadsheet!AS$731</f>
        <v>-2.4112284249824117E-3</v>
      </c>
      <c r="AT748" s="329">
        <f>-SAP_Leadsheet!$E130*SAP_Spreadsheet!AT$19*SAP_Spreadsheet!AT$731</f>
        <v>-2.3619190502383947E-3</v>
      </c>
      <c r="AU748" s="329">
        <f>-SAP_Leadsheet!$E130*SAP_Spreadsheet!AU$19*SAP_Spreadsheet!AU$731</f>
        <v>-2.3126096754943781E-3</v>
      </c>
      <c r="AV748" s="329">
        <f>-SAP_Leadsheet!$E130*SAP_Spreadsheet!AV$19*SAP_Spreadsheet!AV$731</f>
        <v>-2.2633003007503615E-3</v>
      </c>
      <c r="AW748" s="329">
        <f>-SAP_Leadsheet!$E130*SAP_Spreadsheet!AW$19*SAP_Spreadsheet!AW$731</f>
        <v>-2.2139909260063448E-3</v>
      </c>
      <c r="AX748" s="329">
        <f>-SAP_Leadsheet!$E130*SAP_Spreadsheet!AX$19*SAP_Spreadsheet!AX$731</f>
        <v>-2.1646815512623278E-3</v>
      </c>
      <c r="AY748" s="329">
        <f>-SAP_Leadsheet!$E130*SAP_Spreadsheet!AY$19*SAP_Spreadsheet!AY$731</f>
        <v>-2.1153721765183116E-3</v>
      </c>
      <c r="AZ748" s="329">
        <f>-SAP_Leadsheet!$E130*SAP_Spreadsheet!AZ$19*SAP_Spreadsheet!AZ$731</f>
        <v>-2.0660628017742945E-3</v>
      </c>
      <c r="BA748" s="329">
        <f>-SAP_Leadsheet!$E130*SAP_Spreadsheet!BA$19*SAP_Spreadsheet!BA$731</f>
        <v>-2.0167534270302779E-3</v>
      </c>
      <c r="BB748" s="329">
        <f>-SAP_Leadsheet!$E130*SAP_Spreadsheet!BB$19*SAP_Spreadsheet!BB$731</f>
        <v>-2.023545793401266E-3</v>
      </c>
      <c r="BC748" s="329">
        <f>-SAP_Leadsheet!$E130*SAP_Spreadsheet!BC$19*SAP_Spreadsheet!BC$731</f>
        <v>-1.9597517898261945E-3</v>
      </c>
      <c r="BD748" s="329">
        <f>-SAP_Leadsheet!$E130*SAP_Spreadsheet!BD$19*SAP_Spreadsheet!BD$731</f>
        <v>-1.9087165869661371E-3</v>
      </c>
      <c r="BE748" s="329">
        <f>-SAP_Leadsheet!$E130*SAP_Spreadsheet!BE$19*SAP_Spreadsheet!BE$731</f>
        <v>-1.8576813841060798E-3</v>
      </c>
      <c r="BF748" s="329">
        <f>-SAP_Leadsheet!$E130*SAP_Spreadsheet!BF$19*SAP_Spreadsheet!BF$731</f>
        <v>-1.8066461812460226E-3</v>
      </c>
      <c r="BG748" s="329">
        <f>-SAP_Leadsheet!$E130*SAP_Spreadsheet!BG$19*SAP_Spreadsheet!BG$731</f>
        <v>-1.7556109783859655E-3</v>
      </c>
      <c r="BH748" s="329">
        <f>-SAP_Leadsheet!$E130*SAP_Spreadsheet!BH$19*SAP_Spreadsheet!BH$731</f>
        <v>-1.7045757755259081E-3</v>
      </c>
      <c r="BI748" s="329">
        <f>-SAP_Leadsheet!$E130*SAP_Spreadsheet!BI$19*SAP_Spreadsheet!BI$731</f>
        <v>-1.6535405726658509E-3</v>
      </c>
      <c r="BJ748" s="329">
        <f>-SAP_Leadsheet!$E130*SAP_Spreadsheet!BJ$19*SAP_Spreadsheet!BJ$731</f>
        <v>-1.6025053698057936E-3</v>
      </c>
      <c r="BK748" s="329">
        <f>-SAP_Leadsheet!$E130*SAP_Spreadsheet!BK$19*SAP_Spreadsheet!BK$731</f>
        <v>-1.5514701669457362E-3</v>
      </c>
      <c r="BL748" s="329">
        <f>-SAP_Leadsheet!$E130*SAP_Spreadsheet!BL$19*SAP_Spreadsheet!BL$731</f>
        <v>-1.5004349640856793E-3</v>
      </c>
      <c r="BM748" s="329">
        <f>-SAP_Leadsheet!$E130*SAP_Spreadsheet!BM$19*SAP_Spreadsheet!BM$731</f>
        <v>-1.4493997612256219E-3</v>
      </c>
      <c r="BN748" s="329">
        <f>-SAP_Leadsheet!$E130*SAP_Spreadsheet!BN$19*SAP_Spreadsheet!BN$731</f>
        <v>-1.4341019591683193E-3</v>
      </c>
      <c r="BO748" s="253"/>
      <c r="BP748" s="253"/>
      <c r="BQ748" s="253"/>
      <c r="BR748" s="253"/>
      <c r="BS748" s="253"/>
      <c r="BT748" s="253"/>
      <c r="BU748" s="253"/>
      <c r="BV748" s="253"/>
      <c r="BW748" s="253"/>
      <c r="BX748" s="253"/>
      <c r="BY748" s="253"/>
      <c r="BZ748" s="253"/>
      <c r="CA748" s="253"/>
      <c r="CB748" s="253"/>
      <c r="CC748" s="253"/>
      <c r="CD748" s="253"/>
      <c r="CE748" s="253"/>
      <c r="CF748" s="253"/>
      <c r="CG748" s="253"/>
      <c r="CH748" s="253"/>
      <c r="CI748" s="253"/>
      <c r="CJ748" s="253"/>
      <c r="CK748" s="253"/>
      <c r="CL748" s="253"/>
    </row>
    <row r="749" spans="1:90" x14ac:dyDescent="0.15">
      <c r="C749" s="87"/>
      <c r="D749" s="8" t="s">
        <v>260</v>
      </c>
      <c r="F749" s="8" t="s">
        <v>461</v>
      </c>
      <c r="G749" s="329">
        <f>-SAP_Leadsheet!$E131*SAP_Spreadsheet!G$19*SAP_Spreadsheet!G$731</f>
        <v>-4.1054170649142052E-3</v>
      </c>
      <c r="H749" s="329">
        <f>-SAP_Leadsheet!$E131*SAP_Spreadsheet!H$19*SAP_Spreadsheet!H$731</f>
        <v>-4.078103645342104E-3</v>
      </c>
      <c r="I749" s="329">
        <f>-SAP_Leadsheet!$E131*SAP_Spreadsheet!I$19*SAP_Spreadsheet!I$731</f>
        <v>-4.0234768061979034E-3</v>
      </c>
      <c r="J749" s="329">
        <f>-SAP_Leadsheet!$E131*SAP_Spreadsheet!J$19*SAP_Spreadsheet!J$731</f>
        <v>-3.9688499670537019E-3</v>
      </c>
      <c r="K749" s="329">
        <f>-SAP_Leadsheet!$E131*SAP_Spreadsheet!K$19*SAP_Spreadsheet!K$731</f>
        <v>-3.9142231279095004E-3</v>
      </c>
      <c r="L749" s="329">
        <f>-SAP_Leadsheet!$E131*SAP_Spreadsheet!L$19*SAP_Spreadsheet!L$731</f>
        <v>-3.8595962887652989E-3</v>
      </c>
      <c r="M749" s="329">
        <f>-SAP_Leadsheet!$E131*SAP_Spreadsheet!M$19*SAP_Spreadsheet!M$731</f>
        <v>-3.8049694496210978E-3</v>
      </c>
      <c r="N749" s="329">
        <f>-SAP_Leadsheet!$E131*SAP_Spreadsheet!N$19*SAP_Spreadsheet!N$731</f>
        <v>-3.7503426104768963E-3</v>
      </c>
      <c r="O749" s="329">
        <f>-SAP_Leadsheet!$E131*SAP_Spreadsheet!O$19*SAP_Spreadsheet!O$731</f>
        <v>-3.6957157713326952E-3</v>
      </c>
      <c r="P749" s="329">
        <f>-SAP_Leadsheet!$E131*SAP_Spreadsheet!P$19*SAP_Spreadsheet!P$731</f>
        <v>-3.6410889321884933E-3</v>
      </c>
      <c r="Q749" s="329">
        <f>-SAP_Leadsheet!$E131*SAP_Spreadsheet!Q$19*SAP_Spreadsheet!Q$731</f>
        <v>-3.5864620930442927E-3</v>
      </c>
      <c r="R749" s="329">
        <f>-SAP_Leadsheet!$E131*SAP_Spreadsheet!R$19*SAP_Spreadsheet!R$731</f>
        <v>-3.5024208020532134E-3</v>
      </c>
      <c r="S749" s="329">
        <f>-SAP_Leadsheet!$E131*SAP_Spreadsheet!S$19*SAP_Spreadsheet!S$731</f>
        <v>-3.5358482255449146E-3</v>
      </c>
      <c r="T749" s="329">
        <f>-SAP_Leadsheet!$E131*SAP_Spreadsheet!T$19*SAP_Spreadsheet!T$731</f>
        <v>-3.4749603102218777E-3</v>
      </c>
      <c r="U749" s="329">
        <f>-SAP_Leadsheet!$E131*SAP_Spreadsheet!U$19*SAP_Spreadsheet!U$731</f>
        <v>-3.4140723948988413E-3</v>
      </c>
      <c r="V749" s="329">
        <f>-SAP_Leadsheet!$E131*SAP_Spreadsheet!V$19*SAP_Spreadsheet!V$731</f>
        <v>-3.3531844795758044E-3</v>
      </c>
      <c r="W749" s="329">
        <f>-SAP_Leadsheet!$E131*SAP_Spreadsheet!W$19*SAP_Spreadsheet!W$731</f>
        <v>-3.2922965642527679E-3</v>
      </c>
      <c r="X749" s="329">
        <f>-SAP_Leadsheet!$E131*SAP_Spreadsheet!X$19*SAP_Spreadsheet!X$731</f>
        <v>-3.231408648929731E-3</v>
      </c>
      <c r="Y749" s="329">
        <f>-SAP_Leadsheet!$E131*SAP_Spreadsheet!Y$19*SAP_Spreadsheet!Y$731</f>
        <v>-3.1705207336066941E-3</v>
      </c>
      <c r="Z749" s="329">
        <f>-SAP_Leadsheet!$E131*SAP_Spreadsheet!Z$19*SAP_Spreadsheet!Z$731</f>
        <v>-3.1096328182836576E-3</v>
      </c>
      <c r="AA749" s="329">
        <f>-SAP_Leadsheet!$E131*SAP_Spreadsheet!AA$19*SAP_Spreadsheet!AA$731</f>
        <v>-3.0487449029606207E-3</v>
      </c>
      <c r="AB749" s="329">
        <f>-SAP_Leadsheet!$E131*SAP_Spreadsheet!AB$19*SAP_Spreadsheet!AB$731</f>
        <v>-2.9878569876375842E-3</v>
      </c>
      <c r="AC749" s="329">
        <f>-SAP_Leadsheet!$E131*SAP_Spreadsheet!AC$19*SAP_Spreadsheet!AC$731</f>
        <v>-2.9269690723145473E-3</v>
      </c>
      <c r="AD749" s="329">
        <f>-SAP_Leadsheet!$E131*SAP_Spreadsheet!AD$19*SAP_Spreadsheet!AD$731</f>
        <v>-2.941636536202186E-3</v>
      </c>
      <c r="AE749" s="329">
        <f>-SAP_Leadsheet!$E131*SAP_Spreadsheet!AE$19*SAP_Spreadsheet!AE$731</f>
        <v>-2.8628627957530068E-3</v>
      </c>
      <c r="AF749" s="329">
        <f>-SAP_Leadsheet!$E131*SAP_Spreadsheet!AF$19*SAP_Spreadsheet!AF$731</f>
        <v>-2.8178492297820474E-3</v>
      </c>
      <c r="AG749" s="329">
        <f>-SAP_Leadsheet!$E131*SAP_Spreadsheet!AG$19*SAP_Spreadsheet!AG$731</f>
        <v>-2.7728356638110885E-3</v>
      </c>
      <c r="AH749" s="329">
        <f>-SAP_Leadsheet!$E131*SAP_Spreadsheet!AH$19*SAP_Spreadsheet!AH$731</f>
        <v>-2.7278220978401292E-3</v>
      </c>
      <c r="AI749" s="329">
        <f>-SAP_Leadsheet!$E131*SAP_Spreadsheet!AI$19*SAP_Spreadsheet!AI$731</f>
        <v>-2.6828085318691694E-3</v>
      </c>
      <c r="AJ749" s="329">
        <f>-SAP_Leadsheet!$E131*SAP_Spreadsheet!AJ$19*SAP_Spreadsheet!AJ$731</f>
        <v>-2.6377949658982105E-3</v>
      </c>
      <c r="AK749" s="329">
        <f>-SAP_Leadsheet!$E131*SAP_Spreadsheet!AK$19*SAP_Spreadsheet!AK$731</f>
        <v>-2.5927813999272512E-3</v>
      </c>
      <c r="AL749" s="329">
        <f>-SAP_Leadsheet!$E131*SAP_Spreadsheet!AL$19*SAP_Spreadsheet!AL$731</f>
        <v>-2.5477678339562923E-3</v>
      </c>
      <c r="AM749" s="329">
        <f>-SAP_Leadsheet!$E131*SAP_Spreadsheet!AM$19*SAP_Spreadsheet!AM$731</f>
        <v>-2.5027542679853325E-3</v>
      </c>
      <c r="AN749" s="329">
        <f>-SAP_Leadsheet!$E131*SAP_Spreadsheet!AN$19*SAP_Spreadsheet!AN$731</f>
        <v>-2.4577407020143732E-3</v>
      </c>
      <c r="AO749" s="329">
        <f>-SAP_Leadsheet!$E131*SAP_Spreadsheet!AO$19*SAP_Spreadsheet!AO$731</f>
        <v>-2.4127271360434143E-3</v>
      </c>
      <c r="AP749" s="329">
        <f>-SAP_Leadsheet!$E131*SAP_Spreadsheet!AP$19*SAP_Spreadsheet!AP$731</f>
        <v>-2.4342773807520101E-3</v>
      </c>
      <c r="AQ749" s="329">
        <f>-SAP_Leadsheet!$E131*SAP_Spreadsheet!AQ$19*SAP_Spreadsheet!AQ$731</f>
        <v>-2.3713821756990877E-3</v>
      </c>
      <c r="AR749" s="329">
        <f>-SAP_Leadsheet!$E131*SAP_Spreadsheet!AR$19*SAP_Spreadsheet!AR$731</f>
        <v>-2.3247931349191448E-3</v>
      </c>
      <c r="AS749" s="329">
        <f>-SAP_Leadsheet!$E131*SAP_Spreadsheet!AS$19*SAP_Spreadsheet!AS$731</f>
        <v>-2.2782040941392015E-3</v>
      </c>
      <c r="AT749" s="329">
        <f>-SAP_Leadsheet!$E131*SAP_Spreadsheet!AT$19*SAP_Spreadsheet!AT$731</f>
        <v>-2.231615053359259E-3</v>
      </c>
      <c r="AU749" s="329">
        <f>-SAP_Leadsheet!$E131*SAP_Spreadsheet!AU$19*SAP_Spreadsheet!AU$731</f>
        <v>-2.1850260125793161E-3</v>
      </c>
      <c r="AV749" s="329">
        <f>-SAP_Leadsheet!$E131*SAP_Spreadsheet!AV$19*SAP_Spreadsheet!AV$731</f>
        <v>-2.1384369717993732E-3</v>
      </c>
      <c r="AW749" s="329">
        <f>-SAP_Leadsheet!$E131*SAP_Spreadsheet!AW$19*SAP_Spreadsheet!AW$731</f>
        <v>-2.0918479310194304E-3</v>
      </c>
      <c r="AX749" s="329">
        <f>-SAP_Leadsheet!$E131*SAP_Spreadsheet!AX$19*SAP_Spreadsheet!AX$731</f>
        <v>-2.0452588902394875E-3</v>
      </c>
      <c r="AY749" s="329">
        <f>-SAP_Leadsheet!$E131*SAP_Spreadsheet!AY$19*SAP_Spreadsheet!AY$731</f>
        <v>-1.9986698494595446E-3</v>
      </c>
      <c r="AZ749" s="329">
        <f>-SAP_Leadsheet!$E131*SAP_Spreadsheet!AZ$19*SAP_Spreadsheet!AZ$731</f>
        <v>-1.9520808086796017E-3</v>
      </c>
      <c r="BA749" s="329">
        <f>-SAP_Leadsheet!$E131*SAP_Spreadsheet!BA$19*SAP_Spreadsheet!BA$731</f>
        <v>-1.9054917678996588E-3</v>
      </c>
      <c r="BB749" s="329">
        <f>-SAP_Leadsheet!$E131*SAP_Spreadsheet!BB$19*SAP_Spreadsheet!BB$731</f>
        <v>-1.9119094082670957E-3</v>
      </c>
      <c r="BC749" s="329">
        <f>-SAP_Leadsheet!$E131*SAP_Spreadsheet!BC$19*SAP_Spreadsheet!BC$731</f>
        <v>-1.8516348367580446E-3</v>
      </c>
      <c r="BD749" s="329">
        <f>-SAP_Leadsheet!$E131*SAP_Spreadsheet!BD$19*SAP_Spreadsheet!BD$731</f>
        <v>-1.803415179550804E-3</v>
      </c>
      <c r="BE749" s="329">
        <f>-SAP_Leadsheet!$E131*SAP_Spreadsheet!BE$19*SAP_Spreadsheet!BE$731</f>
        <v>-1.7551955223435631E-3</v>
      </c>
      <c r="BF749" s="329">
        <f>-SAP_Leadsheet!$E131*SAP_Spreadsheet!BF$19*SAP_Spreadsheet!BF$731</f>
        <v>-1.7069758651363221E-3</v>
      </c>
      <c r="BG749" s="329">
        <f>-SAP_Leadsheet!$E131*SAP_Spreadsheet!BG$19*SAP_Spreadsheet!BG$731</f>
        <v>-1.6587562079290812E-3</v>
      </c>
      <c r="BH749" s="329">
        <f>-SAP_Leadsheet!$E131*SAP_Spreadsheet!BH$19*SAP_Spreadsheet!BH$731</f>
        <v>-1.6105365507218404E-3</v>
      </c>
      <c r="BI749" s="329">
        <f>-SAP_Leadsheet!$E131*SAP_Spreadsheet!BI$19*SAP_Spreadsheet!BI$731</f>
        <v>-1.5623168935145993E-3</v>
      </c>
      <c r="BJ749" s="329">
        <f>-SAP_Leadsheet!$E131*SAP_Spreadsheet!BJ$19*SAP_Spreadsheet!BJ$731</f>
        <v>-1.5140972363073587E-3</v>
      </c>
      <c r="BK749" s="329">
        <f>-SAP_Leadsheet!$E131*SAP_Spreadsheet!BK$19*SAP_Spreadsheet!BK$731</f>
        <v>-1.4658775791001179E-3</v>
      </c>
      <c r="BL749" s="329">
        <f>-SAP_Leadsheet!$E131*SAP_Spreadsheet!BL$19*SAP_Spreadsheet!BL$731</f>
        <v>-1.417657921892877E-3</v>
      </c>
      <c r="BM749" s="329">
        <f>-SAP_Leadsheet!$E131*SAP_Spreadsheet!BM$19*SAP_Spreadsheet!BM$731</f>
        <v>-1.369438264685636E-3</v>
      </c>
      <c r="BN749" s="329">
        <f>-SAP_Leadsheet!$E131*SAP_Spreadsheet!BN$19*SAP_Spreadsheet!BN$731</f>
        <v>-1.3549844224377654E-3</v>
      </c>
      <c r="BO749" s="253"/>
      <c r="BP749" s="253"/>
      <c r="BQ749" s="253"/>
      <c r="BR749" s="253"/>
      <c r="BS749" s="253"/>
      <c r="BT749" s="253"/>
      <c r="BU749" s="253"/>
      <c r="BV749" s="253"/>
      <c r="BW749" s="253"/>
      <c r="BX749" s="253"/>
      <c r="BY749" s="253"/>
      <c r="BZ749" s="253"/>
      <c r="CA749" s="253"/>
      <c r="CB749" s="253"/>
      <c r="CC749" s="253"/>
      <c r="CD749" s="253"/>
      <c r="CE749" s="253"/>
      <c r="CF749" s="253"/>
      <c r="CG749" s="253"/>
      <c r="CH749" s="253"/>
      <c r="CI749" s="253"/>
      <c r="CJ749" s="253"/>
      <c r="CK749" s="253"/>
      <c r="CL749" s="253"/>
    </row>
    <row r="750" spans="1:90" x14ac:dyDescent="0.15">
      <c r="C750" s="87"/>
      <c r="D750" s="363" t="s">
        <v>537</v>
      </c>
      <c r="E750" s="363"/>
      <c r="F750" s="87" t="s">
        <v>461</v>
      </c>
      <c r="G750" s="330">
        <f t="shared" ref="G750:BN750" si="88">SUM(G746:G749)</f>
        <v>-3.2411531503775994E-2</v>
      </c>
      <c r="H750" s="330">
        <f t="shared" si="88"/>
        <v>-3.2195896954364998E-2</v>
      </c>
      <c r="I750" s="330">
        <f t="shared" si="88"/>
        <v>-3.1764627855543008E-2</v>
      </c>
      <c r="J750" s="330">
        <f t="shared" si="88"/>
        <v>-3.1333358756721011E-2</v>
      </c>
      <c r="K750" s="330">
        <f t="shared" si="88"/>
        <v>-3.0902089657899017E-2</v>
      </c>
      <c r="L750" s="330">
        <f t="shared" si="88"/>
        <v>-3.047082055907702E-2</v>
      </c>
      <c r="M750" s="330">
        <f t="shared" si="88"/>
        <v>-3.003955146025503E-2</v>
      </c>
      <c r="N750" s="330">
        <f t="shared" si="88"/>
        <v>-2.9608282361433029E-2</v>
      </c>
      <c r="O750" s="330">
        <f t="shared" si="88"/>
        <v>-2.9177013262611042E-2</v>
      </c>
      <c r="P750" s="330">
        <f t="shared" si="88"/>
        <v>-2.8745744163789042E-2</v>
      </c>
      <c r="Q750" s="330">
        <f t="shared" si="88"/>
        <v>-2.8314475064967051E-2</v>
      </c>
      <c r="R750" s="330">
        <f t="shared" si="88"/>
        <v>-2.7650984143702446E-2</v>
      </c>
      <c r="S750" s="330">
        <f t="shared" si="88"/>
        <v>-2.7914887657635439E-2</v>
      </c>
      <c r="T750" s="330">
        <f t="shared" si="88"/>
        <v>-2.7434188485179235E-2</v>
      </c>
      <c r="U750" s="330">
        <f t="shared" si="88"/>
        <v>-2.6953489312723018E-2</v>
      </c>
      <c r="V750" s="330">
        <f t="shared" si="88"/>
        <v>-2.6472790140266819E-2</v>
      </c>
      <c r="W750" s="330">
        <f t="shared" si="88"/>
        <v>-2.5992090967810605E-2</v>
      </c>
      <c r="X750" s="330">
        <f t="shared" si="88"/>
        <v>-2.5511391795354402E-2</v>
      </c>
      <c r="Y750" s="330">
        <f t="shared" si="88"/>
        <v>-2.5030692622898199E-2</v>
      </c>
      <c r="Z750" s="330">
        <f t="shared" si="88"/>
        <v>-2.4549993450441985E-2</v>
      </c>
      <c r="AA750" s="330">
        <f t="shared" si="88"/>
        <v>-2.4069294277985782E-2</v>
      </c>
      <c r="AB750" s="330">
        <f t="shared" si="88"/>
        <v>-2.3588595105529572E-2</v>
      </c>
      <c r="AC750" s="330">
        <f t="shared" si="88"/>
        <v>-2.3107895933073365E-2</v>
      </c>
      <c r="AD750" s="330">
        <f t="shared" si="88"/>
        <v>-2.3223692930152549E-2</v>
      </c>
      <c r="AE750" s="330">
        <f t="shared" si="88"/>
        <v>-2.2601788375787326E-2</v>
      </c>
      <c r="AF750" s="330">
        <f t="shared" si="88"/>
        <v>-2.224641434472149E-2</v>
      </c>
      <c r="AG750" s="330">
        <f t="shared" si="88"/>
        <v>-2.1891040313655647E-2</v>
      </c>
      <c r="AH750" s="330">
        <f t="shared" si="88"/>
        <v>-2.1535666282589811E-2</v>
      </c>
      <c r="AI750" s="330">
        <f t="shared" si="88"/>
        <v>-2.1180292251523972E-2</v>
      </c>
      <c r="AJ750" s="330">
        <f t="shared" si="88"/>
        <v>-2.0824918220458132E-2</v>
      </c>
      <c r="AK750" s="330">
        <f t="shared" si="88"/>
        <v>-2.0469544189392293E-2</v>
      </c>
      <c r="AL750" s="330">
        <f t="shared" si="88"/>
        <v>-2.0114170158326453E-2</v>
      </c>
      <c r="AM750" s="330">
        <f t="shared" si="88"/>
        <v>-1.9758796127260614E-2</v>
      </c>
      <c r="AN750" s="330">
        <f t="shared" si="88"/>
        <v>-1.9403422096194778E-2</v>
      </c>
      <c r="AO750" s="330">
        <f t="shared" si="88"/>
        <v>-1.9048048065128942E-2</v>
      </c>
      <c r="AP750" s="330">
        <f t="shared" si="88"/>
        <v>-1.9218183382501704E-2</v>
      </c>
      <c r="AQ750" s="330">
        <f t="shared" si="88"/>
        <v>-1.8721637017594963E-2</v>
      </c>
      <c r="AR750" s="330">
        <f t="shared" si="88"/>
        <v>-1.8353824895441816E-2</v>
      </c>
      <c r="AS750" s="330">
        <f t="shared" si="88"/>
        <v>-1.7986012773288675E-2</v>
      </c>
      <c r="AT750" s="330">
        <f t="shared" si="88"/>
        <v>-1.7618200651135528E-2</v>
      </c>
      <c r="AU750" s="330">
        <f t="shared" si="88"/>
        <v>-1.7250388528982388E-2</v>
      </c>
      <c r="AV750" s="330">
        <f t="shared" si="88"/>
        <v>-1.6882576406829247E-2</v>
      </c>
      <c r="AW750" s="330">
        <f t="shared" si="88"/>
        <v>-1.6514764284676103E-2</v>
      </c>
      <c r="AX750" s="330">
        <f t="shared" si="88"/>
        <v>-1.614695216252296E-2</v>
      </c>
      <c r="AY750" s="330">
        <f t="shared" si="88"/>
        <v>-1.5779140040369816E-2</v>
      </c>
      <c r="AZ750" s="330">
        <f t="shared" si="88"/>
        <v>-1.5411327918216672E-2</v>
      </c>
      <c r="BA750" s="330">
        <f t="shared" si="88"/>
        <v>-1.5043515796063528E-2</v>
      </c>
      <c r="BB750" s="330">
        <f t="shared" si="88"/>
        <v>-1.5094181915890121E-2</v>
      </c>
      <c r="BC750" s="330">
        <f t="shared" si="88"/>
        <v>-1.4618324982854494E-2</v>
      </c>
      <c r="BD750" s="330">
        <f t="shared" si="88"/>
        <v>-1.4237639436425989E-2</v>
      </c>
      <c r="BE750" s="330">
        <f t="shared" si="88"/>
        <v>-1.3856953889997487E-2</v>
      </c>
      <c r="BF750" s="330">
        <f t="shared" si="88"/>
        <v>-1.3476268343568982E-2</v>
      </c>
      <c r="BG750" s="330">
        <f t="shared" si="88"/>
        <v>-1.3095582797140478E-2</v>
      </c>
      <c r="BH750" s="330">
        <f t="shared" si="88"/>
        <v>-1.2714897250711977E-2</v>
      </c>
      <c r="BI750" s="330">
        <f t="shared" si="88"/>
        <v>-1.2334211704283473E-2</v>
      </c>
      <c r="BJ750" s="330">
        <f t="shared" si="88"/>
        <v>-1.1953526157854971E-2</v>
      </c>
      <c r="BK750" s="330">
        <f t="shared" si="88"/>
        <v>-1.1572840611426466E-2</v>
      </c>
      <c r="BL750" s="330">
        <f t="shared" si="88"/>
        <v>-1.1192155064997964E-2</v>
      </c>
      <c r="BM750" s="330">
        <f t="shared" si="88"/>
        <v>-1.0811469518569459E-2</v>
      </c>
      <c r="BN750" s="330">
        <f t="shared" si="88"/>
        <v>-1.0697359026027514E-2</v>
      </c>
      <c r="BO750" s="364"/>
      <c r="BP750" s="364"/>
      <c r="BQ750" s="364"/>
      <c r="BR750" s="364"/>
      <c r="BS750" s="364"/>
      <c r="BT750" s="364"/>
      <c r="BU750" s="364"/>
      <c r="BV750" s="364"/>
      <c r="BW750" s="364"/>
      <c r="BX750" s="364"/>
      <c r="BY750" s="364"/>
      <c r="BZ750" s="364"/>
      <c r="CA750" s="364"/>
      <c r="CB750" s="364"/>
      <c r="CC750" s="364"/>
      <c r="CD750" s="364"/>
      <c r="CE750" s="364"/>
      <c r="CF750" s="364"/>
      <c r="CG750" s="364"/>
      <c r="CH750" s="364"/>
      <c r="CI750" s="364"/>
      <c r="CJ750" s="364"/>
      <c r="CK750" s="364"/>
      <c r="CL750" s="364"/>
    </row>
    <row r="751" spans="1:90" x14ac:dyDescent="0.15">
      <c r="G751" s="329"/>
      <c r="H751" s="329"/>
      <c r="I751" s="329"/>
      <c r="J751" s="329"/>
      <c r="K751" s="329"/>
      <c r="L751" s="329"/>
      <c r="M751" s="329"/>
      <c r="N751" s="329"/>
      <c r="O751" s="329"/>
      <c r="P751" s="329"/>
      <c r="Q751" s="329"/>
      <c r="R751" s="329"/>
      <c r="S751" s="329"/>
      <c r="T751" s="329"/>
      <c r="U751" s="329"/>
      <c r="V751" s="329"/>
      <c r="W751" s="329"/>
      <c r="X751" s="329"/>
      <c r="Y751" s="329"/>
      <c r="Z751" s="329"/>
      <c r="AA751" s="329"/>
      <c r="AB751" s="329"/>
      <c r="AC751" s="329"/>
      <c r="AD751" s="329"/>
      <c r="AE751" s="329"/>
      <c r="AF751" s="329"/>
      <c r="AG751" s="329"/>
      <c r="AH751" s="329"/>
      <c r="AI751" s="329"/>
      <c r="AJ751" s="329"/>
      <c r="AK751" s="329"/>
      <c r="AL751" s="329"/>
      <c r="AM751" s="329"/>
      <c r="AN751" s="329"/>
      <c r="AO751" s="329"/>
      <c r="AP751" s="329"/>
      <c r="AQ751" s="329"/>
      <c r="AR751" s="329"/>
      <c r="AS751" s="329"/>
      <c r="AT751" s="329"/>
      <c r="AU751" s="329"/>
      <c r="AV751" s="329"/>
      <c r="AW751" s="329"/>
      <c r="AX751" s="329"/>
      <c r="AY751" s="329"/>
      <c r="AZ751" s="329"/>
      <c r="BA751" s="329"/>
      <c r="BB751" s="329"/>
      <c r="BC751" s="329"/>
      <c r="BD751" s="329"/>
      <c r="BE751" s="329"/>
      <c r="BF751" s="329"/>
      <c r="BG751" s="329"/>
      <c r="BH751" s="329"/>
      <c r="BI751" s="329"/>
      <c r="BJ751" s="329"/>
      <c r="BK751" s="329"/>
      <c r="BL751" s="329"/>
      <c r="BM751" s="329"/>
      <c r="BN751" s="329"/>
    </row>
    <row r="752" spans="1:90" x14ac:dyDescent="0.15">
      <c r="D752" s="87" t="s">
        <v>538</v>
      </c>
      <c r="F752" s="87" t="s">
        <v>461</v>
      </c>
      <c r="G752" s="330">
        <f t="shared" ref="G752:BN752" si="89">G720+G729+G744+G750+G736</f>
        <v>-0.39290319314241789</v>
      </c>
      <c r="H752" s="330">
        <f t="shared" ca="1" si="89"/>
        <v>-3.9600616872431181E-2</v>
      </c>
      <c r="I752" s="330">
        <f t="shared" ca="1" si="89"/>
        <v>-3.9069550907112692E-2</v>
      </c>
      <c r="J752" s="330">
        <f t="shared" ca="1" si="89"/>
        <v>-3.8538484941794182E-2</v>
      </c>
      <c r="K752" s="330">
        <f t="shared" ca="1" si="89"/>
        <v>-3.8007418976475679E-2</v>
      </c>
      <c r="L752" s="330">
        <f t="shared" ca="1" si="89"/>
        <v>-3.7476353011157169E-2</v>
      </c>
      <c r="M752" s="330">
        <f t="shared" ca="1" si="89"/>
        <v>-3.6945287045838673E-2</v>
      </c>
      <c r="N752" s="330">
        <f t="shared" ca="1" si="89"/>
        <v>-3.641422108052017E-2</v>
      </c>
      <c r="O752" s="330">
        <f t="shared" ca="1" si="89"/>
        <v>-3.5883155115201675E-2</v>
      </c>
      <c r="P752" s="330">
        <f t="shared" ca="1" si="89"/>
        <v>-3.5352089149883165E-2</v>
      </c>
      <c r="Q752" s="330">
        <f t="shared" ca="1" si="89"/>
        <v>-3.4821023184564669E-2</v>
      </c>
      <c r="R752" s="330">
        <f t="shared" ca="1" si="89"/>
        <v>-3.3954998622536203E-2</v>
      </c>
      <c r="S752" s="330">
        <f t="shared" ca="1" si="89"/>
        <v>-3.4126285142083025E-2</v>
      </c>
      <c r="T752" s="330">
        <f t="shared" ca="1" si="89"/>
        <v>-3.3537780846893406E-2</v>
      </c>
      <c r="U752" s="330">
        <f t="shared" ca="1" si="89"/>
        <v>-3.2949276551703773E-2</v>
      </c>
      <c r="V752" s="330">
        <f t="shared" ca="1" si="89"/>
        <v>-3.2360772256514153E-2</v>
      </c>
      <c r="W752" s="330">
        <f t="shared" ca="1" si="89"/>
        <v>-3.1772267961324527E-2</v>
      </c>
      <c r="X752" s="330">
        <f t="shared" ca="1" si="89"/>
        <v>-3.1183763666134911E-2</v>
      </c>
      <c r="Y752" s="330">
        <f t="shared" ca="1" si="89"/>
        <v>-3.0595259370945295E-2</v>
      </c>
      <c r="Z752" s="330">
        <f t="shared" ca="1" si="89"/>
        <v>-3.0006755075755665E-2</v>
      </c>
      <c r="AA752" s="330">
        <f t="shared" ca="1" si="89"/>
        <v>-2.9418250780566046E-2</v>
      </c>
      <c r="AB752" s="330">
        <f t="shared" ca="1" si="89"/>
        <v>-2.8829746485376419E-2</v>
      </c>
      <c r="AC752" s="330">
        <f t="shared" ca="1" si="89"/>
        <v>-2.8241242190186804E-2</v>
      </c>
      <c r="AD752" s="330">
        <f t="shared" ca="1" si="89"/>
        <v>-2.8184401171295875E-2</v>
      </c>
      <c r="AE752" s="330">
        <f t="shared" ca="1" si="89"/>
        <v>-2.7479811239394296E-2</v>
      </c>
      <c r="AF752" s="330">
        <f t="shared" ca="1" si="89"/>
        <v>-2.7047188421164825E-2</v>
      </c>
      <c r="AG752" s="330">
        <f t="shared" ca="1" si="89"/>
        <v>-2.6614565602935354E-2</v>
      </c>
      <c r="AH752" s="330">
        <f t="shared" ca="1" si="89"/>
        <v>-2.6181942784705887E-2</v>
      </c>
      <c r="AI752" s="330">
        <f t="shared" ca="1" si="89"/>
        <v>-2.5749319966476416E-2</v>
      </c>
      <c r="AJ752" s="330">
        <f t="shared" ca="1" si="89"/>
        <v>-2.5316697148246942E-2</v>
      </c>
      <c r="AK752" s="330">
        <f t="shared" ca="1" si="89"/>
        <v>-2.4884074330017471E-2</v>
      </c>
      <c r="AL752" s="330">
        <f t="shared" ca="1" si="89"/>
        <v>-2.4451451511788E-2</v>
      </c>
      <c r="AM752" s="330">
        <f t="shared" ca="1" si="89"/>
        <v>-2.4018828693558529E-2</v>
      </c>
      <c r="AN752" s="330">
        <f t="shared" ca="1" si="89"/>
        <v>-2.3586205875329062E-2</v>
      </c>
      <c r="AO752" s="330">
        <f t="shared" ca="1" si="89"/>
        <v>-2.3153583057099594E-2</v>
      </c>
      <c r="AP752" s="330">
        <f t="shared" ca="1" si="89"/>
        <v>-2.3208188731326945E-2</v>
      </c>
      <c r="AQ752" s="330">
        <f t="shared" ca="1" si="89"/>
        <v>-2.2631513998555817E-2</v>
      </c>
      <c r="AR752" s="330">
        <f t="shared" ca="1" si="89"/>
        <v>-2.2186199381688313E-2</v>
      </c>
      <c r="AS752" s="330">
        <f t="shared" ca="1" si="89"/>
        <v>-2.1740884764820816E-2</v>
      </c>
      <c r="AT752" s="330">
        <f t="shared" ca="1" si="89"/>
        <v>-2.1295570147953309E-2</v>
      </c>
      <c r="AU752" s="330">
        <f t="shared" ca="1" si="89"/>
        <v>-2.0850255531085809E-2</v>
      </c>
      <c r="AV752" s="330">
        <f t="shared" ca="1" si="89"/>
        <v>-2.0404940914218309E-2</v>
      </c>
      <c r="AW752" s="330">
        <f t="shared" ca="1" si="89"/>
        <v>-1.9959626297350805E-2</v>
      </c>
      <c r="AX752" s="330">
        <f t="shared" ca="1" si="89"/>
        <v>-1.9514311680483301E-2</v>
      </c>
      <c r="AY752" s="330">
        <f t="shared" ca="1" si="89"/>
        <v>-1.9068997063615804E-2</v>
      </c>
      <c r="AZ752" s="330">
        <f t="shared" ca="1" si="89"/>
        <v>-1.8623682446748301E-2</v>
      </c>
      <c r="BA752" s="330">
        <f t="shared" ca="1" si="89"/>
        <v>-1.8178367829880797E-2</v>
      </c>
      <c r="BB752" s="330">
        <f t="shared" ca="1" si="89"/>
        <v>-1.812506741835429E-2</v>
      </c>
      <c r="BC752" s="330">
        <f t="shared" ca="1" si="89"/>
        <v>-1.7569504132781962E-2</v>
      </c>
      <c r="BD752" s="330">
        <f t="shared" ca="1" si="89"/>
        <v>-1.7111053504324094E-2</v>
      </c>
      <c r="BE752" s="330">
        <f t="shared" ca="1" si="89"/>
        <v>-1.6652602875866236E-2</v>
      </c>
      <c r="BF752" s="330">
        <f t="shared" ca="1" si="89"/>
        <v>-1.6194152247408368E-2</v>
      </c>
      <c r="BG752" s="330">
        <f t="shared" ca="1" si="89"/>
        <v>-1.57357016189505E-2</v>
      </c>
      <c r="BH752" s="330">
        <f t="shared" ca="1" si="89"/>
        <v>-1.5277250990492638E-2</v>
      </c>
      <c r="BI752" s="330">
        <f t="shared" ca="1" si="89"/>
        <v>-1.4818800362034774E-2</v>
      </c>
      <c r="BJ752" s="330">
        <f t="shared" ca="1" si="89"/>
        <v>-1.4360349733576909E-2</v>
      </c>
      <c r="BK752" s="330">
        <f t="shared" ca="1" si="89"/>
        <v>-1.3901899105119044E-2</v>
      </c>
      <c r="BL752" s="330">
        <f t="shared" ca="1" si="89"/>
        <v>-1.3443448476661181E-2</v>
      </c>
      <c r="BM752" s="330">
        <f t="shared" ca="1" si="89"/>
        <v>-1.2984997848203315E-2</v>
      </c>
      <c r="BN752" s="330">
        <f t="shared" ca="1" si="89"/>
        <v>-1.2763559772323067E-2</v>
      </c>
      <c r="BO752" s="364"/>
      <c r="BP752" s="364"/>
      <c r="BQ752" s="364"/>
      <c r="BR752" s="364"/>
      <c r="BS752" s="364"/>
      <c r="BT752" s="364"/>
      <c r="BU752" s="364"/>
      <c r="BV752" s="364"/>
      <c r="BW752" s="364"/>
      <c r="BX752" s="364"/>
      <c r="BY752" s="364"/>
      <c r="BZ752" s="364"/>
      <c r="CA752" s="364"/>
      <c r="CB752" s="364"/>
      <c r="CC752" s="364"/>
      <c r="CD752" s="364"/>
      <c r="CE752" s="364"/>
      <c r="CF752" s="364"/>
      <c r="CG752" s="364"/>
      <c r="CH752" s="364"/>
      <c r="CI752" s="364"/>
      <c r="CJ752" s="364"/>
      <c r="CK752" s="364"/>
      <c r="CL752" s="364"/>
    </row>
    <row r="753" spans="1:90" x14ac:dyDescent="0.15">
      <c r="G753" s="329"/>
      <c r="H753" s="329"/>
      <c r="I753" s="329"/>
      <c r="J753" s="329"/>
      <c r="K753" s="329"/>
      <c r="L753" s="329"/>
      <c r="M753" s="329"/>
      <c r="N753" s="329"/>
      <c r="O753" s="329"/>
      <c r="P753" s="329"/>
      <c r="Q753" s="329"/>
      <c r="R753" s="329"/>
      <c r="S753" s="329"/>
      <c r="T753" s="329"/>
      <c r="U753" s="329"/>
      <c r="V753" s="329"/>
      <c r="W753" s="329"/>
      <c r="X753" s="329"/>
      <c r="Y753" s="329"/>
      <c r="Z753" s="329"/>
      <c r="AA753" s="329"/>
      <c r="AB753" s="329"/>
      <c r="AC753" s="329"/>
      <c r="AD753" s="329"/>
      <c r="AE753" s="329"/>
      <c r="AF753" s="329"/>
      <c r="AG753" s="329"/>
      <c r="AH753" s="329"/>
      <c r="AI753" s="329"/>
      <c r="AJ753" s="329"/>
      <c r="AK753" s="329"/>
      <c r="AL753" s="329"/>
      <c r="AM753" s="329"/>
      <c r="AN753" s="329"/>
      <c r="AO753" s="329"/>
      <c r="AP753" s="329"/>
      <c r="AQ753" s="329"/>
      <c r="AR753" s="329"/>
      <c r="AS753" s="329"/>
      <c r="AT753" s="329"/>
      <c r="AU753" s="329"/>
      <c r="AV753" s="329"/>
      <c r="AW753" s="329"/>
      <c r="AX753" s="329"/>
      <c r="AY753" s="329"/>
      <c r="AZ753" s="329"/>
      <c r="BA753" s="329"/>
      <c r="BB753" s="329"/>
      <c r="BC753" s="329"/>
      <c r="BD753" s="329"/>
      <c r="BE753" s="329"/>
      <c r="BF753" s="329"/>
      <c r="BG753" s="329"/>
      <c r="BH753" s="329"/>
      <c r="BI753" s="329"/>
      <c r="BJ753" s="329"/>
      <c r="BK753" s="329"/>
      <c r="BL753" s="329"/>
      <c r="BM753" s="329"/>
      <c r="BN753" s="329"/>
    </row>
    <row r="754" spans="1:90" ht="14" thickBot="1" x14ac:dyDescent="0.2">
      <c r="A754" s="317">
        <v>6</v>
      </c>
      <c r="B754" s="318" t="s">
        <v>360</v>
      </c>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c r="AB754" s="319"/>
      <c r="AC754" s="319"/>
      <c r="AD754" s="319"/>
      <c r="AE754" s="319"/>
      <c r="AF754" s="319"/>
      <c r="AG754" s="319"/>
      <c r="AH754" s="319"/>
      <c r="AI754" s="319"/>
      <c r="AJ754" s="319"/>
      <c r="AK754" s="319"/>
      <c r="AL754" s="319"/>
      <c r="AM754" s="319"/>
      <c r="AN754" s="319"/>
      <c r="AO754" s="319"/>
      <c r="AP754" s="319"/>
      <c r="AQ754" s="319"/>
      <c r="AR754" s="319"/>
      <c r="AS754" s="319"/>
      <c r="AT754" s="319"/>
      <c r="AU754" s="319"/>
      <c r="AV754" s="319"/>
      <c r="AW754" s="319"/>
      <c r="AX754" s="319"/>
      <c r="AY754" s="319"/>
      <c r="AZ754" s="319"/>
      <c r="BA754" s="319"/>
      <c r="BB754" s="319"/>
      <c r="BC754" s="319"/>
      <c r="BD754" s="319"/>
      <c r="BE754" s="319"/>
      <c r="BF754" s="319"/>
      <c r="BG754" s="319"/>
      <c r="BH754" s="319"/>
      <c r="BI754" s="319"/>
      <c r="BJ754" s="319"/>
      <c r="BK754" s="319"/>
      <c r="BL754" s="319"/>
      <c r="BM754" s="319"/>
      <c r="BN754" s="319"/>
      <c r="BO754" s="319"/>
      <c r="BP754" s="319"/>
      <c r="BQ754" s="319"/>
      <c r="BR754" s="319"/>
      <c r="BS754" s="319"/>
      <c r="BT754" s="319"/>
      <c r="BU754" s="319"/>
      <c r="BV754" s="319"/>
      <c r="BW754" s="319"/>
      <c r="BX754" s="319"/>
      <c r="BY754" s="319"/>
      <c r="BZ754" s="319"/>
    </row>
    <row r="755" spans="1:90" ht="14" thickTop="1" x14ac:dyDescent="0.15">
      <c r="G755" s="329"/>
      <c r="H755" s="329"/>
      <c r="I755" s="329"/>
      <c r="J755" s="329"/>
      <c r="K755" s="329"/>
      <c r="L755" s="329"/>
      <c r="M755" s="329"/>
      <c r="N755" s="329"/>
      <c r="O755" s="329"/>
      <c r="P755" s="329"/>
      <c r="Q755" s="329"/>
      <c r="R755" s="329"/>
      <c r="S755" s="329"/>
      <c r="T755" s="329"/>
      <c r="U755" s="329"/>
      <c r="V755" s="329"/>
      <c r="W755" s="329"/>
      <c r="X755" s="329"/>
      <c r="Y755" s="329"/>
      <c r="Z755" s="329"/>
      <c r="AA755" s="329"/>
      <c r="AB755" s="329"/>
      <c r="AC755" s="329"/>
      <c r="AD755" s="329"/>
      <c r="AE755" s="329"/>
      <c r="AF755" s="329"/>
      <c r="AG755" s="329"/>
      <c r="AH755" s="329"/>
      <c r="AI755" s="329"/>
      <c r="AJ755" s="329"/>
      <c r="AK755" s="329"/>
      <c r="AL755" s="329"/>
      <c r="AM755" s="329"/>
      <c r="AN755" s="329"/>
      <c r="AO755" s="329"/>
      <c r="AP755" s="329"/>
      <c r="AQ755" s="329"/>
      <c r="AR755" s="329"/>
      <c r="AS755" s="329"/>
      <c r="AT755" s="329"/>
      <c r="AU755" s="329"/>
      <c r="AV755" s="329"/>
      <c r="AW755" s="329"/>
      <c r="AX755" s="329"/>
      <c r="AY755" s="329"/>
      <c r="AZ755" s="329"/>
      <c r="BA755" s="329"/>
      <c r="BB755" s="329"/>
      <c r="BC755" s="329"/>
      <c r="BD755" s="329"/>
      <c r="BE755" s="329"/>
      <c r="BF755" s="329"/>
      <c r="BG755" s="329"/>
      <c r="BH755" s="329"/>
      <c r="BI755" s="329"/>
      <c r="BJ755" s="329"/>
      <c r="BK755" s="329"/>
      <c r="BL755" s="329"/>
      <c r="BM755" s="329"/>
      <c r="BN755" s="329"/>
    </row>
    <row r="756" spans="1:90" x14ac:dyDescent="0.15">
      <c r="C756" s="87" t="s">
        <v>539</v>
      </c>
      <c r="G756" s="329"/>
      <c r="H756" s="329"/>
      <c r="I756" s="329"/>
      <c r="J756" s="329"/>
      <c r="K756" s="329"/>
      <c r="L756" s="329"/>
      <c r="M756" s="329"/>
      <c r="N756" s="329"/>
      <c r="O756" s="329"/>
      <c r="P756" s="329"/>
      <c r="Q756" s="329"/>
      <c r="R756" s="329"/>
      <c r="S756" s="329"/>
      <c r="T756" s="329"/>
      <c r="U756" s="329"/>
      <c r="V756" s="329"/>
      <c r="W756" s="329"/>
      <c r="X756" s="329"/>
      <c r="Y756" s="329"/>
      <c r="Z756" s="329"/>
      <c r="AA756" s="329"/>
      <c r="AB756" s="329"/>
      <c r="AC756" s="329"/>
      <c r="AD756" s="329"/>
      <c r="AE756" s="329"/>
      <c r="AF756" s="329"/>
      <c r="AG756" s="329"/>
      <c r="AH756" s="329"/>
      <c r="AI756" s="329"/>
      <c r="AJ756" s="329"/>
      <c r="AK756" s="329"/>
      <c r="AL756" s="329"/>
      <c r="AM756" s="329"/>
      <c r="AN756" s="329"/>
      <c r="AO756" s="329"/>
      <c r="AP756" s="329"/>
      <c r="AQ756" s="329"/>
      <c r="AR756" s="329"/>
      <c r="AS756" s="329"/>
      <c r="AT756" s="329"/>
      <c r="AU756" s="329"/>
      <c r="AV756" s="329"/>
      <c r="AW756" s="329"/>
      <c r="AX756" s="329"/>
      <c r="AY756" s="329"/>
      <c r="AZ756" s="329"/>
      <c r="BA756" s="329"/>
      <c r="BB756" s="329"/>
      <c r="BC756" s="329"/>
      <c r="BD756" s="329"/>
      <c r="BE756" s="329"/>
      <c r="BF756" s="329"/>
      <c r="BG756" s="329"/>
      <c r="BH756" s="329"/>
      <c r="BI756" s="329"/>
      <c r="BJ756" s="329"/>
      <c r="BK756" s="329"/>
      <c r="BL756" s="329"/>
      <c r="BM756" s="329"/>
      <c r="BN756" s="329"/>
    </row>
    <row r="757" spans="1:90" x14ac:dyDescent="0.15">
      <c r="A757" s="381"/>
      <c r="C757" s="87"/>
      <c r="D757" s="8" t="s">
        <v>540</v>
      </c>
      <c r="F757" s="232"/>
      <c r="G757" s="329">
        <f>G632*SAP_Leadsheet!$Q142</f>
        <v>8.8149243299372654E-2</v>
      </c>
      <c r="H757" s="329">
        <f ca="1">H632*SAP_Leadsheet!$Q142</f>
        <v>0.15614396581727125</v>
      </c>
      <c r="I757" s="329">
        <f ca="1">I632*SAP_Leadsheet!$Q142</f>
        <v>0.17556652535259903</v>
      </c>
      <c r="J757" s="329">
        <f ca="1">J632*SAP_Leadsheet!$Q142</f>
        <v>0.1638083171666691</v>
      </c>
      <c r="K757" s="329">
        <f ca="1">K632*SAP_Leadsheet!$Q142</f>
        <v>0.14568308552114034</v>
      </c>
      <c r="L757" s="329">
        <f ca="1">L632*SAP_Leadsheet!$Q142</f>
        <v>0.13429894068610751</v>
      </c>
      <c r="M757" s="329">
        <f ca="1">M632*SAP_Leadsheet!$Q142</f>
        <v>0.13054436302167849</v>
      </c>
      <c r="N757" s="329">
        <f ca="1">N632*SAP_Leadsheet!$Q142</f>
        <v>0.13005146084355276</v>
      </c>
      <c r="O757" s="329">
        <f ca="1">O632*SAP_Leadsheet!$Q142</f>
        <v>0.12899165560191983</v>
      </c>
      <c r="P757" s="329">
        <f ca="1">P632*SAP_Leadsheet!$Q142</f>
        <v>0.12629352677752201</v>
      </c>
      <c r="Q757" s="329">
        <f ca="1">Q632*SAP_Leadsheet!$Q142</f>
        <v>0.12314925849594169</v>
      </c>
      <c r="R757" s="329">
        <f ca="1">R632*SAP_Leadsheet!$Q142</f>
        <v>0.11952740150706159</v>
      </c>
      <c r="S757" s="329">
        <f ca="1">S632*SAP_Leadsheet!$R142</f>
        <v>0.10921790679244832</v>
      </c>
      <c r="T757" s="329">
        <f ca="1">T632*SAP_Leadsheet!$R142</f>
        <v>0.10780752471323256</v>
      </c>
      <c r="U757" s="329">
        <f ca="1">U632*SAP_Leadsheet!$R142</f>
        <v>0.10653296928609701</v>
      </c>
      <c r="V757" s="329">
        <f ca="1">V632*SAP_Leadsheet!$R142</f>
        <v>0.1049973009811201</v>
      </c>
      <c r="W757" s="329">
        <f ca="1">W632*SAP_Leadsheet!$R142</f>
        <v>0.10320401803750631</v>
      </c>
      <c r="X757" s="329">
        <f ca="1">X632*SAP_Leadsheet!$R142</f>
        <v>0.10132406208943569</v>
      </c>
      <c r="Y757" s="329">
        <f ca="1">Y632*SAP_Leadsheet!$R142</f>
        <v>9.9481889548619112E-2</v>
      </c>
      <c r="Z757" s="329">
        <f ca="1">Z632*SAP_Leadsheet!$R142</f>
        <v>9.7700636678265104E-2</v>
      </c>
      <c r="AA757" s="329">
        <f ca="1">AA632*SAP_Leadsheet!$R142</f>
        <v>9.5905940462982078E-2</v>
      </c>
      <c r="AB757" s="329">
        <f ca="1">AB632*SAP_Leadsheet!$R142</f>
        <v>9.400279303540722E-2</v>
      </c>
      <c r="AC757" s="329">
        <f ca="1">AC632*SAP_Leadsheet!$R142</f>
        <v>9.2019113901345317E-2</v>
      </c>
      <c r="AD757" s="329">
        <f ca="1">AD632*SAP_Leadsheet!$R142</f>
        <v>8.9093481839215741E-2</v>
      </c>
      <c r="AE757" s="329">
        <f ca="1">AE632*SAP_Leadsheet!$S142</f>
        <v>8.1605645620801207E-2</v>
      </c>
      <c r="AF757" s="329">
        <f ca="1">AF632*SAP_Leadsheet!$S142</f>
        <v>8.0204490798388359E-2</v>
      </c>
      <c r="AG757" s="329">
        <f ca="1">AG632*SAP_Leadsheet!$S142</f>
        <v>7.9189890145726E-2</v>
      </c>
      <c r="AH757" s="329">
        <f ca="1">AH632*SAP_Leadsheet!$S142</f>
        <v>7.8201463506361146E-2</v>
      </c>
      <c r="AI757" s="329">
        <f ca="1">AI632*SAP_Leadsheet!$S142</f>
        <v>7.7083937022229182E-2</v>
      </c>
      <c r="AJ757" s="329">
        <f ca="1">AJ632*SAP_Leadsheet!$S142</f>
        <v>7.5852179416319845E-2</v>
      </c>
      <c r="AK757" s="329">
        <f ca="1">AK632*SAP_Leadsheet!$S142</f>
        <v>7.4578841253196956E-2</v>
      </c>
      <c r="AL757" s="329">
        <f ca="1">AL632*SAP_Leadsheet!$S142</f>
        <v>7.331551795555255E-2</v>
      </c>
      <c r="AM757" s="329">
        <f ca="1">AM632*SAP_Leadsheet!$S142</f>
        <v>7.2058073395846342E-2</v>
      </c>
      <c r="AN757" s="329">
        <f ca="1">AN632*SAP_Leadsheet!$S142</f>
        <v>7.0768218563120822E-2</v>
      </c>
      <c r="AO757" s="329">
        <f ca="1">AO632*SAP_Leadsheet!$S142</f>
        <v>6.9445744301846718E-2</v>
      </c>
      <c r="AP757" s="329">
        <f ca="1">AP632*SAP_Leadsheet!$S142</f>
        <v>6.7557050466176119E-2</v>
      </c>
      <c r="AQ757" s="329">
        <f ca="1">AQ632*SAP_Leadsheet!$T142</f>
        <v>5.0538930166130439E-2</v>
      </c>
      <c r="AR757" s="329">
        <f ca="1">AR632*SAP_Leadsheet!$T142</f>
        <v>4.9617845688766031E-2</v>
      </c>
      <c r="AS757" s="329">
        <f ca="1">AS632*SAP_Leadsheet!$T142</f>
        <v>4.8829372000463701E-2</v>
      </c>
      <c r="AT757" s="329">
        <f ca="1">AT632*SAP_Leadsheet!$T142</f>
        <v>4.8064600387352392E-2</v>
      </c>
      <c r="AU757" s="329">
        <f ca="1">AU632*SAP_Leadsheet!$T142</f>
        <v>4.7258979942726598E-2</v>
      </c>
      <c r="AV757" s="329">
        <f ca="1">AV632*SAP_Leadsheet!$T142</f>
        <v>4.6407958830931427E-2</v>
      </c>
      <c r="AW757" s="329">
        <f ca="1">AW632*SAP_Leadsheet!$T142</f>
        <v>4.5525428881111496E-2</v>
      </c>
      <c r="AX757" s="329">
        <f ca="1">AX632*SAP_Leadsheet!$T142</f>
        <v>4.4613255475953184E-2</v>
      </c>
      <c r="AY757" s="329">
        <f ca="1">AY632*SAP_Leadsheet!$T142</f>
        <v>4.3655980036879559E-2</v>
      </c>
      <c r="AZ757" s="329">
        <f ca="1">AZ632*SAP_Leadsheet!$T142</f>
        <v>4.26311854873163E-2</v>
      </c>
      <c r="BA757" s="329">
        <f ca="1">BA632*SAP_Leadsheet!$T142</f>
        <v>4.1570178763631942E-2</v>
      </c>
      <c r="BB757" s="329">
        <f ca="1">BB632*SAP_Leadsheet!$T142</f>
        <v>4.0205371450187696E-2</v>
      </c>
      <c r="BC757" s="329">
        <f ca="1">BC632*SAP_Leadsheet!$U142</f>
        <v>2.8604188910354589E-2</v>
      </c>
      <c r="BD757" s="329">
        <f ca="1">BD632*SAP_Leadsheet!$U142</f>
        <v>2.7888431175281347E-2</v>
      </c>
      <c r="BE757" s="329">
        <f ca="1">BE632*SAP_Leadsheet!$U142</f>
        <v>2.7241715681207285E-2</v>
      </c>
      <c r="BF757" s="329">
        <f ca="1">BF632*SAP_Leadsheet!$U142</f>
        <v>2.6607656821969593E-2</v>
      </c>
      <c r="BG757" s="329">
        <f ca="1">BG632*SAP_Leadsheet!$U142</f>
        <v>2.5952395581711855E-2</v>
      </c>
      <c r="BH757" s="329">
        <f ca="1">BH632*SAP_Leadsheet!$U142</f>
        <v>2.515582784957655E-2</v>
      </c>
      <c r="BI757" s="329">
        <f ca="1">BI632*SAP_Leadsheet!$U142</f>
        <v>2.4044809704177248E-2</v>
      </c>
      <c r="BJ757" s="329">
        <f ca="1">BJ632*SAP_Leadsheet!$U142</f>
        <v>2.2790733674415167E-2</v>
      </c>
      <c r="BK757" s="329">
        <f ca="1">BK632*SAP_Leadsheet!$U142</f>
        <v>2.1577034462205814E-2</v>
      </c>
      <c r="BL757" s="329">
        <f ca="1">BL632*SAP_Leadsheet!$U142</f>
        <v>2.0471488157697018E-2</v>
      </c>
      <c r="BM757" s="329">
        <f ca="1">BM632*SAP_Leadsheet!$U142</f>
        <v>1.9487256802249157E-2</v>
      </c>
      <c r="BN757" s="329">
        <f ca="1">BN632*SAP_Leadsheet!$U142</f>
        <v>1.8386126660233051E-2</v>
      </c>
      <c r="BO757" s="232"/>
      <c r="BP757" s="232"/>
      <c r="BQ757" s="232"/>
      <c r="BR757" s="232"/>
      <c r="BS757" s="232"/>
      <c r="BT757" s="232"/>
      <c r="BU757" s="232"/>
      <c r="BV757" s="232"/>
      <c r="BW757" s="232"/>
      <c r="BX757" s="232"/>
      <c r="BY757" s="232"/>
      <c r="BZ757" s="232"/>
      <c r="CA757" s="232"/>
      <c r="CB757" s="232"/>
      <c r="CC757" s="232"/>
      <c r="CD757" s="232"/>
      <c r="CE757" s="232"/>
      <c r="CF757" s="232"/>
      <c r="CG757" s="232"/>
      <c r="CH757" s="232"/>
      <c r="CI757" s="232"/>
      <c r="CJ757" s="232"/>
      <c r="CK757" s="232"/>
      <c r="CL757" s="232"/>
    </row>
    <row r="758" spans="1:90" x14ac:dyDescent="0.15">
      <c r="A758" s="382"/>
      <c r="C758" s="87"/>
      <c r="D758" s="8" t="s">
        <v>541</v>
      </c>
      <c r="F758" s="232"/>
      <c r="G758" s="329">
        <f>G633*SAP_Leadsheet!$Q143</f>
        <v>0</v>
      </c>
      <c r="H758" s="329">
        <f ca="1">H633*SAP_Leadsheet!$Q143</f>
        <v>8.8149243299372668E-2</v>
      </c>
      <c r="I758" s="329">
        <f ca="1">I633*SAP_Leadsheet!$Q143</f>
        <v>0.15614396581727127</v>
      </c>
      <c r="J758" s="329">
        <f ca="1">J633*SAP_Leadsheet!$Q143</f>
        <v>0.17556652535259906</v>
      </c>
      <c r="K758" s="329">
        <f ca="1">K633*SAP_Leadsheet!$Q143</f>
        <v>0.16380831716666913</v>
      </c>
      <c r="L758" s="329">
        <f ca="1">L633*SAP_Leadsheet!$Q143</f>
        <v>0.14568308552114037</v>
      </c>
      <c r="M758" s="329">
        <f ca="1">M633*SAP_Leadsheet!$Q143</f>
        <v>0.13429894068610754</v>
      </c>
      <c r="N758" s="329">
        <f ca="1">N633*SAP_Leadsheet!$Q143</f>
        <v>0.13054436302167854</v>
      </c>
      <c r="O758" s="329">
        <f ca="1">O633*SAP_Leadsheet!$Q143</f>
        <v>0.13005146084355279</v>
      </c>
      <c r="P758" s="329">
        <f ca="1">P633*SAP_Leadsheet!$Q143</f>
        <v>0.12899165560191986</v>
      </c>
      <c r="Q758" s="329">
        <f ca="1">Q633*SAP_Leadsheet!$Q143</f>
        <v>0.12629352677752204</v>
      </c>
      <c r="R758" s="329">
        <f ca="1">R633*SAP_Leadsheet!$Q143</f>
        <v>0.1231492584959417</v>
      </c>
      <c r="S758" s="329">
        <f ca="1">S633*SAP_Leadsheet!$R143</f>
        <v>0.11142028487844642</v>
      </c>
      <c r="T758" s="329">
        <f ca="1">T633*SAP_Leadsheet!$R143</f>
        <v>0.10921790679244829</v>
      </c>
      <c r="U758" s="329">
        <f ca="1">U633*SAP_Leadsheet!$R143</f>
        <v>0.10780752471323253</v>
      </c>
      <c r="V758" s="329">
        <f ca="1">V633*SAP_Leadsheet!$R143</f>
        <v>0.106532969286097</v>
      </c>
      <c r="W758" s="329">
        <f ca="1">W633*SAP_Leadsheet!$R143</f>
        <v>0.10499730098112009</v>
      </c>
      <c r="X758" s="329">
        <f ca="1">X633*SAP_Leadsheet!$R143</f>
        <v>0.10320401803750631</v>
      </c>
      <c r="Y758" s="329">
        <f ca="1">Y633*SAP_Leadsheet!$R143</f>
        <v>0.10132406208943569</v>
      </c>
      <c r="Z758" s="329">
        <f ca="1">Z633*SAP_Leadsheet!$R143</f>
        <v>9.9481889548619098E-2</v>
      </c>
      <c r="AA758" s="329">
        <f ca="1">AA633*SAP_Leadsheet!$R143</f>
        <v>9.770063667826509E-2</v>
      </c>
      <c r="AB758" s="329">
        <f ca="1">AB633*SAP_Leadsheet!$R143</f>
        <v>9.5905940462982064E-2</v>
      </c>
      <c r="AC758" s="329">
        <f ca="1">AC633*SAP_Leadsheet!$R143</f>
        <v>9.4002793035407206E-2</v>
      </c>
      <c r="AD758" s="329">
        <f ca="1">AD633*SAP_Leadsheet!$R143</f>
        <v>9.2019113901345304E-2</v>
      </c>
      <c r="AE758" s="329">
        <f ca="1">AE633*SAP_Leadsheet!$S143</f>
        <v>8.3732487034363215E-2</v>
      </c>
      <c r="AF758" s="329">
        <f ca="1">AF633*SAP_Leadsheet!$S143</f>
        <v>8.1605645620801179E-2</v>
      </c>
      <c r="AG758" s="329">
        <f ca="1">AG633*SAP_Leadsheet!$S143</f>
        <v>8.0204490798388331E-2</v>
      </c>
      <c r="AH758" s="329">
        <f ca="1">AH633*SAP_Leadsheet!$S143</f>
        <v>7.9189890145725972E-2</v>
      </c>
      <c r="AI758" s="329">
        <f ca="1">AI633*SAP_Leadsheet!$S143</f>
        <v>7.8201463506361132E-2</v>
      </c>
      <c r="AJ758" s="329">
        <f ca="1">AJ633*SAP_Leadsheet!$S143</f>
        <v>7.7083937022229154E-2</v>
      </c>
      <c r="AK758" s="329">
        <f ca="1">AK633*SAP_Leadsheet!$S143</f>
        <v>7.5852179416319818E-2</v>
      </c>
      <c r="AL758" s="329">
        <f ca="1">AL633*SAP_Leadsheet!$S143</f>
        <v>7.4578841253196929E-2</v>
      </c>
      <c r="AM758" s="329">
        <f ca="1">AM633*SAP_Leadsheet!$S143</f>
        <v>7.3315517955552537E-2</v>
      </c>
      <c r="AN758" s="329">
        <f ca="1">AN633*SAP_Leadsheet!$S143</f>
        <v>7.2058073395846314E-2</v>
      </c>
      <c r="AO758" s="329">
        <f ca="1">AO633*SAP_Leadsheet!$S143</f>
        <v>7.0768218563120794E-2</v>
      </c>
      <c r="AP758" s="329">
        <f ca="1">AP633*SAP_Leadsheet!$S143</f>
        <v>6.944574430184669E-2</v>
      </c>
      <c r="AQ758" s="329">
        <f ca="1">AQ633*SAP_Leadsheet!$T143</f>
        <v>5.1654990544687446E-2</v>
      </c>
      <c r="AR758" s="329">
        <f ca="1">AR633*SAP_Leadsheet!$T143</f>
        <v>5.0538930166130439E-2</v>
      </c>
      <c r="AS758" s="329">
        <f ca="1">AS633*SAP_Leadsheet!$T143</f>
        <v>4.9617845688766038E-2</v>
      </c>
      <c r="AT758" s="329">
        <f ca="1">AT633*SAP_Leadsheet!$T143</f>
        <v>4.8829372000463701E-2</v>
      </c>
      <c r="AU758" s="329">
        <f ca="1">AU633*SAP_Leadsheet!$T143</f>
        <v>4.8064600387352392E-2</v>
      </c>
      <c r="AV758" s="329">
        <f ca="1">AV633*SAP_Leadsheet!$T143</f>
        <v>4.7258979942726591E-2</v>
      </c>
      <c r="AW758" s="329">
        <f ca="1">AW633*SAP_Leadsheet!$T143</f>
        <v>4.6407958830931434E-2</v>
      </c>
      <c r="AX758" s="329">
        <f ca="1">AX633*SAP_Leadsheet!$T143</f>
        <v>4.5525428881111496E-2</v>
      </c>
      <c r="AY758" s="329">
        <f ca="1">AY633*SAP_Leadsheet!$T143</f>
        <v>4.4613255475953184E-2</v>
      </c>
      <c r="AZ758" s="329">
        <f ca="1">AZ633*SAP_Leadsheet!$T143</f>
        <v>4.3655980036879552E-2</v>
      </c>
      <c r="BA758" s="329">
        <f ca="1">BA633*SAP_Leadsheet!$T143</f>
        <v>4.2631185487316307E-2</v>
      </c>
      <c r="BB758" s="329">
        <f ca="1">BB633*SAP_Leadsheet!$T143</f>
        <v>4.1570178763631942E-2</v>
      </c>
      <c r="BC758" s="329">
        <f ca="1">BC633*SAP_Leadsheet!$U143</f>
        <v>2.9418564475747092E-2</v>
      </c>
      <c r="BD758" s="329">
        <f ca="1">BD633*SAP_Leadsheet!$U143</f>
        <v>2.8604188910354593E-2</v>
      </c>
      <c r="BE758" s="329">
        <f ca="1">BE633*SAP_Leadsheet!$U143</f>
        <v>2.788843117528135E-2</v>
      </c>
      <c r="BF758" s="329">
        <f ca="1">BF633*SAP_Leadsheet!$U143</f>
        <v>2.7241715681207285E-2</v>
      </c>
      <c r="BG758" s="329">
        <f ca="1">BG633*SAP_Leadsheet!$U143</f>
        <v>2.6607656821969597E-2</v>
      </c>
      <c r="BH758" s="329">
        <f ca="1">BH633*SAP_Leadsheet!$U143</f>
        <v>2.5952395581711859E-2</v>
      </c>
      <c r="BI758" s="329">
        <f ca="1">BI633*SAP_Leadsheet!$U143</f>
        <v>2.5155827849576557E-2</v>
      </c>
      <c r="BJ758" s="329">
        <f ca="1">BJ633*SAP_Leadsheet!$U143</f>
        <v>2.4044809704177248E-2</v>
      </c>
      <c r="BK758" s="329">
        <f ca="1">BK633*SAP_Leadsheet!$U143</f>
        <v>2.2790733674415167E-2</v>
      </c>
      <c r="BL758" s="329">
        <f ca="1">BL633*SAP_Leadsheet!$U143</f>
        <v>2.1577034462205817E-2</v>
      </c>
      <c r="BM758" s="329">
        <f ca="1">BM633*SAP_Leadsheet!$U143</f>
        <v>2.0471488157697018E-2</v>
      </c>
      <c r="BN758" s="329">
        <f ca="1">BN633*SAP_Leadsheet!$U143</f>
        <v>1.9487256802249157E-2</v>
      </c>
      <c r="BO758" s="232"/>
      <c r="BP758" s="232"/>
      <c r="BQ758" s="232"/>
      <c r="BR758" s="232"/>
      <c r="BS758" s="232"/>
      <c r="BT758" s="232"/>
      <c r="BU758" s="232"/>
      <c r="BV758" s="232"/>
      <c r="BW758" s="232"/>
      <c r="BX758" s="232"/>
      <c r="BY758" s="232"/>
      <c r="BZ758" s="232"/>
      <c r="CA758" s="232"/>
      <c r="CB758" s="232"/>
      <c r="CC758" s="232"/>
      <c r="CD758" s="232"/>
      <c r="CE758" s="232"/>
      <c r="CF758" s="232"/>
      <c r="CG758" s="232"/>
      <c r="CH758" s="232"/>
      <c r="CI758" s="232"/>
      <c r="CJ758" s="232"/>
      <c r="CK758" s="232"/>
      <c r="CL758" s="232"/>
    </row>
    <row r="759" spans="1:90" x14ac:dyDescent="0.15">
      <c r="A759" s="382"/>
      <c r="C759" s="87"/>
      <c r="D759" s="8" t="s">
        <v>542</v>
      </c>
      <c r="F759" s="232"/>
      <c r="G759" s="329">
        <f>G634*SAP_Leadsheet!$Q144</f>
        <v>0</v>
      </c>
      <c r="H759" s="329">
        <f ca="1">H634*SAP_Leadsheet!$Q144</f>
        <v>0</v>
      </c>
      <c r="I759" s="329">
        <f ca="1">I634*SAP_Leadsheet!$Q144</f>
        <v>8.814924329937264E-2</v>
      </c>
      <c r="J759" s="329">
        <f ca="1">J634*SAP_Leadsheet!$Q144</f>
        <v>0.15614396581727125</v>
      </c>
      <c r="K759" s="329">
        <f ca="1">K634*SAP_Leadsheet!$Q144</f>
        <v>0.17556652535259901</v>
      </c>
      <c r="L759" s="329">
        <f ca="1">L634*SAP_Leadsheet!$Q144</f>
        <v>0.1638083171666691</v>
      </c>
      <c r="M759" s="329">
        <f ca="1">M634*SAP_Leadsheet!$Q144</f>
        <v>0.14568308552114034</v>
      </c>
      <c r="N759" s="329">
        <f ca="1">N634*SAP_Leadsheet!$Q144</f>
        <v>0.13429894068610748</v>
      </c>
      <c r="O759" s="329">
        <f ca="1">O634*SAP_Leadsheet!$Q144</f>
        <v>0.13054436302167852</v>
      </c>
      <c r="P759" s="329">
        <f ca="1">P634*SAP_Leadsheet!$Q144</f>
        <v>0.13005146084355276</v>
      </c>
      <c r="Q759" s="329">
        <f ca="1">Q634*SAP_Leadsheet!$Q144</f>
        <v>0.12899165560191983</v>
      </c>
      <c r="R759" s="329">
        <f ca="1">R634*SAP_Leadsheet!$Q144</f>
        <v>0.12629352677752201</v>
      </c>
      <c r="S759" s="329">
        <f ca="1">S634*SAP_Leadsheet!$R144</f>
        <v>0.12627613267167251</v>
      </c>
      <c r="T759" s="329">
        <f ca="1">T634*SAP_Leadsheet!$R144</f>
        <v>0.11142028487844639</v>
      </c>
      <c r="U759" s="329">
        <f ca="1">U634*SAP_Leadsheet!$R144</f>
        <v>0.10921790679244826</v>
      </c>
      <c r="V759" s="329">
        <f ca="1">V634*SAP_Leadsheet!$R144</f>
        <v>0.10780752471323252</v>
      </c>
      <c r="W759" s="329">
        <f ca="1">W634*SAP_Leadsheet!$R144</f>
        <v>0.10653296928609697</v>
      </c>
      <c r="X759" s="329">
        <f ca="1">X634*SAP_Leadsheet!$R144</f>
        <v>0.10499730098112006</v>
      </c>
      <c r="Y759" s="329">
        <f ca="1">Y634*SAP_Leadsheet!$R144</f>
        <v>0.10320401803750628</v>
      </c>
      <c r="Z759" s="329">
        <f ca="1">Z634*SAP_Leadsheet!$R144</f>
        <v>0.10132406208943566</v>
      </c>
      <c r="AA759" s="329">
        <f ca="1">AA634*SAP_Leadsheet!$R144</f>
        <v>9.9481889548619071E-2</v>
      </c>
      <c r="AB759" s="329">
        <f ca="1">AB634*SAP_Leadsheet!$R144</f>
        <v>9.7700636678265063E-2</v>
      </c>
      <c r="AC759" s="329">
        <f ca="1">AC634*SAP_Leadsheet!$R144</f>
        <v>9.5905940462982037E-2</v>
      </c>
      <c r="AD759" s="329">
        <f ca="1">AD634*SAP_Leadsheet!$R144</f>
        <v>9.4002793035407192E-2</v>
      </c>
      <c r="AE759" s="329">
        <f ca="1">AE634*SAP_Leadsheet!$S144</f>
        <v>9.1033764141223786E-2</v>
      </c>
      <c r="AF759" s="329">
        <f ca="1">AF634*SAP_Leadsheet!$S144</f>
        <v>8.3732487034363257E-2</v>
      </c>
      <c r="AG759" s="329">
        <f ca="1">AG634*SAP_Leadsheet!$S144</f>
        <v>8.1605645620801207E-2</v>
      </c>
      <c r="AH759" s="329">
        <f ca="1">AH634*SAP_Leadsheet!$S144</f>
        <v>8.0204490798388359E-2</v>
      </c>
      <c r="AI759" s="329">
        <f ca="1">AI634*SAP_Leadsheet!$S144</f>
        <v>7.9189890145726E-2</v>
      </c>
      <c r="AJ759" s="329">
        <f ca="1">AJ634*SAP_Leadsheet!$S144</f>
        <v>7.820146350636116E-2</v>
      </c>
      <c r="AK759" s="329">
        <f ca="1">AK634*SAP_Leadsheet!$S144</f>
        <v>7.7083937022229182E-2</v>
      </c>
      <c r="AL759" s="329">
        <f ca="1">AL634*SAP_Leadsheet!$S144</f>
        <v>7.5852179416319832E-2</v>
      </c>
      <c r="AM759" s="329">
        <f ca="1">AM634*SAP_Leadsheet!$S144</f>
        <v>7.4578841253196956E-2</v>
      </c>
      <c r="AN759" s="329">
        <f ca="1">AN634*SAP_Leadsheet!$S144</f>
        <v>7.331551795555255E-2</v>
      </c>
      <c r="AO759" s="329">
        <f ca="1">AO634*SAP_Leadsheet!$S144</f>
        <v>7.2058073395846342E-2</v>
      </c>
      <c r="AP759" s="329">
        <f ca="1">AP634*SAP_Leadsheet!$S144</f>
        <v>7.0768218563120822E-2</v>
      </c>
      <c r="AQ759" s="329">
        <f ca="1">AQ634*SAP_Leadsheet!$T144</f>
        <v>6.305519332365718E-2</v>
      </c>
      <c r="AR759" s="329">
        <f ca="1">AR634*SAP_Leadsheet!$T144</f>
        <v>5.1654990544687432E-2</v>
      </c>
      <c r="AS759" s="329">
        <f ca="1">AS634*SAP_Leadsheet!$T144</f>
        <v>5.0538930166130425E-2</v>
      </c>
      <c r="AT759" s="329">
        <f ca="1">AT634*SAP_Leadsheet!$T144</f>
        <v>4.9617845688766024E-2</v>
      </c>
      <c r="AU759" s="329">
        <f ca="1">AU634*SAP_Leadsheet!$T144</f>
        <v>4.8829372000463687E-2</v>
      </c>
      <c r="AV759" s="329">
        <f ca="1">AV634*SAP_Leadsheet!$T144</f>
        <v>4.8064600387352378E-2</v>
      </c>
      <c r="AW759" s="329">
        <f ca="1">AW634*SAP_Leadsheet!$T144</f>
        <v>4.7258979942726577E-2</v>
      </c>
      <c r="AX759" s="329">
        <f ca="1">AX634*SAP_Leadsheet!$T144</f>
        <v>4.640795883093142E-2</v>
      </c>
      <c r="AY759" s="329">
        <f ca="1">AY634*SAP_Leadsheet!$T144</f>
        <v>4.5525428881111482E-2</v>
      </c>
      <c r="AZ759" s="329">
        <f ca="1">AZ634*SAP_Leadsheet!$T144</f>
        <v>4.4613255475953177E-2</v>
      </c>
      <c r="BA759" s="329">
        <f ca="1">BA634*SAP_Leadsheet!$T144</f>
        <v>4.3655980036879545E-2</v>
      </c>
      <c r="BB759" s="329">
        <f ca="1">BB634*SAP_Leadsheet!$T144</f>
        <v>4.2631185487316293E-2</v>
      </c>
      <c r="BC759" s="329">
        <f ca="1">BC634*SAP_Leadsheet!$U144</f>
        <v>4.0556271964518963E-2</v>
      </c>
      <c r="BD759" s="329">
        <f ca="1">BD634*SAP_Leadsheet!$U144</f>
        <v>2.9418564475747089E-2</v>
      </c>
      <c r="BE759" s="329">
        <f ca="1">BE634*SAP_Leadsheet!$U144</f>
        <v>2.8604188910354586E-2</v>
      </c>
      <c r="BF759" s="329">
        <f ca="1">BF634*SAP_Leadsheet!$U144</f>
        <v>2.788843117528134E-2</v>
      </c>
      <c r="BG759" s="329">
        <f ca="1">BG634*SAP_Leadsheet!$U144</f>
        <v>2.7241715681207278E-2</v>
      </c>
      <c r="BH759" s="329">
        <f ca="1">BH634*SAP_Leadsheet!$U144</f>
        <v>2.6607656821969593E-2</v>
      </c>
      <c r="BI759" s="329">
        <f ca="1">BI634*SAP_Leadsheet!$U144</f>
        <v>2.5952395581711852E-2</v>
      </c>
      <c r="BJ759" s="329">
        <f ca="1">BJ634*SAP_Leadsheet!$U144</f>
        <v>2.5155827849576554E-2</v>
      </c>
      <c r="BK759" s="329">
        <f ca="1">BK634*SAP_Leadsheet!$U144</f>
        <v>2.4044809704177245E-2</v>
      </c>
      <c r="BL759" s="329">
        <f ca="1">BL634*SAP_Leadsheet!$U144</f>
        <v>2.2790733674415163E-2</v>
      </c>
      <c r="BM759" s="329">
        <f ca="1">BM634*SAP_Leadsheet!$U144</f>
        <v>2.157703446220581E-2</v>
      </c>
      <c r="BN759" s="329">
        <f ca="1">BN634*SAP_Leadsheet!$U144</f>
        <v>2.0471488157697015E-2</v>
      </c>
      <c r="BO759" s="232"/>
      <c r="BP759" s="232"/>
      <c r="BQ759" s="232"/>
      <c r="BR759" s="232"/>
      <c r="BS759" s="232"/>
      <c r="BT759" s="232"/>
      <c r="BU759" s="232"/>
      <c r="BV759" s="232"/>
      <c r="BW759" s="232"/>
      <c r="BX759" s="232"/>
      <c r="BY759" s="232"/>
      <c r="BZ759" s="232"/>
      <c r="CA759" s="232"/>
      <c r="CB759" s="232"/>
      <c r="CC759" s="232"/>
      <c r="CD759" s="232"/>
      <c r="CE759" s="232"/>
      <c r="CF759" s="232"/>
      <c r="CG759" s="232"/>
      <c r="CH759" s="232"/>
      <c r="CI759" s="232"/>
      <c r="CJ759" s="232"/>
      <c r="CK759" s="232"/>
      <c r="CL759" s="232"/>
    </row>
    <row r="760" spans="1:90" x14ac:dyDescent="0.15">
      <c r="A760" s="382"/>
      <c r="C760" s="87"/>
      <c r="D760" s="8" t="s">
        <v>543</v>
      </c>
      <c r="F760" s="232"/>
      <c r="G760" s="329">
        <f>G635*SAP_Leadsheet!$Q145</f>
        <v>0</v>
      </c>
      <c r="H760" s="329">
        <f ca="1">H635*SAP_Leadsheet!$Q145</f>
        <v>0</v>
      </c>
      <c r="I760" s="329">
        <f ca="1">I635*SAP_Leadsheet!$Q145</f>
        <v>0</v>
      </c>
      <c r="J760" s="329">
        <f ca="1">J635*SAP_Leadsheet!$Q145</f>
        <v>8.8149243299372626E-2</v>
      </c>
      <c r="K760" s="329">
        <f ca="1">K635*SAP_Leadsheet!$Q145</f>
        <v>0.15614396581727122</v>
      </c>
      <c r="L760" s="329">
        <f ca="1">L635*SAP_Leadsheet!$Q145</f>
        <v>0.17556652535259898</v>
      </c>
      <c r="M760" s="329">
        <f ca="1">M635*SAP_Leadsheet!$Q145</f>
        <v>0.1638083171666691</v>
      </c>
      <c r="N760" s="329">
        <f ca="1">N635*SAP_Leadsheet!$Q145</f>
        <v>0.14568308552114032</v>
      </c>
      <c r="O760" s="329">
        <f ca="1">O635*SAP_Leadsheet!$Q145</f>
        <v>0.13429894068610745</v>
      </c>
      <c r="P760" s="329">
        <f ca="1">P635*SAP_Leadsheet!$Q145</f>
        <v>0.13054436302167849</v>
      </c>
      <c r="Q760" s="329">
        <f ca="1">Q635*SAP_Leadsheet!$Q145</f>
        <v>0.13005146084355274</v>
      </c>
      <c r="R760" s="329">
        <f ca="1">R635*SAP_Leadsheet!$Q145</f>
        <v>0.1289916556019198</v>
      </c>
      <c r="S760" s="329">
        <f ca="1">S635*SAP_Leadsheet!$R145</f>
        <v>0.12950023684842041</v>
      </c>
      <c r="T760" s="329">
        <f ca="1">T635*SAP_Leadsheet!$R145</f>
        <v>0.12627613267167256</v>
      </c>
      <c r="U760" s="329">
        <f ca="1">U635*SAP_Leadsheet!$R145</f>
        <v>0.11142028487844641</v>
      </c>
      <c r="V760" s="329">
        <f ca="1">V635*SAP_Leadsheet!$R145</f>
        <v>0.1092179067924483</v>
      </c>
      <c r="W760" s="329">
        <f ca="1">W635*SAP_Leadsheet!$R145</f>
        <v>0.10780752471323253</v>
      </c>
      <c r="X760" s="329">
        <f ca="1">X635*SAP_Leadsheet!$R145</f>
        <v>0.106532969286097</v>
      </c>
      <c r="Y760" s="329">
        <f ca="1">Y635*SAP_Leadsheet!$R145</f>
        <v>0.10499730098112009</v>
      </c>
      <c r="Z760" s="329">
        <f ca="1">Z635*SAP_Leadsheet!$R145</f>
        <v>0.10320401803750631</v>
      </c>
      <c r="AA760" s="329">
        <f ca="1">AA635*SAP_Leadsheet!$R145</f>
        <v>0.10132406208943567</v>
      </c>
      <c r="AB760" s="329">
        <f ca="1">AB635*SAP_Leadsheet!$R145</f>
        <v>9.9481889548619098E-2</v>
      </c>
      <c r="AC760" s="329">
        <f ca="1">AC635*SAP_Leadsheet!$R145</f>
        <v>9.770063667826509E-2</v>
      </c>
      <c r="AD760" s="329">
        <f ca="1">AD635*SAP_Leadsheet!$R145</f>
        <v>9.5905940462982064E-2</v>
      </c>
      <c r="AE760" s="329">
        <f ca="1">AE635*SAP_Leadsheet!$S145</f>
        <v>9.2996201843195805E-2</v>
      </c>
      <c r="AF760" s="329">
        <f ca="1">AF635*SAP_Leadsheet!$S145</f>
        <v>9.1033764141223772E-2</v>
      </c>
      <c r="AG760" s="329">
        <f ca="1">AG635*SAP_Leadsheet!$S145</f>
        <v>8.3732487034363243E-2</v>
      </c>
      <c r="AH760" s="329">
        <f ca="1">AH635*SAP_Leadsheet!$S145</f>
        <v>8.1605645620801207E-2</v>
      </c>
      <c r="AI760" s="329">
        <f ca="1">AI635*SAP_Leadsheet!$S145</f>
        <v>8.0204490798388345E-2</v>
      </c>
      <c r="AJ760" s="329">
        <f ca="1">AJ635*SAP_Leadsheet!$S145</f>
        <v>7.9189890145725986E-2</v>
      </c>
      <c r="AK760" s="329">
        <f ca="1">AK635*SAP_Leadsheet!$S145</f>
        <v>7.8201463506361146E-2</v>
      </c>
      <c r="AL760" s="329">
        <f ca="1">AL635*SAP_Leadsheet!$S145</f>
        <v>7.7083937022229182E-2</v>
      </c>
      <c r="AM760" s="329">
        <f ca="1">AM635*SAP_Leadsheet!$S145</f>
        <v>7.5852179416319832E-2</v>
      </c>
      <c r="AN760" s="329">
        <f ca="1">AN635*SAP_Leadsheet!$S145</f>
        <v>7.4578841253196956E-2</v>
      </c>
      <c r="AO760" s="329">
        <f ca="1">AO635*SAP_Leadsheet!$S145</f>
        <v>7.331551795555255E-2</v>
      </c>
      <c r="AP760" s="329">
        <f ca="1">AP635*SAP_Leadsheet!$S145</f>
        <v>7.2058073395846328E-2</v>
      </c>
      <c r="AQ760" s="329">
        <f ca="1">AQ635*SAP_Leadsheet!$T145</f>
        <v>6.6606798770499506E-2</v>
      </c>
      <c r="AR760" s="329">
        <f ca="1">AR635*SAP_Leadsheet!$T145</f>
        <v>6.305519332365718E-2</v>
      </c>
      <c r="AS760" s="329">
        <f ca="1">AS635*SAP_Leadsheet!$T145</f>
        <v>5.1654990544687425E-2</v>
      </c>
      <c r="AT760" s="329">
        <f ca="1">AT635*SAP_Leadsheet!$T145</f>
        <v>5.0538930166130425E-2</v>
      </c>
      <c r="AU760" s="329">
        <f ca="1">AU635*SAP_Leadsheet!$T145</f>
        <v>4.9617845688766024E-2</v>
      </c>
      <c r="AV760" s="329">
        <f ca="1">AV635*SAP_Leadsheet!$T145</f>
        <v>4.8829372000463687E-2</v>
      </c>
      <c r="AW760" s="329">
        <f ca="1">AW635*SAP_Leadsheet!$T145</f>
        <v>4.8064600387352378E-2</v>
      </c>
      <c r="AX760" s="329">
        <f ca="1">AX635*SAP_Leadsheet!$T145</f>
        <v>4.7258979942726577E-2</v>
      </c>
      <c r="AY760" s="329">
        <f ca="1">AY635*SAP_Leadsheet!$T145</f>
        <v>4.6407958830931413E-2</v>
      </c>
      <c r="AZ760" s="329">
        <f ca="1">AZ635*SAP_Leadsheet!$T145</f>
        <v>4.5525428881111482E-2</v>
      </c>
      <c r="BA760" s="329">
        <f ca="1">BA635*SAP_Leadsheet!$T145</f>
        <v>4.461325547595317E-2</v>
      </c>
      <c r="BB760" s="329">
        <f ca="1">BB635*SAP_Leadsheet!$T145</f>
        <v>4.3655980036879545E-2</v>
      </c>
      <c r="BC760" s="329">
        <f ca="1">BC635*SAP_Leadsheet!$U145</f>
        <v>4.2631185487316293E-2</v>
      </c>
      <c r="BD760" s="329">
        <f ca="1">BD635*SAP_Leadsheet!$U145</f>
        <v>4.0556271964518963E-2</v>
      </c>
      <c r="BE760" s="329">
        <f ca="1">BE635*SAP_Leadsheet!$U145</f>
        <v>2.9418564475747089E-2</v>
      </c>
      <c r="BF760" s="329">
        <f ca="1">BF635*SAP_Leadsheet!$U145</f>
        <v>2.8604188910354586E-2</v>
      </c>
      <c r="BG760" s="329">
        <f ca="1">BG635*SAP_Leadsheet!$U145</f>
        <v>2.7888431175281343E-2</v>
      </c>
      <c r="BH760" s="329">
        <f ca="1">BH635*SAP_Leadsheet!$U145</f>
        <v>2.7241715681207281E-2</v>
      </c>
      <c r="BI760" s="329">
        <f ca="1">BI635*SAP_Leadsheet!$U145</f>
        <v>2.6607656821969597E-2</v>
      </c>
      <c r="BJ760" s="329">
        <f ca="1">BJ635*SAP_Leadsheet!$U145</f>
        <v>2.5952395581711852E-2</v>
      </c>
      <c r="BK760" s="329">
        <f ca="1">BK635*SAP_Leadsheet!$U145</f>
        <v>2.5155827849576554E-2</v>
      </c>
      <c r="BL760" s="329">
        <f ca="1">BL635*SAP_Leadsheet!$U145</f>
        <v>2.4044809704177245E-2</v>
      </c>
      <c r="BM760" s="329">
        <f ca="1">BM635*SAP_Leadsheet!$U145</f>
        <v>2.2790733674415163E-2</v>
      </c>
      <c r="BN760" s="329">
        <f ca="1">BN635*SAP_Leadsheet!$U145</f>
        <v>2.157703446220581E-2</v>
      </c>
      <c r="BO760" s="232"/>
      <c r="BP760" s="232"/>
      <c r="BQ760" s="232"/>
      <c r="BR760" s="232"/>
      <c r="BS760" s="232"/>
      <c r="BT760" s="232"/>
      <c r="BU760" s="232"/>
      <c r="BV760" s="232"/>
      <c r="BW760" s="232"/>
      <c r="BX760" s="232"/>
      <c r="BY760" s="232"/>
      <c r="BZ760" s="232"/>
      <c r="CA760" s="232"/>
      <c r="CB760" s="232"/>
      <c r="CC760" s="232"/>
      <c r="CD760" s="232"/>
      <c r="CE760" s="232"/>
      <c r="CF760" s="232"/>
      <c r="CG760" s="232"/>
      <c r="CH760" s="232"/>
      <c r="CI760" s="232"/>
      <c r="CJ760" s="232"/>
      <c r="CK760" s="232"/>
      <c r="CL760" s="232"/>
    </row>
    <row r="761" spans="1:90" x14ac:dyDescent="0.15">
      <c r="A761" s="382"/>
      <c r="C761" s="87"/>
      <c r="D761" s="8" t="s">
        <v>544</v>
      </c>
      <c r="F761" s="232"/>
      <c r="G761" s="329">
        <f>G636*SAP_Leadsheet!$Q146</f>
        <v>0</v>
      </c>
      <c r="H761" s="329">
        <f ca="1">H636*SAP_Leadsheet!$Q146</f>
        <v>0</v>
      </c>
      <c r="I761" s="329">
        <f ca="1">I636*SAP_Leadsheet!$Q146</f>
        <v>0</v>
      </c>
      <c r="J761" s="329">
        <f ca="1">J636*SAP_Leadsheet!$Q146</f>
        <v>0</v>
      </c>
      <c r="K761" s="329">
        <f ca="1">K636*SAP_Leadsheet!$Q146</f>
        <v>8.8149243299372626E-2</v>
      </c>
      <c r="L761" s="329">
        <f ca="1">L636*SAP_Leadsheet!$Q146</f>
        <v>0.15614396581727125</v>
      </c>
      <c r="M761" s="329">
        <f ca="1">M636*SAP_Leadsheet!$Q146</f>
        <v>0.17556652535259901</v>
      </c>
      <c r="N761" s="329">
        <f ca="1">N636*SAP_Leadsheet!$Q146</f>
        <v>0.16380831716666913</v>
      </c>
      <c r="O761" s="329">
        <f ca="1">O636*SAP_Leadsheet!$Q146</f>
        <v>0.14568308552114034</v>
      </c>
      <c r="P761" s="329">
        <f ca="1">P636*SAP_Leadsheet!$Q146</f>
        <v>0.13429894068610748</v>
      </c>
      <c r="Q761" s="329">
        <f ca="1">Q636*SAP_Leadsheet!$Q146</f>
        <v>0.13054436302167852</v>
      </c>
      <c r="R761" s="329">
        <f ca="1">R636*SAP_Leadsheet!$Q146</f>
        <v>0.13005146084355276</v>
      </c>
      <c r="S761" s="329">
        <f ca="1">S636*SAP_Leadsheet!$R146</f>
        <v>0.13127955467325822</v>
      </c>
      <c r="T761" s="329">
        <f ca="1">T636*SAP_Leadsheet!$R146</f>
        <v>0.12950023684842041</v>
      </c>
      <c r="U761" s="329">
        <f ca="1">U636*SAP_Leadsheet!$R146</f>
        <v>0.12627613267167256</v>
      </c>
      <c r="V761" s="329">
        <f ca="1">V636*SAP_Leadsheet!$R146</f>
        <v>0.11142028487844639</v>
      </c>
      <c r="W761" s="329">
        <f ca="1">W636*SAP_Leadsheet!$R146</f>
        <v>0.10921790679244829</v>
      </c>
      <c r="X761" s="329">
        <f ca="1">X636*SAP_Leadsheet!$R146</f>
        <v>0.10780752471323254</v>
      </c>
      <c r="Y761" s="329">
        <f ca="1">Y636*SAP_Leadsheet!$R146</f>
        <v>0.106532969286097</v>
      </c>
      <c r="Z761" s="329">
        <f ca="1">Z636*SAP_Leadsheet!$R146</f>
        <v>0.10499730098112009</v>
      </c>
      <c r="AA761" s="329">
        <f ca="1">AA636*SAP_Leadsheet!$R146</f>
        <v>0.1032040180375063</v>
      </c>
      <c r="AB761" s="329">
        <f ca="1">AB636*SAP_Leadsheet!$R146</f>
        <v>0.10132406208943567</v>
      </c>
      <c r="AC761" s="329">
        <f ca="1">AC636*SAP_Leadsheet!$R146</f>
        <v>9.9481889548619098E-2</v>
      </c>
      <c r="AD761" s="329">
        <f ca="1">AD636*SAP_Leadsheet!$R146</f>
        <v>9.770063667826509E-2</v>
      </c>
      <c r="AE761" s="329">
        <f ca="1">AE636*SAP_Leadsheet!$S146</f>
        <v>9.4801756869610371E-2</v>
      </c>
      <c r="AF761" s="329">
        <f ca="1">AF636*SAP_Leadsheet!$S146</f>
        <v>9.2996201843195805E-2</v>
      </c>
      <c r="AG761" s="329">
        <f ca="1">AG636*SAP_Leadsheet!$S146</f>
        <v>9.1033764141223758E-2</v>
      </c>
      <c r="AH761" s="329">
        <f ca="1">AH636*SAP_Leadsheet!$S146</f>
        <v>8.3732487034363243E-2</v>
      </c>
      <c r="AI761" s="329">
        <f ca="1">AI636*SAP_Leadsheet!$S146</f>
        <v>8.1605645620801193E-2</v>
      </c>
      <c r="AJ761" s="329">
        <f ca="1">AJ636*SAP_Leadsheet!$S146</f>
        <v>8.0204490798388345E-2</v>
      </c>
      <c r="AK761" s="329">
        <f ca="1">AK636*SAP_Leadsheet!$S146</f>
        <v>7.9189890145725986E-2</v>
      </c>
      <c r="AL761" s="329">
        <f ca="1">AL636*SAP_Leadsheet!$S146</f>
        <v>7.8201463506361132E-2</v>
      </c>
      <c r="AM761" s="329">
        <f ca="1">AM636*SAP_Leadsheet!$S146</f>
        <v>7.7083937022229168E-2</v>
      </c>
      <c r="AN761" s="329">
        <f ca="1">AN636*SAP_Leadsheet!$S146</f>
        <v>7.5852179416319832E-2</v>
      </c>
      <c r="AO761" s="329">
        <f ca="1">AO636*SAP_Leadsheet!$S146</f>
        <v>7.4578841253196956E-2</v>
      </c>
      <c r="AP761" s="329">
        <f ca="1">AP636*SAP_Leadsheet!$S146</f>
        <v>7.331551795555255E-2</v>
      </c>
      <c r="AQ761" s="329">
        <f ca="1">AQ636*SAP_Leadsheet!$T146</f>
        <v>7.1425922538823711E-2</v>
      </c>
      <c r="AR761" s="329">
        <f ca="1">AR636*SAP_Leadsheet!$T146</f>
        <v>6.6606798770499506E-2</v>
      </c>
      <c r="AS761" s="329">
        <f ca="1">AS636*SAP_Leadsheet!$T146</f>
        <v>6.3055193323657194E-2</v>
      </c>
      <c r="AT761" s="329">
        <f ca="1">AT636*SAP_Leadsheet!$T146</f>
        <v>5.1654990544687425E-2</v>
      </c>
      <c r="AU761" s="329">
        <f ca="1">AU636*SAP_Leadsheet!$T146</f>
        <v>5.0538930166130425E-2</v>
      </c>
      <c r="AV761" s="329">
        <f ca="1">AV636*SAP_Leadsheet!$T146</f>
        <v>4.9617845688766024E-2</v>
      </c>
      <c r="AW761" s="329">
        <f ca="1">AW636*SAP_Leadsheet!$T146</f>
        <v>4.8829372000463687E-2</v>
      </c>
      <c r="AX761" s="329">
        <f ca="1">AX636*SAP_Leadsheet!$T146</f>
        <v>4.8064600387352378E-2</v>
      </c>
      <c r="AY761" s="329">
        <f ca="1">AY636*SAP_Leadsheet!$T146</f>
        <v>4.7258979942726584E-2</v>
      </c>
      <c r="AZ761" s="329">
        <f ca="1">AZ636*SAP_Leadsheet!$T146</f>
        <v>4.640795883093142E-2</v>
      </c>
      <c r="BA761" s="329">
        <f ca="1">BA636*SAP_Leadsheet!$T146</f>
        <v>4.5525428881111475E-2</v>
      </c>
      <c r="BB761" s="329">
        <f ca="1">BB636*SAP_Leadsheet!$T146</f>
        <v>4.4613255475953177E-2</v>
      </c>
      <c r="BC761" s="329">
        <f ca="1">BC636*SAP_Leadsheet!$U146</f>
        <v>4.3655980036879545E-2</v>
      </c>
      <c r="BD761" s="329">
        <f ca="1">BD636*SAP_Leadsheet!$U146</f>
        <v>4.2631185487316293E-2</v>
      </c>
      <c r="BE761" s="329">
        <f ca="1">BE636*SAP_Leadsheet!$U146</f>
        <v>4.0556271964518963E-2</v>
      </c>
      <c r="BF761" s="329">
        <f ca="1">BF636*SAP_Leadsheet!$U146</f>
        <v>2.9418564475747092E-2</v>
      </c>
      <c r="BG761" s="329">
        <f ca="1">BG636*SAP_Leadsheet!$U146</f>
        <v>2.8604188910354589E-2</v>
      </c>
      <c r="BH761" s="329">
        <f ca="1">BH636*SAP_Leadsheet!$U146</f>
        <v>2.7888431175281343E-2</v>
      </c>
      <c r="BI761" s="329">
        <f ca="1">BI636*SAP_Leadsheet!$U146</f>
        <v>2.7241715681207281E-2</v>
      </c>
      <c r="BJ761" s="329">
        <f ca="1">BJ636*SAP_Leadsheet!$U146</f>
        <v>2.6607656821969597E-2</v>
      </c>
      <c r="BK761" s="329">
        <f ca="1">BK636*SAP_Leadsheet!$U146</f>
        <v>2.5952395581711855E-2</v>
      </c>
      <c r="BL761" s="329">
        <f ca="1">BL636*SAP_Leadsheet!$U146</f>
        <v>2.5155827849576554E-2</v>
      </c>
      <c r="BM761" s="329">
        <f ca="1">BM636*SAP_Leadsheet!$U146</f>
        <v>2.4044809704177245E-2</v>
      </c>
      <c r="BN761" s="329">
        <f ca="1">BN636*SAP_Leadsheet!$U146</f>
        <v>2.2790733674415167E-2</v>
      </c>
      <c r="BO761" s="232"/>
      <c r="BP761" s="232"/>
      <c r="BQ761" s="232"/>
      <c r="BR761" s="232"/>
      <c r="BS761" s="232"/>
      <c r="BT761" s="232"/>
      <c r="BU761" s="232"/>
      <c r="BV761" s="232"/>
      <c r="BW761" s="232"/>
      <c r="BX761" s="232"/>
      <c r="BY761" s="232"/>
      <c r="BZ761" s="232"/>
      <c r="CA761" s="232"/>
      <c r="CB761" s="232"/>
      <c r="CC761" s="232"/>
      <c r="CD761" s="232"/>
      <c r="CE761" s="232"/>
      <c r="CF761" s="232"/>
      <c r="CG761" s="232"/>
      <c r="CH761" s="232"/>
      <c r="CI761" s="232"/>
      <c r="CJ761" s="232"/>
      <c r="CK761" s="232"/>
      <c r="CL761" s="232"/>
    </row>
    <row r="762" spans="1:90" x14ac:dyDescent="0.15">
      <c r="A762" s="382"/>
      <c r="C762" s="87"/>
      <c r="D762" s="8" t="s">
        <v>545</v>
      </c>
      <c r="F762" s="232"/>
      <c r="G762" s="329">
        <f>G637*SAP_Leadsheet!$Q147</f>
        <v>0</v>
      </c>
      <c r="H762" s="329">
        <f ca="1">H637*SAP_Leadsheet!$Q147</f>
        <v>0</v>
      </c>
      <c r="I762" s="329">
        <f ca="1">I637*SAP_Leadsheet!$Q147</f>
        <v>0</v>
      </c>
      <c r="J762" s="329">
        <f ca="1">J637*SAP_Leadsheet!$Q147</f>
        <v>0</v>
      </c>
      <c r="K762" s="329">
        <f ca="1">K637*SAP_Leadsheet!$Q147</f>
        <v>0</v>
      </c>
      <c r="L762" s="329">
        <f ca="1">L637*SAP_Leadsheet!$Q147</f>
        <v>8.8149243299372654E-2</v>
      </c>
      <c r="M762" s="329">
        <f ca="1">M637*SAP_Leadsheet!$Q147</f>
        <v>0.15614396581727127</v>
      </c>
      <c r="N762" s="329">
        <f ca="1">N637*SAP_Leadsheet!$Q147</f>
        <v>0.17556652535259901</v>
      </c>
      <c r="O762" s="329">
        <f ca="1">O637*SAP_Leadsheet!$Q147</f>
        <v>0.16380831716666916</v>
      </c>
      <c r="P762" s="329">
        <f ca="1">P637*SAP_Leadsheet!$Q147</f>
        <v>0.14568308552114037</v>
      </c>
      <c r="Q762" s="329">
        <f ca="1">Q637*SAP_Leadsheet!$Q147</f>
        <v>0.13429894068610748</v>
      </c>
      <c r="R762" s="329">
        <f ca="1">R637*SAP_Leadsheet!$Q147</f>
        <v>0.13054436302167854</v>
      </c>
      <c r="S762" s="329">
        <f ca="1">S637*SAP_Leadsheet!$R147</f>
        <v>0.13206414502093972</v>
      </c>
      <c r="T762" s="329">
        <f ca="1">T637*SAP_Leadsheet!$R147</f>
        <v>0.13127955467325822</v>
      </c>
      <c r="U762" s="329">
        <f ca="1">U637*SAP_Leadsheet!$R147</f>
        <v>0.12950023684842041</v>
      </c>
      <c r="V762" s="329">
        <f ca="1">V637*SAP_Leadsheet!$R147</f>
        <v>0.12627613267167254</v>
      </c>
      <c r="W762" s="329">
        <f ca="1">W637*SAP_Leadsheet!$R147</f>
        <v>0.11142028487844639</v>
      </c>
      <c r="X762" s="329">
        <f ca="1">X637*SAP_Leadsheet!$R147</f>
        <v>0.10921790679244829</v>
      </c>
      <c r="Y762" s="329">
        <f ca="1">Y637*SAP_Leadsheet!$R147</f>
        <v>0.10780752471323253</v>
      </c>
      <c r="Z762" s="329">
        <f ca="1">Z637*SAP_Leadsheet!$R147</f>
        <v>0.10653296928609698</v>
      </c>
      <c r="AA762" s="329">
        <f ca="1">AA637*SAP_Leadsheet!$R147</f>
        <v>0.10499730098112008</v>
      </c>
      <c r="AB762" s="329">
        <f ca="1">AB637*SAP_Leadsheet!$R147</f>
        <v>0.1032040180375063</v>
      </c>
      <c r="AC762" s="329">
        <f ca="1">AC637*SAP_Leadsheet!$R147</f>
        <v>0.10132406208943567</v>
      </c>
      <c r="AD762" s="329">
        <f ca="1">AD637*SAP_Leadsheet!$R147</f>
        <v>9.9481889548619085E-2</v>
      </c>
      <c r="AE762" s="329">
        <f ca="1">AE637*SAP_Leadsheet!$S147</f>
        <v>9.6704271218865864E-2</v>
      </c>
      <c r="AF762" s="329">
        <f ca="1">AF637*SAP_Leadsheet!$S147</f>
        <v>9.4801756869610371E-2</v>
      </c>
      <c r="AG762" s="329">
        <f ca="1">AG637*SAP_Leadsheet!$S147</f>
        <v>9.2996201843195805E-2</v>
      </c>
      <c r="AH762" s="329">
        <f ca="1">AH637*SAP_Leadsheet!$S147</f>
        <v>9.1033764141223772E-2</v>
      </c>
      <c r="AI762" s="329">
        <f ca="1">AI637*SAP_Leadsheet!$S147</f>
        <v>8.3732487034363243E-2</v>
      </c>
      <c r="AJ762" s="329">
        <f ca="1">AJ637*SAP_Leadsheet!$S147</f>
        <v>8.1605645620801207E-2</v>
      </c>
      <c r="AK762" s="329">
        <f ca="1">AK637*SAP_Leadsheet!$S147</f>
        <v>8.0204490798388345E-2</v>
      </c>
      <c r="AL762" s="329">
        <f ca="1">AL637*SAP_Leadsheet!$S147</f>
        <v>7.9189890145725986E-2</v>
      </c>
      <c r="AM762" s="329">
        <f ca="1">AM637*SAP_Leadsheet!$S147</f>
        <v>7.8201463506361146E-2</v>
      </c>
      <c r="AN762" s="329">
        <f ca="1">AN637*SAP_Leadsheet!$S147</f>
        <v>7.7083937022229182E-2</v>
      </c>
      <c r="AO762" s="329">
        <f ca="1">AO637*SAP_Leadsheet!$S147</f>
        <v>7.5852179416319832E-2</v>
      </c>
      <c r="AP762" s="329">
        <f ca="1">AP637*SAP_Leadsheet!$S147</f>
        <v>7.4578841253196956E-2</v>
      </c>
      <c r="AQ762" s="329">
        <f ca="1">AQ637*SAP_Leadsheet!$T147</f>
        <v>7.2737358076061159E-2</v>
      </c>
      <c r="AR762" s="329">
        <f ca="1">AR637*SAP_Leadsheet!$T147</f>
        <v>7.1425922538823697E-2</v>
      </c>
      <c r="AS762" s="329">
        <f ca="1">AS637*SAP_Leadsheet!$T147</f>
        <v>6.6606798770499492E-2</v>
      </c>
      <c r="AT762" s="329">
        <f ca="1">AT637*SAP_Leadsheet!$T147</f>
        <v>6.305519332365718E-2</v>
      </c>
      <c r="AU762" s="329">
        <f ca="1">AU637*SAP_Leadsheet!$T147</f>
        <v>5.1654990544687418E-2</v>
      </c>
      <c r="AV762" s="329">
        <f ca="1">AV637*SAP_Leadsheet!$T147</f>
        <v>5.0538930166130411E-2</v>
      </c>
      <c r="AW762" s="329">
        <f ca="1">AW637*SAP_Leadsheet!$T147</f>
        <v>4.9617845688766017E-2</v>
      </c>
      <c r="AX762" s="329">
        <f ca="1">AX637*SAP_Leadsheet!$T147</f>
        <v>4.8829372000463681E-2</v>
      </c>
      <c r="AY762" s="329">
        <f ca="1">AY637*SAP_Leadsheet!$T147</f>
        <v>4.8064600387352371E-2</v>
      </c>
      <c r="AZ762" s="329">
        <f ca="1">AZ637*SAP_Leadsheet!$T147</f>
        <v>4.7258979942726577E-2</v>
      </c>
      <c r="BA762" s="329">
        <f ca="1">BA637*SAP_Leadsheet!$T147</f>
        <v>4.6407958830931413E-2</v>
      </c>
      <c r="BB762" s="329">
        <f ca="1">BB637*SAP_Leadsheet!$T147</f>
        <v>4.5525428881111468E-2</v>
      </c>
      <c r="BC762" s="329">
        <f ca="1">BC637*SAP_Leadsheet!$U147</f>
        <v>4.461325547595317E-2</v>
      </c>
      <c r="BD762" s="329">
        <f ca="1">BD637*SAP_Leadsheet!$U147</f>
        <v>4.3655980036879538E-2</v>
      </c>
      <c r="BE762" s="329">
        <f ca="1">BE637*SAP_Leadsheet!$U147</f>
        <v>4.2631185487316287E-2</v>
      </c>
      <c r="BF762" s="329">
        <f ca="1">BF637*SAP_Leadsheet!$U147</f>
        <v>4.0556271964518956E-2</v>
      </c>
      <c r="BG762" s="329">
        <f ca="1">BG637*SAP_Leadsheet!$U147</f>
        <v>2.9418564475747089E-2</v>
      </c>
      <c r="BH762" s="329">
        <f ca="1">BH637*SAP_Leadsheet!$U147</f>
        <v>2.8604188910354583E-2</v>
      </c>
      <c r="BI762" s="329">
        <f ca="1">BI637*SAP_Leadsheet!$U147</f>
        <v>2.7888431175281336E-2</v>
      </c>
      <c r="BJ762" s="329">
        <f ca="1">BJ637*SAP_Leadsheet!$U147</f>
        <v>2.7241715681207278E-2</v>
      </c>
      <c r="BK762" s="329">
        <f ca="1">BK637*SAP_Leadsheet!$U147</f>
        <v>2.660765682196959E-2</v>
      </c>
      <c r="BL762" s="329">
        <f ca="1">BL637*SAP_Leadsheet!$U147</f>
        <v>2.5952395581711852E-2</v>
      </c>
      <c r="BM762" s="329">
        <f ca="1">BM637*SAP_Leadsheet!$U147</f>
        <v>2.5155827849576547E-2</v>
      </c>
      <c r="BN762" s="329">
        <f ca="1">BN637*SAP_Leadsheet!$U147</f>
        <v>2.4044809704177241E-2</v>
      </c>
      <c r="BO762" s="232"/>
      <c r="BP762" s="232"/>
      <c r="BQ762" s="232"/>
      <c r="BR762" s="232"/>
      <c r="BS762" s="232"/>
      <c r="BT762" s="232"/>
      <c r="BU762" s="232"/>
      <c r="BV762" s="232"/>
      <c r="BW762" s="232"/>
      <c r="BX762" s="232"/>
      <c r="BY762" s="232"/>
      <c r="BZ762" s="232"/>
      <c r="CA762" s="232"/>
      <c r="CB762" s="232"/>
      <c r="CC762" s="232"/>
      <c r="CD762" s="232"/>
      <c r="CE762" s="232"/>
      <c r="CF762" s="232"/>
      <c r="CG762" s="232"/>
      <c r="CH762" s="232"/>
      <c r="CI762" s="232"/>
      <c r="CJ762" s="232"/>
      <c r="CK762" s="232"/>
      <c r="CL762" s="232"/>
    </row>
    <row r="763" spans="1:90" x14ac:dyDescent="0.15">
      <c r="A763" s="382"/>
      <c r="C763" s="87"/>
      <c r="D763" s="8" t="s">
        <v>546</v>
      </c>
      <c r="F763" s="232"/>
      <c r="G763" s="329">
        <f>G638*SAP_Leadsheet!$Q148</f>
        <v>0</v>
      </c>
      <c r="H763" s="329">
        <f ca="1">H638*SAP_Leadsheet!$Q148</f>
        <v>0</v>
      </c>
      <c r="I763" s="329">
        <f ca="1">I638*SAP_Leadsheet!$Q148</f>
        <v>0</v>
      </c>
      <c r="J763" s="329">
        <f ca="1">J638*SAP_Leadsheet!$Q148</f>
        <v>0</v>
      </c>
      <c r="K763" s="329">
        <f ca="1">K638*SAP_Leadsheet!$Q148</f>
        <v>0</v>
      </c>
      <c r="L763" s="329">
        <f ca="1">L638*SAP_Leadsheet!$Q148</f>
        <v>0</v>
      </c>
      <c r="M763" s="329">
        <f ca="1">M638*SAP_Leadsheet!$Q148</f>
        <v>8.814924329937264E-2</v>
      </c>
      <c r="N763" s="329">
        <f ca="1">N638*SAP_Leadsheet!$Q148</f>
        <v>0.15614396581727125</v>
      </c>
      <c r="O763" s="329">
        <f ca="1">O638*SAP_Leadsheet!$Q148</f>
        <v>0.17556652535259901</v>
      </c>
      <c r="P763" s="329">
        <f ca="1">P638*SAP_Leadsheet!$Q148</f>
        <v>0.16380831716666916</v>
      </c>
      <c r="Q763" s="329">
        <f ca="1">Q638*SAP_Leadsheet!$Q148</f>
        <v>0.14568308552114037</v>
      </c>
      <c r="R763" s="329">
        <f ca="1">R638*SAP_Leadsheet!$Q148</f>
        <v>0.13429894068610748</v>
      </c>
      <c r="S763" s="329">
        <f ca="1">S638*SAP_Leadsheet!$R148</f>
        <v>0.13145047413664374</v>
      </c>
      <c r="T763" s="329">
        <f ca="1">T638*SAP_Leadsheet!$R148</f>
        <v>0.13206414502093972</v>
      </c>
      <c r="U763" s="329">
        <f ca="1">U638*SAP_Leadsheet!$R148</f>
        <v>0.13127955467325822</v>
      </c>
      <c r="V763" s="329">
        <f ca="1">V638*SAP_Leadsheet!$R148</f>
        <v>0.12950023684842041</v>
      </c>
      <c r="W763" s="329">
        <f ca="1">W638*SAP_Leadsheet!$R148</f>
        <v>0.12627613267167256</v>
      </c>
      <c r="X763" s="329">
        <f ca="1">X638*SAP_Leadsheet!$R148</f>
        <v>0.11142028487844641</v>
      </c>
      <c r="Y763" s="329">
        <f ca="1">Y638*SAP_Leadsheet!$R148</f>
        <v>0.10921790679244829</v>
      </c>
      <c r="Z763" s="329">
        <f ca="1">Z638*SAP_Leadsheet!$R148</f>
        <v>0.10780752471323254</v>
      </c>
      <c r="AA763" s="329">
        <f ca="1">AA638*SAP_Leadsheet!$R148</f>
        <v>0.106532969286097</v>
      </c>
      <c r="AB763" s="329">
        <f ca="1">AB638*SAP_Leadsheet!$R148</f>
        <v>0.10499730098112009</v>
      </c>
      <c r="AC763" s="329">
        <f ca="1">AC638*SAP_Leadsheet!$R148</f>
        <v>0.10320401803750631</v>
      </c>
      <c r="AD763" s="329">
        <f ca="1">AD638*SAP_Leadsheet!$R148</f>
        <v>0.10132406208943567</v>
      </c>
      <c r="AE763" s="329">
        <f ca="1">AE638*SAP_Leadsheet!$S148</f>
        <v>9.8872678147215912E-2</v>
      </c>
      <c r="AF763" s="329">
        <f ca="1">AF638*SAP_Leadsheet!$S148</f>
        <v>9.670427121886585E-2</v>
      </c>
      <c r="AG763" s="329">
        <f ca="1">AG638*SAP_Leadsheet!$S148</f>
        <v>9.4801756869610371E-2</v>
      </c>
      <c r="AH763" s="329">
        <f ca="1">AH638*SAP_Leadsheet!$S148</f>
        <v>9.2996201843195792E-2</v>
      </c>
      <c r="AI763" s="329">
        <f ca="1">AI638*SAP_Leadsheet!$S148</f>
        <v>9.1033764141223772E-2</v>
      </c>
      <c r="AJ763" s="329">
        <f ca="1">AJ638*SAP_Leadsheet!$S148</f>
        <v>8.3732487034363229E-2</v>
      </c>
      <c r="AK763" s="329">
        <f ca="1">AK638*SAP_Leadsheet!$S148</f>
        <v>8.1605645620801193E-2</v>
      </c>
      <c r="AL763" s="329">
        <f ca="1">AL638*SAP_Leadsheet!$S148</f>
        <v>8.0204490798388331E-2</v>
      </c>
      <c r="AM763" s="329">
        <f ca="1">AM638*SAP_Leadsheet!$S148</f>
        <v>7.9189890145725972E-2</v>
      </c>
      <c r="AN763" s="329">
        <f ca="1">AN638*SAP_Leadsheet!$S148</f>
        <v>7.8201463506361132E-2</v>
      </c>
      <c r="AO763" s="329">
        <f ca="1">AO638*SAP_Leadsheet!$S148</f>
        <v>7.7083937022229168E-2</v>
      </c>
      <c r="AP763" s="329">
        <f ca="1">AP638*SAP_Leadsheet!$S148</f>
        <v>7.5852179416319818E-2</v>
      </c>
      <c r="AQ763" s="329">
        <f ca="1">AQ638*SAP_Leadsheet!$T148</f>
        <v>7.4311990262104832E-2</v>
      </c>
      <c r="AR763" s="329">
        <f ca="1">AR638*SAP_Leadsheet!$T148</f>
        <v>7.2737358076061159E-2</v>
      </c>
      <c r="AS763" s="329">
        <f ca="1">AS638*SAP_Leadsheet!$T148</f>
        <v>7.1425922538823697E-2</v>
      </c>
      <c r="AT763" s="329">
        <f ca="1">AT638*SAP_Leadsheet!$T148</f>
        <v>6.6606798770499506E-2</v>
      </c>
      <c r="AU763" s="329">
        <f ca="1">AU638*SAP_Leadsheet!$T148</f>
        <v>6.3055193323657194E-2</v>
      </c>
      <c r="AV763" s="329">
        <f ca="1">AV638*SAP_Leadsheet!$T148</f>
        <v>5.1654990544687418E-2</v>
      </c>
      <c r="AW763" s="329">
        <f ca="1">AW638*SAP_Leadsheet!$T148</f>
        <v>5.0538930166130411E-2</v>
      </c>
      <c r="AX763" s="329">
        <f ca="1">AX638*SAP_Leadsheet!$T148</f>
        <v>4.9617845688766017E-2</v>
      </c>
      <c r="AY763" s="329">
        <f ca="1">AY638*SAP_Leadsheet!$T148</f>
        <v>4.8829372000463681E-2</v>
      </c>
      <c r="AZ763" s="329">
        <f ca="1">AZ638*SAP_Leadsheet!$T148</f>
        <v>4.8064600387352371E-2</v>
      </c>
      <c r="BA763" s="329">
        <f ca="1">BA638*SAP_Leadsheet!$T148</f>
        <v>4.7258979942726577E-2</v>
      </c>
      <c r="BB763" s="329">
        <f ca="1">BB638*SAP_Leadsheet!$T148</f>
        <v>4.640795883093142E-2</v>
      </c>
      <c r="BC763" s="329">
        <f ca="1">BC638*SAP_Leadsheet!$U148</f>
        <v>4.5525428881111468E-2</v>
      </c>
      <c r="BD763" s="329">
        <f ca="1">BD638*SAP_Leadsheet!$U148</f>
        <v>4.4613255475953177E-2</v>
      </c>
      <c r="BE763" s="329">
        <f ca="1">BE638*SAP_Leadsheet!$U148</f>
        <v>4.3655980036879538E-2</v>
      </c>
      <c r="BF763" s="329">
        <f ca="1">BF638*SAP_Leadsheet!$U148</f>
        <v>4.2631185487316287E-2</v>
      </c>
      <c r="BG763" s="329">
        <f ca="1">BG638*SAP_Leadsheet!$U148</f>
        <v>4.0556271964518956E-2</v>
      </c>
      <c r="BH763" s="329">
        <f ca="1">BH638*SAP_Leadsheet!$U148</f>
        <v>2.9418564475747092E-2</v>
      </c>
      <c r="BI763" s="329">
        <f ca="1">BI638*SAP_Leadsheet!$U148</f>
        <v>2.8604188910354586E-2</v>
      </c>
      <c r="BJ763" s="329">
        <f ca="1">BJ638*SAP_Leadsheet!$U148</f>
        <v>2.788843117528134E-2</v>
      </c>
      <c r="BK763" s="329">
        <f ca="1">BK638*SAP_Leadsheet!$U148</f>
        <v>2.7241715681207281E-2</v>
      </c>
      <c r="BL763" s="329">
        <f ca="1">BL638*SAP_Leadsheet!$U148</f>
        <v>2.660765682196959E-2</v>
      </c>
      <c r="BM763" s="329">
        <f ca="1">BM638*SAP_Leadsheet!$U148</f>
        <v>2.5952395581711852E-2</v>
      </c>
      <c r="BN763" s="329">
        <f ca="1">BN638*SAP_Leadsheet!$U148</f>
        <v>2.5155827849576547E-2</v>
      </c>
      <c r="BO763" s="232"/>
      <c r="BP763" s="232"/>
      <c r="BQ763" s="232"/>
      <c r="BR763" s="232"/>
      <c r="BS763" s="232"/>
      <c r="BT763" s="232"/>
      <c r="BU763" s="232"/>
      <c r="BV763" s="232"/>
      <c r="BW763" s="232"/>
      <c r="BX763" s="232"/>
      <c r="BY763" s="232"/>
      <c r="BZ763" s="232"/>
      <c r="CA763" s="232"/>
      <c r="CB763" s="232"/>
      <c r="CC763" s="232"/>
      <c r="CD763" s="232"/>
      <c r="CE763" s="232"/>
      <c r="CF763" s="232"/>
      <c r="CG763" s="232"/>
      <c r="CH763" s="232"/>
      <c r="CI763" s="232"/>
      <c r="CJ763" s="232"/>
      <c r="CK763" s="232"/>
      <c r="CL763" s="232"/>
    </row>
    <row r="764" spans="1:90" x14ac:dyDescent="0.15">
      <c r="A764" s="382"/>
      <c r="C764" s="87"/>
      <c r="D764" s="8" t="s">
        <v>547</v>
      </c>
      <c r="F764" s="232"/>
      <c r="G764" s="329">
        <f>G639*SAP_Leadsheet!$Q149</f>
        <v>0</v>
      </c>
      <c r="H764" s="329">
        <f ca="1">H639*SAP_Leadsheet!$Q149</f>
        <v>0</v>
      </c>
      <c r="I764" s="329">
        <f ca="1">I639*SAP_Leadsheet!$Q149</f>
        <v>0</v>
      </c>
      <c r="J764" s="329">
        <f ca="1">J639*SAP_Leadsheet!$Q149</f>
        <v>0</v>
      </c>
      <c r="K764" s="329">
        <f ca="1">K639*SAP_Leadsheet!$Q149</f>
        <v>0</v>
      </c>
      <c r="L764" s="329">
        <f ca="1">L639*SAP_Leadsheet!$Q149</f>
        <v>0</v>
      </c>
      <c r="M764" s="329">
        <f ca="1">M639*SAP_Leadsheet!$Q149</f>
        <v>0</v>
      </c>
      <c r="N764" s="329">
        <f ca="1">N639*SAP_Leadsheet!$Q149</f>
        <v>8.814924329937264E-2</v>
      </c>
      <c r="O764" s="329">
        <f ca="1">O639*SAP_Leadsheet!$Q149</f>
        <v>0.15614396581727125</v>
      </c>
      <c r="P764" s="329">
        <f ca="1">P639*SAP_Leadsheet!$Q149</f>
        <v>0.17556652535259901</v>
      </c>
      <c r="Q764" s="329">
        <f ca="1">Q639*SAP_Leadsheet!$Q149</f>
        <v>0.16380831716666916</v>
      </c>
      <c r="R764" s="329">
        <f ca="1">R639*SAP_Leadsheet!$Q149</f>
        <v>0.14568308552114037</v>
      </c>
      <c r="S764" s="329">
        <f ca="1">S639*SAP_Leadsheet!$R149</f>
        <v>0.13378303496107707</v>
      </c>
      <c r="T764" s="329">
        <f ca="1">T639*SAP_Leadsheet!$R149</f>
        <v>0.13145047413664371</v>
      </c>
      <c r="U764" s="329">
        <f ca="1">U639*SAP_Leadsheet!$R149</f>
        <v>0.13206414502093969</v>
      </c>
      <c r="V764" s="329">
        <f ca="1">V639*SAP_Leadsheet!$R149</f>
        <v>0.13127955467325819</v>
      </c>
      <c r="W764" s="329">
        <f ca="1">W639*SAP_Leadsheet!$R149</f>
        <v>0.12950023684842041</v>
      </c>
      <c r="X764" s="329">
        <f ca="1">X639*SAP_Leadsheet!$R149</f>
        <v>0.12627613267167254</v>
      </c>
      <c r="Y764" s="329">
        <f ca="1">Y639*SAP_Leadsheet!$R149</f>
        <v>0.11142028487844639</v>
      </c>
      <c r="Z764" s="329">
        <f ca="1">Z639*SAP_Leadsheet!$R149</f>
        <v>0.10921790679244828</v>
      </c>
      <c r="AA764" s="329">
        <f ca="1">AA639*SAP_Leadsheet!$R149</f>
        <v>0.10780752471323254</v>
      </c>
      <c r="AB764" s="329">
        <f ca="1">AB639*SAP_Leadsheet!$R149</f>
        <v>0.10653296928609698</v>
      </c>
      <c r="AC764" s="329">
        <f ca="1">AC639*SAP_Leadsheet!$R149</f>
        <v>0.10499730098112009</v>
      </c>
      <c r="AD764" s="329">
        <f ca="1">AD639*SAP_Leadsheet!$R149</f>
        <v>0.1032040180375063</v>
      </c>
      <c r="AE764" s="329">
        <f ca="1">AE639*SAP_Leadsheet!$S149</f>
        <v>0.1007453035784807</v>
      </c>
      <c r="AF764" s="329">
        <f ca="1">AF639*SAP_Leadsheet!$S149</f>
        <v>9.8872678147215912E-2</v>
      </c>
      <c r="AG764" s="329">
        <f ca="1">AG639*SAP_Leadsheet!$S149</f>
        <v>9.670427121886585E-2</v>
      </c>
      <c r="AH764" s="329">
        <f ca="1">AH639*SAP_Leadsheet!$S149</f>
        <v>9.4801756869610371E-2</v>
      </c>
      <c r="AI764" s="329">
        <f ca="1">AI639*SAP_Leadsheet!$S149</f>
        <v>9.2996201843195805E-2</v>
      </c>
      <c r="AJ764" s="329">
        <f ca="1">AJ639*SAP_Leadsheet!$S149</f>
        <v>9.1033764141223772E-2</v>
      </c>
      <c r="AK764" s="329">
        <f ca="1">AK639*SAP_Leadsheet!$S149</f>
        <v>8.3732487034363243E-2</v>
      </c>
      <c r="AL764" s="329">
        <f ca="1">AL639*SAP_Leadsheet!$S149</f>
        <v>8.1605645620801207E-2</v>
      </c>
      <c r="AM764" s="329">
        <f ca="1">AM639*SAP_Leadsheet!$S149</f>
        <v>8.0204490798388345E-2</v>
      </c>
      <c r="AN764" s="329">
        <f ca="1">AN639*SAP_Leadsheet!$S149</f>
        <v>7.9189890145725972E-2</v>
      </c>
      <c r="AO764" s="329">
        <f ca="1">AO639*SAP_Leadsheet!$S149</f>
        <v>7.8201463506361132E-2</v>
      </c>
      <c r="AP764" s="329">
        <f ca="1">AP639*SAP_Leadsheet!$S149</f>
        <v>7.7083937022229182E-2</v>
      </c>
      <c r="AQ764" s="329">
        <f ca="1">AQ639*SAP_Leadsheet!$T149</f>
        <v>7.5595829651136121E-2</v>
      </c>
      <c r="AR764" s="329">
        <f ca="1">AR639*SAP_Leadsheet!$T149</f>
        <v>7.4311990262104846E-2</v>
      </c>
      <c r="AS764" s="329">
        <f ca="1">AS639*SAP_Leadsheet!$T149</f>
        <v>7.2737358076061173E-2</v>
      </c>
      <c r="AT764" s="329">
        <f ca="1">AT639*SAP_Leadsheet!$T149</f>
        <v>7.1425922538823711E-2</v>
      </c>
      <c r="AU764" s="329">
        <f ca="1">AU639*SAP_Leadsheet!$T149</f>
        <v>6.6606798770499506E-2</v>
      </c>
      <c r="AV764" s="329">
        <f ca="1">AV639*SAP_Leadsheet!$T149</f>
        <v>6.3055193323657208E-2</v>
      </c>
      <c r="AW764" s="329">
        <f ca="1">AW639*SAP_Leadsheet!$T149</f>
        <v>5.1654990544687432E-2</v>
      </c>
      <c r="AX764" s="329">
        <f ca="1">AX639*SAP_Leadsheet!$T149</f>
        <v>5.0538930166130425E-2</v>
      </c>
      <c r="AY764" s="329">
        <f ca="1">AY639*SAP_Leadsheet!$T149</f>
        <v>4.9617845688766031E-2</v>
      </c>
      <c r="AZ764" s="329">
        <f ca="1">AZ639*SAP_Leadsheet!$T149</f>
        <v>4.8829372000463694E-2</v>
      </c>
      <c r="BA764" s="329">
        <f ca="1">BA639*SAP_Leadsheet!$T149</f>
        <v>4.8064600387352378E-2</v>
      </c>
      <c r="BB764" s="329">
        <f ca="1">BB639*SAP_Leadsheet!$T149</f>
        <v>4.7258979942726584E-2</v>
      </c>
      <c r="BC764" s="329">
        <f ca="1">BC639*SAP_Leadsheet!$U149</f>
        <v>4.640795883093142E-2</v>
      </c>
      <c r="BD764" s="329">
        <f ca="1">BD639*SAP_Leadsheet!$U149</f>
        <v>4.5525428881111475E-2</v>
      </c>
      <c r="BE764" s="329">
        <f ca="1">BE639*SAP_Leadsheet!$U149</f>
        <v>4.4613255475953177E-2</v>
      </c>
      <c r="BF764" s="329">
        <f ca="1">BF639*SAP_Leadsheet!$U149</f>
        <v>4.3655980036879552E-2</v>
      </c>
      <c r="BG764" s="329">
        <f ca="1">BG639*SAP_Leadsheet!$U149</f>
        <v>4.2631185487316293E-2</v>
      </c>
      <c r="BH764" s="329">
        <f ca="1">BH639*SAP_Leadsheet!$U149</f>
        <v>4.0556271964518963E-2</v>
      </c>
      <c r="BI764" s="329">
        <f ca="1">BI639*SAP_Leadsheet!$U149</f>
        <v>2.9418564475747099E-2</v>
      </c>
      <c r="BJ764" s="329">
        <f ca="1">BJ639*SAP_Leadsheet!$U149</f>
        <v>2.8604188910354589E-2</v>
      </c>
      <c r="BK764" s="329">
        <f ca="1">BK639*SAP_Leadsheet!$U149</f>
        <v>2.7888431175281343E-2</v>
      </c>
      <c r="BL764" s="329">
        <f ca="1">BL639*SAP_Leadsheet!$U149</f>
        <v>2.7241715681207285E-2</v>
      </c>
      <c r="BM764" s="329">
        <f ca="1">BM639*SAP_Leadsheet!$U149</f>
        <v>2.6607656821969593E-2</v>
      </c>
      <c r="BN764" s="329">
        <f ca="1">BN639*SAP_Leadsheet!$U149</f>
        <v>2.5952395581711855E-2</v>
      </c>
      <c r="BO764" s="232"/>
      <c r="BP764" s="232"/>
      <c r="BQ764" s="232"/>
      <c r="BR764" s="232"/>
      <c r="BS764" s="232"/>
      <c r="BT764" s="232"/>
      <c r="BU764" s="232"/>
      <c r="BV764" s="232"/>
      <c r="BW764" s="232"/>
      <c r="BX764" s="232"/>
      <c r="BY764" s="232"/>
      <c r="BZ764" s="232"/>
      <c r="CA764" s="232"/>
      <c r="CB764" s="232"/>
      <c r="CC764" s="232"/>
      <c r="CD764" s="232"/>
      <c r="CE764" s="232"/>
      <c r="CF764" s="232"/>
      <c r="CG764" s="232"/>
      <c r="CH764" s="232"/>
      <c r="CI764" s="232"/>
      <c r="CJ764" s="232"/>
      <c r="CK764" s="232"/>
      <c r="CL764" s="232"/>
    </row>
    <row r="765" spans="1:90" x14ac:dyDescent="0.15">
      <c r="A765" s="382"/>
      <c r="D765" s="8" t="s">
        <v>548</v>
      </c>
      <c r="F765" s="232"/>
      <c r="G765" s="329">
        <f>G640*SAP_Leadsheet!$Q150</f>
        <v>0</v>
      </c>
      <c r="H765" s="329">
        <f ca="1">H640*SAP_Leadsheet!$Q150</f>
        <v>0</v>
      </c>
      <c r="I765" s="329">
        <f ca="1">I640*SAP_Leadsheet!$Q150</f>
        <v>0</v>
      </c>
      <c r="J765" s="329">
        <f ca="1">J640*SAP_Leadsheet!$Q150</f>
        <v>0</v>
      </c>
      <c r="K765" s="329">
        <f ca="1">K640*SAP_Leadsheet!$Q150</f>
        <v>0</v>
      </c>
      <c r="L765" s="329">
        <f ca="1">L640*SAP_Leadsheet!$Q150</f>
        <v>0</v>
      </c>
      <c r="M765" s="329">
        <f ca="1">M640*SAP_Leadsheet!$Q150</f>
        <v>0</v>
      </c>
      <c r="N765" s="329">
        <f ca="1">N640*SAP_Leadsheet!$Q150</f>
        <v>0</v>
      </c>
      <c r="O765" s="329">
        <f ca="1">O640*SAP_Leadsheet!$Q150</f>
        <v>8.9948207448339423E-2</v>
      </c>
      <c r="P765" s="329">
        <f ca="1">P640*SAP_Leadsheet!$Q150</f>
        <v>0.15933057736456249</v>
      </c>
      <c r="Q765" s="329">
        <f ca="1">Q640*SAP_Leadsheet!$Q150</f>
        <v>0.17914951566591736</v>
      </c>
      <c r="R765" s="329">
        <f ca="1">R640*SAP_Leadsheet!$Q150</f>
        <v>0.16715134404762158</v>
      </c>
      <c r="S765" s="329">
        <f ca="1">S640*SAP_Leadsheet!$R150</f>
        <v>0.14795151638957546</v>
      </c>
      <c r="T765" s="329">
        <f ca="1">T640*SAP_Leadsheet!$R150</f>
        <v>0.13651330098069092</v>
      </c>
      <c r="U765" s="329">
        <f ca="1">U640*SAP_Leadsheet!$R150</f>
        <v>0.13413313687412626</v>
      </c>
      <c r="V765" s="329">
        <f ca="1">V640*SAP_Leadsheet!$R150</f>
        <v>0.1347593316540201</v>
      </c>
      <c r="W765" s="329">
        <f ca="1">W640*SAP_Leadsheet!$R150</f>
        <v>0.13395872925842675</v>
      </c>
      <c r="X765" s="329">
        <f ca="1">X640*SAP_Leadsheet!$R150</f>
        <v>0.13214309882491879</v>
      </c>
      <c r="Y765" s="329">
        <f ca="1">Y640*SAP_Leadsheet!$R150</f>
        <v>0.1288531966037475</v>
      </c>
      <c r="Z765" s="329">
        <f ca="1">Z640*SAP_Leadsheet!$R150</f>
        <v>0.11369416824331267</v>
      </c>
      <c r="AA765" s="329">
        <f ca="1">AA640*SAP_Leadsheet!$R150</f>
        <v>0.11144684366576356</v>
      </c>
      <c r="AB765" s="329">
        <f ca="1">AB640*SAP_Leadsheet!$R150</f>
        <v>0.11000767827880872</v>
      </c>
      <c r="AC765" s="329">
        <f ca="1">AC640*SAP_Leadsheet!$R150</f>
        <v>0.10870711151642549</v>
      </c>
      <c r="AD765" s="329">
        <f ca="1">AD640*SAP_Leadsheet!$R150</f>
        <v>0.10714010304195928</v>
      </c>
      <c r="AE765" s="329">
        <f ca="1">AE640*SAP_Leadsheet!$S150</f>
        <v>0.10494303647762686</v>
      </c>
      <c r="AF765" s="329">
        <f ca="1">AF640*SAP_Leadsheet!$S150</f>
        <v>0.10280133018212317</v>
      </c>
      <c r="AG765" s="329">
        <f ca="1">AG640*SAP_Leadsheet!$S150</f>
        <v>0.10089048790532236</v>
      </c>
      <c r="AH765" s="329">
        <f ca="1">AH640*SAP_Leadsheet!$S150</f>
        <v>9.8677827774352911E-2</v>
      </c>
      <c r="AI765" s="329">
        <f ca="1">AI640*SAP_Leadsheet!$S150</f>
        <v>9.6736486601643246E-2</v>
      </c>
      <c r="AJ765" s="329">
        <f ca="1">AJ640*SAP_Leadsheet!$S150</f>
        <v>9.4894083513465122E-2</v>
      </c>
      <c r="AK765" s="329">
        <f ca="1">AK640*SAP_Leadsheet!$S150</f>
        <v>9.2891596062473242E-2</v>
      </c>
      <c r="AL765" s="329">
        <f ca="1">AL640*SAP_Leadsheet!$S150</f>
        <v>8.5441313300370664E-2</v>
      </c>
      <c r="AM765" s="329">
        <f ca="1">AM640*SAP_Leadsheet!$S150</f>
        <v>8.3271066960001236E-2</v>
      </c>
      <c r="AN765" s="329">
        <f ca="1">AN640*SAP_Leadsheet!$S150</f>
        <v>8.1841317141212608E-2</v>
      </c>
      <c r="AO765" s="329">
        <f ca="1">AO640*SAP_Leadsheet!$S150</f>
        <v>8.0806010352781607E-2</v>
      </c>
      <c r="AP765" s="329">
        <f ca="1">AP640*SAP_Leadsheet!$S150</f>
        <v>7.9797411741184834E-2</v>
      </c>
      <c r="AQ765" s="329">
        <f ca="1">AQ640*SAP_Leadsheet!$T150</f>
        <v>7.8514932551203828E-2</v>
      </c>
      <c r="AR765" s="329">
        <f ca="1">AR640*SAP_Leadsheet!$T150</f>
        <v>7.7138601684832789E-2</v>
      </c>
      <c r="AS765" s="329">
        <f ca="1">AS640*SAP_Leadsheet!$T150</f>
        <v>7.5828561491943711E-2</v>
      </c>
      <c r="AT765" s="329">
        <f ca="1">AT640*SAP_Leadsheet!$T150</f>
        <v>7.422179395516447E-2</v>
      </c>
      <c r="AU765" s="329">
        <f ca="1">AU640*SAP_Leadsheet!$T150</f>
        <v>7.2883594427371134E-2</v>
      </c>
      <c r="AV765" s="329">
        <f ca="1">AV640*SAP_Leadsheet!$T150</f>
        <v>6.7966121194387261E-2</v>
      </c>
      <c r="AW765" s="329">
        <f ca="1">AW640*SAP_Leadsheet!$T150</f>
        <v>6.4342034003731841E-2</v>
      </c>
      <c r="AX765" s="329">
        <f ca="1">AX640*SAP_Leadsheet!$T150</f>
        <v>5.2709174025191256E-2</v>
      </c>
      <c r="AY765" s="329">
        <f ca="1">AY640*SAP_Leadsheet!$T150</f>
        <v>5.1570336904214718E-2</v>
      </c>
      <c r="AZ765" s="329">
        <f ca="1">AZ640*SAP_Leadsheet!$T150</f>
        <v>5.0630454784455131E-2</v>
      </c>
      <c r="BA765" s="329">
        <f ca="1">BA640*SAP_Leadsheet!$T150</f>
        <v>4.9825889796391527E-2</v>
      </c>
      <c r="BB765" s="329">
        <f ca="1">BB640*SAP_Leadsheet!$T150</f>
        <v>4.9045510599339162E-2</v>
      </c>
      <c r="BC765" s="329">
        <f ca="1">BC640*SAP_Leadsheet!$U150</f>
        <v>4.8223448921149575E-2</v>
      </c>
      <c r="BD765" s="329">
        <f ca="1">BD640*SAP_Leadsheet!$U150</f>
        <v>4.7355060031562674E-2</v>
      </c>
      <c r="BE765" s="329">
        <f ca="1">BE640*SAP_Leadsheet!$U150</f>
        <v>4.6454519266440279E-2</v>
      </c>
      <c r="BF765" s="329">
        <f ca="1">BF640*SAP_Leadsheet!$U150</f>
        <v>4.5523730077503245E-2</v>
      </c>
      <c r="BG765" s="329">
        <f ca="1">BG640*SAP_Leadsheet!$U150</f>
        <v>4.4546918404979131E-2</v>
      </c>
      <c r="BH765" s="329">
        <f ca="1">BH640*SAP_Leadsheet!$U150</f>
        <v>4.3501209680934995E-2</v>
      </c>
      <c r="BI765" s="329">
        <f ca="1">BI640*SAP_Leadsheet!$U150</f>
        <v>4.1383950984203027E-2</v>
      </c>
      <c r="BJ765" s="329">
        <f ca="1">BJ640*SAP_Leadsheet!$U150</f>
        <v>3.0018943342599077E-2</v>
      </c>
      <c r="BK765" s="329">
        <f ca="1">BK640*SAP_Leadsheet!$U150</f>
        <v>2.9187947867708765E-2</v>
      </c>
      <c r="BL765" s="329">
        <f ca="1">BL640*SAP_Leadsheet!$U150</f>
        <v>2.8457582831919737E-2</v>
      </c>
      <c r="BM765" s="329">
        <f ca="1">BM640*SAP_Leadsheet!$U150</f>
        <v>2.7797669062456412E-2</v>
      </c>
      <c r="BN765" s="329">
        <f ca="1">BN640*SAP_Leadsheet!$U150</f>
        <v>2.7150670226499588E-2</v>
      </c>
      <c r="BO765" s="232"/>
      <c r="BP765" s="232"/>
      <c r="BQ765" s="232"/>
      <c r="BR765" s="232"/>
      <c r="BS765" s="232"/>
      <c r="BT765" s="232"/>
      <c r="BU765" s="232"/>
      <c r="BV765" s="232"/>
      <c r="BW765" s="232"/>
      <c r="BX765" s="232"/>
      <c r="BY765" s="232"/>
      <c r="BZ765" s="232"/>
      <c r="CA765" s="232"/>
      <c r="CB765" s="232"/>
      <c r="CC765" s="232"/>
      <c r="CD765" s="232"/>
      <c r="CE765" s="232"/>
      <c r="CF765" s="232"/>
      <c r="CG765" s="232"/>
      <c r="CH765" s="232"/>
      <c r="CI765" s="232"/>
      <c r="CJ765" s="232"/>
      <c r="CK765" s="232"/>
      <c r="CL765" s="232"/>
    </row>
    <row r="766" spans="1:90" x14ac:dyDescent="0.15">
      <c r="A766" s="382"/>
      <c r="D766" s="8" t="s">
        <v>549</v>
      </c>
      <c r="F766" s="232"/>
      <c r="G766" s="329">
        <f>G641*SAP_Leadsheet!$Q151</f>
        <v>0</v>
      </c>
      <c r="H766" s="329">
        <f ca="1">H641*SAP_Leadsheet!$Q151</f>
        <v>0</v>
      </c>
      <c r="I766" s="329">
        <f ca="1">I641*SAP_Leadsheet!$Q151</f>
        <v>0</v>
      </c>
      <c r="J766" s="329">
        <f ca="1">J641*SAP_Leadsheet!$Q151</f>
        <v>0</v>
      </c>
      <c r="K766" s="329">
        <f ca="1">K641*SAP_Leadsheet!$Q151</f>
        <v>0</v>
      </c>
      <c r="L766" s="329">
        <f ca="1">L641*SAP_Leadsheet!$Q151</f>
        <v>0</v>
      </c>
      <c r="M766" s="329">
        <f ca="1">M641*SAP_Leadsheet!$Q151</f>
        <v>0</v>
      </c>
      <c r="N766" s="329">
        <f ca="1">N641*SAP_Leadsheet!$Q151</f>
        <v>0</v>
      </c>
      <c r="O766" s="329">
        <f ca="1">O641*SAP_Leadsheet!$Q151</f>
        <v>0</v>
      </c>
      <c r="P766" s="329">
        <f ca="1">P641*SAP_Leadsheet!$Q151</f>
        <v>8.9948207448339437E-2</v>
      </c>
      <c r="Q766" s="329">
        <f ca="1">Q641*SAP_Leadsheet!$Q151</f>
        <v>0.15933057736456249</v>
      </c>
      <c r="R766" s="329">
        <f ca="1">R641*SAP_Leadsheet!$Q151</f>
        <v>0.17914951566591736</v>
      </c>
      <c r="S766" s="329">
        <f ca="1">S641*SAP_Leadsheet!$R151</f>
        <v>0.16641102907072036</v>
      </c>
      <c r="T766" s="329">
        <f ca="1">T641*SAP_Leadsheet!$R151</f>
        <v>0.14795151638957546</v>
      </c>
      <c r="U766" s="329">
        <f ca="1">U641*SAP_Leadsheet!$R151</f>
        <v>0.13651330098069092</v>
      </c>
      <c r="V766" s="329">
        <f ca="1">V641*SAP_Leadsheet!$R151</f>
        <v>0.13413313687412626</v>
      </c>
      <c r="W766" s="329">
        <f ca="1">W641*SAP_Leadsheet!$R151</f>
        <v>0.1347593316540201</v>
      </c>
      <c r="X766" s="329">
        <f ca="1">X641*SAP_Leadsheet!$R151</f>
        <v>0.13395872925842675</v>
      </c>
      <c r="Y766" s="329">
        <f ca="1">Y641*SAP_Leadsheet!$R151</f>
        <v>0.13214309882491879</v>
      </c>
      <c r="Z766" s="329">
        <f ca="1">Z641*SAP_Leadsheet!$R151</f>
        <v>0.12885319660374747</v>
      </c>
      <c r="AA766" s="329">
        <f ca="1">AA641*SAP_Leadsheet!$R151</f>
        <v>0.11369416824331266</v>
      </c>
      <c r="AB766" s="329">
        <f ca="1">AB641*SAP_Leadsheet!$R151</f>
        <v>0.11144684366576356</v>
      </c>
      <c r="AC766" s="329">
        <f ca="1">AC641*SAP_Leadsheet!$R151</f>
        <v>0.11000767827880872</v>
      </c>
      <c r="AD766" s="329">
        <f ca="1">AD641*SAP_Leadsheet!$R151</f>
        <v>0.10870711151642549</v>
      </c>
      <c r="AE766" s="329">
        <f ca="1">AE641*SAP_Leadsheet!$S151</f>
        <v>0.10714010304195927</v>
      </c>
      <c r="AF766" s="329">
        <f ca="1">AF641*SAP_Leadsheet!$S151</f>
        <v>0.10494303647762684</v>
      </c>
      <c r="AG766" s="329">
        <f ca="1">AG641*SAP_Leadsheet!$S151</f>
        <v>0.10280133018212317</v>
      </c>
      <c r="AH766" s="329">
        <f ca="1">AH641*SAP_Leadsheet!$S151</f>
        <v>0.10089048790532236</v>
      </c>
      <c r="AI766" s="329">
        <f ca="1">AI641*SAP_Leadsheet!$S151</f>
        <v>9.8677827774352911E-2</v>
      </c>
      <c r="AJ766" s="329">
        <f ca="1">AJ641*SAP_Leadsheet!$S151</f>
        <v>9.6736486601643232E-2</v>
      </c>
      <c r="AK766" s="329">
        <f ca="1">AK641*SAP_Leadsheet!$S151</f>
        <v>9.4894083513465108E-2</v>
      </c>
      <c r="AL766" s="329">
        <f ca="1">AL641*SAP_Leadsheet!$S151</f>
        <v>9.2891596062473256E-2</v>
      </c>
      <c r="AM766" s="329">
        <f ca="1">AM641*SAP_Leadsheet!$S151</f>
        <v>8.5441313300370664E-2</v>
      </c>
      <c r="AN766" s="329">
        <f ca="1">AN641*SAP_Leadsheet!$S151</f>
        <v>8.3271066960001236E-2</v>
      </c>
      <c r="AO766" s="329">
        <f ca="1">AO641*SAP_Leadsheet!$S151</f>
        <v>8.1841317141212594E-2</v>
      </c>
      <c r="AP766" s="329">
        <f ca="1">AP641*SAP_Leadsheet!$S151</f>
        <v>8.0806010352781607E-2</v>
      </c>
      <c r="AQ766" s="329">
        <f ca="1">AQ641*SAP_Leadsheet!$T151</f>
        <v>7.9797411741184834E-2</v>
      </c>
      <c r="AR766" s="329">
        <f ca="1">AR641*SAP_Leadsheet!$T151</f>
        <v>7.8514932551203828E-2</v>
      </c>
      <c r="AS766" s="329">
        <f ca="1">AS641*SAP_Leadsheet!$T151</f>
        <v>7.7138601684832789E-2</v>
      </c>
      <c r="AT766" s="329">
        <f ca="1">AT641*SAP_Leadsheet!$T151</f>
        <v>7.5828561491943711E-2</v>
      </c>
      <c r="AU766" s="329">
        <f ca="1">AU641*SAP_Leadsheet!$T151</f>
        <v>7.4221793955164456E-2</v>
      </c>
      <c r="AV766" s="329">
        <f ca="1">AV641*SAP_Leadsheet!$T151</f>
        <v>7.2883594427371134E-2</v>
      </c>
      <c r="AW766" s="329">
        <f ca="1">AW641*SAP_Leadsheet!$T151</f>
        <v>6.7966121194387261E-2</v>
      </c>
      <c r="AX766" s="329">
        <f ca="1">AX641*SAP_Leadsheet!$T151</f>
        <v>6.4342034003731841E-2</v>
      </c>
      <c r="AY766" s="329">
        <f ca="1">AY641*SAP_Leadsheet!$T151</f>
        <v>5.2709174025191256E-2</v>
      </c>
      <c r="AZ766" s="329">
        <f ca="1">AZ641*SAP_Leadsheet!$T151</f>
        <v>5.1570336904214711E-2</v>
      </c>
      <c r="BA766" s="329">
        <f ca="1">BA641*SAP_Leadsheet!$T151</f>
        <v>5.0630454784455131E-2</v>
      </c>
      <c r="BB766" s="329">
        <f ca="1">BB641*SAP_Leadsheet!$T151</f>
        <v>4.9825889796391527E-2</v>
      </c>
      <c r="BC766" s="329">
        <f ca="1">BC641*SAP_Leadsheet!$U151</f>
        <v>4.9045510599339162E-2</v>
      </c>
      <c r="BD766" s="329">
        <f ca="1">BD641*SAP_Leadsheet!$U151</f>
        <v>4.8223448921149575E-2</v>
      </c>
      <c r="BE766" s="329">
        <f ca="1">BE641*SAP_Leadsheet!$U151</f>
        <v>4.7355060031562674E-2</v>
      </c>
      <c r="BF766" s="329">
        <f ca="1">BF641*SAP_Leadsheet!$U151</f>
        <v>4.6454519266440279E-2</v>
      </c>
      <c r="BG766" s="329">
        <f ca="1">BG641*SAP_Leadsheet!$U151</f>
        <v>4.5523730077503245E-2</v>
      </c>
      <c r="BH766" s="329">
        <f ca="1">BH641*SAP_Leadsheet!$U151</f>
        <v>4.4546918404979131E-2</v>
      </c>
      <c r="BI766" s="329">
        <f ca="1">BI641*SAP_Leadsheet!$U151</f>
        <v>4.3501209680934995E-2</v>
      </c>
      <c r="BJ766" s="329">
        <f ca="1">BJ641*SAP_Leadsheet!$U151</f>
        <v>4.138395098420302E-2</v>
      </c>
      <c r="BK766" s="329">
        <f ca="1">BK641*SAP_Leadsheet!$U151</f>
        <v>3.001894334259908E-2</v>
      </c>
      <c r="BL766" s="329">
        <f ca="1">BL641*SAP_Leadsheet!$U151</f>
        <v>2.9187947867708761E-2</v>
      </c>
      <c r="BM766" s="329">
        <f ca="1">BM641*SAP_Leadsheet!$U151</f>
        <v>2.8457582831919737E-2</v>
      </c>
      <c r="BN766" s="329">
        <f ca="1">BN641*SAP_Leadsheet!$U151</f>
        <v>2.7797669062456412E-2</v>
      </c>
      <c r="BO766" s="232"/>
      <c r="BP766" s="232"/>
      <c r="BQ766" s="232"/>
      <c r="BR766" s="232"/>
      <c r="BS766" s="232"/>
      <c r="BT766" s="232"/>
      <c r="BU766" s="232"/>
      <c r="BV766" s="232"/>
      <c r="BW766" s="232"/>
      <c r="BX766" s="232"/>
      <c r="BY766" s="232"/>
      <c r="BZ766" s="232"/>
      <c r="CA766" s="232"/>
      <c r="CB766" s="232"/>
      <c r="CC766" s="232"/>
      <c r="CD766" s="232"/>
      <c r="CE766" s="232"/>
      <c r="CF766" s="232"/>
      <c r="CG766" s="232"/>
      <c r="CH766" s="232"/>
      <c r="CI766" s="232"/>
      <c r="CJ766" s="232"/>
      <c r="CK766" s="232"/>
      <c r="CL766" s="232"/>
    </row>
    <row r="767" spans="1:90" x14ac:dyDescent="0.15">
      <c r="A767" s="382"/>
      <c r="D767" s="8" t="s">
        <v>415</v>
      </c>
      <c r="F767" s="232"/>
      <c r="G767" s="329">
        <f>G642*SAP_Leadsheet!$Q152</f>
        <v>0</v>
      </c>
      <c r="H767" s="329">
        <f ca="1">H642*SAP_Leadsheet!$Q152</f>
        <v>0</v>
      </c>
      <c r="I767" s="329">
        <f ca="1">I642*SAP_Leadsheet!$Q152</f>
        <v>0</v>
      </c>
      <c r="J767" s="329">
        <f ca="1">J642*SAP_Leadsheet!$Q152</f>
        <v>0</v>
      </c>
      <c r="K767" s="329">
        <f ca="1">K642*SAP_Leadsheet!$Q152</f>
        <v>0</v>
      </c>
      <c r="L767" s="329">
        <f ca="1">L642*SAP_Leadsheet!$Q152</f>
        <v>0</v>
      </c>
      <c r="M767" s="329">
        <f ca="1">M642*SAP_Leadsheet!$Q152</f>
        <v>0</v>
      </c>
      <c r="N767" s="329">
        <f ca="1">N642*SAP_Leadsheet!$Q152</f>
        <v>0</v>
      </c>
      <c r="O767" s="329">
        <f ca="1">O642*SAP_Leadsheet!$Q152</f>
        <v>0</v>
      </c>
      <c r="P767" s="329">
        <f ca="1">P642*SAP_Leadsheet!$Q152</f>
        <v>0</v>
      </c>
      <c r="Q767" s="329">
        <f ca="1">Q642*SAP_Leadsheet!$Q152</f>
        <v>8.9948207448339437E-2</v>
      </c>
      <c r="R767" s="329">
        <f ca="1">R642*SAP_Leadsheet!$Q152</f>
        <v>0.15933057736456249</v>
      </c>
      <c r="S767" s="329">
        <f ca="1">S642*SAP_Leadsheet!$R152</f>
        <v>0.17914951566591736</v>
      </c>
      <c r="T767" s="329">
        <f ca="1">T642*SAP_Leadsheet!$R152</f>
        <v>0.16641102907072036</v>
      </c>
      <c r="U767" s="329">
        <f ca="1">U642*SAP_Leadsheet!$R152</f>
        <v>0.14795151638957546</v>
      </c>
      <c r="V767" s="329">
        <f ca="1">V642*SAP_Leadsheet!$R152</f>
        <v>0.13651330098069092</v>
      </c>
      <c r="W767" s="329">
        <f ca="1">W642*SAP_Leadsheet!$R152</f>
        <v>0.13413313687412626</v>
      </c>
      <c r="X767" s="329">
        <f ca="1">X642*SAP_Leadsheet!$R152</f>
        <v>0.1347593316540201</v>
      </c>
      <c r="Y767" s="329">
        <f ca="1">Y642*SAP_Leadsheet!$R152</f>
        <v>0.13395872925842675</v>
      </c>
      <c r="Z767" s="329">
        <f ca="1">Z642*SAP_Leadsheet!$R152</f>
        <v>0.13214309882491879</v>
      </c>
      <c r="AA767" s="329">
        <f ca="1">AA642*SAP_Leadsheet!$R152</f>
        <v>0.12885319660374747</v>
      </c>
      <c r="AB767" s="329">
        <f ca="1">AB642*SAP_Leadsheet!$R152</f>
        <v>0.11369416824331266</v>
      </c>
      <c r="AC767" s="329">
        <f ca="1">AC642*SAP_Leadsheet!$R152</f>
        <v>0.11144684366576356</v>
      </c>
      <c r="AD767" s="329">
        <f ca="1">AD642*SAP_Leadsheet!$R152</f>
        <v>0.11000767827880872</v>
      </c>
      <c r="AE767" s="329">
        <f ca="1">AE642*SAP_Leadsheet!$S152</f>
        <v>0.10870711151642549</v>
      </c>
      <c r="AF767" s="329">
        <f ca="1">AF642*SAP_Leadsheet!$S152</f>
        <v>0.10714010304195927</v>
      </c>
      <c r="AG767" s="329">
        <f ca="1">AG642*SAP_Leadsheet!$S152</f>
        <v>0.10494303647762684</v>
      </c>
      <c r="AH767" s="329">
        <f ca="1">AH642*SAP_Leadsheet!$S152</f>
        <v>0.10280133018212317</v>
      </c>
      <c r="AI767" s="329">
        <f ca="1">AI642*SAP_Leadsheet!$S152</f>
        <v>0.10089048790532236</v>
      </c>
      <c r="AJ767" s="329">
        <f ca="1">AJ642*SAP_Leadsheet!$S152</f>
        <v>9.8677827774352911E-2</v>
      </c>
      <c r="AK767" s="329">
        <f ca="1">AK642*SAP_Leadsheet!$S152</f>
        <v>9.6736486601643232E-2</v>
      </c>
      <c r="AL767" s="329">
        <f ca="1">AL642*SAP_Leadsheet!$S152</f>
        <v>9.4894083513465108E-2</v>
      </c>
      <c r="AM767" s="329">
        <f ca="1">AM642*SAP_Leadsheet!$S152</f>
        <v>9.2891596062473256E-2</v>
      </c>
      <c r="AN767" s="329">
        <f ca="1">AN642*SAP_Leadsheet!$S152</f>
        <v>8.5441313300370664E-2</v>
      </c>
      <c r="AO767" s="329">
        <f ca="1">AO642*SAP_Leadsheet!$S152</f>
        <v>8.3271066960001236E-2</v>
      </c>
      <c r="AP767" s="329">
        <f ca="1">AP642*SAP_Leadsheet!$S152</f>
        <v>8.1841317141212594E-2</v>
      </c>
      <c r="AQ767" s="329">
        <f ca="1">AQ642*SAP_Leadsheet!$T152</f>
        <v>8.0806010352781607E-2</v>
      </c>
      <c r="AR767" s="329">
        <f ca="1">AR642*SAP_Leadsheet!$T152</f>
        <v>7.9797411741184834E-2</v>
      </c>
      <c r="AS767" s="329">
        <f ca="1">AS642*SAP_Leadsheet!$T152</f>
        <v>7.8514932551203828E-2</v>
      </c>
      <c r="AT767" s="329">
        <f ca="1">AT642*SAP_Leadsheet!$T152</f>
        <v>7.7138601684832789E-2</v>
      </c>
      <c r="AU767" s="329">
        <f ca="1">AU642*SAP_Leadsheet!$T152</f>
        <v>7.5828561491943711E-2</v>
      </c>
      <c r="AV767" s="329">
        <f ca="1">AV642*SAP_Leadsheet!$T152</f>
        <v>7.4221793955164456E-2</v>
      </c>
      <c r="AW767" s="329">
        <f ca="1">AW642*SAP_Leadsheet!$T152</f>
        <v>7.2883594427371134E-2</v>
      </c>
      <c r="AX767" s="329">
        <f ca="1">AX642*SAP_Leadsheet!$T152</f>
        <v>6.7966121194387261E-2</v>
      </c>
      <c r="AY767" s="329">
        <f ca="1">AY642*SAP_Leadsheet!$T152</f>
        <v>6.4342034003731841E-2</v>
      </c>
      <c r="AZ767" s="329">
        <f ca="1">AZ642*SAP_Leadsheet!$T152</f>
        <v>5.2709174025191256E-2</v>
      </c>
      <c r="BA767" s="329">
        <f ca="1">BA642*SAP_Leadsheet!$T152</f>
        <v>5.1570336904214711E-2</v>
      </c>
      <c r="BB767" s="329">
        <f ca="1">BB642*SAP_Leadsheet!$T152</f>
        <v>5.0630454784455131E-2</v>
      </c>
      <c r="BC767" s="329">
        <f ca="1">BC642*SAP_Leadsheet!$U152</f>
        <v>4.9825889796391527E-2</v>
      </c>
      <c r="BD767" s="329">
        <f ca="1">BD642*SAP_Leadsheet!$U152</f>
        <v>4.9045510599339162E-2</v>
      </c>
      <c r="BE767" s="329">
        <f ca="1">BE642*SAP_Leadsheet!$U152</f>
        <v>4.8223448921149575E-2</v>
      </c>
      <c r="BF767" s="329">
        <f ca="1">BF642*SAP_Leadsheet!$U152</f>
        <v>4.7355060031562674E-2</v>
      </c>
      <c r="BG767" s="329">
        <f ca="1">BG642*SAP_Leadsheet!$U152</f>
        <v>4.6454519266440279E-2</v>
      </c>
      <c r="BH767" s="329">
        <f ca="1">BH642*SAP_Leadsheet!$U152</f>
        <v>4.5523730077503245E-2</v>
      </c>
      <c r="BI767" s="329">
        <f ca="1">BI642*SAP_Leadsheet!$U152</f>
        <v>4.4546918404979131E-2</v>
      </c>
      <c r="BJ767" s="329">
        <f ca="1">BJ642*SAP_Leadsheet!$U152</f>
        <v>4.3501209680934995E-2</v>
      </c>
      <c r="BK767" s="329">
        <f ca="1">BK642*SAP_Leadsheet!$U152</f>
        <v>4.138395098420302E-2</v>
      </c>
      <c r="BL767" s="329">
        <f ca="1">BL642*SAP_Leadsheet!$U152</f>
        <v>3.001894334259908E-2</v>
      </c>
      <c r="BM767" s="329">
        <f ca="1">BM642*SAP_Leadsheet!$U152</f>
        <v>2.9187947867708761E-2</v>
      </c>
      <c r="BN767" s="329">
        <f ca="1">BN642*SAP_Leadsheet!$U152</f>
        <v>2.8457582831919737E-2</v>
      </c>
      <c r="BO767" s="232"/>
      <c r="BP767" s="232"/>
      <c r="BQ767" s="232"/>
      <c r="BR767" s="232"/>
      <c r="BS767" s="232"/>
      <c r="BT767" s="232"/>
      <c r="BU767" s="232"/>
      <c r="BV767" s="232"/>
      <c r="BW767" s="232"/>
      <c r="BX767" s="232"/>
      <c r="BY767" s="232"/>
      <c r="BZ767" s="232"/>
      <c r="CA767" s="232"/>
      <c r="CB767" s="232"/>
      <c r="CC767" s="232"/>
      <c r="CD767" s="232"/>
      <c r="CE767" s="232"/>
      <c r="CF767" s="232"/>
      <c r="CG767" s="232"/>
      <c r="CH767" s="232"/>
      <c r="CI767" s="232"/>
      <c r="CJ767" s="232"/>
      <c r="CK767" s="232"/>
      <c r="CL767" s="232"/>
    </row>
    <row r="768" spans="1:90" x14ac:dyDescent="0.15">
      <c r="A768" s="382"/>
      <c r="D768" s="8" t="s">
        <v>416</v>
      </c>
      <c r="F768" s="232"/>
      <c r="G768" s="329">
        <f>G643*SAP_Leadsheet!$Q153</f>
        <v>0</v>
      </c>
      <c r="H768" s="329">
        <f ca="1">H643*SAP_Leadsheet!$Q153</f>
        <v>0</v>
      </c>
      <c r="I768" s="329">
        <f ca="1">I643*SAP_Leadsheet!$Q153</f>
        <v>0</v>
      </c>
      <c r="J768" s="329">
        <f ca="1">J643*SAP_Leadsheet!$Q153</f>
        <v>0</v>
      </c>
      <c r="K768" s="329">
        <f ca="1">K643*SAP_Leadsheet!$Q153</f>
        <v>0</v>
      </c>
      <c r="L768" s="329">
        <f ca="1">L643*SAP_Leadsheet!$Q153</f>
        <v>0</v>
      </c>
      <c r="M768" s="329">
        <f ca="1">M643*SAP_Leadsheet!$Q153</f>
        <v>0</v>
      </c>
      <c r="N768" s="329">
        <f ca="1">N643*SAP_Leadsheet!$Q153</f>
        <v>0</v>
      </c>
      <c r="O768" s="329">
        <f ca="1">O643*SAP_Leadsheet!$Q153</f>
        <v>0</v>
      </c>
      <c r="P768" s="329">
        <f ca="1">P643*SAP_Leadsheet!$Q153</f>
        <v>0</v>
      </c>
      <c r="Q768" s="329">
        <f ca="1">Q643*SAP_Leadsheet!$Q153</f>
        <v>0</v>
      </c>
      <c r="R768" s="329">
        <f ca="1">R643*SAP_Leadsheet!$Q153</f>
        <v>8.9948207448339437E-2</v>
      </c>
      <c r="S768" s="329">
        <f ca="1">S643*SAP_Leadsheet!$R153</f>
        <v>0.15933057736456249</v>
      </c>
      <c r="T768" s="329">
        <f ca="1">T643*SAP_Leadsheet!$R153</f>
        <v>0.17914951566591736</v>
      </c>
      <c r="U768" s="329">
        <f ca="1">U643*SAP_Leadsheet!$R153</f>
        <v>0.16641102907072036</v>
      </c>
      <c r="V768" s="329">
        <f ca="1">V643*SAP_Leadsheet!$R153</f>
        <v>0.14795151638957546</v>
      </c>
      <c r="W768" s="329">
        <f ca="1">W643*SAP_Leadsheet!$R153</f>
        <v>0.13651330098069092</v>
      </c>
      <c r="X768" s="329">
        <f ca="1">X643*SAP_Leadsheet!$R153</f>
        <v>0.13413313687412626</v>
      </c>
      <c r="Y768" s="329">
        <f ca="1">Y643*SAP_Leadsheet!$R153</f>
        <v>0.1347593316540201</v>
      </c>
      <c r="Z768" s="329">
        <f ca="1">Z643*SAP_Leadsheet!$R153</f>
        <v>0.13395872925842675</v>
      </c>
      <c r="AA768" s="329">
        <f ca="1">AA643*SAP_Leadsheet!$R153</f>
        <v>0.13214309882491879</v>
      </c>
      <c r="AB768" s="329">
        <f ca="1">AB643*SAP_Leadsheet!$R153</f>
        <v>0.12885319660374747</v>
      </c>
      <c r="AC768" s="329">
        <f ca="1">AC643*SAP_Leadsheet!$R153</f>
        <v>0.11369416824331266</v>
      </c>
      <c r="AD768" s="329">
        <f ca="1">AD643*SAP_Leadsheet!$R153</f>
        <v>0.11144684366576356</v>
      </c>
      <c r="AE768" s="329">
        <f ca="1">AE643*SAP_Leadsheet!$S153</f>
        <v>0.11000767827880872</v>
      </c>
      <c r="AF768" s="329">
        <f ca="1">AF643*SAP_Leadsheet!$S153</f>
        <v>0.10870711151642549</v>
      </c>
      <c r="AG768" s="329">
        <f ca="1">AG643*SAP_Leadsheet!$S153</f>
        <v>0.10714010304195927</v>
      </c>
      <c r="AH768" s="329">
        <f ca="1">AH643*SAP_Leadsheet!$S153</f>
        <v>0.10494303647762684</v>
      </c>
      <c r="AI768" s="329">
        <f ca="1">AI643*SAP_Leadsheet!$S153</f>
        <v>0.10280133018212317</v>
      </c>
      <c r="AJ768" s="329">
        <f ca="1">AJ643*SAP_Leadsheet!$S153</f>
        <v>0.10089048790532236</v>
      </c>
      <c r="AK768" s="329">
        <f ca="1">AK643*SAP_Leadsheet!$S153</f>
        <v>9.8677827774352911E-2</v>
      </c>
      <c r="AL768" s="329">
        <f ca="1">AL643*SAP_Leadsheet!$S153</f>
        <v>9.6736486601643232E-2</v>
      </c>
      <c r="AM768" s="329">
        <f ca="1">AM643*SAP_Leadsheet!$S153</f>
        <v>9.4894083513465108E-2</v>
      </c>
      <c r="AN768" s="329">
        <f ca="1">AN643*SAP_Leadsheet!$S153</f>
        <v>9.2891596062473256E-2</v>
      </c>
      <c r="AO768" s="329">
        <f ca="1">AO643*SAP_Leadsheet!$S153</f>
        <v>8.5441313300370664E-2</v>
      </c>
      <c r="AP768" s="329">
        <f ca="1">AP643*SAP_Leadsheet!$S153</f>
        <v>8.3271066960001236E-2</v>
      </c>
      <c r="AQ768" s="329">
        <f ca="1">AQ643*SAP_Leadsheet!$T153</f>
        <v>8.1841317141212594E-2</v>
      </c>
      <c r="AR768" s="329">
        <f ca="1">AR643*SAP_Leadsheet!$T153</f>
        <v>8.0806010352781607E-2</v>
      </c>
      <c r="AS768" s="329">
        <f ca="1">AS643*SAP_Leadsheet!$T153</f>
        <v>7.9797411741184834E-2</v>
      </c>
      <c r="AT768" s="329">
        <f ca="1">AT643*SAP_Leadsheet!$T153</f>
        <v>7.8514932551203828E-2</v>
      </c>
      <c r="AU768" s="329">
        <f ca="1">AU643*SAP_Leadsheet!$T153</f>
        <v>7.7138601684832789E-2</v>
      </c>
      <c r="AV768" s="329">
        <f ca="1">AV643*SAP_Leadsheet!$T153</f>
        <v>7.5828561491943711E-2</v>
      </c>
      <c r="AW768" s="329">
        <f ca="1">AW643*SAP_Leadsheet!$T153</f>
        <v>7.4221793955164456E-2</v>
      </c>
      <c r="AX768" s="329">
        <f ca="1">AX643*SAP_Leadsheet!$T153</f>
        <v>7.2883594427371134E-2</v>
      </c>
      <c r="AY768" s="329">
        <f ca="1">AY643*SAP_Leadsheet!$T153</f>
        <v>6.7966121194387261E-2</v>
      </c>
      <c r="AZ768" s="329">
        <f ca="1">AZ643*SAP_Leadsheet!$T153</f>
        <v>6.4342034003731841E-2</v>
      </c>
      <c r="BA768" s="329">
        <f ca="1">BA643*SAP_Leadsheet!$T153</f>
        <v>5.2709174025191256E-2</v>
      </c>
      <c r="BB768" s="329">
        <f ca="1">BB643*SAP_Leadsheet!$T153</f>
        <v>5.1570336904214711E-2</v>
      </c>
      <c r="BC768" s="329">
        <f ca="1">BC643*SAP_Leadsheet!$U153</f>
        <v>5.0630454784455131E-2</v>
      </c>
      <c r="BD768" s="329">
        <f ca="1">BD643*SAP_Leadsheet!$U153</f>
        <v>4.9825889796391527E-2</v>
      </c>
      <c r="BE768" s="329">
        <f ca="1">BE643*SAP_Leadsheet!$U153</f>
        <v>4.9045510599339162E-2</v>
      </c>
      <c r="BF768" s="329">
        <f ca="1">BF643*SAP_Leadsheet!$U153</f>
        <v>4.8223448921149575E-2</v>
      </c>
      <c r="BG768" s="329">
        <f ca="1">BG643*SAP_Leadsheet!$U153</f>
        <v>4.7355060031562674E-2</v>
      </c>
      <c r="BH768" s="329">
        <f ca="1">BH643*SAP_Leadsheet!$U153</f>
        <v>4.6454519266440279E-2</v>
      </c>
      <c r="BI768" s="329">
        <f ca="1">BI643*SAP_Leadsheet!$U153</f>
        <v>4.5523730077503245E-2</v>
      </c>
      <c r="BJ768" s="329">
        <f ca="1">BJ643*SAP_Leadsheet!$U153</f>
        <v>4.4546918404979131E-2</v>
      </c>
      <c r="BK768" s="329">
        <f ca="1">BK643*SAP_Leadsheet!$U153</f>
        <v>4.3501209680934995E-2</v>
      </c>
      <c r="BL768" s="329">
        <f ca="1">BL643*SAP_Leadsheet!$U153</f>
        <v>4.138395098420302E-2</v>
      </c>
      <c r="BM768" s="329">
        <f ca="1">BM643*SAP_Leadsheet!$U153</f>
        <v>3.001894334259908E-2</v>
      </c>
      <c r="BN768" s="329">
        <f ca="1">BN643*SAP_Leadsheet!$U153</f>
        <v>2.9187947867708761E-2</v>
      </c>
      <c r="BO768" s="232"/>
      <c r="BP768" s="232"/>
      <c r="BQ768" s="232"/>
      <c r="BR768" s="232"/>
      <c r="BS768" s="232"/>
      <c r="BT768" s="232"/>
      <c r="BU768" s="232"/>
      <c r="BV768" s="232"/>
      <c r="BW768" s="232"/>
      <c r="BX768" s="232"/>
      <c r="BY768" s="232"/>
      <c r="BZ768" s="232"/>
      <c r="CA768" s="232"/>
      <c r="CB768" s="232"/>
      <c r="CC768" s="232"/>
      <c r="CD768" s="232"/>
      <c r="CE768" s="232"/>
      <c r="CF768" s="232"/>
      <c r="CG768" s="232"/>
      <c r="CH768" s="232"/>
      <c r="CI768" s="232"/>
      <c r="CJ768" s="232"/>
      <c r="CK768" s="232"/>
      <c r="CL768" s="232"/>
    </row>
    <row r="769" spans="1:90" x14ac:dyDescent="0.15">
      <c r="A769" s="382"/>
      <c r="D769" s="8" t="s">
        <v>417</v>
      </c>
      <c r="F769" s="232"/>
      <c r="G769" s="329">
        <f>G644*SAP_Leadsheet!$Q154</f>
        <v>0</v>
      </c>
      <c r="H769" s="329">
        <f ca="1">H644*SAP_Leadsheet!$Q154</f>
        <v>0</v>
      </c>
      <c r="I769" s="329">
        <f ca="1">I644*SAP_Leadsheet!$Q154</f>
        <v>0</v>
      </c>
      <c r="J769" s="329">
        <f ca="1">J644*SAP_Leadsheet!$Q154</f>
        <v>0</v>
      </c>
      <c r="K769" s="329">
        <f ca="1">K644*SAP_Leadsheet!$Q154</f>
        <v>0</v>
      </c>
      <c r="L769" s="329">
        <f ca="1">L644*SAP_Leadsheet!$Q154</f>
        <v>0</v>
      </c>
      <c r="M769" s="329">
        <f ca="1">M644*SAP_Leadsheet!$Q154</f>
        <v>0</v>
      </c>
      <c r="N769" s="329">
        <f ca="1">N644*SAP_Leadsheet!$Q154</f>
        <v>0</v>
      </c>
      <c r="O769" s="329">
        <f ca="1">O644*SAP_Leadsheet!$Q154</f>
        <v>0</v>
      </c>
      <c r="P769" s="329">
        <f ca="1">P644*SAP_Leadsheet!$Q154</f>
        <v>0</v>
      </c>
      <c r="Q769" s="329">
        <f ca="1">Q644*SAP_Leadsheet!$Q154</f>
        <v>0</v>
      </c>
      <c r="R769" s="329">
        <f ca="1">R644*SAP_Leadsheet!$Q154</f>
        <v>0</v>
      </c>
      <c r="S769" s="329">
        <f ca="1">S644*SAP_Leadsheet!$R154</f>
        <v>8.9948207448339437E-2</v>
      </c>
      <c r="T769" s="329">
        <f ca="1">T644*SAP_Leadsheet!$R154</f>
        <v>0.15933057736456249</v>
      </c>
      <c r="U769" s="329">
        <f ca="1">U644*SAP_Leadsheet!$R154</f>
        <v>0.17914951566591736</v>
      </c>
      <c r="V769" s="329">
        <f ca="1">V644*SAP_Leadsheet!$R154</f>
        <v>0.16641102907072036</v>
      </c>
      <c r="W769" s="329">
        <f ca="1">W644*SAP_Leadsheet!$R154</f>
        <v>0.14795151638957546</v>
      </c>
      <c r="X769" s="329">
        <f ca="1">X644*SAP_Leadsheet!$R154</f>
        <v>0.13651330098069092</v>
      </c>
      <c r="Y769" s="329">
        <f ca="1">Y644*SAP_Leadsheet!$R154</f>
        <v>0.13413313687412626</v>
      </c>
      <c r="Z769" s="329">
        <f ca="1">Z644*SAP_Leadsheet!$R154</f>
        <v>0.1347593316540201</v>
      </c>
      <c r="AA769" s="329">
        <f ca="1">AA644*SAP_Leadsheet!$R154</f>
        <v>0.13395872925842675</v>
      </c>
      <c r="AB769" s="329">
        <f ca="1">AB644*SAP_Leadsheet!$R154</f>
        <v>0.13214309882491879</v>
      </c>
      <c r="AC769" s="329">
        <f ca="1">AC644*SAP_Leadsheet!$R154</f>
        <v>0.12885319660374747</v>
      </c>
      <c r="AD769" s="329">
        <f ca="1">AD644*SAP_Leadsheet!$R154</f>
        <v>0.11369416824331266</v>
      </c>
      <c r="AE769" s="329">
        <f ca="1">AE644*SAP_Leadsheet!$S154</f>
        <v>0.11144684366576356</v>
      </c>
      <c r="AF769" s="329">
        <f ca="1">AF644*SAP_Leadsheet!$S154</f>
        <v>0.11000767827880872</v>
      </c>
      <c r="AG769" s="329">
        <f ca="1">AG644*SAP_Leadsheet!$S154</f>
        <v>0.10870711151642549</v>
      </c>
      <c r="AH769" s="329">
        <f ca="1">AH644*SAP_Leadsheet!$S154</f>
        <v>0.10714010304195927</v>
      </c>
      <c r="AI769" s="329">
        <f ca="1">AI644*SAP_Leadsheet!$S154</f>
        <v>0.10494303647762684</v>
      </c>
      <c r="AJ769" s="329">
        <f ca="1">AJ644*SAP_Leadsheet!$S154</f>
        <v>0.10280133018212317</v>
      </c>
      <c r="AK769" s="329">
        <f ca="1">AK644*SAP_Leadsheet!$S154</f>
        <v>0.10089048790532236</v>
      </c>
      <c r="AL769" s="329">
        <f ca="1">AL644*SAP_Leadsheet!$S154</f>
        <v>9.8677827774352911E-2</v>
      </c>
      <c r="AM769" s="329">
        <f ca="1">AM644*SAP_Leadsheet!$S154</f>
        <v>9.6736486601643232E-2</v>
      </c>
      <c r="AN769" s="329">
        <f ca="1">AN644*SAP_Leadsheet!$S154</f>
        <v>9.4894083513465108E-2</v>
      </c>
      <c r="AO769" s="329">
        <f ca="1">AO644*SAP_Leadsheet!$S154</f>
        <v>9.2891596062473256E-2</v>
      </c>
      <c r="AP769" s="329">
        <f ca="1">AP644*SAP_Leadsheet!$S154</f>
        <v>8.5441313300370664E-2</v>
      </c>
      <c r="AQ769" s="329">
        <f ca="1">AQ644*SAP_Leadsheet!$T154</f>
        <v>8.3271066960001236E-2</v>
      </c>
      <c r="AR769" s="329">
        <f ca="1">AR644*SAP_Leadsheet!$T154</f>
        <v>8.1841317141212594E-2</v>
      </c>
      <c r="AS769" s="329">
        <f ca="1">AS644*SAP_Leadsheet!$T154</f>
        <v>8.0806010352781607E-2</v>
      </c>
      <c r="AT769" s="329">
        <f ca="1">AT644*SAP_Leadsheet!$T154</f>
        <v>7.9797411741184834E-2</v>
      </c>
      <c r="AU769" s="329">
        <f ca="1">AU644*SAP_Leadsheet!$T154</f>
        <v>7.8514932551203828E-2</v>
      </c>
      <c r="AV769" s="329">
        <f ca="1">AV644*SAP_Leadsheet!$T154</f>
        <v>7.7138601684832789E-2</v>
      </c>
      <c r="AW769" s="329">
        <f ca="1">AW644*SAP_Leadsheet!$T154</f>
        <v>7.5828561491943711E-2</v>
      </c>
      <c r="AX769" s="329">
        <f ca="1">AX644*SAP_Leadsheet!$T154</f>
        <v>7.4221793955164456E-2</v>
      </c>
      <c r="AY769" s="329">
        <f ca="1">AY644*SAP_Leadsheet!$T154</f>
        <v>7.2883594427371134E-2</v>
      </c>
      <c r="AZ769" s="329">
        <f ca="1">AZ644*SAP_Leadsheet!$T154</f>
        <v>6.7966121194387261E-2</v>
      </c>
      <c r="BA769" s="329">
        <f ca="1">BA644*SAP_Leadsheet!$T154</f>
        <v>6.4342034003731841E-2</v>
      </c>
      <c r="BB769" s="329">
        <f ca="1">BB644*SAP_Leadsheet!$T154</f>
        <v>5.2709174025191256E-2</v>
      </c>
      <c r="BC769" s="329">
        <f ca="1">BC644*SAP_Leadsheet!$U154</f>
        <v>5.1570336904214711E-2</v>
      </c>
      <c r="BD769" s="329">
        <f ca="1">BD644*SAP_Leadsheet!$U154</f>
        <v>5.0630454784455131E-2</v>
      </c>
      <c r="BE769" s="329">
        <f ca="1">BE644*SAP_Leadsheet!$U154</f>
        <v>4.9825889796391527E-2</v>
      </c>
      <c r="BF769" s="329">
        <f ca="1">BF644*SAP_Leadsheet!$U154</f>
        <v>4.9045510599339162E-2</v>
      </c>
      <c r="BG769" s="329">
        <f ca="1">BG644*SAP_Leadsheet!$U154</f>
        <v>4.8223448921149575E-2</v>
      </c>
      <c r="BH769" s="329">
        <f ca="1">BH644*SAP_Leadsheet!$U154</f>
        <v>4.7355060031562674E-2</v>
      </c>
      <c r="BI769" s="329">
        <f ca="1">BI644*SAP_Leadsheet!$U154</f>
        <v>4.6454519266440279E-2</v>
      </c>
      <c r="BJ769" s="329">
        <f ca="1">BJ644*SAP_Leadsheet!$U154</f>
        <v>4.5523730077503245E-2</v>
      </c>
      <c r="BK769" s="329">
        <f ca="1">BK644*SAP_Leadsheet!$U154</f>
        <v>4.4546918404979131E-2</v>
      </c>
      <c r="BL769" s="329">
        <f ca="1">BL644*SAP_Leadsheet!$U154</f>
        <v>4.3501209680934995E-2</v>
      </c>
      <c r="BM769" s="329">
        <f ca="1">BM644*SAP_Leadsheet!$U154</f>
        <v>4.138395098420302E-2</v>
      </c>
      <c r="BN769" s="329">
        <f ca="1">BN644*SAP_Leadsheet!$U154</f>
        <v>3.001894334259908E-2</v>
      </c>
      <c r="BO769" s="232"/>
      <c r="BP769" s="232"/>
      <c r="BQ769" s="232"/>
      <c r="BR769" s="232"/>
      <c r="BS769" s="232"/>
      <c r="BT769" s="232"/>
      <c r="BU769" s="232"/>
      <c r="BV769" s="232"/>
      <c r="BW769" s="232"/>
      <c r="BX769" s="232"/>
      <c r="BY769" s="232"/>
      <c r="BZ769" s="232"/>
      <c r="CA769" s="232"/>
      <c r="CB769" s="232"/>
      <c r="CC769" s="232"/>
      <c r="CD769" s="232"/>
      <c r="CE769" s="232"/>
      <c r="CF769" s="232"/>
      <c r="CG769" s="232"/>
      <c r="CH769" s="232"/>
      <c r="CI769" s="232"/>
      <c r="CJ769" s="232"/>
      <c r="CK769" s="232"/>
      <c r="CL769" s="232"/>
    </row>
    <row r="770" spans="1:90" x14ac:dyDescent="0.15">
      <c r="A770" s="382"/>
      <c r="D770" s="8" t="s">
        <v>491</v>
      </c>
      <c r="F770" s="232"/>
      <c r="G770" s="329">
        <f>G645*SAP_Leadsheet!$Q155</f>
        <v>0</v>
      </c>
      <c r="H770" s="329">
        <f ca="1">H645*SAP_Leadsheet!$Q155</f>
        <v>0</v>
      </c>
      <c r="I770" s="329">
        <f ca="1">I645*SAP_Leadsheet!$Q155</f>
        <v>0</v>
      </c>
      <c r="J770" s="329">
        <f ca="1">J645*SAP_Leadsheet!$Q155</f>
        <v>0</v>
      </c>
      <c r="K770" s="329">
        <f ca="1">K645*SAP_Leadsheet!$Q155</f>
        <v>0</v>
      </c>
      <c r="L770" s="329">
        <f ca="1">L645*SAP_Leadsheet!$Q155</f>
        <v>0</v>
      </c>
      <c r="M770" s="329">
        <f ca="1">M645*SAP_Leadsheet!$Q155</f>
        <v>0</v>
      </c>
      <c r="N770" s="329">
        <f ca="1">N645*SAP_Leadsheet!$Q155</f>
        <v>0</v>
      </c>
      <c r="O770" s="329">
        <f ca="1">O645*SAP_Leadsheet!$Q155</f>
        <v>0</v>
      </c>
      <c r="P770" s="329">
        <f ca="1">P645*SAP_Leadsheet!$Q155</f>
        <v>0</v>
      </c>
      <c r="Q770" s="329">
        <f ca="1">Q645*SAP_Leadsheet!$Q155</f>
        <v>0</v>
      </c>
      <c r="R770" s="329">
        <f ca="1">R645*SAP_Leadsheet!$Q155</f>
        <v>0</v>
      </c>
      <c r="S770" s="329">
        <f ca="1">S645*SAP_Leadsheet!$R155</f>
        <v>0</v>
      </c>
      <c r="T770" s="329">
        <f ca="1">T645*SAP_Leadsheet!$R155</f>
        <v>8.9948207448339437E-2</v>
      </c>
      <c r="U770" s="329">
        <f ca="1">U645*SAP_Leadsheet!$R155</f>
        <v>0.15933057736456249</v>
      </c>
      <c r="V770" s="329">
        <f ca="1">V645*SAP_Leadsheet!$R155</f>
        <v>0.17914951566591736</v>
      </c>
      <c r="W770" s="329">
        <f ca="1">W645*SAP_Leadsheet!$R155</f>
        <v>0.16641102907072036</v>
      </c>
      <c r="X770" s="329">
        <f ca="1">X645*SAP_Leadsheet!$R155</f>
        <v>0.14795151638957546</v>
      </c>
      <c r="Y770" s="329">
        <f ca="1">Y645*SAP_Leadsheet!$R155</f>
        <v>0.13651330098069092</v>
      </c>
      <c r="Z770" s="329">
        <f ca="1">Z645*SAP_Leadsheet!$R155</f>
        <v>0.13413313687412626</v>
      </c>
      <c r="AA770" s="329">
        <f ca="1">AA645*SAP_Leadsheet!$R155</f>
        <v>0.1347593316540201</v>
      </c>
      <c r="AB770" s="329">
        <f ca="1">AB645*SAP_Leadsheet!$R155</f>
        <v>0.13395872925842675</v>
      </c>
      <c r="AC770" s="329">
        <f ca="1">AC645*SAP_Leadsheet!$R155</f>
        <v>0.13214309882491879</v>
      </c>
      <c r="AD770" s="329">
        <f ca="1">AD645*SAP_Leadsheet!$R155</f>
        <v>0.12885319660374747</v>
      </c>
      <c r="AE770" s="329">
        <f ca="1">AE645*SAP_Leadsheet!$S155</f>
        <v>0.11369416824331266</v>
      </c>
      <c r="AF770" s="329">
        <f ca="1">AF645*SAP_Leadsheet!$S155</f>
        <v>0.11144684366576356</v>
      </c>
      <c r="AG770" s="329">
        <f ca="1">AG645*SAP_Leadsheet!$S155</f>
        <v>0.11000767827880872</v>
      </c>
      <c r="AH770" s="329">
        <f ca="1">AH645*SAP_Leadsheet!$S155</f>
        <v>0.10870711151642549</v>
      </c>
      <c r="AI770" s="329">
        <f ca="1">AI645*SAP_Leadsheet!$S155</f>
        <v>0.10714010304195927</v>
      </c>
      <c r="AJ770" s="329">
        <f ca="1">AJ645*SAP_Leadsheet!$S155</f>
        <v>0.10494303647762684</v>
      </c>
      <c r="AK770" s="329">
        <f ca="1">AK645*SAP_Leadsheet!$S155</f>
        <v>0.10280133018212317</v>
      </c>
      <c r="AL770" s="329">
        <f ca="1">AL645*SAP_Leadsheet!$S155</f>
        <v>0.10089048790532236</v>
      </c>
      <c r="AM770" s="329">
        <f ca="1">AM645*SAP_Leadsheet!$S155</f>
        <v>9.8677827774352911E-2</v>
      </c>
      <c r="AN770" s="329">
        <f ca="1">AN645*SAP_Leadsheet!$S155</f>
        <v>9.6736486601643232E-2</v>
      </c>
      <c r="AO770" s="329">
        <f ca="1">AO645*SAP_Leadsheet!$S155</f>
        <v>9.4894083513465108E-2</v>
      </c>
      <c r="AP770" s="329">
        <f ca="1">AP645*SAP_Leadsheet!$S155</f>
        <v>9.2891596062473256E-2</v>
      </c>
      <c r="AQ770" s="329">
        <f ca="1">AQ645*SAP_Leadsheet!$T155</f>
        <v>8.5441313300370664E-2</v>
      </c>
      <c r="AR770" s="329">
        <f ca="1">AR645*SAP_Leadsheet!$T155</f>
        <v>8.3271066960001236E-2</v>
      </c>
      <c r="AS770" s="329">
        <f ca="1">AS645*SAP_Leadsheet!$T155</f>
        <v>8.1841317141212594E-2</v>
      </c>
      <c r="AT770" s="329">
        <f ca="1">AT645*SAP_Leadsheet!$T155</f>
        <v>8.0806010352781607E-2</v>
      </c>
      <c r="AU770" s="329">
        <f ca="1">AU645*SAP_Leadsheet!$T155</f>
        <v>7.9797411741184834E-2</v>
      </c>
      <c r="AV770" s="329">
        <f ca="1">AV645*SAP_Leadsheet!$T155</f>
        <v>7.8514932551203828E-2</v>
      </c>
      <c r="AW770" s="329">
        <f ca="1">AW645*SAP_Leadsheet!$T155</f>
        <v>7.7138601684832789E-2</v>
      </c>
      <c r="AX770" s="329">
        <f ca="1">AX645*SAP_Leadsheet!$T155</f>
        <v>7.5828561491943711E-2</v>
      </c>
      <c r="AY770" s="329">
        <f ca="1">AY645*SAP_Leadsheet!$T155</f>
        <v>7.4221793955164456E-2</v>
      </c>
      <c r="AZ770" s="329">
        <f ca="1">AZ645*SAP_Leadsheet!$T155</f>
        <v>7.2883594427371134E-2</v>
      </c>
      <c r="BA770" s="329">
        <f ca="1">BA645*SAP_Leadsheet!$T155</f>
        <v>6.7966121194387261E-2</v>
      </c>
      <c r="BB770" s="329">
        <f ca="1">BB645*SAP_Leadsheet!$T155</f>
        <v>6.4342034003731841E-2</v>
      </c>
      <c r="BC770" s="329">
        <f ca="1">BC645*SAP_Leadsheet!$U155</f>
        <v>5.2709174025191256E-2</v>
      </c>
      <c r="BD770" s="329">
        <f ca="1">BD645*SAP_Leadsheet!$U155</f>
        <v>5.1570336904214711E-2</v>
      </c>
      <c r="BE770" s="329">
        <f ca="1">BE645*SAP_Leadsheet!$U155</f>
        <v>5.0630454784455131E-2</v>
      </c>
      <c r="BF770" s="329">
        <f ca="1">BF645*SAP_Leadsheet!$U155</f>
        <v>4.9825889796391527E-2</v>
      </c>
      <c r="BG770" s="329">
        <f ca="1">BG645*SAP_Leadsheet!$U155</f>
        <v>4.9045510599339162E-2</v>
      </c>
      <c r="BH770" s="329">
        <f ca="1">BH645*SAP_Leadsheet!$U155</f>
        <v>4.8223448921149575E-2</v>
      </c>
      <c r="BI770" s="329">
        <f ca="1">BI645*SAP_Leadsheet!$U155</f>
        <v>4.7355060031562674E-2</v>
      </c>
      <c r="BJ770" s="329">
        <f ca="1">BJ645*SAP_Leadsheet!$U155</f>
        <v>4.6454519266440279E-2</v>
      </c>
      <c r="BK770" s="329">
        <f ca="1">BK645*SAP_Leadsheet!$U155</f>
        <v>4.5523730077503245E-2</v>
      </c>
      <c r="BL770" s="329">
        <f ca="1">BL645*SAP_Leadsheet!$U155</f>
        <v>4.4546918404979131E-2</v>
      </c>
      <c r="BM770" s="329">
        <f ca="1">BM645*SAP_Leadsheet!$U155</f>
        <v>4.3501209680934995E-2</v>
      </c>
      <c r="BN770" s="329">
        <f ca="1">BN645*SAP_Leadsheet!$U155</f>
        <v>4.138395098420302E-2</v>
      </c>
      <c r="BO770" s="232"/>
      <c r="BP770" s="232"/>
      <c r="BQ770" s="232"/>
      <c r="BR770" s="232"/>
      <c r="BS770" s="232"/>
      <c r="BT770" s="232"/>
      <c r="BU770" s="232"/>
      <c r="BV770" s="232"/>
      <c r="BW770" s="232"/>
      <c r="BX770" s="232"/>
      <c r="BY770" s="232"/>
      <c r="BZ770" s="232"/>
      <c r="CA770" s="232"/>
      <c r="CB770" s="232"/>
      <c r="CC770" s="232"/>
      <c r="CD770" s="232"/>
      <c r="CE770" s="232"/>
      <c r="CF770" s="232"/>
      <c r="CG770" s="232"/>
      <c r="CH770" s="232"/>
      <c r="CI770" s="232"/>
      <c r="CJ770" s="232"/>
      <c r="CK770" s="232"/>
      <c r="CL770" s="232"/>
    </row>
    <row r="771" spans="1:90" x14ac:dyDescent="0.15">
      <c r="A771" s="382"/>
      <c r="D771" s="8" t="s">
        <v>550</v>
      </c>
      <c r="F771" s="232"/>
      <c r="G771" s="329">
        <v>0</v>
      </c>
      <c r="H771" s="329">
        <f t="shared" ref="H771:BN771" si="90">G771+G770</f>
        <v>0</v>
      </c>
      <c r="I771" s="329">
        <f t="shared" ca="1" si="90"/>
        <v>0</v>
      </c>
      <c r="J771" s="329">
        <f t="shared" ca="1" si="90"/>
        <v>0</v>
      </c>
      <c r="K771" s="329">
        <f t="shared" ca="1" si="90"/>
        <v>0</v>
      </c>
      <c r="L771" s="329">
        <f t="shared" ca="1" si="90"/>
        <v>0</v>
      </c>
      <c r="M771" s="329">
        <f t="shared" ca="1" si="90"/>
        <v>0</v>
      </c>
      <c r="N771" s="329">
        <f t="shared" ca="1" si="90"/>
        <v>0</v>
      </c>
      <c r="O771" s="329">
        <f t="shared" ca="1" si="90"/>
        <v>0</v>
      </c>
      <c r="P771" s="329">
        <f t="shared" ca="1" si="90"/>
        <v>0</v>
      </c>
      <c r="Q771" s="329">
        <f t="shared" ca="1" si="90"/>
        <v>0</v>
      </c>
      <c r="R771" s="329">
        <f t="shared" ca="1" si="90"/>
        <v>0</v>
      </c>
      <c r="S771" s="329">
        <f t="shared" ca="1" si="90"/>
        <v>0</v>
      </c>
      <c r="T771" s="329">
        <f t="shared" ca="1" si="90"/>
        <v>0</v>
      </c>
      <c r="U771" s="329">
        <f t="shared" ca="1" si="90"/>
        <v>8.9948207448339437E-2</v>
      </c>
      <c r="V771" s="329">
        <f t="shared" ca="1" si="90"/>
        <v>0.24927878481290194</v>
      </c>
      <c r="W771" s="329">
        <f t="shared" ca="1" si="90"/>
        <v>0.4284283004788193</v>
      </c>
      <c r="X771" s="329">
        <f t="shared" ca="1" si="90"/>
        <v>0.59483932954953966</v>
      </c>
      <c r="Y771" s="329">
        <f t="shared" ca="1" si="90"/>
        <v>0.74279084593911515</v>
      </c>
      <c r="Z771" s="329">
        <f t="shared" ca="1" si="90"/>
        <v>0.87930414691980607</v>
      </c>
      <c r="AA771" s="329">
        <f t="shared" ca="1" si="90"/>
        <v>1.0134372837939323</v>
      </c>
      <c r="AB771" s="329">
        <f t="shared" ca="1" si="90"/>
        <v>1.1481966154479524</v>
      </c>
      <c r="AC771" s="329">
        <f t="shared" ca="1" si="90"/>
        <v>1.2821553447063792</v>
      </c>
      <c r="AD771" s="329">
        <f t="shared" ca="1" si="90"/>
        <v>1.414298443531298</v>
      </c>
      <c r="AE771" s="329">
        <f t="shared" ca="1" si="90"/>
        <v>1.5431516401350454</v>
      </c>
      <c r="AF771" s="329">
        <f t="shared" ca="1" si="90"/>
        <v>1.6568458083783579</v>
      </c>
      <c r="AG771" s="329">
        <f t="shared" ca="1" si="90"/>
        <v>1.7682926520441216</v>
      </c>
      <c r="AH771" s="329">
        <f t="shared" ca="1" si="90"/>
        <v>1.8783003303229302</v>
      </c>
      <c r="AI771" s="329">
        <f t="shared" ca="1" si="90"/>
        <v>1.9870074418393557</v>
      </c>
      <c r="AJ771" s="329">
        <f t="shared" ca="1" si="90"/>
        <v>2.0941475448813152</v>
      </c>
      <c r="AK771" s="329">
        <f t="shared" ca="1" si="90"/>
        <v>2.1990905813589419</v>
      </c>
      <c r="AL771" s="329">
        <f t="shared" ca="1" si="90"/>
        <v>2.3018919115410652</v>
      </c>
      <c r="AM771" s="329">
        <f t="shared" ca="1" si="90"/>
        <v>2.4027823994463877</v>
      </c>
      <c r="AN771" s="329">
        <f t="shared" ca="1" si="90"/>
        <v>2.5014602272207407</v>
      </c>
      <c r="AO771" s="329">
        <f t="shared" ca="1" si="90"/>
        <v>2.598196713822384</v>
      </c>
      <c r="AP771" s="329">
        <f t="shared" ca="1" si="90"/>
        <v>2.6930907973358491</v>
      </c>
      <c r="AQ771" s="329">
        <f t="shared" ca="1" si="90"/>
        <v>2.7859823933983225</v>
      </c>
      <c r="AR771" s="329">
        <f t="shared" ca="1" si="90"/>
        <v>2.8714237066986934</v>
      </c>
      <c r="AS771" s="329">
        <f t="shared" ca="1" si="90"/>
        <v>2.9546947736586948</v>
      </c>
      <c r="AT771" s="329">
        <f t="shared" ca="1" si="90"/>
        <v>3.0365360907999075</v>
      </c>
      <c r="AU771" s="329">
        <f t="shared" ca="1" si="90"/>
        <v>3.1173421011526892</v>
      </c>
      <c r="AV771" s="329">
        <f t="shared" ca="1" si="90"/>
        <v>3.197139512893874</v>
      </c>
      <c r="AW771" s="329">
        <f t="shared" ca="1" si="90"/>
        <v>3.275654445445078</v>
      </c>
      <c r="AX771" s="329">
        <f t="shared" ca="1" si="90"/>
        <v>3.3527930471299108</v>
      </c>
      <c r="AY771" s="329">
        <f t="shared" ca="1" si="90"/>
        <v>3.4286216086218544</v>
      </c>
      <c r="AZ771" s="329">
        <f t="shared" ca="1" si="90"/>
        <v>3.5028434025770188</v>
      </c>
      <c r="BA771" s="329">
        <f t="shared" ca="1" si="90"/>
        <v>3.5757269970043897</v>
      </c>
      <c r="BB771" s="329">
        <f t="shared" ca="1" si="90"/>
        <v>3.6436931181987768</v>
      </c>
      <c r="BC771" s="329">
        <f t="shared" ca="1" si="90"/>
        <v>3.7080351522025086</v>
      </c>
      <c r="BD771" s="329">
        <f t="shared" ca="1" si="90"/>
        <v>3.7607443262276998</v>
      </c>
      <c r="BE771" s="329">
        <f t="shared" ca="1" si="90"/>
        <v>3.8123146631319145</v>
      </c>
      <c r="BF771" s="329">
        <f t="shared" ca="1" si="90"/>
        <v>3.8629451179163694</v>
      </c>
      <c r="BG771" s="329">
        <f t="shared" ca="1" si="90"/>
        <v>3.9127710077127609</v>
      </c>
      <c r="BH771" s="329">
        <f t="shared" ca="1" si="90"/>
        <v>3.9618165183121001</v>
      </c>
      <c r="BI771" s="329">
        <f t="shared" ca="1" si="90"/>
        <v>4.0100399672332498</v>
      </c>
      <c r="BJ771" s="329">
        <f t="shared" ca="1" si="90"/>
        <v>4.0573950272648123</v>
      </c>
      <c r="BK771" s="329">
        <f t="shared" ca="1" si="90"/>
        <v>4.1038495465312526</v>
      </c>
      <c r="BL771" s="329">
        <f t="shared" ca="1" si="90"/>
        <v>4.1493732766087561</v>
      </c>
      <c r="BM771" s="329">
        <f t="shared" ca="1" si="90"/>
        <v>4.1939201950137353</v>
      </c>
      <c r="BN771" s="329">
        <f t="shared" ca="1" si="90"/>
        <v>4.2374214046946701</v>
      </c>
      <c r="BO771" s="232"/>
      <c r="BP771" s="232"/>
      <c r="BQ771" s="232"/>
      <c r="BR771" s="232"/>
      <c r="BS771" s="232"/>
      <c r="BT771" s="232"/>
      <c r="BU771" s="232"/>
      <c r="BV771" s="232"/>
      <c r="BW771" s="232"/>
      <c r="BX771" s="232"/>
      <c r="BY771" s="232"/>
      <c r="BZ771" s="232"/>
      <c r="CA771" s="232"/>
      <c r="CB771" s="232"/>
      <c r="CC771" s="232"/>
      <c r="CD771" s="232"/>
      <c r="CE771" s="232"/>
      <c r="CF771" s="232"/>
      <c r="CG771" s="232"/>
      <c r="CH771" s="232"/>
      <c r="CI771" s="232"/>
      <c r="CJ771" s="232"/>
      <c r="CK771" s="232"/>
      <c r="CL771" s="232"/>
    </row>
    <row r="772" spans="1:90" x14ac:dyDescent="0.15">
      <c r="A772" s="382"/>
      <c r="D772" s="8" t="s">
        <v>551</v>
      </c>
      <c r="F772" s="232"/>
      <c r="G772" s="232">
        <f t="shared" ref="G772:BN772" si="91">SUM(G757:G771)</f>
        <v>8.8149243299372654E-2</v>
      </c>
      <c r="H772" s="232">
        <f t="shared" ca="1" si="91"/>
        <v>0.24429320911664393</v>
      </c>
      <c r="I772" s="232">
        <f t="shared" ca="1" si="91"/>
        <v>0.41985973446924291</v>
      </c>
      <c r="J772" s="232">
        <f t="shared" ca="1" si="91"/>
        <v>0.58366805163591207</v>
      </c>
      <c r="K772" s="232">
        <f t="shared" ca="1" si="91"/>
        <v>0.72935113715705224</v>
      </c>
      <c r="L772" s="232">
        <f t="shared" ca="1" si="91"/>
        <v>0.86365007784315995</v>
      </c>
      <c r="M772" s="232">
        <f t="shared" ca="1" si="91"/>
        <v>0.99419444086483844</v>
      </c>
      <c r="N772" s="232">
        <f t="shared" ca="1" si="91"/>
        <v>1.124245901708391</v>
      </c>
      <c r="O772" s="232">
        <f t="shared" ca="1" si="91"/>
        <v>1.2550365214592776</v>
      </c>
      <c r="P772" s="232">
        <f t="shared" ca="1" si="91"/>
        <v>1.3845166597840914</v>
      </c>
      <c r="Q772" s="232">
        <f t="shared" ca="1" si="91"/>
        <v>1.5112489085933511</v>
      </c>
      <c r="R772" s="232">
        <f t="shared" ca="1" si="91"/>
        <v>1.6341193369813654</v>
      </c>
      <c r="S772" s="232">
        <f t="shared" ca="1" si="91"/>
        <v>1.7477826159220218</v>
      </c>
      <c r="T772" s="232">
        <f t="shared" ca="1" si="91"/>
        <v>1.8583204066548682</v>
      </c>
      <c r="U772" s="232">
        <f t="shared" ca="1" si="91"/>
        <v>1.9675360386784475</v>
      </c>
      <c r="V772" s="232">
        <f ca="1">SUM(V757:V771)</f>
        <v>2.0752285262926478</v>
      </c>
      <c r="W772" s="232">
        <f ca="1">SUM(W757:W771)</f>
        <v>2.1811117189153229</v>
      </c>
      <c r="X772" s="232">
        <f t="shared" ca="1" si="91"/>
        <v>2.2850786429812571</v>
      </c>
      <c r="Y772" s="232">
        <f t="shared" ca="1" si="91"/>
        <v>2.387137596461951</v>
      </c>
      <c r="Z772" s="232">
        <f t="shared" ca="1" si="91"/>
        <v>2.4871121165050822</v>
      </c>
      <c r="AA772" s="232">
        <f t="shared" ca="1" si="91"/>
        <v>2.5852469938413796</v>
      </c>
      <c r="AB772" s="232">
        <f t="shared" ca="1" si="91"/>
        <v>2.6814499404423628</v>
      </c>
      <c r="AC772" s="232">
        <f t="shared" ca="1" si="91"/>
        <v>2.7756431965740367</v>
      </c>
      <c r="AD772" s="232">
        <f t="shared" ca="1" si="91"/>
        <v>2.8668794804740916</v>
      </c>
      <c r="AE772" s="232">
        <f t="shared" ca="1" si="91"/>
        <v>2.9395826898126987</v>
      </c>
      <c r="AF772" s="232">
        <f t="shared" ca="1" si="91"/>
        <v>3.0218432072147294</v>
      </c>
      <c r="AG772" s="232">
        <f t="shared" ca="1" si="91"/>
        <v>3.1030509071185621</v>
      </c>
      <c r="AH772" s="232">
        <f t="shared" ca="1" si="91"/>
        <v>3.18322592718041</v>
      </c>
      <c r="AI772" s="232">
        <f t="shared" ca="1" si="91"/>
        <v>3.262244593934672</v>
      </c>
      <c r="AJ772" s="232">
        <f t="shared" ca="1" si="91"/>
        <v>3.3399946550212611</v>
      </c>
      <c r="AK772" s="232">
        <f t="shared" ca="1" si="91"/>
        <v>3.4164313281957073</v>
      </c>
      <c r="AL772" s="232">
        <f t="shared" ca="1" si="91"/>
        <v>3.4914556724172678</v>
      </c>
      <c r="AM772" s="232">
        <f t="shared" ca="1" si="91"/>
        <v>3.5651791671523143</v>
      </c>
      <c r="AN772" s="232">
        <f t="shared" ca="1" si="91"/>
        <v>3.6375842120582593</v>
      </c>
      <c r="AO772" s="232">
        <f t="shared" ca="1" si="91"/>
        <v>3.7086460765671618</v>
      </c>
      <c r="AP772" s="232">
        <f t="shared" ca="1" si="91"/>
        <v>3.7777990752681614</v>
      </c>
      <c r="AQ772" s="232">
        <f t="shared" ca="1" si="91"/>
        <v>3.8015814587781778</v>
      </c>
      <c r="AR772" s="232">
        <f t="shared" ca="1" si="91"/>
        <v>3.8527420765006406</v>
      </c>
      <c r="AS772" s="232">
        <f t="shared" ca="1" si="91"/>
        <v>3.903088019730943</v>
      </c>
      <c r="AT772" s="232">
        <f t="shared" ca="1" si="91"/>
        <v>3.9526370559973989</v>
      </c>
      <c r="AU772" s="232">
        <f t="shared" ca="1" si="91"/>
        <v>4.0013537078286729</v>
      </c>
      <c r="AV772" s="232">
        <f t="shared" ca="1" si="91"/>
        <v>4.0491209890834927</v>
      </c>
      <c r="AW772" s="232">
        <f t="shared" ca="1" si="91"/>
        <v>4.0959332586446786</v>
      </c>
      <c r="AX772" s="232">
        <f t="shared" ca="1" si="91"/>
        <v>4.1416006976011355</v>
      </c>
      <c r="AY772" s="232">
        <f t="shared" ca="1" si="91"/>
        <v>4.1862880843760992</v>
      </c>
      <c r="AZ772" s="232">
        <f t="shared" ca="1" si="91"/>
        <v>4.2299318789591052</v>
      </c>
      <c r="BA772" s="232">
        <f t="shared" ca="1" si="91"/>
        <v>4.2724985755186644</v>
      </c>
      <c r="BB772" s="232">
        <f t="shared" ca="1" si="91"/>
        <v>4.3136848571808386</v>
      </c>
      <c r="BC772" s="232">
        <f t="shared" ca="1" si="91"/>
        <v>4.3314528012960629</v>
      </c>
      <c r="BD772" s="232">
        <f t="shared" ca="1" si="91"/>
        <v>4.3602883336719751</v>
      </c>
      <c r="BE772" s="232">
        <f t="shared" ca="1" si="91"/>
        <v>4.3884591397385115</v>
      </c>
      <c r="BF772" s="232">
        <f t="shared" ca="1" si="91"/>
        <v>4.4159772711620304</v>
      </c>
      <c r="BG772" s="232">
        <f t="shared" ca="1" si="91"/>
        <v>4.4428206051118417</v>
      </c>
      <c r="BH772" s="232">
        <f t="shared" ca="1" si="91"/>
        <v>4.4688464571550375</v>
      </c>
      <c r="BI772" s="232">
        <f t="shared" ca="1" si="91"/>
        <v>4.4937189458788991</v>
      </c>
      <c r="BJ772" s="232">
        <f t="shared" ca="1" si="91"/>
        <v>4.5171100584201653</v>
      </c>
      <c r="BK772" s="232">
        <f t="shared" ca="1" si="91"/>
        <v>4.539270851839726</v>
      </c>
      <c r="BL772" s="232">
        <f t="shared" ca="1" si="91"/>
        <v>4.560311491654061</v>
      </c>
      <c r="BM772" s="232">
        <f t="shared" ca="1" si="91"/>
        <v>4.5803547018375594</v>
      </c>
      <c r="BN772" s="232">
        <f t="shared" ca="1" si="91"/>
        <v>4.5992838419023228</v>
      </c>
      <c r="BO772" s="232"/>
      <c r="BP772" s="232"/>
      <c r="BQ772" s="232"/>
      <c r="BR772" s="232"/>
      <c r="BS772" s="232"/>
      <c r="BT772" s="232"/>
      <c r="BU772" s="232"/>
      <c r="BV772" s="232"/>
      <c r="BW772" s="232"/>
      <c r="BX772" s="232"/>
      <c r="BY772" s="232"/>
      <c r="BZ772" s="232"/>
      <c r="CA772" s="232"/>
      <c r="CB772" s="232"/>
      <c r="CC772" s="232"/>
      <c r="CD772" s="232"/>
      <c r="CE772" s="232"/>
      <c r="CF772" s="232"/>
      <c r="CG772" s="232"/>
      <c r="CH772" s="232"/>
      <c r="CI772" s="232"/>
      <c r="CJ772" s="232"/>
      <c r="CK772" s="232"/>
      <c r="CL772" s="232"/>
    </row>
    <row r="773" spans="1:90" x14ac:dyDescent="0.15">
      <c r="A773" s="382"/>
      <c r="D773" s="8" t="s">
        <v>312</v>
      </c>
      <c r="G773" s="383">
        <f>G772</f>
        <v>8.8149243299372654E-2</v>
      </c>
      <c r="H773" s="383">
        <f t="shared" ref="H773:BN773" ca="1" si="92">H772-G772</f>
        <v>0.15614396581727127</v>
      </c>
      <c r="I773" s="383">
        <f t="shared" ca="1" si="92"/>
        <v>0.17556652535259898</v>
      </c>
      <c r="J773" s="383">
        <f t="shared" ca="1" si="92"/>
        <v>0.16380831716666916</v>
      </c>
      <c r="K773" s="383">
        <f t="shared" ca="1" si="92"/>
        <v>0.14568308552114018</v>
      </c>
      <c r="L773" s="383">
        <f t="shared" ca="1" si="92"/>
        <v>0.1342989406861077</v>
      </c>
      <c r="M773" s="383">
        <f t="shared" ca="1" si="92"/>
        <v>0.13054436302167849</v>
      </c>
      <c r="N773" s="383">
        <f t="shared" ca="1" si="92"/>
        <v>0.13005146084355257</v>
      </c>
      <c r="O773" s="383">
        <f t="shared" ca="1" si="92"/>
        <v>0.13079061975088657</v>
      </c>
      <c r="P773" s="383">
        <f t="shared" ca="1" si="92"/>
        <v>0.12948013832481386</v>
      </c>
      <c r="Q773" s="383">
        <f t="shared" ca="1" si="92"/>
        <v>0.12673224880925971</v>
      </c>
      <c r="R773" s="383">
        <f t="shared" ca="1" si="92"/>
        <v>0.12287042838801421</v>
      </c>
      <c r="S773" s="383">
        <f t="shared" ca="1" si="92"/>
        <v>0.11366327894065642</v>
      </c>
      <c r="T773" s="383">
        <f t="shared" ca="1" si="92"/>
        <v>0.11053779073284642</v>
      </c>
      <c r="U773" s="383">
        <f t="shared" ca="1" si="92"/>
        <v>0.10921563202357931</v>
      </c>
      <c r="V773" s="383">
        <f t="shared" ca="1" si="92"/>
        <v>0.10769248761420025</v>
      </c>
      <c r="W773" s="383">
        <f t="shared" ca="1" si="92"/>
        <v>0.10588319262267509</v>
      </c>
      <c r="X773" s="383">
        <f t="shared" ca="1" si="92"/>
        <v>0.10396692406593422</v>
      </c>
      <c r="Y773" s="383">
        <f t="shared" ca="1" si="92"/>
        <v>0.10205895348069394</v>
      </c>
      <c r="Z773" s="383">
        <f t="shared" ca="1" si="92"/>
        <v>9.9974520043131232E-2</v>
      </c>
      <c r="AA773" s="383">
        <f t="shared" ca="1" si="92"/>
        <v>9.8134877336297333E-2</v>
      </c>
      <c r="AB773" s="383">
        <f t="shared" ca="1" si="92"/>
        <v>9.6202946600983275E-2</v>
      </c>
      <c r="AC773" s="383">
        <f t="shared" ca="1" si="92"/>
        <v>9.4193256131673841E-2</v>
      </c>
      <c r="AD773" s="383">
        <f t="shared" ca="1" si="92"/>
        <v>9.1236283900054893E-2</v>
      </c>
      <c r="AE773" s="383">
        <f t="shared" ca="1" si="92"/>
        <v>7.2703209338607078E-2</v>
      </c>
      <c r="AF773" s="383">
        <f t="shared" ca="1" si="92"/>
        <v>8.2260517402030775E-2</v>
      </c>
      <c r="AG773" s="383">
        <f t="shared" ca="1" si="92"/>
        <v>8.1207699903832697E-2</v>
      </c>
      <c r="AH773" s="383">
        <f t="shared" ca="1" si="92"/>
        <v>8.0175020061847846E-2</v>
      </c>
      <c r="AI773" s="383">
        <f t="shared" ca="1" si="92"/>
        <v>7.9018666754262057E-2</v>
      </c>
      <c r="AJ773" s="383">
        <f t="shared" ca="1" si="92"/>
        <v>7.7750061086589106E-2</v>
      </c>
      <c r="AK773" s="383">
        <f t="shared" ca="1" si="92"/>
        <v>7.6436673174446135E-2</v>
      </c>
      <c r="AL773" s="383">
        <f t="shared" ca="1" si="92"/>
        <v>7.5024344221560568E-2</v>
      </c>
      <c r="AM773" s="383">
        <f t="shared" ca="1" si="92"/>
        <v>7.3723494735046469E-2</v>
      </c>
      <c r="AN773" s="383">
        <f t="shared" ca="1" si="92"/>
        <v>7.2405044905945015E-2</v>
      </c>
      <c r="AO773" s="383">
        <f t="shared" ca="1" si="92"/>
        <v>7.1061864508902506E-2</v>
      </c>
      <c r="AP773" s="383">
        <f t="shared" ca="1" si="92"/>
        <v>6.9152998700999557E-2</v>
      </c>
      <c r="AQ773" s="383">
        <f t="shared" ca="1" si="92"/>
        <v>2.3782383510016381E-2</v>
      </c>
      <c r="AR773" s="383">
        <f t="shared" ca="1" si="92"/>
        <v>5.1160617722462831E-2</v>
      </c>
      <c r="AS773" s="383">
        <f t="shared" ca="1" si="92"/>
        <v>5.0345943230302392E-2</v>
      </c>
      <c r="AT773" s="383">
        <f t="shared" ca="1" si="92"/>
        <v>4.9549036266455904E-2</v>
      </c>
      <c r="AU773" s="383">
        <f t="shared" ca="1" si="92"/>
        <v>4.8716651831274049E-2</v>
      </c>
      <c r="AV773" s="383">
        <f t="shared" ca="1" si="92"/>
        <v>4.7767281254819771E-2</v>
      </c>
      <c r="AW773" s="383">
        <f t="shared" ca="1" si="92"/>
        <v>4.6812269561185893E-2</v>
      </c>
      <c r="AX773" s="383">
        <f t="shared" ca="1" si="92"/>
        <v>4.5667438956456863E-2</v>
      </c>
      <c r="AY773" s="383">
        <f t="shared" ca="1" si="92"/>
        <v>4.4687386774963755E-2</v>
      </c>
      <c r="AZ773" s="383">
        <f t="shared" ca="1" si="92"/>
        <v>4.3643794583005935E-2</v>
      </c>
      <c r="BA773" s="383">
        <f t="shared" ca="1" si="92"/>
        <v>4.2566696559559247E-2</v>
      </c>
      <c r="BB773" s="383">
        <f t="shared" ca="1" si="92"/>
        <v>4.1186281662174196E-2</v>
      </c>
      <c r="BC773" s="383">
        <f t="shared" ca="1" si="92"/>
        <v>1.776794411522431E-2</v>
      </c>
      <c r="BD773" s="383">
        <f t="shared" ca="1" si="92"/>
        <v>2.8835532375912187E-2</v>
      </c>
      <c r="BE773" s="383">
        <f t="shared" ca="1" si="92"/>
        <v>2.8170806066536436E-2</v>
      </c>
      <c r="BF773" s="383">
        <f t="shared" ca="1" si="92"/>
        <v>2.7518131423518888E-2</v>
      </c>
      <c r="BG773" s="383">
        <f t="shared" ca="1" si="92"/>
        <v>2.684333394981131E-2</v>
      </c>
      <c r="BH773" s="383">
        <f t="shared" ca="1" si="92"/>
        <v>2.6025852043195741E-2</v>
      </c>
      <c r="BI773" s="383">
        <f t="shared" ca="1" si="92"/>
        <v>2.4872488723861608E-2</v>
      </c>
      <c r="BJ773" s="383">
        <f t="shared" ca="1" si="92"/>
        <v>2.3391112541266246E-2</v>
      </c>
      <c r="BK773" s="383">
        <f t="shared" ca="1" si="92"/>
        <v>2.2160793419560676E-2</v>
      </c>
      <c r="BL773" s="383">
        <f t="shared" ca="1" si="92"/>
        <v>2.1040639814335016E-2</v>
      </c>
      <c r="BM773" s="383">
        <f t="shared" ca="1" si="92"/>
        <v>2.0043210183498417E-2</v>
      </c>
      <c r="BN773" s="383">
        <f t="shared" ca="1" si="92"/>
        <v>1.8929140064763317E-2</v>
      </c>
      <c r="BO773" s="232"/>
      <c r="BP773" s="232"/>
      <c r="BQ773" s="232"/>
      <c r="BR773" s="232"/>
      <c r="BS773" s="232"/>
      <c r="BT773" s="232"/>
      <c r="BU773" s="232"/>
      <c r="BV773" s="232"/>
      <c r="BW773" s="232"/>
      <c r="BX773" s="232"/>
      <c r="BY773" s="232"/>
      <c r="BZ773" s="232"/>
      <c r="CA773" s="232"/>
      <c r="CB773" s="232"/>
      <c r="CC773" s="232"/>
      <c r="CD773" s="232"/>
      <c r="CE773" s="232"/>
      <c r="CF773" s="232"/>
      <c r="CG773" s="232"/>
      <c r="CH773" s="232"/>
      <c r="CI773" s="232"/>
      <c r="CJ773" s="232"/>
      <c r="CK773" s="232"/>
      <c r="CL773" s="232"/>
    </row>
    <row r="774" spans="1:90" x14ac:dyDescent="0.15">
      <c r="A774" s="382"/>
      <c r="G774" s="232"/>
      <c r="H774" s="232"/>
      <c r="I774" s="232"/>
      <c r="J774" s="232"/>
      <c r="K774" s="232"/>
      <c r="L774" s="232"/>
      <c r="M774" s="232"/>
      <c r="N774" s="232"/>
      <c r="O774" s="232"/>
      <c r="P774" s="232"/>
      <c r="Q774" s="232"/>
      <c r="R774" s="232"/>
      <c r="S774" s="232"/>
      <c r="T774" s="232"/>
      <c r="U774" s="232"/>
      <c r="V774" s="232"/>
      <c r="W774" s="232"/>
      <c r="X774" s="232"/>
      <c r="Y774" s="232"/>
      <c r="Z774" s="232"/>
      <c r="AA774" s="232"/>
      <c r="AB774" s="232"/>
      <c r="AC774" s="232"/>
      <c r="AD774" s="232"/>
      <c r="AE774" s="232"/>
      <c r="AF774" s="232"/>
      <c r="AG774" s="232"/>
      <c r="AH774" s="232"/>
      <c r="AI774" s="232"/>
      <c r="AJ774" s="232"/>
      <c r="AK774" s="232"/>
      <c r="AL774" s="232"/>
      <c r="AM774" s="232"/>
      <c r="AN774" s="232"/>
      <c r="AO774" s="232"/>
      <c r="AP774" s="232"/>
      <c r="AQ774" s="232"/>
      <c r="AR774" s="232"/>
      <c r="AS774" s="232"/>
      <c r="AT774" s="232"/>
      <c r="AU774" s="232"/>
      <c r="AV774" s="232"/>
      <c r="AW774" s="232"/>
      <c r="AX774" s="232"/>
      <c r="AY774" s="232"/>
      <c r="AZ774" s="232"/>
      <c r="BA774" s="232"/>
      <c r="BB774" s="232"/>
      <c r="BC774" s="232"/>
      <c r="BD774" s="232"/>
      <c r="BE774" s="232"/>
      <c r="BF774" s="232"/>
      <c r="BG774" s="232"/>
      <c r="BH774" s="232"/>
      <c r="BI774" s="232"/>
      <c r="BJ774" s="232"/>
      <c r="BK774" s="232"/>
      <c r="BL774" s="232"/>
      <c r="BM774" s="232"/>
      <c r="BN774" s="232"/>
      <c r="BO774" s="232"/>
      <c r="BP774" s="232"/>
      <c r="BQ774" s="232"/>
      <c r="BR774" s="232"/>
      <c r="BS774" s="232"/>
      <c r="BT774" s="232"/>
      <c r="BU774" s="232"/>
      <c r="BV774" s="232"/>
      <c r="BW774" s="232"/>
      <c r="BX774" s="232"/>
      <c r="BY774" s="232"/>
      <c r="BZ774" s="232"/>
      <c r="CA774" s="232"/>
      <c r="CB774" s="232"/>
      <c r="CC774" s="232"/>
      <c r="CD774" s="232"/>
      <c r="CE774" s="232"/>
      <c r="CF774" s="232"/>
      <c r="CG774" s="232"/>
      <c r="CH774" s="232"/>
      <c r="CI774" s="232"/>
      <c r="CJ774" s="232"/>
      <c r="CK774" s="232"/>
      <c r="CL774" s="232"/>
    </row>
    <row r="775" spans="1:90" x14ac:dyDescent="0.15">
      <c r="C775" s="87" t="s">
        <v>552</v>
      </c>
      <c r="G775" s="232"/>
      <c r="H775" s="232"/>
      <c r="I775" s="232"/>
      <c r="J775" s="232"/>
      <c r="K775" s="232"/>
      <c r="L775" s="232"/>
      <c r="M775" s="232"/>
      <c r="N775" s="232"/>
      <c r="O775" s="232"/>
      <c r="P775" s="232"/>
      <c r="Q775" s="232"/>
      <c r="R775" s="232"/>
      <c r="S775" s="232"/>
      <c r="T775" s="232"/>
      <c r="U775" s="232"/>
      <c r="V775" s="232"/>
      <c r="W775" s="232"/>
      <c r="X775" s="232"/>
      <c r="Y775" s="232"/>
      <c r="Z775" s="232"/>
      <c r="AA775" s="232"/>
      <c r="AB775" s="232"/>
      <c r="AC775" s="232"/>
      <c r="AD775" s="232"/>
      <c r="AE775" s="232"/>
      <c r="AF775" s="232"/>
      <c r="AG775" s="232"/>
      <c r="AH775" s="232"/>
      <c r="AI775" s="232"/>
      <c r="AJ775" s="232"/>
      <c r="AK775" s="232"/>
      <c r="AL775" s="232"/>
      <c r="AM775" s="232"/>
      <c r="AN775" s="232"/>
      <c r="AO775" s="232"/>
      <c r="AP775" s="232"/>
      <c r="AQ775" s="232"/>
      <c r="AR775" s="232"/>
      <c r="AS775" s="232"/>
      <c r="AT775" s="232"/>
      <c r="AU775" s="232"/>
      <c r="AV775" s="232"/>
      <c r="AW775" s="232"/>
      <c r="AX775" s="232"/>
      <c r="AY775" s="232"/>
      <c r="AZ775" s="232"/>
      <c r="BA775" s="232"/>
      <c r="BB775" s="232"/>
      <c r="BC775" s="232"/>
      <c r="BD775" s="232"/>
      <c r="BE775" s="232"/>
      <c r="BF775" s="232"/>
      <c r="BG775" s="232"/>
      <c r="BH775" s="232"/>
      <c r="BI775" s="232"/>
      <c r="BJ775" s="232"/>
      <c r="BK775" s="232"/>
      <c r="BL775" s="232"/>
      <c r="BM775" s="232"/>
      <c r="BN775" s="232"/>
      <c r="BO775" s="232"/>
      <c r="BP775" s="232"/>
      <c r="BQ775" s="232"/>
      <c r="BR775" s="232"/>
      <c r="BS775" s="232"/>
      <c r="BT775" s="232"/>
      <c r="BU775" s="232"/>
      <c r="BV775" s="232"/>
      <c r="BW775" s="232"/>
      <c r="BX775" s="232"/>
      <c r="BY775" s="232"/>
      <c r="BZ775" s="232"/>
      <c r="CA775" s="232"/>
      <c r="CB775" s="232"/>
      <c r="CC775" s="232"/>
      <c r="CD775" s="232"/>
      <c r="CE775" s="232"/>
      <c r="CF775" s="232"/>
      <c r="CG775" s="232"/>
      <c r="CH775" s="232"/>
      <c r="CI775" s="232"/>
      <c r="CJ775" s="232"/>
      <c r="CK775" s="232"/>
      <c r="CL775" s="232"/>
    </row>
    <row r="776" spans="1:90" x14ac:dyDescent="0.15">
      <c r="D776" s="8" t="s">
        <v>540</v>
      </c>
      <c r="E776" s="140">
        <v>7.4999999999999997E-3</v>
      </c>
      <c r="F776" s="232"/>
      <c r="G776" s="232">
        <f t="shared" ref="G776:BR779" si="93">G632*$E776</f>
        <v>4.3189133292541114E-2</v>
      </c>
      <c r="H776" s="232">
        <f t="shared" ca="1" si="93"/>
        <v>7.6503465033784426E-2</v>
      </c>
      <c r="I776" s="232">
        <f t="shared" ca="1" si="93"/>
        <v>8.6019638755261599E-2</v>
      </c>
      <c r="J776" s="232">
        <f t="shared" ca="1" si="93"/>
        <v>8.0258649759600079E-2</v>
      </c>
      <c r="K776" s="232">
        <f t="shared" ca="1" si="93"/>
        <v>7.1378107894500498E-2</v>
      </c>
      <c r="L776" s="232">
        <f t="shared" ca="1" si="93"/>
        <v>6.5800392983982089E-2</v>
      </c>
      <c r="M776" s="232">
        <f t="shared" ca="1" si="93"/>
        <v>6.3960820128484003E-2</v>
      </c>
      <c r="N776" s="232">
        <f t="shared" ca="1" si="93"/>
        <v>6.3719320405123278E-2</v>
      </c>
      <c r="O776" s="232">
        <f t="shared" ca="1" si="93"/>
        <v>6.3200063879124885E-2</v>
      </c>
      <c r="P776" s="232">
        <f t="shared" ca="1" si="93"/>
        <v>6.1878103064990558E-2</v>
      </c>
      <c r="Q776" s="232">
        <f t="shared" ca="1" si="93"/>
        <v>6.0337554140940421E-2</v>
      </c>
      <c r="R776" s="232">
        <f t="shared" ca="1" si="93"/>
        <v>5.856300840005399E-2</v>
      </c>
      <c r="S776" s="232">
        <f t="shared" ca="1" si="93"/>
        <v>5.7405428463051404E-2</v>
      </c>
      <c r="T776" s="232">
        <f t="shared" ca="1" si="93"/>
        <v>5.6664125228703136E-2</v>
      </c>
      <c r="U776" s="232">
        <f t="shared" ca="1" si="93"/>
        <v>5.599421310034066E-2</v>
      </c>
      <c r="V776" s="232">
        <f t="shared" ca="1" si="93"/>
        <v>5.5187058856010988E-2</v>
      </c>
      <c r="W776" s="232">
        <f t="shared" ca="1" si="93"/>
        <v>5.4244501186147737E-2</v>
      </c>
      <c r="X776" s="232">
        <f t="shared" ca="1" si="93"/>
        <v>5.3256387791008782E-2</v>
      </c>
      <c r="Y776" s="232">
        <f t="shared" ca="1" si="93"/>
        <v>5.2288133526537238E-2</v>
      </c>
      <c r="Z776" s="232">
        <f t="shared" ca="1" si="93"/>
        <v>5.135189891788438E-2</v>
      </c>
      <c r="AA776" s="232">
        <f t="shared" ca="1" si="93"/>
        <v>5.0408598426005126E-2</v>
      </c>
      <c r="AB776" s="232">
        <f t="shared" ca="1" si="93"/>
        <v>4.9408295483778786E-2</v>
      </c>
      <c r="AC776" s="232">
        <f t="shared" ca="1" si="93"/>
        <v>4.8365664710416333E-2</v>
      </c>
      <c r="AD776" s="232">
        <f t="shared" ca="1" si="93"/>
        <v>4.6827939194664173E-2</v>
      </c>
      <c r="AE776" s="232">
        <f t="shared" ca="1" si="93"/>
        <v>4.5638489270047648E-2</v>
      </c>
      <c r="AF776" s="232">
        <f t="shared" ca="1" si="93"/>
        <v>4.4854884302010192E-2</v>
      </c>
      <c r="AG776" s="232">
        <f t="shared" ca="1" si="93"/>
        <v>4.4287462273207429E-2</v>
      </c>
      <c r="AH776" s="232">
        <f t="shared" ca="1" si="93"/>
        <v>4.3734678231959881E-2</v>
      </c>
      <c r="AI776" s="232">
        <f t="shared" ca="1" si="93"/>
        <v>4.3109694260972817E-2</v>
      </c>
      <c r="AJ776" s="232">
        <f t="shared" ca="1" si="93"/>
        <v>4.2420825790501902E-2</v>
      </c>
      <c r="AK776" s="232">
        <f t="shared" ca="1" si="93"/>
        <v>4.1708703122361239E-2</v>
      </c>
      <c r="AL776" s="232">
        <f t="shared" ca="1" si="93"/>
        <v>4.100218133302258E-2</v>
      </c>
      <c r="AM776" s="232">
        <f t="shared" ca="1" si="93"/>
        <v>4.0298947266197142E-2</v>
      </c>
      <c r="AN776" s="232">
        <f t="shared" ca="1" si="93"/>
        <v>3.9577587542915231E-2</v>
      </c>
      <c r="AO776" s="232">
        <f t="shared" ca="1" si="93"/>
        <v>3.8837985191583699E-2</v>
      </c>
      <c r="AP776" s="232">
        <f t="shared" ca="1" si="93"/>
        <v>3.7781720852297758E-2</v>
      </c>
      <c r="AQ776" s="232">
        <f t="shared" ca="1" si="93"/>
        <v>3.6965407051204886E-2</v>
      </c>
      <c r="AR776" s="232">
        <f t="shared" ca="1" si="93"/>
        <v>3.6291703383113792E-2</v>
      </c>
      <c r="AS776" s="232">
        <f t="shared" ca="1" si="93"/>
        <v>3.5714994482837284E-2</v>
      </c>
      <c r="AT776" s="232">
        <f t="shared" ca="1" si="93"/>
        <v>3.5155621858863298E-2</v>
      </c>
      <c r="AU776" s="232">
        <f t="shared" ca="1" si="93"/>
        <v>3.4566371402502773E-2</v>
      </c>
      <c r="AV776" s="232">
        <f t="shared" ca="1" si="93"/>
        <v>3.3943913790058899E-2</v>
      </c>
      <c r="AW776" s="232">
        <f t="shared" ca="1" si="93"/>
        <v>3.3298409844432518E-2</v>
      </c>
      <c r="AX776" s="232">
        <f t="shared" ca="1" si="93"/>
        <v>3.2631223952049739E-2</v>
      </c>
      <c r="AY776" s="232">
        <f t="shared" ca="1" si="93"/>
        <v>3.1931049331234515E-2</v>
      </c>
      <c r="AZ776" s="232">
        <f t="shared" ca="1" si="93"/>
        <v>3.1181489585036148E-2</v>
      </c>
      <c r="BA776" s="232">
        <f t="shared" ca="1" si="93"/>
        <v>3.0405443370837851E-2</v>
      </c>
      <c r="BB776" s="232">
        <f t="shared" ca="1" si="93"/>
        <v>2.9407189990283737E-2</v>
      </c>
      <c r="BC776" s="232">
        <f t="shared" ca="1" si="93"/>
        <v>2.8593129297598156E-2</v>
      </c>
      <c r="BD776" s="232">
        <f t="shared" ca="1" si="93"/>
        <v>2.7877648305326543E-2</v>
      </c>
      <c r="BE776" s="232">
        <f t="shared" ca="1" si="93"/>
        <v>2.723118285934685E-2</v>
      </c>
      <c r="BF776" s="232">
        <f t="shared" ca="1" si="93"/>
        <v>2.6597369154602788E-2</v>
      </c>
      <c r="BG776" s="232">
        <f t="shared" ca="1" si="93"/>
        <v>2.5942361266593359E-2</v>
      </c>
      <c r="BH776" s="232">
        <f t="shared" ca="1" si="93"/>
        <v>2.5146101521888824E-2</v>
      </c>
      <c r="BI776" s="232">
        <f t="shared" ca="1" si="93"/>
        <v>2.4035512944008179E-2</v>
      </c>
      <c r="BJ776" s="232">
        <f t="shared" ca="1" si="93"/>
        <v>2.2781921794111062E-2</v>
      </c>
      <c r="BK776" s="232">
        <f t="shared" ca="1" si="93"/>
        <v>2.1568691850348088E-2</v>
      </c>
      <c r="BL776" s="232">
        <f t="shared" ca="1" si="93"/>
        <v>2.0463572997708332E-2</v>
      </c>
      <c r="BM776" s="232">
        <f t="shared" ca="1" si="93"/>
        <v>1.9479722188539484E-2</v>
      </c>
      <c r="BN776" s="232">
        <f t="shared" ca="1" si="93"/>
        <v>1.8379017790913589E-2</v>
      </c>
      <c r="BO776" s="232">
        <f t="shared" si="93"/>
        <v>0</v>
      </c>
      <c r="BP776" s="232">
        <f t="shared" si="93"/>
        <v>0</v>
      </c>
      <c r="BQ776" s="232">
        <f t="shared" si="93"/>
        <v>0</v>
      </c>
      <c r="BR776" s="232">
        <f t="shared" si="93"/>
        <v>0</v>
      </c>
      <c r="BS776" s="232">
        <f t="shared" ref="BS776:BZ789" si="94">BS632*$E776</f>
        <v>0</v>
      </c>
      <c r="BT776" s="232">
        <f t="shared" si="94"/>
        <v>0</v>
      </c>
      <c r="BU776" s="232">
        <f t="shared" si="94"/>
        <v>0</v>
      </c>
      <c r="BV776" s="232">
        <f t="shared" si="94"/>
        <v>0</v>
      </c>
      <c r="BW776" s="232">
        <f t="shared" si="94"/>
        <v>0</v>
      </c>
      <c r="BX776" s="232">
        <f t="shared" si="94"/>
        <v>0</v>
      </c>
      <c r="BY776" s="232">
        <f t="shared" si="94"/>
        <v>0</v>
      </c>
      <c r="BZ776" s="232">
        <f t="shared" si="94"/>
        <v>0</v>
      </c>
      <c r="CA776" s="232"/>
      <c r="CB776" s="232"/>
      <c r="CC776" s="232"/>
      <c r="CD776" s="232"/>
      <c r="CE776" s="232"/>
      <c r="CF776" s="232"/>
      <c r="CG776" s="232"/>
      <c r="CH776" s="232"/>
      <c r="CI776" s="232"/>
      <c r="CJ776" s="232"/>
      <c r="CK776" s="232"/>
      <c r="CL776" s="232"/>
    </row>
    <row r="777" spans="1:90" x14ac:dyDescent="0.15">
      <c r="D777" s="8" t="s">
        <v>541</v>
      </c>
      <c r="E777" s="140">
        <v>5.7500000000000002E-2</v>
      </c>
      <c r="F777" s="232"/>
      <c r="G777" s="232">
        <f t="shared" si="93"/>
        <v>0</v>
      </c>
      <c r="H777" s="232">
        <f t="shared" ca="1" si="93"/>
        <v>7.2845671486752679E-3</v>
      </c>
      <c r="I777" s="232">
        <f t="shared" ca="1" si="93"/>
        <v>1.2903584435698306E-2</v>
      </c>
      <c r="J777" s="232">
        <f t="shared" ca="1" si="93"/>
        <v>1.4508645736720787E-2</v>
      </c>
      <c r="K777" s="232">
        <f t="shared" ca="1" si="93"/>
        <v>1.3536958926119213E-2</v>
      </c>
      <c r="L777" s="232">
        <f t="shared" ca="1" si="93"/>
        <v>1.2039107531539086E-2</v>
      </c>
      <c r="M777" s="232">
        <f t="shared" ca="1" si="93"/>
        <v>1.1098332949964979E-2</v>
      </c>
      <c r="N777" s="232">
        <f t="shared" ca="1" si="93"/>
        <v>1.0788058328337636E-2</v>
      </c>
      <c r="O777" s="232">
        <f t="shared" ca="1" si="93"/>
        <v>1.074732537499746E-2</v>
      </c>
      <c r="P777" s="232">
        <f t="shared" ca="1" si="93"/>
        <v>1.0659744107612399E-2</v>
      </c>
      <c r="Q777" s="232">
        <f t="shared" ca="1" si="93"/>
        <v>1.0436773383628408E-2</v>
      </c>
      <c r="R777" s="232">
        <f t="shared" ca="1" si="93"/>
        <v>1.0176934131771951E-2</v>
      </c>
      <c r="S777" s="232">
        <f t="shared" ca="1" si="93"/>
        <v>8.9796612880082803E-3</v>
      </c>
      <c r="T777" s="232">
        <f t="shared" ca="1" si="93"/>
        <v>8.8021656976678825E-3</v>
      </c>
      <c r="U777" s="232">
        <f t="shared" ca="1" si="93"/>
        <v>8.6884992017344804E-3</v>
      </c>
      <c r="V777" s="232">
        <f t="shared" ca="1" si="93"/>
        <v>8.5857793420522355E-3</v>
      </c>
      <c r="W777" s="232">
        <f t="shared" ca="1" si="93"/>
        <v>8.4620156912550183E-3</v>
      </c>
      <c r="X777" s="232">
        <f t="shared" ca="1" si="93"/>
        <v>8.3174901818759885E-3</v>
      </c>
      <c r="Y777" s="232">
        <f t="shared" ca="1" si="93"/>
        <v>8.1659794612880133E-3</v>
      </c>
      <c r="Z777" s="232">
        <f t="shared" ca="1" si="93"/>
        <v>8.0175138074023763E-3</v>
      </c>
      <c r="AA777" s="232">
        <f t="shared" ca="1" si="93"/>
        <v>7.8739578340756046E-3</v>
      </c>
      <c r="AB777" s="232">
        <f t="shared" ca="1" si="93"/>
        <v>7.7293184253207862E-3</v>
      </c>
      <c r="AC777" s="232">
        <f t="shared" ca="1" si="93"/>
        <v>7.575938640846081E-3</v>
      </c>
      <c r="AD777" s="232">
        <f t="shared" ca="1" si="93"/>
        <v>7.4160685889305047E-3</v>
      </c>
      <c r="AE777" s="232">
        <f t="shared" ca="1" si="93"/>
        <v>6.8212698093560809E-3</v>
      </c>
      <c r="AF777" s="232">
        <f t="shared" ca="1" si="93"/>
        <v>6.6480066036702749E-3</v>
      </c>
      <c r="AG777" s="232">
        <f t="shared" ca="1" si="93"/>
        <v>6.5338614799928191E-3</v>
      </c>
      <c r="AH777" s="232">
        <f t="shared" ca="1" si="93"/>
        <v>6.451207004463882E-3</v>
      </c>
      <c r="AI777" s="232">
        <f t="shared" ca="1" si="93"/>
        <v>6.3706847957888226E-3</v>
      </c>
      <c r="AJ777" s="232">
        <f t="shared" ca="1" si="93"/>
        <v>6.2796454640150412E-3</v>
      </c>
      <c r="AK777" s="232">
        <f t="shared" ca="1" si="93"/>
        <v>6.179300290149777E-3</v>
      </c>
      <c r="AL777" s="232">
        <f t="shared" ca="1" si="93"/>
        <v>6.0755677548239547E-3</v>
      </c>
      <c r="AM777" s="232">
        <f t="shared" ca="1" si="93"/>
        <v>5.9726510808436233E-3</v>
      </c>
      <c r="AN777" s="232">
        <f t="shared" ca="1" si="93"/>
        <v>5.8702133184427175E-3</v>
      </c>
      <c r="AO777" s="232">
        <f t="shared" ca="1" si="93"/>
        <v>5.7651352520846529E-3</v>
      </c>
      <c r="AP777" s="232">
        <f t="shared" ca="1" si="93"/>
        <v>5.657399842907359E-3</v>
      </c>
      <c r="AQ777" s="232">
        <f t="shared" ca="1" si="93"/>
        <v>4.6345577578818598E-3</v>
      </c>
      <c r="AR777" s="232">
        <f t="shared" ca="1" si="93"/>
        <v>4.5344232649477999E-3</v>
      </c>
      <c r="AS777" s="232">
        <f t="shared" ca="1" si="93"/>
        <v>4.451782281661959E-3</v>
      </c>
      <c r="AT777" s="232">
        <f t="shared" ca="1" si="93"/>
        <v>4.3810393232280405E-3</v>
      </c>
      <c r="AU777" s="232">
        <f t="shared" ca="1" si="93"/>
        <v>4.3124229480205655E-3</v>
      </c>
      <c r="AV777" s="232">
        <f t="shared" ca="1" si="93"/>
        <v>4.2401415587070071E-3</v>
      </c>
      <c r="AW777" s="232">
        <f t="shared" ca="1" si="93"/>
        <v>4.1637867582472255E-3</v>
      </c>
      <c r="AX777" s="232">
        <f t="shared" ca="1" si="93"/>
        <v>4.0846049409170564E-3</v>
      </c>
      <c r="AY777" s="232">
        <f t="shared" ca="1" si="93"/>
        <v>4.0027634714514355E-3</v>
      </c>
      <c r="AZ777" s="232">
        <f t="shared" ca="1" si="93"/>
        <v>3.9168753846314337E-3</v>
      </c>
      <c r="BA777" s="232">
        <f t="shared" ca="1" si="93"/>
        <v>3.8249293890977678E-3</v>
      </c>
      <c r="BB777" s="232">
        <f t="shared" ca="1" si="93"/>
        <v>3.7297343868227767E-3</v>
      </c>
      <c r="BC777" s="232">
        <f t="shared" ca="1" si="93"/>
        <v>2.7054614791061039E-3</v>
      </c>
      <c r="BD777" s="232">
        <f t="shared" ca="1" si="93"/>
        <v>2.6305678953790308E-3</v>
      </c>
      <c r="BE777" s="232">
        <f t="shared" ca="1" si="93"/>
        <v>2.5647436440900421E-3</v>
      </c>
      <c r="BF777" s="232">
        <f t="shared" ca="1" si="93"/>
        <v>2.5052688230599103E-3</v>
      </c>
      <c r="BG777" s="232">
        <f t="shared" ca="1" si="93"/>
        <v>2.4469579622234568E-3</v>
      </c>
      <c r="BH777" s="232">
        <f t="shared" ca="1" si="93"/>
        <v>2.3866972365265892E-3</v>
      </c>
      <c r="BI777" s="232">
        <f t="shared" ca="1" si="93"/>
        <v>2.3134413400137722E-3</v>
      </c>
      <c r="BJ777" s="232">
        <f t="shared" ca="1" si="93"/>
        <v>2.2112671908487524E-3</v>
      </c>
      <c r="BK777" s="232">
        <f t="shared" ca="1" si="93"/>
        <v>2.0959368050582176E-3</v>
      </c>
      <c r="BL777" s="232">
        <f t="shared" ca="1" si="93"/>
        <v>1.9843196502320241E-3</v>
      </c>
      <c r="BM777" s="232">
        <f t="shared" ca="1" si="93"/>
        <v>1.8826487157891664E-3</v>
      </c>
      <c r="BN777" s="232">
        <f t="shared" ca="1" si="93"/>
        <v>1.7921344413456325E-3</v>
      </c>
      <c r="BO777" s="232">
        <f t="shared" ca="1" si="93"/>
        <v>1.6908696367640504E-3</v>
      </c>
      <c r="BP777" s="232">
        <f t="shared" ca="1" si="93"/>
        <v>0</v>
      </c>
      <c r="BQ777" s="232">
        <f t="shared" ca="1" si="93"/>
        <v>0</v>
      </c>
      <c r="BR777" s="232">
        <f t="shared" ca="1" si="93"/>
        <v>0</v>
      </c>
      <c r="BS777" s="232">
        <f t="shared" ca="1" si="94"/>
        <v>0</v>
      </c>
      <c r="BT777" s="232">
        <f t="shared" ca="1" si="94"/>
        <v>0</v>
      </c>
      <c r="BU777" s="232">
        <f t="shared" ca="1" si="94"/>
        <v>0</v>
      </c>
      <c r="BV777" s="232">
        <f t="shared" ca="1" si="94"/>
        <v>0</v>
      </c>
      <c r="BW777" s="232">
        <f t="shared" ca="1" si="94"/>
        <v>0</v>
      </c>
      <c r="BX777" s="232">
        <f t="shared" ca="1" si="94"/>
        <v>0</v>
      </c>
      <c r="BY777" s="232">
        <f t="shared" ca="1" si="94"/>
        <v>0</v>
      </c>
      <c r="BZ777" s="232">
        <f t="shared" ca="1" si="94"/>
        <v>0</v>
      </c>
      <c r="CA777" s="232"/>
      <c r="CB777" s="232"/>
      <c r="CC777" s="232"/>
      <c r="CD777" s="232"/>
      <c r="CE777" s="232"/>
      <c r="CF777" s="232"/>
      <c r="CG777" s="232"/>
      <c r="CH777" s="232"/>
      <c r="CI777" s="232"/>
      <c r="CJ777" s="232"/>
      <c r="CK777" s="232"/>
      <c r="CL777" s="232"/>
    </row>
    <row r="778" spans="1:90" x14ac:dyDescent="0.15">
      <c r="D778" s="8" t="s">
        <v>542</v>
      </c>
      <c r="E778" s="140">
        <v>5.7500000000000002E-2</v>
      </c>
      <c r="F778" s="232"/>
      <c r="G778" s="232">
        <f t="shared" si="93"/>
        <v>0</v>
      </c>
      <c r="H778" s="232">
        <f t="shared" ca="1" si="93"/>
        <v>0</v>
      </c>
      <c r="I778" s="232">
        <f t="shared" ca="1" si="93"/>
        <v>6.1918820763739776E-3</v>
      </c>
      <c r="J778" s="232">
        <f t="shared" ca="1" si="93"/>
        <v>1.096804677034356E-2</v>
      </c>
      <c r="K778" s="232">
        <f t="shared" ca="1" si="93"/>
        <v>1.2332348876212668E-2</v>
      </c>
      <c r="L778" s="232">
        <f t="shared" ca="1" si="93"/>
        <v>1.150641508720133E-2</v>
      </c>
      <c r="M778" s="232">
        <f t="shared" ca="1" si="93"/>
        <v>1.0233241401808223E-2</v>
      </c>
      <c r="N778" s="232">
        <f t="shared" ca="1" si="93"/>
        <v>9.4335830074702316E-3</v>
      </c>
      <c r="O778" s="232">
        <f t="shared" ca="1" si="93"/>
        <v>9.1698495790869909E-3</v>
      </c>
      <c r="P778" s="232">
        <f t="shared" ca="1" si="93"/>
        <v>9.1352265687478403E-3</v>
      </c>
      <c r="Q778" s="232">
        <f t="shared" ca="1" si="93"/>
        <v>9.0607824914705377E-3</v>
      </c>
      <c r="R778" s="232">
        <f t="shared" ca="1" si="93"/>
        <v>8.8712573760841469E-3</v>
      </c>
      <c r="S778" s="232">
        <f t="shared" ca="1" si="93"/>
        <v>8.6503940120061587E-3</v>
      </c>
      <c r="T778" s="232">
        <f t="shared" ca="1" si="93"/>
        <v>7.6327120948070379E-3</v>
      </c>
      <c r="U778" s="232">
        <f t="shared" ca="1" si="93"/>
        <v>7.4818408430176999E-3</v>
      </c>
      <c r="V778" s="232">
        <f t="shared" ca="1" si="93"/>
        <v>7.3852243214743091E-3</v>
      </c>
      <c r="W778" s="232">
        <f t="shared" ca="1" si="93"/>
        <v>7.2979124407443995E-3</v>
      </c>
      <c r="X778" s="232">
        <f t="shared" ca="1" si="93"/>
        <v>7.1927133375667652E-3</v>
      </c>
      <c r="Y778" s="232">
        <f t="shared" ca="1" si="93"/>
        <v>7.0698666545945896E-3</v>
      </c>
      <c r="Z778" s="232">
        <f t="shared" ca="1" si="93"/>
        <v>6.9410825420948121E-3</v>
      </c>
      <c r="AA778" s="232">
        <f t="shared" ca="1" si="93"/>
        <v>6.8148867362920204E-3</v>
      </c>
      <c r="AB778" s="232">
        <f t="shared" ca="1" si="93"/>
        <v>6.6928641589642643E-3</v>
      </c>
      <c r="AC778" s="232">
        <f t="shared" ca="1" si="93"/>
        <v>6.5699206615226682E-3</v>
      </c>
      <c r="AD778" s="232">
        <f t="shared" ca="1" si="93"/>
        <v>6.4395478447191691E-3</v>
      </c>
      <c r="AE778" s="232">
        <f t="shared" ca="1" si="93"/>
        <v>6.3036583005909291E-3</v>
      </c>
      <c r="AF778" s="232">
        <f t="shared" ca="1" si="93"/>
        <v>5.7980793379526696E-3</v>
      </c>
      <c r="AG778" s="232">
        <f t="shared" ca="1" si="93"/>
        <v>5.6508056131197339E-3</v>
      </c>
      <c r="AH778" s="232">
        <f t="shared" ca="1" si="93"/>
        <v>5.5537822579938955E-3</v>
      </c>
      <c r="AI778" s="232">
        <f t="shared" ca="1" si="93"/>
        <v>5.4835259537942991E-3</v>
      </c>
      <c r="AJ778" s="232">
        <f t="shared" ca="1" si="93"/>
        <v>5.4150820764204992E-3</v>
      </c>
      <c r="AK778" s="232">
        <f t="shared" ca="1" si="93"/>
        <v>5.3376986444127845E-3</v>
      </c>
      <c r="AL778" s="232">
        <f t="shared" ca="1" si="93"/>
        <v>5.2524052466273105E-3</v>
      </c>
      <c r="AM778" s="232">
        <f t="shared" ca="1" si="93"/>
        <v>5.164232591600362E-3</v>
      </c>
      <c r="AN778" s="232">
        <f t="shared" ca="1" si="93"/>
        <v>5.0767534187170799E-3</v>
      </c>
      <c r="AO778" s="232">
        <f t="shared" ca="1" si="93"/>
        <v>4.9896813206763094E-3</v>
      </c>
      <c r="AP778" s="232">
        <f t="shared" ca="1" si="93"/>
        <v>4.9003649642719548E-3</v>
      </c>
      <c r="AQ778" s="232">
        <f t="shared" ca="1" si="93"/>
        <v>4.6390678711840348E-3</v>
      </c>
      <c r="AR778" s="232">
        <f t="shared" ca="1" si="93"/>
        <v>3.8003373614631246E-3</v>
      </c>
      <c r="AS778" s="232">
        <f t="shared" ca="1" si="93"/>
        <v>3.7182270772571956E-3</v>
      </c>
      <c r="AT778" s="232">
        <f t="shared" ca="1" si="93"/>
        <v>3.6504614709628068E-3</v>
      </c>
      <c r="AU778" s="232">
        <f t="shared" ca="1" si="93"/>
        <v>3.592452245046993E-3</v>
      </c>
      <c r="AV778" s="232">
        <f t="shared" ca="1" si="93"/>
        <v>3.5361868173768634E-3</v>
      </c>
      <c r="AW778" s="232">
        <f t="shared" ca="1" si="93"/>
        <v>3.4769160781397456E-3</v>
      </c>
      <c r="AX778" s="232">
        <f t="shared" ca="1" si="93"/>
        <v>3.4143051417627247E-3</v>
      </c>
      <c r="AY778" s="232">
        <f t="shared" ca="1" si="93"/>
        <v>3.3493760515519856E-3</v>
      </c>
      <c r="AZ778" s="232">
        <f t="shared" ca="1" si="93"/>
        <v>3.2822660465901769E-3</v>
      </c>
      <c r="BA778" s="232">
        <f t="shared" ca="1" si="93"/>
        <v>3.2118378153977757E-3</v>
      </c>
      <c r="BB778" s="232">
        <f t="shared" ca="1" si="93"/>
        <v>3.1364420990601695E-3</v>
      </c>
      <c r="BC778" s="232">
        <f t="shared" ca="1" si="93"/>
        <v>2.9837875094582216E-3</v>
      </c>
      <c r="BD778" s="232">
        <f t="shared" ca="1" si="93"/>
        <v>2.1643691832848831E-3</v>
      </c>
      <c r="BE778" s="232">
        <f t="shared" ca="1" si="93"/>
        <v>2.1044543163032245E-3</v>
      </c>
      <c r="BF778" s="232">
        <f t="shared" ca="1" si="93"/>
        <v>2.0517949152720335E-3</v>
      </c>
      <c r="BG778" s="232">
        <f t="shared" ca="1" si="93"/>
        <v>2.0042150584479281E-3</v>
      </c>
      <c r="BH778" s="232">
        <f t="shared" ca="1" si="93"/>
        <v>1.9575663697787658E-3</v>
      </c>
      <c r="BI778" s="232">
        <f t="shared" ca="1" si="93"/>
        <v>1.9093577892212714E-3</v>
      </c>
      <c r="BJ778" s="232">
        <f t="shared" ca="1" si="93"/>
        <v>1.8507530720110179E-3</v>
      </c>
      <c r="BK778" s="232">
        <f t="shared" ca="1" si="93"/>
        <v>1.7690137526790021E-3</v>
      </c>
      <c r="BL778" s="232">
        <f t="shared" ca="1" si="93"/>
        <v>1.6767494440465744E-3</v>
      </c>
      <c r="BM778" s="232">
        <f t="shared" ca="1" si="93"/>
        <v>1.5874557201856195E-3</v>
      </c>
      <c r="BN778" s="232">
        <f t="shared" ca="1" si="93"/>
        <v>1.5061189726313334E-3</v>
      </c>
      <c r="BO778" s="232">
        <f t="shared" ca="1" si="93"/>
        <v>1.4337075530765062E-3</v>
      </c>
      <c r="BP778" s="232">
        <f t="shared" ca="1" si="93"/>
        <v>1.3526957094112404E-3</v>
      </c>
      <c r="BQ778" s="232">
        <f t="shared" ca="1" si="93"/>
        <v>0</v>
      </c>
      <c r="BR778" s="232">
        <f t="shared" ca="1" si="93"/>
        <v>0</v>
      </c>
      <c r="BS778" s="232">
        <f t="shared" ca="1" si="94"/>
        <v>0</v>
      </c>
      <c r="BT778" s="232">
        <f t="shared" ca="1" si="94"/>
        <v>0</v>
      </c>
      <c r="BU778" s="232">
        <f t="shared" ca="1" si="94"/>
        <v>0</v>
      </c>
      <c r="BV778" s="232">
        <f t="shared" ca="1" si="94"/>
        <v>0</v>
      </c>
      <c r="BW778" s="232">
        <f t="shared" ca="1" si="94"/>
        <v>0</v>
      </c>
      <c r="BX778" s="232">
        <f t="shared" ca="1" si="94"/>
        <v>0</v>
      </c>
      <c r="BY778" s="232">
        <f t="shared" ca="1" si="94"/>
        <v>0</v>
      </c>
      <c r="BZ778" s="232">
        <f t="shared" ca="1" si="94"/>
        <v>0</v>
      </c>
      <c r="CA778" s="232"/>
      <c r="CB778" s="232"/>
      <c r="CC778" s="232"/>
      <c r="CD778" s="232"/>
      <c r="CE778" s="232"/>
      <c r="CF778" s="232"/>
      <c r="CG778" s="232"/>
      <c r="CH778" s="232"/>
      <c r="CI778" s="232"/>
      <c r="CJ778" s="232"/>
      <c r="CK778" s="232"/>
      <c r="CL778" s="232"/>
    </row>
    <row r="779" spans="1:90" x14ac:dyDescent="0.15">
      <c r="D779" s="8" t="s">
        <v>543</v>
      </c>
      <c r="E779" s="140">
        <v>5.7500000000000002E-2</v>
      </c>
      <c r="F779" s="232"/>
      <c r="G779" s="232">
        <f t="shared" si="93"/>
        <v>0</v>
      </c>
      <c r="H779" s="232">
        <f t="shared" ca="1" si="93"/>
        <v>0</v>
      </c>
      <c r="I779" s="232">
        <f t="shared" ca="1" si="93"/>
        <v>0</v>
      </c>
      <c r="J779" s="232">
        <f t="shared" ca="1" si="93"/>
        <v>5.8203691517915383E-3</v>
      </c>
      <c r="K779" s="232">
        <f t="shared" ca="1" si="93"/>
        <v>1.0309963964122947E-2</v>
      </c>
      <c r="L779" s="232">
        <f t="shared" ca="1" si="93"/>
        <v>1.1592407943639908E-2</v>
      </c>
      <c r="M779" s="232">
        <f t="shared" ca="1" si="93"/>
        <v>1.0816030181969251E-2</v>
      </c>
      <c r="N779" s="232">
        <f t="shared" ca="1" si="93"/>
        <v>9.6192469176997301E-3</v>
      </c>
      <c r="O779" s="232">
        <f t="shared" ca="1" si="93"/>
        <v>8.8675680270220159E-3</v>
      </c>
      <c r="P779" s="232">
        <f t="shared" ca="1" si="93"/>
        <v>8.6196586043417716E-3</v>
      </c>
      <c r="Q779" s="232">
        <f t="shared" ca="1" si="93"/>
        <v>8.58711297462297E-3</v>
      </c>
      <c r="R779" s="232">
        <f t="shared" ca="1" si="93"/>
        <v>8.5171355419823049E-3</v>
      </c>
      <c r="S779" s="232">
        <f t="shared" ca="1" si="93"/>
        <v>8.4016972231661935E-3</v>
      </c>
      <c r="T779" s="232">
        <f t="shared" ca="1" si="93"/>
        <v>8.1925242689832034E-3</v>
      </c>
      <c r="U779" s="232">
        <f t="shared" ca="1" si="93"/>
        <v>7.2287087718870659E-3</v>
      </c>
      <c r="V779" s="232">
        <f t="shared" ca="1" si="93"/>
        <v>7.0858232119853431E-3</v>
      </c>
      <c r="W779" s="232">
        <f t="shared" ca="1" si="93"/>
        <v>6.994320651936589E-3</v>
      </c>
      <c r="X779" s="232">
        <f t="shared" ca="1" si="93"/>
        <v>6.9116302333432217E-3</v>
      </c>
      <c r="Y779" s="232">
        <f t="shared" ca="1" si="93"/>
        <v>6.8119993720596947E-3</v>
      </c>
      <c r="Z779" s="232">
        <f t="shared" ca="1" si="93"/>
        <v>6.6956550263319991E-3</v>
      </c>
      <c r="AA779" s="232">
        <f t="shared" ca="1" si="93"/>
        <v>6.5736875222333962E-3</v>
      </c>
      <c r="AB779" s="232">
        <f t="shared" ca="1" si="93"/>
        <v>6.4541713244453723E-3</v>
      </c>
      <c r="AC779" s="232">
        <f t="shared" ca="1" si="93"/>
        <v>6.3386074640323043E-3</v>
      </c>
      <c r="AD779" s="232">
        <f t="shared" ca="1" si="93"/>
        <v>6.2221714282741647E-3</v>
      </c>
      <c r="AE779" s="232">
        <f t="shared" ca="1" si="93"/>
        <v>6.1036665263767727E-3</v>
      </c>
      <c r="AF779" s="232">
        <f t="shared" ca="1" si="93"/>
        <v>5.9748648648656599E-3</v>
      </c>
      <c r="AG779" s="232">
        <f t="shared" ca="1" si="93"/>
        <v>5.4956564693218555E-3</v>
      </c>
      <c r="AH779" s="232">
        <f t="shared" ca="1" si="93"/>
        <v>5.3560644162532886E-3</v>
      </c>
      <c r="AI779" s="232">
        <f t="shared" ca="1" si="93"/>
        <v>5.2641017165050473E-3</v>
      </c>
      <c r="AJ779" s="232">
        <f t="shared" ca="1" si="93"/>
        <v>5.1975099211569193E-3</v>
      </c>
      <c r="AK779" s="232">
        <f t="shared" ca="1" si="93"/>
        <v>5.1326360179985648E-3</v>
      </c>
      <c r="AL779" s="232">
        <f t="shared" ca="1" si="93"/>
        <v>5.0592888397445867E-3</v>
      </c>
      <c r="AM779" s="232">
        <f t="shared" ca="1" si="93"/>
        <v>4.9784442727753286E-3</v>
      </c>
      <c r="AN779" s="232">
        <f t="shared" ca="1" si="93"/>
        <v>4.8948706281643816E-3</v>
      </c>
      <c r="AO779" s="232">
        <f t="shared" ca="1" si="93"/>
        <v>4.8119542942604895E-3</v>
      </c>
      <c r="AP779" s="232">
        <f t="shared" ca="1" si="93"/>
        <v>4.729423802522832E-3</v>
      </c>
      <c r="AQ779" s="232">
        <f t="shared" ca="1" si="93"/>
        <v>4.4103284678447593E-3</v>
      </c>
      <c r="AR779" s="232">
        <f t="shared" ca="1" si="93"/>
        <v>4.1751610840656313E-3</v>
      </c>
      <c r="AS779" s="232">
        <f t="shared" ca="1" si="93"/>
        <v>3.4203036253168122E-3</v>
      </c>
      <c r="AT779" s="232">
        <f t="shared" ca="1" si="93"/>
        <v>3.346404369531476E-3</v>
      </c>
      <c r="AU779" s="232">
        <f t="shared" ca="1" si="93"/>
        <v>3.2854153238665259E-3</v>
      </c>
      <c r="AV779" s="232">
        <f t="shared" ca="1" si="93"/>
        <v>3.2332070205422937E-3</v>
      </c>
      <c r="AW779" s="232">
        <f t="shared" ca="1" si="93"/>
        <v>3.1825681356391772E-3</v>
      </c>
      <c r="AX779" s="232">
        <f t="shared" ca="1" si="93"/>
        <v>3.1292244703257708E-3</v>
      </c>
      <c r="AY779" s="232">
        <f t="shared" ca="1" si="93"/>
        <v>3.0728746275864522E-3</v>
      </c>
      <c r="AZ779" s="232">
        <f t="shared" ca="1" si="93"/>
        <v>3.0144384463967871E-3</v>
      </c>
      <c r="BA779" s="232">
        <f t="shared" ca="1" si="93"/>
        <v>2.9540394419311591E-3</v>
      </c>
      <c r="BB779" s="232">
        <f t="shared" ca="1" si="93"/>
        <v>2.8906540338579983E-3</v>
      </c>
      <c r="BC779" s="232">
        <f t="shared" ca="1" si="93"/>
        <v>2.8227978891541528E-3</v>
      </c>
      <c r="BD779" s="232">
        <f t="shared" ca="1" si="93"/>
        <v>2.6854087585123994E-3</v>
      </c>
      <c r="BE779" s="232">
        <f t="shared" ca="1" si="93"/>
        <v>1.947932264956395E-3</v>
      </c>
      <c r="BF779" s="232">
        <f t="shared" ca="1" si="93"/>
        <v>1.894008884672902E-3</v>
      </c>
      <c r="BG779" s="232">
        <f t="shared" ca="1" si="93"/>
        <v>1.8466154237448305E-3</v>
      </c>
      <c r="BH779" s="232">
        <f t="shared" ca="1" si="93"/>
        <v>1.8037935526031355E-3</v>
      </c>
      <c r="BI779" s="232">
        <f t="shared" ca="1" si="93"/>
        <v>1.7618097328008892E-3</v>
      </c>
      <c r="BJ779" s="232">
        <f t="shared" ca="1" si="93"/>
        <v>1.7184220102991444E-3</v>
      </c>
      <c r="BK779" s="232">
        <f t="shared" ca="1" si="93"/>
        <v>1.6656777648099161E-3</v>
      </c>
      <c r="BL779" s="232">
        <f t="shared" ca="1" si="93"/>
        <v>1.5921123774111018E-3</v>
      </c>
      <c r="BM779" s="232">
        <f t="shared" ca="1" si="93"/>
        <v>1.509074499641917E-3</v>
      </c>
      <c r="BN779" s="232">
        <f t="shared" ca="1" si="93"/>
        <v>1.4287101481670575E-3</v>
      </c>
      <c r="BO779" s="232">
        <f t="shared" ca="1" si="93"/>
        <v>1.3555070753682001E-3</v>
      </c>
      <c r="BP779" s="232">
        <f t="shared" ca="1" si="93"/>
        <v>1.2903367977688555E-3</v>
      </c>
      <c r="BQ779" s="232">
        <f t="shared" ca="1" si="93"/>
        <v>1.2174261384701164E-3</v>
      </c>
      <c r="BR779" s="232">
        <f t="shared" ref="BR779:CW779" ca="1" si="95">BR635*$E779</f>
        <v>0</v>
      </c>
      <c r="BS779" s="232">
        <f t="shared" ca="1" si="94"/>
        <v>0</v>
      </c>
      <c r="BT779" s="232">
        <f t="shared" ca="1" si="94"/>
        <v>0</v>
      </c>
      <c r="BU779" s="232">
        <f t="shared" ca="1" si="94"/>
        <v>0</v>
      </c>
      <c r="BV779" s="232">
        <f t="shared" ca="1" si="94"/>
        <v>0</v>
      </c>
      <c r="BW779" s="232">
        <f t="shared" ca="1" si="94"/>
        <v>0</v>
      </c>
      <c r="BX779" s="232">
        <f t="shared" ca="1" si="94"/>
        <v>0</v>
      </c>
      <c r="BY779" s="232">
        <f t="shared" ca="1" si="94"/>
        <v>0</v>
      </c>
      <c r="BZ779" s="232">
        <f t="shared" ca="1" si="94"/>
        <v>0</v>
      </c>
      <c r="CA779" s="232"/>
      <c r="CB779" s="232"/>
      <c r="CC779" s="232"/>
      <c r="CD779" s="232"/>
      <c r="CE779" s="232"/>
      <c r="CF779" s="232"/>
      <c r="CG779" s="232"/>
      <c r="CH779" s="232"/>
      <c r="CI779" s="232"/>
      <c r="CJ779" s="232"/>
      <c r="CK779" s="232"/>
      <c r="CL779" s="232"/>
    </row>
    <row r="780" spans="1:90" x14ac:dyDescent="0.15">
      <c r="D780" s="8" t="s">
        <v>544</v>
      </c>
      <c r="E780" s="140">
        <v>0.20749999999999999</v>
      </c>
      <c r="F780" s="232"/>
      <c r="G780" s="232">
        <f t="shared" ref="G780:BR783" si="96">G636*$E780</f>
        <v>0</v>
      </c>
      <c r="H780" s="232">
        <f t="shared" ca="1" si="96"/>
        <v>0</v>
      </c>
      <c r="I780" s="232">
        <f t="shared" ca="1" si="96"/>
        <v>0</v>
      </c>
      <c r="J780" s="232">
        <f t="shared" ca="1" si="96"/>
        <v>0</v>
      </c>
      <c r="K780" s="232">
        <f t="shared" ca="1" si="96"/>
        <v>2.0583862035074941E-2</v>
      </c>
      <c r="L780" s="232">
        <f t="shared" ca="1" si="96"/>
        <v>3.6461411688772191E-2</v>
      </c>
      <c r="M780" s="232">
        <f t="shared" ca="1" si="96"/>
        <v>4.0996802701550865E-2</v>
      </c>
      <c r="N780" s="232">
        <f t="shared" ca="1" si="96"/>
        <v>3.8251125869625167E-2</v>
      </c>
      <c r="O780" s="232">
        <f t="shared" ca="1" si="96"/>
        <v>3.4018675838508518E-2</v>
      </c>
      <c r="P780" s="232">
        <f t="shared" ca="1" si="96"/>
        <v>3.1360347100781338E-2</v>
      </c>
      <c r="Q780" s="232">
        <f t="shared" ca="1" si="96"/>
        <v>3.0483610038137376E-2</v>
      </c>
      <c r="R780" s="232">
        <f t="shared" ca="1" si="96"/>
        <v>3.0368511711123144E-2</v>
      </c>
      <c r="S780" s="232">
        <f t="shared" ca="1" si="96"/>
        <v>3.0188093012632183E-2</v>
      </c>
      <c r="T780" s="232">
        <f t="shared" ca="1" si="96"/>
        <v>2.977893400741673E-2</v>
      </c>
      <c r="U780" s="232">
        <f t="shared" ca="1" si="96"/>
        <v>2.9037542425061624E-2</v>
      </c>
      <c r="V780" s="232">
        <f t="shared" ca="1" si="96"/>
        <v>2.5621399552855712E-2</v>
      </c>
      <c r="W780" s="232">
        <f t="shared" ca="1" si="96"/>
        <v>2.5114956682337375E-2</v>
      </c>
      <c r="X780" s="232">
        <f t="shared" ca="1" si="96"/>
        <v>2.4790635461895364E-2</v>
      </c>
      <c r="Y780" s="232">
        <f t="shared" ca="1" si="96"/>
        <v>2.4497547951963704E-2</v>
      </c>
      <c r="Z780" s="232">
        <f t="shared" ca="1" si="96"/>
        <v>2.4144416820900856E-2</v>
      </c>
      <c r="AA780" s="232">
        <f t="shared" ca="1" si="96"/>
        <v>2.373204649838934E-2</v>
      </c>
      <c r="AB780" s="232">
        <f t="shared" ca="1" si="96"/>
        <v>2.329974548121071E-2</v>
      </c>
      <c r="AC780" s="232">
        <f t="shared" ca="1" si="96"/>
        <v>2.2876132861973087E-2</v>
      </c>
      <c r="AD780" s="232">
        <f t="shared" ca="1" si="96"/>
        <v>2.2466528887743437E-2</v>
      </c>
      <c r="AE780" s="232">
        <f t="shared" ca="1" si="96"/>
        <v>2.2024532965038462E-2</v>
      </c>
      <c r="AF780" s="232">
        <f t="shared" ca="1" si="96"/>
        <v>2.1605062825322031E-2</v>
      </c>
      <c r="AG780" s="232">
        <f t="shared" ca="1" si="96"/>
        <v>2.1149145389969391E-2</v>
      </c>
      <c r="AH780" s="232">
        <f t="shared" ca="1" si="96"/>
        <v>1.9452898151132846E-2</v>
      </c>
      <c r="AI780" s="232">
        <f t="shared" ca="1" si="96"/>
        <v>1.8958786118073865E-2</v>
      </c>
      <c r="AJ780" s="232">
        <f t="shared" ca="1" si="96"/>
        <v>1.8633267039162713E-2</v>
      </c>
      <c r="AK780" s="232">
        <f t="shared" ca="1" si="96"/>
        <v>1.8397552994837075E-2</v>
      </c>
      <c r="AL780" s="232">
        <f t="shared" ca="1" si="96"/>
        <v>1.8167919749409407E-2</v>
      </c>
      <c r="AM780" s="232">
        <f t="shared" ca="1" si="96"/>
        <v>1.7908293770927591E-2</v>
      </c>
      <c r="AN780" s="232">
        <f t="shared" ca="1" si="96"/>
        <v>1.7622129390729446E-2</v>
      </c>
      <c r="AO780" s="232">
        <f t="shared" ca="1" si="96"/>
        <v>1.7326304932666778E-2</v>
      </c>
      <c r="AP780" s="232">
        <f t="shared" ca="1" si="96"/>
        <v>1.7032807148097875E-2</v>
      </c>
      <c r="AQ780" s="232">
        <f t="shared" ca="1" si="96"/>
        <v>1.6725710091182917E-2</v>
      </c>
      <c r="AR780" s="232">
        <f t="shared" ca="1" si="96"/>
        <v>1.5597222503238813E-2</v>
      </c>
      <c r="AS780" s="232">
        <f t="shared" ca="1" si="96"/>
        <v>1.4765547938169499E-2</v>
      </c>
      <c r="AT780" s="232">
        <f t="shared" ca="1" si="96"/>
        <v>1.2095978125359541E-2</v>
      </c>
      <c r="AU780" s="232">
        <f t="shared" ca="1" si="96"/>
        <v>1.1834631800769138E-2</v>
      </c>
      <c r="AV780" s="232">
        <f t="shared" ca="1" si="96"/>
        <v>1.1618942714926226E-2</v>
      </c>
      <c r="AW780" s="232">
        <f t="shared" ca="1" si="96"/>
        <v>1.1434306915256962E-2</v>
      </c>
      <c r="AX780" s="232">
        <f t="shared" ca="1" si="96"/>
        <v>1.1255221397951766E-2</v>
      </c>
      <c r="AY780" s="232">
        <f t="shared" ca="1" si="96"/>
        <v>1.1066570365926008E-2</v>
      </c>
      <c r="AZ780" s="232">
        <f t="shared" ca="1" si="96"/>
        <v>1.0867287922081826E-2</v>
      </c>
      <c r="BA780" s="232">
        <f t="shared" ca="1" si="96"/>
        <v>1.0660627096952809E-2</v>
      </c>
      <c r="BB780" s="232">
        <f t="shared" ca="1" si="96"/>
        <v>1.0447024704638281E-2</v>
      </c>
      <c r="BC780" s="232">
        <f t="shared" ca="1" si="96"/>
        <v>1.0222860831043894E-2</v>
      </c>
      <c r="BD780" s="232">
        <f t="shared" ca="1" si="96"/>
        <v>9.9828861001651625E-3</v>
      </c>
      <c r="BE780" s="232">
        <f t="shared" ca="1" si="96"/>
        <v>9.4970064529303708E-3</v>
      </c>
      <c r="BF780" s="232">
        <f t="shared" ca="1" si="96"/>
        <v>6.8889048013718764E-3</v>
      </c>
      <c r="BG780" s="232">
        <f t="shared" ca="1" si="96"/>
        <v>6.6982035947519064E-3</v>
      </c>
      <c r="BH780" s="232">
        <f t="shared" ca="1" si="96"/>
        <v>6.5305955898871506E-3</v>
      </c>
      <c r="BI780" s="232">
        <f t="shared" ca="1" si="96"/>
        <v>6.379155111684306E-3</v>
      </c>
      <c r="BJ780" s="232">
        <f t="shared" ca="1" si="96"/>
        <v>6.2306784202619259E-3</v>
      </c>
      <c r="BK780" s="232">
        <f t="shared" ca="1" si="96"/>
        <v>6.0772367964231477E-3</v>
      </c>
      <c r="BL780" s="232">
        <f t="shared" ca="1" si="96"/>
        <v>5.8907056256364589E-3</v>
      </c>
      <c r="BM780" s="232">
        <f t="shared" ca="1" si="96"/>
        <v>5.630540033853001E-3</v>
      </c>
      <c r="BN780" s="232">
        <f t="shared" ca="1" si="96"/>
        <v>5.3368747739510223E-3</v>
      </c>
      <c r="BO780" s="232">
        <f t="shared" ca="1" si="96"/>
        <v>5.0526644979090622E-3</v>
      </c>
      <c r="BP780" s="232">
        <f t="shared" ca="1" si="96"/>
        <v>4.7937802395847558E-3</v>
      </c>
      <c r="BQ780" s="232">
        <f t="shared" ca="1" si="96"/>
        <v>4.5633041361095089E-3</v>
      </c>
      <c r="BR780" s="232">
        <f t="shared" ca="1" si="96"/>
        <v>4.305454004485185E-3</v>
      </c>
      <c r="BS780" s="232">
        <f t="shared" ca="1" si="94"/>
        <v>0</v>
      </c>
      <c r="BT780" s="232">
        <f t="shared" ca="1" si="94"/>
        <v>0</v>
      </c>
      <c r="BU780" s="232">
        <f t="shared" ca="1" si="94"/>
        <v>0</v>
      </c>
      <c r="BV780" s="232">
        <f t="shared" ca="1" si="94"/>
        <v>0</v>
      </c>
      <c r="BW780" s="232">
        <f t="shared" ca="1" si="94"/>
        <v>0</v>
      </c>
      <c r="BX780" s="232">
        <f t="shared" ca="1" si="94"/>
        <v>0</v>
      </c>
      <c r="BY780" s="232">
        <f t="shared" ca="1" si="94"/>
        <v>0</v>
      </c>
      <c r="BZ780" s="232">
        <f t="shared" ca="1" si="94"/>
        <v>0</v>
      </c>
      <c r="CA780" s="232"/>
      <c r="CB780" s="232"/>
      <c r="CC780" s="232"/>
      <c r="CD780" s="232"/>
      <c r="CE780" s="232"/>
      <c r="CF780" s="232"/>
      <c r="CG780" s="232"/>
      <c r="CH780" s="232"/>
      <c r="CI780" s="232"/>
      <c r="CJ780" s="232"/>
      <c r="CK780" s="232"/>
      <c r="CL780" s="232"/>
    </row>
    <row r="781" spans="1:90" x14ac:dyDescent="0.15">
      <c r="D781" s="8" t="s">
        <v>545</v>
      </c>
      <c r="E781" s="140">
        <v>0.20749999999999999</v>
      </c>
      <c r="F781" s="232"/>
      <c r="G781" s="232">
        <f t="shared" si="96"/>
        <v>0</v>
      </c>
      <c r="H781" s="232">
        <f t="shared" ca="1" si="96"/>
        <v>0</v>
      </c>
      <c r="I781" s="232">
        <f t="shared" ca="1" si="96"/>
        <v>0</v>
      </c>
      <c r="J781" s="232">
        <f t="shared" ca="1" si="96"/>
        <v>0</v>
      </c>
      <c r="K781" s="232">
        <f t="shared" ca="1" si="96"/>
        <v>0</v>
      </c>
      <c r="L781" s="232">
        <f t="shared" ca="1" si="96"/>
        <v>2.0172184794373445E-2</v>
      </c>
      <c r="M781" s="232">
        <f t="shared" ca="1" si="96"/>
        <v>3.5732183454996742E-2</v>
      </c>
      <c r="N781" s="232">
        <f t="shared" ca="1" si="96"/>
        <v>4.0176866647519849E-2</v>
      </c>
      <c r="O781" s="232">
        <f t="shared" ca="1" si="96"/>
        <v>3.7486103352232666E-2</v>
      </c>
      <c r="P781" s="232">
        <f t="shared" ca="1" si="96"/>
        <v>3.3338302321738345E-2</v>
      </c>
      <c r="Q781" s="232">
        <f t="shared" ca="1" si="96"/>
        <v>3.0733140158765708E-2</v>
      </c>
      <c r="R781" s="232">
        <f t="shared" ca="1" si="96"/>
        <v>2.9873937837374628E-2</v>
      </c>
      <c r="S781" s="232">
        <f t="shared" ca="1" si="96"/>
        <v>3.0013403031170793E-2</v>
      </c>
      <c r="T781" s="232">
        <f t="shared" ca="1" si="96"/>
        <v>2.9835094025985491E-2</v>
      </c>
      <c r="U781" s="232">
        <f t="shared" ca="1" si="96"/>
        <v>2.9430719447337092E-2</v>
      </c>
      <c r="V781" s="232">
        <f t="shared" ca="1" si="96"/>
        <v>2.8697997192891182E-2</v>
      </c>
      <c r="W781" s="232">
        <f t="shared" ca="1" si="96"/>
        <v>2.5321800367347588E-2</v>
      </c>
      <c r="X781" s="232">
        <f t="shared" ca="1" si="96"/>
        <v>2.4821279494618664E-2</v>
      </c>
      <c r="Y781" s="232">
        <f t="shared" ca="1" si="96"/>
        <v>2.4500750665505121E-2</v>
      </c>
      <c r="Z781" s="232">
        <f t="shared" ca="1" si="96"/>
        <v>2.4211090321176843E-2</v>
      </c>
      <c r="AA781" s="232">
        <f t="shared" ca="1" si="96"/>
        <v>2.3862088464903449E-2</v>
      </c>
      <c r="AB781" s="232">
        <f t="shared" ca="1" si="96"/>
        <v>2.3454540119914949E-2</v>
      </c>
      <c r="AC781" s="232">
        <f t="shared" ca="1" si="96"/>
        <v>2.3027294136220101E-2</v>
      </c>
      <c r="AD781" s="232">
        <f t="shared" ca="1" si="96"/>
        <v>2.2608634954261839E-2</v>
      </c>
      <c r="AE781" s="232">
        <f t="shared" ca="1" si="96"/>
        <v>2.2112798069957321E-2</v>
      </c>
      <c r="AF781" s="232">
        <f t="shared" ca="1" si="96"/>
        <v>2.1677761280992042E-2</v>
      </c>
      <c r="AG781" s="232">
        <f t="shared" ca="1" si="96"/>
        <v>2.126489561125405E-2</v>
      </c>
      <c r="AH781" s="232">
        <f t="shared" ca="1" si="96"/>
        <v>2.0816156500958031E-2</v>
      </c>
      <c r="AI781" s="232">
        <f t="shared" ca="1" si="96"/>
        <v>1.914661632158577E-2</v>
      </c>
      <c r="AJ781" s="232">
        <f t="shared" ca="1" si="96"/>
        <v>1.8660283979568749E-2</v>
      </c>
      <c r="AK781" s="232">
        <f t="shared" ca="1" si="96"/>
        <v>1.8339890130752715E-2</v>
      </c>
      <c r="AL781" s="232">
        <f t="shared" ca="1" si="96"/>
        <v>1.8107887354958122E-2</v>
      </c>
      <c r="AM781" s="232">
        <f t="shared" ca="1" si="96"/>
        <v>1.7881869637149425E-2</v>
      </c>
      <c r="AN781" s="232">
        <f t="shared" ca="1" si="96"/>
        <v>1.7626331415621335E-2</v>
      </c>
      <c r="AO781" s="232">
        <f t="shared" ca="1" si="96"/>
        <v>1.7344672633984252E-2</v>
      </c>
      <c r="AP781" s="232">
        <f t="shared" ca="1" si="96"/>
        <v>1.7053505870396529E-2</v>
      </c>
      <c r="AQ781" s="232">
        <f t="shared" ca="1" si="96"/>
        <v>1.6692151005135915E-2</v>
      </c>
      <c r="AR781" s="232">
        <f t="shared" ca="1" si="96"/>
        <v>1.6391195889359257E-2</v>
      </c>
      <c r="AS781" s="232">
        <f t="shared" ca="1" si="96"/>
        <v>1.5285278053174037E-2</v>
      </c>
      <c r="AT781" s="232">
        <f t="shared" ca="1" si="96"/>
        <v>1.4470236979406109E-2</v>
      </c>
      <c r="AU781" s="232">
        <f t="shared" ca="1" si="96"/>
        <v>1.185405856285235E-2</v>
      </c>
      <c r="AV781" s="232">
        <f t="shared" ca="1" si="96"/>
        <v>1.1597939164753756E-2</v>
      </c>
      <c r="AW781" s="232">
        <f t="shared" ca="1" si="96"/>
        <v>1.1386563860627702E-2</v>
      </c>
      <c r="AX781" s="232">
        <f t="shared" ca="1" si="96"/>
        <v>1.1205620776951822E-2</v>
      </c>
      <c r="AY781" s="232">
        <f t="shared" ca="1" si="96"/>
        <v>1.1030116969992732E-2</v>
      </c>
      <c r="AZ781" s="232">
        <f t="shared" ca="1" si="96"/>
        <v>1.0845238958607489E-2</v>
      </c>
      <c r="BA781" s="232">
        <f t="shared" ca="1" si="96"/>
        <v>1.0649942163640189E-2</v>
      </c>
      <c r="BB781" s="232">
        <f t="shared" ca="1" si="96"/>
        <v>1.0447414555013752E-2</v>
      </c>
      <c r="BC781" s="232">
        <f t="shared" ca="1" si="96"/>
        <v>1.0238084210545517E-2</v>
      </c>
      <c r="BD781" s="232">
        <f t="shared" ca="1" si="96"/>
        <v>1.0018403614423016E-2</v>
      </c>
      <c r="BE781" s="232">
        <f t="shared" ca="1" si="96"/>
        <v>9.7832283781618592E-3</v>
      </c>
      <c r="BF781" s="232">
        <f t="shared" ca="1" si="96"/>
        <v>9.3070663238717637E-3</v>
      </c>
      <c r="BG781" s="232">
        <f t="shared" ca="1" si="96"/>
        <v>6.7511267053444396E-3</v>
      </c>
      <c r="BH781" s="232">
        <f t="shared" ca="1" si="96"/>
        <v>6.5642395228568684E-3</v>
      </c>
      <c r="BI781" s="232">
        <f t="shared" ca="1" si="96"/>
        <v>6.3999836780894081E-3</v>
      </c>
      <c r="BJ781" s="232">
        <f t="shared" ca="1" si="96"/>
        <v>6.2515720094506195E-3</v>
      </c>
      <c r="BK781" s="232">
        <f t="shared" ca="1" si="96"/>
        <v>6.1060648518566881E-3</v>
      </c>
      <c r="BL781" s="232">
        <f t="shared" ca="1" si="96"/>
        <v>5.9556920604946851E-3</v>
      </c>
      <c r="BM781" s="232">
        <f t="shared" ca="1" si="96"/>
        <v>5.7728915131237298E-3</v>
      </c>
      <c r="BN781" s="232">
        <f t="shared" ca="1" si="96"/>
        <v>5.5179292331759408E-3</v>
      </c>
      <c r="BO781" s="232">
        <f t="shared" ca="1" si="96"/>
        <v>5.2301372784720017E-3</v>
      </c>
      <c r="BP781" s="232">
        <f t="shared" ca="1" si="96"/>
        <v>4.9516112079508812E-3</v>
      </c>
      <c r="BQ781" s="232">
        <f t="shared" ca="1" si="96"/>
        <v>4.6979046347930603E-3</v>
      </c>
      <c r="BR781" s="232">
        <f t="shared" ca="1" si="96"/>
        <v>4.4720380533873191E-3</v>
      </c>
      <c r="BS781" s="232">
        <f t="shared" ca="1" si="94"/>
        <v>4.219344924395481E-3</v>
      </c>
      <c r="BT781" s="232">
        <f t="shared" ca="1" si="94"/>
        <v>0</v>
      </c>
      <c r="BU781" s="232">
        <f t="shared" ca="1" si="94"/>
        <v>0</v>
      </c>
      <c r="BV781" s="232">
        <f t="shared" ca="1" si="94"/>
        <v>0</v>
      </c>
      <c r="BW781" s="232">
        <f t="shared" ca="1" si="94"/>
        <v>0</v>
      </c>
      <c r="BX781" s="232">
        <f t="shared" ca="1" si="94"/>
        <v>0</v>
      </c>
      <c r="BY781" s="232">
        <f t="shared" ca="1" si="94"/>
        <v>0</v>
      </c>
      <c r="BZ781" s="232">
        <f t="shared" ca="1" si="94"/>
        <v>0</v>
      </c>
      <c r="CA781" s="232"/>
      <c r="CB781" s="232"/>
      <c r="CC781" s="232"/>
      <c r="CD781" s="232"/>
      <c r="CE781" s="232"/>
      <c r="CF781" s="232"/>
      <c r="CG781" s="232"/>
      <c r="CH781" s="232"/>
      <c r="CI781" s="232"/>
      <c r="CJ781" s="232"/>
      <c r="CK781" s="232"/>
      <c r="CL781" s="232"/>
    </row>
    <row r="782" spans="1:90" x14ac:dyDescent="0.15">
      <c r="D782" s="8" t="s">
        <v>546</v>
      </c>
      <c r="E782" s="140">
        <v>0.20749999999999999</v>
      </c>
      <c r="F782" s="232"/>
      <c r="G782" s="232">
        <f t="shared" si="96"/>
        <v>0</v>
      </c>
      <c r="H782" s="232">
        <f t="shared" ca="1" si="96"/>
        <v>0</v>
      </c>
      <c r="I782" s="232">
        <f t="shared" ca="1" si="96"/>
        <v>0</v>
      </c>
      <c r="J782" s="232">
        <f t="shared" ca="1" si="96"/>
        <v>0</v>
      </c>
      <c r="K782" s="232">
        <f t="shared" ca="1" si="96"/>
        <v>0</v>
      </c>
      <c r="L782" s="232">
        <f t="shared" ca="1" si="96"/>
        <v>0</v>
      </c>
      <c r="M782" s="232">
        <f t="shared" ca="1" si="96"/>
        <v>1.9768741098485972E-2</v>
      </c>
      <c r="N782" s="232">
        <f t="shared" ca="1" si="96"/>
        <v>3.5017539785896806E-2</v>
      </c>
      <c r="O782" s="232">
        <f t="shared" ca="1" si="96"/>
        <v>3.9373329314569445E-2</v>
      </c>
      <c r="P782" s="232">
        <f t="shared" ca="1" si="96"/>
        <v>3.6736381285188011E-2</v>
      </c>
      <c r="Q782" s="232">
        <f t="shared" ca="1" si="96"/>
        <v>3.267153627530358E-2</v>
      </c>
      <c r="R782" s="232">
        <f t="shared" ca="1" si="96"/>
        <v>3.0118477355590392E-2</v>
      </c>
      <c r="S782" s="232">
        <f t="shared" ca="1" si="96"/>
        <v>2.9593349633740808E-2</v>
      </c>
      <c r="T782" s="232">
        <f t="shared" ca="1" si="96"/>
        <v>2.9731504913577532E-2</v>
      </c>
      <c r="U782" s="232">
        <f t="shared" ca="1" si="96"/>
        <v>2.9554870659264678E-2</v>
      </c>
      <c r="V782" s="232">
        <f t="shared" ca="1" si="96"/>
        <v>2.915429413152058E-2</v>
      </c>
      <c r="W782" s="232">
        <f t="shared" ca="1" si="96"/>
        <v>2.8428453903215873E-2</v>
      </c>
      <c r="X782" s="232">
        <f t="shared" ca="1" si="96"/>
        <v>2.5083967694717494E-2</v>
      </c>
      <c r="Y782" s="232">
        <f t="shared" ca="1" si="96"/>
        <v>2.4588147918085265E-2</v>
      </c>
      <c r="Z782" s="232">
        <f t="shared" ca="1" si="96"/>
        <v>2.4270629626412864E-2</v>
      </c>
      <c r="AA782" s="232">
        <f t="shared" ca="1" si="96"/>
        <v>2.398368989013169E-2</v>
      </c>
      <c r="AB782" s="232">
        <f t="shared" ca="1" si="96"/>
        <v>2.3637966001578845E-2</v>
      </c>
      <c r="AC782" s="232">
        <f t="shared" ca="1" si="96"/>
        <v>2.3234245516802039E-2</v>
      </c>
      <c r="AD782" s="232">
        <f t="shared" ca="1" si="96"/>
        <v>2.2811012401572246E-2</v>
      </c>
      <c r="AE782" s="232">
        <f t="shared" ca="1" si="96"/>
        <v>2.2387007704392448E-2</v>
      </c>
      <c r="AF782" s="232">
        <f t="shared" ca="1" si="96"/>
        <v>2.1896031395052962E-2</v>
      </c>
      <c r="AG782" s="232">
        <f t="shared" ca="1" si="96"/>
        <v>2.1465259171698364E-2</v>
      </c>
      <c r="AH782" s="232">
        <f t="shared" ca="1" si="96"/>
        <v>2.1056440729187251E-2</v>
      </c>
      <c r="AI782" s="232">
        <f t="shared" ca="1" si="96"/>
        <v>2.0612100505207235E-2</v>
      </c>
      <c r="AJ782" s="232">
        <f t="shared" ca="1" si="96"/>
        <v>1.895892644432241E-2</v>
      </c>
      <c r="AK782" s="232">
        <f t="shared" ca="1" si="96"/>
        <v>1.8477361506427838E-2</v>
      </c>
      <c r="AL782" s="232">
        <f t="shared" ca="1" si="96"/>
        <v>1.8160108404840981E-2</v>
      </c>
      <c r="AM782" s="232">
        <f t="shared" ca="1" si="96"/>
        <v>1.793037989891122E-2</v>
      </c>
      <c r="AN782" s="232">
        <f t="shared" ca="1" si="96"/>
        <v>1.7706577780820111E-2</v>
      </c>
      <c r="AO782" s="232">
        <f t="shared" ca="1" si="96"/>
        <v>1.7453544541719677E-2</v>
      </c>
      <c r="AP782" s="232">
        <f t="shared" ca="1" si="96"/>
        <v>1.717464679635489E-2</v>
      </c>
      <c r="AQ782" s="232">
        <f t="shared" ca="1" si="96"/>
        <v>1.6882970811692564E-2</v>
      </c>
      <c r="AR782" s="232">
        <f t="shared" ca="1" si="96"/>
        <v>1.6525229495084556E-2</v>
      </c>
      <c r="AS782" s="232">
        <f t="shared" ca="1" si="96"/>
        <v>1.6227283930465665E-2</v>
      </c>
      <c r="AT782" s="232">
        <f t="shared" ca="1" si="96"/>
        <v>1.5132425272642296E-2</v>
      </c>
      <c r="AU782" s="232">
        <f t="shared" ca="1" si="96"/>
        <v>1.4325534609612049E-2</v>
      </c>
      <c r="AV782" s="232">
        <f t="shared" ca="1" si="96"/>
        <v>1.1735517977223827E-2</v>
      </c>
      <c r="AW782" s="232">
        <f t="shared" ca="1" si="96"/>
        <v>1.1481959773106218E-2</v>
      </c>
      <c r="AX782" s="232">
        <f t="shared" ca="1" si="96"/>
        <v>1.1272698222021423E-2</v>
      </c>
      <c r="AY782" s="232">
        <f t="shared" ca="1" si="96"/>
        <v>1.1093564569182304E-2</v>
      </c>
      <c r="AZ782" s="232">
        <f t="shared" ca="1" si="96"/>
        <v>1.0919815800292804E-2</v>
      </c>
      <c r="BA782" s="232">
        <f t="shared" ca="1" si="96"/>
        <v>1.0736786569021413E-2</v>
      </c>
      <c r="BB782" s="232">
        <f t="shared" ca="1" si="96"/>
        <v>1.0543442742003788E-2</v>
      </c>
      <c r="BC782" s="232">
        <f t="shared" ca="1" si="96"/>
        <v>1.0342940409463614E-2</v>
      </c>
      <c r="BD782" s="232">
        <f t="shared" ca="1" si="96"/>
        <v>1.0135703368440061E-2</v>
      </c>
      <c r="BE782" s="232">
        <f t="shared" ca="1" si="96"/>
        <v>9.9182195782787849E-3</v>
      </c>
      <c r="BF782" s="232">
        <f t="shared" ca="1" si="96"/>
        <v>9.6853960943802404E-3</v>
      </c>
      <c r="BG782" s="232">
        <f t="shared" ca="1" si="96"/>
        <v>9.2139956606330457E-3</v>
      </c>
      <c r="BH782" s="232">
        <f t="shared" ca="1" si="96"/>
        <v>6.6836154382909959E-3</v>
      </c>
      <c r="BI782" s="232">
        <f t="shared" ca="1" si="96"/>
        <v>6.4985971276282995E-3</v>
      </c>
      <c r="BJ782" s="232">
        <f t="shared" ca="1" si="96"/>
        <v>6.3359838413085141E-3</v>
      </c>
      <c r="BK782" s="232">
        <f t="shared" ca="1" si="96"/>
        <v>6.1890562893561138E-3</v>
      </c>
      <c r="BL782" s="232">
        <f t="shared" ca="1" si="96"/>
        <v>6.0450042033381203E-3</v>
      </c>
      <c r="BM782" s="232">
        <f t="shared" ca="1" si="96"/>
        <v>5.8961351398897372E-3</v>
      </c>
      <c r="BN782" s="232">
        <f t="shared" ca="1" si="96"/>
        <v>5.7151625979924925E-3</v>
      </c>
      <c r="BO782" s="232">
        <f t="shared" ca="1" si="96"/>
        <v>5.4627499408441806E-3</v>
      </c>
      <c r="BP782" s="232">
        <f t="shared" ca="1" si="96"/>
        <v>5.1778359056872817E-3</v>
      </c>
      <c r="BQ782" s="232">
        <f t="shared" ca="1" si="96"/>
        <v>4.902095095871372E-3</v>
      </c>
      <c r="BR782" s="232">
        <f t="shared" ca="1" si="96"/>
        <v>4.6509255884451296E-3</v>
      </c>
      <c r="BS782" s="232">
        <f t="shared" ca="1" si="94"/>
        <v>4.4273176728534458E-3</v>
      </c>
      <c r="BT782" s="232">
        <f t="shared" ca="1" si="94"/>
        <v>4.1771514751515262E-3</v>
      </c>
      <c r="BU782" s="232">
        <f t="shared" ca="1" si="94"/>
        <v>0</v>
      </c>
      <c r="BV782" s="232">
        <f t="shared" ca="1" si="94"/>
        <v>0</v>
      </c>
      <c r="BW782" s="232">
        <f t="shared" ca="1" si="94"/>
        <v>0</v>
      </c>
      <c r="BX782" s="232">
        <f t="shared" ca="1" si="94"/>
        <v>0</v>
      </c>
      <c r="BY782" s="232">
        <f t="shared" ca="1" si="94"/>
        <v>0</v>
      </c>
      <c r="BZ782" s="232">
        <f t="shared" ca="1" si="94"/>
        <v>0</v>
      </c>
      <c r="CA782" s="232"/>
      <c r="CB782" s="232"/>
      <c r="CC782" s="232"/>
      <c r="CD782" s="232"/>
      <c r="CE782" s="232"/>
      <c r="CF782" s="232"/>
      <c r="CG782" s="232"/>
      <c r="CH782" s="232"/>
      <c r="CI782" s="232"/>
      <c r="CJ782" s="232"/>
      <c r="CK782" s="232"/>
      <c r="CL782" s="232"/>
    </row>
    <row r="783" spans="1:90" x14ac:dyDescent="0.15">
      <c r="D783" s="8" t="s">
        <v>547</v>
      </c>
      <c r="E783" s="140">
        <v>0.50749999999999995</v>
      </c>
      <c r="F783" s="232"/>
      <c r="G783" s="232">
        <f t="shared" si="96"/>
        <v>0</v>
      </c>
      <c r="H783" s="232">
        <f t="shared" ca="1" si="96"/>
        <v>0</v>
      </c>
      <c r="I783" s="232">
        <f t="shared" ca="1" si="96"/>
        <v>0</v>
      </c>
      <c r="J783" s="232">
        <f t="shared" ca="1" si="96"/>
        <v>0</v>
      </c>
      <c r="K783" s="232">
        <f t="shared" ca="1" si="96"/>
        <v>0</v>
      </c>
      <c r="L783" s="232">
        <f t="shared" ca="1" si="96"/>
        <v>0</v>
      </c>
      <c r="M783" s="232">
        <f t="shared" ca="1" si="96"/>
        <v>0</v>
      </c>
      <c r="N783" s="232">
        <f t="shared" ca="1" si="96"/>
        <v>4.8006010547170463E-2</v>
      </c>
      <c r="O783" s="232">
        <f t="shared" ca="1" si="96"/>
        <v>8.5035884476552248E-2</v>
      </c>
      <c r="P783" s="232">
        <f t="shared" ca="1" si="96"/>
        <v>9.5613395558971553E-2</v>
      </c>
      <c r="Q783" s="232">
        <f t="shared" ca="1" si="96"/>
        <v>8.9209884365205105E-2</v>
      </c>
      <c r="R783" s="232">
        <f t="shared" ca="1" si="96"/>
        <v>7.9338897060299271E-2</v>
      </c>
      <c r="S783" s="232">
        <f t="shared" ca="1" si="96"/>
        <v>7.3205162056938666E-2</v>
      </c>
      <c r="T783" s="232">
        <f t="shared" ca="1" si="96"/>
        <v>7.1928800721512309E-2</v>
      </c>
      <c r="U783" s="232">
        <f t="shared" ca="1" si="96"/>
        <v>7.2264597233735114E-2</v>
      </c>
      <c r="V783" s="232">
        <f t="shared" ca="1" si="96"/>
        <v>7.1835274759723053E-2</v>
      </c>
      <c r="W783" s="232">
        <f t="shared" ca="1" si="96"/>
        <v>7.0861644211156496E-2</v>
      </c>
      <c r="X783" s="232">
        <f t="shared" ca="1" si="96"/>
        <v>6.909743644881991E-2</v>
      </c>
      <c r="Y783" s="232">
        <f t="shared" ca="1" si="96"/>
        <v>6.0968418105703838E-2</v>
      </c>
      <c r="Z783" s="232">
        <f t="shared" ca="1" si="96"/>
        <v>5.9763291874690691E-2</v>
      </c>
      <c r="AA783" s="232">
        <f t="shared" ca="1" si="96"/>
        <v>5.8991540443717183E-2</v>
      </c>
      <c r="AB783" s="232">
        <f t="shared" ca="1" si="96"/>
        <v>5.8294112428115989E-2</v>
      </c>
      <c r="AC783" s="232">
        <f t="shared" ca="1" si="96"/>
        <v>5.7453805230987101E-2</v>
      </c>
      <c r="AD783" s="232">
        <f t="shared" ca="1" si="96"/>
        <v>5.6472533064905767E-2</v>
      </c>
      <c r="AE783" s="232">
        <f t="shared" ca="1" si="96"/>
        <v>5.5320026108296665E-2</v>
      </c>
      <c r="AF783" s="232">
        <f t="shared" ca="1" si="96"/>
        <v>5.4291752987178622E-2</v>
      </c>
      <c r="AG783" s="232">
        <f t="shared" ca="1" si="96"/>
        <v>5.310106395623744E-2</v>
      </c>
      <c r="AH783" s="232">
        <f t="shared" ca="1" si="96"/>
        <v>5.205637859886756E-2</v>
      </c>
      <c r="AI783" s="232">
        <f t="shared" ca="1" si="96"/>
        <v>5.1064934356274044E-2</v>
      </c>
      <c r="AJ783" s="232">
        <f t="shared" ca="1" si="96"/>
        <v>4.9987344622034691E-2</v>
      </c>
      <c r="AK783" s="232">
        <f t="shared" ca="1" si="96"/>
        <v>4.5978156840285743E-2</v>
      </c>
      <c r="AL783" s="232">
        <f t="shared" ca="1" si="96"/>
        <v>4.481029175529145E-2</v>
      </c>
      <c r="AM783" s="232">
        <f t="shared" ca="1" si="96"/>
        <v>4.4040906795353697E-2</v>
      </c>
      <c r="AN783" s="232">
        <f t="shared" ca="1" si="96"/>
        <v>4.3483781722510446E-2</v>
      </c>
      <c r="AO783" s="232">
        <f t="shared" ca="1" si="96"/>
        <v>4.2941029002993319E-2</v>
      </c>
      <c r="AP783" s="232">
        <f t="shared" ca="1" si="96"/>
        <v>4.232738655929634E-2</v>
      </c>
      <c r="AQ783" s="232">
        <f t="shared" ca="1" si="96"/>
        <v>4.1585406827270383E-2</v>
      </c>
      <c r="AR783" s="232">
        <f t="shared" ca="1" si="96"/>
        <v>4.0879164385853671E-2</v>
      </c>
      <c r="AS783" s="232">
        <f t="shared" ca="1" si="96"/>
        <v>4.0012956284664378E-2</v>
      </c>
      <c r="AT783" s="232">
        <f t="shared" ca="1" si="96"/>
        <v>3.9291533150670903E-2</v>
      </c>
      <c r="AU783" s="232">
        <f t="shared" ca="1" si="96"/>
        <v>3.6640524181240024E-2</v>
      </c>
      <c r="AV783" s="232">
        <f t="shared" ca="1" si="96"/>
        <v>3.4686779403538953E-2</v>
      </c>
      <c r="AW783" s="232">
        <f t="shared" ca="1" si="96"/>
        <v>2.8415506600996052E-2</v>
      </c>
      <c r="AX783" s="232">
        <f t="shared" ca="1" si="96"/>
        <v>2.780155970603803E-2</v>
      </c>
      <c r="AY783" s="232">
        <f t="shared" ca="1" si="96"/>
        <v>2.7294869417827054E-2</v>
      </c>
      <c r="AZ783" s="232">
        <f t="shared" ca="1" si="96"/>
        <v>2.6861128571910454E-2</v>
      </c>
      <c r="BA783" s="232">
        <f t="shared" ca="1" si="96"/>
        <v>2.6440426281745116E-2</v>
      </c>
      <c r="BB783" s="232">
        <f t="shared" ca="1" si="96"/>
        <v>2.5997252973207631E-2</v>
      </c>
      <c r="BC783" s="232">
        <f t="shared" ca="1" si="96"/>
        <v>2.5529104673018086E-2</v>
      </c>
      <c r="BD783" s="232">
        <f t="shared" ca="1" si="96"/>
        <v>2.504362330228798E-2</v>
      </c>
      <c r="BE783" s="232">
        <f t="shared" ca="1" si="96"/>
        <v>2.4541835011510828E-2</v>
      </c>
      <c r="BF783" s="232">
        <f t="shared" ca="1" si="96"/>
        <v>2.4015236007791416E-2</v>
      </c>
      <c r="BG783" s="232">
        <f t="shared" ca="1" si="96"/>
        <v>2.3451494615513217E-2</v>
      </c>
      <c r="BH783" s="232">
        <f t="shared" ca="1" si="96"/>
        <v>2.2310080818282205E-2</v>
      </c>
      <c r="BI783" s="232">
        <f t="shared" ca="1" si="96"/>
        <v>1.6183207164257123E-2</v>
      </c>
      <c r="BJ783" s="232">
        <f t="shared" ca="1" si="96"/>
        <v>1.5735217647463363E-2</v>
      </c>
      <c r="BK783" s="232">
        <f t="shared" ca="1" si="96"/>
        <v>1.5341477982985203E-2</v>
      </c>
      <c r="BL783" s="232">
        <f t="shared" ca="1" si="96"/>
        <v>1.4985718583998772E-2</v>
      </c>
      <c r="BM783" s="232">
        <f t="shared" ca="1" si="96"/>
        <v>1.4636921623432072E-2</v>
      </c>
      <c r="BN783" s="232">
        <f t="shared" ca="1" si="96"/>
        <v>1.4276461193537838E-2</v>
      </c>
      <c r="BO783" s="232">
        <f t="shared" ca="1" si="96"/>
        <v>1.3838267799018688E-2</v>
      </c>
      <c r="BP783" s="232">
        <f t="shared" ca="1" si="96"/>
        <v>1.3227094645921145E-2</v>
      </c>
      <c r="BQ783" s="232">
        <f t="shared" ca="1" si="96"/>
        <v>1.2537225083927385E-2</v>
      </c>
      <c r="BR783" s="232">
        <f t="shared" ref="BR783:CW783" ca="1" si="97">BR639*$E783</f>
        <v>1.1869566884545418E-2</v>
      </c>
      <c r="BS783" s="232">
        <f t="shared" ca="1" si="94"/>
        <v>1.1261403801323107E-2</v>
      </c>
      <c r="BT783" s="232">
        <f t="shared" ca="1" si="94"/>
        <v>1.0719976297751288E-2</v>
      </c>
      <c r="BU783" s="232">
        <f t="shared" ca="1" si="94"/>
        <v>1.0114242553749422E-2</v>
      </c>
      <c r="BV783" s="232">
        <f t="shared" ca="1" si="94"/>
        <v>0</v>
      </c>
      <c r="BW783" s="232">
        <f t="shared" ca="1" si="94"/>
        <v>0</v>
      </c>
      <c r="BX783" s="232">
        <f t="shared" ca="1" si="94"/>
        <v>0</v>
      </c>
      <c r="BY783" s="232">
        <f t="shared" ca="1" si="94"/>
        <v>0</v>
      </c>
      <c r="BZ783" s="232">
        <f t="shared" ca="1" si="94"/>
        <v>0</v>
      </c>
      <c r="CA783" s="232"/>
      <c r="CB783" s="232"/>
      <c r="CC783" s="232"/>
      <c r="CD783" s="232"/>
      <c r="CE783" s="232"/>
      <c r="CF783" s="232"/>
      <c r="CG783" s="232"/>
      <c r="CH783" s="232"/>
      <c r="CI783" s="232"/>
      <c r="CJ783" s="232"/>
      <c r="CK783" s="232"/>
      <c r="CL783" s="232"/>
    </row>
    <row r="784" spans="1:90" x14ac:dyDescent="0.15">
      <c r="D784" s="8" t="s">
        <v>548</v>
      </c>
      <c r="E784" s="140">
        <v>0.50749999999999995</v>
      </c>
      <c r="F784" s="232"/>
      <c r="G784" s="232">
        <f t="shared" ref="G784:BR787" si="98">G640*$E784</f>
        <v>0</v>
      </c>
      <c r="H784" s="232">
        <f t="shared" ca="1" si="98"/>
        <v>0</v>
      </c>
      <c r="I784" s="232">
        <f t="shared" ca="1" si="98"/>
        <v>0</v>
      </c>
      <c r="J784" s="232">
        <f t="shared" ca="1" si="98"/>
        <v>0</v>
      </c>
      <c r="K784" s="232">
        <f t="shared" ca="1" si="98"/>
        <v>0</v>
      </c>
      <c r="L784" s="232">
        <f t="shared" ca="1" si="98"/>
        <v>0</v>
      </c>
      <c r="M784" s="232">
        <f t="shared" ca="1" si="98"/>
        <v>0</v>
      </c>
      <c r="N784" s="232">
        <f t="shared" ca="1" si="98"/>
        <v>0</v>
      </c>
      <c r="O784" s="232">
        <f t="shared" ca="1" si="98"/>
        <v>4.7793532718180591E-2</v>
      </c>
      <c r="P784" s="232">
        <f t="shared" ca="1" si="98"/>
        <v>8.4659509936908753E-2</v>
      </c>
      <c r="Q784" s="232">
        <f t="shared" ca="1" si="98"/>
        <v>9.5190204244401513E-2</v>
      </c>
      <c r="R784" s="232">
        <f t="shared" ca="1" si="98"/>
        <v>8.881503542153521E-2</v>
      </c>
      <c r="S784" s="232">
        <f t="shared" ca="1" si="98"/>
        <v>7.8963030528617764E-2</v>
      </c>
      <c r="T784" s="232">
        <f t="shared" ca="1" si="98"/>
        <v>7.2858353979399951E-2</v>
      </c>
      <c r="U784" s="232">
        <f t="shared" ca="1" si="98"/>
        <v>7.1588039381779323E-2</v>
      </c>
      <c r="V784" s="232">
        <f t="shared" ca="1" si="98"/>
        <v>7.1922245064345094E-2</v>
      </c>
      <c r="W784" s="232">
        <f t="shared" ca="1" si="98"/>
        <v>7.149495649747388E-2</v>
      </c>
      <c r="X784" s="232">
        <f t="shared" ca="1" si="98"/>
        <v>7.0525938505307653E-2</v>
      </c>
      <c r="Y784" s="232">
        <f t="shared" ca="1" si="98"/>
        <v>6.8770088644043104E-2</v>
      </c>
      <c r="Z784" s="232">
        <f t="shared" ca="1" si="98"/>
        <v>6.0679581372341099E-2</v>
      </c>
      <c r="AA784" s="232">
        <f t="shared" ca="1" si="98"/>
        <v>5.9480164404167153E-2</v>
      </c>
      <c r="AB784" s="232">
        <f t="shared" ca="1" si="98"/>
        <v>5.8712069131073671E-2</v>
      </c>
      <c r="AC784" s="232">
        <f t="shared" ca="1" si="98"/>
        <v>5.8017945167570938E-2</v>
      </c>
      <c r="AD784" s="232">
        <f t="shared" ca="1" si="98"/>
        <v>5.7181618909974044E-2</v>
      </c>
      <c r="AE784" s="232">
        <f t="shared" ca="1" si="98"/>
        <v>5.6009025087170816E-2</v>
      </c>
      <c r="AF784" s="232">
        <f t="shared" ca="1" si="98"/>
        <v>5.486597752860517E-2</v>
      </c>
      <c r="AG784" s="232">
        <f t="shared" ca="1" si="98"/>
        <v>5.3846144135069045E-2</v>
      </c>
      <c r="AH784" s="232">
        <f t="shared" ca="1" si="98"/>
        <v>5.2665227888079459E-2</v>
      </c>
      <c r="AI784" s="232">
        <f t="shared" ca="1" si="98"/>
        <v>5.1629116964528717E-2</v>
      </c>
      <c r="AJ784" s="232">
        <f t="shared" ca="1" si="98"/>
        <v>5.0645810170195107E-2</v>
      </c>
      <c r="AK784" s="232">
        <f t="shared" ca="1" si="98"/>
        <v>4.9577064938078071E-2</v>
      </c>
      <c r="AL784" s="232">
        <f t="shared" ca="1" si="98"/>
        <v>4.5600783251030813E-2</v>
      </c>
      <c r="AM784" s="232">
        <f t="shared" ca="1" si="98"/>
        <v>4.4442503618546514E-2</v>
      </c>
      <c r="AN784" s="232">
        <f t="shared" ca="1" si="98"/>
        <v>4.3679433517311329E-2</v>
      </c>
      <c r="AO784" s="232">
        <f t="shared" ca="1" si="98"/>
        <v>4.3126881143829059E-2</v>
      </c>
      <c r="AP784" s="232">
        <f t="shared" ca="1" si="98"/>
        <v>4.2588583160123837E-2</v>
      </c>
      <c r="AQ784" s="232">
        <f t="shared" ca="1" si="98"/>
        <v>4.1904112693703373E-2</v>
      </c>
      <c r="AR784" s="232">
        <f t="shared" ca="1" si="98"/>
        <v>4.1169552758997682E-2</v>
      </c>
      <c r="AS784" s="232">
        <f t="shared" ca="1" si="98"/>
        <v>4.047037274199513E-2</v>
      </c>
      <c r="AT784" s="232">
        <f t="shared" ca="1" si="98"/>
        <v>3.9612826721817734E-2</v>
      </c>
      <c r="AU784" s="232">
        <f t="shared" ca="1" si="98"/>
        <v>3.8898617819164191E-2</v>
      </c>
      <c r="AV784" s="232">
        <f t="shared" ca="1" si="98"/>
        <v>3.6274118939427627E-2</v>
      </c>
      <c r="AW784" s="232">
        <f t="shared" ca="1" si="98"/>
        <v>3.4339911609503566E-2</v>
      </c>
      <c r="AX784" s="232">
        <f t="shared" ca="1" si="98"/>
        <v>2.8131351534986093E-2</v>
      </c>
      <c r="AY784" s="232">
        <f t="shared" ca="1" si="98"/>
        <v>2.752354410897765E-2</v>
      </c>
      <c r="AZ784" s="232">
        <f t="shared" ca="1" si="98"/>
        <v>2.7021920723648785E-2</v>
      </c>
      <c r="BA784" s="232">
        <f t="shared" ca="1" si="98"/>
        <v>2.6592517286191351E-2</v>
      </c>
      <c r="BB784" s="232">
        <f t="shared" ca="1" si="98"/>
        <v>2.6176022018927662E-2</v>
      </c>
      <c r="BC784" s="232">
        <f t="shared" ca="1" si="98"/>
        <v>2.5737280443475553E-2</v>
      </c>
      <c r="BD784" s="232">
        <f t="shared" ca="1" si="98"/>
        <v>2.5273813626287903E-2</v>
      </c>
      <c r="BE784" s="232">
        <f t="shared" ca="1" si="98"/>
        <v>2.4793187069265102E-2</v>
      </c>
      <c r="BF784" s="232">
        <f t="shared" ca="1" si="98"/>
        <v>2.4296416661395721E-2</v>
      </c>
      <c r="BG784" s="232">
        <f t="shared" ca="1" si="98"/>
        <v>2.3775083647713503E-2</v>
      </c>
      <c r="BH784" s="232">
        <f t="shared" ca="1" si="98"/>
        <v>2.3216979669358082E-2</v>
      </c>
      <c r="BI784" s="232">
        <f t="shared" ca="1" si="98"/>
        <v>2.2086980010099382E-2</v>
      </c>
      <c r="BJ784" s="232">
        <f t="shared" ca="1" si="98"/>
        <v>1.6021375092614552E-2</v>
      </c>
      <c r="BK784" s="232">
        <f t="shared" ca="1" si="98"/>
        <v>1.557786547098873E-2</v>
      </c>
      <c r="BL784" s="232">
        <f t="shared" ca="1" si="98"/>
        <v>1.518806320315535E-2</v>
      </c>
      <c r="BM784" s="232">
        <f t="shared" ca="1" si="98"/>
        <v>1.4835861398158784E-2</v>
      </c>
      <c r="BN784" s="232">
        <f t="shared" ca="1" si="98"/>
        <v>1.4490552407197752E-2</v>
      </c>
      <c r="BO784" s="232">
        <f t="shared" ca="1" si="98"/>
        <v>1.413369658160246E-2</v>
      </c>
      <c r="BP784" s="232">
        <f t="shared" ca="1" si="98"/>
        <v>1.3699885121028502E-2</v>
      </c>
      <c r="BQ784" s="232">
        <f t="shared" ca="1" si="98"/>
        <v>1.3094823699461931E-2</v>
      </c>
      <c r="BR784" s="232">
        <f t="shared" ca="1" si="98"/>
        <v>1.2411852833088112E-2</v>
      </c>
      <c r="BS784" s="232">
        <f t="shared" ca="1" si="94"/>
        <v>1.1750871215699963E-2</v>
      </c>
      <c r="BT784" s="232">
        <f t="shared" ca="1" si="94"/>
        <v>1.1148789763309875E-2</v>
      </c>
      <c r="BU784" s="232">
        <f t="shared" ca="1" si="94"/>
        <v>1.0612776534773775E-2</v>
      </c>
      <c r="BV784" s="232">
        <f t="shared" ca="1" si="94"/>
        <v>1.0013100128211928E-2</v>
      </c>
      <c r="BW784" s="232">
        <f t="shared" ca="1" si="94"/>
        <v>0</v>
      </c>
      <c r="BX784" s="232">
        <f t="shared" ca="1" si="94"/>
        <v>0</v>
      </c>
      <c r="BY784" s="232">
        <f t="shared" ca="1" si="94"/>
        <v>0</v>
      </c>
      <c r="BZ784" s="232">
        <f t="shared" ca="1" si="94"/>
        <v>0</v>
      </c>
      <c r="CA784" s="232"/>
      <c r="CB784" s="232"/>
      <c r="CC784" s="232"/>
      <c r="CD784" s="232"/>
      <c r="CE784" s="232"/>
      <c r="CF784" s="232"/>
      <c r="CG784" s="232"/>
      <c r="CH784" s="232"/>
      <c r="CI784" s="232"/>
      <c r="CJ784" s="232"/>
      <c r="CK784" s="232"/>
      <c r="CL784" s="232"/>
    </row>
    <row r="785" spans="3:90" x14ac:dyDescent="0.15">
      <c r="D785" s="8" t="s">
        <v>549</v>
      </c>
      <c r="E785" s="140">
        <v>0.50749999999999995</v>
      </c>
      <c r="F785" s="232"/>
      <c r="G785" s="232">
        <f t="shared" si="98"/>
        <v>0</v>
      </c>
      <c r="H785" s="232">
        <f t="shared" ca="1" si="98"/>
        <v>0</v>
      </c>
      <c r="I785" s="232">
        <f t="shared" ca="1" si="98"/>
        <v>0</v>
      </c>
      <c r="J785" s="232">
        <f t="shared" ca="1" si="98"/>
        <v>0</v>
      </c>
      <c r="K785" s="232">
        <f t="shared" ca="1" si="98"/>
        <v>0</v>
      </c>
      <c r="L785" s="232">
        <f t="shared" ca="1" si="98"/>
        <v>0</v>
      </c>
      <c r="M785" s="232">
        <f t="shared" ca="1" si="98"/>
        <v>0</v>
      </c>
      <c r="N785" s="232">
        <f t="shared" ca="1" si="98"/>
        <v>0</v>
      </c>
      <c r="O785" s="232">
        <f t="shared" ca="1" si="98"/>
        <v>0</v>
      </c>
      <c r="P785" s="232">
        <f t="shared" ca="1" si="98"/>
        <v>4.7526090923700269E-2</v>
      </c>
      <c r="Q785" s="232">
        <f t="shared" ca="1" si="98"/>
        <v>8.4185774475860925E-2</v>
      </c>
      <c r="R785" s="232">
        <f t="shared" ca="1" si="98"/>
        <v>9.4657541400870224E-2</v>
      </c>
      <c r="S785" s="232">
        <f t="shared" ca="1" si="98"/>
        <v>8.7926885067319854E-2</v>
      </c>
      <c r="T785" s="232">
        <f t="shared" ca="1" si="98"/>
        <v>7.8173400223331579E-2</v>
      </c>
      <c r="U785" s="232">
        <f t="shared" ca="1" si="98"/>
        <v>7.2129770439605945E-2</v>
      </c>
      <c r="V785" s="232">
        <f t="shared" ca="1" si="98"/>
        <v>7.0872158987961523E-2</v>
      </c>
      <c r="W785" s="232">
        <f t="shared" ca="1" si="98"/>
        <v>7.120302261370165E-2</v>
      </c>
      <c r="X785" s="232">
        <f t="shared" ca="1" si="98"/>
        <v>7.0780006932499154E-2</v>
      </c>
      <c r="Y785" s="232">
        <f t="shared" ca="1" si="98"/>
        <v>6.9820679120254581E-2</v>
      </c>
      <c r="Z785" s="232">
        <f t="shared" ca="1" si="98"/>
        <v>6.8082387757602669E-2</v>
      </c>
      <c r="AA785" s="232">
        <f t="shared" ca="1" si="98"/>
        <v>6.007278555861769E-2</v>
      </c>
      <c r="AB785" s="232">
        <f t="shared" ca="1" si="98"/>
        <v>5.888536276012548E-2</v>
      </c>
      <c r="AC785" s="232">
        <f t="shared" ca="1" si="98"/>
        <v>5.8124948439762937E-2</v>
      </c>
      <c r="AD785" s="232">
        <f t="shared" ca="1" si="98"/>
        <v>5.7437765715895227E-2</v>
      </c>
      <c r="AE785" s="232">
        <f t="shared" ca="1" si="98"/>
        <v>5.6609802720874305E-2</v>
      </c>
      <c r="AF785" s="232">
        <f t="shared" ca="1" si="98"/>
        <v>5.5448934836299105E-2</v>
      </c>
      <c r="AG785" s="232">
        <f t="shared" ca="1" si="98"/>
        <v>5.4317317753319119E-2</v>
      </c>
      <c r="AH785" s="232">
        <f t="shared" ca="1" si="98"/>
        <v>5.3307682693718356E-2</v>
      </c>
      <c r="AI785" s="232">
        <f t="shared" ca="1" si="98"/>
        <v>5.2138575609198663E-2</v>
      </c>
      <c r="AJ785" s="232">
        <f t="shared" ca="1" si="98"/>
        <v>5.1112825794883424E-2</v>
      </c>
      <c r="AK785" s="232">
        <f t="shared" ca="1" si="98"/>
        <v>5.0139352068493161E-2</v>
      </c>
      <c r="AL785" s="232">
        <f t="shared" ca="1" si="98"/>
        <v>4.9081294288697293E-2</v>
      </c>
      <c r="AM785" s="232">
        <f t="shared" ca="1" si="98"/>
        <v>4.5144775418520508E-2</v>
      </c>
      <c r="AN785" s="232">
        <f t="shared" ca="1" si="98"/>
        <v>4.3998078582361051E-2</v>
      </c>
      <c r="AO785" s="232">
        <f t="shared" ca="1" si="98"/>
        <v>4.3242639182138214E-2</v>
      </c>
      <c r="AP785" s="232">
        <f t="shared" ca="1" si="98"/>
        <v>4.2695612332390762E-2</v>
      </c>
      <c r="AQ785" s="232">
        <f t="shared" ca="1" si="98"/>
        <v>4.2162697328522597E-2</v>
      </c>
      <c r="AR785" s="232">
        <f t="shared" ca="1" si="98"/>
        <v>4.1485071566766341E-2</v>
      </c>
      <c r="AS785" s="232">
        <f t="shared" ca="1" si="98"/>
        <v>4.0757857231407707E-2</v>
      </c>
      <c r="AT785" s="232">
        <f t="shared" ca="1" si="98"/>
        <v>4.006566901457518E-2</v>
      </c>
      <c r="AU785" s="232">
        <f t="shared" ca="1" si="98"/>
        <v>3.9216698454599554E-2</v>
      </c>
      <c r="AV785" s="232">
        <f t="shared" ca="1" si="98"/>
        <v>3.8509631640972548E-2</v>
      </c>
      <c r="AW785" s="232">
        <f t="shared" ca="1" si="98"/>
        <v>3.5911377750033349E-2</v>
      </c>
      <c r="AX785" s="232">
        <f t="shared" ca="1" si="98"/>
        <v>3.3996512493408529E-2</v>
      </c>
      <c r="AY785" s="232">
        <f t="shared" ca="1" si="98"/>
        <v>2.7850038019636231E-2</v>
      </c>
      <c r="AZ785" s="232">
        <f t="shared" ca="1" si="98"/>
        <v>2.7248308667887872E-2</v>
      </c>
      <c r="BA785" s="232">
        <f t="shared" ca="1" si="98"/>
        <v>2.6751701516412298E-2</v>
      </c>
      <c r="BB785" s="232">
        <f t="shared" ca="1" si="98"/>
        <v>2.6326592113329439E-2</v>
      </c>
      <c r="BC785" s="232">
        <f t="shared" ca="1" si="98"/>
        <v>2.5914261798738385E-2</v>
      </c>
      <c r="BD785" s="232">
        <f t="shared" ca="1" si="98"/>
        <v>2.5479907639040796E-2</v>
      </c>
      <c r="BE785" s="232">
        <f t="shared" ca="1" si="98"/>
        <v>2.5021075490025024E-2</v>
      </c>
      <c r="BF785" s="232">
        <f t="shared" ca="1" si="98"/>
        <v>2.4545255198572449E-2</v>
      </c>
      <c r="BG785" s="232">
        <f t="shared" ca="1" si="98"/>
        <v>2.4053452494781764E-2</v>
      </c>
      <c r="BH785" s="232">
        <f t="shared" ca="1" si="98"/>
        <v>2.3537332811236367E-2</v>
      </c>
      <c r="BI785" s="232">
        <f t="shared" ca="1" si="98"/>
        <v>2.2984809872664502E-2</v>
      </c>
      <c r="BJ785" s="232">
        <f t="shared" ca="1" si="98"/>
        <v>2.1866110209998388E-2</v>
      </c>
      <c r="BK785" s="232">
        <f t="shared" ca="1" si="98"/>
        <v>1.5861161341688409E-2</v>
      </c>
      <c r="BL785" s="232">
        <f t="shared" ca="1" si="98"/>
        <v>1.5422086816278843E-2</v>
      </c>
      <c r="BM785" s="232">
        <f t="shared" ca="1" si="98"/>
        <v>1.5036182571123798E-2</v>
      </c>
      <c r="BN785" s="232">
        <f t="shared" ca="1" si="98"/>
        <v>1.4687502784177195E-2</v>
      </c>
      <c r="BO785" s="232">
        <f t="shared" ca="1" si="98"/>
        <v>1.4345646883125774E-2</v>
      </c>
      <c r="BP785" s="232">
        <f t="shared" ca="1" si="98"/>
        <v>1.3992359615786435E-2</v>
      </c>
      <c r="BQ785" s="232">
        <f t="shared" ca="1" si="98"/>
        <v>1.3562886269818216E-2</v>
      </c>
      <c r="BR785" s="232">
        <f t="shared" ca="1" si="98"/>
        <v>1.2963875462467312E-2</v>
      </c>
      <c r="BS785" s="232">
        <f t="shared" ca="1" si="94"/>
        <v>1.2287734304757231E-2</v>
      </c>
      <c r="BT785" s="232">
        <f t="shared" ca="1" si="94"/>
        <v>1.1633362503542962E-2</v>
      </c>
      <c r="BU785" s="232">
        <f t="shared" ca="1" si="94"/>
        <v>1.1037301865676776E-2</v>
      </c>
      <c r="BV785" s="232">
        <f t="shared" ca="1" si="94"/>
        <v>1.0506648769426037E-2</v>
      </c>
      <c r="BW785" s="232">
        <f t="shared" ca="1" si="94"/>
        <v>9.9129691269298076E-3</v>
      </c>
      <c r="BX785" s="232">
        <f t="shared" ca="1" si="94"/>
        <v>0</v>
      </c>
      <c r="BY785" s="232">
        <f t="shared" ca="1" si="94"/>
        <v>0</v>
      </c>
      <c r="BZ785" s="232">
        <f t="shared" ca="1" si="94"/>
        <v>0</v>
      </c>
      <c r="CA785" s="232"/>
      <c r="CB785" s="232"/>
      <c r="CC785" s="232"/>
      <c r="CD785" s="232"/>
      <c r="CE785" s="232"/>
      <c r="CF785" s="232"/>
      <c r="CG785" s="232"/>
      <c r="CH785" s="232"/>
      <c r="CI785" s="232"/>
      <c r="CJ785" s="232"/>
      <c r="CK785" s="232"/>
      <c r="CL785" s="232"/>
    </row>
    <row r="786" spans="3:90" x14ac:dyDescent="0.15">
      <c r="D786" s="8" t="s">
        <v>415</v>
      </c>
      <c r="E786" s="140">
        <v>0.50749999999999995</v>
      </c>
      <c r="F786" s="232"/>
      <c r="G786" s="232">
        <f t="shared" si="98"/>
        <v>0</v>
      </c>
      <c r="H786" s="232">
        <f t="shared" ca="1" si="98"/>
        <v>0</v>
      </c>
      <c r="I786" s="232">
        <f t="shared" ca="1" si="98"/>
        <v>0</v>
      </c>
      <c r="J786" s="232">
        <f t="shared" ca="1" si="98"/>
        <v>0</v>
      </c>
      <c r="K786" s="232">
        <f t="shared" ca="1" si="98"/>
        <v>0</v>
      </c>
      <c r="L786" s="232">
        <f t="shared" ca="1" si="98"/>
        <v>0</v>
      </c>
      <c r="M786" s="232">
        <f t="shared" ca="1" si="98"/>
        <v>0</v>
      </c>
      <c r="N786" s="232">
        <f t="shared" ca="1" si="98"/>
        <v>0</v>
      </c>
      <c r="O786" s="232">
        <f t="shared" ca="1" si="98"/>
        <v>0</v>
      </c>
      <c r="P786" s="232">
        <f t="shared" ca="1" si="98"/>
        <v>0</v>
      </c>
      <c r="Q786" s="232">
        <f t="shared" ca="1" si="98"/>
        <v>4.7526090923700269E-2</v>
      </c>
      <c r="R786" s="232">
        <f t="shared" ca="1" si="98"/>
        <v>8.4185774475860925E-2</v>
      </c>
      <c r="S786" s="232">
        <f t="shared" ca="1" si="98"/>
        <v>9.4657541400870224E-2</v>
      </c>
      <c r="T786" s="232">
        <f t="shared" ca="1" si="98"/>
        <v>8.7926885067319854E-2</v>
      </c>
      <c r="U786" s="232">
        <f t="shared" ca="1" si="98"/>
        <v>7.8173400223331579E-2</v>
      </c>
      <c r="V786" s="232">
        <f t="shared" ca="1" si="98"/>
        <v>7.2129770439605945E-2</v>
      </c>
      <c r="W786" s="232">
        <f t="shared" ca="1" si="98"/>
        <v>7.0872158987961523E-2</v>
      </c>
      <c r="X786" s="232">
        <f t="shared" ca="1" si="98"/>
        <v>7.120302261370165E-2</v>
      </c>
      <c r="Y786" s="232">
        <f t="shared" ca="1" si="98"/>
        <v>7.0780006932499154E-2</v>
      </c>
      <c r="Z786" s="232">
        <f t="shared" ca="1" si="98"/>
        <v>6.9820679120254581E-2</v>
      </c>
      <c r="AA786" s="232">
        <f t="shared" ca="1" si="98"/>
        <v>6.8082387757602669E-2</v>
      </c>
      <c r="AB786" s="232">
        <f t="shared" ca="1" si="98"/>
        <v>6.007278555861769E-2</v>
      </c>
      <c r="AC786" s="232">
        <f t="shared" ca="1" si="98"/>
        <v>5.888536276012548E-2</v>
      </c>
      <c r="AD786" s="232">
        <f t="shared" ca="1" si="98"/>
        <v>5.8124948439762937E-2</v>
      </c>
      <c r="AE786" s="232">
        <f t="shared" ca="1" si="98"/>
        <v>5.7437765715895227E-2</v>
      </c>
      <c r="AF786" s="232">
        <f t="shared" ca="1" si="98"/>
        <v>5.6609802720874305E-2</v>
      </c>
      <c r="AG786" s="232">
        <f t="shared" ca="1" si="98"/>
        <v>5.5448934836299105E-2</v>
      </c>
      <c r="AH786" s="232">
        <f t="shared" ca="1" si="98"/>
        <v>5.4317317753319119E-2</v>
      </c>
      <c r="AI786" s="232">
        <f t="shared" ca="1" si="98"/>
        <v>5.3307682693718356E-2</v>
      </c>
      <c r="AJ786" s="232">
        <f t="shared" ca="1" si="98"/>
        <v>5.2138575609198663E-2</v>
      </c>
      <c r="AK786" s="232">
        <f t="shared" ca="1" si="98"/>
        <v>5.1112825794883424E-2</v>
      </c>
      <c r="AL786" s="232">
        <f t="shared" ca="1" si="98"/>
        <v>5.0139352068493161E-2</v>
      </c>
      <c r="AM786" s="232">
        <f t="shared" ca="1" si="98"/>
        <v>4.9081294288697293E-2</v>
      </c>
      <c r="AN786" s="232">
        <f t="shared" ca="1" si="98"/>
        <v>4.5144775418520508E-2</v>
      </c>
      <c r="AO786" s="232">
        <f t="shared" ca="1" si="98"/>
        <v>4.3998078582361051E-2</v>
      </c>
      <c r="AP786" s="232">
        <f t="shared" ca="1" si="98"/>
        <v>4.3242639182138214E-2</v>
      </c>
      <c r="AQ786" s="232">
        <f t="shared" ca="1" si="98"/>
        <v>4.2695612332390762E-2</v>
      </c>
      <c r="AR786" s="232">
        <f t="shared" ca="1" si="98"/>
        <v>4.2162697328522597E-2</v>
      </c>
      <c r="AS786" s="232">
        <f t="shared" ca="1" si="98"/>
        <v>4.1485071566766341E-2</v>
      </c>
      <c r="AT786" s="232">
        <f t="shared" ca="1" si="98"/>
        <v>4.0757857231407707E-2</v>
      </c>
      <c r="AU786" s="232">
        <f t="shared" ca="1" si="98"/>
        <v>4.006566901457518E-2</v>
      </c>
      <c r="AV786" s="232">
        <f t="shared" ca="1" si="98"/>
        <v>3.9216698454599554E-2</v>
      </c>
      <c r="AW786" s="232">
        <f t="shared" ca="1" si="98"/>
        <v>3.8509631640972548E-2</v>
      </c>
      <c r="AX786" s="232">
        <f t="shared" ca="1" si="98"/>
        <v>3.5911377750033349E-2</v>
      </c>
      <c r="AY786" s="232">
        <f t="shared" ca="1" si="98"/>
        <v>3.3996512493408529E-2</v>
      </c>
      <c r="AZ786" s="232">
        <f t="shared" ca="1" si="98"/>
        <v>2.7850038019636231E-2</v>
      </c>
      <c r="BA786" s="232">
        <f t="shared" ca="1" si="98"/>
        <v>2.7248308667887872E-2</v>
      </c>
      <c r="BB786" s="232">
        <f t="shared" ca="1" si="98"/>
        <v>2.6751701516412298E-2</v>
      </c>
      <c r="BC786" s="232">
        <f t="shared" ca="1" si="98"/>
        <v>2.6326592113329439E-2</v>
      </c>
      <c r="BD786" s="232">
        <f t="shared" ca="1" si="98"/>
        <v>2.5914261798738385E-2</v>
      </c>
      <c r="BE786" s="232">
        <f t="shared" ca="1" si="98"/>
        <v>2.5479907639040796E-2</v>
      </c>
      <c r="BF786" s="232">
        <f t="shared" ca="1" si="98"/>
        <v>2.5021075490025024E-2</v>
      </c>
      <c r="BG786" s="232">
        <f t="shared" ca="1" si="98"/>
        <v>2.4545255198572449E-2</v>
      </c>
      <c r="BH786" s="232">
        <f t="shared" ca="1" si="98"/>
        <v>2.4053452494781764E-2</v>
      </c>
      <c r="BI786" s="232">
        <f t="shared" ca="1" si="98"/>
        <v>2.3537332811236367E-2</v>
      </c>
      <c r="BJ786" s="232">
        <f t="shared" ca="1" si="98"/>
        <v>2.2984809872664502E-2</v>
      </c>
      <c r="BK786" s="232">
        <f t="shared" ca="1" si="98"/>
        <v>2.1866110209998388E-2</v>
      </c>
      <c r="BL786" s="232">
        <f t="shared" ca="1" si="98"/>
        <v>1.5861161341688409E-2</v>
      </c>
      <c r="BM786" s="232">
        <f t="shared" ca="1" si="98"/>
        <v>1.5422086816278843E-2</v>
      </c>
      <c r="BN786" s="232">
        <f t="shared" ca="1" si="98"/>
        <v>1.5036182571123798E-2</v>
      </c>
      <c r="BO786" s="232">
        <f t="shared" ca="1" si="98"/>
        <v>1.4687502784177195E-2</v>
      </c>
      <c r="BP786" s="232">
        <f t="shared" ca="1" si="98"/>
        <v>1.4345646883125774E-2</v>
      </c>
      <c r="BQ786" s="232">
        <f t="shared" ca="1" si="98"/>
        <v>1.3992359615786435E-2</v>
      </c>
      <c r="BR786" s="232">
        <f t="shared" ca="1" si="98"/>
        <v>1.3562886269818216E-2</v>
      </c>
      <c r="BS786" s="232">
        <f t="shared" ca="1" si="94"/>
        <v>1.2963875462467312E-2</v>
      </c>
      <c r="BT786" s="232">
        <f t="shared" ca="1" si="94"/>
        <v>1.2287734304757231E-2</v>
      </c>
      <c r="BU786" s="232">
        <f t="shared" ca="1" si="94"/>
        <v>1.1633362503542962E-2</v>
      </c>
      <c r="BV786" s="232">
        <f t="shared" ca="1" si="94"/>
        <v>1.1037301865676776E-2</v>
      </c>
      <c r="BW786" s="232">
        <f t="shared" ca="1" si="94"/>
        <v>1.0506648769426037E-2</v>
      </c>
      <c r="BX786" s="232">
        <f t="shared" ca="1" si="94"/>
        <v>9.9129691269298076E-3</v>
      </c>
      <c r="BY786" s="232">
        <f t="shared" ca="1" si="94"/>
        <v>0</v>
      </c>
      <c r="BZ786" s="232">
        <f t="shared" ca="1" si="94"/>
        <v>0</v>
      </c>
      <c r="CA786" s="232"/>
      <c r="CB786" s="232"/>
      <c r="CC786" s="232"/>
      <c r="CD786" s="232"/>
      <c r="CE786" s="232"/>
      <c r="CF786" s="232"/>
      <c r="CG786" s="232"/>
      <c r="CH786" s="232"/>
      <c r="CI786" s="232"/>
      <c r="CJ786" s="232"/>
      <c r="CK786" s="232"/>
      <c r="CL786" s="232"/>
    </row>
    <row r="787" spans="3:90" x14ac:dyDescent="0.15">
      <c r="D787" s="8" t="s">
        <v>416</v>
      </c>
      <c r="E787" s="140">
        <v>0.50749999999999995</v>
      </c>
      <c r="F787" s="232"/>
      <c r="G787" s="232">
        <f t="shared" si="98"/>
        <v>0</v>
      </c>
      <c r="H787" s="232">
        <f t="shared" ca="1" si="98"/>
        <v>0</v>
      </c>
      <c r="I787" s="232">
        <f t="shared" ca="1" si="98"/>
        <v>0</v>
      </c>
      <c r="J787" s="232">
        <f t="shared" ca="1" si="98"/>
        <v>0</v>
      </c>
      <c r="K787" s="232">
        <f t="shared" ca="1" si="98"/>
        <v>0</v>
      </c>
      <c r="L787" s="232">
        <f t="shared" ca="1" si="98"/>
        <v>0</v>
      </c>
      <c r="M787" s="232">
        <f t="shared" ca="1" si="98"/>
        <v>0</v>
      </c>
      <c r="N787" s="232">
        <f t="shared" ca="1" si="98"/>
        <v>0</v>
      </c>
      <c r="O787" s="232">
        <f t="shared" ca="1" si="98"/>
        <v>0</v>
      </c>
      <c r="P787" s="232">
        <f t="shared" ca="1" si="98"/>
        <v>0</v>
      </c>
      <c r="Q787" s="232">
        <f t="shared" ca="1" si="98"/>
        <v>0</v>
      </c>
      <c r="R787" s="232">
        <f t="shared" ca="1" si="98"/>
        <v>4.7526090923700269E-2</v>
      </c>
      <c r="S787" s="232">
        <f t="shared" ca="1" si="98"/>
        <v>8.4185774475860925E-2</v>
      </c>
      <c r="T787" s="232">
        <f t="shared" ca="1" si="98"/>
        <v>9.4657541400870224E-2</v>
      </c>
      <c r="U787" s="232">
        <f t="shared" ca="1" si="98"/>
        <v>8.7926885067319854E-2</v>
      </c>
      <c r="V787" s="232">
        <f t="shared" ca="1" si="98"/>
        <v>7.8173400223331579E-2</v>
      </c>
      <c r="W787" s="232">
        <f t="shared" ca="1" si="98"/>
        <v>7.2129770439605945E-2</v>
      </c>
      <c r="X787" s="232">
        <f t="shared" ca="1" si="98"/>
        <v>7.0872158987961523E-2</v>
      </c>
      <c r="Y787" s="232">
        <f t="shared" ca="1" si="98"/>
        <v>7.120302261370165E-2</v>
      </c>
      <c r="Z787" s="232">
        <f t="shared" ca="1" si="98"/>
        <v>7.0780006932499154E-2</v>
      </c>
      <c r="AA787" s="232">
        <f t="shared" ca="1" si="98"/>
        <v>6.9820679120254581E-2</v>
      </c>
      <c r="AB787" s="232">
        <f t="shared" ca="1" si="98"/>
        <v>6.8082387757602669E-2</v>
      </c>
      <c r="AC787" s="232">
        <f t="shared" ca="1" si="98"/>
        <v>6.007278555861769E-2</v>
      </c>
      <c r="AD787" s="232">
        <f t="shared" ca="1" si="98"/>
        <v>5.888536276012548E-2</v>
      </c>
      <c r="AE787" s="232">
        <f t="shared" ca="1" si="98"/>
        <v>5.8124948439762937E-2</v>
      </c>
      <c r="AF787" s="232">
        <f t="shared" ca="1" si="98"/>
        <v>5.7437765715895227E-2</v>
      </c>
      <c r="AG787" s="232">
        <f t="shared" ca="1" si="98"/>
        <v>5.6609802720874305E-2</v>
      </c>
      <c r="AH787" s="232">
        <f t="shared" ca="1" si="98"/>
        <v>5.5448934836299105E-2</v>
      </c>
      <c r="AI787" s="232">
        <f t="shared" ca="1" si="98"/>
        <v>5.4317317753319119E-2</v>
      </c>
      <c r="AJ787" s="232">
        <f t="shared" ca="1" si="98"/>
        <v>5.3307682693718356E-2</v>
      </c>
      <c r="AK787" s="232">
        <f t="shared" ca="1" si="98"/>
        <v>5.2138575609198663E-2</v>
      </c>
      <c r="AL787" s="232">
        <f t="shared" ca="1" si="98"/>
        <v>5.1112825794883424E-2</v>
      </c>
      <c r="AM787" s="232">
        <f t="shared" ca="1" si="98"/>
        <v>5.0139352068493161E-2</v>
      </c>
      <c r="AN787" s="232">
        <f t="shared" ca="1" si="98"/>
        <v>4.9081294288697293E-2</v>
      </c>
      <c r="AO787" s="232">
        <f t="shared" ca="1" si="98"/>
        <v>4.5144775418520508E-2</v>
      </c>
      <c r="AP787" s="232">
        <f t="shared" ca="1" si="98"/>
        <v>4.3998078582361051E-2</v>
      </c>
      <c r="AQ787" s="232">
        <f t="shared" ca="1" si="98"/>
        <v>4.3242639182138214E-2</v>
      </c>
      <c r="AR787" s="232">
        <f t="shared" ca="1" si="98"/>
        <v>4.2695612332390762E-2</v>
      </c>
      <c r="AS787" s="232">
        <f t="shared" ca="1" si="98"/>
        <v>4.2162697328522597E-2</v>
      </c>
      <c r="AT787" s="232">
        <f t="shared" ca="1" si="98"/>
        <v>4.1485071566766341E-2</v>
      </c>
      <c r="AU787" s="232">
        <f t="shared" ca="1" si="98"/>
        <v>4.0757857231407707E-2</v>
      </c>
      <c r="AV787" s="232">
        <f t="shared" ca="1" si="98"/>
        <v>4.006566901457518E-2</v>
      </c>
      <c r="AW787" s="232">
        <f t="shared" ca="1" si="98"/>
        <v>3.9216698454599554E-2</v>
      </c>
      <c r="AX787" s="232">
        <f t="shared" ca="1" si="98"/>
        <v>3.8509631640972548E-2</v>
      </c>
      <c r="AY787" s="232">
        <f t="shared" ca="1" si="98"/>
        <v>3.5911377750033349E-2</v>
      </c>
      <c r="AZ787" s="232">
        <f t="shared" ca="1" si="98"/>
        <v>3.3996512493408529E-2</v>
      </c>
      <c r="BA787" s="232">
        <f t="shared" ca="1" si="98"/>
        <v>2.7850038019636231E-2</v>
      </c>
      <c r="BB787" s="232">
        <f t="shared" ca="1" si="98"/>
        <v>2.7248308667887872E-2</v>
      </c>
      <c r="BC787" s="232">
        <f t="shared" ca="1" si="98"/>
        <v>2.6751701516412298E-2</v>
      </c>
      <c r="BD787" s="232">
        <f t="shared" ca="1" si="98"/>
        <v>2.6326592113329439E-2</v>
      </c>
      <c r="BE787" s="232">
        <f t="shared" ca="1" si="98"/>
        <v>2.5914261798738385E-2</v>
      </c>
      <c r="BF787" s="232">
        <f t="shared" ca="1" si="98"/>
        <v>2.5479907639040796E-2</v>
      </c>
      <c r="BG787" s="232">
        <f t="shared" ca="1" si="98"/>
        <v>2.5021075490025024E-2</v>
      </c>
      <c r="BH787" s="232">
        <f t="shared" ca="1" si="98"/>
        <v>2.4545255198572449E-2</v>
      </c>
      <c r="BI787" s="232">
        <f t="shared" ca="1" si="98"/>
        <v>2.4053452494781764E-2</v>
      </c>
      <c r="BJ787" s="232">
        <f t="shared" ca="1" si="98"/>
        <v>2.3537332811236367E-2</v>
      </c>
      <c r="BK787" s="232">
        <f t="shared" ca="1" si="98"/>
        <v>2.2984809872664502E-2</v>
      </c>
      <c r="BL787" s="232">
        <f t="shared" ca="1" si="98"/>
        <v>2.1866110209998388E-2</v>
      </c>
      <c r="BM787" s="232">
        <f t="shared" ca="1" si="98"/>
        <v>1.5861161341688409E-2</v>
      </c>
      <c r="BN787" s="232">
        <f t="shared" ca="1" si="98"/>
        <v>1.5422086816278843E-2</v>
      </c>
      <c r="BO787" s="232">
        <f t="shared" ca="1" si="98"/>
        <v>1.5036182571123798E-2</v>
      </c>
      <c r="BP787" s="232">
        <f t="shared" ca="1" si="98"/>
        <v>1.4687502784177195E-2</v>
      </c>
      <c r="BQ787" s="232">
        <f t="shared" ca="1" si="98"/>
        <v>1.4345646883125774E-2</v>
      </c>
      <c r="BR787" s="232">
        <f t="shared" ref="BR787:CW787" ca="1" si="99">BR643*$E787</f>
        <v>1.3992359615786435E-2</v>
      </c>
      <c r="BS787" s="232">
        <f t="shared" ca="1" si="94"/>
        <v>1.3562886269818216E-2</v>
      </c>
      <c r="BT787" s="232">
        <f t="shared" ca="1" si="94"/>
        <v>1.2963875462467312E-2</v>
      </c>
      <c r="BU787" s="232">
        <f t="shared" ca="1" si="94"/>
        <v>1.2287734304757231E-2</v>
      </c>
      <c r="BV787" s="232">
        <f t="shared" ca="1" si="94"/>
        <v>1.1633362503542962E-2</v>
      </c>
      <c r="BW787" s="232">
        <f t="shared" ca="1" si="94"/>
        <v>1.1037301865676776E-2</v>
      </c>
      <c r="BX787" s="232">
        <f t="shared" ca="1" si="94"/>
        <v>1.0506648769426037E-2</v>
      </c>
      <c r="BY787" s="232">
        <f t="shared" ca="1" si="94"/>
        <v>9.9129691269298076E-3</v>
      </c>
      <c r="BZ787" s="232">
        <f t="shared" ca="1" si="94"/>
        <v>0</v>
      </c>
      <c r="CA787" s="232"/>
      <c r="CB787" s="232"/>
      <c r="CC787" s="232"/>
      <c r="CD787" s="232"/>
      <c r="CE787" s="232"/>
      <c r="CF787" s="232"/>
      <c r="CG787" s="232"/>
      <c r="CH787" s="232"/>
      <c r="CI787" s="232"/>
      <c r="CJ787" s="232"/>
      <c r="CK787" s="232"/>
      <c r="CL787" s="232"/>
    </row>
    <row r="788" spans="3:90" x14ac:dyDescent="0.15">
      <c r="D788" s="8" t="s">
        <v>417</v>
      </c>
      <c r="E788" s="140">
        <v>0.50749999999999995</v>
      </c>
      <c r="F788" s="232"/>
      <c r="G788" s="232">
        <f t="shared" ref="G788:BR789" si="100">G644*$E788</f>
        <v>0</v>
      </c>
      <c r="H788" s="232">
        <f t="shared" ca="1" si="100"/>
        <v>0</v>
      </c>
      <c r="I788" s="232">
        <f t="shared" ca="1" si="100"/>
        <v>0</v>
      </c>
      <c r="J788" s="232">
        <f t="shared" ca="1" si="100"/>
        <v>0</v>
      </c>
      <c r="K788" s="232">
        <f t="shared" ca="1" si="100"/>
        <v>0</v>
      </c>
      <c r="L788" s="232">
        <f t="shared" ca="1" si="100"/>
        <v>0</v>
      </c>
      <c r="M788" s="232">
        <f t="shared" ca="1" si="100"/>
        <v>0</v>
      </c>
      <c r="N788" s="232">
        <f t="shared" ca="1" si="100"/>
        <v>0</v>
      </c>
      <c r="O788" s="232">
        <f t="shared" ca="1" si="100"/>
        <v>0</v>
      </c>
      <c r="P788" s="232">
        <f t="shared" ca="1" si="100"/>
        <v>0</v>
      </c>
      <c r="Q788" s="232">
        <f t="shared" ca="1" si="100"/>
        <v>0</v>
      </c>
      <c r="R788" s="232">
        <f t="shared" ca="1" si="100"/>
        <v>0</v>
      </c>
      <c r="S788" s="232">
        <f t="shared" ca="1" si="100"/>
        <v>4.7526090923700269E-2</v>
      </c>
      <c r="T788" s="232">
        <f t="shared" ca="1" si="100"/>
        <v>8.4185774475860925E-2</v>
      </c>
      <c r="U788" s="232">
        <f t="shared" ca="1" si="100"/>
        <v>9.4657541400870224E-2</v>
      </c>
      <c r="V788" s="232">
        <f t="shared" ca="1" si="100"/>
        <v>8.7926885067319854E-2</v>
      </c>
      <c r="W788" s="232">
        <f t="shared" ca="1" si="100"/>
        <v>7.8173400223331579E-2</v>
      </c>
      <c r="X788" s="232">
        <f t="shared" ca="1" si="100"/>
        <v>7.2129770439605945E-2</v>
      </c>
      <c r="Y788" s="232">
        <f t="shared" ca="1" si="100"/>
        <v>7.0872158987961523E-2</v>
      </c>
      <c r="Z788" s="232">
        <f t="shared" ca="1" si="100"/>
        <v>7.120302261370165E-2</v>
      </c>
      <c r="AA788" s="232">
        <f t="shared" ca="1" si="100"/>
        <v>7.0780006932499154E-2</v>
      </c>
      <c r="AB788" s="232">
        <f t="shared" ca="1" si="100"/>
        <v>6.9820679120254581E-2</v>
      </c>
      <c r="AC788" s="232">
        <f t="shared" ca="1" si="100"/>
        <v>6.8082387757602669E-2</v>
      </c>
      <c r="AD788" s="232">
        <f t="shared" ca="1" si="100"/>
        <v>6.007278555861769E-2</v>
      </c>
      <c r="AE788" s="232">
        <f t="shared" ca="1" si="100"/>
        <v>5.888536276012548E-2</v>
      </c>
      <c r="AF788" s="232">
        <f t="shared" ca="1" si="100"/>
        <v>5.8124948439762937E-2</v>
      </c>
      <c r="AG788" s="232">
        <f t="shared" ca="1" si="100"/>
        <v>5.7437765715895227E-2</v>
      </c>
      <c r="AH788" s="232">
        <f t="shared" ca="1" si="100"/>
        <v>5.6609802720874305E-2</v>
      </c>
      <c r="AI788" s="232">
        <f t="shared" ca="1" si="100"/>
        <v>5.5448934836299105E-2</v>
      </c>
      <c r="AJ788" s="232">
        <f t="shared" ca="1" si="100"/>
        <v>5.4317317753319119E-2</v>
      </c>
      <c r="AK788" s="232">
        <f t="shared" ca="1" si="100"/>
        <v>5.3307682693718356E-2</v>
      </c>
      <c r="AL788" s="232">
        <f t="shared" ca="1" si="100"/>
        <v>5.2138575609198663E-2</v>
      </c>
      <c r="AM788" s="232">
        <f t="shared" ca="1" si="100"/>
        <v>5.1112825794883424E-2</v>
      </c>
      <c r="AN788" s="232">
        <f t="shared" ca="1" si="100"/>
        <v>5.0139352068493161E-2</v>
      </c>
      <c r="AO788" s="232">
        <f t="shared" ca="1" si="100"/>
        <v>4.9081294288697293E-2</v>
      </c>
      <c r="AP788" s="232">
        <f t="shared" ca="1" si="100"/>
        <v>4.5144775418520508E-2</v>
      </c>
      <c r="AQ788" s="232">
        <f t="shared" ca="1" si="100"/>
        <v>4.3998078582361051E-2</v>
      </c>
      <c r="AR788" s="232">
        <f t="shared" ca="1" si="100"/>
        <v>4.3242639182138214E-2</v>
      </c>
      <c r="AS788" s="232">
        <f t="shared" ca="1" si="100"/>
        <v>4.2695612332390762E-2</v>
      </c>
      <c r="AT788" s="232">
        <f t="shared" ca="1" si="100"/>
        <v>4.2162697328522597E-2</v>
      </c>
      <c r="AU788" s="232">
        <f t="shared" ca="1" si="100"/>
        <v>4.1485071566766341E-2</v>
      </c>
      <c r="AV788" s="232">
        <f t="shared" ca="1" si="100"/>
        <v>4.0757857231407707E-2</v>
      </c>
      <c r="AW788" s="232">
        <f t="shared" ca="1" si="100"/>
        <v>4.006566901457518E-2</v>
      </c>
      <c r="AX788" s="232">
        <f t="shared" ca="1" si="100"/>
        <v>3.9216698454599554E-2</v>
      </c>
      <c r="AY788" s="232">
        <f t="shared" ca="1" si="100"/>
        <v>3.8509631640972548E-2</v>
      </c>
      <c r="AZ788" s="232">
        <f t="shared" ca="1" si="100"/>
        <v>3.5911377750033349E-2</v>
      </c>
      <c r="BA788" s="232">
        <f t="shared" ca="1" si="100"/>
        <v>3.3996512493408529E-2</v>
      </c>
      <c r="BB788" s="232">
        <f t="shared" ca="1" si="100"/>
        <v>2.7850038019636231E-2</v>
      </c>
      <c r="BC788" s="232">
        <f t="shared" ca="1" si="100"/>
        <v>2.7248308667887872E-2</v>
      </c>
      <c r="BD788" s="232">
        <f t="shared" ca="1" si="100"/>
        <v>2.6751701516412298E-2</v>
      </c>
      <c r="BE788" s="232">
        <f t="shared" ca="1" si="100"/>
        <v>2.6326592113329439E-2</v>
      </c>
      <c r="BF788" s="232">
        <f t="shared" ca="1" si="100"/>
        <v>2.5914261798738385E-2</v>
      </c>
      <c r="BG788" s="232">
        <f t="shared" ca="1" si="100"/>
        <v>2.5479907639040796E-2</v>
      </c>
      <c r="BH788" s="232">
        <f t="shared" ca="1" si="100"/>
        <v>2.5021075490025024E-2</v>
      </c>
      <c r="BI788" s="232">
        <f t="shared" ca="1" si="100"/>
        <v>2.4545255198572449E-2</v>
      </c>
      <c r="BJ788" s="232">
        <f t="shared" ca="1" si="100"/>
        <v>2.4053452494781764E-2</v>
      </c>
      <c r="BK788" s="232">
        <f t="shared" ca="1" si="100"/>
        <v>2.3537332811236367E-2</v>
      </c>
      <c r="BL788" s="232">
        <f t="shared" ca="1" si="100"/>
        <v>2.2984809872664502E-2</v>
      </c>
      <c r="BM788" s="232">
        <f t="shared" ca="1" si="100"/>
        <v>2.1866110209998388E-2</v>
      </c>
      <c r="BN788" s="232">
        <f t="shared" ca="1" si="100"/>
        <v>1.5861161341688409E-2</v>
      </c>
      <c r="BO788" s="232">
        <f t="shared" ca="1" si="100"/>
        <v>1.5422086816278843E-2</v>
      </c>
      <c r="BP788" s="232">
        <f t="shared" ca="1" si="100"/>
        <v>1.5036182571123798E-2</v>
      </c>
      <c r="BQ788" s="232">
        <f t="shared" ca="1" si="100"/>
        <v>1.4687502784177195E-2</v>
      </c>
      <c r="BR788" s="232">
        <f t="shared" ca="1" si="100"/>
        <v>1.4345646883125774E-2</v>
      </c>
      <c r="BS788" s="232">
        <f t="shared" ca="1" si="94"/>
        <v>1.3992359615786435E-2</v>
      </c>
      <c r="BT788" s="232">
        <f t="shared" ca="1" si="94"/>
        <v>1.3562886269818216E-2</v>
      </c>
      <c r="BU788" s="232">
        <f t="shared" ca="1" si="94"/>
        <v>1.2963875462467312E-2</v>
      </c>
      <c r="BV788" s="232">
        <f t="shared" ca="1" si="94"/>
        <v>1.2287734304757231E-2</v>
      </c>
      <c r="BW788" s="232">
        <f t="shared" ca="1" si="94"/>
        <v>1.1633362503542962E-2</v>
      </c>
      <c r="BX788" s="232">
        <f t="shared" ca="1" si="94"/>
        <v>1.1037301865676776E-2</v>
      </c>
      <c r="BY788" s="232">
        <f t="shared" ca="1" si="94"/>
        <v>1.0506648769426037E-2</v>
      </c>
      <c r="BZ788" s="232">
        <f t="shared" ca="1" si="94"/>
        <v>9.9129691269298076E-3</v>
      </c>
      <c r="CA788" s="232"/>
      <c r="CB788" s="232"/>
      <c r="CC788" s="232"/>
      <c r="CD788" s="232"/>
      <c r="CE788" s="232"/>
      <c r="CF788" s="232"/>
      <c r="CG788" s="232"/>
      <c r="CH788" s="232"/>
      <c r="CI788" s="232"/>
      <c r="CJ788" s="232"/>
      <c r="CK788" s="232"/>
      <c r="CL788" s="232"/>
    </row>
    <row r="789" spans="3:90" x14ac:dyDescent="0.15">
      <c r="D789" s="8" t="s">
        <v>491</v>
      </c>
      <c r="E789" s="139">
        <v>1</v>
      </c>
      <c r="F789" s="232"/>
      <c r="G789" s="232">
        <f t="shared" si="100"/>
        <v>0</v>
      </c>
      <c r="H789" s="232">
        <f t="shared" ca="1" si="100"/>
        <v>0</v>
      </c>
      <c r="I789" s="232">
        <f t="shared" ca="1" si="100"/>
        <v>0</v>
      </c>
      <c r="J789" s="232">
        <f t="shared" ca="1" si="100"/>
        <v>0</v>
      </c>
      <c r="K789" s="232">
        <f t="shared" ca="1" si="100"/>
        <v>0</v>
      </c>
      <c r="L789" s="232">
        <f t="shared" ca="1" si="100"/>
        <v>0</v>
      </c>
      <c r="M789" s="232">
        <f t="shared" ca="1" si="100"/>
        <v>0</v>
      </c>
      <c r="N789" s="232">
        <f t="shared" ca="1" si="100"/>
        <v>0</v>
      </c>
      <c r="O789" s="232">
        <f t="shared" ca="1" si="100"/>
        <v>0</v>
      </c>
      <c r="P789" s="232">
        <f t="shared" ca="1" si="100"/>
        <v>0</v>
      </c>
      <c r="Q789" s="232">
        <f t="shared" ca="1" si="100"/>
        <v>0</v>
      </c>
      <c r="R789" s="232">
        <f t="shared" ca="1" si="100"/>
        <v>0</v>
      </c>
      <c r="S789" s="232">
        <f t="shared" ca="1" si="100"/>
        <v>0</v>
      </c>
      <c r="T789" s="232">
        <f t="shared" ca="1" si="100"/>
        <v>9.3647469800394623E-2</v>
      </c>
      <c r="U789" s="232">
        <f t="shared" ca="1" si="100"/>
        <v>0.1658832994598245</v>
      </c>
      <c r="V789" s="232">
        <f t="shared" ca="1" si="100"/>
        <v>0.18651732295737977</v>
      </c>
      <c r="W789" s="232">
        <f t="shared" ca="1" si="100"/>
        <v>0.17325494594545784</v>
      </c>
      <c r="X789" s="232">
        <f t="shared" ca="1" si="100"/>
        <v>0.15403625659769771</v>
      </c>
      <c r="Y789" s="232">
        <f t="shared" ca="1" si="100"/>
        <v>0.14212762648198218</v>
      </c>
      <c r="Z789" s="232">
        <f t="shared" ca="1" si="100"/>
        <v>0.13964957436051534</v>
      </c>
      <c r="AA789" s="232">
        <f t="shared" ca="1" si="100"/>
        <v>0.14030152239153035</v>
      </c>
      <c r="AB789" s="232">
        <f t="shared" ca="1" si="100"/>
        <v>0.13946799395566337</v>
      </c>
      <c r="AC789" s="232">
        <f t="shared" ca="1" si="100"/>
        <v>0.13757769284779228</v>
      </c>
      <c r="AD789" s="232">
        <f t="shared" ca="1" si="100"/>
        <v>0.13415248819232053</v>
      </c>
      <c r="AE789" s="232">
        <f t="shared" ca="1" si="100"/>
        <v>0.11837002080515802</v>
      </c>
      <c r="AF789" s="232">
        <f t="shared" ca="1" si="100"/>
        <v>0.11603027144852313</v>
      </c>
      <c r="AG789" s="232">
        <f t="shared" ca="1" si="100"/>
        <v>0.11453191810790728</v>
      </c>
      <c r="AH789" s="232">
        <f t="shared" ca="1" si="100"/>
        <v>0.11317786347959652</v>
      </c>
      <c r="AI789" s="232">
        <f t="shared" ca="1" si="100"/>
        <v>0.11154640930221539</v>
      </c>
      <c r="AJ789" s="232">
        <f t="shared" ca="1" si="100"/>
        <v>0.10925898489911155</v>
      </c>
      <c r="AK789" s="232">
        <f t="shared" ca="1" si="100"/>
        <v>0.10702919754348596</v>
      </c>
      <c r="AL789" s="232">
        <f t="shared" ca="1" si="100"/>
        <v>0.10503976885461747</v>
      </c>
      <c r="AM789" s="232">
        <f t="shared" ca="1" si="100"/>
        <v>0.10273610957477571</v>
      </c>
      <c r="AN789" s="232">
        <f t="shared" ca="1" si="100"/>
        <v>0.10071492767464715</v>
      </c>
      <c r="AO789" s="232">
        <f t="shared" ca="1" si="100"/>
        <v>9.8796752844321503E-2</v>
      </c>
      <c r="AP789" s="232">
        <f t="shared" ca="1" si="100"/>
        <v>9.6711909928467579E-2</v>
      </c>
      <c r="AQ789" s="232">
        <f t="shared" ca="1" si="100"/>
        <v>8.8955222499547806E-2</v>
      </c>
      <c r="AR789" s="232">
        <f t="shared" ca="1" si="100"/>
        <v>8.6695721344553806E-2</v>
      </c>
      <c r="AS789" s="232">
        <f t="shared" ca="1" si="100"/>
        <v>8.5207170802242799E-2</v>
      </c>
      <c r="AT789" s="232">
        <f t="shared" ca="1" si="100"/>
        <v>8.4129285384021216E-2</v>
      </c>
      <c r="AU789" s="232">
        <f t="shared" ca="1" si="100"/>
        <v>8.3079206558665228E-2</v>
      </c>
      <c r="AV789" s="232">
        <f t="shared" ca="1" si="100"/>
        <v>8.1743983382790833E-2</v>
      </c>
      <c r="AW789" s="232">
        <f t="shared" ca="1" si="100"/>
        <v>8.031104873183785E-2</v>
      </c>
      <c r="AX789" s="232">
        <f t="shared" ca="1" si="100"/>
        <v>7.8947131063202336E-2</v>
      </c>
      <c r="AY789" s="232">
        <f t="shared" ca="1" si="100"/>
        <v>7.7274282669161684E-2</v>
      </c>
      <c r="AZ789" s="232">
        <f t="shared" ca="1" si="100"/>
        <v>7.5881047568418819E-2</v>
      </c>
      <c r="BA789" s="232">
        <f t="shared" ca="1" si="100"/>
        <v>7.0761335468046013E-2</v>
      </c>
      <c r="BB789" s="232">
        <f t="shared" ca="1" si="100"/>
        <v>6.6988201957455237E-2</v>
      </c>
      <c r="BC789" s="232">
        <f t="shared" ca="1" si="100"/>
        <v>5.4876922206179769E-2</v>
      </c>
      <c r="BD789" s="232">
        <f t="shared" ca="1" si="100"/>
        <v>5.3691248606675616E-2</v>
      </c>
      <c r="BE789" s="232">
        <f t="shared" ca="1" si="100"/>
        <v>5.2712712347610442E-2</v>
      </c>
      <c r="BF789" s="232">
        <f t="shared" ca="1" si="100"/>
        <v>5.1875058351388059E-2</v>
      </c>
      <c r="BG789" s="232">
        <f t="shared" ca="1" si="100"/>
        <v>5.1062584825100274E-2</v>
      </c>
      <c r="BH789" s="232">
        <f t="shared" ca="1" si="100"/>
        <v>5.0206714559686304E-2</v>
      </c>
      <c r="BI789" s="232">
        <f t="shared" ca="1" si="100"/>
        <v>4.9302611803004978E-2</v>
      </c>
      <c r="BJ789" s="232">
        <f t="shared" ca="1" si="100"/>
        <v>4.8365034874034388E-2</v>
      </c>
      <c r="BK789" s="232">
        <f t="shared" ca="1" si="100"/>
        <v>4.7395965506959147E-2</v>
      </c>
      <c r="BL789" s="232">
        <f t="shared" ca="1" si="100"/>
        <v>4.6378980908840135E-2</v>
      </c>
      <c r="BM789" s="232">
        <f t="shared" ca="1" si="100"/>
        <v>4.5290265758944834E-2</v>
      </c>
      <c r="BN789" s="232">
        <f t="shared" ca="1" si="100"/>
        <v>4.3085931448272691E-2</v>
      </c>
      <c r="BO789" s="232">
        <f t="shared" ca="1" si="100"/>
        <v>3.1253519885100313E-2</v>
      </c>
      <c r="BP789" s="232">
        <f t="shared" ca="1" si="100"/>
        <v>3.0388348406460777E-2</v>
      </c>
      <c r="BQ789" s="232">
        <f t="shared" ca="1" si="100"/>
        <v>2.9627945952953299E-2</v>
      </c>
      <c r="BR789" s="232">
        <f t="shared" ca="1" si="100"/>
        <v>2.8940892185570832E-2</v>
      </c>
      <c r="BS789" s="232">
        <f t="shared" ca="1" si="94"/>
        <v>2.8267284498770001E-2</v>
      </c>
      <c r="BT789" s="232">
        <f t="shared" ca="1" si="94"/>
        <v>2.7571151952288545E-2</v>
      </c>
      <c r="BU789" s="232">
        <f t="shared" ca="1" si="94"/>
        <v>2.6724899053829E-2</v>
      </c>
      <c r="BV789" s="232">
        <f t="shared" ca="1" si="94"/>
        <v>2.554458219205382E-2</v>
      </c>
      <c r="BW789" s="232">
        <f t="shared" ca="1" si="94"/>
        <v>2.4212284344349227E-2</v>
      </c>
      <c r="BX789" s="232">
        <f t="shared" ca="1" si="94"/>
        <v>2.2922881780380221E-2</v>
      </c>
      <c r="BY789" s="232">
        <f t="shared" ca="1" si="94"/>
        <v>2.1748378060446851E-2</v>
      </c>
      <c r="BZ789" s="232">
        <f t="shared" ca="1" si="94"/>
        <v>2.0702756195913375E-2</v>
      </c>
      <c r="CA789" s="232"/>
      <c r="CB789" s="232"/>
      <c r="CC789" s="232"/>
      <c r="CD789" s="232"/>
      <c r="CE789" s="232"/>
      <c r="CF789" s="232"/>
      <c r="CG789" s="232"/>
      <c r="CH789" s="232"/>
      <c r="CI789" s="232"/>
      <c r="CJ789" s="232"/>
      <c r="CK789" s="232"/>
      <c r="CL789" s="232"/>
    </row>
    <row r="790" spans="3:90" x14ac:dyDescent="0.15">
      <c r="D790" s="8" t="s">
        <v>550</v>
      </c>
      <c r="E790" s="139"/>
      <c r="F790" s="232"/>
      <c r="G790" s="232">
        <v>0</v>
      </c>
      <c r="H790" s="232">
        <f t="shared" ref="H790:BS790" si="101">G790+G789</f>
        <v>0</v>
      </c>
      <c r="I790" s="232">
        <f t="shared" ca="1" si="101"/>
        <v>0</v>
      </c>
      <c r="J790" s="232">
        <f t="shared" ca="1" si="101"/>
        <v>0</v>
      </c>
      <c r="K790" s="232">
        <f t="shared" ca="1" si="101"/>
        <v>0</v>
      </c>
      <c r="L790" s="232">
        <f t="shared" ca="1" si="101"/>
        <v>0</v>
      </c>
      <c r="M790" s="232">
        <f t="shared" ca="1" si="101"/>
        <v>0</v>
      </c>
      <c r="N790" s="232">
        <f t="shared" ca="1" si="101"/>
        <v>0</v>
      </c>
      <c r="O790" s="232">
        <f t="shared" ca="1" si="101"/>
        <v>0</v>
      </c>
      <c r="P790" s="232">
        <f t="shared" ca="1" si="101"/>
        <v>0</v>
      </c>
      <c r="Q790" s="232">
        <f t="shared" ca="1" si="101"/>
        <v>0</v>
      </c>
      <c r="R790" s="232">
        <f t="shared" ca="1" si="101"/>
        <v>0</v>
      </c>
      <c r="S790" s="232">
        <f t="shared" ca="1" si="101"/>
        <v>0</v>
      </c>
      <c r="T790" s="232">
        <f t="shared" ca="1" si="101"/>
        <v>0</v>
      </c>
      <c r="U790" s="232">
        <f t="shared" ca="1" si="101"/>
        <v>9.3647469800394623E-2</v>
      </c>
      <c r="V790" s="232">
        <f t="shared" ca="1" si="101"/>
        <v>0.25953076926021912</v>
      </c>
      <c r="W790" s="232">
        <f t="shared" ca="1" si="101"/>
        <v>0.44604809221759889</v>
      </c>
      <c r="X790" s="232">
        <f t="shared" ca="1" si="101"/>
        <v>0.61930303816305676</v>
      </c>
      <c r="Y790" s="232">
        <f t="shared" ca="1" si="101"/>
        <v>0.77333929476075447</v>
      </c>
      <c r="Z790" s="232">
        <f t="shared" ca="1" si="101"/>
        <v>0.91546692124273665</v>
      </c>
      <c r="AA790" s="232">
        <f t="shared" ca="1" si="101"/>
        <v>1.0551164956032519</v>
      </c>
      <c r="AB790" s="232">
        <f t="shared" ca="1" si="101"/>
        <v>1.1954180179947822</v>
      </c>
      <c r="AC790" s="232">
        <f t="shared" ca="1" si="101"/>
        <v>1.3348860119504455</v>
      </c>
      <c r="AD790" s="232">
        <f t="shared" ca="1" si="101"/>
        <v>1.4724637047982378</v>
      </c>
      <c r="AE790" s="232">
        <f t="shared" ca="1" si="101"/>
        <v>1.6066161929905585</v>
      </c>
      <c r="AF790" s="232">
        <f t="shared" ca="1" si="101"/>
        <v>1.7249862137957166</v>
      </c>
      <c r="AG790" s="232">
        <f t="shared" ca="1" si="101"/>
        <v>1.8410164852442397</v>
      </c>
      <c r="AH790" s="232">
        <f t="shared" ca="1" si="101"/>
        <v>1.9555484033521469</v>
      </c>
      <c r="AI790" s="232">
        <f t="shared" ca="1" si="101"/>
        <v>2.0687262668317432</v>
      </c>
      <c r="AJ790" s="232">
        <f t="shared" ca="1" si="101"/>
        <v>2.1802726761339586</v>
      </c>
      <c r="AK790" s="232">
        <f t="shared" ca="1" si="101"/>
        <v>2.2895316610330703</v>
      </c>
      <c r="AL790" s="232">
        <f t="shared" ca="1" si="101"/>
        <v>2.3965608585765561</v>
      </c>
      <c r="AM790" s="232">
        <f t="shared" ca="1" si="101"/>
        <v>2.5016006274311735</v>
      </c>
      <c r="AN790" s="232">
        <f t="shared" ca="1" si="101"/>
        <v>2.6043367370059491</v>
      </c>
      <c r="AO790" s="232">
        <f t="shared" ca="1" si="101"/>
        <v>2.7050516646805964</v>
      </c>
      <c r="AP790" s="232">
        <f t="shared" ca="1" si="101"/>
        <v>2.8038484175249181</v>
      </c>
      <c r="AQ790" s="232">
        <f t="shared" ca="1" si="101"/>
        <v>2.9005603274533858</v>
      </c>
      <c r="AR790" s="232">
        <f t="shared" ca="1" si="101"/>
        <v>2.9895155499529338</v>
      </c>
      <c r="AS790" s="232">
        <f t="shared" ca="1" si="101"/>
        <v>3.0762112712974874</v>
      </c>
      <c r="AT790" s="232">
        <f t="shared" ca="1" si="101"/>
        <v>3.16141844209973</v>
      </c>
      <c r="AU790" s="232">
        <f t="shared" ca="1" si="101"/>
        <v>3.2455477274837512</v>
      </c>
      <c r="AV790" s="232">
        <f t="shared" ca="1" si="101"/>
        <v>3.3286269340424166</v>
      </c>
      <c r="AW790" s="232">
        <f t="shared" ca="1" si="101"/>
        <v>3.4103709174252073</v>
      </c>
      <c r="AX790" s="232">
        <f t="shared" ca="1" si="101"/>
        <v>3.490681966157045</v>
      </c>
      <c r="AY790" s="232">
        <f t="shared" ca="1" si="101"/>
        <v>3.5696290972202473</v>
      </c>
      <c r="AZ790" s="232">
        <f t="shared" ca="1" si="101"/>
        <v>3.6469033798894088</v>
      </c>
      <c r="BA790" s="232">
        <f t="shared" ca="1" si="101"/>
        <v>3.7227844274578277</v>
      </c>
      <c r="BB790" s="232">
        <f t="shared" ca="1" si="101"/>
        <v>3.7935457629258735</v>
      </c>
      <c r="BC790" s="232">
        <f t="shared" ca="1" si="101"/>
        <v>3.8605339648833286</v>
      </c>
      <c r="BD790" s="232">
        <f t="shared" ca="1" si="101"/>
        <v>3.9154108870895081</v>
      </c>
      <c r="BE790" s="232">
        <f t="shared" ca="1" si="101"/>
        <v>3.9691021356961835</v>
      </c>
      <c r="BF790" s="232">
        <f t="shared" ca="1" si="101"/>
        <v>4.0218148480437943</v>
      </c>
      <c r="BG790" s="232">
        <f t="shared" ca="1" si="101"/>
        <v>4.0736899063951828</v>
      </c>
      <c r="BH790" s="232">
        <f t="shared" ca="1" si="101"/>
        <v>4.1247524912202831</v>
      </c>
      <c r="BI790" s="232">
        <f t="shared" ca="1" si="101"/>
        <v>4.1749592057799694</v>
      </c>
      <c r="BJ790" s="232">
        <f t="shared" ca="1" si="101"/>
        <v>4.224261817582974</v>
      </c>
      <c r="BK790" s="232">
        <f t="shared" ca="1" si="101"/>
        <v>4.2726268524570088</v>
      </c>
      <c r="BL790" s="232">
        <f t="shared" ca="1" si="101"/>
        <v>4.3200228179639684</v>
      </c>
      <c r="BM790" s="232">
        <f t="shared" ca="1" si="101"/>
        <v>4.3664017988728085</v>
      </c>
      <c r="BN790" s="232">
        <f t="shared" ca="1" si="101"/>
        <v>4.4116920646317537</v>
      </c>
      <c r="BO790" s="232">
        <f t="shared" ca="1" si="101"/>
        <v>4.4547779960800264</v>
      </c>
      <c r="BP790" s="232">
        <f t="shared" ca="1" si="101"/>
        <v>4.4860315159651272</v>
      </c>
      <c r="BQ790" s="232">
        <f t="shared" ca="1" si="101"/>
        <v>4.5164198643715876</v>
      </c>
      <c r="BR790" s="232">
        <f t="shared" ca="1" si="101"/>
        <v>4.5460478103245405</v>
      </c>
      <c r="BS790" s="232">
        <f t="shared" ca="1" si="101"/>
        <v>4.5749887025101117</v>
      </c>
      <c r="BT790" s="232">
        <f t="shared" ref="BT790:BZ790" ca="1" si="102">BS790+BS789</f>
        <v>4.6032559870088816</v>
      </c>
      <c r="BU790" s="232">
        <f t="shared" ca="1" si="102"/>
        <v>4.6308271389611706</v>
      </c>
      <c r="BV790" s="232">
        <f t="shared" ca="1" si="102"/>
        <v>4.657552038015</v>
      </c>
      <c r="BW790" s="232">
        <f t="shared" ca="1" si="102"/>
        <v>4.6830966202070536</v>
      </c>
      <c r="BX790" s="232">
        <f t="shared" ca="1" si="102"/>
        <v>4.7073089045514029</v>
      </c>
      <c r="BY790" s="232">
        <f t="shared" ca="1" si="102"/>
        <v>4.7302317863317835</v>
      </c>
      <c r="BZ790" s="232">
        <f t="shared" ca="1" si="102"/>
        <v>4.7519801643922301</v>
      </c>
      <c r="CA790" s="232"/>
      <c r="CB790" s="232"/>
      <c r="CC790" s="232"/>
      <c r="CD790" s="232"/>
      <c r="CE790" s="232"/>
      <c r="CF790" s="232"/>
      <c r="CG790" s="232"/>
      <c r="CH790" s="232"/>
      <c r="CI790" s="232"/>
      <c r="CJ790" s="232"/>
      <c r="CK790" s="232"/>
      <c r="CL790" s="232"/>
    </row>
    <row r="791" spans="3:90" x14ac:dyDescent="0.15">
      <c r="D791" s="8" t="s">
        <v>551</v>
      </c>
      <c r="G791" s="232">
        <f t="shared" ref="G791:BR791" si="103">SUM(G776:G790)</f>
        <v>4.3189133292541114E-2</v>
      </c>
      <c r="H791" s="232">
        <f t="shared" ca="1" si="103"/>
        <v>8.3788032182459699E-2</v>
      </c>
      <c r="I791" s="232">
        <f t="shared" ca="1" si="103"/>
        <v>0.10511510526733388</v>
      </c>
      <c r="J791" s="232">
        <f t="shared" ca="1" si="103"/>
        <v>0.11155571141845597</v>
      </c>
      <c r="K791" s="232">
        <f t="shared" ca="1" si="103"/>
        <v>0.12814124169603028</v>
      </c>
      <c r="L791" s="232">
        <f t="shared" ca="1" si="103"/>
        <v>0.15757192002950804</v>
      </c>
      <c r="M791" s="232">
        <f t="shared" ca="1" si="103"/>
        <v>0.19260615191726005</v>
      </c>
      <c r="N791" s="232">
        <f t="shared" ca="1" si="103"/>
        <v>0.25501175150884314</v>
      </c>
      <c r="O791" s="232">
        <f t="shared" ca="1" si="103"/>
        <v>0.33569233256027481</v>
      </c>
      <c r="P791" s="232">
        <f t="shared" ca="1" si="103"/>
        <v>0.41952675947298085</v>
      </c>
      <c r="Q791" s="232">
        <f t="shared" ca="1" si="103"/>
        <v>0.49842246347203684</v>
      </c>
      <c r="R791" s="232">
        <f t="shared" ca="1" si="103"/>
        <v>0.57101260163624656</v>
      </c>
      <c r="S791" s="232">
        <f t="shared" ca="1" si="103"/>
        <v>0.63969651111708359</v>
      </c>
      <c r="T791" s="232">
        <f t="shared" ca="1" si="103"/>
        <v>0.75401528590583056</v>
      </c>
      <c r="U791" s="232">
        <f t="shared" ca="1" si="103"/>
        <v>0.90368739745550453</v>
      </c>
      <c r="V791" s="232">
        <f t="shared" ca="1" si="103"/>
        <v>1.0606254033686762</v>
      </c>
      <c r="W791" s="232">
        <f t="shared" ca="1" si="103"/>
        <v>1.2099019520592726</v>
      </c>
      <c r="X791" s="232">
        <f t="shared" ca="1" si="103"/>
        <v>1.3483217328836765</v>
      </c>
      <c r="Y791" s="232">
        <f t="shared" ca="1" si="103"/>
        <v>1.4758037211969341</v>
      </c>
      <c r="Z791" s="232">
        <f t="shared" ca="1" si="103"/>
        <v>1.6010777523365458</v>
      </c>
      <c r="AA791" s="232">
        <f t="shared" ca="1" si="103"/>
        <v>1.7258945375836714</v>
      </c>
      <c r="AB791" s="232">
        <f t="shared" ca="1" si="103"/>
        <v>1.8494303097014493</v>
      </c>
      <c r="AC791" s="232">
        <f t="shared" ca="1" si="103"/>
        <v>1.9710887437047173</v>
      </c>
      <c r="AD791" s="232">
        <f t="shared" ca="1" si="103"/>
        <v>2.0895831107400049</v>
      </c>
      <c r="AE791" s="232">
        <f t="shared" ca="1" si="103"/>
        <v>2.1987645672736016</v>
      </c>
      <c r="AF791" s="232">
        <f t="shared" ca="1" si="103"/>
        <v>2.3062503580827212</v>
      </c>
      <c r="AG791" s="232">
        <f t="shared" ca="1" si="103"/>
        <v>2.4121565184784046</v>
      </c>
      <c r="AH791" s="232">
        <f t="shared" ca="1" si="103"/>
        <v>2.51555283861485</v>
      </c>
      <c r="AI791" s="232">
        <f t="shared" ca="1" si="103"/>
        <v>2.6171247480192243</v>
      </c>
      <c r="AJ791" s="232">
        <f t="shared" ca="1" si="103"/>
        <v>2.7166067583915678</v>
      </c>
      <c r="AK791" s="232">
        <f t="shared" ca="1" si="103"/>
        <v>2.8123876592281536</v>
      </c>
      <c r="AL791" s="232">
        <f t="shared" ca="1" si="103"/>
        <v>2.9063091088821951</v>
      </c>
      <c r="AM791" s="232">
        <f t="shared" ca="1" si="103"/>
        <v>2.9984332135088483</v>
      </c>
      <c r="AN791" s="232">
        <f t="shared" ca="1" si="103"/>
        <v>3.0889528437739004</v>
      </c>
      <c r="AO791" s="232">
        <f t="shared" ca="1" si="103"/>
        <v>3.1779123933104332</v>
      </c>
      <c r="AP791" s="232">
        <f t="shared" ca="1" si="103"/>
        <v>3.2648872719650655</v>
      </c>
      <c r="AQ791" s="232">
        <f t="shared" ca="1" si="103"/>
        <v>3.3460542899554468</v>
      </c>
      <c r="AR791" s="232">
        <f t="shared" ca="1" si="103"/>
        <v>3.4251612818334296</v>
      </c>
      <c r="AS791" s="232">
        <f t="shared" ca="1" si="103"/>
        <v>3.5025864269743594</v>
      </c>
      <c r="AT791" s="232">
        <f t="shared" ca="1" si="103"/>
        <v>3.5771555498975052</v>
      </c>
      <c r="AU791" s="232">
        <f t="shared" ca="1" si="103"/>
        <v>3.6494622592028398</v>
      </c>
      <c r="AV791" s="232">
        <f t="shared" ca="1" si="103"/>
        <v>3.719787521153318</v>
      </c>
      <c r="AW791" s="232">
        <f t="shared" ca="1" si="103"/>
        <v>3.7855652725931748</v>
      </c>
      <c r="AX791" s="232">
        <f t="shared" ca="1" si="103"/>
        <v>3.8501891277022655</v>
      </c>
      <c r="AY791" s="232">
        <f t="shared" ca="1" si="103"/>
        <v>3.9135356687071896</v>
      </c>
      <c r="AZ791" s="232">
        <f t="shared" ca="1" si="103"/>
        <v>3.9757011258279897</v>
      </c>
      <c r="BA791" s="232">
        <f t="shared" ca="1" si="103"/>
        <v>4.0348688730380342</v>
      </c>
      <c r="BB791" s="232">
        <f t="shared" ca="1" si="103"/>
        <v>4.0914857827044102</v>
      </c>
      <c r="BC791" s="232">
        <f t="shared" ca="1" si="103"/>
        <v>4.1408271979287399</v>
      </c>
      <c r="BD791" s="232">
        <f t="shared" ca="1" si="103"/>
        <v>4.1893870229178116</v>
      </c>
      <c r="BE791" s="232">
        <f t="shared" ca="1" si="103"/>
        <v>4.2369384746597714</v>
      </c>
      <c r="BF791" s="232">
        <f t="shared" ca="1" si="103"/>
        <v>4.2818918681879774</v>
      </c>
      <c r="BG791" s="232">
        <f t="shared" ca="1" si="103"/>
        <v>4.3259822359776692</v>
      </c>
      <c r="BH791" s="232">
        <f t="shared" ca="1" si="103"/>
        <v>4.3687159914940574</v>
      </c>
      <c r="BI791" s="232">
        <f t="shared" ca="1" si="103"/>
        <v>4.4069507128580323</v>
      </c>
      <c r="BJ791" s="232">
        <f t="shared" ca="1" si="103"/>
        <v>4.4442057489240581</v>
      </c>
      <c r="BK791" s="232">
        <f t="shared" ca="1" si="103"/>
        <v>4.4806632537640612</v>
      </c>
      <c r="BL791" s="232">
        <f t="shared" ca="1" si="103"/>
        <v>4.5163179052594602</v>
      </c>
      <c r="BM791" s="232">
        <f t="shared" ca="1" si="103"/>
        <v>4.5511088564034567</v>
      </c>
      <c r="BN791" s="232">
        <f t="shared" ca="1" si="103"/>
        <v>4.5842278911522074</v>
      </c>
      <c r="BO791" s="232">
        <f t="shared" ca="1" si="103"/>
        <v>4.5937205353828876</v>
      </c>
      <c r="BP791" s="232">
        <f t="shared" ca="1" si="103"/>
        <v>4.6189747958531537</v>
      </c>
      <c r="BQ791" s="232">
        <f t="shared" ca="1" si="103"/>
        <v>4.6436489846660818</v>
      </c>
      <c r="BR791" s="232">
        <f t="shared" ca="1" si="103"/>
        <v>4.6675633081052599</v>
      </c>
      <c r="BS791" s="232">
        <f t="shared" ref="BS791:BZ791" ca="1" si="104">SUM(BS776:BS790)</f>
        <v>4.6877217802759832</v>
      </c>
      <c r="BT791" s="232">
        <f t="shared" ca="1" si="104"/>
        <v>4.7073209150379682</v>
      </c>
      <c r="BU791" s="232">
        <f t="shared" ca="1" si="104"/>
        <v>4.7262013312399667</v>
      </c>
      <c r="BV791" s="232">
        <f t="shared" ca="1" si="104"/>
        <v>4.7385747677786689</v>
      </c>
      <c r="BW791" s="232">
        <f t="shared" ca="1" si="104"/>
        <v>4.7503991868169786</v>
      </c>
      <c r="BX791" s="232">
        <f t="shared" ca="1" si="104"/>
        <v>4.7616887060938158</v>
      </c>
      <c r="BY791" s="232">
        <f t="shared" ca="1" si="104"/>
        <v>4.772399782288586</v>
      </c>
      <c r="BZ791" s="232">
        <f t="shared" ca="1" si="104"/>
        <v>4.7825958897150738</v>
      </c>
      <c r="CA791" s="232"/>
      <c r="CB791" s="232"/>
      <c r="CC791" s="232"/>
      <c r="CD791" s="232"/>
      <c r="CE791" s="232"/>
      <c r="CF791" s="232"/>
      <c r="CG791" s="232"/>
      <c r="CH791" s="232"/>
      <c r="CI791" s="232"/>
      <c r="CJ791" s="232"/>
      <c r="CK791" s="232"/>
      <c r="CL791" s="232"/>
    </row>
    <row r="792" spans="3:90" x14ac:dyDescent="0.15">
      <c r="D792" s="8" t="s">
        <v>312</v>
      </c>
      <c r="G792" s="383">
        <f>G791</f>
        <v>4.3189133292541114E-2</v>
      </c>
      <c r="H792" s="383">
        <f ca="1">H791-G791</f>
        <v>4.0598898889918585E-2</v>
      </c>
      <c r="I792" s="383">
        <f t="shared" ref="I792:BT792" ca="1" si="105">I791-H791</f>
        <v>2.1327073084874179E-2</v>
      </c>
      <c r="J792" s="383">
        <f t="shared" ca="1" si="105"/>
        <v>6.4406061511220886E-3</v>
      </c>
      <c r="K792" s="383">
        <f t="shared" ca="1" si="105"/>
        <v>1.6585530277574312E-2</v>
      </c>
      <c r="L792" s="383">
        <f t="shared" ca="1" si="105"/>
        <v>2.9430678333477761E-2</v>
      </c>
      <c r="M792" s="383">
        <f t="shared" ca="1" si="105"/>
        <v>3.503423188775201E-2</v>
      </c>
      <c r="N792" s="383">
        <f t="shared" ca="1" si="105"/>
        <v>6.2405599591583094E-2</v>
      </c>
      <c r="O792" s="383">
        <f t="shared" ca="1" si="105"/>
        <v>8.0680581051431666E-2</v>
      </c>
      <c r="P792" s="383">
        <f t="shared" ca="1" si="105"/>
        <v>8.3834426912706039E-2</v>
      </c>
      <c r="Q792" s="383">
        <f t="shared" ca="1" si="105"/>
        <v>7.8895703999055988E-2</v>
      </c>
      <c r="R792" s="383">
        <f t="shared" ca="1" si="105"/>
        <v>7.2590138164209728E-2</v>
      </c>
      <c r="S792" s="383">
        <f t="shared" ca="1" si="105"/>
        <v>6.8683909480837024E-2</v>
      </c>
      <c r="T792" s="383">
        <f t="shared" ca="1" si="105"/>
        <v>0.11431877478874697</v>
      </c>
      <c r="U792" s="383">
        <f t="shared" ca="1" si="105"/>
        <v>0.14967211154967397</v>
      </c>
      <c r="V792" s="383">
        <f t="shared" ca="1" si="105"/>
        <v>0.15693800591317164</v>
      </c>
      <c r="W792" s="383">
        <f t="shared" ca="1" si="105"/>
        <v>0.14927654869059648</v>
      </c>
      <c r="X792" s="383">
        <f t="shared" ca="1" si="105"/>
        <v>0.13841978082440387</v>
      </c>
      <c r="Y792" s="383">
        <f t="shared" ca="1" si="105"/>
        <v>0.12748198831325763</v>
      </c>
      <c r="Z792" s="383">
        <f t="shared" ca="1" si="105"/>
        <v>0.12527403113961166</v>
      </c>
      <c r="AA792" s="383">
        <f t="shared" ca="1" si="105"/>
        <v>0.12481678524712558</v>
      </c>
      <c r="AB792" s="383">
        <f t="shared" ca="1" si="105"/>
        <v>0.12353577211777789</v>
      </c>
      <c r="AC792" s="383">
        <f t="shared" ca="1" si="105"/>
        <v>0.12165843400326803</v>
      </c>
      <c r="AD792" s="383">
        <f t="shared" ca="1" si="105"/>
        <v>0.1184943670352876</v>
      </c>
      <c r="AE792" s="383">
        <f t="shared" ca="1" si="105"/>
        <v>0.10918145653359668</v>
      </c>
      <c r="AF792" s="383">
        <f t="shared" ca="1" si="105"/>
        <v>0.10748579080911957</v>
      </c>
      <c r="AG792" s="383">
        <f t="shared" ca="1" si="105"/>
        <v>0.10590616039568346</v>
      </c>
      <c r="AH792" s="383">
        <f t="shared" ca="1" si="105"/>
        <v>0.1033963201364454</v>
      </c>
      <c r="AI792" s="383">
        <f t="shared" ca="1" si="105"/>
        <v>0.10157190940437433</v>
      </c>
      <c r="AJ792" s="383">
        <f t="shared" ca="1" si="105"/>
        <v>9.9482010372343499E-2</v>
      </c>
      <c r="AK792" s="383">
        <f t="shared" ca="1" si="105"/>
        <v>9.5780900836585747E-2</v>
      </c>
      <c r="AL792" s="383">
        <f t="shared" ca="1" si="105"/>
        <v>9.3921449654041478E-2</v>
      </c>
      <c r="AM792" s="383">
        <f t="shared" ca="1" si="105"/>
        <v>9.2124104626653214E-2</v>
      </c>
      <c r="AN792" s="383">
        <f t="shared" ca="1" si="105"/>
        <v>9.0519630265052164E-2</v>
      </c>
      <c r="AO792" s="383">
        <f t="shared" ca="1" si="105"/>
        <v>8.8959549536532734E-2</v>
      </c>
      <c r="AP792" s="383">
        <f t="shared" ca="1" si="105"/>
        <v>8.6974878654632271E-2</v>
      </c>
      <c r="AQ792" s="383">
        <f t="shared" ca="1" si="105"/>
        <v>8.1167017990381396E-2</v>
      </c>
      <c r="AR792" s="383">
        <f t="shared" ca="1" si="105"/>
        <v>7.9106991877982757E-2</v>
      </c>
      <c r="AS792" s="383">
        <f t="shared" ca="1" si="105"/>
        <v>7.7425145140929796E-2</v>
      </c>
      <c r="AT792" s="383">
        <f t="shared" ca="1" si="105"/>
        <v>7.456912292314577E-2</v>
      </c>
      <c r="AU792" s="383">
        <f t="shared" ca="1" si="105"/>
        <v>7.2306709305334671E-2</v>
      </c>
      <c r="AV792" s="383">
        <f t="shared" ca="1" si="105"/>
        <v>7.0325261950478168E-2</v>
      </c>
      <c r="AW792" s="383">
        <f t="shared" ca="1" si="105"/>
        <v>6.5777751439856758E-2</v>
      </c>
      <c r="AX792" s="383">
        <f t="shared" ca="1" si="105"/>
        <v>6.4623855109090744E-2</v>
      </c>
      <c r="AY792" s="383">
        <f t="shared" ca="1" si="105"/>
        <v>6.3346541004924095E-2</v>
      </c>
      <c r="AZ792" s="383">
        <f t="shared" ca="1" si="105"/>
        <v>6.2165457120800127E-2</v>
      </c>
      <c r="BA792" s="383">
        <f t="shared" ca="1" si="105"/>
        <v>5.9167747210044475E-2</v>
      </c>
      <c r="BB792" s="383">
        <f t="shared" ca="1" si="105"/>
        <v>5.6616909666376003E-2</v>
      </c>
      <c r="BC792" s="383">
        <f t="shared" ca="1" si="105"/>
        <v>4.9341415224329666E-2</v>
      </c>
      <c r="BD792" s="383">
        <f t="shared" ca="1" si="105"/>
        <v>4.8559824989071743E-2</v>
      </c>
      <c r="BE792" s="383">
        <f t="shared" ca="1" si="105"/>
        <v>4.7551451741959738E-2</v>
      </c>
      <c r="BF792" s="383">
        <f t="shared" ca="1" si="105"/>
        <v>4.4953393528206043E-2</v>
      </c>
      <c r="BG792" s="383">
        <f t="shared" ca="1" si="105"/>
        <v>4.4090367789691776E-2</v>
      </c>
      <c r="BH792" s="383">
        <f t="shared" ca="1" si="105"/>
        <v>4.273375551638825E-2</v>
      </c>
      <c r="BI792" s="383">
        <f t="shared" ca="1" si="105"/>
        <v>3.8234721363974877E-2</v>
      </c>
      <c r="BJ792" s="383">
        <f t="shared" ca="1" si="105"/>
        <v>3.725503606602576E-2</v>
      </c>
      <c r="BK792" s="383">
        <f t="shared" ca="1" si="105"/>
        <v>3.6457504840003097E-2</v>
      </c>
      <c r="BL792" s="383">
        <f t="shared" ca="1" si="105"/>
        <v>3.5654651495399037E-2</v>
      </c>
      <c r="BM792" s="383">
        <f t="shared" ca="1" si="105"/>
        <v>3.4790951143996551E-2</v>
      </c>
      <c r="BN792" s="383">
        <f t="shared" ca="1" si="105"/>
        <v>3.3119034748750664E-2</v>
      </c>
      <c r="BO792" s="383">
        <f ca="1">BO791-BN791</f>
        <v>9.4926442306801917E-3</v>
      </c>
      <c r="BP792" s="383">
        <f t="shared" ca="1" si="105"/>
        <v>2.5254260470266132E-2</v>
      </c>
      <c r="BQ792" s="383">
        <f t="shared" ca="1" si="105"/>
        <v>2.4674188812928044E-2</v>
      </c>
      <c r="BR792" s="383">
        <f t="shared" ca="1" si="105"/>
        <v>2.3914323439178098E-2</v>
      </c>
      <c r="BS792" s="383">
        <f t="shared" ca="1" si="105"/>
        <v>2.0158472170723307E-2</v>
      </c>
      <c r="BT792" s="383">
        <f t="shared" ca="1" si="105"/>
        <v>1.9599134761985049E-2</v>
      </c>
      <c r="BU792" s="383">
        <f t="shared" ref="BU792:BZ792" ca="1" si="106">BU791-BT791</f>
        <v>1.8880416201998429E-2</v>
      </c>
      <c r="BV792" s="383">
        <f t="shared" ca="1" si="106"/>
        <v>1.2373436538702265E-2</v>
      </c>
      <c r="BW792" s="383">
        <f t="shared" ca="1" si="106"/>
        <v>1.1824419038309664E-2</v>
      </c>
      <c r="BX792" s="383">
        <f t="shared" ca="1" si="106"/>
        <v>1.128951927683719E-2</v>
      </c>
      <c r="BY792" s="383">
        <f t="shared" ca="1" si="106"/>
        <v>1.0711076194770186E-2</v>
      </c>
      <c r="BZ792" s="383">
        <f t="shared" ca="1" si="106"/>
        <v>1.0196107426487799E-2</v>
      </c>
      <c r="CA792" s="232"/>
      <c r="CB792" s="232"/>
      <c r="CC792" s="232"/>
      <c r="CD792" s="232"/>
      <c r="CE792" s="232"/>
      <c r="CF792" s="232"/>
      <c r="CG792" s="232"/>
      <c r="CH792" s="232"/>
      <c r="CI792" s="232"/>
      <c r="CJ792" s="232"/>
      <c r="CK792" s="232"/>
      <c r="CL792" s="232"/>
    </row>
    <row r="793" spans="3:90" x14ac:dyDescent="0.15">
      <c r="G793" s="232"/>
      <c r="H793" s="232"/>
      <c r="I793" s="232"/>
      <c r="J793" s="232"/>
      <c r="K793" s="232"/>
      <c r="L793" s="232"/>
      <c r="M793" s="232"/>
      <c r="N793" s="232"/>
      <c r="O793" s="232"/>
      <c r="P793" s="232"/>
      <c r="Q793" s="232"/>
      <c r="R793" s="232"/>
      <c r="S793" s="232"/>
      <c r="T793" s="232"/>
      <c r="U793" s="232"/>
      <c r="V793" s="232"/>
      <c r="W793" s="232"/>
      <c r="X793" s="232"/>
      <c r="Y793" s="232"/>
      <c r="Z793" s="232"/>
      <c r="AA793" s="232"/>
      <c r="AB793" s="232"/>
      <c r="AC793" s="232"/>
      <c r="AD793" s="232"/>
      <c r="AE793" s="232"/>
      <c r="AF793" s="232"/>
      <c r="AG793" s="232"/>
      <c r="AH793" s="232"/>
      <c r="AI793" s="232"/>
      <c r="AJ793" s="232"/>
      <c r="AK793" s="232"/>
      <c r="AL793" s="232"/>
      <c r="AM793" s="232"/>
      <c r="AN793" s="232"/>
      <c r="AO793" s="232"/>
      <c r="AP793" s="232"/>
      <c r="AQ793" s="232"/>
      <c r="AR793" s="232"/>
      <c r="AS793" s="232"/>
      <c r="AT793" s="232"/>
      <c r="AU793" s="232"/>
      <c r="AV793" s="232"/>
      <c r="AW793" s="232"/>
      <c r="AX793" s="232"/>
      <c r="AY793" s="232"/>
      <c r="AZ793" s="232"/>
      <c r="BA793" s="232"/>
      <c r="BB793" s="232"/>
      <c r="BC793" s="232"/>
      <c r="BD793" s="232"/>
      <c r="BE793" s="232"/>
      <c r="BF793" s="232"/>
      <c r="BG793" s="232"/>
      <c r="BH793" s="232"/>
      <c r="BI793" s="232"/>
      <c r="BJ793" s="232"/>
      <c r="BK793" s="232"/>
      <c r="BL793" s="232"/>
      <c r="BM793" s="232"/>
      <c r="BN793" s="232"/>
      <c r="BO793" s="232"/>
      <c r="BP793" s="232"/>
      <c r="BQ793" s="232"/>
      <c r="BR793" s="232"/>
      <c r="BS793" s="232"/>
      <c r="BT793" s="232"/>
      <c r="BU793" s="232"/>
      <c r="BV793" s="232"/>
      <c r="BW793" s="232"/>
      <c r="BX793" s="232"/>
      <c r="BY793" s="232"/>
      <c r="BZ793" s="232"/>
      <c r="CA793" s="232"/>
      <c r="CB793" s="232"/>
      <c r="CC793" s="232"/>
      <c r="CD793" s="232"/>
      <c r="CE793" s="232"/>
      <c r="CF793" s="232"/>
      <c r="CG793" s="232"/>
      <c r="CH793" s="232"/>
      <c r="CI793" s="232"/>
      <c r="CJ793" s="232"/>
      <c r="CK793" s="232"/>
      <c r="CL793" s="232"/>
    </row>
    <row r="794" spans="3:90" x14ac:dyDescent="0.15">
      <c r="C794" s="87" t="s">
        <v>553</v>
      </c>
      <c r="G794" s="232"/>
      <c r="H794" s="232"/>
      <c r="I794" s="232"/>
      <c r="J794" s="232"/>
      <c r="K794" s="232"/>
      <c r="L794" s="232"/>
      <c r="M794" s="232"/>
      <c r="N794" s="232"/>
      <c r="O794" s="232"/>
      <c r="P794" s="232"/>
      <c r="Q794" s="232"/>
      <c r="R794" s="232"/>
      <c r="S794" s="232"/>
      <c r="T794" s="232"/>
      <c r="U794" s="232"/>
      <c r="V794" s="232"/>
      <c r="W794" s="232"/>
      <c r="X794" s="232"/>
      <c r="Y794" s="232"/>
      <c r="Z794" s="232"/>
      <c r="AA794" s="232"/>
      <c r="AB794" s="232"/>
      <c r="AC794" s="232"/>
      <c r="AD794" s="232"/>
      <c r="AE794" s="232"/>
      <c r="AF794" s="232"/>
      <c r="AG794" s="232"/>
      <c r="AH794" s="232"/>
      <c r="AI794" s="232"/>
      <c r="AJ794" s="232"/>
      <c r="AK794" s="232"/>
      <c r="AL794" s="232"/>
      <c r="AM794" s="232"/>
      <c r="AN794" s="232"/>
      <c r="AO794" s="232"/>
      <c r="AP794" s="232"/>
      <c r="AQ794" s="232"/>
      <c r="AR794" s="232"/>
      <c r="AS794" s="232"/>
      <c r="AT794" s="232"/>
      <c r="AU794" s="232"/>
      <c r="AV794" s="232"/>
      <c r="AW794" s="232"/>
      <c r="AX794" s="232"/>
      <c r="AY794" s="232"/>
      <c r="AZ794" s="232"/>
      <c r="BA794" s="232"/>
      <c r="BB794" s="232"/>
      <c r="BC794" s="232"/>
      <c r="BD794" s="232"/>
      <c r="BE794" s="232"/>
      <c r="BF794" s="232"/>
      <c r="BG794" s="232"/>
      <c r="BH794" s="232"/>
      <c r="BI794" s="232"/>
      <c r="BJ794" s="232"/>
      <c r="BK794" s="232"/>
      <c r="BL794" s="232"/>
      <c r="BM794" s="232"/>
      <c r="BN794" s="232"/>
      <c r="BO794" s="232"/>
      <c r="BP794" s="232"/>
      <c r="BQ794" s="232"/>
      <c r="BR794" s="232"/>
      <c r="BS794" s="232"/>
      <c r="BT794" s="232"/>
      <c r="BU794" s="232"/>
      <c r="BV794" s="232"/>
      <c r="BW794" s="232"/>
      <c r="BX794" s="232"/>
      <c r="BY794" s="232"/>
      <c r="BZ794" s="232"/>
      <c r="CA794" s="232"/>
      <c r="CB794" s="232"/>
      <c r="CC794" s="232"/>
      <c r="CD794" s="232"/>
      <c r="CE794" s="232"/>
      <c r="CF794" s="232"/>
      <c r="CG794" s="232"/>
      <c r="CH794" s="232"/>
      <c r="CI794" s="232"/>
      <c r="CJ794" s="232"/>
      <c r="CK794" s="232"/>
      <c r="CL794" s="232"/>
    </row>
    <row r="795" spans="3:90" x14ac:dyDescent="0.15">
      <c r="D795" s="8" t="s">
        <v>540</v>
      </c>
      <c r="E795" s="140">
        <v>7.4999999999999997E-3</v>
      </c>
      <c r="F795" s="232"/>
      <c r="G795" s="232">
        <f t="shared" ref="G795:BR798" si="107">$E795*G632</f>
        <v>4.3189133292541114E-2</v>
      </c>
      <c r="H795" s="232">
        <f t="shared" ca="1" si="107"/>
        <v>7.6503465033784426E-2</v>
      </c>
      <c r="I795" s="232">
        <f t="shared" ca="1" si="107"/>
        <v>8.6019638755261599E-2</v>
      </c>
      <c r="J795" s="232">
        <f t="shared" ca="1" si="107"/>
        <v>8.0258649759600079E-2</v>
      </c>
      <c r="K795" s="232">
        <f t="shared" ca="1" si="107"/>
        <v>7.1378107894500498E-2</v>
      </c>
      <c r="L795" s="232">
        <f t="shared" ca="1" si="107"/>
        <v>6.5800392983982089E-2</v>
      </c>
      <c r="M795" s="232">
        <f t="shared" ca="1" si="107"/>
        <v>6.3960820128484003E-2</v>
      </c>
      <c r="N795" s="232">
        <f t="shared" ca="1" si="107"/>
        <v>6.3719320405123278E-2</v>
      </c>
      <c r="O795" s="232">
        <f t="shared" ca="1" si="107"/>
        <v>6.3200063879124885E-2</v>
      </c>
      <c r="P795" s="232">
        <f t="shared" ca="1" si="107"/>
        <v>6.1878103064990558E-2</v>
      </c>
      <c r="Q795" s="232">
        <f t="shared" ca="1" si="107"/>
        <v>6.0337554140940421E-2</v>
      </c>
      <c r="R795" s="232">
        <f t="shared" ca="1" si="107"/>
        <v>5.856300840005399E-2</v>
      </c>
      <c r="S795" s="232">
        <f t="shared" ca="1" si="107"/>
        <v>5.7405428463051404E-2</v>
      </c>
      <c r="T795" s="232">
        <f t="shared" ca="1" si="107"/>
        <v>5.6664125228703136E-2</v>
      </c>
      <c r="U795" s="232">
        <f t="shared" ca="1" si="107"/>
        <v>5.599421310034066E-2</v>
      </c>
      <c r="V795" s="232">
        <f t="shared" ca="1" si="107"/>
        <v>5.5187058856010988E-2</v>
      </c>
      <c r="W795" s="232">
        <f t="shared" ca="1" si="107"/>
        <v>5.4244501186147737E-2</v>
      </c>
      <c r="X795" s="232">
        <f t="shared" ca="1" si="107"/>
        <v>5.3256387791008782E-2</v>
      </c>
      <c r="Y795" s="232">
        <f t="shared" ca="1" si="107"/>
        <v>5.2288133526537238E-2</v>
      </c>
      <c r="Z795" s="232">
        <f t="shared" ca="1" si="107"/>
        <v>5.135189891788438E-2</v>
      </c>
      <c r="AA795" s="232">
        <f t="shared" ca="1" si="107"/>
        <v>5.0408598426005126E-2</v>
      </c>
      <c r="AB795" s="232">
        <f t="shared" ca="1" si="107"/>
        <v>4.9408295483778786E-2</v>
      </c>
      <c r="AC795" s="232">
        <f t="shared" ca="1" si="107"/>
        <v>4.8365664710416333E-2</v>
      </c>
      <c r="AD795" s="232">
        <f t="shared" ca="1" si="107"/>
        <v>4.6827939194664173E-2</v>
      </c>
      <c r="AE795" s="232">
        <f t="shared" ca="1" si="107"/>
        <v>4.5638489270047648E-2</v>
      </c>
      <c r="AF795" s="232">
        <f t="shared" ca="1" si="107"/>
        <v>4.4854884302010192E-2</v>
      </c>
      <c r="AG795" s="232">
        <f t="shared" ca="1" si="107"/>
        <v>4.4287462273207429E-2</v>
      </c>
      <c r="AH795" s="232">
        <f t="shared" ca="1" si="107"/>
        <v>4.3734678231959881E-2</v>
      </c>
      <c r="AI795" s="232">
        <f t="shared" ca="1" si="107"/>
        <v>4.3109694260972817E-2</v>
      </c>
      <c r="AJ795" s="232">
        <f t="shared" ca="1" si="107"/>
        <v>4.2420825790501902E-2</v>
      </c>
      <c r="AK795" s="232">
        <f t="shared" ca="1" si="107"/>
        <v>4.1708703122361239E-2</v>
      </c>
      <c r="AL795" s="232">
        <f t="shared" ca="1" si="107"/>
        <v>4.100218133302258E-2</v>
      </c>
      <c r="AM795" s="232">
        <f t="shared" ca="1" si="107"/>
        <v>4.0298947266197142E-2</v>
      </c>
      <c r="AN795" s="232">
        <f t="shared" ca="1" si="107"/>
        <v>3.9577587542915231E-2</v>
      </c>
      <c r="AO795" s="232">
        <f t="shared" ca="1" si="107"/>
        <v>3.8837985191583699E-2</v>
      </c>
      <c r="AP795" s="232">
        <f t="shared" ca="1" si="107"/>
        <v>3.7781720852297758E-2</v>
      </c>
      <c r="AQ795" s="232">
        <f t="shared" ca="1" si="107"/>
        <v>3.6965407051204886E-2</v>
      </c>
      <c r="AR795" s="232">
        <f t="shared" ca="1" si="107"/>
        <v>3.6291703383113792E-2</v>
      </c>
      <c r="AS795" s="232">
        <f t="shared" ca="1" si="107"/>
        <v>3.5714994482837284E-2</v>
      </c>
      <c r="AT795" s="232">
        <f t="shared" ca="1" si="107"/>
        <v>3.5155621858863298E-2</v>
      </c>
      <c r="AU795" s="232">
        <f t="shared" ca="1" si="107"/>
        <v>3.4566371402502773E-2</v>
      </c>
      <c r="AV795" s="232">
        <f t="shared" ca="1" si="107"/>
        <v>3.3943913790058899E-2</v>
      </c>
      <c r="AW795" s="232">
        <f t="shared" ca="1" si="107"/>
        <v>3.3298409844432518E-2</v>
      </c>
      <c r="AX795" s="232">
        <f t="shared" ca="1" si="107"/>
        <v>3.2631223952049739E-2</v>
      </c>
      <c r="AY795" s="232">
        <f t="shared" ca="1" si="107"/>
        <v>3.1931049331234515E-2</v>
      </c>
      <c r="AZ795" s="232">
        <f t="shared" ca="1" si="107"/>
        <v>3.1181489585036148E-2</v>
      </c>
      <c r="BA795" s="232">
        <f t="shared" ca="1" si="107"/>
        <v>3.0405443370837851E-2</v>
      </c>
      <c r="BB795" s="232">
        <f t="shared" ca="1" si="107"/>
        <v>2.9407189990283737E-2</v>
      </c>
      <c r="BC795" s="232">
        <f t="shared" ca="1" si="107"/>
        <v>2.8593129297598156E-2</v>
      </c>
      <c r="BD795" s="232">
        <f t="shared" ca="1" si="107"/>
        <v>2.7877648305326543E-2</v>
      </c>
      <c r="BE795" s="232">
        <f t="shared" ca="1" si="107"/>
        <v>2.723118285934685E-2</v>
      </c>
      <c r="BF795" s="232">
        <f t="shared" ca="1" si="107"/>
        <v>2.6597369154602788E-2</v>
      </c>
      <c r="BG795" s="232">
        <f t="shared" ca="1" si="107"/>
        <v>2.5942361266593359E-2</v>
      </c>
      <c r="BH795" s="232">
        <f t="shared" ca="1" si="107"/>
        <v>2.5146101521888824E-2</v>
      </c>
      <c r="BI795" s="232">
        <f t="shared" ca="1" si="107"/>
        <v>2.4035512944008179E-2</v>
      </c>
      <c r="BJ795" s="232">
        <f t="shared" ca="1" si="107"/>
        <v>2.2781921794111062E-2</v>
      </c>
      <c r="BK795" s="232">
        <f t="shared" ca="1" si="107"/>
        <v>2.1568691850348088E-2</v>
      </c>
      <c r="BL795" s="232">
        <f t="shared" ca="1" si="107"/>
        <v>2.0463572997708332E-2</v>
      </c>
      <c r="BM795" s="232">
        <f t="shared" ca="1" si="107"/>
        <v>1.9479722188539484E-2</v>
      </c>
      <c r="BN795" s="232">
        <f t="shared" ca="1" si="107"/>
        <v>1.8379017790913589E-2</v>
      </c>
      <c r="BO795" s="232">
        <f t="shared" si="107"/>
        <v>0</v>
      </c>
      <c r="BP795" s="232">
        <f t="shared" si="107"/>
        <v>0</v>
      </c>
      <c r="BQ795" s="232">
        <f t="shared" si="107"/>
        <v>0</v>
      </c>
      <c r="BR795" s="232">
        <f t="shared" si="107"/>
        <v>0</v>
      </c>
      <c r="BS795" s="232">
        <f t="shared" ref="BS795:DA797" si="108">$E795*BS632</f>
        <v>0</v>
      </c>
      <c r="BT795" s="232">
        <f t="shared" si="108"/>
        <v>0</v>
      </c>
      <c r="BU795" s="232">
        <f t="shared" si="108"/>
        <v>0</v>
      </c>
      <c r="BV795" s="232"/>
      <c r="BW795" s="232"/>
      <c r="BX795" s="232"/>
      <c r="BY795" s="232"/>
      <c r="BZ795" s="232"/>
      <c r="CA795" s="232"/>
      <c r="CB795" s="232"/>
      <c r="CC795" s="232"/>
      <c r="CD795" s="232"/>
      <c r="CE795" s="232"/>
      <c r="CF795" s="232"/>
      <c r="CG795" s="232"/>
      <c r="CH795" s="232"/>
      <c r="CI795" s="232"/>
      <c r="CJ795" s="232"/>
      <c r="CK795" s="232"/>
      <c r="CL795" s="232"/>
    </row>
    <row r="796" spans="3:90" x14ac:dyDescent="0.15">
      <c r="D796" s="8" t="s">
        <v>541</v>
      </c>
      <c r="E796" s="140">
        <v>5.7500000000000002E-2</v>
      </c>
      <c r="F796" s="232"/>
      <c r="G796" s="232">
        <f t="shared" si="107"/>
        <v>0</v>
      </c>
      <c r="H796" s="232">
        <f t="shared" ca="1" si="107"/>
        <v>7.2845671486752679E-3</v>
      </c>
      <c r="I796" s="232">
        <f t="shared" ca="1" si="107"/>
        <v>1.2903584435698306E-2</v>
      </c>
      <c r="J796" s="232">
        <f t="shared" ca="1" si="107"/>
        <v>1.4508645736720787E-2</v>
      </c>
      <c r="K796" s="232">
        <f t="shared" ca="1" si="107"/>
        <v>1.3536958926119213E-2</v>
      </c>
      <c r="L796" s="232">
        <f t="shared" ca="1" si="107"/>
        <v>1.2039107531539086E-2</v>
      </c>
      <c r="M796" s="232">
        <f t="shared" ca="1" si="107"/>
        <v>1.1098332949964979E-2</v>
      </c>
      <c r="N796" s="232">
        <f t="shared" ca="1" si="107"/>
        <v>1.0788058328337636E-2</v>
      </c>
      <c r="O796" s="232">
        <f t="shared" ca="1" si="107"/>
        <v>1.074732537499746E-2</v>
      </c>
      <c r="P796" s="232">
        <f t="shared" ca="1" si="107"/>
        <v>1.0659744107612399E-2</v>
      </c>
      <c r="Q796" s="232">
        <f t="shared" ca="1" si="107"/>
        <v>1.0436773383628408E-2</v>
      </c>
      <c r="R796" s="232">
        <f t="shared" ca="1" si="107"/>
        <v>1.0176934131771951E-2</v>
      </c>
      <c r="S796" s="232">
        <f t="shared" ca="1" si="107"/>
        <v>8.9796612880082803E-3</v>
      </c>
      <c r="T796" s="232">
        <f t="shared" ca="1" si="107"/>
        <v>8.8021656976678825E-3</v>
      </c>
      <c r="U796" s="232">
        <f t="shared" ca="1" si="107"/>
        <v>8.6884992017344804E-3</v>
      </c>
      <c r="V796" s="232">
        <f t="shared" ca="1" si="107"/>
        <v>8.5857793420522355E-3</v>
      </c>
      <c r="W796" s="232">
        <f t="shared" ca="1" si="107"/>
        <v>8.4620156912550183E-3</v>
      </c>
      <c r="X796" s="232">
        <f t="shared" ca="1" si="107"/>
        <v>8.3174901818759885E-3</v>
      </c>
      <c r="Y796" s="232">
        <f t="shared" ca="1" si="107"/>
        <v>8.1659794612880133E-3</v>
      </c>
      <c r="Z796" s="232">
        <f t="shared" ca="1" si="107"/>
        <v>8.0175138074023763E-3</v>
      </c>
      <c r="AA796" s="232">
        <f t="shared" ca="1" si="107"/>
        <v>7.8739578340756046E-3</v>
      </c>
      <c r="AB796" s="232">
        <f t="shared" ca="1" si="107"/>
        <v>7.7293184253207862E-3</v>
      </c>
      <c r="AC796" s="232">
        <f t="shared" ca="1" si="107"/>
        <v>7.575938640846081E-3</v>
      </c>
      <c r="AD796" s="232">
        <f t="shared" ca="1" si="107"/>
        <v>7.4160685889305047E-3</v>
      </c>
      <c r="AE796" s="232">
        <f t="shared" ca="1" si="107"/>
        <v>6.8212698093560809E-3</v>
      </c>
      <c r="AF796" s="232">
        <f t="shared" ca="1" si="107"/>
        <v>6.6480066036702749E-3</v>
      </c>
      <c r="AG796" s="232">
        <f t="shared" ca="1" si="107"/>
        <v>6.5338614799928191E-3</v>
      </c>
      <c r="AH796" s="232">
        <f t="shared" ca="1" si="107"/>
        <v>6.451207004463882E-3</v>
      </c>
      <c r="AI796" s="232">
        <f t="shared" ca="1" si="107"/>
        <v>6.3706847957888226E-3</v>
      </c>
      <c r="AJ796" s="232">
        <f t="shared" ca="1" si="107"/>
        <v>6.2796454640150412E-3</v>
      </c>
      <c r="AK796" s="232">
        <f t="shared" ca="1" si="107"/>
        <v>6.179300290149777E-3</v>
      </c>
      <c r="AL796" s="232">
        <f t="shared" ca="1" si="107"/>
        <v>6.0755677548239547E-3</v>
      </c>
      <c r="AM796" s="232">
        <f t="shared" ca="1" si="107"/>
        <v>5.9726510808436233E-3</v>
      </c>
      <c r="AN796" s="232">
        <f t="shared" ca="1" si="107"/>
        <v>5.8702133184427175E-3</v>
      </c>
      <c r="AO796" s="232">
        <f t="shared" ca="1" si="107"/>
        <v>5.7651352520846529E-3</v>
      </c>
      <c r="AP796" s="232">
        <f t="shared" ca="1" si="107"/>
        <v>5.657399842907359E-3</v>
      </c>
      <c r="AQ796" s="232">
        <f t="shared" ca="1" si="107"/>
        <v>4.6345577578818598E-3</v>
      </c>
      <c r="AR796" s="232">
        <f t="shared" ca="1" si="107"/>
        <v>4.5344232649477999E-3</v>
      </c>
      <c r="AS796" s="232">
        <f t="shared" ca="1" si="107"/>
        <v>4.451782281661959E-3</v>
      </c>
      <c r="AT796" s="232">
        <f t="shared" ca="1" si="107"/>
        <v>4.3810393232280405E-3</v>
      </c>
      <c r="AU796" s="232">
        <f t="shared" ca="1" si="107"/>
        <v>4.3124229480205655E-3</v>
      </c>
      <c r="AV796" s="232">
        <f t="shared" ca="1" si="107"/>
        <v>4.2401415587070071E-3</v>
      </c>
      <c r="AW796" s="232">
        <f t="shared" ca="1" si="107"/>
        <v>4.1637867582472255E-3</v>
      </c>
      <c r="AX796" s="232">
        <f t="shared" ca="1" si="107"/>
        <v>4.0846049409170564E-3</v>
      </c>
      <c r="AY796" s="232">
        <f t="shared" ca="1" si="107"/>
        <v>4.0027634714514355E-3</v>
      </c>
      <c r="AZ796" s="232">
        <f t="shared" ca="1" si="107"/>
        <v>3.9168753846314337E-3</v>
      </c>
      <c r="BA796" s="232">
        <f t="shared" ca="1" si="107"/>
        <v>3.8249293890977678E-3</v>
      </c>
      <c r="BB796" s="232">
        <f t="shared" ca="1" si="107"/>
        <v>3.7297343868227767E-3</v>
      </c>
      <c r="BC796" s="232">
        <f t="shared" ca="1" si="107"/>
        <v>2.7054614791061039E-3</v>
      </c>
      <c r="BD796" s="232">
        <f t="shared" ca="1" si="107"/>
        <v>2.6305678953790308E-3</v>
      </c>
      <c r="BE796" s="232">
        <f t="shared" ca="1" si="107"/>
        <v>2.5647436440900421E-3</v>
      </c>
      <c r="BF796" s="232">
        <f t="shared" ca="1" si="107"/>
        <v>2.5052688230599103E-3</v>
      </c>
      <c r="BG796" s="232">
        <f t="shared" ca="1" si="107"/>
        <v>2.4469579622234568E-3</v>
      </c>
      <c r="BH796" s="232">
        <f t="shared" ca="1" si="107"/>
        <v>2.3866972365265892E-3</v>
      </c>
      <c r="BI796" s="232">
        <f t="shared" ca="1" si="107"/>
        <v>2.3134413400137722E-3</v>
      </c>
      <c r="BJ796" s="232">
        <f t="shared" ca="1" si="107"/>
        <v>2.2112671908487524E-3</v>
      </c>
      <c r="BK796" s="232">
        <f t="shared" ca="1" si="107"/>
        <v>2.0959368050582176E-3</v>
      </c>
      <c r="BL796" s="232">
        <f t="shared" ca="1" si="107"/>
        <v>1.9843196502320241E-3</v>
      </c>
      <c r="BM796" s="232">
        <f t="shared" ca="1" si="107"/>
        <v>1.8826487157891664E-3</v>
      </c>
      <c r="BN796" s="232">
        <f t="shared" ca="1" si="107"/>
        <v>1.7921344413456325E-3</v>
      </c>
      <c r="BO796" s="232">
        <f t="shared" ca="1" si="107"/>
        <v>1.6908696367640504E-3</v>
      </c>
      <c r="BP796" s="232">
        <f t="shared" ca="1" si="107"/>
        <v>0</v>
      </c>
      <c r="BQ796" s="232">
        <f t="shared" ca="1" si="107"/>
        <v>0</v>
      </c>
      <c r="BR796" s="232">
        <f t="shared" ca="1" si="107"/>
        <v>0</v>
      </c>
      <c r="BS796" s="232">
        <f t="shared" ca="1" si="108"/>
        <v>0</v>
      </c>
      <c r="BT796" s="232">
        <f t="shared" ca="1" si="108"/>
        <v>0</v>
      </c>
      <c r="BU796" s="232">
        <f t="shared" ca="1" si="108"/>
        <v>0</v>
      </c>
      <c r="BV796" s="232"/>
      <c r="BW796" s="232"/>
      <c r="BX796" s="232"/>
      <c r="BY796" s="232"/>
      <c r="BZ796" s="232"/>
      <c r="CA796" s="232"/>
      <c r="CB796" s="232"/>
      <c r="CC796" s="232"/>
      <c r="CD796" s="232"/>
      <c r="CE796" s="232"/>
      <c r="CF796" s="232"/>
      <c r="CG796" s="232"/>
      <c r="CH796" s="232"/>
      <c r="CI796" s="232"/>
      <c r="CJ796" s="232"/>
      <c r="CK796" s="232"/>
      <c r="CL796" s="232"/>
    </row>
    <row r="797" spans="3:90" x14ac:dyDescent="0.15">
      <c r="D797" s="8" t="s">
        <v>542</v>
      </c>
      <c r="E797" s="140">
        <v>5.7500000000000002E-2</v>
      </c>
      <c r="F797" s="232"/>
      <c r="G797" s="232">
        <f t="shared" si="107"/>
        <v>0</v>
      </c>
      <c r="H797" s="232">
        <f t="shared" ca="1" si="107"/>
        <v>0</v>
      </c>
      <c r="I797" s="232">
        <f t="shared" ca="1" si="107"/>
        <v>6.1918820763739776E-3</v>
      </c>
      <c r="J797" s="232">
        <f t="shared" ca="1" si="107"/>
        <v>1.096804677034356E-2</v>
      </c>
      <c r="K797" s="232">
        <f t="shared" ca="1" si="107"/>
        <v>1.2332348876212668E-2</v>
      </c>
      <c r="L797" s="232">
        <f t="shared" ca="1" si="107"/>
        <v>1.150641508720133E-2</v>
      </c>
      <c r="M797" s="232">
        <f t="shared" ca="1" si="107"/>
        <v>1.0233241401808223E-2</v>
      </c>
      <c r="N797" s="232">
        <f t="shared" ca="1" si="107"/>
        <v>9.4335830074702316E-3</v>
      </c>
      <c r="O797" s="232">
        <f t="shared" ca="1" si="107"/>
        <v>9.1698495790869909E-3</v>
      </c>
      <c r="P797" s="232">
        <f t="shared" ca="1" si="107"/>
        <v>9.1352265687478403E-3</v>
      </c>
      <c r="Q797" s="232">
        <f t="shared" ca="1" si="107"/>
        <v>9.0607824914705377E-3</v>
      </c>
      <c r="R797" s="232">
        <f t="shared" ca="1" si="107"/>
        <v>8.8712573760841469E-3</v>
      </c>
      <c r="S797" s="232">
        <f t="shared" ca="1" si="107"/>
        <v>8.6503940120061587E-3</v>
      </c>
      <c r="T797" s="232">
        <f t="shared" ca="1" si="107"/>
        <v>7.6327120948070379E-3</v>
      </c>
      <c r="U797" s="232">
        <f t="shared" ca="1" si="107"/>
        <v>7.4818408430176999E-3</v>
      </c>
      <c r="V797" s="232">
        <f t="shared" ca="1" si="107"/>
        <v>7.3852243214743091E-3</v>
      </c>
      <c r="W797" s="232">
        <f t="shared" ca="1" si="107"/>
        <v>7.2979124407443995E-3</v>
      </c>
      <c r="X797" s="232">
        <f t="shared" ca="1" si="107"/>
        <v>7.1927133375667652E-3</v>
      </c>
      <c r="Y797" s="232">
        <f t="shared" ca="1" si="107"/>
        <v>7.0698666545945896E-3</v>
      </c>
      <c r="Z797" s="232">
        <f t="shared" ca="1" si="107"/>
        <v>6.9410825420948121E-3</v>
      </c>
      <c r="AA797" s="232">
        <f t="shared" ca="1" si="107"/>
        <v>6.8148867362920204E-3</v>
      </c>
      <c r="AB797" s="232">
        <f t="shared" ca="1" si="107"/>
        <v>6.6928641589642643E-3</v>
      </c>
      <c r="AC797" s="232">
        <f t="shared" ca="1" si="107"/>
        <v>6.5699206615226682E-3</v>
      </c>
      <c r="AD797" s="232">
        <f t="shared" ca="1" si="107"/>
        <v>6.4395478447191691E-3</v>
      </c>
      <c r="AE797" s="232">
        <f t="shared" ca="1" si="107"/>
        <v>6.3036583005909291E-3</v>
      </c>
      <c r="AF797" s="232">
        <f t="shared" ca="1" si="107"/>
        <v>5.7980793379526696E-3</v>
      </c>
      <c r="AG797" s="232">
        <f t="shared" ca="1" si="107"/>
        <v>5.6508056131197339E-3</v>
      </c>
      <c r="AH797" s="232">
        <f t="shared" ca="1" si="107"/>
        <v>5.5537822579938955E-3</v>
      </c>
      <c r="AI797" s="232">
        <f t="shared" ca="1" si="107"/>
        <v>5.4835259537942991E-3</v>
      </c>
      <c r="AJ797" s="232">
        <f t="shared" ca="1" si="107"/>
        <v>5.4150820764204992E-3</v>
      </c>
      <c r="AK797" s="232">
        <f t="shared" ca="1" si="107"/>
        <v>5.3376986444127845E-3</v>
      </c>
      <c r="AL797" s="232">
        <f t="shared" ca="1" si="107"/>
        <v>5.2524052466273105E-3</v>
      </c>
      <c r="AM797" s="232">
        <f t="shared" ca="1" si="107"/>
        <v>5.164232591600362E-3</v>
      </c>
      <c r="AN797" s="232">
        <f t="shared" ca="1" si="107"/>
        <v>5.0767534187170799E-3</v>
      </c>
      <c r="AO797" s="232">
        <f t="shared" ca="1" si="107"/>
        <v>4.9896813206763094E-3</v>
      </c>
      <c r="AP797" s="232">
        <f t="shared" ca="1" si="107"/>
        <v>4.9003649642719548E-3</v>
      </c>
      <c r="AQ797" s="232">
        <f t="shared" ca="1" si="107"/>
        <v>4.6390678711840348E-3</v>
      </c>
      <c r="AR797" s="232">
        <f t="shared" ca="1" si="107"/>
        <v>3.8003373614631246E-3</v>
      </c>
      <c r="AS797" s="232">
        <f t="shared" ca="1" si="107"/>
        <v>3.7182270772571956E-3</v>
      </c>
      <c r="AT797" s="232">
        <f t="shared" ca="1" si="107"/>
        <v>3.6504614709628068E-3</v>
      </c>
      <c r="AU797" s="232">
        <f t="shared" ca="1" si="107"/>
        <v>3.592452245046993E-3</v>
      </c>
      <c r="AV797" s="232">
        <f t="shared" ca="1" si="107"/>
        <v>3.5361868173768634E-3</v>
      </c>
      <c r="AW797" s="232">
        <f t="shared" ca="1" si="107"/>
        <v>3.4769160781397456E-3</v>
      </c>
      <c r="AX797" s="232">
        <f t="shared" ca="1" si="107"/>
        <v>3.4143051417627247E-3</v>
      </c>
      <c r="AY797" s="232">
        <f t="shared" ca="1" si="107"/>
        <v>3.3493760515519856E-3</v>
      </c>
      <c r="AZ797" s="232">
        <f t="shared" ca="1" si="107"/>
        <v>3.2822660465901769E-3</v>
      </c>
      <c r="BA797" s="232">
        <f t="shared" ca="1" si="107"/>
        <v>3.2118378153977757E-3</v>
      </c>
      <c r="BB797" s="232">
        <f t="shared" ca="1" si="107"/>
        <v>3.1364420990601695E-3</v>
      </c>
      <c r="BC797" s="232">
        <f t="shared" ca="1" si="107"/>
        <v>2.9837875094582216E-3</v>
      </c>
      <c r="BD797" s="232">
        <f t="shared" ca="1" si="107"/>
        <v>2.1643691832848831E-3</v>
      </c>
      <c r="BE797" s="232">
        <f t="shared" ca="1" si="107"/>
        <v>2.1044543163032245E-3</v>
      </c>
      <c r="BF797" s="232">
        <f t="shared" ca="1" si="107"/>
        <v>2.0517949152720335E-3</v>
      </c>
      <c r="BG797" s="232">
        <f t="shared" ca="1" si="107"/>
        <v>2.0042150584479281E-3</v>
      </c>
      <c r="BH797" s="232">
        <f t="shared" ca="1" si="107"/>
        <v>1.9575663697787658E-3</v>
      </c>
      <c r="BI797" s="232">
        <f t="shared" ca="1" si="107"/>
        <v>1.9093577892212714E-3</v>
      </c>
      <c r="BJ797" s="232">
        <f t="shared" ca="1" si="107"/>
        <v>1.8507530720110179E-3</v>
      </c>
      <c r="BK797" s="232">
        <f t="shared" ca="1" si="107"/>
        <v>1.7690137526790021E-3</v>
      </c>
      <c r="BL797" s="232">
        <f t="shared" ca="1" si="107"/>
        <v>1.6767494440465744E-3</v>
      </c>
      <c r="BM797" s="232">
        <f t="shared" ca="1" si="107"/>
        <v>1.5874557201856195E-3</v>
      </c>
      <c r="BN797" s="232">
        <f t="shared" ca="1" si="107"/>
        <v>1.5061189726313334E-3</v>
      </c>
      <c r="BO797" s="232">
        <f t="shared" ca="1" si="107"/>
        <v>1.4337075530765062E-3</v>
      </c>
      <c r="BP797" s="232">
        <f t="shared" ca="1" si="107"/>
        <v>1.3526957094112404E-3</v>
      </c>
      <c r="BQ797" s="232">
        <f t="shared" ca="1" si="107"/>
        <v>0</v>
      </c>
      <c r="BR797" s="232">
        <f t="shared" ca="1" si="107"/>
        <v>0</v>
      </c>
      <c r="BS797" s="232">
        <f t="shared" ca="1" si="108"/>
        <v>0</v>
      </c>
      <c r="BT797" s="232">
        <f t="shared" ca="1" si="108"/>
        <v>0</v>
      </c>
      <c r="BU797" s="232">
        <f t="shared" ca="1" si="108"/>
        <v>0</v>
      </c>
      <c r="BV797" s="232"/>
      <c r="BW797" s="232"/>
      <c r="BX797" s="232"/>
      <c r="BY797" s="232"/>
      <c r="BZ797" s="232"/>
      <c r="CA797" s="232"/>
      <c r="CB797" s="232"/>
      <c r="CC797" s="232"/>
      <c r="CD797" s="232"/>
      <c r="CE797" s="232"/>
      <c r="CF797" s="232"/>
      <c r="CG797" s="232"/>
      <c r="CH797" s="232"/>
      <c r="CI797" s="232"/>
      <c r="CJ797" s="232"/>
      <c r="CK797" s="232"/>
      <c r="CL797" s="232"/>
    </row>
    <row r="798" spans="3:90" x14ac:dyDescent="0.15">
      <c r="D798" s="8" t="s">
        <v>543</v>
      </c>
      <c r="E798" s="140">
        <v>5.7500000000000002E-2</v>
      </c>
      <c r="F798" s="232"/>
      <c r="G798" s="232">
        <f t="shared" si="107"/>
        <v>0</v>
      </c>
      <c r="H798" s="232">
        <f t="shared" ca="1" si="107"/>
        <v>0</v>
      </c>
      <c r="I798" s="232">
        <f t="shared" ca="1" si="107"/>
        <v>0</v>
      </c>
      <c r="J798" s="232">
        <f t="shared" ca="1" si="107"/>
        <v>5.8203691517915383E-3</v>
      </c>
      <c r="K798" s="232">
        <f t="shared" ca="1" si="107"/>
        <v>1.0309963964122947E-2</v>
      </c>
      <c r="L798" s="232">
        <f t="shared" ca="1" si="107"/>
        <v>1.1592407943639908E-2</v>
      </c>
      <c r="M798" s="232">
        <f t="shared" ca="1" si="107"/>
        <v>1.0816030181969251E-2</v>
      </c>
      <c r="N798" s="232">
        <f t="shared" ca="1" si="107"/>
        <v>9.6192469176997301E-3</v>
      </c>
      <c r="O798" s="232">
        <f t="shared" ca="1" si="107"/>
        <v>8.8675680270220159E-3</v>
      </c>
      <c r="P798" s="232">
        <f t="shared" ca="1" si="107"/>
        <v>8.6196586043417716E-3</v>
      </c>
      <c r="Q798" s="232">
        <f t="shared" ca="1" si="107"/>
        <v>8.58711297462297E-3</v>
      </c>
      <c r="R798" s="232">
        <f t="shared" ca="1" si="107"/>
        <v>8.5171355419823049E-3</v>
      </c>
      <c r="S798" s="232">
        <f t="shared" ca="1" si="107"/>
        <v>8.4016972231661935E-3</v>
      </c>
      <c r="T798" s="232">
        <f t="shared" ca="1" si="107"/>
        <v>8.1925242689832034E-3</v>
      </c>
      <c r="U798" s="232">
        <f t="shared" ca="1" si="107"/>
        <v>7.2287087718870659E-3</v>
      </c>
      <c r="V798" s="232">
        <f t="shared" ca="1" si="107"/>
        <v>7.0858232119853431E-3</v>
      </c>
      <c r="W798" s="232">
        <f t="shared" ca="1" si="107"/>
        <v>6.994320651936589E-3</v>
      </c>
      <c r="X798" s="232">
        <f t="shared" ca="1" si="107"/>
        <v>6.9116302333432217E-3</v>
      </c>
      <c r="Y798" s="232">
        <f t="shared" ca="1" si="107"/>
        <v>6.8119993720596947E-3</v>
      </c>
      <c r="Z798" s="232">
        <f t="shared" ca="1" si="107"/>
        <v>6.6956550263319991E-3</v>
      </c>
      <c r="AA798" s="232">
        <f t="shared" ca="1" si="107"/>
        <v>6.5736875222333962E-3</v>
      </c>
      <c r="AB798" s="232">
        <f t="shared" ca="1" si="107"/>
        <v>6.4541713244453723E-3</v>
      </c>
      <c r="AC798" s="232">
        <f t="shared" ca="1" si="107"/>
        <v>6.3386074640323043E-3</v>
      </c>
      <c r="AD798" s="232">
        <f t="shared" ca="1" si="107"/>
        <v>6.2221714282741647E-3</v>
      </c>
      <c r="AE798" s="232">
        <f t="shared" ca="1" si="107"/>
        <v>6.1036665263767727E-3</v>
      </c>
      <c r="AF798" s="232">
        <f t="shared" ca="1" si="107"/>
        <v>5.9748648648656599E-3</v>
      </c>
      <c r="AG798" s="232">
        <f t="shared" ca="1" si="107"/>
        <v>5.4956564693218555E-3</v>
      </c>
      <c r="AH798" s="232">
        <f t="shared" ca="1" si="107"/>
        <v>5.3560644162532886E-3</v>
      </c>
      <c r="AI798" s="232">
        <f t="shared" ca="1" si="107"/>
        <v>5.2641017165050473E-3</v>
      </c>
      <c r="AJ798" s="232">
        <f t="shared" ca="1" si="107"/>
        <v>5.1975099211569193E-3</v>
      </c>
      <c r="AK798" s="232">
        <f t="shared" ca="1" si="107"/>
        <v>5.1326360179985648E-3</v>
      </c>
      <c r="AL798" s="232">
        <f t="shared" ca="1" si="107"/>
        <v>5.0592888397445867E-3</v>
      </c>
      <c r="AM798" s="232">
        <f t="shared" ca="1" si="107"/>
        <v>4.9784442727753286E-3</v>
      </c>
      <c r="AN798" s="232">
        <f t="shared" ca="1" si="107"/>
        <v>4.8948706281643816E-3</v>
      </c>
      <c r="AO798" s="232">
        <f t="shared" ca="1" si="107"/>
        <v>4.8119542942604895E-3</v>
      </c>
      <c r="AP798" s="232">
        <f t="shared" ca="1" si="107"/>
        <v>4.729423802522832E-3</v>
      </c>
      <c r="AQ798" s="232">
        <f t="shared" ca="1" si="107"/>
        <v>4.4103284678447593E-3</v>
      </c>
      <c r="AR798" s="232">
        <f t="shared" ca="1" si="107"/>
        <v>4.1751610840656313E-3</v>
      </c>
      <c r="AS798" s="232">
        <f t="shared" ca="1" si="107"/>
        <v>3.4203036253168122E-3</v>
      </c>
      <c r="AT798" s="232">
        <f t="shared" ca="1" si="107"/>
        <v>3.346404369531476E-3</v>
      </c>
      <c r="AU798" s="232">
        <f t="shared" ca="1" si="107"/>
        <v>3.2854153238665259E-3</v>
      </c>
      <c r="AV798" s="232">
        <f t="shared" ca="1" si="107"/>
        <v>3.2332070205422937E-3</v>
      </c>
      <c r="AW798" s="232">
        <f t="shared" ca="1" si="107"/>
        <v>3.1825681356391772E-3</v>
      </c>
      <c r="AX798" s="232">
        <f t="shared" ca="1" si="107"/>
        <v>3.1292244703257708E-3</v>
      </c>
      <c r="AY798" s="232">
        <f t="shared" ca="1" si="107"/>
        <v>3.0728746275864522E-3</v>
      </c>
      <c r="AZ798" s="232">
        <f t="shared" ca="1" si="107"/>
        <v>3.0144384463967871E-3</v>
      </c>
      <c r="BA798" s="232">
        <f t="shared" ca="1" si="107"/>
        <v>2.9540394419311591E-3</v>
      </c>
      <c r="BB798" s="232">
        <f t="shared" ca="1" si="107"/>
        <v>2.8906540338579983E-3</v>
      </c>
      <c r="BC798" s="232">
        <f t="shared" ca="1" si="107"/>
        <v>2.8227978891541528E-3</v>
      </c>
      <c r="BD798" s="232">
        <f t="shared" ca="1" si="107"/>
        <v>2.6854087585123994E-3</v>
      </c>
      <c r="BE798" s="232">
        <f t="shared" ca="1" si="107"/>
        <v>1.947932264956395E-3</v>
      </c>
      <c r="BF798" s="232">
        <f t="shared" ca="1" si="107"/>
        <v>1.894008884672902E-3</v>
      </c>
      <c r="BG798" s="232">
        <f t="shared" ca="1" si="107"/>
        <v>1.8466154237448305E-3</v>
      </c>
      <c r="BH798" s="232">
        <f t="shared" ca="1" si="107"/>
        <v>1.8037935526031355E-3</v>
      </c>
      <c r="BI798" s="232">
        <f t="shared" ca="1" si="107"/>
        <v>1.7618097328008892E-3</v>
      </c>
      <c r="BJ798" s="232">
        <f t="shared" ca="1" si="107"/>
        <v>1.7184220102991444E-3</v>
      </c>
      <c r="BK798" s="232">
        <f t="shared" ca="1" si="107"/>
        <v>1.6656777648099161E-3</v>
      </c>
      <c r="BL798" s="232">
        <f t="shared" ca="1" si="107"/>
        <v>1.5921123774111018E-3</v>
      </c>
      <c r="BM798" s="232">
        <f t="shared" ca="1" si="107"/>
        <v>1.509074499641917E-3</v>
      </c>
      <c r="BN798" s="232">
        <f t="shared" ca="1" si="107"/>
        <v>1.4287101481670575E-3</v>
      </c>
      <c r="BO798" s="232">
        <f t="shared" ca="1" si="107"/>
        <v>1.3555070753682001E-3</v>
      </c>
      <c r="BP798" s="232">
        <f t="shared" ca="1" si="107"/>
        <v>1.2903367977688555E-3</v>
      </c>
      <c r="BQ798" s="232">
        <f t="shared" ca="1" si="107"/>
        <v>1.2174261384701164E-3</v>
      </c>
      <c r="BR798" s="232">
        <f t="shared" ref="BR798:CZ801" ca="1" si="109">$E798*BR635</f>
        <v>0</v>
      </c>
      <c r="BS798" s="232">
        <f t="shared" ca="1" si="109"/>
        <v>0</v>
      </c>
      <c r="BT798" s="232">
        <f t="shared" ca="1" si="109"/>
        <v>0</v>
      </c>
      <c r="BU798" s="232">
        <f t="shared" ca="1" si="109"/>
        <v>0</v>
      </c>
      <c r="BV798" s="232"/>
      <c r="BW798" s="232"/>
      <c r="BX798" s="232"/>
      <c r="BY798" s="232"/>
      <c r="BZ798" s="232"/>
      <c r="CA798" s="232"/>
      <c r="CB798" s="232"/>
      <c r="CC798" s="232"/>
      <c r="CD798" s="232"/>
      <c r="CE798" s="232"/>
      <c r="CF798" s="232"/>
      <c r="CG798" s="232"/>
      <c r="CH798" s="232"/>
      <c r="CI798" s="232"/>
      <c r="CJ798" s="232"/>
      <c r="CK798" s="232"/>
      <c r="CL798" s="232"/>
    </row>
    <row r="799" spans="3:90" x14ac:dyDescent="0.15">
      <c r="D799" s="8" t="s">
        <v>544</v>
      </c>
      <c r="E799" s="140">
        <v>0.20749999999999999</v>
      </c>
      <c r="F799" s="232"/>
      <c r="G799" s="232">
        <f t="shared" ref="G799:BR802" si="110">$E799*G636</f>
        <v>0</v>
      </c>
      <c r="H799" s="232">
        <f t="shared" ca="1" si="110"/>
        <v>0</v>
      </c>
      <c r="I799" s="232">
        <f t="shared" ca="1" si="110"/>
        <v>0</v>
      </c>
      <c r="J799" s="232">
        <f t="shared" ca="1" si="110"/>
        <v>0</v>
      </c>
      <c r="K799" s="232">
        <f t="shared" ca="1" si="110"/>
        <v>2.0583862035074941E-2</v>
      </c>
      <c r="L799" s="232">
        <f t="shared" ca="1" si="110"/>
        <v>3.6461411688772191E-2</v>
      </c>
      <c r="M799" s="232">
        <f t="shared" ca="1" si="110"/>
        <v>4.0996802701550865E-2</v>
      </c>
      <c r="N799" s="232">
        <f t="shared" ca="1" si="110"/>
        <v>3.8251125869625167E-2</v>
      </c>
      <c r="O799" s="232">
        <f t="shared" ca="1" si="110"/>
        <v>3.4018675838508518E-2</v>
      </c>
      <c r="P799" s="232">
        <f t="shared" ca="1" si="110"/>
        <v>3.1360347100781338E-2</v>
      </c>
      <c r="Q799" s="232">
        <f t="shared" ca="1" si="110"/>
        <v>3.0483610038137376E-2</v>
      </c>
      <c r="R799" s="232">
        <f t="shared" ca="1" si="110"/>
        <v>3.0368511711123144E-2</v>
      </c>
      <c r="S799" s="232">
        <f t="shared" ca="1" si="110"/>
        <v>3.0188093012632183E-2</v>
      </c>
      <c r="T799" s="232">
        <f t="shared" ca="1" si="110"/>
        <v>2.977893400741673E-2</v>
      </c>
      <c r="U799" s="232">
        <f t="shared" ca="1" si="110"/>
        <v>2.9037542425061624E-2</v>
      </c>
      <c r="V799" s="232">
        <f t="shared" ca="1" si="110"/>
        <v>2.5621399552855712E-2</v>
      </c>
      <c r="W799" s="232">
        <f t="shared" ca="1" si="110"/>
        <v>2.5114956682337375E-2</v>
      </c>
      <c r="X799" s="232">
        <f t="shared" ca="1" si="110"/>
        <v>2.4790635461895364E-2</v>
      </c>
      <c r="Y799" s="232">
        <f t="shared" ca="1" si="110"/>
        <v>2.4497547951963704E-2</v>
      </c>
      <c r="Z799" s="232">
        <f t="shared" ca="1" si="110"/>
        <v>2.4144416820900856E-2</v>
      </c>
      <c r="AA799" s="232">
        <f t="shared" ca="1" si="110"/>
        <v>2.373204649838934E-2</v>
      </c>
      <c r="AB799" s="232">
        <f t="shared" ca="1" si="110"/>
        <v>2.329974548121071E-2</v>
      </c>
      <c r="AC799" s="232">
        <f t="shared" ca="1" si="110"/>
        <v>2.2876132861973087E-2</v>
      </c>
      <c r="AD799" s="232">
        <f t="shared" ca="1" si="110"/>
        <v>2.2466528887743437E-2</v>
      </c>
      <c r="AE799" s="232">
        <f t="shared" ca="1" si="110"/>
        <v>2.2024532965038462E-2</v>
      </c>
      <c r="AF799" s="232">
        <f t="shared" ca="1" si="110"/>
        <v>2.1605062825322031E-2</v>
      </c>
      <c r="AG799" s="232">
        <f t="shared" ca="1" si="110"/>
        <v>2.1149145389969391E-2</v>
      </c>
      <c r="AH799" s="232">
        <f t="shared" ca="1" si="110"/>
        <v>1.9452898151132846E-2</v>
      </c>
      <c r="AI799" s="232">
        <f t="shared" ca="1" si="110"/>
        <v>1.8958786118073865E-2</v>
      </c>
      <c r="AJ799" s="232">
        <f t="shared" ca="1" si="110"/>
        <v>1.8633267039162713E-2</v>
      </c>
      <c r="AK799" s="232">
        <f t="shared" ca="1" si="110"/>
        <v>1.8397552994837075E-2</v>
      </c>
      <c r="AL799" s="232">
        <f t="shared" ca="1" si="110"/>
        <v>1.8167919749409407E-2</v>
      </c>
      <c r="AM799" s="232">
        <f t="shared" ca="1" si="110"/>
        <v>1.7908293770927591E-2</v>
      </c>
      <c r="AN799" s="232">
        <f t="shared" ca="1" si="110"/>
        <v>1.7622129390729446E-2</v>
      </c>
      <c r="AO799" s="232">
        <f t="shared" ca="1" si="110"/>
        <v>1.7326304932666778E-2</v>
      </c>
      <c r="AP799" s="232">
        <f t="shared" ca="1" si="110"/>
        <v>1.7032807148097875E-2</v>
      </c>
      <c r="AQ799" s="232">
        <f t="shared" ca="1" si="110"/>
        <v>1.6725710091182917E-2</v>
      </c>
      <c r="AR799" s="232">
        <f t="shared" ca="1" si="110"/>
        <v>1.5597222503238813E-2</v>
      </c>
      <c r="AS799" s="232">
        <f t="shared" ca="1" si="110"/>
        <v>1.4765547938169499E-2</v>
      </c>
      <c r="AT799" s="232">
        <f t="shared" ca="1" si="110"/>
        <v>1.2095978125359541E-2</v>
      </c>
      <c r="AU799" s="232">
        <f t="shared" ca="1" si="110"/>
        <v>1.1834631800769138E-2</v>
      </c>
      <c r="AV799" s="232">
        <f t="shared" ca="1" si="110"/>
        <v>1.1618942714926226E-2</v>
      </c>
      <c r="AW799" s="232">
        <f t="shared" ca="1" si="110"/>
        <v>1.1434306915256962E-2</v>
      </c>
      <c r="AX799" s="232">
        <f t="shared" ca="1" si="110"/>
        <v>1.1255221397951766E-2</v>
      </c>
      <c r="AY799" s="232">
        <f t="shared" ca="1" si="110"/>
        <v>1.1066570365926008E-2</v>
      </c>
      <c r="AZ799" s="232">
        <f t="shared" ca="1" si="110"/>
        <v>1.0867287922081826E-2</v>
      </c>
      <c r="BA799" s="232">
        <f t="shared" ca="1" si="110"/>
        <v>1.0660627096952809E-2</v>
      </c>
      <c r="BB799" s="232">
        <f t="shared" ca="1" si="110"/>
        <v>1.0447024704638281E-2</v>
      </c>
      <c r="BC799" s="232">
        <f t="shared" ca="1" si="110"/>
        <v>1.0222860831043894E-2</v>
      </c>
      <c r="BD799" s="232">
        <f t="shared" ca="1" si="110"/>
        <v>9.9828861001651625E-3</v>
      </c>
      <c r="BE799" s="232">
        <f t="shared" ca="1" si="110"/>
        <v>9.4970064529303708E-3</v>
      </c>
      <c r="BF799" s="232">
        <f t="shared" ca="1" si="110"/>
        <v>6.8889048013718764E-3</v>
      </c>
      <c r="BG799" s="232">
        <f t="shared" ca="1" si="110"/>
        <v>6.6982035947519064E-3</v>
      </c>
      <c r="BH799" s="232">
        <f t="shared" ca="1" si="110"/>
        <v>6.5305955898871506E-3</v>
      </c>
      <c r="BI799" s="232">
        <f t="shared" ca="1" si="110"/>
        <v>6.379155111684306E-3</v>
      </c>
      <c r="BJ799" s="232">
        <f t="shared" ca="1" si="110"/>
        <v>6.2306784202619259E-3</v>
      </c>
      <c r="BK799" s="232">
        <f t="shared" ca="1" si="110"/>
        <v>6.0772367964231477E-3</v>
      </c>
      <c r="BL799" s="232">
        <f t="shared" ca="1" si="110"/>
        <v>5.8907056256364589E-3</v>
      </c>
      <c r="BM799" s="232">
        <f t="shared" ca="1" si="110"/>
        <v>5.630540033853001E-3</v>
      </c>
      <c r="BN799" s="232">
        <f t="shared" ca="1" si="110"/>
        <v>5.3368747739510223E-3</v>
      </c>
      <c r="BO799" s="232">
        <f t="shared" ca="1" si="110"/>
        <v>5.0526644979090622E-3</v>
      </c>
      <c r="BP799" s="232">
        <f t="shared" ca="1" si="110"/>
        <v>4.7937802395847558E-3</v>
      </c>
      <c r="BQ799" s="232">
        <f t="shared" ca="1" si="110"/>
        <v>4.5633041361095089E-3</v>
      </c>
      <c r="BR799" s="232">
        <f t="shared" ca="1" si="110"/>
        <v>4.305454004485185E-3</v>
      </c>
      <c r="BS799" s="232">
        <f t="shared" ca="1" si="109"/>
        <v>0</v>
      </c>
      <c r="BT799" s="232">
        <f t="shared" ca="1" si="109"/>
        <v>0</v>
      </c>
      <c r="BU799" s="232">
        <f t="shared" ca="1" si="109"/>
        <v>0</v>
      </c>
      <c r="BV799" s="232"/>
      <c r="BW799" s="232"/>
      <c r="BX799" s="232"/>
      <c r="BY799" s="232"/>
      <c r="BZ799" s="232"/>
      <c r="CA799" s="232"/>
      <c r="CB799" s="232"/>
      <c r="CC799" s="232"/>
      <c r="CD799" s="232"/>
      <c r="CE799" s="232"/>
      <c r="CF799" s="232"/>
      <c r="CG799" s="232"/>
      <c r="CH799" s="232"/>
      <c r="CI799" s="232"/>
      <c r="CJ799" s="232"/>
      <c r="CK799" s="232"/>
      <c r="CL799" s="232"/>
    </row>
    <row r="800" spans="3:90" x14ac:dyDescent="0.15">
      <c r="D800" s="8" t="s">
        <v>545</v>
      </c>
      <c r="E800" s="140">
        <v>0.20749999999999999</v>
      </c>
      <c r="F800" s="232"/>
      <c r="G800" s="232">
        <f t="shared" si="110"/>
        <v>0</v>
      </c>
      <c r="H800" s="232">
        <f t="shared" ca="1" si="110"/>
        <v>0</v>
      </c>
      <c r="I800" s="232">
        <f t="shared" ca="1" si="110"/>
        <v>0</v>
      </c>
      <c r="J800" s="232">
        <f t="shared" ca="1" si="110"/>
        <v>0</v>
      </c>
      <c r="K800" s="232">
        <f t="shared" ca="1" si="110"/>
        <v>0</v>
      </c>
      <c r="L800" s="232">
        <f t="shared" ca="1" si="110"/>
        <v>2.0172184794373445E-2</v>
      </c>
      <c r="M800" s="232">
        <f t="shared" ca="1" si="110"/>
        <v>3.5732183454996742E-2</v>
      </c>
      <c r="N800" s="232">
        <f t="shared" ca="1" si="110"/>
        <v>4.0176866647519849E-2</v>
      </c>
      <c r="O800" s="232">
        <f t="shared" ca="1" si="110"/>
        <v>3.7486103352232666E-2</v>
      </c>
      <c r="P800" s="232">
        <f t="shared" ca="1" si="110"/>
        <v>3.3338302321738345E-2</v>
      </c>
      <c r="Q800" s="232">
        <f t="shared" ca="1" si="110"/>
        <v>3.0733140158765708E-2</v>
      </c>
      <c r="R800" s="232">
        <f t="shared" ca="1" si="110"/>
        <v>2.9873937837374628E-2</v>
      </c>
      <c r="S800" s="232">
        <f t="shared" ca="1" si="110"/>
        <v>3.0013403031170793E-2</v>
      </c>
      <c r="T800" s="232">
        <f t="shared" ca="1" si="110"/>
        <v>2.9835094025985491E-2</v>
      </c>
      <c r="U800" s="232">
        <f t="shared" ca="1" si="110"/>
        <v>2.9430719447337092E-2</v>
      </c>
      <c r="V800" s="232">
        <f t="shared" ca="1" si="110"/>
        <v>2.8697997192891182E-2</v>
      </c>
      <c r="W800" s="232">
        <f t="shared" ca="1" si="110"/>
        <v>2.5321800367347588E-2</v>
      </c>
      <c r="X800" s="232">
        <f t="shared" ca="1" si="110"/>
        <v>2.4821279494618664E-2</v>
      </c>
      <c r="Y800" s="232">
        <f t="shared" ca="1" si="110"/>
        <v>2.4500750665505121E-2</v>
      </c>
      <c r="Z800" s="232">
        <f t="shared" ca="1" si="110"/>
        <v>2.4211090321176843E-2</v>
      </c>
      <c r="AA800" s="232">
        <f t="shared" ca="1" si="110"/>
        <v>2.3862088464903449E-2</v>
      </c>
      <c r="AB800" s="232">
        <f t="shared" ca="1" si="110"/>
        <v>2.3454540119914949E-2</v>
      </c>
      <c r="AC800" s="232">
        <f t="shared" ca="1" si="110"/>
        <v>2.3027294136220101E-2</v>
      </c>
      <c r="AD800" s="232">
        <f t="shared" ca="1" si="110"/>
        <v>2.2608634954261839E-2</v>
      </c>
      <c r="AE800" s="232">
        <f t="shared" ca="1" si="110"/>
        <v>2.2112798069957321E-2</v>
      </c>
      <c r="AF800" s="232">
        <f t="shared" ca="1" si="110"/>
        <v>2.1677761280992042E-2</v>
      </c>
      <c r="AG800" s="232">
        <f t="shared" ca="1" si="110"/>
        <v>2.126489561125405E-2</v>
      </c>
      <c r="AH800" s="232">
        <f t="shared" ca="1" si="110"/>
        <v>2.0816156500958031E-2</v>
      </c>
      <c r="AI800" s="232">
        <f t="shared" ca="1" si="110"/>
        <v>1.914661632158577E-2</v>
      </c>
      <c r="AJ800" s="232">
        <f t="shared" ca="1" si="110"/>
        <v>1.8660283979568749E-2</v>
      </c>
      <c r="AK800" s="232">
        <f t="shared" ca="1" si="110"/>
        <v>1.8339890130752715E-2</v>
      </c>
      <c r="AL800" s="232">
        <f t="shared" ca="1" si="110"/>
        <v>1.8107887354958122E-2</v>
      </c>
      <c r="AM800" s="232">
        <f t="shared" ca="1" si="110"/>
        <v>1.7881869637149425E-2</v>
      </c>
      <c r="AN800" s="232">
        <f t="shared" ca="1" si="110"/>
        <v>1.7626331415621335E-2</v>
      </c>
      <c r="AO800" s="232">
        <f t="shared" ca="1" si="110"/>
        <v>1.7344672633984252E-2</v>
      </c>
      <c r="AP800" s="232">
        <f t="shared" ca="1" si="110"/>
        <v>1.7053505870396529E-2</v>
      </c>
      <c r="AQ800" s="232">
        <f t="shared" ca="1" si="110"/>
        <v>1.6692151005135915E-2</v>
      </c>
      <c r="AR800" s="232">
        <f t="shared" ca="1" si="110"/>
        <v>1.6391195889359257E-2</v>
      </c>
      <c r="AS800" s="232">
        <f t="shared" ca="1" si="110"/>
        <v>1.5285278053174037E-2</v>
      </c>
      <c r="AT800" s="232">
        <f t="shared" ca="1" si="110"/>
        <v>1.4470236979406109E-2</v>
      </c>
      <c r="AU800" s="232">
        <f t="shared" ca="1" si="110"/>
        <v>1.185405856285235E-2</v>
      </c>
      <c r="AV800" s="232">
        <f t="shared" ca="1" si="110"/>
        <v>1.1597939164753756E-2</v>
      </c>
      <c r="AW800" s="232">
        <f t="shared" ca="1" si="110"/>
        <v>1.1386563860627702E-2</v>
      </c>
      <c r="AX800" s="232">
        <f t="shared" ca="1" si="110"/>
        <v>1.1205620776951822E-2</v>
      </c>
      <c r="AY800" s="232">
        <f t="shared" ca="1" si="110"/>
        <v>1.1030116969992732E-2</v>
      </c>
      <c r="AZ800" s="232">
        <f t="shared" ca="1" si="110"/>
        <v>1.0845238958607489E-2</v>
      </c>
      <c r="BA800" s="232">
        <f t="shared" ca="1" si="110"/>
        <v>1.0649942163640189E-2</v>
      </c>
      <c r="BB800" s="232">
        <f t="shared" ca="1" si="110"/>
        <v>1.0447414555013752E-2</v>
      </c>
      <c r="BC800" s="232">
        <f t="shared" ca="1" si="110"/>
        <v>1.0238084210545517E-2</v>
      </c>
      <c r="BD800" s="232">
        <f t="shared" ca="1" si="110"/>
        <v>1.0018403614423016E-2</v>
      </c>
      <c r="BE800" s="232">
        <f t="shared" ca="1" si="110"/>
        <v>9.7832283781618592E-3</v>
      </c>
      <c r="BF800" s="232">
        <f t="shared" ca="1" si="110"/>
        <v>9.3070663238717637E-3</v>
      </c>
      <c r="BG800" s="232">
        <f t="shared" ca="1" si="110"/>
        <v>6.7511267053444396E-3</v>
      </c>
      <c r="BH800" s="232">
        <f t="shared" ca="1" si="110"/>
        <v>6.5642395228568684E-3</v>
      </c>
      <c r="BI800" s="232">
        <f t="shared" ca="1" si="110"/>
        <v>6.3999836780894081E-3</v>
      </c>
      <c r="BJ800" s="232">
        <f t="shared" ca="1" si="110"/>
        <v>6.2515720094506195E-3</v>
      </c>
      <c r="BK800" s="232">
        <f t="shared" ca="1" si="110"/>
        <v>6.1060648518566881E-3</v>
      </c>
      <c r="BL800" s="232">
        <f t="shared" ca="1" si="110"/>
        <v>5.9556920604946851E-3</v>
      </c>
      <c r="BM800" s="232">
        <f t="shared" ca="1" si="110"/>
        <v>5.7728915131237298E-3</v>
      </c>
      <c r="BN800" s="232">
        <f t="shared" ca="1" si="110"/>
        <v>5.5179292331759408E-3</v>
      </c>
      <c r="BO800" s="232">
        <f t="shared" ca="1" si="110"/>
        <v>5.2301372784720017E-3</v>
      </c>
      <c r="BP800" s="232">
        <f t="shared" ca="1" si="110"/>
        <v>4.9516112079508812E-3</v>
      </c>
      <c r="BQ800" s="232">
        <f t="shared" ca="1" si="110"/>
        <v>4.6979046347930603E-3</v>
      </c>
      <c r="BR800" s="232">
        <f t="shared" ca="1" si="110"/>
        <v>4.4720380533873191E-3</v>
      </c>
      <c r="BS800" s="232">
        <f t="shared" ca="1" si="109"/>
        <v>4.219344924395481E-3</v>
      </c>
      <c r="BT800" s="232">
        <f t="shared" ca="1" si="109"/>
        <v>0</v>
      </c>
      <c r="BU800" s="232">
        <f t="shared" ca="1" si="109"/>
        <v>0</v>
      </c>
      <c r="BV800" s="232"/>
      <c r="BW800" s="232"/>
      <c r="BX800" s="232"/>
      <c r="BY800" s="232"/>
      <c r="BZ800" s="232"/>
      <c r="CA800" s="232"/>
      <c r="CB800" s="232"/>
      <c r="CC800" s="232"/>
      <c r="CD800" s="232"/>
      <c r="CE800" s="232"/>
      <c r="CF800" s="232"/>
      <c r="CG800" s="232"/>
      <c r="CH800" s="232"/>
      <c r="CI800" s="232"/>
      <c r="CJ800" s="232"/>
      <c r="CK800" s="232"/>
      <c r="CL800" s="232"/>
    </row>
    <row r="801" spans="1:90" x14ac:dyDescent="0.15">
      <c r="D801" s="8" t="s">
        <v>546</v>
      </c>
      <c r="E801" s="140">
        <v>0.20749999999999999</v>
      </c>
      <c r="F801" s="232"/>
      <c r="G801" s="232">
        <f t="shared" si="110"/>
        <v>0</v>
      </c>
      <c r="H801" s="232">
        <f t="shared" ca="1" si="110"/>
        <v>0</v>
      </c>
      <c r="I801" s="232">
        <f t="shared" ca="1" si="110"/>
        <v>0</v>
      </c>
      <c r="J801" s="232">
        <f t="shared" ca="1" si="110"/>
        <v>0</v>
      </c>
      <c r="K801" s="232">
        <f t="shared" ca="1" si="110"/>
        <v>0</v>
      </c>
      <c r="L801" s="232">
        <f t="shared" ca="1" si="110"/>
        <v>0</v>
      </c>
      <c r="M801" s="232">
        <f t="shared" ca="1" si="110"/>
        <v>1.9768741098485972E-2</v>
      </c>
      <c r="N801" s="232">
        <f t="shared" ca="1" si="110"/>
        <v>3.5017539785896806E-2</v>
      </c>
      <c r="O801" s="232">
        <f t="shared" ca="1" si="110"/>
        <v>3.9373329314569445E-2</v>
      </c>
      <c r="P801" s="232">
        <f t="shared" ca="1" si="110"/>
        <v>3.6736381285188011E-2</v>
      </c>
      <c r="Q801" s="232">
        <f t="shared" ca="1" si="110"/>
        <v>3.267153627530358E-2</v>
      </c>
      <c r="R801" s="232">
        <f t="shared" ca="1" si="110"/>
        <v>3.0118477355590392E-2</v>
      </c>
      <c r="S801" s="232">
        <f t="shared" ca="1" si="110"/>
        <v>2.9593349633740808E-2</v>
      </c>
      <c r="T801" s="232">
        <f t="shared" ca="1" si="110"/>
        <v>2.9731504913577532E-2</v>
      </c>
      <c r="U801" s="232">
        <f t="shared" ca="1" si="110"/>
        <v>2.9554870659264678E-2</v>
      </c>
      <c r="V801" s="232">
        <f t="shared" ca="1" si="110"/>
        <v>2.915429413152058E-2</v>
      </c>
      <c r="W801" s="232">
        <f t="shared" ca="1" si="110"/>
        <v>2.8428453903215873E-2</v>
      </c>
      <c r="X801" s="232">
        <f t="shared" ca="1" si="110"/>
        <v>2.5083967694717494E-2</v>
      </c>
      <c r="Y801" s="232">
        <f t="shared" ca="1" si="110"/>
        <v>2.4588147918085265E-2</v>
      </c>
      <c r="Z801" s="232">
        <f t="shared" ca="1" si="110"/>
        <v>2.4270629626412864E-2</v>
      </c>
      <c r="AA801" s="232">
        <f t="shared" ca="1" si="110"/>
        <v>2.398368989013169E-2</v>
      </c>
      <c r="AB801" s="232">
        <f t="shared" ca="1" si="110"/>
        <v>2.3637966001578845E-2</v>
      </c>
      <c r="AC801" s="232">
        <f t="shared" ca="1" si="110"/>
        <v>2.3234245516802039E-2</v>
      </c>
      <c r="AD801" s="232">
        <f t="shared" ca="1" si="110"/>
        <v>2.2811012401572246E-2</v>
      </c>
      <c r="AE801" s="232">
        <f t="shared" ca="1" si="110"/>
        <v>2.2387007704392448E-2</v>
      </c>
      <c r="AF801" s="232">
        <f t="shared" ca="1" si="110"/>
        <v>2.1896031395052962E-2</v>
      </c>
      <c r="AG801" s="232">
        <f t="shared" ca="1" si="110"/>
        <v>2.1465259171698364E-2</v>
      </c>
      <c r="AH801" s="232">
        <f t="shared" ca="1" si="110"/>
        <v>2.1056440729187251E-2</v>
      </c>
      <c r="AI801" s="232">
        <f t="shared" ca="1" si="110"/>
        <v>2.0612100505207235E-2</v>
      </c>
      <c r="AJ801" s="232">
        <f t="shared" ca="1" si="110"/>
        <v>1.895892644432241E-2</v>
      </c>
      <c r="AK801" s="232">
        <f t="shared" ca="1" si="110"/>
        <v>1.8477361506427838E-2</v>
      </c>
      <c r="AL801" s="232">
        <f t="shared" ca="1" si="110"/>
        <v>1.8160108404840981E-2</v>
      </c>
      <c r="AM801" s="232">
        <f t="shared" ca="1" si="110"/>
        <v>1.793037989891122E-2</v>
      </c>
      <c r="AN801" s="232">
        <f t="shared" ca="1" si="110"/>
        <v>1.7706577780820111E-2</v>
      </c>
      <c r="AO801" s="232">
        <f t="shared" ca="1" si="110"/>
        <v>1.7453544541719677E-2</v>
      </c>
      <c r="AP801" s="232">
        <f t="shared" ca="1" si="110"/>
        <v>1.717464679635489E-2</v>
      </c>
      <c r="AQ801" s="232">
        <f t="shared" ca="1" si="110"/>
        <v>1.6882970811692564E-2</v>
      </c>
      <c r="AR801" s="232">
        <f t="shared" ca="1" si="110"/>
        <v>1.6525229495084556E-2</v>
      </c>
      <c r="AS801" s="232">
        <f t="shared" ca="1" si="110"/>
        <v>1.6227283930465665E-2</v>
      </c>
      <c r="AT801" s="232">
        <f t="shared" ca="1" si="110"/>
        <v>1.5132425272642296E-2</v>
      </c>
      <c r="AU801" s="232">
        <f t="shared" ca="1" si="110"/>
        <v>1.4325534609612049E-2</v>
      </c>
      <c r="AV801" s="232">
        <f t="shared" ca="1" si="110"/>
        <v>1.1735517977223827E-2</v>
      </c>
      <c r="AW801" s="232">
        <f t="shared" ca="1" si="110"/>
        <v>1.1481959773106218E-2</v>
      </c>
      <c r="AX801" s="232">
        <f t="shared" ca="1" si="110"/>
        <v>1.1272698222021423E-2</v>
      </c>
      <c r="AY801" s="232">
        <f t="shared" ca="1" si="110"/>
        <v>1.1093564569182304E-2</v>
      </c>
      <c r="AZ801" s="232">
        <f t="shared" ca="1" si="110"/>
        <v>1.0919815800292804E-2</v>
      </c>
      <c r="BA801" s="232">
        <f t="shared" ca="1" si="110"/>
        <v>1.0736786569021413E-2</v>
      </c>
      <c r="BB801" s="232">
        <f t="shared" ca="1" si="110"/>
        <v>1.0543442742003788E-2</v>
      </c>
      <c r="BC801" s="232">
        <f t="shared" ca="1" si="110"/>
        <v>1.0342940409463614E-2</v>
      </c>
      <c r="BD801" s="232">
        <f t="shared" ca="1" si="110"/>
        <v>1.0135703368440061E-2</v>
      </c>
      <c r="BE801" s="232">
        <f t="shared" ca="1" si="110"/>
        <v>9.9182195782787849E-3</v>
      </c>
      <c r="BF801" s="232">
        <f t="shared" ca="1" si="110"/>
        <v>9.6853960943802404E-3</v>
      </c>
      <c r="BG801" s="232">
        <f t="shared" ca="1" si="110"/>
        <v>9.2139956606330457E-3</v>
      </c>
      <c r="BH801" s="232">
        <f t="shared" ca="1" si="110"/>
        <v>6.6836154382909959E-3</v>
      </c>
      <c r="BI801" s="232">
        <f t="shared" ca="1" si="110"/>
        <v>6.4985971276282995E-3</v>
      </c>
      <c r="BJ801" s="232">
        <f t="shared" ca="1" si="110"/>
        <v>6.3359838413085141E-3</v>
      </c>
      <c r="BK801" s="232">
        <f t="shared" ca="1" si="110"/>
        <v>6.1890562893561138E-3</v>
      </c>
      <c r="BL801" s="232">
        <f t="shared" ca="1" si="110"/>
        <v>6.0450042033381203E-3</v>
      </c>
      <c r="BM801" s="232">
        <f t="shared" ca="1" si="110"/>
        <v>5.8961351398897372E-3</v>
      </c>
      <c r="BN801" s="232">
        <f t="shared" ca="1" si="110"/>
        <v>5.7151625979924925E-3</v>
      </c>
      <c r="BO801" s="232">
        <f t="shared" ca="1" si="110"/>
        <v>5.4627499408441806E-3</v>
      </c>
      <c r="BP801" s="232">
        <f t="shared" ca="1" si="110"/>
        <v>5.1778359056872817E-3</v>
      </c>
      <c r="BQ801" s="232">
        <f t="shared" ca="1" si="110"/>
        <v>4.902095095871372E-3</v>
      </c>
      <c r="BR801" s="232">
        <f t="shared" ca="1" si="110"/>
        <v>4.6509255884451296E-3</v>
      </c>
      <c r="BS801" s="232">
        <f t="shared" ca="1" si="109"/>
        <v>4.4273176728534458E-3</v>
      </c>
      <c r="BT801" s="232">
        <f t="shared" ca="1" si="109"/>
        <v>4.1771514751515262E-3</v>
      </c>
      <c r="BU801" s="232">
        <f t="shared" ca="1" si="109"/>
        <v>0</v>
      </c>
      <c r="BV801" s="232"/>
      <c r="BW801" s="232"/>
      <c r="BX801" s="232"/>
      <c r="BY801" s="232"/>
      <c r="BZ801" s="232"/>
      <c r="CA801" s="232"/>
      <c r="CB801" s="232"/>
      <c r="CC801" s="232"/>
      <c r="CD801" s="232"/>
      <c r="CE801" s="232"/>
      <c r="CF801" s="232"/>
      <c r="CG801" s="232"/>
      <c r="CH801" s="232"/>
      <c r="CI801" s="232"/>
      <c r="CJ801" s="232"/>
      <c r="CK801" s="232"/>
      <c r="CL801" s="232"/>
    </row>
    <row r="802" spans="1:90" x14ac:dyDescent="0.15">
      <c r="D802" s="8" t="s">
        <v>547</v>
      </c>
      <c r="E802" s="140">
        <v>0.50749999999999995</v>
      </c>
      <c r="F802" s="232"/>
      <c r="G802" s="232">
        <f t="shared" si="110"/>
        <v>0</v>
      </c>
      <c r="H802" s="232">
        <f t="shared" ca="1" si="110"/>
        <v>0</v>
      </c>
      <c r="I802" s="232">
        <f t="shared" ca="1" si="110"/>
        <v>0</v>
      </c>
      <c r="J802" s="232">
        <f t="shared" ca="1" si="110"/>
        <v>0</v>
      </c>
      <c r="K802" s="232">
        <f t="shared" ca="1" si="110"/>
        <v>0</v>
      </c>
      <c r="L802" s="232">
        <f t="shared" ca="1" si="110"/>
        <v>0</v>
      </c>
      <c r="M802" s="232">
        <f t="shared" ca="1" si="110"/>
        <v>0</v>
      </c>
      <c r="N802" s="232">
        <f t="shared" ca="1" si="110"/>
        <v>4.8006010547170463E-2</v>
      </c>
      <c r="O802" s="232">
        <f t="shared" ca="1" si="110"/>
        <v>8.5035884476552248E-2</v>
      </c>
      <c r="P802" s="232">
        <f t="shared" ca="1" si="110"/>
        <v>9.5613395558971553E-2</v>
      </c>
      <c r="Q802" s="232">
        <f t="shared" ca="1" si="110"/>
        <v>8.9209884365205105E-2</v>
      </c>
      <c r="R802" s="232">
        <f t="shared" ca="1" si="110"/>
        <v>7.9338897060299271E-2</v>
      </c>
      <c r="S802" s="232">
        <f t="shared" ca="1" si="110"/>
        <v>7.3205162056938666E-2</v>
      </c>
      <c r="T802" s="232">
        <f t="shared" ca="1" si="110"/>
        <v>7.1928800721512309E-2</v>
      </c>
      <c r="U802" s="232">
        <f t="shared" ca="1" si="110"/>
        <v>7.2264597233735114E-2</v>
      </c>
      <c r="V802" s="232">
        <f t="shared" ca="1" si="110"/>
        <v>7.1835274759723053E-2</v>
      </c>
      <c r="W802" s="232">
        <f t="shared" ca="1" si="110"/>
        <v>7.0861644211156496E-2</v>
      </c>
      <c r="X802" s="232">
        <f t="shared" ca="1" si="110"/>
        <v>6.909743644881991E-2</v>
      </c>
      <c r="Y802" s="232">
        <f t="shared" ca="1" si="110"/>
        <v>6.0968418105703838E-2</v>
      </c>
      <c r="Z802" s="232">
        <f t="shared" ca="1" si="110"/>
        <v>5.9763291874690691E-2</v>
      </c>
      <c r="AA802" s="232">
        <f t="shared" ca="1" si="110"/>
        <v>5.8991540443717183E-2</v>
      </c>
      <c r="AB802" s="232">
        <f t="shared" ca="1" si="110"/>
        <v>5.8294112428115989E-2</v>
      </c>
      <c r="AC802" s="232">
        <f t="shared" ca="1" si="110"/>
        <v>5.7453805230987101E-2</v>
      </c>
      <c r="AD802" s="232">
        <f t="shared" ca="1" si="110"/>
        <v>5.6472533064905767E-2</v>
      </c>
      <c r="AE802" s="232">
        <f t="shared" ca="1" si="110"/>
        <v>5.5320026108296665E-2</v>
      </c>
      <c r="AF802" s="232">
        <f t="shared" ca="1" si="110"/>
        <v>5.4291752987178622E-2</v>
      </c>
      <c r="AG802" s="232">
        <f t="shared" ca="1" si="110"/>
        <v>5.310106395623744E-2</v>
      </c>
      <c r="AH802" s="232">
        <f t="shared" ca="1" si="110"/>
        <v>5.205637859886756E-2</v>
      </c>
      <c r="AI802" s="232">
        <f t="shared" ca="1" si="110"/>
        <v>5.1064934356274044E-2</v>
      </c>
      <c r="AJ802" s="232">
        <f t="shared" ca="1" si="110"/>
        <v>4.9987344622034691E-2</v>
      </c>
      <c r="AK802" s="232">
        <f t="shared" ca="1" si="110"/>
        <v>4.5978156840285743E-2</v>
      </c>
      <c r="AL802" s="232">
        <f t="shared" ca="1" si="110"/>
        <v>4.481029175529145E-2</v>
      </c>
      <c r="AM802" s="232">
        <f t="shared" ca="1" si="110"/>
        <v>4.4040906795353697E-2</v>
      </c>
      <c r="AN802" s="232">
        <f t="shared" ca="1" si="110"/>
        <v>4.3483781722510446E-2</v>
      </c>
      <c r="AO802" s="232">
        <f t="shared" ca="1" si="110"/>
        <v>4.2941029002993319E-2</v>
      </c>
      <c r="AP802" s="232">
        <f t="shared" ca="1" si="110"/>
        <v>4.232738655929634E-2</v>
      </c>
      <c r="AQ802" s="232">
        <f t="shared" ca="1" si="110"/>
        <v>4.1585406827270383E-2</v>
      </c>
      <c r="AR802" s="232">
        <f t="shared" ca="1" si="110"/>
        <v>4.0879164385853671E-2</v>
      </c>
      <c r="AS802" s="232">
        <f t="shared" ca="1" si="110"/>
        <v>4.0012956284664378E-2</v>
      </c>
      <c r="AT802" s="232">
        <f t="shared" ca="1" si="110"/>
        <v>3.9291533150670903E-2</v>
      </c>
      <c r="AU802" s="232">
        <f t="shared" ca="1" si="110"/>
        <v>3.6640524181240024E-2</v>
      </c>
      <c r="AV802" s="232">
        <f t="shared" ca="1" si="110"/>
        <v>3.4686779403538953E-2</v>
      </c>
      <c r="AW802" s="232">
        <f t="shared" ca="1" si="110"/>
        <v>2.8415506600996052E-2</v>
      </c>
      <c r="AX802" s="232">
        <f t="shared" ca="1" si="110"/>
        <v>2.780155970603803E-2</v>
      </c>
      <c r="AY802" s="232">
        <f t="shared" ca="1" si="110"/>
        <v>2.7294869417827054E-2</v>
      </c>
      <c r="AZ802" s="232">
        <f t="shared" ca="1" si="110"/>
        <v>2.6861128571910454E-2</v>
      </c>
      <c r="BA802" s="232">
        <f t="shared" ca="1" si="110"/>
        <v>2.6440426281745116E-2</v>
      </c>
      <c r="BB802" s="232">
        <f t="shared" ca="1" si="110"/>
        <v>2.5997252973207631E-2</v>
      </c>
      <c r="BC802" s="232">
        <f t="shared" ca="1" si="110"/>
        <v>2.5529104673018086E-2</v>
      </c>
      <c r="BD802" s="232">
        <f t="shared" ca="1" si="110"/>
        <v>2.504362330228798E-2</v>
      </c>
      <c r="BE802" s="232">
        <f t="shared" ca="1" si="110"/>
        <v>2.4541835011510828E-2</v>
      </c>
      <c r="BF802" s="232">
        <f t="shared" ca="1" si="110"/>
        <v>2.4015236007791416E-2</v>
      </c>
      <c r="BG802" s="232">
        <f t="shared" ca="1" si="110"/>
        <v>2.3451494615513217E-2</v>
      </c>
      <c r="BH802" s="232">
        <f t="shared" ca="1" si="110"/>
        <v>2.2310080818282205E-2</v>
      </c>
      <c r="BI802" s="232">
        <f t="shared" ca="1" si="110"/>
        <v>1.6183207164257123E-2</v>
      </c>
      <c r="BJ802" s="232">
        <f t="shared" ca="1" si="110"/>
        <v>1.5735217647463363E-2</v>
      </c>
      <c r="BK802" s="232">
        <f t="shared" ca="1" si="110"/>
        <v>1.5341477982985203E-2</v>
      </c>
      <c r="BL802" s="232">
        <f t="shared" ca="1" si="110"/>
        <v>1.4985718583998772E-2</v>
      </c>
      <c r="BM802" s="232">
        <f t="shared" ca="1" si="110"/>
        <v>1.4636921623432072E-2</v>
      </c>
      <c r="BN802" s="232">
        <f t="shared" ca="1" si="110"/>
        <v>1.4276461193537838E-2</v>
      </c>
      <c r="BO802" s="232">
        <f t="shared" ca="1" si="110"/>
        <v>1.3838267799018688E-2</v>
      </c>
      <c r="BP802" s="232">
        <f t="shared" ca="1" si="110"/>
        <v>1.3227094645921145E-2</v>
      </c>
      <c r="BQ802" s="232">
        <f t="shared" ca="1" si="110"/>
        <v>1.2537225083927385E-2</v>
      </c>
      <c r="BR802" s="232">
        <f t="shared" ref="BR802:CZ802" ca="1" si="111">$E802*BR639</f>
        <v>1.1869566884545418E-2</v>
      </c>
      <c r="BS802" s="232">
        <f t="shared" ca="1" si="111"/>
        <v>1.1261403801323107E-2</v>
      </c>
      <c r="BT802" s="232">
        <f t="shared" ca="1" si="111"/>
        <v>1.0719976297751288E-2</v>
      </c>
      <c r="BU802" s="232">
        <f t="shared" ca="1" si="111"/>
        <v>1.0114242553749422E-2</v>
      </c>
      <c r="BV802" s="232"/>
      <c r="BW802" s="232"/>
      <c r="BX802" s="232"/>
      <c r="BY802" s="232"/>
      <c r="BZ802" s="232"/>
      <c r="CA802" s="232"/>
      <c r="CB802" s="232"/>
      <c r="CC802" s="232"/>
      <c r="CD802" s="232"/>
      <c r="CE802" s="232"/>
      <c r="CF802" s="232"/>
      <c r="CG802" s="232"/>
      <c r="CH802" s="232"/>
      <c r="CI802" s="232"/>
      <c r="CJ802" s="232"/>
      <c r="CK802" s="232"/>
      <c r="CL802" s="232"/>
    </row>
    <row r="803" spans="1:90" x14ac:dyDescent="0.15">
      <c r="D803" s="8" t="s">
        <v>550</v>
      </c>
      <c r="E803" s="139"/>
      <c r="F803" s="232"/>
      <c r="G803" s="232">
        <v>0</v>
      </c>
      <c r="H803" s="232">
        <f t="shared" ref="H803:BS803" ca="1" si="112">G803+H640</f>
        <v>0</v>
      </c>
      <c r="I803" s="232">
        <f t="shared" ca="1" si="112"/>
        <v>0</v>
      </c>
      <c r="J803" s="232">
        <f t="shared" ca="1" si="112"/>
        <v>0</v>
      </c>
      <c r="K803" s="232">
        <f t="shared" ca="1" si="112"/>
        <v>0</v>
      </c>
      <c r="L803" s="232">
        <f t="shared" ca="1" si="112"/>
        <v>0</v>
      </c>
      <c r="M803" s="232">
        <f t="shared" ca="1" si="112"/>
        <v>0</v>
      </c>
      <c r="N803" s="232">
        <f t="shared" ca="1" si="112"/>
        <v>0</v>
      </c>
      <c r="O803" s="232">
        <f t="shared" ca="1" si="112"/>
        <v>9.4174448705774572E-2</v>
      </c>
      <c r="P803" s="232">
        <f t="shared" ca="1" si="112"/>
        <v>0.26099121705436323</v>
      </c>
      <c r="Q803" s="232">
        <f t="shared" ca="1" si="112"/>
        <v>0.44855812196944012</v>
      </c>
      <c r="R803" s="232">
        <f t="shared" ca="1" si="112"/>
        <v>0.62356311787394303</v>
      </c>
      <c r="S803" s="232">
        <f t="shared" ca="1" si="112"/>
        <v>0.77915529625545588</v>
      </c>
      <c r="T803" s="232">
        <f t="shared" ca="1" si="112"/>
        <v>0.92271855532816516</v>
      </c>
      <c r="U803" s="232">
        <f t="shared" ca="1" si="112"/>
        <v>1.0637787314498979</v>
      </c>
      <c r="V803" s="232">
        <f t="shared" ca="1" si="112"/>
        <v>1.2054974409362922</v>
      </c>
      <c r="W803" s="232">
        <f t="shared" ca="1" si="112"/>
        <v>1.3463742025076693</v>
      </c>
      <c r="X803" s="232">
        <f t="shared" ca="1" si="112"/>
        <v>1.4853415690205907</v>
      </c>
      <c r="Y803" s="232">
        <f t="shared" ca="1" si="112"/>
        <v>1.6208491328512176</v>
      </c>
      <c r="Z803" s="232">
        <f t="shared" ca="1" si="112"/>
        <v>1.7404148104321853</v>
      </c>
      <c r="AA803" s="232">
        <f t="shared" ca="1" si="112"/>
        <v>1.8576171048246328</v>
      </c>
      <c r="AB803" s="232">
        <f t="shared" ca="1" si="112"/>
        <v>1.9733059109942361</v>
      </c>
      <c r="AC803" s="232">
        <f t="shared" ca="1" si="112"/>
        <v>2.0876269852160507</v>
      </c>
      <c r="AD803" s="232">
        <f t="shared" ca="1" si="112"/>
        <v>2.2003001259253594</v>
      </c>
      <c r="AE803" s="232">
        <f t="shared" ca="1" si="112"/>
        <v>2.3106627369345629</v>
      </c>
      <c r="AF803" s="232">
        <f t="shared" ca="1" si="112"/>
        <v>2.4187730374835388</v>
      </c>
      <c r="AG803" s="232">
        <f t="shared" ca="1" si="112"/>
        <v>2.5248738141043643</v>
      </c>
      <c r="AH803" s="232">
        <f t="shared" ca="1" si="112"/>
        <v>2.6286476621596933</v>
      </c>
      <c r="AI803" s="232">
        <f t="shared" ca="1" si="112"/>
        <v>2.7303799123361046</v>
      </c>
      <c r="AJ803" s="232">
        <f t="shared" ca="1" si="112"/>
        <v>2.8301746121788534</v>
      </c>
      <c r="AK803" s="232">
        <f t="shared" ca="1" si="112"/>
        <v>2.9278634100863963</v>
      </c>
      <c r="AL803" s="232">
        <f t="shared" ca="1" si="112"/>
        <v>3.0177171701869496</v>
      </c>
      <c r="AM803" s="232">
        <f t="shared" ca="1" si="112"/>
        <v>3.1052886058885192</v>
      </c>
      <c r="AN803" s="232">
        <f t="shared" ca="1" si="112"/>
        <v>3.1913564551837141</v>
      </c>
      <c r="AO803" s="232">
        <f t="shared" ca="1" si="112"/>
        <v>3.27633553132919</v>
      </c>
      <c r="AP803" s="232">
        <f t="shared" ca="1" si="112"/>
        <v>3.3602539217924883</v>
      </c>
      <c r="AQ803" s="232">
        <f t="shared" ca="1" si="112"/>
        <v>3.4428236019771257</v>
      </c>
      <c r="AR803" s="232">
        <f t="shared" ca="1" si="112"/>
        <v>3.5239458734234264</v>
      </c>
      <c r="AS803" s="232">
        <f t="shared" ca="1" si="112"/>
        <v>3.6036904502549438</v>
      </c>
      <c r="AT803" s="232">
        <f t="shared" ca="1" si="112"/>
        <v>3.6817452812338951</v>
      </c>
      <c r="AU803" s="232">
        <f t="shared" ca="1" si="112"/>
        <v>3.7583928040302776</v>
      </c>
      <c r="AV803" s="232">
        <f t="shared" ca="1" si="112"/>
        <v>3.8298689004626474</v>
      </c>
      <c r="AW803" s="232">
        <f t="shared" ca="1" si="112"/>
        <v>3.8975337509247234</v>
      </c>
      <c r="AX803" s="232">
        <f t="shared" ca="1" si="112"/>
        <v>3.9529649854764202</v>
      </c>
      <c r="AY803" s="232">
        <f t="shared" ca="1" si="112"/>
        <v>4.007198569927608</v>
      </c>
      <c r="AZ803" s="232">
        <f t="shared" ca="1" si="112"/>
        <v>4.0604437339150934</v>
      </c>
      <c r="BA803" s="232">
        <f t="shared" ca="1" si="112"/>
        <v>4.1128427827548792</v>
      </c>
      <c r="BB803" s="232">
        <f t="shared" ca="1" si="112"/>
        <v>4.1644211512650813</v>
      </c>
      <c r="BC803" s="232">
        <f t="shared" ca="1" si="112"/>
        <v>4.2151350043556732</v>
      </c>
      <c r="BD803" s="232">
        <f t="shared" ca="1" si="112"/>
        <v>4.2649356223385064</v>
      </c>
      <c r="BE803" s="232">
        <f t="shared" ca="1" si="112"/>
        <v>4.313789192918339</v>
      </c>
      <c r="BF803" s="232">
        <f t="shared" ca="1" si="112"/>
        <v>4.3616639055516311</v>
      </c>
      <c r="BG803" s="232">
        <f t="shared" ca="1" si="112"/>
        <v>4.4085113610151057</v>
      </c>
      <c r="BH803" s="232">
        <f t="shared" ca="1" si="112"/>
        <v>4.4542591042059589</v>
      </c>
      <c r="BI803" s="232">
        <f t="shared" ca="1" si="112"/>
        <v>4.4977802470830017</v>
      </c>
      <c r="BJ803" s="232">
        <f t="shared" ca="1" si="112"/>
        <v>4.5293494590881531</v>
      </c>
      <c r="BK803" s="232">
        <f t="shared" ca="1" si="112"/>
        <v>4.5600447605088208</v>
      </c>
      <c r="BL803" s="232">
        <f t="shared" ca="1" si="112"/>
        <v>4.589971978643117</v>
      </c>
      <c r="BM803" s="232">
        <f t="shared" ca="1" si="112"/>
        <v>4.6192052030729869</v>
      </c>
      <c r="BN803" s="232">
        <f t="shared" ca="1" si="112"/>
        <v>4.647758015698007</v>
      </c>
      <c r="BO803" s="232">
        <f t="shared" ca="1" si="112"/>
        <v>4.6756076641346622</v>
      </c>
      <c r="BP803" s="232">
        <f t="shared" ca="1" si="112"/>
        <v>4.7026025116637822</v>
      </c>
      <c r="BQ803" s="232">
        <f t="shared" ca="1" si="112"/>
        <v>4.7284051199385839</v>
      </c>
      <c r="BR803" s="232">
        <f t="shared" ca="1" si="112"/>
        <v>4.7528619728116643</v>
      </c>
      <c r="BS803" s="232">
        <f t="shared" ca="1" si="112"/>
        <v>4.7760163988524527</v>
      </c>
      <c r="BT803" s="232">
        <f t="shared" ref="BT803:BU803" ca="1" si="113">BS803+BT640</f>
        <v>4.7979844574993686</v>
      </c>
      <c r="BU803" s="232">
        <f t="shared" ca="1" si="113"/>
        <v>4.8188963324447354</v>
      </c>
      <c r="BV803" s="232"/>
      <c r="BW803" s="232"/>
      <c r="BX803" s="232"/>
      <c r="BY803" s="232"/>
      <c r="BZ803" s="232"/>
      <c r="CA803" s="232"/>
      <c r="CB803" s="232"/>
      <c r="CC803" s="232"/>
      <c r="CD803" s="232"/>
      <c r="CE803" s="232"/>
      <c r="CF803" s="232"/>
      <c r="CG803" s="232"/>
      <c r="CH803" s="232"/>
      <c r="CI803" s="232"/>
      <c r="CJ803" s="232"/>
      <c r="CK803" s="232"/>
      <c r="CL803" s="232"/>
    </row>
    <row r="804" spans="1:90" x14ac:dyDescent="0.15">
      <c r="D804" s="8" t="s">
        <v>551</v>
      </c>
      <c r="G804" s="232">
        <f t="shared" ref="G804:BR804" si="114">SUM(G795:G803)</f>
        <v>4.3189133292541114E-2</v>
      </c>
      <c r="H804" s="232">
        <f t="shared" ca="1" si="114"/>
        <v>8.3788032182459699E-2</v>
      </c>
      <c r="I804" s="232">
        <f t="shared" ca="1" si="114"/>
        <v>0.10511510526733388</v>
      </c>
      <c r="J804" s="232">
        <f t="shared" ca="1" si="114"/>
        <v>0.11155571141845597</v>
      </c>
      <c r="K804" s="232">
        <f t="shared" ca="1" si="114"/>
        <v>0.12814124169603028</v>
      </c>
      <c r="L804" s="232">
        <f t="shared" ca="1" si="114"/>
        <v>0.15757192002950804</v>
      </c>
      <c r="M804" s="232">
        <f t="shared" ca="1" si="114"/>
        <v>0.19260615191726005</v>
      </c>
      <c r="N804" s="232">
        <f t="shared" ca="1" si="114"/>
        <v>0.25501175150884314</v>
      </c>
      <c r="O804" s="232">
        <f t="shared" ca="1" si="114"/>
        <v>0.38207324854786878</v>
      </c>
      <c r="P804" s="232">
        <f t="shared" ca="1" si="114"/>
        <v>0.54833237566673509</v>
      </c>
      <c r="Q804" s="232">
        <f t="shared" ca="1" si="114"/>
        <v>0.72007851579751425</v>
      </c>
      <c r="R804" s="232">
        <f t="shared" ca="1" si="114"/>
        <v>0.87939127728822286</v>
      </c>
      <c r="S804" s="232">
        <f t="shared" ca="1" si="114"/>
        <v>1.0255924849761704</v>
      </c>
      <c r="T804" s="232">
        <f t="shared" ca="1" si="114"/>
        <v>1.1652844162868186</v>
      </c>
      <c r="U804" s="232">
        <f t="shared" ca="1" si="114"/>
        <v>1.3034597231322764</v>
      </c>
      <c r="V804" s="232">
        <f t="shared" ca="1" si="114"/>
        <v>1.4390502923048056</v>
      </c>
      <c r="W804" s="232">
        <f t="shared" ca="1" si="114"/>
        <v>1.5730998076418103</v>
      </c>
      <c r="X804" s="232">
        <f t="shared" ca="1" si="114"/>
        <v>1.7048131096644368</v>
      </c>
      <c r="Y804" s="232">
        <f t="shared" ca="1" si="114"/>
        <v>1.8297399765069551</v>
      </c>
      <c r="Z804" s="232">
        <f t="shared" ca="1" si="114"/>
        <v>1.9458103893690801</v>
      </c>
      <c r="AA804" s="232">
        <f t="shared" ca="1" si="114"/>
        <v>2.0598576006403806</v>
      </c>
      <c r="AB804" s="232">
        <f t="shared" ca="1" si="114"/>
        <v>2.1722769244175657</v>
      </c>
      <c r="AC804" s="232">
        <f t="shared" ca="1" si="114"/>
        <v>2.2830685944388502</v>
      </c>
      <c r="AD804" s="232">
        <f t="shared" ca="1" si="114"/>
        <v>2.3915645622904309</v>
      </c>
      <c r="AE804" s="232">
        <f t="shared" ca="1" si="114"/>
        <v>2.4973741856886194</v>
      </c>
      <c r="AF804" s="232">
        <f t="shared" ca="1" si="114"/>
        <v>2.6015194810805831</v>
      </c>
      <c r="AG804" s="232">
        <f t="shared" ca="1" si="114"/>
        <v>2.7038219640691654</v>
      </c>
      <c r="AH804" s="232">
        <f t="shared" ca="1" si="114"/>
        <v>2.8031252680505099</v>
      </c>
      <c r="AI804" s="232">
        <f t="shared" ca="1" si="114"/>
        <v>2.9003903563643063</v>
      </c>
      <c r="AJ804" s="232">
        <f t="shared" ca="1" si="114"/>
        <v>2.9957274975160364</v>
      </c>
      <c r="AK804" s="232">
        <f t="shared" ca="1" si="114"/>
        <v>3.087414709633622</v>
      </c>
      <c r="AL804" s="232">
        <f t="shared" ca="1" si="114"/>
        <v>3.1743528206256681</v>
      </c>
      <c r="AM804" s="232">
        <f t="shared" ca="1" si="114"/>
        <v>3.2594643312022775</v>
      </c>
      <c r="AN804" s="232">
        <f t="shared" ca="1" si="114"/>
        <v>3.343214700401635</v>
      </c>
      <c r="AO804" s="232">
        <f t="shared" ca="1" si="114"/>
        <v>3.425805838499159</v>
      </c>
      <c r="AP804" s="232">
        <f t="shared" ca="1" si="114"/>
        <v>3.5069111776286337</v>
      </c>
      <c r="AQ804" s="232">
        <f t="shared" ca="1" si="114"/>
        <v>3.5853592018605229</v>
      </c>
      <c r="AR804" s="232">
        <f t="shared" ca="1" si="114"/>
        <v>3.6621403107905532</v>
      </c>
      <c r="AS804" s="232">
        <f t="shared" ca="1" si="114"/>
        <v>3.7372868239284909</v>
      </c>
      <c r="AT804" s="232">
        <f t="shared" ca="1" si="114"/>
        <v>3.8092689817845597</v>
      </c>
      <c r="AU804" s="232">
        <f t="shared" ca="1" si="114"/>
        <v>3.8788042151041879</v>
      </c>
      <c r="AV804" s="232">
        <f t="shared" ca="1" si="114"/>
        <v>3.9444615289097751</v>
      </c>
      <c r="AW804" s="232">
        <f t="shared" ca="1" si="114"/>
        <v>4.0043737688911687</v>
      </c>
      <c r="AX804" s="232">
        <f t="shared" ca="1" si="114"/>
        <v>4.0577594440844384</v>
      </c>
      <c r="AY804" s="232">
        <f t="shared" ca="1" si="114"/>
        <v>4.1100397547323606</v>
      </c>
      <c r="AZ804" s="232">
        <f t="shared" ca="1" si="114"/>
        <v>4.1613322746306407</v>
      </c>
      <c r="BA804" s="232">
        <f t="shared" ca="1" si="114"/>
        <v>4.2117268148835034</v>
      </c>
      <c r="BB804" s="232">
        <f t="shared" ca="1" si="114"/>
        <v>4.2610203067499697</v>
      </c>
      <c r="BC804" s="232">
        <f t="shared" ca="1" si="114"/>
        <v>4.3085731706550607</v>
      </c>
      <c r="BD804" s="232">
        <f t="shared" ca="1" si="114"/>
        <v>4.3554742328663254</v>
      </c>
      <c r="BE804" s="232">
        <f t="shared" ca="1" si="114"/>
        <v>4.401377795423917</v>
      </c>
      <c r="BF804" s="232">
        <f t="shared" ca="1" si="114"/>
        <v>4.4446089505566544</v>
      </c>
      <c r="BG804" s="232">
        <f t="shared" ca="1" si="114"/>
        <v>4.486866331302358</v>
      </c>
      <c r="BH804" s="232">
        <f t="shared" ca="1" si="114"/>
        <v>4.5276417942560734</v>
      </c>
      <c r="BI804" s="232">
        <f t="shared" ca="1" si="114"/>
        <v>4.5632613119707051</v>
      </c>
      <c r="BJ804" s="232">
        <f t="shared" ca="1" si="114"/>
        <v>4.5924652750739074</v>
      </c>
      <c r="BK804" s="232">
        <f t="shared" ca="1" si="114"/>
        <v>4.6208579166023371</v>
      </c>
      <c r="BL804" s="232">
        <f t="shared" ca="1" si="114"/>
        <v>4.6485658535859828</v>
      </c>
      <c r="BM804" s="232">
        <f t="shared" ca="1" si="114"/>
        <v>4.6756005925074415</v>
      </c>
      <c r="BN804" s="232">
        <f t="shared" ca="1" si="114"/>
        <v>4.7017104248497219</v>
      </c>
      <c r="BO804" s="232">
        <f t="shared" ca="1" si="114"/>
        <v>4.7096715679161152</v>
      </c>
      <c r="BP804" s="232">
        <f t="shared" ca="1" si="114"/>
        <v>4.7333958661701061</v>
      </c>
      <c r="BQ804" s="232">
        <f t="shared" ca="1" si="114"/>
        <v>4.7563230750277556</v>
      </c>
      <c r="BR804" s="232">
        <f t="shared" ca="1" si="114"/>
        <v>4.7781599573425275</v>
      </c>
      <c r="BS804" s="232">
        <f ca="1">SUM(BS795:BS803)</f>
        <v>4.7959244652510247</v>
      </c>
      <c r="BT804" s="232">
        <f ca="1">SUM(BT795:BT803)</f>
        <v>4.8128815852722715</v>
      </c>
      <c r="BU804" s="232">
        <f ca="1">SUM(BU795:BU803)</f>
        <v>4.8290105749984846</v>
      </c>
      <c r="BV804" s="232"/>
      <c r="BW804" s="232"/>
      <c r="BX804" s="232"/>
      <c r="BY804" s="232"/>
      <c r="BZ804" s="232"/>
      <c r="CA804" s="232"/>
      <c r="CB804" s="232"/>
      <c r="CC804" s="232"/>
      <c r="CD804" s="232"/>
      <c r="CE804" s="232"/>
      <c r="CF804" s="232"/>
      <c r="CG804" s="232"/>
      <c r="CH804" s="232"/>
      <c r="CI804" s="232"/>
      <c r="CJ804" s="232"/>
      <c r="CK804" s="232"/>
      <c r="CL804" s="232"/>
    </row>
    <row r="805" spans="1:90" s="87" customFormat="1" x14ac:dyDescent="0.15">
      <c r="A805" s="112"/>
      <c r="D805" s="87" t="s">
        <v>312</v>
      </c>
      <c r="G805" s="383">
        <f>G804</f>
        <v>4.3189133292541114E-2</v>
      </c>
      <c r="H805" s="383">
        <f ca="1">H804-G804</f>
        <v>4.0598898889918585E-2</v>
      </c>
      <c r="I805" s="383">
        <f t="shared" ref="I805:BT805" ca="1" si="115">I804-H804</f>
        <v>2.1327073084874179E-2</v>
      </c>
      <c r="J805" s="383">
        <f t="shared" ca="1" si="115"/>
        <v>6.4406061511220886E-3</v>
      </c>
      <c r="K805" s="383">
        <f t="shared" ca="1" si="115"/>
        <v>1.6585530277574312E-2</v>
      </c>
      <c r="L805" s="383">
        <f t="shared" ca="1" si="115"/>
        <v>2.9430678333477761E-2</v>
      </c>
      <c r="M805" s="383">
        <f t="shared" ca="1" si="115"/>
        <v>3.503423188775201E-2</v>
      </c>
      <c r="N805" s="383">
        <f t="shared" ca="1" si="115"/>
        <v>6.2405599591583094E-2</v>
      </c>
      <c r="O805" s="383">
        <f t="shared" ca="1" si="115"/>
        <v>0.12706149703902564</v>
      </c>
      <c r="P805" s="383">
        <f t="shared" ca="1" si="115"/>
        <v>0.16625912711886631</v>
      </c>
      <c r="Q805" s="383">
        <f t="shared" ca="1" si="115"/>
        <v>0.17174614013077916</v>
      </c>
      <c r="R805" s="383">
        <f t="shared" ca="1" si="115"/>
        <v>0.15931276149070861</v>
      </c>
      <c r="S805" s="383">
        <f t="shared" ca="1" si="115"/>
        <v>0.14620120768794753</v>
      </c>
      <c r="T805" s="383">
        <f t="shared" ca="1" si="115"/>
        <v>0.13969193131064817</v>
      </c>
      <c r="U805" s="383">
        <f t="shared" ca="1" si="115"/>
        <v>0.13817530684545787</v>
      </c>
      <c r="V805" s="383">
        <f t="shared" ca="1" si="115"/>
        <v>0.13559056917252921</v>
      </c>
      <c r="W805" s="383">
        <f t="shared" ca="1" si="115"/>
        <v>0.13404951533700471</v>
      </c>
      <c r="X805" s="383">
        <f t="shared" ca="1" si="115"/>
        <v>0.13171330202262643</v>
      </c>
      <c r="Y805" s="383">
        <f t="shared" ca="1" si="115"/>
        <v>0.1249268668425183</v>
      </c>
      <c r="Z805" s="383">
        <f t="shared" ca="1" si="115"/>
        <v>0.11607041286212505</v>
      </c>
      <c r="AA805" s="383">
        <f t="shared" ca="1" si="115"/>
        <v>0.11404721127130046</v>
      </c>
      <c r="AB805" s="383">
        <f t="shared" ca="1" si="115"/>
        <v>0.11241932377718511</v>
      </c>
      <c r="AC805" s="383">
        <f t="shared" ca="1" si="115"/>
        <v>0.11079167002128454</v>
      </c>
      <c r="AD805" s="383">
        <f t="shared" ca="1" si="115"/>
        <v>0.10849596785158067</v>
      </c>
      <c r="AE805" s="383">
        <f t="shared" ca="1" si="115"/>
        <v>0.10580962339818845</v>
      </c>
      <c r="AF805" s="383">
        <f t="shared" ca="1" si="115"/>
        <v>0.10414529539196371</v>
      </c>
      <c r="AG805" s="383">
        <f t="shared" ca="1" si="115"/>
        <v>0.10230248298858236</v>
      </c>
      <c r="AH805" s="383">
        <f t="shared" ca="1" si="115"/>
        <v>9.930330398134446E-2</v>
      </c>
      <c r="AI805" s="383">
        <f t="shared" ca="1" si="115"/>
        <v>9.7265088313796433E-2</v>
      </c>
      <c r="AJ805" s="383">
        <f t="shared" ca="1" si="115"/>
        <v>9.5337141151730087E-2</v>
      </c>
      <c r="AK805" s="383">
        <f t="shared" ca="1" si="115"/>
        <v>9.168721211758557E-2</v>
      </c>
      <c r="AL805" s="383">
        <f t="shared" ca="1" si="115"/>
        <v>8.693811099204618E-2</v>
      </c>
      <c r="AM805" s="383">
        <f t="shared" ca="1" si="115"/>
        <v>8.5111510576609373E-2</v>
      </c>
      <c r="AN805" s="383">
        <f t="shared" ca="1" si="115"/>
        <v>8.3750369199357522E-2</v>
      </c>
      <c r="AO805" s="383">
        <f t="shared" ca="1" si="115"/>
        <v>8.2591138097523942E-2</v>
      </c>
      <c r="AP805" s="383">
        <f t="shared" ca="1" si="115"/>
        <v>8.1105339129474707E-2</v>
      </c>
      <c r="AQ805" s="383">
        <f t="shared" ca="1" si="115"/>
        <v>7.8448024231889235E-2</v>
      </c>
      <c r="AR805" s="383">
        <f t="shared" ca="1" si="115"/>
        <v>7.6781108930030317E-2</v>
      </c>
      <c r="AS805" s="383">
        <f t="shared" ca="1" si="115"/>
        <v>7.5146513137937632E-2</v>
      </c>
      <c r="AT805" s="383">
        <f t="shared" ca="1" si="115"/>
        <v>7.1982157856068874E-2</v>
      </c>
      <c r="AU805" s="383">
        <f t="shared" ca="1" si="115"/>
        <v>6.9535233319628187E-2</v>
      </c>
      <c r="AV805" s="383">
        <f t="shared" ca="1" si="115"/>
        <v>6.5657313805587147E-2</v>
      </c>
      <c r="AW805" s="383">
        <f t="shared" ca="1" si="115"/>
        <v>5.9912239981393611E-2</v>
      </c>
      <c r="AX805" s="383">
        <f t="shared" ca="1" si="115"/>
        <v>5.3385675193269755E-2</v>
      </c>
      <c r="AY805" s="383">
        <f t="shared" ca="1" si="115"/>
        <v>5.2280310647922157E-2</v>
      </c>
      <c r="AZ805" s="383">
        <f t="shared" ca="1" si="115"/>
        <v>5.1292519898280098E-2</v>
      </c>
      <c r="BA805" s="383">
        <f t="shared" ca="1" si="115"/>
        <v>5.0394540252862718E-2</v>
      </c>
      <c r="BB805" s="383">
        <f t="shared" ca="1" si="115"/>
        <v>4.9293491866466255E-2</v>
      </c>
      <c r="BC805" s="383">
        <f t="shared" ca="1" si="115"/>
        <v>4.7552863905091058E-2</v>
      </c>
      <c r="BD805" s="383">
        <f t="shared" ca="1" si="115"/>
        <v>4.6901062211264666E-2</v>
      </c>
      <c r="BE805" s="383">
        <f t="shared" ca="1" si="115"/>
        <v>4.5903562557591648E-2</v>
      </c>
      <c r="BF805" s="383">
        <f t="shared" ca="1" si="115"/>
        <v>4.3231155132737342E-2</v>
      </c>
      <c r="BG805" s="383">
        <f t="shared" ca="1" si="115"/>
        <v>4.2257380745703621E-2</v>
      </c>
      <c r="BH805" s="383">
        <f t="shared" ca="1" si="115"/>
        <v>4.0775462953715369E-2</v>
      </c>
      <c r="BI805" s="383">
        <f t="shared" ca="1" si="115"/>
        <v>3.5619517714631677E-2</v>
      </c>
      <c r="BJ805" s="383">
        <f t="shared" ca="1" si="115"/>
        <v>2.9203963103202391E-2</v>
      </c>
      <c r="BK805" s="383">
        <f t="shared" ca="1" si="115"/>
        <v>2.8392641528429685E-2</v>
      </c>
      <c r="BL805" s="383">
        <f t="shared" ca="1" si="115"/>
        <v>2.7707936983645709E-2</v>
      </c>
      <c r="BM805" s="383">
        <f t="shared" ca="1" si="115"/>
        <v>2.703473892145869E-2</v>
      </c>
      <c r="BN805" s="383">
        <f t="shared" ca="1" si="115"/>
        <v>2.610983234228037E-2</v>
      </c>
      <c r="BO805" s="383">
        <f t="shared" ca="1" si="115"/>
        <v>7.9611430663932836E-3</v>
      </c>
      <c r="BP805" s="383">
        <f t="shared" ca="1" si="115"/>
        <v>2.3724298253990916E-2</v>
      </c>
      <c r="BQ805" s="383">
        <f t="shared" ca="1" si="115"/>
        <v>2.2927208857649539E-2</v>
      </c>
      <c r="BR805" s="383">
        <f t="shared" ca="1" si="115"/>
        <v>2.1836882314771877E-2</v>
      </c>
      <c r="BS805" s="383">
        <f t="shared" ca="1" si="115"/>
        <v>1.7764507908497151E-2</v>
      </c>
      <c r="BT805" s="383">
        <f t="shared" ca="1" si="115"/>
        <v>1.695712002124683E-2</v>
      </c>
      <c r="BU805" s="383">
        <f ca="1">BU804-BT804</f>
        <v>1.6128989726213128E-2</v>
      </c>
      <c r="BV805" s="383"/>
      <c r="BW805" s="383"/>
      <c r="BX805" s="383"/>
      <c r="BY805" s="383"/>
      <c r="BZ805" s="383"/>
      <c r="CA805" s="383"/>
      <c r="CB805" s="383"/>
      <c r="CC805" s="383"/>
      <c r="CD805" s="383"/>
      <c r="CE805" s="383"/>
      <c r="CF805" s="383"/>
      <c r="CG805" s="383"/>
      <c r="CH805" s="383"/>
      <c r="CI805" s="383"/>
      <c r="CJ805" s="383"/>
      <c r="CK805" s="383"/>
      <c r="CL805" s="383"/>
    </row>
    <row r="806" spans="1:90" x14ac:dyDescent="0.15">
      <c r="G806" s="232"/>
      <c r="H806" s="232"/>
      <c r="I806" s="232"/>
      <c r="J806" s="232"/>
      <c r="K806" s="232"/>
      <c r="L806" s="232"/>
      <c r="M806" s="232"/>
      <c r="N806" s="232"/>
      <c r="O806" s="232"/>
      <c r="P806" s="232"/>
      <c r="Q806" s="232"/>
      <c r="R806" s="232"/>
      <c r="S806" s="232"/>
      <c r="T806" s="232"/>
      <c r="U806" s="232"/>
      <c r="V806" s="232"/>
      <c r="W806" s="232"/>
      <c r="X806" s="232"/>
      <c r="Y806" s="232"/>
      <c r="Z806" s="232"/>
      <c r="AA806" s="232"/>
      <c r="AB806" s="232"/>
      <c r="AC806" s="232"/>
      <c r="AD806" s="232"/>
      <c r="AE806" s="232"/>
      <c r="AF806" s="232"/>
      <c r="AG806" s="232"/>
      <c r="AH806" s="232"/>
      <c r="AI806" s="232"/>
      <c r="AJ806" s="232"/>
      <c r="AK806" s="232"/>
      <c r="AL806" s="232"/>
      <c r="AM806" s="232"/>
      <c r="AN806" s="232"/>
      <c r="AO806" s="232"/>
      <c r="AP806" s="232"/>
      <c r="AQ806" s="232"/>
      <c r="AR806" s="232"/>
      <c r="AS806" s="232"/>
      <c r="AT806" s="232"/>
      <c r="AU806" s="232"/>
      <c r="AV806" s="232"/>
      <c r="AW806" s="232"/>
      <c r="AX806" s="232"/>
      <c r="AY806" s="232"/>
      <c r="AZ806" s="232"/>
      <c r="BA806" s="232"/>
      <c r="BB806" s="232"/>
      <c r="BC806" s="232"/>
      <c r="BD806" s="232"/>
      <c r="BE806" s="232"/>
      <c r="BF806" s="232"/>
      <c r="BG806" s="232"/>
      <c r="BH806" s="232"/>
      <c r="BI806" s="232"/>
      <c r="BJ806" s="232"/>
      <c r="BK806" s="232"/>
      <c r="BL806" s="232"/>
      <c r="BM806" s="232"/>
      <c r="BN806" s="232"/>
      <c r="BO806" s="232"/>
      <c r="BP806" s="232"/>
      <c r="BQ806" s="232"/>
      <c r="BR806" s="232"/>
      <c r="BS806" s="232"/>
      <c r="BT806" s="232"/>
      <c r="BU806" s="232"/>
      <c r="BV806" s="232"/>
      <c r="BW806" s="232"/>
      <c r="BX806" s="232"/>
      <c r="BY806" s="232"/>
      <c r="BZ806" s="232"/>
      <c r="CA806" s="232"/>
      <c r="CB806" s="232"/>
      <c r="CC806" s="232"/>
      <c r="CD806" s="232"/>
      <c r="CE806" s="232"/>
      <c r="CF806" s="232"/>
      <c r="CG806" s="232"/>
      <c r="CH806" s="232"/>
      <c r="CI806" s="232"/>
      <c r="CJ806" s="232"/>
      <c r="CK806" s="232"/>
      <c r="CL806" s="232"/>
    </row>
    <row r="807" spans="1:90" ht="16" x14ac:dyDescent="0.2">
      <c r="C807" s="307" t="s">
        <v>312</v>
      </c>
      <c r="F807" s="232"/>
      <c r="G807" s="383" cm="1">
        <f t="array" ref="G807">-_xlfn.IFS(SAP_Leadsheet!$C$7="IFRS",SAP_Spreadsheet!G773,AND(SAP_Leadsheet!$C$7="VAS",SAP_Leadsheet!$C$6="DPD360+"),SAP_Spreadsheet!G792,AND(SAP_Leadsheet!$C$7="VAS",SAP_Leadsheet!$C$6="DPD180+"),SAP_Spreadsheet!G805)</f>
        <v>-8.8149243299372654E-2</v>
      </c>
      <c r="H807" s="383" cm="1">
        <f t="array" aca="1" ref="H807" ca="1">-_xlfn.IFS(SAP_Leadsheet!$C$7="IFRS",SAP_Spreadsheet!H773,AND(SAP_Leadsheet!$C$7="VAS",SAP_Leadsheet!$C$6="DPD360+"),SAP_Spreadsheet!H792,AND(SAP_Leadsheet!$C$7="VAS",SAP_Leadsheet!$C$6="DPD180+"),SAP_Spreadsheet!H805)</f>
        <v>-0.15614396581727127</v>
      </c>
      <c r="I807" s="383" cm="1">
        <f t="array" aca="1" ref="I807" ca="1">-_xlfn.IFS(SAP_Leadsheet!$C$7="IFRS",SAP_Spreadsheet!I773,AND(SAP_Leadsheet!$C$7="VAS",SAP_Leadsheet!$C$6="DPD360+"),SAP_Spreadsheet!I792,AND(SAP_Leadsheet!$C$7="VAS",SAP_Leadsheet!$C$6="DPD180+"),SAP_Spreadsheet!I805)</f>
        <v>-0.17556652535259898</v>
      </c>
      <c r="J807" s="383" cm="1">
        <f t="array" aca="1" ref="J807" ca="1">-_xlfn.IFS(SAP_Leadsheet!$C$7="IFRS",SAP_Spreadsheet!J773,AND(SAP_Leadsheet!$C$7="VAS",SAP_Leadsheet!$C$6="DPD360+"),SAP_Spreadsheet!J792,AND(SAP_Leadsheet!$C$7="VAS",SAP_Leadsheet!$C$6="DPD180+"),SAP_Spreadsheet!J805)</f>
        <v>-0.16380831716666916</v>
      </c>
      <c r="K807" s="383" cm="1">
        <f t="array" aca="1" ref="K807" ca="1">-_xlfn.IFS(SAP_Leadsheet!$C$7="IFRS",SAP_Spreadsheet!K773,AND(SAP_Leadsheet!$C$7="VAS",SAP_Leadsheet!$C$6="DPD360+"),SAP_Spreadsheet!K792,AND(SAP_Leadsheet!$C$7="VAS",SAP_Leadsheet!$C$6="DPD180+"),SAP_Spreadsheet!K805)</f>
        <v>-0.14568308552114018</v>
      </c>
      <c r="L807" s="383" cm="1">
        <f t="array" aca="1" ref="L807" ca="1">-_xlfn.IFS(SAP_Leadsheet!$C$7="IFRS",SAP_Spreadsheet!L773,AND(SAP_Leadsheet!$C$7="VAS",SAP_Leadsheet!$C$6="DPD360+"),SAP_Spreadsheet!L792,AND(SAP_Leadsheet!$C$7="VAS",SAP_Leadsheet!$C$6="DPD180+"),SAP_Spreadsheet!L805)</f>
        <v>-0.1342989406861077</v>
      </c>
      <c r="M807" s="383" cm="1">
        <f t="array" aca="1" ref="M807" ca="1">-_xlfn.IFS(SAP_Leadsheet!$C$7="IFRS",SAP_Spreadsheet!M773,AND(SAP_Leadsheet!$C$7="VAS",SAP_Leadsheet!$C$6="DPD360+"),SAP_Spreadsheet!M792,AND(SAP_Leadsheet!$C$7="VAS",SAP_Leadsheet!$C$6="DPD180+"),SAP_Spreadsheet!M805)</f>
        <v>-0.13054436302167849</v>
      </c>
      <c r="N807" s="383" cm="1">
        <f t="array" aca="1" ref="N807" ca="1">-_xlfn.IFS(SAP_Leadsheet!$C$7="IFRS",SAP_Spreadsheet!N773,AND(SAP_Leadsheet!$C$7="VAS",SAP_Leadsheet!$C$6="DPD360+"),SAP_Spreadsheet!N792,AND(SAP_Leadsheet!$C$7="VAS",SAP_Leadsheet!$C$6="DPD180+"),SAP_Spreadsheet!N805)</f>
        <v>-0.13005146084355257</v>
      </c>
      <c r="O807" s="383" cm="1">
        <f t="array" aca="1" ref="O807" ca="1">-_xlfn.IFS(SAP_Leadsheet!$C$7="IFRS",SAP_Spreadsheet!O773,AND(SAP_Leadsheet!$C$7="VAS",SAP_Leadsheet!$C$6="DPD360+"),SAP_Spreadsheet!O792,AND(SAP_Leadsheet!$C$7="VAS",SAP_Leadsheet!$C$6="DPD180+"),SAP_Spreadsheet!O805)</f>
        <v>-0.13079061975088657</v>
      </c>
      <c r="P807" s="383" cm="1">
        <f t="array" aca="1" ref="P807" ca="1">-_xlfn.IFS(SAP_Leadsheet!$C$7="IFRS",SAP_Spreadsheet!P773,AND(SAP_Leadsheet!$C$7="VAS",SAP_Leadsheet!$C$6="DPD360+"),SAP_Spreadsheet!P792,AND(SAP_Leadsheet!$C$7="VAS",SAP_Leadsheet!$C$6="DPD180+"),SAP_Spreadsheet!P805)</f>
        <v>-0.12948013832481386</v>
      </c>
      <c r="Q807" s="383" cm="1">
        <f t="array" aca="1" ref="Q807" ca="1">-_xlfn.IFS(SAP_Leadsheet!$C$7="IFRS",SAP_Spreadsheet!Q773,AND(SAP_Leadsheet!$C$7="VAS",SAP_Leadsheet!$C$6="DPD360+"),SAP_Spreadsheet!Q792,AND(SAP_Leadsheet!$C$7="VAS",SAP_Leadsheet!$C$6="DPD180+"),SAP_Spreadsheet!Q805)</f>
        <v>-0.12673224880925971</v>
      </c>
      <c r="R807" s="383" cm="1">
        <f t="array" aca="1" ref="R807" ca="1">-_xlfn.IFS(SAP_Leadsheet!$C$7="IFRS",SAP_Spreadsheet!R773,AND(SAP_Leadsheet!$C$7="VAS",SAP_Leadsheet!$C$6="DPD360+"),SAP_Spreadsheet!R792,AND(SAP_Leadsheet!$C$7="VAS",SAP_Leadsheet!$C$6="DPD180+"),SAP_Spreadsheet!R805)</f>
        <v>-0.12287042838801421</v>
      </c>
      <c r="S807" s="383" cm="1">
        <f t="array" aca="1" ref="S807" ca="1">-_xlfn.IFS(SAP_Leadsheet!$C$7="IFRS",SAP_Spreadsheet!S773,AND(SAP_Leadsheet!$C$7="VAS",SAP_Leadsheet!$C$6="DPD360+"),SAP_Spreadsheet!S792,AND(SAP_Leadsheet!$C$7="VAS",SAP_Leadsheet!$C$6="DPD180+"),SAP_Spreadsheet!S805)</f>
        <v>-0.11366327894065642</v>
      </c>
      <c r="T807" s="383" cm="1">
        <f t="array" aca="1" ref="T807" ca="1">-_xlfn.IFS(SAP_Leadsheet!$C$7="IFRS",SAP_Spreadsheet!T773,AND(SAP_Leadsheet!$C$7="VAS",SAP_Leadsheet!$C$6="DPD360+"),SAP_Spreadsheet!T792,AND(SAP_Leadsheet!$C$7="VAS",SAP_Leadsheet!$C$6="DPD180+"),SAP_Spreadsheet!T805)</f>
        <v>-0.11053779073284642</v>
      </c>
      <c r="U807" s="383" cm="1">
        <f t="array" aca="1" ref="U807" ca="1">-_xlfn.IFS(SAP_Leadsheet!$C$7="IFRS",SAP_Spreadsheet!U773,AND(SAP_Leadsheet!$C$7="VAS",SAP_Leadsheet!$C$6="DPD360+"),SAP_Spreadsheet!U792,AND(SAP_Leadsheet!$C$7="VAS",SAP_Leadsheet!$C$6="DPD180+"),SAP_Spreadsheet!U805)</f>
        <v>-0.10921563202357931</v>
      </c>
      <c r="V807" s="383" cm="1">
        <f t="array" aca="1" ref="V807" ca="1">-_xlfn.IFS(SAP_Leadsheet!$C$7="IFRS",SAP_Spreadsheet!V773,AND(SAP_Leadsheet!$C$7="VAS",SAP_Leadsheet!$C$6="DPD360+"),SAP_Spreadsheet!V792,AND(SAP_Leadsheet!$C$7="VAS",SAP_Leadsheet!$C$6="DPD180+"),SAP_Spreadsheet!V805)</f>
        <v>-0.10769248761420025</v>
      </c>
      <c r="W807" s="383" cm="1">
        <f t="array" aca="1" ref="W807" ca="1">-_xlfn.IFS(SAP_Leadsheet!$C$7="IFRS",SAP_Spreadsheet!W773,AND(SAP_Leadsheet!$C$7="VAS",SAP_Leadsheet!$C$6="DPD360+"),SAP_Spreadsheet!W792,AND(SAP_Leadsheet!$C$7="VAS",SAP_Leadsheet!$C$6="DPD180+"),SAP_Spreadsheet!W805)</f>
        <v>-0.10588319262267509</v>
      </c>
      <c r="X807" s="383" cm="1">
        <f t="array" aca="1" ref="X807" ca="1">-_xlfn.IFS(SAP_Leadsheet!$C$7="IFRS",SAP_Spreadsheet!X773,AND(SAP_Leadsheet!$C$7="VAS",SAP_Leadsheet!$C$6="DPD360+"),SAP_Spreadsheet!X792,AND(SAP_Leadsheet!$C$7="VAS",SAP_Leadsheet!$C$6="DPD180+"),SAP_Spreadsheet!X805)</f>
        <v>-0.10396692406593422</v>
      </c>
      <c r="Y807" s="383" cm="1">
        <f t="array" aca="1" ref="Y807" ca="1">-_xlfn.IFS(SAP_Leadsheet!$C$7="IFRS",SAP_Spreadsheet!Y773,AND(SAP_Leadsheet!$C$7="VAS",SAP_Leadsheet!$C$6="DPD360+"),SAP_Spreadsheet!Y792,AND(SAP_Leadsheet!$C$7="VAS",SAP_Leadsheet!$C$6="DPD180+"),SAP_Spreadsheet!Y805)</f>
        <v>-0.10205895348069394</v>
      </c>
      <c r="Z807" s="383" cm="1">
        <f t="array" aca="1" ref="Z807" ca="1">-_xlfn.IFS(SAP_Leadsheet!$C$7="IFRS",SAP_Spreadsheet!Z773,AND(SAP_Leadsheet!$C$7="VAS",SAP_Leadsheet!$C$6="DPD360+"),SAP_Spreadsheet!Z792,AND(SAP_Leadsheet!$C$7="VAS",SAP_Leadsheet!$C$6="DPD180+"),SAP_Spreadsheet!Z805)</f>
        <v>-9.9974520043131232E-2</v>
      </c>
      <c r="AA807" s="383" cm="1">
        <f t="array" aca="1" ref="AA807" ca="1">-_xlfn.IFS(SAP_Leadsheet!$C$7="IFRS",SAP_Spreadsheet!AA773,AND(SAP_Leadsheet!$C$7="VAS",SAP_Leadsheet!$C$6="DPD360+"),SAP_Spreadsheet!AA792,AND(SAP_Leadsheet!$C$7="VAS",SAP_Leadsheet!$C$6="DPD180+"),SAP_Spreadsheet!AA805)</f>
        <v>-9.8134877336297333E-2</v>
      </c>
      <c r="AB807" s="383" cm="1">
        <f t="array" aca="1" ref="AB807" ca="1">-_xlfn.IFS(SAP_Leadsheet!$C$7="IFRS",SAP_Spreadsheet!AB773,AND(SAP_Leadsheet!$C$7="VAS",SAP_Leadsheet!$C$6="DPD360+"),SAP_Spreadsheet!AB792,AND(SAP_Leadsheet!$C$7="VAS",SAP_Leadsheet!$C$6="DPD180+"),SAP_Spreadsheet!AB805)</f>
        <v>-9.6202946600983275E-2</v>
      </c>
      <c r="AC807" s="383" cm="1">
        <f t="array" aca="1" ref="AC807" ca="1">-_xlfn.IFS(SAP_Leadsheet!$C$7="IFRS",SAP_Spreadsheet!AC773,AND(SAP_Leadsheet!$C$7="VAS",SAP_Leadsheet!$C$6="DPD360+"),SAP_Spreadsheet!AC792,AND(SAP_Leadsheet!$C$7="VAS",SAP_Leadsheet!$C$6="DPD180+"),SAP_Spreadsheet!AC805)</f>
        <v>-9.4193256131673841E-2</v>
      </c>
      <c r="AD807" s="383" cm="1">
        <f t="array" aca="1" ref="AD807" ca="1">-_xlfn.IFS(SAP_Leadsheet!$C$7="IFRS",SAP_Spreadsheet!AD773,AND(SAP_Leadsheet!$C$7="VAS",SAP_Leadsheet!$C$6="DPD360+"),SAP_Spreadsheet!AD792,AND(SAP_Leadsheet!$C$7="VAS",SAP_Leadsheet!$C$6="DPD180+"),SAP_Spreadsheet!AD805)</f>
        <v>-9.1236283900054893E-2</v>
      </c>
      <c r="AE807" s="383" cm="1">
        <f t="array" aca="1" ref="AE807" ca="1">-_xlfn.IFS(SAP_Leadsheet!$C$7="IFRS",SAP_Spreadsheet!AE773,AND(SAP_Leadsheet!$C$7="VAS",SAP_Leadsheet!$C$6="DPD360+"),SAP_Spreadsheet!AE792,AND(SAP_Leadsheet!$C$7="VAS",SAP_Leadsheet!$C$6="DPD180+"),SAP_Spreadsheet!AE805)</f>
        <v>-7.2703209338607078E-2</v>
      </c>
      <c r="AF807" s="383" cm="1">
        <f t="array" aca="1" ref="AF807" ca="1">-_xlfn.IFS(SAP_Leadsheet!$C$7="IFRS",SAP_Spreadsheet!AF773,AND(SAP_Leadsheet!$C$7="VAS",SAP_Leadsheet!$C$6="DPD360+"),SAP_Spreadsheet!AF792,AND(SAP_Leadsheet!$C$7="VAS",SAP_Leadsheet!$C$6="DPD180+"),SAP_Spreadsheet!AF805)</f>
        <v>-8.2260517402030775E-2</v>
      </c>
      <c r="AG807" s="383" cm="1">
        <f t="array" aca="1" ref="AG807" ca="1">-_xlfn.IFS(SAP_Leadsheet!$C$7="IFRS",SAP_Spreadsheet!AG773,AND(SAP_Leadsheet!$C$7="VAS",SAP_Leadsheet!$C$6="DPD360+"),SAP_Spreadsheet!AG792,AND(SAP_Leadsheet!$C$7="VAS",SAP_Leadsheet!$C$6="DPD180+"),SAP_Spreadsheet!AG805)</f>
        <v>-8.1207699903832697E-2</v>
      </c>
      <c r="AH807" s="383" cm="1">
        <f t="array" aca="1" ref="AH807" ca="1">-_xlfn.IFS(SAP_Leadsheet!$C$7="IFRS",SAP_Spreadsheet!AH773,AND(SAP_Leadsheet!$C$7="VAS",SAP_Leadsheet!$C$6="DPD360+"),SAP_Spreadsheet!AH792,AND(SAP_Leadsheet!$C$7="VAS",SAP_Leadsheet!$C$6="DPD180+"),SAP_Spreadsheet!AH805)</f>
        <v>-8.0175020061847846E-2</v>
      </c>
      <c r="AI807" s="383" cm="1">
        <f t="array" aca="1" ref="AI807" ca="1">-_xlfn.IFS(SAP_Leadsheet!$C$7="IFRS",SAP_Spreadsheet!AI773,AND(SAP_Leadsheet!$C$7="VAS",SAP_Leadsheet!$C$6="DPD360+"),SAP_Spreadsheet!AI792,AND(SAP_Leadsheet!$C$7="VAS",SAP_Leadsheet!$C$6="DPD180+"),SAP_Spreadsheet!AI805)</f>
        <v>-7.9018666754262057E-2</v>
      </c>
      <c r="AJ807" s="383" cm="1">
        <f t="array" aca="1" ref="AJ807" ca="1">-_xlfn.IFS(SAP_Leadsheet!$C$7="IFRS",SAP_Spreadsheet!AJ773,AND(SAP_Leadsheet!$C$7="VAS",SAP_Leadsheet!$C$6="DPD360+"),SAP_Spreadsheet!AJ792,AND(SAP_Leadsheet!$C$7="VAS",SAP_Leadsheet!$C$6="DPD180+"),SAP_Spreadsheet!AJ805)</f>
        <v>-7.7750061086589106E-2</v>
      </c>
      <c r="AK807" s="383" cm="1">
        <f t="array" aca="1" ref="AK807" ca="1">-_xlfn.IFS(SAP_Leadsheet!$C$7="IFRS",SAP_Spreadsheet!AK773,AND(SAP_Leadsheet!$C$7="VAS",SAP_Leadsheet!$C$6="DPD360+"),SAP_Spreadsheet!AK792,AND(SAP_Leadsheet!$C$7="VAS",SAP_Leadsheet!$C$6="DPD180+"),SAP_Spreadsheet!AK805)</f>
        <v>-7.6436673174446135E-2</v>
      </c>
      <c r="AL807" s="383" cm="1">
        <f t="array" aca="1" ref="AL807" ca="1">-_xlfn.IFS(SAP_Leadsheet!$C$7="IFRS",SAP_Spreadsheet!AL773,AND(SAP_Leadsheet!$C$7="VAS",SAP_Leadsheet!$C$6="DPD360+"),SAP_Spreadsheet!AL792,AND(SAP_Leadsheet!$C$7="VAS",SAP_Leadsheet!$C$6="DPD180+"),SAP_Spreadsheet!AL805)</f>
        <v>-7.5024344221560568E-2</v>
      </c>
      <c r="AM807" s="383" cm="1">
        <f t="array" aca="1" ref="AM807" ca="1">-_xlfn.IFS(SAP_Leadsheet!$C$7="IFRS",SAP_Spreadsheet!AM773,AND(SAP_Leadsheet!$C$7="VAS",SAP_Leadsheet!$C$6="DPD360+"),SAP_Spreadsheet!AM792,AND(SAP_Leadsheet!$C$7="VAS",SAP_Leadsheet!$C$6="DPD180+"),SAP_Spreadsheet!AM805)</f>
        <v>-7.3723494735046469E-2</v>
      </c>
      <c r="AN807" s="383" cm="1">
        <f t="array" aca="1" ref="AN807" ca="1">-_xlfn.IFS(SAP_Leadsheet!$C$7="IFRS",SAP_Spreadsheet!AN773,AND(SAP_Leadsheet!$C$7="VAS",SAP_Leadsheet!$C$6="DPD360+"),SAP_Spreadsheet!AN792,AND(SAP_Leadsheet!$C$7="VAS",SAP_Leadsheet!$C$6="DPD180+"),SAP_Spreadsheet!AN805)</f>
        <v>-7.2405044905945015E-2</v>
      </c>
      <c r="AO807" s="383" cm="1">
        <f t="array" aca="1" ref="AO807" ca="1">-_xlfn.IFS(SAP_Leadsheet!$C$7="IFRS",SAP_Spreadsheet!AO773,AND(SAP_Leadsheet!$C$7="VAS",SAP_Leadsheet!$C$6="DPD360+"),SAP_Spreadsheet!AO792,AND(SAP_Leadsheet!$C$7="VAS",SAP_Leadsheet!$C$6="DPD180+"),SAP_Spreadsheet!AO805)</f>
        <v>-7.1061864508902506E-2</v>
      </c>
      <c r="AP807" s="383" cm="1">
        <f t="array" aca="1" ref="AP807" ca="1">-_xlfn.IFS(SAP_Leadsheet!$C$7="IFRS",SAP_Spreadsheet!AP773,AND(SAP_Leadsheet!$C$7="VAS",SAP_Leadsheet!$C$6="DPD360+"),SAP_Spreadsheet!AP792,AND(SAP_Leadsheet!$C$7="VAS",SAP_Leadsheet!$C$6="DPD180+"),SAP_Spreadsheet!AP805)</f>
        <v>-6.9152998700999557E-2</v>
      </c>
      <c r="AQ807" s="383" cm="1">
        <f t="array" aca="1" ref="AQ807" ca="1">-_xlfn.IFS(SAP_Leadsheet!$C$7="IFRS",SAP_Spreadsheet!AQ773,AND(SAP_Leadsheet!$C$7="VAS",SAP_Leadsheet!$C$6="DPD360+"),SAP_Spreadsheet!AQ792,AND(SAP_Leadsheet!$C$7="VAS",SAP_Leadsheet!$C$6="DPD180+"),SAP_Spreadsheet!AQ805)</f>
        <v>-2.3782383510016381E-2</v>
      </c>
      <c r="AR807" s="383" cm="1">
        <f t="array" aca="1" ref="AR807" ca="1">-_xlfn.IFS(SAP_Leadsheet!$C$7="IFRS",SAP_Spreadsheet!AR773,AND(SAP_Leadsheet!$C$7="VAS",SAP_Leadsheet!$C$6="DPD360+"),SAP_Spreadsheet!AR792,AND(SAP_Leadsheet!$C$7="VAS",SAP_Leadsheet!$C$6="DPD180+"),SAP_Spreadsheet!AR805)</f>
        <v>-5.1160617722462831E-2</v>
      </c>
      <c r="AS807" s="383" cm="1">
        <f t="array" aca="1" ref="AS807" ca="1">-_xlfn.IFS(SAP_Leadsheet!$C$7="IFRS",SAP_Spreadsheet!AS773,AND(SAP_Leadsheet!$C$7="VAS",SAP_Leadsheet!$C$6="DPD360+"),SAP_Spreadsheet!AS792,AND(SAP_Leadsheet!$C$7="VAS",SAP_Leadsheet!$C$6="DPD180+"),SAP_Spreadsheet!AS805)</f>
        <v>-5.0345943230302392E-2</v>
      </c>
      <c r="AT807" s="383" cm="1">
        <f t="array" aca="1" ref="AT807" ca="1">-_xlfn.IFS(SAP_Leadsheet!$C$7="IFRS",SAP_Spreadsheet!AT773,AND(SAP_Leadsheet!$C$7="VAS",SAP_Leadsheet!$C$6="DPD360+"),SAP_Spreadsheet!AT792,AND(SAP_Leadsheet!$C$7="VAS",SAP_Leadsheet!$C$6="DPD180+"),SAP_Spreadsheet!AT805)</f>
        <v>-4.9549036266455904E-2</v>
      </c>
      <c r="AU807" s="383" cm="1">
        <f t="array" aca="1" ref="AU807" ca="1">-_xlfn.IFS(SAP_Leadsheet!$C$7="IFRS",SAP_Spreadsheet!AU773,AND(SAP_Leadsheet!$C$7="VAS",SAP_Leadsheet!$C$6="DPD360+"),SAP_Spreadsheet!AU792,AND(SAP_Leadsheet!$C$7="VAS",SAP_Leadsheet!$C$6="DPD180+"),SAP_Spreadsheet!AU805)</f>
        <v>-4.8716651831274049E-2</v>
      </c>
      <c r="AV807" s="383" cm="1">
        <f t="array" aca="1" ref="AV807" ca="1">-_xlfn.IFS(SAP_Leadsheet!$C$7="IFRS",SAP_Spreadsheet!AV773,AND(SAP_Leadsheet!$C$7="VAS",SAP_Leadsheet!$C$6="DPD360+"),SAP_Spreadsheet!AV792,AND(SAP_Leadsheet!$C$7="VAS",SAP_Leadsheet!$C$6="DPD180+"),SAP_Spreadsheet!AV805)</f>
        <v>-4.7767281254819771E-2</v>
      </c>
      <c r="AW807" s="383" cm="1">
        <f t="array" aca="1" ref="AW807" ca="1">-_xlfn.IFS(SAP_Leadsheet!$C$7="IFRS",SAP_Spreadsheet!AW773,AND(SAP_Leadsheet!$C$7="VAS",SAP_Leadsheet!$C$6="DPD360+"),SAP_Spreadsheet!AW792,AND(SAP_Leadsheet!$C$7="VAS",SAP_Leadsheet!$C$6="DPD180+"),SAP_Spreadsheet!AW805)</f>
        <v>-4.6812269561185893E-2</v>
      </c>
      <c r="AX807" s="383" cm="1">
        <f t="array" aca="1" ref="AX807" ca="1">-_xlfn.IFS(SAP_Leadsheet!$C$7="IFRS",SAP_Spreadsheet!AX773,AND(SAP_Leadsheet!$C$7="VAS",SAP_Leadsheet!$C$6="DPD360+"),SAP_Spreadsheet!AX792,AND(SAP_Leadsheet!$C$7="VAS",SAP_Leadsheet!$C$6="DPD180+"),SAP_Spreadsheet!AX805)</f>
        <v>-4.5667438956456863E-2</v>
      </c>
      <c r="AY807" s="383" cm="1">
        <f t="array" aca="1" ref="AY807" ca="1">-_xlfn.IFS(SAP_Leadsheet!$C$7="IFRS",SAP_Spreadsheet!AY773,AND(SAP_Leadsheet!$C$7="VAS",SAP_Leadsheet!$C$6="DPD360+"),SAP_Spreadsheet!AY792,AND(SAP_Leadsheet!$C$7="VAS",SAP_Leadsheet!$C$6="DPD180+"),SAP_Spreadsheet!AY805)</f>
        <v>-4.4687386774963755E-2</v>
      </c>
      <c r="AZ807" s="383" cm="1">
        <f t="array" aca="1" ref="AZ807" ca="1">-_xlfn.IFS(SAP_Leadsheet!$C$7="IFRS",SAP_Spreadsheet!AZ773,AND(SAP_Leadsheet!$C$7="VAS",SAP_Leadsheet!$C$6="DPD360+"),SAP_Spreadsheet!AZ792,AND(SAP_Leadsheet!$C$7="VAS",SAP_Leadsheet!$C$6="DPD180+"),SAP_Spreadsheet!AZ805)</f>
        <v>-4.3643794583005935E-2</v>
      </c>
      <c r="BA807" s="383" cm="1">
        <f t="array" aca="1" ref="BA807" ca="1">-_xlfn.IFS(SAP_Leadsheet!$C$7="IFRS",SAP_Spreadsheet!BA773,AND(SAP_Leadsheet!$C$7="VAS",SAP_Leadsheet!$C$6="DPD360+"),SAP_Spreadsheet!BA792,AND(SAP_Leadsheet!$C$7="VAS",SAP_Leadsheet!$C$6="DPD180+"),SAP_Spreadsheet!BA805)</f>
        <v>-4.2566696559559247E-2</v>
      </c>
      <c r="BB807" s="383" cm="1">
        <f t="array" aca="1" ref="BB807" ca="1">-_xlfn.IFS(SAP_Leadsheet!$C$7="IFRS",SAP_Spreadsheet!BB773,AND(SAP_Leadsheet!$C$7="VAS",SAP_Leadsheet!$C$6="DPD360+"),SAP_Spreadsheet!BB792,AND(SAP_Leadsheet!$C$7="VAS",SAP_Leadsheet!$C$6="DPD180+"),SAP_Spreadsheet!BB805)</f>
        <v>-4.1186281662174196E-2</v>
      </c>
      <c r="BC807" s="383" cm="1">
        <f t="array" aca="1" ref="BC807" ca="1">-_xlfn.IFS(SAP_Leadsheet!$C$7="IFRS",SAP_Spreadsheet!BC773,AND(SAP_Leadsheet!$C$7="VAS",SAP_Leadsheet!$C$6="DPD360+"),SAP_Spreadsheet!BC792,AND(SAP_Leadsheet!$C$7="VAS",SAP_Leadsheet!$C$6="DPD180+"),SAP_Spreadsheet!BC805)</f>
        <v>-1.776794411522431E-2</v>
      </c>
      <c r="BD807" s="383" cm="1">
        <f t="array" aca="1" ref="BD807" ca="1">-_xlfn.IFS(SAP_Leadsheet!$C$7="IFRS",SAP_Spreadsheet!BD773,AND(SAP_Leadsheet!$C$7="VAS",SAP_Leadsheet!$C$6="DPD360+"),SAP_Spreadsheet!BD792,AND(SAP_Leadsheet!$C$7="VAS",SAP_Leadsheet!$C$6="DPD180+"),SAP_Spreadsheet!BD805)</f>
        <v>-2.8835532375912187E-2</v>
      </c>
      <c r="BE807" s="383" cm="1">
        <f t="array" aca="1" ref="BE807" ca="1">-_xlfn.IFS(SAP_Leadsheet!$C$7="IFRS",SAP_Spreadsheet!BE773,AND(SAP_Leadsheet!$C$7="VAS",SAP_Leadsheet!$C$6="DPD360+"),SAP_Spreadsheet!BE792,AND(SAP_Leadsheet!$C$7="VAS",SAP_Leadsheet!$C$6="DPD180+"),SAP_Spreadsheet!BE805)</f>
        <v>-2.8170806066536436E-2</v>
      </c>
      <c r="BF807" s="383" cm="1">
        <f t="array" aca="1" ref="BF807" ca="1">-_xlfn.IFS(SAP_Leadsheet!$C$7="IFRS",SAP_Spreadsheet!BF773,AND(SAP_Leadsheet!$C$7="VAS",SAP_Leadsheet!$C$6="DPD360+"),SAP_Spreadsheet!BF792,AND(SAP_Leadsheet!$C$7="VAS",SAP_Leadsheet!$C$6="DPD180+"),SAP_Spreadsheet!BF805)</f>
        <v>-2.7518131423518888E-2</v>
      </c>
      <c r="BG807" s="383" cm="1">
        <f t="array" aca="1" ref="BG807" ca="1">-_xlfn.IFS(SAP_Leadsheet!$C$7="IFRS",SAP_Spreadsheet!BG773,AND(SAP_Leadsheet!$C$7="VAS",SAP_Leadsheet!$C$6="DPD360+"),SAP_Spreadsheet!BG792,AND(SAP_Leadsheet!$C$7="VAS",SAP_Leadsheet!$C$6="DPD180+"),SAP_Spreadsheet!BG805)</f>
        <v>-2.684333394981131E-2</v>
      </c>
      <c r="BH807" s="383" cm="1">
        <f t="array" aca="1" ref="BH807" ca="1">-_xlfn.IFS(SAP_Leadsheet!$C$7="IFRS",SAP_Spreadsheet!BH773,AND(SAP_Leadsheet!$C$7="VAS",SAP_Leadsheet!$C$6="DPD360+"),SAP_Spreadsheet!BH792,AND(SAP_Leadsheet!$C$7="VAS",SAP_Leadsheet!$C$6="DPD180+"),SAP_Spreadsheet!BH805)</f>
        <v>-2.6025852043195741E-2</v>
      </c>
      <c r="BI807" s="383" cm="1">
        <f t="array" aca="1" ref="BI807" ca="1">-_xlfn.IFS(SAP_Leadsheet!$C$7="IFRS",SAP_Spreadsheet!BI773,AND(SAP_Leadsheet!$C$7="VAS",SAP_Leadsheet!$C$6="DPD360+"),SAP_Spreadsheet!BI792,AND(SAP_Leadsheet!$C$7="VAS",SAP_Leadsheet!$C$6="DPD180+"),SAP_Spreadsheet!BI805)</f>
        <v>-2.4872488723861608E-2</v>
      </c>
      <c r="BJ807" s="383" cm="1">
        <f t="array" aca="1" ref="BJ807" ca="1">-_xlfn.IFS(SAP_Leadsheet!$C$7="IFRS",SAP_Spreadsheet!BJ773,AND(SAP_Leadsheet!$C$7="VAS",SAP_Leadsheet!$C$6="DPD360+"),SAP_Spreadsheet!BJ792,AND(SAP_Leadsheet!$C$7="VAS",SAP_Leadsheet!$C$6="DPD180+"),SAP_Spreadsheet!BJ805)</f>
        <v>-2.3391112541266246E-2</v>
      </c>
      <c r="BK807" s="383" cm="1">
        <f t="array" aca="1" ref="BK807" ca="1">-_xlfn.IFS(SAP_Leadsheet!$C$7="IFRS",SAP_Spreadsheet!BK773,AND(SAP_Leadsheet!$C$7="VAS",SAP_Leadsheet!$C$6="DPD360+"),SAP_Spreadsheet!BK792,AND(SAP_Leadsheet!$C$7="VAS",SAP_Leadsheet!$C$6="DPD180+"),SAP_Spreadsheet!BK805)</f>
        <v>-2.2160793419560676E-2</v>
      </c>
      <c r="BL807" s="383" cm="1">
        <f t="array" aca="1" ref="BL807" ca="1">-_xlfn.IFS(SAP_Leadsheet!$C$7="IFRS",SAP_Spreadsheet!BL773,AND(SAP_Leadsheet!$C$7="VAS",SAP_Leadsheet!$C$6="DPD360+"),SAP_Spreadsheet!BL792,AND(SAP_Leadsheet!$C$7="VAS",SAP_Leadsheet!$C$6="DPD180+"),SAP_Spreadsheet!BL805)</f>
        <v>-2.1040639814335016E-2</v>
      </c>
      <c r="BM807" s="383" cm="1">
        <f t="array" aca="1" ref="BM807" ca="1">-_xlfn.IFS(SAP_Leadsheet!$C$7="IFRS",SAP_Spreadsheet!BM773,AND(SAP_Leadsheet!$C$7="VAS",SAP_Leadsheet!$C$6="DPD360+"),SAP_Spreadsheet!BM792,AND(SAP_Leadsheet!$C$7="VAS",SAP_Leadsheet!$C$6="DPD180+"),SAP_Spreadsheet!BM805)</f>
        <v>-2.0043210183498417E-2</v>
      </c>
      <c r="BN807" s="383" cm="1">
        <f t="array" aca="1" ref="BN807" ca="1">-_xlfn.IFS(SAP_Leadsheet!$C$7="IFRS",SAP_Spreadsheet!BN773,AND(SAP_Leadsheet!$C$7="VAS",SAP_Leadsheet!$C$6="DPD360+"),SAP_Spreadsheet!BN792,AND(SAP_Leadsheet!$C$7="VAS",SAP_Leadsheet!$C$6="DPD180+"),SAP_Spreadsheet!BN805)</f>
        <v>-1.8929140064763317E-2</v>
      </c>
      <c r="BO807" s="383" cm="1">
        <f t="array" ref="BO807">-_xlfn.IFS(SAP_Leadsheet!$C$7="IFRS",SAP_Spreadsheet!BO773,AND(SAP_Leadsheet!$C$7="VAS",SAP_Leadsheet!$C$6="DPD360+"),SAP_Spreadsheet!BO792,AND(SAP_Leadsheet!$C$7="VAS",SAP_Leadsheet!$C$6="DPD180+"),SAP_Spreadsheet!BO805)</f>
        <v>0</v>
      </c>
      <c r="BP807" s="383" cm="1">
        <f t="array" ref="BP807">-_xlfn.IFS(SAP_Leadsheet!$C$7="IFRS",SAP_Spreadsheet!BP773,AND(SAP_Leadsheet!$C$7="VAS",SAP_Leadsheet!$C$6="DPD360+"),SAP_Spreadsheet!BP792,AND(SAP_Leadsheet!$C$7="VAS",SAP_Leadsheet!$C$6="DPD180+"),SAP_Spreadsheet!BP805)</f>
        <v>0</v>
      </c>
      <c r="BQ807" s="383" cm="1">
        <f t="array" ref="BQ807">-_xlfn.IFS(SAP_Leadsheet!$C$7="IFRS",SAP_Spreadsheet!BQ773,AND(SAP_Leadsheet!$C$7="VAS",SAP_Leadsheet!$C$6="DPD360+"),SAP_Spreadsheet!BQ792,AND(SAP_Leadsheet!$C$7="VAS",SAP_Leadsheet!$C$6="DPD180+"),SAP_Spreadsheet!BQ805)</f>
        <v>0</v>
      </c>
      <c r="BR807" s="383" cm="1">
        <f t="array" ref="BR807">-_xlfn.IFS(SAP_Leadsheet!$C$7="IFRS",SAP_Spreadsheet!BR773,AND(SAP_Leadsheet!$C$7="VAS",SAP_Leadsheet!$C$6="DPD360+"),SAP_Spreadsheet!BR792,AND(SAP_Leadsheet!$C$7="VAS",SAP_Leadsheet!$C$6="DPD180+"),SAP_Spreadsheet!BR805)</f>
        <v>0</v>
      </c>
      <c r="BS807" s="383" cm="1">
        <f t="array" ref="BS807">-_xlfn.IFS(SAP_Leadsheet!$C$7="IFRS",SAP_Spreadsheet!BS773,AND(SAP_Leadsheet!$C$7="VAS",SAP_Leadsheet!$C$6="DPD360+"),SAP_Spreadsheet!BS792,AND(SAP_Leadsheet!$C$7="VAS",SAP_Leadsheet!$C$6="DPD180+"),SAP_Spreadsheet!BS805)</f>
        <v>0</v>
      </c>
      <c r="BT807" s="383" cm="1">
        <f t="array" ref="BT807">-_xlfn.IFS(SAP_Leadsheet!$C$7="IFRS",SAP_Spreadsheet!BT773,AND(SAP_Leadsheet!$C$7="VAS",SAP_Leadsheet!$C$6="DPD360+"),SAP_Spreadsheet!BT792,AND(SAP_Leadsheet!$C$7="VAS",SAP_Leadsheet!$C$6="DPD180+"),SAP_Spreadsheet!BT805)</f>
        <v>0</v>
      </c>
      <c r="BU807" s="383" cm="1">
        <f t="array" ref="BU807">-_xlfn.IFS(SAP_Leadsheet!$C$7="IFRS",SAP_Spreadsheet!BU773,AND(SAP_Leadsheet!$C$7="VAS",SAP_Leadsheet!$C$6="DPD360+"),SAP_Spreadsheet!BU792,AND(SAP_Leadsheet!$C$7="VAS",SAP_Leadsheet!$C$6="DPD180+"),SAP_Spreadsheet!BU805)</f>
        <v>0</v>
      </c>
      <c r="BV807" s="383" cm="1">
        <f t="array" ref="BV807">-_xlfn.IFS(SAP_Leadsheet!$C$7="IFRS",SAP_Spreadsheet!BV773,AND(SAP_Leadsheet!$C$7="VAS",SAP_Leadsheet!$C$6="DPD360+"),SAP_Spreadsheet!BV792,AND(SAP_Leadsheet!$C$7="VAS",SAP_Leadsheet!$C$6="DPD180+"),SAP_Spreadsheet!BV805)</f>
        <v>0</v>
      </c>
      <c r="BW807" s="383" cm="1">
        <f t="array" ref="BW807">-_xlfn.IFS(SAP_Leadsheet!$C$7="IFRS",SAP_Spreadsheet!BW773,AND(SAP_Leadsheet!$C$7="VAS",SAP_Leadsheet!$C$6="DPD360+"),SAP_Spreadsheet!BW792,AND(SAP_Leadsheet!$C$7="VAS",SAP_Leadsheet!$C$6="DPD180+"),SAP_Spreadsheet!BW805)</f>
        <v>0</v>
      </c>
      <c r="BX807" s="383" cm="1">
        <f t="array" ref="BX807">-_xlfn.IFS(SAP_Leadsheet!$C$7="IFRS",SAP_Spreadsheet!BX773,AND(SAP_Leadsheet!$C$7="VAS",SAP_Leadsheet!$C$6="DPD360+"),SAP_Spreadsheet!BX792,AND(SAP_Leadsheet!$C$7="VAS",SAP_Leadsheet!$C$6="DPD180+"),SAP_Spreadsheet!BX805)</f>
        <v>0</v>
      </c>
      <c r="BY807" s="383" cm="1">
        <f t="array" ref="BY807">-_xlfn.IFS(SAP_Leadsheet!$C$7="IFRS",SAP_Spreadsheet!BY773,AND(SAP_Leadsheet!$C$7="VAS",SAP_Leadsheet!$C$6="DPD360+"),SAP_Spreadsheet!BY792,AND(SAP_Leadsheet!$C$7="VAS",SAP_Leadsheet!$C$6="DPD180+"),SAP_Spreadsheet!BY805)</f>
        <v>0</v>
      </c>
      <c r="BZ807" s="383" cm="1">
        <f t="array" ref="BZ807">-_xlfn.IFS(SAP_Leadsheet!$C$7="IFRS",SAP_Spreadsheet!BZ773,AND(SAP_Leadsheet!$C$7="VAS",SAP_Leadsheet!$C$6="DPD360+"),SAP_Spreadsheet!BZ792,AND(SAP_Leadsheet!$C$7="VAS",SAP_Leadsheet!$C$6="DPD180+"),SAP_Spreadsheet!BZ805)</f>
        <v>0</v>
      </c>
      <c r="CA807" s="232"/>
      <c r="CB807" s="232"/>
      <c r="CC807" s="232"/>
      <c r="CD807" s="232"/>
      <c r="CE807" s="232"/>
      <c r="CF807" s="232"/>
      <c r="CG807" s="232"/>
      <c r="CH807" s="232"/>
      <c r="CI807" s="232"/>
      <c r="CJ807" s="232"/>
      <c r="CK807" s="232"/>
      <c r="CL807" s="232"/>
    </row>
    <row r="808" spans="1:90" x14ac:dyDescent="0.15">
      <c r="G808" s="232"/>
      <c r="H808" s="232"/>
      <c r="I808" s="232"/>
      <c r="J808" s="232"/>
      <c r="K808" s="232"/>
      <c r="L808" s="232"/>
      <c r="M808" s="232"/>
      <c r="N808" s="232"/>
      <c r="O808" s="232"/>
      <c r="P808" s="232"/>
      <c r="Q808" s="232"/>
      <c r="R808" s="232"/>
      <c r="S808" s="232"/>
      <c r="T808" s="232"/>
      <c r="U808" s="232"/>
      <c r="V808" s="232"/>
      <c r="W808" s="232"/>
      <c r="X808" s="232"/>
      <c r="Y808" s="232"/>
      <c r="Z808" s="232"/>
      <c r="AA808" s="232"/>
      <c r="AB808" s="232"/>
      <c r="AC808" s="232"/>
      <c r="AD808" s="232"/>
      <c r="AE808" s="232"/>
      <c r="AF808" s="232"/>
      <c r="AG808" s="232"/>
      <c r="AH808" s="232"/>
      <c r="AI808" s="232"/>
      <c r="AJ808" s="232"/>
      <c r="AK808" s="232"/>
      <c r="AL808" s="232"/>
      <c r="AM808" s="232"/>
      <c r="AN808" s="232"/>
      <c r="AO808" s="232"/>
      <c r="AP808" s="232"/>
      <c r="AQ808" s="232"/>
      <c r="AR808" s="232"/>
      <c r="AS808" s="232"/>
      <c r="AT808" s="232"/>
      <c r="AU808" s="232"/>
      <c r="AV808" s="232"/>
      <c r="AW808" s="232"/>
      <c r="AX808" s="232"/>
      <c r="AY808" s="232"/>
      <c r="AZ808" s="232"/>
      <c r="BA808" s="232"/>
      <c r="BB808" s="232"/>
      <c r="BC808" s="232"/>
      <c r="BD808" s="232"/>
      <c r="BE808" s="232"/>
      <c r="BF808" s="232"/>
      <c r="BG808" s="232"/>
      <c r="BH808" s="232"/>
      <c r="BI808" s="232"/>
      <c r="BJ808" s="232"/>
      <c r="BK808" s="232"/>
      <c r="BL808" s="232"/>
      <c r="BM808" s="232"/>
      <c r="BN808" s="232"/>
      <c r="BO808" s="232"/>
      <c r="BP808" s="232"/>
      <c r="BQ808" s="232"/>
      <c r="BR808" s="232"/>
      <c r="BS808" s="232"/>
      <c r="BT808" s="232"/>
      <c r="BU808" s="232"/>
      <c r="BV808" s="232"/>
      <c r="BW808" s="232"/>
      <c r="BX808" s="232"/>
      <c r="BY808" s="232"/>
      <c r="BZ808" s="232"/>
      <c r="CA808" s="232"/>
      <c r="CB808" s="232"/>
      <c r="CC808" s="232"/>
      <c r="CD808" s="232"/>
      <c r="CE808" s="232"/>
      <c r="CF808" s="232"/>
      <c r="CG808" s="232"/>
      <c r="CH808" s="232"/>
      <c r="CI808" s="232"/>
      <c r="CJ808" s="232"/>
      <c r="CK808" s="232"/>
      <c r="CL808" s="232"/>
    </row>
    <row r="809" spans="1:90" ht="14" thickBot="1" x14ac:dyDescent="0.2">
      <c r="A809" s="317"/>
      <c r="B809" s="318" t="s">
        <v>554</v>
      </c>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c r="AB809" s="319"/>
      <c r="AC809" s="319"/>
      <c r="AD809" s="319"/>
      <c r="AE809" s="319"/>
      <c r="AF809" s="319"/>
      <c r="AG809" s="319"/>
      <c r="AH809" s="319"/>
      <c r="AI809" s="319"/>
      <c r="AJ809" s="319"/>
      <c r="AK809" s="319"/>
      <c r="AL809" s="319"/>
      <c r="AM809" s="319"/>
      <c r="AN809" s="319"/>
      <c r="AO809" s="319"/>
      <c r="AP809" s="319"/>
      <c r="AQ809" s="319"/>
      <c r="AR809" s="319"/>
      <c r="AS809" s="319"/>
      <c r="AT809" s="319"/>
      <c r="AU809" s="319"/>
      <c r="AV809" s="319"/>
      <c r="AW809" s="319"/>
      <c r="AX809" s="319"/>
      <c r="AY809" s="319"/>
      <c r="AZ809" s="319"/>
      <c r="BA809" s="319"/>
      <c r="BB809" s="319"/>
      <c r="BC809" s="319"/>
      <c r="BD809" s="319"/>
      <c r="BE809" s="319"/>
      <c r="BF809" s="319"/>
      <c r="BG809" s="319"/>
      <c r="BH809" s="319"/>
      <c r="BI809" s="319"/>
      <c r="BJ809" s="319"/>
      <c r="BK809" s="319"/>
      <c r="BL809" s="319"/>
      <c r="BM809" s="319"/>
      <c r="BN809" s="319"/>
      <c r="BO809" s="319"/>
      <c r="BP809" s="319"/>
      <c r="BQ809" s="319"/>
      <c r="BR809" s="319"/>
      <c r="BS809" s="319"/>
      <c r="BT809" s="319"/>
      <c r="BU809" s="319"/>
      <c r="BV809" s="319"/>
      <c r="BW809" s="319"/>
      <c r="BX809" s="319"/>
      <c r="BY809" s="319"/>
      <c r="BZ809" s="319"/>
    </row>
    <row r="810" spans="1:90" ht="14" thickTop="1" x14ac:dyDescent="0.15">
      <c r="G810" s="327"/>
      <c r="H810" s="327"/>
      <c r="I810" s="327"/>
      <c r="J810" s="327"/>
      <c r="K810" s="327"/>
      <c r="L810" s="327"/>
      <c r="M810" s="327"/>
      <c r="N810" s="327"/>
      <c r="O810" s="327"/>
      <c r="P810" s="327"/>
      <c r="Q810" s="327"/>
      <c r="R810" s="327"/>
      <c r="S810" s="327"/>
      <c r="T810" s="327"/>
      <c r="U810" s="327"/>
      <c r="V810" s="327"/>
      <c r="W810" s="327"/>
      <c r="X810" s="327"/>
      <c r="Y810" s="327"/>
      <c r="Z810" s="327"/>
      <c r="AA810" s="327"/>
      <c r="AB810" s="327"/>
      <c r="AC810" s="327"/>
      <c r="AD810" s="327"/>
      <c r="AE810" s="327"/>
      <c r="AF810" s="327"/>
      <c r="AG810" s="327"/>
      <c r="AH810" s="327"/>
      <c r="AI810" s="327"/>
      <c r="AJ810" s="327"/>
      <c r="AK810" s="327"/>
      <c r="AL810" s="327"/>
      <c r="AM810" s="327"/>
      <c r="AN810" s="327"/>
      <c r="AO810" s="327"/>
      <c r="AP810" s="327"/>
      <c r="AQ810" s="327"/>
      <c r="AR810" s="327"/>
      <c r="AS810" s="327"/>
      <c r="AT810" s="327"/>
      <c r="AU810" s="327"/>
      <c r="AV810" s="327"/>
      <c r="AW810" s="327"/>
      <c r="AX810" s="327"/>
      <c r="AY810" s="327"/>
      <c r="AZ810" s="327"/>
      <c r="BA810" s="327"/>
      <c r="BB810" s="327"/>
      <c r="BC810" s="327"/>
      <c r="BD810" s="327"/>
      <c r="BE810" s="327"/>
      <c r="BF810" s="327"/>
      <c r="BG810" s="327"/>
      <c r="BH810" s="327"/>
      <c r="BI810" s="327"/>
      <c r="BJ810" s="327"/>
      <c r="BK810" s="327"/>
      <c r="BL810" s="327"/>
      <c r="BM810" s="327"/>
      <c r="BN810" s="327"/>
    </row>
    <row r="811" spans="1:90" x14ac:dyDescent="0.15">
      <c r="C811" s="87" t="s">
        <v>555</v>
      </c>
      <c r="D811" s="8" t="s">
        <v>556</v>
      </c>
      <c r="G811" s="330">
        <f t="shared" ref="G811:BR811" ca="1" si="116">G711+G752+G807</f>
        <v>4.6873460621075308E-2</v>
      </c>
      <c r="H811" s="330">
        <f t="shared" ca="1" si="116"/>
        <v>-0.15523548511682972</v>
      </c>
      <c r="I811" s="330">
        <f t="shared" ca="1" si="116"/>
        <v>-9.2364950259215872E-2</v>
      </c>
      <c r="J811" s="330">
        <f t="shared" ca="1" si="116"/>
        <v>-2.4968906483946784E-2</v>
      </c>
      <c r="K811" s="330">
        <f t="shared" ca="1" si="116"/>
        <v>8.2827159327153455E-4</v>
      </c>
      <c r="L811" s="330">
        <f t="shared" ca="1" si="116"/>
        <v>-7.871432241374321E-3</v>
      </c>
      <c r="M811" s="330">
        <f t="shared" ca="1" si="116"/>
        <v>-2.7559056880779018E-2</v>
      </c>
      <c r="N811" s="330">
        <f t="shared" ca="1" si="116"/>
        <v>-4.2301747906104192E-2</v>
      </c>
      <c r="O811" s="330">
        <f t="shared" ca="1" si="116"/>
        <v>-4.6318460396148259E-2</v>
      </c>
      <c r="P811" s="330">
        <f t="shared" ca="1" si="116"/>
        <v>-4.2242324416181198E-2</v>
      </c>
      <c r="Q811" s="330">
        <f t="shared" ca="1" si="116"/>
        <v>-3.7816708389457915E-2</v>
      </c>
      <c r="R811" s="330">
        <f t="shared" ca="1" si="116"/>
        <v>-3.0932416544270175E-2</v>
      </c>
      <c r="S811" s="330">
        <f t="shared" ca="1" si="116"/>
        <v>0.28303580996455741</v>
      </c>
      <c r="T811" s="330">
        <f t="shared" ca="1" si="116"/>
        <v>-3.3614961221272235E-2</v>
      </c>
      <c r="U811" s="330">
        <f t="shared" ca="1" si="116"/>
        <v>-3.3688478028849556E-2</v>
      </c>
      <c r="V811" s="330">
        <f t="shared" ca="1" si="116"/>
        <v>-3.2525602306694407E-2</v>
      </c>
      <c r="W811" s="330">
        <f t="shared" ca="1" si="116"/>
        <v>-3.0967506301426695E-2</v>
      </c>
      <c r="X811" s="330">
        <f t="shared" ca="1" si="116"/>
        <v>-2.965001412017057E-2</v>
      </c>
      <c r="Y811" s="330">
        <f t="shared" ca="1" si="116"/>
        <v>-2.8687422372626364E-2</v>
      </c>
      <c r="Z811" s="330">
        <f t="shared" ca="1" si="116"/>
        <v>-2.821350480785946E-2</v>
      </c>
      <c r="AA811" s="330">
        <f t="shared" ca="1" si="116"/>
        <v>-2.7884171050195819E-2</v>
      </c>
      <c r="AB811" s="330">
        <f t="shared" ca="1" si="116"/>
        <v>-2.7201175065171598E-2</v>
      </c>
      <c r="AC811" s="330">
        <f t="shared" ca="1" si="116"/>
        <v>-2.6445675132594437E-2</v>
      </c>
      <c r="AD811" s="330">
        <f t="shared" ca="1" si="116"/>
        <v>-2.5638986482269005E-2</v>
      </c>
      <c r="AE811" s="330">
        <f t="shared" ca="1" si="116"/>
        <v>0.24125594966518338</v>
      </c>
      <c r="AF811" s="330">
        <f t="shared" ca="1" si="116"/>
        <v>-2.023940668260174E-2</v>
      </c>
      <c r="AG811" s="330">
        <f t="shared" ca="1" si="116"/>
        <v>-2.0706710414775724E-2</v>
      </c>
      <c r="AH811" s="330">
        <f t="shared" ca="1" si="116"/>
        <v>-2.0422425979355383E-2</v>
      </c>
      <c r="AI811" s="330">
        <f t="shared" ca="1" si="116"/>
        <v>-1.9661901575136864E-2</v>
      </c>
      <c r="AJ811" s="330">
        <f t="shared" ca="1" si="116"/>
        <v>-1.8822094172041143E-2</v>
      </c>
      <c r="AK811" s="330">
        <f t="shared" ca="1" si="116"/>
        <v>-1.8129827909245687E-2</v>
      </c>
      <c r="AL811" s="330">
        <f t="shared" ca="1" si="116"/>
        <v>-1.7739060274583079E-2</v>
      </c>
      <c r="AM811" s="330">
        <f t="shared" ca="1" si="116"/>
        <v>-1.7512464001886101E-2</v>
      </c>
      <c r="AN811" s="330">
        <f t="shared" ca="1" si="116"/>
        <v>-1.7176057023433416E-2</v>
      </c>
      <c r="AO811" s="330">
        <f t="shared" ca="1" si="116"/>
        <v>-1.6790946193163722E-2</v>
      </c>
      <c r="AP811" s="330">
        <f t="shared" ca="1" si="116"/>
        <v>-1.6514239553439308E-2</v>
      </c>
      <c r="AQ811" s="330">
        <f t="shared" ca="1" si="116"/>
        <v>0.2294144697692681</v>
      </c>
      <c r="AR811" s="330">
        <f t="shared" ca="1" si="116"/>
        <v>-1.1524979405432012E-4</v>
      </c>
      <c r="AS811" s="330">
        <f t="shared" ca="1" si="116"/>
        <v>-1.7072425071609776E-5</v>
      </c>
      <c r="AT811" s="330">
        <f t="shared" ca="1" si="116"/>
        <v>3.633332307953277E-4</v>
      </c>
      <c r="AU811" s="330">
        <f t="shared" ca="1" si="116"/>
        <v>9.5192703893907937E-4</v>
      </c>
      <c r="AV811" s="330">
        <f t="shared" ca="1" si="116"/>
        <v>1.5033099335178268E-3</v>
      </c>
      <c r="AW811" s="330">
        <f t="shared" ca="1" si="116"/>
        <v>1.8898709209809461E-3</v>
      </c>
      <c r="AX811" s="330">
        <f t="shared" ca="1" si="116"/>
        <v>1.9844503680804954E-3</v>
      </c>
      <c r="AY811" s="330">
        <f t="shared" ca="1" si="116"/>
        <v>1.9364110025538797E-3</v>
      </c>
      <c r="AZ811" s="330">
        <f t="shared" ca="1" si="116"/>
        <v>2.0547925316952501E-3</v>
      </c>
      <c r="BA811" s="330">
        <f t="shared" ca="1" si="116"/>
        <v>2.1396981857641842E-3</v>
      </c>
      <c r="BB811" s="330">
        <f t="shared" ca="1" si="116"/>
        <v>1.9297665252925866E-3</v>
      </c>
      <c r="BC811" s="330">
        <f t="shared" ca="1" si="116"/>
        <v>0.17869847525928928</v>
      </c>
      <c r="BD811" s="330">
        <f t="shared" ca="1" si="116"/>
        <v>1.2162227266038425E-2</v>
      </c>
      <c r="BE811" s="330">
        <f t="shared" ca="1" si="116"/>
        <v>1.1931328627812168E-2</v>
      </c>
      <c r="BF811" s="330">
        <f t="shared" ca="1" si="116"/>
        <v>1.1921384033124614E-2</v>
      </c>
      <c r="BG811" s="330">
        <f t="shared" ca="1" si="116"/>
        <v>7.1606330640730589E-3</v>
      </c>
      <c r="BH811" s="330">
        <f t="shared" ca="1" si="116"/>
        <v>8.1343277189152435E-3</v>
      </c>
      <c r="BI811" s="330">
        <f t="shared" ca="1" si="116"/>
        <v>1.0293683980804699E-2</v>
      </c>
      <c r="BJ811" s="330">
        <f t="shared" ca="1" si="116"/>
        <v>1.171646941238931E-2</v>
      </c>
      <c r="BK811" s="330">
        <f t="shared" ca="1" si="116"/>
        <v>1.2091804240556767E-2</v>
      </c>
      <c r="BL811" s="330">
        <f t="shared" ca="1" si="116"/>
        <v>1.2036285742342952E-2</v>
      </c>
      <c r="BM811" s="330">
        <f t="shared" ca="1" si="116"/>
        <v>1.1749417196068951E-2</v>
      </c>
      <c r="BN811" s="330">
        <f t="shared" ca="1" si="116"/>
        <v>1.132069723403132E-2</v>
      </c>
      <c r="BO811" s="330">
        <f t="shared" si="116"/>
        <v>0</v>
      </c>
      <c r="BP811" s="330">
        <f t="shared" si="116"/>
        <v>0</v>
      </c>
      <c r="BQ811" s="330">
        <f t="shared" si="116"/>
        <v>0</v>
      </c>
      <c r="BR811" s="330">
        <f t="shared" si="116"/>
        <v>0</v>
      </c>
      <c r="BS811" s="330">
        <f t="shared" ref="BS811:BZ811" si="117">BS711+BS752+BS807</f>
        <v>0</v>
      </c>
      <c r="BT811" s="330">
        <f t="shared" si="117"/>
        <v>0</v>
      </c>
      <c r="BU811" s="330">
        <f t="shared" si="117"/>
        <v>0</v>
      </c>
      <c r="BV811" s="330">
        <f t="shared" si="117"/>
        <v>0</v>
      </c>
      <c r="BW811" s="330">
        <f t="shared" si="117"/>
        <v>0</v>
      </c>
      <c r="BX811" s="330">
        <f t="shared" si="117"/>
        <v>0</v>
      </c>
      <c r="BY811" s="330">
        <f t="shared" si="117"/>
        <v>0</v>
      </c>
      <c r="BZ811" s="330">
        <f t="shared" si="117"/>
        <v>0</v>
      </c>
      <c r="CA811" s="329"/>
      <c r="CB811" s="329"/>
      <c r="CC811" s="329"/>
      <c r="CD811" s="329"/>
      <c r="CE811" s="329"/>
      <c r="CF811" s="329"/>
      <c r="CG811" s="329"/>
      <c r="CH811" s="329"/>
      <c r="CI811" s="267"/>
      <c r="CJ811" s="267"/>
      <c r="CK811" s="267"/>
      <c r="CL811" s="267"/>
    </row>
    <row r="812" spans="1:90" x14ac:dyDescent="0.15">
      <c r="C812" s="87"/>
      <c r="D812" s="8" t="s">
        <v>557</v>
      </c>
      <c r="G812" s="330">
        <f ca="1">SUM(G811:G811)</f>
        <v>4.6873460621075308E-2</v>
      </c>
      <c r="H812" s="330">
        <f ca="1">G812+H811</f>
        <v>-0.10836202449575441</v>
      </c>
      <c r="I812" s="330">
        <f t="shared" ref="I812:BN812" ca="1" si="118">H812+I811</f>
        <v>-0.20072697475497028</v>
      </c>
      <c r="J812" s="330">
        <f t="shared" ca="1" si="118"/>
        <v>-0.22569588123891707</v>
      </c>
      <c r="K812" s="330">
        <f t="shared" ca="1" si="118"/>
        <v>-0.22486760964564553</v>
      </c>
      <c r="L812" s="330">
        <f t="shared" ca="1" si="118"/>
        <v>-0.23273904188701985</v>
      </c>
      <c r="M812" s="330">
        <f t="shared" ca="1" si="118"/>
        <v>-0.26029809876779886</v>
      </c>
      <c r="N812" s="330">
        <f t="shared" ca="1" si="118"/>
        <v>-0.30259984667390305</v>
      </c>
      <c r="O812" s="330">
        <f t="shared" ca="1" si="118"/>
        <v>-0.34891830707005134</v>
      </c>
      <c r="P812" s="330">
        <f t="shared" ca="1" si="118"/>
        <v>-0.39116063148623254</v>
      </c>
      <c r="Q812" s="330">
        <f t="shared" ca="1" si="118"/>
        <v>-0.42897733987569042</v>
      </c>
      <c r="R812" s="330">
        <f t="shared" ca="1" si="118"/>
        <v>-0.45990975641996057</v>
      </c>
      <c r="S812" s="330">
        <f t="shared" ca="1" si="118"/>
        <v>-0.17687394645540316</v>
      </c>
      <c r="T812" s="330">
        <f t="shared" ca="1" si="118"/>
        <v>-0.21048890767667539</v>
      </c>
      <c r="U812" s="330">
        <f t="shared" ca="1" si="118"/>
        <v>-0.24417738570552494</v>
      </c>
      <c r="V812" s="330">
        <f t="shared" ca="1" si="118"/>
        <v>-0.27670298801221938</v>
      </c>
      <c r="W812" s="330">
        <f t="shared" ca="1" si="118"/>
        <v>-0.30767049431364607</v>
      </c>
      <c r="X812" s="330">
        <f t="shared" ca="1" si="118"/>
        <v>-0.33732050843381667</v>
      </c>
      <c r="Y812" s="330">
        <f t="shared" ca="1" si="118"/>
        <v>-0.366007930806443</v>
      </c>
      <c r="Z812" s="330">
        <f t="shared" ca="1" si="118"/>
        <v>-0.39422143561430245</v>
      </c>
      <c r="AA812" s="330">
        <f t="shared" ca="1" si="118"/>
        <v>-0.42210560666449826</v>
      </c>
      <c r="AB812" s="330">
        <f t="shared" ca="1" si="118"/>
        <v>-0.44930678172966987</v>
      </c>
      <c r="AC812" s="330">
        <f t="shared" ca="1" si="118"/>
        <v>-0.47575245686226431</v>
      </c>
      <c r="AD812" s="330">
        <f t="shared" ca="1" si="118"/>
        <v>-0.50139144334453334</v>
      </c>
      <c r="AE812" s="330">
        <f t="shared" ca="1" si="118"/>
        <v>-0.26013549367934996</v>
      </c>
      <c r="AF812" s="330">
        <f t="shared" ca="1" si="118"/>
        <v>-0.28037490036195167</v>
      </c>
      <c r="AG812" s="330">
        <f t="shared" ca="1" si="118"/>
        <v>-0.3010816107767274</v>
      </c>
      <c r="AH812" s="330">
        <f t="shared" ca="1" si="118"/>
        <v>-0.3215040367560828</v>
      </c>
      <c r="AI812" s="330">
        <f t="shared" ca="1" si="118"/>
        <v>-0.34116593833121966</v>
      </c>
      <c r="AJ812" s="330">
        <f t="shared" ca="1" si="118"/>
        <v>-0.35998803250326084</v>
      </c>
      <c r="AK812" s="330">
        <f t="shared" ca="1" si="118"/>
        <v>-0.3781178604125065</v>
      </c>
      <c r="AL812" s="330">
        <f t="shared" ca="1" si="118"/>
        <v>-0.39585692068708955</v>
      </c>
      <c r="AM812" s="330">
        <f t="shared" ca="1" si="118"/>
        <v>-0.41336938468897566</v>
      </c>
      <c r="AN812" s="330">
        <f t="shared" ca="1" si="118"/>
        <v>-0.43054544171240905</v>
      </c>
      <c r="AO812" s="330">
        <f t="shared" ca="1" si="118"/>
        <v>-0.44733638790557279</v>
      </c>
      <c r="AP812" s="330">
        <f t="shared" ca="1" si="118"/>
        <v>-0.46385062745901207</v>
      </c>
      <c r="AQ812" s="330">
        <f t="shared" ca="1" si="118"/>
        <v>-0.23443615768974396</v>
      </c>
      <c r="AR812" s="330">
        <f t="shared" ca="1" si="118"/>
        <v>-0.23455140748379827</v>
      </c>
      <c r="AS812" s="330">
        <f t="shared" ca="1" si="118"/>
        <v>-0.23456847990886986</v>
      </c>
      <c r="AT812" s="330">
        <f t="shared" ca="1" si="118"/>
        <v>-0.23420514667807454</v>
      </c>
      <c r="AU812" s="330">
        <f t="shared" ca="1" si="118"/>
        <v>-0.23325321963913548</v>
      </c>
      <c r="AV812" s="330">
        <f t="shared" ca="1" si="118"/>
        <v>-0.23174990970561765</v>
      </c>
      <c r="AW812" s="330">
        <f t="shared" ca="1" si="118"/>
        <v>-0.22986003878463671</v>
      </c>
      <c r="AX812" s="330">
        <f t="shared" ca="1" si="118"/>
        <v>-0.2278755884165562</v>
      </c>
      <c r="AY812" s="330">
        <f t="shared" ca="1" si="118"/>
        <v>-0.22593917741400232</v>
      </c>
      <c r="AZ812" s="330">
        <f t="shared" ca="1" si="118"/>
        <v>-0.22388438488230708</v>
      </c>
      <c r="BA812" s="330">
        <f t="shared" ca="1" si="118"/>
        <v>-0.2217446866965429</v>
      </c>
      <c r="BB812" s="330">
        <f t="shared" ca="1" si="118"/>
        <v>-0.21981492017125032</v>
      </c>
      <c r="BC812" s="330">
        <f t="shared" ca="1" si="118"/>
        <v>-4.1116444911961036E-2</v>
      </c>
      <c r="BD812" s="330">
        <f t="shared" ca="1" si="118"/>
        <v>-2.8954217645922611E-2</v>
      </c>
      <c r="BE812" s="330">
        <f t="shared" ca="1" si="118"/>
        <v>-1.7022889018110443E-2</v>
      </c>
      <c r="BF812" s="330">
        <f t="shared" ca="1" si="118"/>
        <v>-5.1015049849858288E-3</v>
      </c>
      <c r="BG812" s="330">
        <f t="shared" ca="1" si="118"/>
        <v>2.0591280790872302E-3</v>
      </c>
      <c r="BH812" s="330">
        <f t="shared" ca="1" si="118"/>
        <v>1.0193455798002474E-2</v>
      </c>
      <c r="BI812" s="330">
        <f t="shared" ca="1" si="118"/>
        <v>2.0487139778807173E-2</v>
      </c>
      <c r="BJ812" s="330">
        <f t="shared" ca="1" si="118"/>
        <v>3.2203609191196483E-2</v>
      </c>
      <c r="BK812" s="330">
        <f t="shared" ca="1" si="118"/>
        <v>4.429541343175325E-2</v>
      </c>
      <c r="BL812" s="330">
        <f t="shared" ca="1" si="118"/>
        <v>5.6331699174096202E-2</v>
      </c>
      <c r="BM812" s="330">
        <f t="shared" ca="1" si="118"/>
        <v>6.8081116370165146E-2</v>
      </c>
      <c r="BN812" s="330">
        <f t="shared" ca="1" si="118"/>
        <v>7.9401813604196458E-2</v>
      </c>
      <c r="BO812" s="330">
        <f ca="1">BN812+BO811</f>
        <v>7.9401813604196458E-2</v>
      </c>
      <c r="BP812" s="330">
        <f t="shared" ref="BP812:BZ812" ca="1" si="119">BO812+BP811</f>
        <v>7.9401813604196458E-2</v>
      </c>
      <c r="BQ812" s="330">
        <f t="shared" ca="1" si="119"/>
        <v>7.9401813604196458E-2</v>
      </c>
      <c r="BR812" s="330">
        <f t="shared" ca="1" si="119"/>
        <v>7.9401813604196458E-2</v>
      </c>
      <c r="BS812" s="330">
        <f t="shared" ca="1" si="119"/>
        <v>7.9401813604196458E-2</v>
      </c>
      <c r="BT812" s="330">
        <f t="shared" ca="1" si="119"/>
        <v>7.9401813604196458E-2</v>
      </c>
      <c r="BU812" s="330">
        <f t="shared" ca="1" si="119"/>
        <v>7.9401813604196458E-2</v>
      </c>
      <c r="BV812" s="330">
        <f t="shared" ca="1" si="119"/>
        <v>7.9401813604196458E-2</v>
      </c>
      <c r="BW812" s="330">
        <f t="shared" ca="1" si="119"/>
        <v>7.9401813604196458E-2</v>
      </c>
      <c r="BX812" s="330">
        <f t="shared" ca="1" si="119"/>
        <v>7.9401813604196458E-2</v>
      </c>
      <c r="BY812" s="330">
        <f t="shared" ca="1" si="119"/>
        <v>7.9401813604196458E-2</v>
      </c>
      <c r="BZ812" s="330">
        <f t="shared" ca="1" si="119"/>
        <v>7.9401813604196458E-2</v>
      </c>
      <c r="CA812" s="329"/>
      <c r="CB812" s="329"/>
      <c r="CC812" s="329"/>
      <c r="CD812" s="329"/>
      <c r="CE812" s="329"/>
      <c r="CF812" s="329"/>
      <c r="CG812" s="329"/>
      <c r="CH812" s="329"/>
      <c r="CI812" s="267"/>
      <c r="CJ812" s="267"/>
      <c r="CK812" s="267"/>
      <c r="CL812" s="267"/>
    </row>
    <row r="813" spans="1:90" x14ac:dyDescent="0.15">
      <c r="C813" s="87"/>
      <c r="G813" s="329"/>
      <c r="H813" s="329"/>
      <c r="I813" s="329"/>
      <c r="J813" s="329"/>
      <c r="K813" s="329"/>
      <c r="L813" s="329"/>
      <c r="M813" s="329"/>
      <c r="N813" s="329"/>
      <c r="O813" s="329"/>
      <c r="P813" s="329"/>
      <c r="Q813" s="329"/>
      <c r="R813" s="329"/>
      <c r="S813" s="329"/>
      <c r="T813" s="329"/>
      <c r="U813" s="329"/>
      <c r="V813" s="329"/>
      <c r="W813" s="329"/>
      <c r="X813" s="329"/>
      <c r="Y813" s="329"/>
      <c r="Z813" s="329"/>
      <c r="AA813" s="329"/>
      <c r="AB813" s="329"/>
      <c r="AC813" s="329"/>
      <c r="AD813" s="329"/>
      <c r="AE813" s="329"/>
      <c r="AF813" s="329"/>
      <c r="AG813" s="329"/>
      <c r="AH813" s="329"/>
      <c r="AI813" s="329"/>
      <c r="AJ813" s="329"/>
      <c r="AK813" s="329"/>
      <c r="AL813" s="329"/>
      <c r="AM813" s="329"/>
      <c r="AN813" s="329"/>
      <c r="AO813" s="329"/>
      <c r="AP813" s="329"/>
      <c r="AQ813" s="329"/>
      <c r="AR813" s="329"/>
      <c r="AS813" s="329"/>
      <c r="AT813" s="329"/>
      <c r="AU813" s="329"/>
      <c r="AV813" s="329"/>
      <c r="AW813" s="329"/>
      <c r="AX813" s="329"/>
      <c r="AY813" s="329"/>
      <c r="AZ813" s="329"/>
      <c r="BA813" s="329"/>
      <c r="BB813" s="329"/>
      <c r="BC813" s="329"/>
      <c r="BD813" s="329"/>
      <c r="BE813" s="329"/>
      <c r="BF813" s="329"/>
      <c r="BG813" s="329"/>
      <c r="BH813" s="329"/>
      <c r="BI813" s="329"/>
      <c r="BJ813" s="329"/>
      <c r="BK813" s="329"/>
      <c r="BL813" s="329"/>
      <c r="BM813" s="329"/>
      <c r="BN813" s="329"/>
      <c r="BO813" s="329"/>
      <c r="BP813" s="329"/>
      <c r="BQ813" s="329"/>
      <c r="BR813" s="329"/>
      <c r="BS813" s="329"/>
      <c r="BT813" s="329"/>
      <c r="BU813" s="329"/>
      <c r="BV813" s="329"/>
      <c r="BW813" s="329"/>
      <c r="BX813" s="329"/>
      <c r="BY813" s="329"/>
      <c r="BZ813" s="329"/>
      <c r="CA813" s="329"/>
      <c r="CB813" s="329"/>
      <c r="CC813" s="329"/>
      <c r="CD813" s="329"/>
      <c r="CE813" s="329"/>
      <c r="CF813" s="329"/>
      <c r="CG813" s="329"/>
      <c r="CH813" s="329"/>
    </row>
    <row r="814" spans="1:90" x14ac:dyDescent="0.15">
      <c r="C814" s="87"/>
      <c r="G814" s="329"/>
      <c r="H814" s="329"/>
      <c r="I814" s="329"/>
      <c r="J814" s="329"/>
      <c r="K814" s="329"/>
      <c r="L814" s="329"/>
      <c r="M814" s="329"/>
      <c r="N814" s="329"/>
      <c r="O814" s="329"/>
      <c r="P814" s="329"/>
      <c r="Q814" s="329"/>
      <c r="R814" s="329"/>
      <c r="S814" s="329"/>
      <c r="T814" s="329"/>
      <c r="U814" s="329"/>
      <c r="V814" s="329"/>
      <c r="W814" s="329"/>
      <c r="X814" s="329"/>
      <c r="Y814" s="329"/>
      <c r="Z814" s="329"/>
      <c r="AA814" s="329"/>
      <c r="AB814" s="329"/>
      <c r="AC814" s="329"/>
      <c r="AD814" s="329"/>
      <c r="AE814" s="329"/>
      <c r="AF814" s="329"/>
      <c r="AG814" s="329"/>
      <c r="AH814" s="329"/>
      <c r="AI814" s="329"/>
      <c r="AJ814" s="329"/>
      <c r="AK814" s="329"/>
      <c r="AL814" s="329"/>
      <c r="AM814" s="329"/>
      <c r="AN814" s="329"/>
      <c r="AO814" s="329"/>
      <c r="AP814" s="329"/>
      <c r="AQ814" s="329"/>
      <c r="AR814" s="329"/>
      <c r="AS814" s="329"/>
      <c r="AT814" s="329"/>
      <c r="AU814" s="329"/>
      <c r="AV814" s="329"/>
      <c r="AW814" s="329"/>
      <c r="AX814" s="329"/>
      <c r="AY814" s="329"/>
      <c r="AZ814" s="329"/>
      <c r="BA814" s="329"/>
      <c r="BB814" s="329"/>
      <c r="BC814" s="329"/>
      <c r="BD814" s="329"/>
      <c r="BE814" s="329"/>
      <c r="BF814" s="329"/>
      <c r="BG814" s="329"/>
      <c r="BH814" s="329"/>
      <c r="BI814" s="329"/>
      <c r="BJ814" s="329"/>
      <c r="BK814" s="329"/>
      <c r="BL814" s="329"/>
      <c r="BM814" s="329"/>
      <c r="BN814" s="329"/>
      <c r="BO814" s="329"/>
      <c r="BP814" s="329"/>
      <c r="BQ814" s="329"/>
      <c r="BR814" s="329"/>
      <c r="BS814" s="329"/>
      <c r="BT814" s="329"/>
      <c r="BU814" s="329"/>
      <c r="BV814" s="329"/>
      <c r="BW814" s="329"/>
      <c r="BX814" s="329"/>
      <c r="BY814" s="329"/>
      <c r="BZ814" s="329"/>
      <c r="CA814" s="329"/>
      <c r="CB814" s="329"/>
      <c r="CC814" s="329"/>
      <c r="CD814" s="329"/>
      <c r="CE814" s="329"/>
      <c r="CF814" s="329"/>
      <c r="CG814" s="329"/>
      <c r="CH814" s="329"/>
      <c r="CI814" s="253"/>
      <c r="CJ814" s="253"/>
      <c r="CK814" s="253"/>
      <c r="CL814" s="253"/>
    </row>
    <row r="815" spans="1:90" x14ac:dyDescent="0.15">
      <c r="G815" s="329"/>
      <c r="H815" s="329"/>
      <c r="I815" s="329"/>
      <c r="J815" s="329"/>
      <c r="K815" s="329"/>
      <c r="L815" s="329"/>
      <c r="M815" s="329"/>
      <c r="N815" s="329"/>
      <c r="O815" s="329"/>
      <c r="P815" s="329"/>
      <c r="Q815" s="329"/>
      <c r="R815" s="329"/>
      <c r="S815" s="329"/>
      <c r="T815" s="329"/>
      <c r="U815" s="329"/>
      <c r="V815" s="329"/>
      <c r="W815" s="329"/>
      <c r="X815" s="329"/>
      <c r="Y815" s="329"/>
      <c r="Z815" s="329"/>
      <c r="AA815" s="329"/>
      <c r="AB815" s="329"/>
      <c r="AC815" s="329"/>
      <c r="AD815" s="329"/>
      <c r="AE815" s="329"/>
      <c r="AF815" s="329"/>
      <c r="AG815" s="329"/>
      <c r="AH815" s="329"/>
      <c r="AI815" s="329"/>
      <c r="AJ815" s="329"/>
      <c r="AK815" s="329"/>
      <c r="AL815" s="329"/>
      <c r="AM815" s="329"/>
      <c r="AN815" s="329"/>
      <c r="AO815" s="329"/>
      <c r="AP815" s="329"/>
      <c r="AQ815" s="329"/>
      <c r="AR815" s="329"/>
      <c r="AS815" s="329"/>
      <c r="AT815" s="329"/>
      <c r="AU815" s="329"/>
      <c r="AV815" s="329"/>
      <c r="AW815" s="329"/>
      <c r="AX815" s="329"/>
      <c r="AY815" s="329"/>
      <c r="AZ815" s="329"/>
      <c r="BA815" s="329"/>
      <c r="BB815" s="329"/>
      <c r="BC815" s="329"/>
      <c r="BD815" s="329"/>
      <c r="BE815" s="329"/>
      <c r="BF815" s="329"/>
      <c r="BG815" s="329"/>
      <c r="BH815" s="329"/>
      <c r="BI815" s="329"/>
      <c r="BJ815" s="329"/>
      <c r="BK815" s="329"/>
      <c r="BL815" s="329"/>
      <c r="BM815" s="329"/>
      <c r="BN815" s="329"/>
      <c r="BO815" s="329"/>
      <c r="BP815" s="329"/>
      <c r="BQ815" s="329"/>
      <c r="BR815" s="329"/>
      <c r="BS815" s="329"/>
      <c r="BT815" s="329"/>
      <c r="BU815" s="329"/>
      <c r="BV815" s="329"/>
      <c r="BW815" s="329"/>
      <c r="BX815" s="329"/>
      <c r="BY815" s="329"/>
      <c r="BZ815" s="329"/>
      <c r="CA815" s="329"/>
      <c r="CB815" s="329"/>
      <c r="CC815" s="329"/>
      <c r="CD815" s="329"/>
      <c r="CE815" s="329"/>
      <c r="CF815" s="329"/>
      <c r="CG815" s="329"/>
      <c r="CH815" s="329"/>
      <c r="CI815" s="253"/>
      <c r="CJ815" s="253"/>
      <c r="CK815" s="253"/>
      <c r="CL815" s="253"/>
    </row>
    <row r="816" spans="1:90" x14ac:dyDescent="0.15">
      <c r="G816" s="329"/>
      <c r="H816" s="329"/>
      <c r="I816" s="329"/>
      <c r="J816" s="329"/>
      <c r="K816" s="329"/>
      <c r="L816" s="329"/>
      <c r="M816" s="329"/>
      <c r="N816" s="329"/>
      <c r="O816" s="329"/>
      <c r="P816" s="329"/>
      <c r="Q816" s="329"/>
      <c r="R816" s="329"/>
      <c r="S816" s="329"/>
      <c r="T816" s="329"/>
      <c r="U816" s="329"/>
      <c r="V816" s="329"/>
      <c r="W816" s="329"/>
      <c r="X816" s="329"/>
      <c r="Y816" s="329"/>
      <c r="Z816" s="329"/>
      <c r="AA816" s="329"/>
      <c r="AB816" s="329"/>
      <c r="AC816" s="329"/>
      <c r="AD816" s="329"/>
      <c r="AE816" s="329"/>
      <c r="AF816" s="329"/>
      <c r="AG816" s="329"/>
      <c r="AH816" s="329"/>
      <c r="AI816" s="329"/>
      <c r="AJ816" s="329"/>
      <c r="AK816" s="329"/>
      <c r="AL816" s="329"/>
      <c r="AM816" s="329"/>
      <c r="AN816" s="329"/>
      <c r="AO816" s="329"/>
      <c r="AP816" s="329"/>
      <c r="AQ816" s="329"/>
      <c r="AR816" s="329"/>
      <c r="AS816" s="329"/>
      <c r="AT816" s="329"/>
      <c r="AU816" s="329"/>
      <c r="AV816" s="329"/>
      <c r="AW816" s="329"/>
      <c r="AX816" s="329"/>
      <c r="AY816" s="329"/>
      <c r="AZ816" s="329"/>
      <c r="BA816" s="329"/>
      <c r="BB816" s="329"/>
      <c r="BC816" s="329"/>
      <c r="BD816" s="329"/>
      <c r="BE816" s="329"/>
      <c r="BF816" s="329"/>
      <c r="BG816" s="329"/>
      <c r="BH816" s="329"/>
      <c r="BI816" s="329"/>
      <c r="BJ816" s="329"/>
      <c r="BK816" s="329"/>
      <c r="BL816" s="329"/>
      <c r="BM816" s="329"/>
      <c r="BN816" s="329"/>
      <c r="BO816" s="329"/>
      <c r="BP816" s="329"/>
      <c r="BQ816" s="329"/>
      <c r="BR816" s="329"/>
      <c r="BS816" s="329"/>
      <c r="BT816" s="329"/>
      <c r="BU816" s="329"/>
      <c r="BV816" s="329"/>
      <c r="BW816" s="329"/>
      <c r="BX816" s="329"/>
      <c r="BY816" s="329"/>
      <c r="BZ816" s="329"/>
      <c r="CA816" s="329"/>
      <c r="CB816" s="329"/>
      <c r="CC816" s="329"/>
      <c r="CD816" s="329"/>
      <c r="CE816" s="329"/>
      <c r="CF816" s="329"/>
      <c r="CG816" s="329"/>
      <c r="CH816" s="329"/>
      <c r="CI816" s="253"/>
      <c r="CJ816" s="253"/>
      <c r="CK816" s="253"/>
      <c r="CL816" s="253"/>
    </row>
    <row r="817" spans="1:90" x14ac:dyDescent="0.15">
      <c r="G817" s="329"/>
      <c r="H817" s="329"/>
      <c r="I817" s="329"/>
      <c r="J817" s="329"/>
      <c r="K817" s="329"/>
      <c r="L817" s="329"/>
      <c r="M817" s="329"/>
      <c r="N817" s="329"/>
      <c r="O817" s="329"/>
      <c r="P817" s="329"/>
      <c r="Q817" s="329"/>
      <c r="R817" s="329"/>
      <c r="S817" s="329"/>
      <c r="T817" s="329"/>
      <c r="U817" s="329"/>
      <c r="V817" s="329"/>
      <c r="W817" s="329"/>
      <c r="X817" s="329"/>
      <c r="Y817" s="329"/>
      <c r="Z817" s="329"/>
      <c r="AA817" s="329"/>
      <c r="AB817" s="329"/>
      <c r="AC817" s="329"/>
      <c r="AD817" s="329"/>
      <c r="AE817" s="329"/>
      <c r="AF817" s="329"/>
      <c r="AG817" s="329"/>
      <c r="AH817" s="329"/>
      <c r="AI817" s="329"/>
      <c r="AJ817" s="329"/>
      <c r="AK817" s="329"/>
      <c r="AL817" s="329"/>
      <c r="AM817" s="329"/>
      <c r="AN817" s="329"/>
      <c r="AO817" s="329"/>
      <c r="AP817" s="329"/>
      <c r="AQ817" s="329"/>
      <c r="AR817" s="329"/>
      <c r="AS817" s="329"/>
      <c r="AT817" s="329"/>
      <c r="AU817" s="329"/>
      <c r="AV817" s="329"/>
      <c r="AW817" s="329"/>
      <c r="AX817" s="329"/>
      <c r="AY817" s="329"/>
      <c r="AZ817" s="329"/>
      <c r="BA817" s="329"/>
      <c r="BB817" s="329"/>
      <c r="BC817" s="329"/>
      <c r="BD817" s="329"/>
      <c r="BE817" s="329"/>
      <c r="BF817" s="329"/>
      <c r="BG817" s="329"/>
      <c r="BH817" s="329"/>
      <c r="BI817" s="329"/>
      <c r="BJ817" s="329"/>
      <c r="BK817" s="329"/>
      <c r="BL817" s="329"/>
      <c r="BM817" s="329"/>
      <c r="BN817" s="329"/>
      <c r="BO817" s="329"/>
      <c r="BP817" s="329"/>
      <c r="BQ817" s="329"/>
      <c r="BR817" s="329"/>
      <c r="BS817" s="329"/>
      <c r="BT817" s="329"/>
      <c r="BU817" s="329"/>
      <c r="BV817" s="329"/>
      <c r="BW817" s="329"/>
      <c r="BX817" s="329"/>
      <c r="BY817" s="329"/>
      <c r="BZ817" s="329"/>
      <c r="CA817" s="329"/>
      <c r="CB817" s="329"/>
      <c r="CC817" s="329"/>
      <c r="CD817" s="329"/>
      <c r="CE817" s="329"/>
      <c r="CF817" s="329"/>
      <c r="CG817" s="329"/>
      <c r="CH817" s="329"/>
      <c r="CI817" s="253"/>
      <c r="CJ817" s="253"/>
      <c r="CK817" s="253"/>
      <c r="CL817" s="253"/>
    </row>
    <row r="818" spans="1:90" x14ac:dyDescent="0.15">
      <c r="E818" s="384"/>
      <c r="F818" s="372"/>
      <c r="G818" s="371"/>
      <c r="H818" s="371"/>
      <c r="I818" s="371"/>
      <c r="J818" s="371"/>
      <c r="K818" s="371"/>
      <c r="L818" s="371"/>
      <c r="M818" s="371"/>
      <c r="N818" s="371"/>
      <c r="O818" s="371"/>
      <c r="P818" s="371"/>
      <c r="Q818" s="371"/>
      <c r="R818" s="371"/>
      <c r="S818" s="371"/>
      <c r="T818" s="371"/>
      <c r="U818" s="371"/>
      <c r="V818" s="371"/>
      <c r="W818" s="371"/>
      <c r="X818" s="371"/>
      <c r="Y818" s="371"/>
      <c r="Z818" s="371"/>
      <c r="AA818" s="371"/>
      <c r="AB818" s="371"/>
      <c r="AC818" s="371"/>
      <c r="AD818" s="371"/>
      <c r="AE818" s="371"/>
      <c r="AF818" s="371"/>
      <c r="AG818" s="371"/>
      <c r="AH818" s="371"/>
      <c r="AI818" s="371"/>
      <c r="AJ818" s="371"/>
      <c r="AK818" s="371"/>
      <c r="AL818" s="371"/>
      <c r="AM818" s="371"/>
      <c r="AN818" s="371"/>
      <c r="AO818" s="371"/>
      <c r="AP818" s="371"/>
      <c r="AQ818" s="371"/>
      <c r="AR818" s="371"/>
      <c r="AS818" s="371"/>
      <c r="AT818" s="371"/>
      <c r="AU818" s="371"/>
      <c r="AV818" s="371"/>
      <c r="AW818" s="371"/>
      <c r="AX818" s="371"/>
      <c r="AY818" s="371"/>
      <c r="AZ818" s="371"/>
      <c r="BA818" s="371"/>
      <c r="BB818" s="371"/>
      <c r="BC818" s="371"/>
      <c r="BD818" s="371"/>
      <c r="BE818" s="371"/>
      <c r="BF818" s="371"/>
      <c r="BG818" s="371"/>
      <c r="BH818" s="371"/>
      <c r="BI818" s="371"/>
      <c r="BJ818" s="371"/>
      <c r="BK818" s="371"/>
      <c r="BL818" s="371"/>
      <c r="BM818" s="371"/>
      <c r="BN818" s="371"/>
      <c r="BO818" s="365"/>
      <c r="BP818" s="365"/>
      <c r="BQ818" s="365"/>
      <c r="BR818" s="365"/>
      <c r="BS818" s="365"/>
      <c r="BT818" s="365"/>
      <c r="BU818" s="365"/>
      <c r="BV818" s="365"/>
      <c r="BW818" s="365"/>
      <c r="BX818" s="365"/>
      <c r="BY818" s="365"/>
      <c r="BZ818" s="365"/>
      <c r="CA818" s="365"/>
      <c r="CB818" s="365"/>
      <c r="CC818" s="365"/>
      <c r="CD818" s="365"/>
      <c r="CE818" s="365"/>
      <c r="CF818" s="365"/>
      <c r="CG818" s="365"/>
      <c r="CH818" s="365"/>
      <c r="CI818" s="365"/>
      <c r="CJ818" s="365"/>
      <c r="CK818" s="365"/>
      <c r="CL818" s="365"/>
    </row>
    <row r="819" spans="1:90" s="372" customFormat="1" x14ac:dyDescent="0.15">
      <c r="A819" s="385"/>
      <c r="G819" s="371"/>
      <c r="H819" s="371"/>
      <c r="I819" s="371"/>
      <c r="J819" s="371"/>
      <c r="K819" s="371"/>
      <c r="L819" s="371"/>
      <c r="M819" s="371"/>
      <c r="N819" s="371"/>
      <c r="O819" s="371"/>
      <c r="P819" s="371"/>
      <c r="Q819" s="371"/>
      <c r="R819" s="371"/>
      <c r="S819" s="371"/>
      <c r="T819" s="371"/>
      <c r="U819" s="371"/>
      <c r="V819" s="371"/>
      <c r="W819" s="371"/>
      <c r="X819" s="371"/>
      <c r="Y819" s="371"/>
      <c r="Z819" s="371"/>
      <c r="AA819" s="371"/>
      <c r="AB819" s="371"/>
      <c r="AC819" s="371"/>
      <c r="AD819" s="371"/>
      <c r="AE819" s="371"/>
      <c r="AF819" s="371"/>
      <c r="AG819" s="371"/>
      <c r="AH819" s="371"/>
      <c r="AI819" s="371"/>
      <c r="AJ819" s="371"/>
      <c r="AK819" s="371"/>
      <c r="AL819" s="371"/>
      <c r="AM819" s="371"/>
      <c r="AN819" s="371"/>
      <c r="AO819" s="371"/>
      <c r="AP819" s="371"/>
      <c r="AQ819" s="371"/>
      <c r="AR819" s="371"/>
      <c r="AS819" s="371"/>
      <c r="AT819" s="371"/>
      <c r="AU819" s="371"/>
      <c r="AV819" s="371"/>
      <c r="AW819" s="371"/>
      <c r="AX819" s="371"/>
      <c r="AY819" s="371"/>
      <c r="AZ819" s="371"/>
      <c r="BA819" s="371"/>
      <c r="BB819" s="371"/>
      <c r="BC819" s="371"/>
      <c r="BD819" s="371"/>
      <c r="BE819" s="371"/>
      <c r="BF819" s="371"/>
      <c r="BG819" s="371"/>
      <c r="BH819" s="371"/>
      <c r="BI819" s="371"/>
      <c r="BJ819" s="371"/>
      <c r="BK819" s="371"/>
      <c r="BL819" s="371"/>
      <c r="BM819" s="371"/>
      <c r="BN819" s="371"/>
      <c r="BO819" s="365"/>
      <c r="BP819" s="365"/>
      <c r="BQ819" s="365"/>
      <c r="BR819" s="365"/>
      <c r="BS819" s="365"/>
      <c r="BT819" s="365"/>
      <c r="BU819" s="365"/>
      <c r="BV819" s="365"/>
      <c r="BW819" s="365"/>
      <c r="BX819" s="365"/>
      <c r="BY819" s="365"/>
      <c r="BZ819" s="365"/>
      <c r="CA819" s="365"/>
      <c r="CB819" s="365"/>
      <c r="CC819" s="365"/>
      <c r="CD819" s="365"/>
      <c r="CE819" s="365"/>
      <c r="CF819" s="365"/>
      <c r="CG819" s="365"/>
      <c r="CH819" s="365"/>
      <c r="CI819" s="365"/>
      <c r="CJ819" s="365"/>
      <c r="CK819" s="365"/>
      <c r="CL819" s="365"/>
    </row>
    <row r="820" spans="1:90" x14ac:dyDescent="0.15">
      <c r="F820" s="267"/>
    </row>
  </sheetData>
  <sheetProtection algorithmName="SHA-512" hashValue="Sht57Fm3qM++eyyjAJETuxCPduQd/k8BI+r+kjKXcD7UO6awKNqouOYisTXqo/CNjSxjV2Th+mGeSlbYKihOCA==" saltValue="TYytKBXjvujvQ3QuNSUTvQ==" spinCount="100000" sheet="1"/>
  <hyperlinks>
    <hyperlink ref="A1" location="Index!A1" display="Index!A1" xr:uid="{0E81A7F3-AF8D-4F4D-97C8-35ECCC516D99}"/>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60AF9-3093-714A-AA3C-32239F52B415}">
  <sheetPr>
    <tabColor theme="4"/>
  </sheetPr>
  <dimension ref="A1:XFD85"/>
  <sheetViews>
    <sheetView showGridLines="0" topLeftCell="F1" zoomScale="80" zoomScaleNormal="80" workbookViewId="0">
      <selection activeCell="O17" sqref="O17"/>
    </sheetView>
  </sheetViews>
  <sheetFormatPr baseColWidth="10" defaultColWidth="8.5" defaultRowHeight="13" outlineLevelRow="2" x14ac:dyDescent="0.15"/>
  <cols>
    <col min="1" max="1" width="24.83203125" style="386" hidden="1" customWidth="1"/>
    <col min="2" max="3" width="8.83203125" style="386" hidden="1" customWidth="1"/>
    <col min="4" max="4" width="12.5" style="386" hidden="1" customWidth="1"/>
    <col min="5" max="5" width="6.83203125" style="386" customWidth="1"/>
    <col min="6" max="6" width="6.1640625" style="388" customWidth="1"/>
    <col min="7" max="7" width="18" style="386" customWidth="1"/>
    <col min="8" max="8" width="28.6640625" style="386" customWidth="1"/>
    <col min="9" max="9" width="1" style="386" customWidth="1"/>
    <col min="10" max="10" width="16.6640625" style="386" customWidth="1"/>
    <col min="11" max="11" width="13.6640625" style="386" bestFit="1" customWidth="1"/>
    <col min="12" max="12" width="12.33203125" style="386" customWidth="1"/>
    <col min="13" max="21" width="13.6640625" style="386" bestFit="1" customWidth="1"/>
    <col min="22" max="22" width="11.5" style="386" bestFit="1" customWidth="1"/>
    <col min="23" max="28" width="8.5" style="386"/>
    <col min="29" max="29" width="17.83203125" style="386" bestFit="1" customWidth="1"/>
    <col min="30" max="16384" width="8.5" style="386"/>
  </cols>
  <sheetData>
    <row r="1" spans="1:75 16384:16384" ht="28" x14ac:dyDescent="0.3">
      <c r="E1" s="387" t="s">
        <v>558</v>
      </c>
    </row>
    <row r="3" spans="1:75 16384:16384" ht="14" thickBot="1" x14ac:dyDescent="0.2">
      <c r="A3" s="389" t="s">
        <v>559</v>
      </c>
      <c r="B3" s="389" t="s">
        <v>560</v>
      </c>
      <c r="C3" s="389" t="s">
        <v>561</v>
      </c>
      <c r="D3" s="389" t="s">
        <v>562</v>
      </c>
      <c r="E3" s="389"/>
      <c r="F3" s="390" t="s">
        <v>563</v>
      </c>
      <c r="G3" s="391" t="s">
        <v>564</v>
      </c>
      <c r="H3" s="392"/>
    </row>
    <row r="4" spans="1:75 16384:16384" x14ac:dyDescent="0.15">
      <c r="A4" s="386" t="str">
        <f>B4&amp;D4&amp;C4</f>
        <v>Auto loan</v>
      </c>
      <c r="B4" s="386" t="s">
        <v>565</v>
      </c>
      <c r="E4" s="389"/>
      <c r="F4" s="393"/>
      <c r="G4" s="389"/>
    </row>
    <row r="5" spans="1:75 16384:16384" x14ac:dyDescent="0.15">
      <c r="E5" s="389"/>
      <c r="F5" s="393"/>
      <c r="G5" s="389"/>
      <c r="H5" s="394" t="s">
        <v>566</v>
      </c>
    </row>
    <row r="6" spans="1:75 16384:16384" x14ac:dyDescent="0.15">
      <c r="E6" s="389"/>
      <c r="F6" s="393"/>
      <c r="G6" s="389"/>
    </row>
    <row r="7" spans="1:75 16384:16384" x14ac:dyDescent="0.15">
      <c r="H7" s="389"/>
      <c r="I7" s="395"/>
      <c r="J7" s="395"/>
      <c r="K7" s="395"/>
      <c r="L7" s="395"/>
      <c r="M7" s="395"/>
      <c r="N7" s="395"/>
    </row>
    <row r="8" spans="1:75 16384:16384" x14ac:dyDescent="0.15">
      <c r="A8" s="386" t="str">
        <f>B8&amp;D8&amp;C8</f>
        <v>Auto loan</v>
      </c>
      <c r="B8" s="386" t="s">
        <v>565</v>
      </c>
      <c r="H8" s="394" t="s">
        <v>567</v>
      </c>
      <c r="I8" s="393"/>
      <c r="J8" s="396"/>
      <c r="K8" s="396"/>
      <c r="L8" s="396"/>
      <c r="M8" s="396"/>
      <c r="N8" s="396"/>
    </row>
    <row r="9" spans="1:75 16384:16384" x14ac:dyDescent="0.15">
      <c r="H9" s="394"/>
      <c r="I9" s="393"/>
      <c r="J9" s="396"/>
      <c r="K9" s="396"/>
      <c r="L9" s="396"/>
      <c r="M9" s="396"/>
      <c r="N9" s="396"/>
    </row>
    <row r="10" spans="1:75 16384:16384" x14ac:dyDescent="0.15">
      <c r="A10" s="386" t="str">
        <f>B10&amp;D10&amp;C10</f>
        <v>Auto loan</v>
      </c>
      <c r="B10" s="386" t="s">
        <v>565</v>
      </c>
      <c r="H10" s="397" t="s">
        <v>568</v>
      </c>
      <c r="I10" s="397"/>
      <c r="J10" s="398">
        <v>45658</v>
      </c>
      <c r="K10" s="399">
        <f>EOMONTH(J10,1)</f>
        <v>45716</v>
      </c>
      <c r="L10" s="399">
        <f t="shared" ref="L10:BR10" si="0">EOMONTH(K10,1)</f>
        <v>45747</v>
      </c>
      <c r="M10" s="399">
        <f t="shared" si="0"/>
        <v>45777</v>
      </c>
      <c r="N10" s="399">
        <f t="shared" si="0"/>
        <v>45808</v>
      </c>
      <c r="O10" s="399">
        <f t="shared" si="0"/>
        <v>45838</v>
      </c>
      <c r="P10" s="399">
        <f t="shared" si="0"/>
        <v>45869</v>
      </c>
      <c r="Q10" s="399">
        <f t="shared" si="0"/>
        <v>45900</v>
      </c>
      <c r="R10" s="399">
        <f t="shared" si="0"/>
        <v>45930</v>
      </c>
      <c r="S10" s="399">
        <f t="shared" si="0"/>
        <v>45961</v>
      </c>
      <c r="T10" s="399">
        <f t="shared" si="0"/>
        <v>45991</v>
      </c>
      <c r="U10" s="399">
        <f t="shared" si="0"/>
        <v>46022</v>
      </c>
      <c r="V10" s="399">
        <f t="shared" si="0"/>
        <v>46053</v>
      </c>
      <c r="W10" s="399">
        <f t="shared" si="0"/>
        <v>46081</v>
      </c>
      <c r="X10" s="399">
        <f t="shared" si="0"/>
        <v>46112</v>
      </c>
      <c r="Y10" s="399">
        <f t="shared" si="0"/>
        <v>46142</v>
      </c>
      <c r="Z10" s="399">
        <f t="shared" si="0"/>
        <v>46173</v>
      </c>
      <c r="AA10" s="399">
        <f t="shared" si="0"/>
        <v>46203</v>
      </c>
      <c r="AB10" s="399">
        <f t="shared" si="0"/>
        <v>46234</v>
      </c>
      <c r="AC10" s="399">
        <f t="shared" si="0"/>
        <v>46265</v>
      </c>
      <c r="AD10" s="399">
        <f t="shared" si="0"/>
        <v>46295</v>
      </c>
      <c r="AE10" s="399">
        <f t="shared" si="0"/>
        <v>46326</v>
      </c>
      <c r="AF10" s="399">
        <f t="shared" si="0"/>
        <v>46356</v>
      </c>
      <c r="AG10" s="399">
        <f t="shared" si="0"/>
        <v>46387</v>
      </c>
      <c r="AH10" s="399">
        <f t="shared" si="0"/>
        <v>46418</v>
      </c>
      <c r="AI10" s="399">
        <f t="shared" si="0"/>
        <v>46446</v>
      </c>
      <c r="AJ10" s="399">
        <f t="shared" si="0"/>
        <v>46477</v>
      </c>
      <c r="AK10" s="399">
        <f t="shared" si="0"/>
        <v>46507</v>
      </c>
      <c r="AL10" s="399">
        <f t="shared" si="0"/>
        <v>46538</v>
      </c>
      <c r="AM10" s="399">
        <f t="shared" si="0"/>
        <v>46568</v>
      </c>
      <c r="AN10" s="399">
        <f t="shared" si="0"/>
        <v>46599</v>
      </c>
      <c r="AO10" s="399">
        <f t="shared" si="0"/>
        <v>46630</v>
      </c>
      <c r="AP10" s="399">
        <f t="shared" si="0"/>
        <v>46660</v>
      </c>
      <c r="AQ10" s="399">
        <f t="shared" si="0"/>
        <v>46691</v>
      </c>
      <c r="AR10" s="399">
        <f t="shared" si="0"/>
        <v>46721</v>
      </c>
      <c r="AS10" s="399">
        <f t="shared" si="0"/>
        <v>46752</v>
      </c>
      <c r="AT10" s="399">
        <f t="shared" si="0"/>
        <v>46783</v>
      </c>
      <c r="AU10" s="399">
        <f t="shared" si="0"/>
        <v>46812</v>
      </c>
      <c r="AV10" s="399">
        <f t="shared" si="0"/>
        <v>46843</v>
      </c>
      <c r="AW10" s="399">
        <f t="shared" si="0"/>
        <v>46873</v>
      </c>
      <c r="AX10" s="399">
        <f t="shared" si="0"/>
        <v>46904</v>
      </c>
      <c r="AY10" s="399">
        <f t="shared" si="0"/>
        <v>46934</v>
      </c>
      <c r="AZ10" s="399">
        <f t="shared" si="0"/>
        <v>46965</v>
      </c>
      <c r="BA10" s="399">
        <f t="shared" si="0"/>
        <v>46996</v>
      </c>
      <c r="BB10" s="399">
        <f t="shared" si="0"/>
        <v>47026</v>
      </c>
      <c r="BC10" s="399">
        <f t="shared" si="0"/>
        <v>47057</v>
      </c>
      <c r="BD10" s="399">
        <f t="shared" si="0"/>
        <v>47087</v>
      </c>
      <c r="BE10" s="399">
        <f t="shared" si="0"/>
        <v>47118</v>
      </c>
      <c r="BF10" s="399">
        <f t="shared" si="0"/>
        <v>47149</v>
      </c>
      <c r="BG10" s="399">
        <f t="shared" si="0"/>
        <v>47177</v>
      </c>
      <c r="BH10" s="399">
        <f t="shared" si="0"/>
        <v>47208</v>
      </c>
      <c r="BI10" s="399">
        <f t="shared" si="0"/>
        <v>47238</v>
      </c>
      <c r="BJ10" s="399">
        <f t="shared" si="0"/>
        <v>47269</v>
      </c>
      <c r="BK10" s="399">
        <f t="shared" si="0"/>
        <v>47299</v>
      </c>
      <c r="BL10" s="399">
        <f t="shared" si="0"/>
        <v>47330</v>
      </c>
      <c r="BM10" s="399">
        <f t="shared" si="0"/>
        <v>47361</v>
      </c>
      <c r="BN10" s="399">
        <f t="shared" si="0"/>
        <v>47391</v>
      </c>
      <c r="BO10" s="399">
        <f t="shared" si="0"/>
        <v>47422</v>
      </c>
      <c r="BP10" s="399">
        <f t="shared" si="0"/>
        <v>47452</v>
      </c>
      <c r="BQ10" s="399">
        <f t="shared" si="0"/>
        <v>47483</v>
      </c>
      <c r="BR10" s="399">
        <f t="shared" si="0"/>
        <v>47514</v>
      </c>
      <c r="BS10" s="400"/>
      <c r="BT10" s="400"/>
      <c r="BU10" s="400"/>
      <c r="BV10" s="400"/>
      <c r="BW10" s="400"/>
    </row>
    <row r="11" spans="1:75 16384:16384" s="401" customFormat="1" x14ac:dyDescent="0.15">
      <c r="F11" s="388"/>
      <c r="H11" s="402" t="s">
        <v>569</v>
      </c>
      <c r="I11" s="402"/>
      <c r="J11" s="403">
        <f t="shared" ref="J11:BQ11" si="1">YEAR(J10)</f>
        <v>2025</v>
      </c>
      <c r="K11" s="403">
        <f t="shared" si="1"/>
        <v>2025</v>
      </c>
      <c r="L11" s="403">
        <f t="shared" si="1"/>
        <v>2025</v>
      </c>
      <c r="M11" s="403">
        <f t="shared" si="1"/>
        <v>2025</v>
      </c>
      <c r="N11" s="403">
        <f t="shared" si="1"/>
        <v>2025</v>
      </c>
      <c r="O11" s="403">
        <f t="shared" si="1"/>
        <v>2025</v>
      </c>
      <c r="P11" s="403">
        <f t="shared" si="1"/>
        <v>2025</v>
      </c>
      <c r="Q11" s="403">
        <f t="shared" si="1"/>
        <v>2025</v>
      </c>
      <c r="R11" s="403">
        <f t="shared" si="1"/>
        <v>2025</v>
      </c>
      <c r="S11" s="403">
        <f t="shared" si="1"/>
        <v>2025</v>
      </c>
      <c r="T11" s="403">
        <f t="shared" si="1"/>
        <v>2025</v>
      </c>
      <c r="U11" s="403">
        <f t="shared" si="1"/>
        <v>2025</v>
      </c>
      <c r="V11" s="403">
        <f t="shared" si="1"/>
        <v>2026</v>
      </c>
      <c r="W11" s="403">
        <f t="shared" si="1"/>
        <v>2026</v>
      </c>
      <c r="X11" s="403">
        <f t="shared" si="1"/>
        <v>2026</v>
      </c>
      <c r="Y11" s="403">
        <f t="shared" si="1"/>
        <v>2026</v>
      </c>
      <c r="Z11" s="403">
        <f>YEAR(Z10)</f>
        <v>2026</v>
      </c>
      <c r="AA11" s="403">
        <f t="shared" si="1"/>
        <v>2026</v>
      </c>
      <c r="AB11" s="403">
        <f t="shared" si="1"/>
        <v>2026</v>
      </c>
      <c r="AC11" s="403">
        <f t="shared" si="1"/>
        <v>2026</v>
      </c>
      <c r="AD11" s="403">
        <f t="shared" si="1"/>
        <v>2026</v>
      </c>
      <c r="AE11" s="403">
        <f t="shared" si="1"/>
        <v>2026</v>
      </c>
      <c r="AF11" s="403">
        <f t="shared" si="1"/>
        <v>2026</v>
      </c>
      <c r="AG11" s="403">
        <f t="shared" si="1"/>
        <v>2026</v>
      </c>
      <c r="AH11" s="403">
        <f t="shared" si="1"/>
        <v>2027</v>
      </c>
      <c r="AI11" s="403">
        <f t="shared" si="1"/>
        <v>2027</v>
      </c>
      <c r="AJ11" s="403">
        <f t="shared" si="1"/>
        <v>2027</v>
      </c>
      <c r="AK11" s="403">
        <f t="shared" si="1"/>
        <v>2027</v>
      </c>
      <c r="AL11" s="403">
        <f t="shared" si="1"/>
        <v>2027</v>
      </c>
      <c r="AM11" s="403">
        <f t="shared" si="1"/>
        <v>2027</v>
      </c>
      <c r="AN11" s="403">
        <f t="shared" si="1"/>
        <v>2027</v>
      </c>
      <c r="AO11" s="403">
        <f t="shared" si="1"/>
        <v>2027</v>
      </c>
      <c r="AP11" s="403">
        <f t="shared" si="1"/>
        <v>2027</v>
      </c>
      <c r="AQ11" s="403">
        <f t="shared" si="1"/>
        <v>2027</v>
      </c>
      <c r="AR11" s="403">
        <f t="shared" si="1"/>
        <v>2027</v>
      </c>
      <c r="AS11" s="403">
        <f t="shared" si="1"/>
        <v>2027</v>
      </c>
      <c r="AT11" s="403">
        <f t="shared" si="1"/>
        <v>2028</v>
      </c>
      <c r="AU11" s="403">
        <f t="shared" si="1"/>
        <v>2028</v>
      </c>
      <c r="AV11" s="403">
        <f t="shared" si="1"/>
        <v>2028</v>
      </c>
      <c r="AW11" s="403">
        <f t="shared" si="1"/>
        <v>2028</v>
      </c>
      <c r="AX11" s="403">
        <f t="shared" si="1"/>
        <v>2028</v>
      </c>
      <c r="AY11" s="403">
        <f t="shared" si="1"/>
        <v>2028</v>
      </c>
      <c r="AZ11" s="403">
        <f t="shared" si="1"/>
        <v>2028</v>
      </c>
      <c r="BA11" s="403">
        <f t="shared" si="1"/>
        <v>2028</v>
      </c>
      <c r="BB11" s="403">
        <f t="shared" si="1"/>
        <v>2028</v>
      </c>
      <c r="BC11" s="403">
        <f t="shared" si="1"/>
        <v>2028</v>
      </c>
      <c r="BD11" s="403">
        <f t="shared" si="1"/>
        <v>2028</v>
      </c>
      <c r="BE11" s="403">
        <f t="shared" si="1"/>
        <v>2028</v>
      </c>
      <c r="BF11" s="403">
        <f t="shared" si="1"/>
        <v>2029</v>
      </c>
      <c r="BG11" s="403">
        <f t="shared" si="1"/>
        <v>2029</v>
      </c>
      <c r="BH11" s="403">
        <f t="shared" si="1"/>
        <v>2029</v>
      </c>
      <c r="BI11" s="403">
        <f t="shared" si="1"/>
        <v>2029</v>
      </c>
      <c r="BJ11" s="403">
        <f t="shared" si="1"/>
        <v>2029</v>
      </c>
      <c r="BK11" s="403">
        <f t="shared" si="1"/>
        <v>2029</v>
      </c>
      <c r="BL11" s="403">
        <f t="shared" si="1"/>
        <v>2029</v>
      </c>
      <c r="BM11" s="403">
        <f t="shared" si="1"/>
        <v>2029</v>
      </c>
      <c r="BN11" s="403">
        <f t="shared" si="1"/>
        <v>2029</v>
      </c>
      <c r="BO11" s="403">
        <f t="shared" si="1"/>
        <v>2029</v>
      </c>
      <c r="BP11" s="403">
        <f t="shared" si="1"/>
        <v>2029</v>
      </c>
      <c r="BQ11" s="403">
        <f t="shared" si="1"/>
        <v>2029</v>
      </c>
      <c r="BR11" s="403">
        <f>YEAR(BR10)</f>
        <v>2030</v>
      </c>
      <c r="BS11" s="404"/>
      <c r="BT11" s="404"/>
      <c r="BU11" s="404"/>
      <c r="BV11" s="404"/>
      <c r="BW11" s="404"/>
    </row>
    <row r="12" spans="1:75 16384:16384" x14ac:dyDescent="0.15">
      <c r="A12" s="386" t="str">
        <f>B12&amp;D12&amp;C12</f>
        <v>Auto loan</v>
      </c>
      <c r="B12" s="386" t="s">
        <v>565</v>
      </c>
      <c r="H12" s="386" t="s">
        <v>570</v>
      </c>
      <c r="J12" s="201"/>
      <c r="K12" s="201"/>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row>
    <row r="13" spans="1:75 16384:16384" hidden="1" x14ac:dyDescent="0.15">
      <c r="H13" s="386" t="s">
        <v>571</v>
      </c>
      <c r="J13" s="405">
        <v>5300</v>
      </c>
      <c r="K13" s="405">
        <v>5400</v>
      </c>
      <c r="L13" s="405">
        <v>5500</v>
      </c>
      <c r="M13" s="405">
        <v>5600</v>
      </c>
      <c r="N13" s="405">
        <v>5700</v>
      </c>
      <c r="O13" s="405">
        <v>5800</v>
      </c>
      <c r="P13" s="405">
        <v>5800</v>
      </c>
      <c r="Q13" s="405">
        <v>5900</v>
      </c>
      <c r="R13" s="405">
        <v>6000</v>
      </c>
      <c r="S13" s="405">
        <v>6100</v>
      </c>
      <c r="T13" s="405">
        <v>6200</v>
      </c>
      <c r="U13" s="405">
        <v>6300</v>
      </c>
      <c r="V13" s="405"/>
      <c r="W13" s="405"/>
      <c r="X13" s="405"/>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c r="BK13" s="405"/>
      <c r="BL13" s="405"/>
      <c r="BM13" s="405"/>
      <c r="BN13" s="405"/>
      <c r="BO13" s="405"/>
      <c r="BP13" s="405"/>
      <c r="BQ13" s="405"/>
      <c r="BR13" s="405"/>
    </row>
    <row r="14" spans="1:75 16384:16384" ht="12.75" hidden="1" customHeight="1" x14ac:dyDescent="0.15">
      <c r="F14" s="386"/>
      <c r="G14" s="406" t="s">
        <v>572</v>
      </c>
      <c r="H14" s="407" t="s">
        <v>573</v>
      </c>
      <c r="I14" s="408"/>
      <c r="J14" s="409">
        <f t="shared" ref="J14:U14" si="2">J13*70%</f>
        <v>3709.9999999999995</v>
      </c>
      <c r="K14" s="410">
        <f t="shared" si="2"/>
        <v>3779.9999999999995</v>
      </c>
      <c r="L14" s="410">
        <f t="shared" si="2"/>
        <v>3849.9999999999995</v>
      </c>
      <c r="M14" s="410">
        <f t="shared" si="2"/>
        <v>3919.9999999999995</v>
      </c>
      <c r="N14" s="410">
        <f t="shared" si="2"/>
        <v>3989.9999999999995</v>
      </c>
      <c r="O14" s="410">
        <f t="shared" si="2"/>
        <v>4059.9999999999995</v>
      </c>
      <c r="P14" s="410">
        <f t="shared" si="2"/>
        <v>4059.9999999999995</v>
      </c>
      <c r="Q14" s="410">
        <f t="shared" si="2"/>
        <v>4130</v>
      </c>
      <c r="R14" s="410">
        <f t="shared" si="2"/>
        <v>4200</v>
      </c>
      <c r="S14" s="410">
        <f t="shared" si="2"/>
        <v>4270</v>
      </c>
      <c r="T14" s="410">
        <f t="shared" si="2"/>
        <v>4340</v>
      </c>
      <c r="U14" s="411">
        <f t="shared" si="2"/>
        <v>4410</v>
      </c>
    </row>
    <row r="15" spans="1:75 16384:16384" ht="14" hidden="1" thickBot="1" x14ac:dyDescent="0.2">
      <c r="F15" s="386"/>
      <c r="G15" s="412"/>
      <c r="H15" s="413" t="s">
        <v>574</v>
      </c>
      <c r="I15" s="414"/>
      <c r="J15" s="415">
        <f t="shared" ref="J15:U15" si="3">J14*60%*99%</f>
        <v>2203.7399999999993</v>
      </c>
      <c r="K15" s="416">
        <f t="shared" si="3"/>
        <v>2245.3199999999997</v>
      </c>
      <c r="L15" s="416">
        <f t="shared" si="3"/>
        <v>2286.8999999999996</v>
      </c>
      <c r="M15" s="416">
        <f t="shared" si="3"/>
        <v>2328.4799999999996</v>
      </c>
      <c r="N15" s="416">
        <f t="shared" si="3"/>
        <v>2370.0599999999995</v>
      </c>
      <c r="O15" s="416">
        <f t="shared" si="3"/>
        <v>2411.6399999999994</v>
      </c>
      <c r="P15" s="416">
        <f t="shared" si="3"/>
        <v>2411.6399999999994</v>
      </c>
      <c r="Q15" s="416">
        <f t="shared" si="3"/>
        <v>2453.2199999999998</v>
      </c>
      <c r="R15" s="416">
        <f t="shared" si="3"/>
        <v>2494.8000000000002</v>
      </c>
      <c r="S15" s="416">
        <f t="shared" si="3"/>
        <v>2536.38</v>
      </c>
      <c r="T15" s="416">
        <f t="shared" si="3"/>
        <v>2577.96</v>
      </c>
      <c r="U15" s="417">
        <f t="shared" si="3"/>
        <v>2619.54</v>
      </c>
      <c r="XFD15" s="116"/>
    </row>
    <row r="16" spans="1:75 16384:16384" hidden="1" x14ac:dyDescent="0.15">
      <c r="F16" s="386"/>
      <c r="G16" s="412"/>
      <c r="H16" s="386" t="s">
        <v>575</v>
      </c>
      <c r="J16" s="418">
        <v>0.6</v>
      </c>
      <c r="K16" s="133">
        <f t="shared" ref="K16:U16" si="4">J16</f>
        <v>0.6</v>
      </c>
      <c r="L16" s="133">
        <f t="shared" si="4"/>
        <v>0.6</v>
      </c>
      <c r="M16" s="133">
        <f t="shared" si="4"/>
        <v>0.6</v>
      </c>
      <c r="N16" s="133">
        <f t="shared" si="4"/>
        <v>0.6</v>
      </c>
      <c r="O16" s="133">
        <f t="shared" si="4"/>
        <v>0.6</v>
      </c>
      <c r="P16" s="133">
        <f t="shared" si="4"/>
        <v>0.6</v>
      </c>
      <c r="Q16" s="133">
        <f t="shared" si="4"/>
        <v>0.6</v>
      </c>
      <c r="R16" s="133">
        <f t="shared" si="4"/>
        <v>0.6</v>
      </c>
      <c r="S16" s="133">
        <f t="shared" si="4"/>
        <v>0.6</v>
      </c>
      <c r="T16" s="133">
        <f t="shared" si="4"/>
        <v>0.6</v>
      </c>
      <c r="U16" s="419">
        <f t="shared" si="4"/>
        <v>0.6</v>
      </c>
      <c r="XFD16" s="116"/>
    </row>
    <row r="17" spans="7:22 16384:16384" s="386" customFormat="1" hidden="1" x14ac:dyDescent="0.15">
      <c r="G17" s="412"/>
      <c r="H17" s="420" t="s">
        <v>576</v>
      </c>
      <c r="J17" s="421">
        <f t="shared" ref="J17:U17" si="5">J15*J16</f>
        <v>1322.2439999999995</v>
      </c>
      <c r="K17" s="422">
        <f t="shared" si="5"/>
        <v>1347.1919999999998</v>
      </c>
      <c r="L17" s="422">
        <f t="shared" si="5"/>
        <v>1372.1399999999996</v>
      </c>
      <c r="M17" s="422">
        <f t="shared" si="5"/>
        <v>1397.0879999999997</v>
      </c>
      <c r="N17" s="422">
        <f t="shared" si="5"/>
        <v>1422.0359999999996</v>
      </c>
      <c r="O17" s="422">
        <f t="shared" si="5"/>
        <v>1446.9839999999997</v>
      </c>
      <c r="P17" s="422">
        <f t="shared" si="5"/>
        <v>1446.9839999999997</v>
      </c>
      <c r="Q17" s="422">
        <f t="shared" si="5"/>
        <v>1471.9319999999998</v>
      </c>
      <c r="R17" s="422">
        <f t="shared" si="5"/>
        <v>1496.88</v>
      </c>
      <c r="S17" s="422">
        <f t="shared" si="5"/>
        <v>1521.828</v>
      </c>
      <c r="T17" s="422">
        <f t="shared" si="5"/>
        <v>1546.7760000000001</v>
      </c>
      <c r="U17" s="423">
        <f t="shared" si="5"/>
        <v>1571.7239999999999</v>
      </c>
      <c r="XFD17" s="116"/>
    </row>
    <row r="18" spans="7:22 16384:16384" s="386" customFormat="1" hidden="1" x14ac:dyDescent="0.15">
      <c r="G18" s="412"/>
      <c r="H18" s="420" t="s">
        <v>577</v>
      </c>
      <c r="J18" s="424">
        <v>40</v>
      </c>
      <c r="K18" s="116">
        <v>40</v>
      </c>
      <c r="L18" s="116">
        <v>40</v>
      </c>
      <c r="M18" s="116">
        <v>40</v>
      </c>
      <c r="N18" s="116">
        <v>40</v>
      </c>
      <c r="O18" s="116">
        <v>40</v>
      </c>
      <c r="P18" s="116">
        <v>40</v>
      </c>
      <c r="Q18" s="116">
        <v>40</v>
      </c>
      <c r="R18" s="116">
        <v>40</v>
      </c>
      <c r="S18" s="116">
        <v>40</v>
      </c>
      <c r="T18" s="116">
        <v>40</v>
      </c>
      <c r="U18" s="425">
        <v>40</v>
      </c>
      <c r="XFD18" s="116"/>
    </row>
    <row r="19" spans="7:22 16384:16384" s="386" customFormat="1" hidden="1" x14ac:dyDescent="0.15">
      <c r="G19" s="412"/>
      <c r="H19" s="420" t="s">
        <v>578</v>
      </c>
      <c r="J19" s="426">
        <v>0.25</v>
      </c>
      <c r="K19" s="427">
        <f t="shared" ref="K19:U19" si="6">J19</f>
        <v>0.25</v>
      </c>
      <c r="L19" s="427">
        <f t="shared" si="6"/>
        <v>0.25</v>
      </c>
      <c r="M19" s="427">
        <f t="shared" si="6"/>
        <v>0.25</v>
      </c>
      <c r="N19" s="427">
        <f t="shared" si="6"/>
        <v>0.25</v>
      </c>
      <c r="O19" s="427">
        <f t="shared" si="6"/>
        <v>0.25</v>
      </c>
      <c r="P19" s="427">
        <f t="shared" si="6"/>
        <v>0.25</v>
      </c>
      <c r="Q19" s="427">
        <f t="shared" si="6"/>
        <v>0.25</v>
      </c>
      <c r="R19" s="427">
        <f t="shared" si="6"/>
        <v>0.25</v>
      </c>
      <c r="S19" s="427">
        <f t="shared" si="6"/>
        <v>0.25</v>
      </c>
      <c r="T19" s="427">
        <f t="shared" si="6"/>
        <v>0.25</v>
      </c>
      <c r="U19" s="428">
        <f t="shared" si="6"/>
        <v>0.25</v>
      </c>
      <c r="XFD19" s="116"/>
    </row>
    <row r="20" spans="7:22 16384:16384" s="386" customFormat="1" hidden="1" x14ac:dyDescent="0.15">
      <c r="G20" s="412"/>
      <c r="H20" s="420" t="s">
        <v>579</v>
      </c>
      <c r="J20" s="424">
        <f t="shared" ref="J20:U20" si="7">J18*J19</f>
        <v>10</v>
      </c>
      <c r="K20" s="116">
        <f t="shared" si="7"/>
        <v>10</v>
      </c>
      <c r="L20" s="116">
        <f t="shared" si="7"/>
        <v>10</v>
      </c>
      <c r="M20" s="116">
        <f t="shared" si="7"/>
        <v>10</v>
      </c>
      <c r="N20" s="116">
        <f t="shared" si="7"/>
        <v>10</v>
      </c>
      <c r="O20" s="116">
        <f t="shared" si="7"/>
        <v>10</v>
      </c>
      <c r="P20" s="116">
        <f t="shared" si="7"/>
        <v>10</v>
      </c>
      <c r="Q20" s="116">
        <f t="shared" si="7"/>
        <v>10</v>
      </c>
      <c r="R20" s="116">
        <f t="shared" si="7"/>
        <v>10</v>
      </c>
      <c r="S20" s="116">
        <f t="shared" si="7"/>
        <v>10</v>
      </c>
      <c r="T20" s="116">
        <f t="shared" si="7"/>
        <v>10</v>
      </c>
      <c r="U20" s="425">
        <f t="shared" si="7"/>
        <v>10</v>
      </c>
      <c r="XFD20" s="116"/>
    </row>
    <row r="21" spans="7:22 16384:16384" s="386" customFormat="1" hidden="1" x14ac:dyDescent="0.15">
      <c r="G21" s="412"/>
      <c r="H21" s="386" t="s">
        <v>580</v>
      </c>
      <c r="J21" s="418">
        <f t="shared" ref="J21:U21" si="8">1-J16</f>
        <v>0.4</v>
      </c>
      <c r="K21" s="133">
        <f t="shared" si="8"/>
        <v>0.4</v>
      </c>
      <c r="L21" s="133">
        <f t="shared" si="8"/>
        <v>0.4</v>
      </c>
      <c r="M21" s="133">
        <f t="shared" si="8"/>
        <v>0.4</v>
      </c>
      <c r="N21" s="133">
        <f t="shared" si="8"/>
        <v>0.4</v>
      </c>
      <c r="O21" s="133">
        <f t="shared" si="8"/>
        <v>0.4</v>
      </c>
      <c r="P21" s="133">
        <f t="shared" si="8"/>
        <v>0.4</v>
      </c>
      <c r="Q21" s="133">
        <f t="shared" si="8"/>
        <v>0.4</v>
      </c>
      <c r="R21" s="133">
        <f t="shared" si="8"/>
        <v>0.4</v>
      </c>
      <c r="S21" s="133">
        <f t="shared" si="8"/>
        <v>0.4</v>
      </c>
      <c r="T21" s="133">
        <f t="shared" si="8"/>
        <v>0.4</v>
      </c>
      <c r="U21" s="419">
        <f t="shared" si="8"/>
        <v>0.4</v>
      </c>
      <c r="XFD21" s="116"/>
    </row>
    <row r="22" spans="7:22 16384:16384" s="386" customFormat="1" hidden="1" x14ac:dyDescent="0.15">
      <c r="G22" s="412"/>
      <c r="H22" s="420" t="s">
        <v>581</v>
      </c>
      <c r="J22" s="429">
        <f t="shared" ref="J22:U22" si="9">J15*J21</f>
        <v>881.49599999999975</v>
      </c>
      <c r="K22" s="430">
        <f t="shared" si="9"/>
        <v>898.12799999999993</v>
      </c>
      <c r="L22" s="430">
        <f t="shared" si="9"/>
        <v>914.75999999999988</v>
      </c>
      <c r="M22" s="430">
        <f t="shared" si="9"/>
        <v>931.39199999999983</v>
      </c>
      <c r="N22" s="430">
        <f t="shared" si="9"/>
        <v>948.02399999999989</v>
      </c>
      <c r="O22" s="430">
        <f t="shared" si="9"/>
        <v>964.65599999999984</v>
      </c>
      <c r="P22" s="430">
        <f t="shared" si="9"/>
        <v>964.65599999999984</v>
      </c>
      <c r="Q22" s="430">
        <f t="shared" si="9"/>
        <v>981.28800000000001</v>
      </c>
      <c r="R22" s="430">
        <f t="shared" si="9"/>
        <v>997.92000000000007</v>
      </c>
      <c r="S22" s="430">
        <f t="shared" si="9"/>
        <v>1014.5520000000001</v>
      </c>
      <c r="T22" s="430">
        <f t="shared" si="9"/>
        <v>1031.184</v>
      </c>
      <c r="U22" s="431">
        <f t="shared" si="9"/>
        <v>1047.816</v>
      </c>
      <c r="XFD22" s="116"/>
    </row>
    <row r="23" spans="7:22 16384:16384" s="386" customFormat="1" hidden="1" x14ac:dyDescent="0.15">
      <c r="G23" s="412"/>
      <c r="H23" s="420" t="s">
        <v>577</v>
      </c>
      <c r="J23" s="424">
        <v>21</v>
      </c>
      <c r="K23" s="116">
        <v>21</v>
      </c>
      <c r="L23" s="116">
        <v>21</v>
      </c>
      <c r="M23" s="116">
        <v>21</v>
      </c>
      <c r="N23" s="116">
        <v>21</v>
      </c>
      <c r="O23" s="116">
        <v>21</v>
      </c>
      <c r="P23" s="116">
        <v>21</v>
      </c>
      <c r="Q23" s="116">
        <v>21</v>
      </c>
      <c r="R23" s="116">
        <v>21</v>
      </c>
      <c r="S23" s="116">
        <v>21</v>
      </c>
      <c r="T23" s="116">
        <v>21</v>
      </c>
      <c r="U23" s="425">
        <v>21</v>
      </c>
      <c r="XFD23" s="116"/>
    </row>
    <row r="24" spans="7:22 16384:16384" s="386" customFormat="1" hidden="1" x14ac:dyDescent="0.15">
      <c r="G24" s="412"/>
      <c r="H24" s="420" t="s">
        <v>578</v>
      </c>
      <c r="J24" s="418">
        <f>30%</f>
        <v>0.3</v>
      </c>
      <c r="K24" s="133">
        <f t="shared" ref="K24:U24" si="10">J24</f>
        <v>0.3</v>
      </c>
      <c r="L24" s="133">
        <f t="shared" si="10"/>
        <v>0.3</v>
      </c>
      <c r="M24" s="133">
        <f t="shared" si="10"/>
        <v>0.3</v>
      </c>
      <c r="N24" s="133">
        <f t="shared" si="10"/>
        <v>0.3</v>
      </c>
      <c r="O24" s="133">
        <f t="shared" si="10"/>
        <v>0.3</v>
      </c>
      <c r="P24" s="133">
        <f t="shared" si="10"/>
        <v>0.3</v>
      </c>
      <c r="Q24" s="133">
        <f t="shared" si="10"/>
        <v>0.3</v>
      </c>
      <c r="R24" s="133">
        <f t="shared" si="10"/>
        <v>0.3</v>
      </c>
      <c r="S24" s="133">
        <f t="shared" si="10"/>
        <v>0.3</v>
      </c>
      <c r="T24" s="133">
        <f t="shared" si="10"/>
        <v>0.3</v>
      </c>
      <c r="U24" s="419">
        <f t="shared" si="10"/>
        <v>0.3</v>
      </c>
      <c r="XFD24" s="116"/>
    </row>
    <row r="25" spans="7:22 16384:16384" s="386" customFormat="1" hidden="1" x14ac:dyDescent="0.15">
      <c r="G25" s="412"/>
      <c r="H25" s="420" t="s">
        <v>579</v>
      </c>
      <c r="J25" s="424">
        <f t="shared" ref="J25:U25" si="11">J23*J24</f>
        <v>6.3</v>
      </c>
      <c r="K25" s="116">
        <f t="shared" si="11"/>
        <v>6.3</v>
      </c>
      <c r="L25" s="116">
        <f t="shared" si="11"/>
        <v>6.3</v>
      </c>
      <c r="M25" s="116">
        <f t="shared" si="11"/>
        <v>6.3</v>
      </c>
      <c r="N25" s="116">
        <f t="shared" si="11"/>
        <v>6.3</v>
      </c>
      <c r="O25" s="116">
        <f t="shared" si="11"/>
        <v>6.3</v>
      </c>
      <c r="P25" s="116">
        <f t="shared" si="11"/>
        <v>6.3</v>
      </c>
      <c r="Q25" s="116">
        <f t="shared" si="11"/>
        <v>6.3</v>
      </c>
      <c r="R25" s="116">
        <f t="shared" si="11"/>
        <v>6.3</v>
      </c>
      <c r="S25" s="116">
        <f t="shared" si="11"/>
        <v>6.3</v>
      </c>
      <c r="T25" s="116">
        <f t="shared" si="11"/>
        <v>6.3</v>
      </c>
      <c r="U25" s="425">
        <f t="shared" si="11"/>
        <v>6.3</v>
      </c>
      <c r="XFD25" s="116"/>
    </row>
    <row r="26" spans="7:22 16384:16384" s="386" customFormat="1" ht="14" hidden="1" thickBot="1" x14ac:dyDescent="0.2">
      <c r="G26" s="432"/>
      <c r="H26" s="433" t="s">
        <v>582</v>
      </c>
      <c r="I26" s="414"/>
      <c r="J26" s="415">
        <f t="shared" ref="J26:U26" si="12">J20*J17+J25*J22</f>
        <v>18775.864799999992</v>
      </c>
      <c r="K26" s="416">
        <f t="shared" si="12"/>
        <v>19130.126399999997</v>
      </c>
      <c r="L26" s="416">
        <f t="shared" si="12"/>
        <v>19484.387999999995</v>
      </c>
      <c r="M26" s="416">
        <f t="shared" si="12"/>
        <v>19838.649599999997</v>
      </c>
      <c r="N26" s="416">
        <f t="shared" si="12"/>
        <v>20192.911199999995</v>
      </c>
      <c r="O26" s="416">
        <f t="shared" si="12"/>
        <v>20547.172799999997</v>
      </c>
      <c r="P26" s="416">
        <f t="shared" si="12"/>
        <v>20547.172799999997</v>
      </c>
      <c r="Q26" s="416">
        <f t="shared" si="12"/>
        <v>20901.434399999998</v>
      </c>
      <c r="R26" s="416">
        <f t="shared" si="12"/>
        <v>21255.696000000004</v>
      </c>
      <c r="S26" s="416">
        <f t="shared" si="12"/>
        <v>21609.957600000002</v>
      </c>
      <c r="T26" s="416">
        <f t="shared" si="12"/>
        <v>21964.2192</v>
      </c>
      <c r="U26" s="417">
        <f t="shared" si="12"/>
        <v>22318.480799999998</v>
      </c>
      <c r="XFD26" s="116"/>
    </row>
    <row r="27" spans="7:22 16384:16384" s="386" customFormat="1" hidden="1" x14ac:dyDescent="0.15">
      <c r="G27" s="434" t="s">
        <v>583</v>
      </c>
      <c r="H27" s="408" t="s">
        <v>584</v>
      </c>
      <c r="I27" s="408"/>
      <c r="J27" s="409">
        <v>88000</v>
      </c>
      <c r="K27" s="410">
        <f t="shared" ref="K27:U27" si="13">J27*99%</f>
        <v>87120</v>
      </c>
      <c r="L27" s="410">
        <f t="shared" si="13"/>
        <v>86248.8</v>
      </c>
      <c r="M27" s="410">
        <f t="shared" si="13"/>
        <v>85386.312000000005</v>
      </c>
      <c r="N27" s="410">
        <f t="shared" si="13"/>
        <v>84532.448880000011</v>
      </c>
      <c r="O27" s="410">
        <f t="shared" si="13"/>
        <v>83687.124391200006</v>
      </c>
      <c r="P27" s="410">
        <f t="shared" si="13"/>
        <v>82850.253147288007</v>
      </c>
      <c r="Q27" s="410">
        <f t="shared" si="13"/>
        <v>82021.750615815123</v>
      </c>
      <c r="R27" s="410">
        <f t="shared" si="13"/>
        <v>81201.533109656972</v>
      </c>
      <c r="S27" s="410">
        <f t="shared" si="13"/>
        <v>80389.517778560403</v>
      </c>
      <c r="T27" s="410">
        <f t="shared" si="13"/>
        <v>79585.622600774805</v>
      </c>
      <c r="U27" s="411">
        <f t="shared" si="13"/>
        <v>78789.766374767059</v>
      </c>
      <c r="XFD27" s="116"/>
    </row>
    <row r="28" spans="7:22 16384:16384" s="386" customFormat="1" hidden="1" x14ac:dyDescent="0.15">
      <c r="G28" s="435"/>
      <c r="H28" s="386" t="s">
        <v>579</v>
      </c>
      <c r="J28" s="436">
        <v>5.0999999999999996</v>
      </c>
      <c r="K28" s="135">
        <f>J28*1.05</f>
        <v>5.3549999999999995</v>
      </c>
      <c r="L28" s="135">
        <f>K28</f>
        <v>5.3549999999999995</v>
      </c>
      <c r="M28" s="135">
        <f>L28*1.1</f>
        <v>5.8905000000000003</v>
      </c>
      <c r="N28" s="135">
        <f>M28</f>
        <v>5.8905000000000003</v>
      </c>
      <c r="O28" s="135">
        <f>N28*1.1</f>
        <v>6.4795500000000006</v>
      </c>
      <c r="P28" s="135">
        <f>O28</f>
        <v>6.4795500000000006</v>
      </c>
      <c r="Q28" s="135">
        <f>P28*1.1</f>
        <v>7.1275050000000011</v>
      </c>
      <c r="R28" s="135">
        <f>Q28</f>
        <v>7.1275050000000011</v>
      </c>
      <c r="S28" s="135">
        <f>R28*1.1</f>
        <v>7.8402555000000023</v>
      </c>
      <c r="T28" s="135">
        <f>S28</f>
        <v>7.8402555000000023</v>
      </c>
      <c r="U28" s="437">
        <f>T28*1.1</f>
        <v>8.624281050000004</v>
      </c>
      <c r="XFD28" s="116"/>
    </row>
    <row r="29" spans="7:22 16384:16384" s="386" customFormat="1" ht="14" hidden="1" thickBot="1" x14ac:dyDescent="0.2">
      <c r="G29" s="438"/>
      <c r="H29" s="433" t="s">
        <v>582</v>
      </c>
      <c r="I29" s="414"/>
      <c r="J29" s="415">
        <f t="shared" ref="J29:U29" si="14">J28*J27</f>
        <v>448799.99999999994</v>
      </c>
      <c r="K29" s="416">
        <f t="shared" si="14"/>
        <v>466527.6</v>
      </c>
      <c r="L29" s="416">
        <f t="shared" si="14"/>
        <v>461862.32399999996</v>
      </c>
      <c r="M29" s="416">
        <f t="shared" si="14"/>
        <v>502968.07083600003</v>
      </c>
      <c r="N29" s="416">
        <f t="shared" si="14"/>
        <v>497938.3901276401</v>
      </c>
      <c r="O29" s="416">
        <f t="shared" si="14"/>
        <v>542254.90684900002</v>
      </c>
      <c r="P29" s="416">
        <f t="shared" si="14"/>
        <v>536832.35778051009</v>
      </c>
      <c r="Q29" s="416">
        <f t="shared" si="14"/>
        <v>584610.43762297544</v>
      </c>
      <c r="R29" s="416">
        <f t="shared" si="14"/>
        <v>578764.33324674575</v>
      </c>
      <c r="S29" s="416">
        <f t="shared" si="14"/>
        <v>630274.35890570621</v>
      </c>
      <c r="T29" s="416">
        <f t="shared" si="14"/>
        <v>623971.6153166492</v>
      </c>
      <c r="U29" s="417">
        <f t="shared" si="14"/>
        <v>679505.08907983103</v>
      </c>
      <c r="XFD29" s="116"/>
    </row>
    <row r="30" spans="7:22 16384:16384" s="386" customFormat="1" hidden="1" x14ac:dyDescent="0.15">
      <c r="G30" s="439" t="s">
        <v>585</v>
      </c>
      <c r="H30" s="408" t="s">
        <v>584</v>
      </c>
      <c r="I30" s="408"/>
      <c r="J30" s="409">
        <f>J27+J15</f>
        <v>90203.74</v>
      </c>
      <c r="K30" s="410">
        <f t="shared" ref="K30:U30" si="15">J30+K15</f>
        <v>92449.06</v>
      </c>
      <c r="L30" s="410">
        <f t="shared" si="15"/>
        <v>94735.959999999992</v>
      </c>
      <c r="M30" s="410">
        <f t="shared" si="15"/>
        <v>97064.439999999988</v>
      </c>
      <c r="N30" s="410">
        <f t="shared" si="15"/>
        <v>99434.499999999985</v>
      </c>
      <c r="O30" s="410">
        <f t="shared" si="15"/>
        <v>101846.13999999998</v>
      </c>
      <c r="P30" s="410">
        <f t="shared" si="15"/>
        <v>104257.77999999998</v>
      </c>
      <c r="Q30" s="410">
        <f t="shared" si="15"/>
        <v>106710.99999999999</v>
      </c>
      <c r="R30" s="410">
        <f t="shared" si="15"/>
        <v>109205.79999999999</v>
      </c>
      <c r="S30" s="410">
        <f t="shared" si="15"/>
        <v>111742.18</v>
      </c>
      <c r="T30" s="410">
        <f t="shared" si="15"/>
        <v>114320.14</v>
      </c>
      <c r="U30" s="411">
        <f t="shared" si="15"/>
        <v>116939.68</v>
      </c>
      <c r="XFD30" s="116"/>
    </row>
    <row r="31" spans="7:22 16384:16384" s="386" customFormat="1" hidden="1" x14ac:dyDescent="0.15">
      <c r="G31" s="440"/>
      <c r="H31" s="386" t="s">
        <v>579</v>
      </c>
      <c r="J31" s="436">
        <f t="shared" ref="J31:U31" si="16">J32/J30</f>
        <v>5.1835529746327582</v>
      </c>
      <c r="K31" s="135">
        <f t="shared" si="16"/>
        <v>5.2532467761164909</v>
      </c>
      <c r="L31" s="135">
        <f t="shared" si="16"/>
        <v>5.0809292690969725</v>
      </c>
      <c r="M31" s="135">
        <f t="shared" si="16"/>
        <v>5.3861818028930069</v>
      </c>
      <c r="N31" s="135">
        <f t="shared" si="16"/>
        <v>5.2107799740295384</v>
      </c>
      <c r="O31" s="135">
        <f t="shared" si="16"/>
        <v>5.5260030438954297</v>
      </c>
      <c r="P31" s="135">
        <f t="shared" si="16"/>
        <v>5.3461672652200161</v>
      </c>
      <c r="Q31" s="135">
        <f t="shared" si="16"/>
        <v>5.6743154128719206</v>
      </c>
      <c r="R31" s="135">
        <f t="shared" si="16"/>
        <v>5.4943970855645565</v>
      </c>
      <c r="S31" s="135">
        <f t="shared" si="16"/>
        <v>5.8338249397470694</v>
      </c>
      <c r="T31" s="135">
        <f t="shared" si="16"/>
        <v>5.6502365595130417</v>
      </c>
      <c r="U31" s="437">
        <f t="shared" si="16"/>
        <v>6.0015862013632253</v>
      </c>
      <c r="XFD31" s="116"/>
    </row>
    <row r="32" spans="7:22 16384:16384" s="386" customFormat="1" ht="14" hidden="1" thickBot="1" x14ac:dyDescent="0.2">
      <c r="G32" s="441"/>
      <c r="H32" s="433" t="s">
        <v>582</v>
      </c>
      <c r="I32" s="414"/>
      <c r="J32" s="415">
        <f t="shared" ref="J32:U32" si="17">J29+J26</f>
        <v>467575.86479999992</v>
      </c>
      <c r="K32" s="416">
        <f t="shared" si="17"/>
        <v>485657.72639999999</v>
      </c>
      <c r="L32" s="416">
        <f t="shared" si="17"/>
        <v>481346.71199999994</v>
      </c>
      <c r="M32" s="416">
        <f t="shared" si="17"/>
        <v>522806.72043600003</v>
      </c>
      <c r="N32" s="416">
        <f t="shared" si="17"/>
        <v>518131.30132764007</v>
      </c>
      <c r="O32" s="416">
        <f t="shared" si="17"/>
        <v>562802.07964899996</v>
      </c>
      <c r="P32" s="416">
        <f t="shared" si="17"/>
        <v>557379.53058051004</v>
      </c>
      <c r="Q32" s="416">
        <f t="shared" si="17"/>
        <v>605511.87202297547</v>
      </c>
      <c r="R32" s="416">
        <f t="shared" si="17"/>
        <v>600020.02924674575</v>
      </c>
      <c r="S32" s="416">
        <f t="shared" si="17"/>
        <v>651884.31650570617</v>
      </c>
      <c r="T32" s="416">
        <f t="shared" si="17"/>
        <v>645935.83451664925</v>
      </c>
      <c r="U32" s="417">
        <f t="shared" si="17"/>
        <v>701823.56987983105</v>
      </c>
      <c r="V32" s="442">
        <f>SUM(J32:U32)</f>
        <v>6800875.5573650571</v>
      </c>
      <c r="XFD32" s="116"/>
    </row>
    <row r="33" spans="6:38" ht="28" hidden="1" x14ac:dyDescent="0.15">
      <c r="G33" s="443" t="s">
        <v>586</v>
      </c>
      <c r="J33" s="444" t="s">
        <v>587</v>
      </c>
      <c r="K33" s="445"/>
      <c r="L33" s="444" t="s">
        <v>588</v>
      </c>
      <c r="M33" s="445"/>
      <c r="N33" s="444" t="s">
        <v>589</v>
      </c>
      <c r="O33" s="445"/>
      <c r="P33" s="444" t="s">
        <v>590</v>
      </c>
      <c r="Q33" s="445"/>
      <c r="R33" s="444" t="s">
        <v>591</v>
      </c>
      <c r="S33" s="445"/>
      <c r="T33" s="444" t="s">
        <v>592</v>
      </c>
    </row>
    <row r="34" spans="6:38" s="448" customFormat="1" ht="42" hidden="1" x14ac:dyDescent="0.15">
      <c r="F34" s="446"/>
      <c r="G34" s="447" t="s">
        <v>593</v>
      </c>
      <c r="J34" s="449" t="s">
        <v>594</v>
      </c>
      <c r="K34" s="450"/>
      <c r="L34" s="449" t="s">
        <v>595</v>
      </c>
      <c r="M34" s="450"/>
      <c r="N34" s="451">
        <v>0.1</v>
      </c>
      <c r="O34" s="450"/>
      <c r="P34" s="451">
        <v>0.1</v>
      </c>
      <c r="Q34" s="450"/>
      <c r="R34" s="451">
        <v>0.1</v>
      </c>
      <c r="S34" s="450"/>
      <c r="T34" s="451">
        <v>0.1</v>
      </c>
    </row>
    <row r="35" spans="6:38" ht="14" thickBot="1" x14ac:dyDescent="0.2">
      <c r="F35" s="390" t="s">
        <v>596</v>
      </c>
      <c r="G35" s="391" t="s">
        <v>597</v>
      </c>
      <c r="H35" s="392"/>
      <c r="I35" s="392"/>
      <c r="J35" s="392"/>
      <c r="K35" s="392"/>
      <c r="L35" s="392"/>
      <c r="M35" s="392"/>
      <c r="N35" s="392"/>
      <c r="O35" s="392"/>
      <c r="P35" s="392"/>
      <c r="Q35" s="392"/>
      <c r="R35" s="400"/>
      <c r="S35" s="400"/>
      <c r="T35" s="400"/>
      <c r="U35" s="400"/>
      <c r="V35" s="400"/>
      <c r="W35" s="400"/>
      <c r="X35" s="400"/>
      <c r="Y35" s="400"/>
      <c r="Z35" s="400"/>
    </row>
    <row r="36" spans="6:38" x14ac:dyDescent="0.15">
      <c r="F36" s="393"/>
      <c r="G36" s="389"/>
      <c r="M36" s="400"/>
      <c r="N36" s="400"/>
      <c r="O36" s="400"/>
      <c r="P36" s="400"/>
      <c r="Q36" s="400"/>
      <c r="R36" s="400"/>
      <c r="S36" s="400"/>
      <c r="T36" s="400"/>
      <c r="U36" s="400"/>
      <c r="V36" s="400"/>
      <c r="W36" s="400"/>
      <c r="X36" s="400"/>
      <c r="Y36" s="400"/>
      <c r="Z36" s="400"/>
    </row>
    <row r="37" spans="6:38" x14ac:dyDescent="0.15">
      <c r="F37" s="393"/>
      <c r="G37" s="389"/>
      <c r="H37" s="389" t="s">
        <v>598</v>
      </c>
      <c r="J37" s="452" t="s">
        <v>7</v>
      </c>
      <c r="K37" s="453">
        <f>J11</f>
        <v>2025</v>
      </c>
      <c r="L37" s="452">
        <f>K37+1</f>
        <v>2026</v>
      </c>
      <c r="M37" s="452">
        <f>L37+1</f>
        <v>2027</v>
      </c>
      <c r="N37" s="452">
        <f>M37+1</f>
        <v>2028</v>
      </c>
      <c r="O37" s="452">
        <f>N37+1</f>
        <v>2029</v>
      </c>
      <c r="P37" s="452">
        <f>O37+1</f>
        <v>2030</v>
      </c>
      <c r="W37" s="400"/>
      <c r="X37" s="400"/>
      <c r="Y37" s="400"/>
      <c r="Z37" s="400"/>
    </row>
    <row r="38" spans="6:38" x14ac:dyDescent="0.15">
      <c r="F38" s="393"/>
      <c r="G38" s="389"/>
      <c r="H38" s="454"/>
      <c r="J38" s="455" t="s">
        <v>599</v>
      </c>
      <c r="K38" s="455" t="s">
        <v>599</v>
      </c>
      <c r="L38" s="455" t="s">
        <v>599</v>
      </c>
      <c r="M38" s="455" t="s">
        <v>599</v>
      </c>
      <c r="N38" s="455" t="s">
        <v>599</v>
      </c>
      <c r="O38" s="455" t="s">
        <v>599</v>
      </c>
      <c r="P38" s="455" t="s">
        <v>599</v>
      </c>
      <c r="W38" s="400"/>
      <c r="X38" s="400"/>
      <c r="Y38" s="400"/>
      <c r="Z38" s="400"/>
    </row>
    <row r="39" spans="6:38" x14ac:dyDescent="0.15">
      <c r="F39" s="393"/>
      <c r="G39" s="389"/>
      <c r="M39" s="400"/>
      <c r="N39" s="400"/>
      <c r="O39" s="400"/>
      <c r="P39" s="400"/>
      <c r="W39" s="400"/>
      <c r="X39" s="400"/>
      <c r="Y39" s="400"/>
      <c r="Z39" s="400"/>
    </row>
    <row r="40" spans="6:38" x14ac:dyDescent="0.15">
      <c r="H40" s="389" t="s">
        <v>600</v>
      </c>
      <c r="J40" s="456">
        <f>SUM(K40:O40)</f>
        <v>0</v>
      </c>
      <c r="K40" s="456">
        <f t="shared" ref="K40:P40" si="18">SUMIF($J$11:$BQ$11,K$37,$J$12:$BQ$12)</f>
        <v>0</v>
      </c>
      <c r="L40" s="456">
        <f t="shared" si="18"/>
        <v>0</v>
      </c>
      <c r="M40" s="456">
        <f t="shared" si="18"/>
        <v>0</v>
      </c>
      <c r="N40" s="456">
        <f t="shared" si="18"/>
        <v>0</v>
      </c>
      <c r="O40" s="456">
        <f t="shared" si="18"/>
        <v>0</v>
      </c>
      <c r="P40" s="456">
        <f t="shared" si="18"/>
        <v>0</v>
      </c>
      <c r="W40" s="457"/>
      <c r="X40" s="457"/>
      <c r="Y40" s="457"/>
      <c r="Z40" s="457"/>
      <c r="AA40" s="457"/>
      <c r="AB40" s="457"/>
      <c r="AC40" s="457"/>
      <c r="AD40" s="457"/>
      <c r="AE40" s="457"/>
      <c r="AF40" s="457"/>
      <c r="AG40" s="457"/>
      <c r="AH40" s="457"/>
      <c r="AI40" s="457"/>
      <c r="AJ40" s="457"/>
      <c r="AK40" s="457"/>
      <c r="AL40" s="457"/>
    </row>
    <row r="41" spans="6:38" x14ac:dyDescent="0.15">
      <c r="H41" s="386" t="s">
        <v>601</v>
      </c>
      <c r="J41" s="458" t="e">
        <f>AVERAGE(J12:AS12)</f>
        <v>#DIV/0!</v>
      </c>
      <c r="K41" s="458">
        <f>K40/COUNTIF($J$11:$AS$11,K37)</f>
        <v>0</v>
      </c>
      <c r="L41" s="458">
        <f>L40/COUNTIF($J$11:$AS$11,L37)</f>
        <v>0</v>
      </c>
      <c r="M41" s="458">
        <f>M40/COUNTIF($J$11:$AS$11,M37)</f>
        <v>0</v>
      </c>
      <c r="N41" s="458">
        <f>N40/COUNTIF($J$11:$BQ$11,N37)</f>
        <v>0</v>
      </c>
      <c r="O41" s="458">
        <f>O40/COUNTIF($J$11:$BQ$11,O37)</f>
        <v>0</v>
      </c>
      <c r="P41" s="458"/>
      <c r="W41" s="457"/>
      <c r="X41" s="457"/>
      <c r="Y41" s="457"/>
      <c r="Z41" s="457"/>
      <c r="AA41" s="457"/>
      <c r="AB41" s="457"/>
      <c r="AC41" s="457"/>
      <c r="AD41" s="457"/>
      <c r="AE41" s="457"/>
      <c r="AF41" s="457"/>
      <c r="AG41" s="457"/>
      <c r="AH41" s="457"/>
      <c r="AI41" s="457"/>
      <c r="AJ41" s="457"/>
      <c r="AK41" s="457"/>
      <c r="AL41" s="457"/>
    </row>
    <row r="42" spans="6:38" x14ac:dyDescent="0.15">
      <c r="H42" s="389"/>
      <c r="J42" s="457"/>
      <c r="K42" s="457"/>
      <c r="L42" s="457"/>
      <c r="M42" s="457"/>
      <c r="N42" s="457"/>
      <c r="O42" s="457"/>
      <c r="P42" s="457"/>
      <c r="W42" s="457"/>
      <c r="X42" s="457"/>
      <c r="Y42" s="457"/>
      <c r="Z42" s="457"/>
      <c r="AA42" s="457"/>
      <c r="AB42" s="457"/>
      <c r="AC42" s="457"/>
      <c r="AD42" s="457"/>
      <c r="AE42" s="457"/>
      <c r="AF42" s="457"/>
      <c r="AG42" s="457"/>
      <c r="AH42" s="457"/>
      <c r="AI42" s="457"/>
      <c r="AJ42" s="457"/>
      <c r="AK42" s="457"/>
      <c r="AL42" s="457"/>
    </row>
    <row r="43" spans="6:38" x14ac:dyDescent="0.15">
      <c r="H43" s="389" t="s">
        <v>602</v>
      </c>
      <c r="J43" s="459">
        <f ca="1">N43</f>
        <v>0</v>
      </c>
      <c r="K43" s="459">
        <f ca="1">OFFSET('PL projection speadsheet'!$B$7,0,MATCH(DATE('Sales plan &amp; PL'!K$37,12,31),'PL projection speadsheet'!$C$4:$BJ$4,0))/1000</f>
        <v>0</v>
      </c>
      <c r="L43" s="459">
        <f ca="1">OFFSET('PL projection speadsheet'!$B$7,0,MATCH(DATE('Sales plan &amp; PL'!L$37,12,31),'PL projection speadsheet'!$C$4:$BJ$4,0))/1000</f>
        <v>0</v>
      </c>
      <c r="M43" s="459">
        <f ca="1">OFFSET('PL projection speadsheet'!$B$7,0,MATCH(DATE('Sales plan &amp; PL'!M$37,12,31),'PL projection speadsheet'!$C$4:$BJ$4,0))/1000</f>
        <v>0</v>
      </c>
      <c r="N43" s="459">
        <f ca="1">OFFSET('PL projection speadsheet'!$B$7,0,MATCH(DATE('Sales plan &amp; PL'!N$37,12,31),'PL projection speadsheet'!$C$4:$BJ$4,0))/1000</f>
        <v>0</v>
      </c>
      <c r="O43" s="459">
        <f ca="1">'PL projection speadsheet'!BJ7/1000</f>
        <v>0</v>
      </c>
      <c r="P43" s="459">
        <f>'PL projection speadsheet'!BL7/1000</f>
        <v>0</v>
      </c>
      <c r="W43" s="457"/>
      <c r="X43" s="457"/>
      <c r="Y43" s="457"/>
      <c r="Z43" s="457"/>
      <c r="AA43" s="457"/>
      <c r="AB43" s="457"/>
      <c r="AC43" s="457"/>
      <c r="AD43" s="457"/>
      <c r="AE43" s="457"/>
      <c r="AF43" s="457"/>
      <c r="AG43" s="457"/>
      <c r="AH43" s="457"/>
      <c r="AI43" s="457"/>
      <c r="AJ43" s="457"/>
      <c r="AK43" s="457"/>
      <c r="AL43" s="457"/>
    </row>
    <row r="44" spans="6:38" x14ac:dyDescent="0.15">
      <c r="H44" s="389" t="s">
        <v>603</v>
      </c>
      <c r="J44" s="460">
        <f ca="1">SUM('PL projection speadsheet'!C8:BI8)/1000/COUNT('PL projection speadsheet'!C3:BI3)</f>
        <v>0</v>
      </c>
      <c r="K44" s="460">
        <f ca="1">SUMIF('PL projection speadsheet'!$C$3:$BJ$3,K$37,'PL projection speadsheet'!$C8:$BJ8)/1000/COUNTIF('PL projection speadsheet'!$C$3:$BJ$3,'Sales plan &amp; PL'!K$37)</f>
        <v>0</v>
      </c>
      <c r="L44" s="460">
        <f ca="1">SUMIF('PL projection speadsheet'!$C$3:$BJ$3,L$37,'PL projection speadsheet'!$C8:$BJ8)/1000/COUNTIF('PL projection speadsheet'!$C$3:$BJ$3,'Sales plan &amp; PL'!L$37)</f>
        <v>0</v>
      </c>
      <c r="M44" s="460">
        <f ca="1">SUMIF('PL projection speadsheet'!$C$3:$BJ$3,M$37,'PL projection speadsheet'!$C8:$BJ8)/1000/COUNTIF('PL projection speadsheet'!$C$3:$BJ$3,'Sales plan &amp; PL'!M$37)</f>
        <v>0</v>
      </c>
      <c r="N44" s="460">
        <f ca="1">SUMIF('PL projection speadsheet'!$C$3:$BJ$3,N$37,'PL projection speadsheet'!$C8:$BJ8)/1000/COUNTIF('PL projection speadsheet'!$C$3:$BJ$3,'Sales plan &amp; PL'!N$37)</f>
        <v>0</v>
      </c>
      <c r="O44" s="460">
        <f ca="1">SUMIF('PL projection speadsheet'!$C$3:$BJ$3,O$37,'PL projection speadsheet'!$C8:$BJ8)/1000/COUNTIF('PL projection speadsheet'!$C$3:$BJ$3,'Sales plan &amp; PL'!O$37)</f>
        <v>0</v>
      </c>
      <c r="P44" s="460"/>
      <c r="W44" s="461"/>
      <c r="X44" s="461"/>
      <c r="Y44" s="461"/>
      <c r="Z44" s="461"/>
      <c r="AA44" s="461"/>
      <c r="AB44" s="461"/>
      <c r="AC44" s="461"/>
      <c r="AD44" s="461"/>
      <c r="AE44" s="461"/>
      <c r="AF44" s="461"/>
      <c r="AG44" s="461"/>
      <c r="AH44" s="461"/>
      <c r="AI44" s="461"/>
      <c r="AJ44" s="461"/>
      <c r="AK44" s="461"/>
      <c r="AL44" s="461"/>
    </row>
    <row r="45" spans="6:38" x14ac:dyDescent="0.15">
      <c r="J45" s="462"/>
      <c r="K45" s="462"/>
      <c r="L45" s="462"/>
      <c r="M45" s="462"/>
      <c r="N45" s="462"/>
      <c r="O45" s="462"/>
      <c r="P45" s="462"/>
      <c r="W45" s="461"/>
      <c r="X45" s="461"/>
      <c r="Y45" s="461"/>
      <c r="Z45" s="461"/>
      <c r="AA45" s="461"/>
      <c r="AB45" s="461"/>
      <c r="AC45" s="461"/>
      <c r="AD45" s="461"/>
      <c r="AE45" s="461"/>
      <c r="AF45" s="461"/>
      <c r="AG45" s="461"/>
      <c r="AH45" s="461"/>
      <c r="AI45" s="461"/>
      <c r="AJ45" s="461"/>
      <c r="AK45" s="461"/>
      <c r="AL45" s="461"/>
    </row>
    <row r="46" spans="6:38" s="389" customFormat="1" ht="12" customHeight="1" x14ac:dyDescent="0.15">
      <c r="F46" s="393"/>
      <c r="H46" s="389" t="s">
        <v>308</v>
      </c>
      <c r="J46" s="459">
        <f ca="1">SUM(K46:O46)</f>
        <v>0</v>
      </c>
      <c r="K46" s="459">
        <f ca="1">SUMIF('PL projection speadsheet'!$C$3:$BJ$3,K$37,'PL projection speadsheet'!$C9:$BJ9)/1000</f>
        <v>0</v>
      </c>
      <c r="L46" s="459">
        <f ca="1">SUMIF('PL projection speadsheet'!$C$3:$BJ$3,L$37,'PL projection speadsheet'!$C9:$BJ9)/1000</f>
        <v>0</v>
      </c>
      <c r="M46" s="459">
        <f ca="1">SUMIF('PL projection speadsheet'!$C$3:$BJ$3,M$37,'PL projection speadsheet'!$C9:$BJ9)/1000</f>
        <v>0</v>
      </c>
      <c r="N46" s="459">
        <f ca="1">SUMIF('PL projection speadsheet'!$C$3:$BJ$3,N$37,'PL projection speadsheet'!$C9:$BJ9)/1000</f>
        <v>0</v>
      </c>
      <c r="O46" s="459">
        <f ca="1">SUMIF('PL projection speadsheet'!$C$3:$BJ$3,O$37,'PL projection speadsheet'!$C9:$BJ9)/1000</f>
        <v>0</v>
      </c>
      <c r="P46" s="459">
        <f>SUMIF('PL projection speadsheet'!$C$3:$BJ$3,P$37,'PL projection speadsheet'!$C9:$BJ9)/1000</f>
        <v>0</v>
      </c>
      <c r="W46" s="463"/>
      <c r="X46" s="463"/>
      <c r="Y46" s="463"/>
      <c r="Z46" s="463"/>
      <c r="AA46" s="463"/>
      <c r="AB46" s="463"/>
      <c r="AC46" s="463"/>
      <c r="AD46" s="463"/>
      <c r="AE46" s="463"/>
      <c r="AF46" s="463"/>
      <c r="AG46" s="463"/>
      <c r="AH46" s="463"/>
      <c r="AI46" s="463"/>
      <c r="AJ46" s="463"/>
      <c r="AK46" s="463"/>
      <c r="AL46" s="463"/>
    </row>
    <row r="47" spans="6:38" ht="12" customHeight="1" x14ac:dyDescent="0.15">
      <c r="H47" s="464" t="s">
        <v>506</v>
      </c>
      <c r="J47" s="459">
        <f ca="1">SUM(K47:O47)</f>
        <v>0</v>
      </c>
      <c r="K47" s="459">
        <f ca="1">SUMIF('PL projection speadsheet'!$C$3:$BJ$3,K$37,'PL projection speadsheet'!$C11:$BJ11)/1000</f>
        <v>0</v>
      </c>
      <c r="L47" s="459">
        <f ca="1">SUMIF('PL projection speadsheet'!$C$3:$BJ$3,L$37,'PL projection speadsheet'!$C11:$BJ11)/1000</f>
        <v>0</v>
      </c>
      <c r="M47" s="459">
        <f ca="1">SUMIF('PL projection speadsheet'!$C$3:$BJ$3,M$37,'PL projection speadsheet'!$C11:$BJ11)/1000</f>
        <v>0</v>
      </c>
      <c r="N47" s="459">
        <f ca="1">SUMIF('PL projection speadsheet'!$C$3:$BJ$3,N$37,'PL projection speadsheet'!$C11:$BJ11)/1000</f>
        <v>0</v>
      </c>
      <c r="O47" s="459">
        <f ca="1">SUMIF('PL projection speadsheet'!$C$3:$BJ$3,O$37,'PL projection speadsheet'!$C11:$BJ11)/1000</f>
        <v>0</v>
      </c>
      <c r="P47" s="459">
        <f>SUMIF('PL projection speadsheet'!$C$3:$BJ$3,P$37,'PL projection speadsheet'!$C11:$BJ11)/1000</f>
        <v>0</v>
      </c>
    </row>
    <row r="48" spans="6:38" ht="12" hidden="1" customHeight="1" outlineLevel="1" x14ac:dyDescent="0.15">
      <c r="H48" s="465" t="s">
        <v>334</v>
      </c>
      <c r="I48" s="430"/>
      <c r="J48" s="462">
        <f t="shared" ref="J48:J78" ca="1" si="19">SUM(K48:O48)</f>
        <v>0</v>
      </c>
      <c r="K48" s="462">
        <f ca="1">SUMIF('PL projection speadsheet'!$C$3:$BJ$3,K$37,'PL projection speadsheet'!$C12:$BJ12)/1000</f>
        <v>0</v>
      </c>
      <c r="L48" s="462">
        <f ca="1">SUMIF('PL projection speadsheet'!$C$3:$BJ$3,L$37,'PL projection speadsheet'!$C12:$BJ12)/1000</f>
        <v>0</v>
      </c>
      <c r="M48" s="462">
        <f ca="1">SUMIF('PL projection speadsheet'!$C$3:$BJ$3,M$37,'PL projection speadsheet'!$C12:$BJ12)/1000</f>
        <v>0</v>
      </c>
      <c r="N48" s="462">
        <f ca="1">SUMIF('PL projection speadsheet'!$C$3:$BJ$3,N$37,'PL projection speadsheet'!$C12:$BJ12)/1000</f>
        <v>0</v>
      </c>
      <c r="O48" s="462">
        <f ca="1">SUMIF('PL projection speadsheet'!$C$3:$BJ$3,O$37,'PL projection speadsheet'!$C12:$BJ12)/1000</f>
        <v>0</v>
      </c>
      <c r="P48" s="462">
        <f>SUMIF('PL projection speadsheet'!$C$3:$BJ$3,P$37,'PL projection speadsheet'!$C12:$BJ12)/1000</f>
        <v>0</v>
      </c>
    </row>
    <row r="49" spans="8:21" ht="12" hidden="1" customHeight="1" outlineLevel="1" x14ac:dyDescent="0.15">
      <c r="H49" s="465" t="s">
        <v>335</v>
      </c>
      <c r="I49" s="430"/>
      <c r="J49" s="462">
        <f t="shared" ca="1" si="19"/>
        <v>0</v>
      </c>
      <c r="K49" s="462">
        <f ca="1">SUMIF('PL projection speadsheet'!$C$3:$BJ$3,K$37,'PL projection speadsheet'!$C13:$BJ13)/1000</f>
        <v>0</v>
      </c>
      <c r="L49" s="462">
        <f ca="1">SUMIF('PL projection speadsheet'!$C$3:$BJ$3,L$37,'PL projection speadsheet'!$C13:$BJ13)/1000</f>
        <v>0</v>
      </c>
      <c r="M49" s="462">
        <f ca="1">SUMIF('PL projection speadsheet'!$C$3:$BJ$3,M$37,'PL projection speadsheet'!$C13:$BJ13)/1000</f>
        <v>0</v>
      </c>
      <c r="N49" s="462">
        <f ca="1">SUMIF('PL projection speadsheet'!$C$3:$BJ$3,N$37,'PL projection speadsheet'!$C13:$BJ13)/1000</f>
        <v>0</v>
      </c>
      <c r="O49" s="462">
        <f ca="1">SUMIF('PL projection speadsheet'!$C$3:$BJ$3,O$37,'PL projection speadsheet'!$C13:$BJ13)/1000</f>
        <v>0</v>
      </c>
      <c r="P49" s="462">
        <f>SUMIF('PL projection speadsheet'!$C$3:$BJ$3,P$37,'PL projection speadsheet'!$C13:$BJ13)/1000</f>
        <v>0</v>
      </c>
    </row>
    <row r="50" spans="8:21" ht="12" customHeight="1" collapsed="1" x14ac:dyDescent="0.15">
      <c r="H50" s="464" t="s">
        <v>508</v>
      </c>
      <c r="I50" s="430"/>
      <c r="J50" s="459">
        <f t="shared" ca="1" si="19"/>
        <v>0</v>
      </c>
      <c r="K50" s="459">
        <f ca="1">SUMIF('PL projection speadsheet'!$C$3:$BJ$3,K$37,'PL projection speadsheet'!$C14:$BJ14)/1000</f>
        <v>0</v>
      </c>
      <c r="L50" s="459">
        <f ca="1">SUMIF('PL projection speadsheet'!$C$3:$BJ$3,L$37,'PL projection speadsheet'!$C14:$BJ14)/1000</f>
        <v>0</v>
      </c>
      <c r="M50" s="459">
        <f ca="1">SUMIF('PL projection speadsheet'!$C$3:$BJ$3,M$37,'PL projection speadsheet'!$C14:$BJ14)/1000</f>
        <v>0</v>
      </c>
      <c r="N50" s="459">
        <f ca="1">SUMIF('PL projection speadsheet'!$C$3:$BJ$3,N$37,'PL projection speadsheet'!$C14:$BJ14)/1000</f>
        <v>0</v>
      </c>
      <c r="O50" s="459">
        <f ca="1">SUMIF('PL projection speadsheet'!$C$3:$BJ$3,O$37,'PL projection speadsheet'!$C14:$BJ14)/1000</f>
        <v>0</v>
      </c>
      <c r="P50" s="459">
        <f>SUMIF('PL projection speadsheet'!$C$3:$BJ$3,P$37,'PL projection speadsheet'!$C14:$BJ14)/1000</f>
        <v>0</v>
      </c>
    </row>
    <row r="51" spans="8:21" ht="12" customHeight="1" outlineLevel="1" x14ac:dyDescent="0.15">
      <c r="H51" s="465" t="s">
        <v>43</v>
      </c>
      <c r="I51" s="430"/>
      <c r="J51" s="462">
        <f t="shared" ref="J51:J56" ca="1" si="20">SUM(K51:O51)</f>
        <v>0</v>
      </c>
      <c r="K51" s="462">
        <f ca="1">SUMIF('PL projection speadsheet'!$C$3:$BJ$3,K$37,'PL projection speadsheet'!$C15:$BJ15)/1000</f>
        <v>0</v>
      </c>
      <c r="L51" s="462">
        <f ca="1">SUMIF('PL projection speadsheet'!$C$3:$BJ$3,L$37,'PL projection speadsheet'!$C15:$BJ15)/1000</f>
        <v>0</v>
      </c>
      <c r="M51" s="462">
        <f ca="1">SUMIF('PL projection speadsheet'!$C$3:$BJ$3,M$37,'PL projection speadsheet'!$C15:$BJ15)/1000</f>
        <v>0</v>
      </c>
      <c r="N51" s="462">
        <f ca="1">SUMIF('PL projection speadsheet'!$C$3:$BJ$3,N$37,'PL projection speadsheet'!$C15:$BJ15)/1000</f>
        <v>0</v>
      </c>
      <c r="O51" s="462">
        <f ca="1">SUMIF('PL projection speadsheet'!$C$3:$BJ$3,O$37,'PL projection speadsheet'!$C15:$BJ15)/1000</f>
        <v>0</v>
      </c>
      <c r="P51" s="462">
        <f>SUMIF('PL projection speadsheet'!$C$3:$BJ$3,P$37,'PL projection speadsheet'!$C15:$BJ15)/1000</f>
        <v>0</v>
      </c>
    </row>
    <row r="52" spans="8:21" ht="12" customHeight="1" outlineLevel="1" x14ac:dyDescent="0.15">
      <c r="H52" s="465" t="s">
        <v>82</v>
      </c>
      <c r="I52" s="430"/>
      <c r="J52" s="462">
        <f t="shared" ca="1" si="20"/>
        <v>0</v>
      </c>
      <c r="K52" s="462">
        <f ca="1">SUMIF('PL projection speadsheet'!$C$3:$BJ$3,K$37,'PL projection speadsheet'!$C16:$BJ16)/1000</f>
        <v>0</v>
      </c>
      <c r="L52" s="462">
        <f ca="1">SUMIF('PL projection speadsheet'!$C$3:$BJ$3,L$37,'PL projection speadsheet'!$C16:$BJ16)/1000</f>
        <v>0</v>
      </c>
      <c r="M52" s="462">
        <f ca="1">SUMIF('PL projection speadsheet'!$C$3:$BJ$3,M$37,'PL projection speadsheet'!$C16:$BJ16)/1000</f>
        <v>0</v>
      </c>
      <c r="N52" s="462">
        <f ca="1">SUMIF('PL projection speadsheet'!$C$3:$BJ$3,N$37,'PL projection speadsheet'!$C16:$BJ16)/1000</f>
        <v>0</v>
      </c>
      <c r="O52" s="462">
        <f ca="1">SUMIF('PL projection speadsheet'!$C$3:$BJ$3,O$37,'PL projection speadsheet'!$C16:$BJ16)/1000</f>
        <v>0</v>
      </c>
      <c r="P52" s="462">
        <f>SUMIF('PL projection speadsheet'!$C$3:$BJ$3,P$37,'PL projection speadsheet'!$C16:$BJ16)/1000</f>
        <v>0</v>
      </c>
    </row>
    <row r="53" spans="8:21" ht="12" customHeight="1" outlineLevel="1" x14ac:dyDescent="0.15">
      <c r="H53" s="465" t="s">
        <v>163</v>
      </c>
      <c r="I53" s="430"/>
      <c r="J53" s="462">
        <f t="shared" ca="1" si="20"/>
        <v>0</v>
      </c>
      <c r="K53" s="462">
        <f ca="1">SUMIF('PL projection speadsheet'!$C$3:$BJ$3,K$37,'PL projection speadsheet'!$C17:$BJ17)/1000</f>
        <v>0</v>
      </c>
      <c r="L53" s="462">
        <f ca="1">SUMIF('PL projection speadsheet'!$C$3:$BJ$3,L$37,'PL projection speadsheet'!$C17:$BJ17)/1000</f>
        <v>0</v>
      </c>
      <c r="M53" s="462">
        <f ca="1">SUMIF('PL projection speadsheet'!$C$3:$BJ$3,M$37,'PL projection speadsheet'!$C17:$BJ17)/1000</f>
        <v>0</v>
      </c>
      <c r="N53" s="462">
        <f ca="1">SUMIF('PL projection speadsheet'!$C$3:$BJ$3,N$37,'PL projection speadsheet'!$C17:$BJ17)/1000</f>
        <v>0</v>
      </c>
      <c r="O53" s="462">
        <f ca="1">SUMIF('PL projection speadsheet'!$C$3:$BJ$3,O$37,'PL projection speadsheet'!$C17:$BJ17)/1000</f>
        <v>0</v>
      </c>
      <c r="P53" s="462">
        <f>SUMIF('PL projection speadsheet'!$C$3:$BJ$3,P$37,'PL projection speadsheet'!$C17:$BJ17)/1000</f>
        <v>0</v>
      </c>
    </row>
    <row r="54" spans="8:21" ht="12" customHeight="1" outlineLevel="1" x14ac:dyDescent="0.15">
      <c r="H54" s="465" t="s">
        <v>167</v>
      </c>
      <c r="I54" s="430"/>
      <c r="J54" s="462">
        <f t="shared" ca="1" si="20"/>
        <v>0</v>
      </c>
      <c r="K54" s="462">
        <f ca="1">SUMIF('PL projection speadsheet'!$C$3:$BJ$3,K$37,'PL projection speadsheet'!$C18:$BJ18)/1000</f>
        <v>0</v>
      </c>
      <c r="L54" s="462">
        <f ca="1">SUMIF('PL projection speadsheet'!$C$3:$BJ$3,L$37,'PL projection speadsheet'!$C18:$BJ18)/1000</f>
        <v>0</v>
      </c>
      <c r="M54" s="462">
        <f ca="1">SUMIF('PL projection speadsheet'!$C$3:$BJ$3,M$37,'PL projection speadsheet'!$C18:$BJ18)/1000</f>
        <v>0</v>
      </c>
      <c r="N54" s="462">
        <f ca="1">SUMIF('PL projection speadsheet'!$C$3:$BJ$3,N$37,'PL projection speadsheet'!$C18:$BJ18)/1000</f>
        <v>0</v>
      </c>
      <c r="O54" s="462">
        <f ca="1">SUMIF('PL projection speadsheet'!$C$3:$BJ$3,O$37,'PL projection speadsheet'!$C18:$BJ18)/1000</f>
        <v>0</v>
      </c>
      <c r="P54" s="462">
        <f>SUMIF('PL projection speadsheet'!$C$3:$BJ$3,P$37,'PL projection speadsheet'!$C18:$BJ18)/1000</f>
        <v>0</v>
      </c>
    </row>
    <row r="55" spans="8:21" ht="12" customHeight="1" outlineLevel="1" x14ac:dyDescent="0.15">
      <c r="H55" s="465" t="s">
        <v>171</v>
      </c>
      <c r="I55" s="430"/>
      <c r="J55" s="462">
        <f t="shared" ca="1" si="20"/>
        <v>0</v>
      </c>
      <c r="K55" s="462">
        <f ca="1">SUMIF('PL projection speadsheet'!$C$3:$BJ$3,K$37,'PL projection speadsheet'!$C19:$BJ19)/1000</f>
        <v>0</v>
      </c>
      <c r="L55" s="462">
        <f ca="1">SUMIF('PL projection speadsheet'!$C$3:$BJ$3,L$37,'PL projection speadsheet'!$C19:$BJ19)/1000</f>
        <v>0</v>
      </c>
      <c r="M55" s="462">
        <f ca="1">SUMIF('PL projection speadsheet'!$C$3:$BJ$3,M$37,'PL projection speadsheet'!$C19:$BJ19)/1000</f>
        <v>0</v>
      </c>
      <c r="N55" s="462">
        <f ca="1">SUMIF('PL projection speadsheet'!$C$3:$BJ$3,N$37,'PL projection speadsheet'!$C19:$BJ19)/1000</f>
        <v>0</v>
      </c>
      <c r="O55" s="462">
        <f ca="1">SUMIF('PL projection speadsheet'!$C$3:$BJ$3,O$37,'PL projection speadsheet'!$C19:$BJ19)/1000</f>
        <v>0</v>
      </c>
      <c r="P55" s="462">
        <f>SUMIF('PL projection speadsheet'!$C$3:$BJ$3,P$37,'PL projection speadsheet'!$C19:$BJ19)/1000</f>
        <v>0</v>
      </c>
    </row>
    <row r="56" spans="8:21" ht="12" customHeight="1" outlineLevel="1" x14ac:dyDescent="0.15">
      <c r="H56" s="465" t="s">
        <v>85</v>
      </c>
      <c r="I56" s="430"/>
      <c r="J56" s="462">
        <f t="shared" ca="1" si="20"/>
        <v>0</v>
      </c>
      <c r="K56" s="462">
        <f ca="1">SUMIF('PL projection speadsheet'!$C$3:$BJ$3,K$37,'PL projection speadsheet'!$C20:$BJ20)/1000</f>
        <v>0</v>
      </c>
      <c r="L56" s="462">
        <f ca="1">SUMIF('PL projection speadsheet'!$C$3:$BJ$3,L$37,'PL projection speadsheet'!$C20:$BJ20)/1000</f>
        <v>0</v>
      </c>
      <c r="M56" s="462">
        <f ca="1">SUMIF('PL projection speadsheet'!$C$3:$BJ$3,M$37,'PL projection speadsheet'!$C20:$BJ20)/1000</f>
        <v>0</v>
      </c>
      <c r="N56" s="462">
        <f ca="1">SUMIF('PL projection speadsheet'!$C$3:$BJ$3,N$37,'PL projection speadsheet'!$C20:$BJ20)/1000</f>
        <v>0</v>
      </c>
      <c r="O56" s="462">
        <f ca="1">SUMIF('PL projection speadsheet'!$C$3:$BJ$3,O$37,'PL projection speadsheet'!$C20:$BJ20)/1000</f>
        <v>0</v>
      </c>
      <c r="P56" s="462">
        <f>SUMIF('PL projection speadsheet'!$C$3:$BJ$3,P$37,'PL projection speadsheet'!$C20:$BJ20)/1000</f>
        <v>0</v>
      </c>
    </row>
    <row r="57" spans="8:21" ht="12" customHeight="1" outlineLevel="1" x14ac:dyDescent="0.15">
      <c r="H57" s="465" t="s">
        <v>342</v>
      </c>
      <c r="I57" s="430"/>
      <c r="J57" s="462">
        <f t="shared" ca="1" si="19"/>
        <v>0</v>
      </c>
      <c r="K57" s="462">
        <f ca="1">SUMIF('PL projection speadsheet'!$C$3:$BJ$3,K$37,'PL projection speadsheet'!$C21:$BJ21)/1000</f>
        <v>0</v>
      </c>
      <c r="L57" s="462">
        <f ca="1">SUMIF('PL projection speadsheet'!$C$3:$BJ$3,L$37,'PL projection speadsheet'!$C21:$BJ21)/1000</f>
        <v>0</v>
      </c>
      <c r="M57" s="462">
        <f ca="1">SUMIF('PL projection speadsheet'!$C$3:$BJ$3,M$37,'PL projection speadsheet'!$C21:$BJ21)/1000</f>
        <v>0</v>
      </c>
      <c r="N57" s="462">
        <f ca="1">SUMIF('PL projection speadsheet'!$C$3:$BJ$3,N$37,'PL projection speadsheet'!$C21:$BJ21)/1000</f>
        <v>0</v>
      </c>
      <c r="O57" s="462">
        <f ca="1">SUMIF('PL projection speadsheet'!$C$3:$BJ$3,O$37,'PL projection speadsheet'!$C21:$BJ21)/1000</f>
        <v>0</v>
      </c>
      <c r="P57" s="462">
        <f>SUMIF('PL projection speadsheet'!$C$3:$BJ$3,P$37,'PL projection speadsheet'!$C21:$BJ21)/1000</f>
        <v>0</v>
      </c>
      <c r="U57" s="427"/>
    </row>
    <row r="58" spans="8:21" ht="12" customHeight="1" outlineLevel="1" x14ac:dyDescent="0.15">
      <c r="H58" s="465" t="s">
        <v>179</v>
      </c>
      <c r="I58" s="430"/>
      <c r="J58" s="462">
        <f t="shared" ca="1" si="19"/>
        <v>0</v>
      </c>
      <c r="K58" s="462">
        <f ca="1">SUMIF('PL projection speadsheet'!$C$3:$BJ$3,K$37,'PL projection speadsheet'!$C22:$BJ22)/1000</f>
        <v>0</v>
      </c>
      <c r="L58" s="462">
        <f ca="1">SUMIF('PL projection speadsheet'!$C$3:$BJ$3,L$37,'PL projection speadsheet'!$C22:$BJ22)/1000</f>
        <v>0</v>
      </c>
      <c r="M58" s="462">
        <f ca="1">SUMIF('PL projection speadsheet'!$C$3:$BJ$3,M$37,'PL projection speadsheet'!$C22:$BJ22)/1000</f>
        <v>0</v>
      </c>
      <c r="N58" s="462">
        <f ca="1">SUMIF('PL projection speadsheet'!$C$3:$BJ$3,N$37,'PL projection speadsheet'!$C22:$BJ22)/1000</f>
        <v>0</v>
      </c>
      <c r="O58" s="462">
        <f ca="1">SUMIF('PL projection speadsheet'!$C$3:$BJ$3,O$37,'PL projection speadsheet'!$C22:$BJ22)/1000</f>
        <v>0</v>
      </c>
      <c r="P58" s="462">
        <f>SUMIF('PL projection speadsheet'!$C$3:$BJ$3,P$37,'PL projection speadsheet'!$C22:$BJ22)/1000</f>
        <v>0</v>
      </c>
      <c r="S58" s="466"/>
      <c r="U58" s="427"/>
    </row>
    <row r="59" spans="8:21" ht="12" customHeight="1" outlineLevel="1" x14ac:dyDescent="0.15">
      <c r="H59" s="465" t="s">
        <v>343</v>
      </c>
      <c r="I59" s="430"/>
      <c r="J59" s="462">
        <f t="shared" ca="1" si="19"/>
        <v>0</v>
      </c>
      <c r="K59" s="462">
        <f ca="1">SUMIF('PL projection speadsheet'!$C$3:$BJ$3,K$37,'PL projection speadsheet'!$C23:$BJ23)/1000</f>
        <v>0</v>
      </c>
      <c r="L59" s="462">
        <f ca="1">SUMIF('PL projection speadsheet'!$C$3:$BJ$3,L$37,'PL projection speadsheet'!$C23:$BJ23)/1000</f>
        <v>0</v>
      </c>
      <c r="M59" s="462">
        <f ca="1">SUMIF('PL projection speadsheet'!$C$3:$BJ$3,M$37,'PL projection speadsheet'!$C23:$BJ23)/1000</f>
        <v>0</v>
      </c>
      <c r="N59" s="462">
        <f ca="1">SUMIF('PL projection speadsheet'!$C$3:$BJ$3,N$37,'PL projection speadsheet'!$C23:$BJ23)/1000</f>
        <v>0</v>
      </c>
      <c r="O59" s="462">
        <f ca="1">SUMIF('PL projection speadsheet'!$C$3:$BJ$3,O$37,'PL projection speadsheet'!$C23:$BJ23)/1000</f>
        <v>0</v>
      </c>
      <c r="P59" s="462">
        <f>SUMIF('PL projection speadsheet'!$C$3:$BJ$3,P$37,'PL projection speadsheet'!$C23:$BJ23)/1000</f>
        <v>0</v>
      </c>
    </row>
    <row r="60" spans="8:21" ht="12" customHeight="1" outlineLevel="1" x14ac:dyDescent="0.15">
      <c r="H60" s="465" t="s">
        <v>345</v>
      </c>
      <c r="I60" s="430"/>
      <c r="J60" s="462">
        <f ca="1">SUM(K60:O60)</f>
        <v>0</v>
      </c>
      <c r="K60" s="462">
        <f ca="1">SUMIF('PL projection speadsheet'!$C$3:$BJ$3,K$37,'PL projection speadsheet'!$C24:$BJ24)/1000</f>
        <v>0</v>
      </c>
      <c r="L60" s="462">
        <f ca="1">SUMIF('PL projection speadsheet'!$C$3:$BJ$3,L$37,'PL projection speadsheet'!$C24:$BJ24)/1000</f>
        <v>0</v>
      </c>
      <c r="M60" s="462">
        <f ca="1">SUMIF('PL projection speadsheet'!$C$3:$BJ$3,M$37,'PL projection speadsheet'!$C24:$BJ24)/1000</f>
        <v>0</v>
      </c>
      <c r="N60" s="462">
        <f ca="1">SUMIF('PL projection speadsheet'!$C$3:$BJ$3,N$37,'PL projection speadsheet'!$C24:$BJ24)/1000</f>
        <v>0</v>
      </c>
      <c r="O60" s="462">
        <f ca="1">SUMIF('PL projection speadsheet'!$C$3:$BJ$3,O$37,'PL projection speadsheet'!$C24:$BJ24)/1000</f>
        <v>0</v>
      </c>
      <c r="P60" s="462">
        <f>SUMIF('PL projection speadsheet'!$C$3:$BJ$3,P$37,'PL projection speadsheet'!$C24:$BJ24)/1000</f>
        <v>0</v>
      </c>
    </row>
    <row r="61" spans="8:21" ht="12" customHeight="1" outlineLevel="1" x14ac:dyDescent="0.15">
      <c r="H61" s="465" t="s">
        <v>346</v>
      </c>
      <c r="I61" s="430"/>
      <c r="J61" s="462">
        <f t="shared" ca="1" si="19"/>
        <v>0</v>
      </c>
      <c r="K61" s="462">
        <f ca="1">SUMIF('PL projection speadsheet'!$C$3:$BJ$3,K$37,'PL projection speadsheet'!$C25:$BJ25)/1000</f>
        <v>0</v>
      </c>
      <c r="L61" s="462">
        <f ca="1">SUMIF('PL projection speadsheet'!$C$3:$BJ$3,L$37,'PL projection speadsheet'!$C25:$BJ25)/1000</f>
        <v>0</v>
      </c>
      <c r="M61" s="462">
        <f ca="1">SUMIF('PL projection speadsheet'!$C$3:$BJ$3,M$37,'PL projection speadsheet'!$C25:$BJ25)/1000</f>
        <v>0</v>
      </c>
      <c r="N61" s="462">
        <f ca="1">SUMIF('PL projection speadsheet'!$C$3:$BJ$3,N$37,'PL projection speadsheet'!$C25:$BJ25)/1000</f>
        <v>0</v>
      </c>
      <c r="O61" s="462">
        <f ca="1">SUMIF('PL projection speadsheet'!$C$3:$BJ$3,O$37,'PL projection speadsheet'!$C25:$BJ25)/1000</f>
        <v>0</v>
      </c>
      <c r="P61" s="462">
        <f>SUMIF('PL projection speadsheet'!$C$3:$BJ$3,P$37,'PL projection speadsheet'!$C25:$BJ25)/1000</f>
        <v>0</v>
      </c>
    </row>
    <row r="62" spans="8:21" ht="12" customHeight="1" outlineLevel="1" x14ac:dyDescent="0.15">
      <c r="H62" s="465" t="s">
        <v>518</v>
      </c>
      <c r="I62" s="430"/>
      <c r="J62" s="462">
        <f ca="1">SUM(K62:O62)</f>
        <v>0</v>
      </c>
      <c r="K62" s="462">
        <f ca="1">SUMIF('PL projection speadsheet'!$C$3:$BJ$3,K$37,'PL projection speadsheet'!$C26:$BJ26)/1000</f>
        <v>0</v>
      </c>
      <c r="L62" s="462">
        <f ca="1">SUMIF('PL projection speadsheet'!$C$3:$BJ$3,L$37,'PL projection speadsheet'!$C26:$BJ26)/1000</f>
        <v>0</v>
      </c>
      <c r="M62" s="462">
        <f ca="1">SUMIF('PL projection speadsheet'!$C$3:$BJ$3,M$37,'PL projection speadsheet'!$C26:$BJ26)/1000</f>
        <v>0</v>
      </c>
      <c r="N62" s="462">
        <f ca="1">SUMIF('PL projection speadsheet'!$C$3:$BJ$3,N$37,'PL projection speadsheet'!$C26:$BJ26)/1000</f>
        <v>0</v>
      </c>
      <c r="O62" s="462">
        <f ca="1">SUMIF('PL projection speadsheet'!$C$3:$BJ$3,O$37,'PL projection speadsheet'!$C26:$BJ26)/1000</f>
        <v>0</v>
      </c>
      <c r="P62" s="462">
        <f>SUMIF('PL projection speadsheet'!$C$3:$BJ$3,P$37,'PL projection speadsheet'!$C26:$BJ26)/1000</f>
        <v>0</v>
      </c>
    </row>
    <row r="63" spans="8:21" ht="12" customHeight="1" outlineLevel="1" x14ac:dyDescent="0.15">
      <c r="H63" s="465" t="s">
        <v>509</v>
      </c>
      <c r="I63" s="430"/>
      <c r="J63" s="462">
        <f t="shared" ca="1" si="19"/>
        <v>0</v>
      </c>
      <c r="K63" s="462">
        <f ca="1">SUMIF('PL projection speadsheet'!$C$3:$BJ$3,K$37,'PL projection speadsheet'!$C27:$BJ27)/1000</f>
        <v>0</v>
      </c>
      <c r="L63" s="462">
        <f ca="1">SUMIF('PL projection speadsheet'!$C$3:$BJ$3,L$37,'PL projection speadsheet'!$C27:$BJ27)/1000</f>
        <v>0</v>
      </c>
      <c r="M63" s="462">
        <f ca="1">SUMIF('PL projection speadsheet'!$C$3:$BJ$3,M$37,'PL projection speadsheet'!$C27:$BJ27)/1000</f>
        <v>0</v>
      </c>
      <c r="N63" s="462">
        <f ca="1">SUMIF('PL projection speadsheet'!$C$3:$BJ$3,N$37,'PL projection speadsheet'!$C27:$BJ27)/1000</f>
        <v>0</v>
      </c>
      <c r="O63" s="462">
        <f ca="1">SUMIF('PL projection speadsheet'!$C$3:$BJ$3,O$37,'PL projection speadsheet'!$C27:$BJ27)/1000</f>
        <v>0</v>
      </c>
      <c r="P63" s="462">
        <f>SUMIF('PL projection speadsheet'!$C$3:$BJ$3,P$37,'PL projection speadsheet'!$C27:$BJ27)/1000</f>
        <v>0</v>
      </c>
    </row>
    <row r="64" spans="8:21" ht="12" customHeight="1" outlineLevel="1" x14ac:dyDescent="0.15">
      <c r="H64" s="465" t="s">
        <v>510</v>
      </c>
      <c r="I64" s="430"/>
      <c r="J64" s="462">
        <f t="shared" ca="1" si="19"/>
        <v>0</v>
      </c>
      <c r="K64" s="462">
        <f ca="1">SUMIF('PL projection speadsheet'!$C$3:$BJ$3,K$37,'PL projection speadsheet'!$C28:$BJ28)/1000</f>
        <v>0</v>
      </c>
      <c r="L64" s="462">
        <f ca="1">SUMIF('PL projection speadsheet'!$C$3:$BJ$3,L$37,'PL projection speadsheet'!$C28:$BJ28)/1000</f>
        <v>0</v>
      </c>
      <c r="M64" s="462">
        <f ca="1">SUMIF('PL projection speadsheet'!$C$3:$BJ$3,M$37,'PL projection speadsheet'!$C28:$BJ28)/1000</f>
        <v>0</v>
      </c>
      <c r="N64" s="462">
        <f ca="1">SUMIF('PL projection speadsheet'!$C$3:$BJ$3,N$37,'PL projection speadsheet'!$C28:$BJ28)/1000</f>
        <v>0</v>
      </c>
      <c r="O64" s="462">
        <f ca="1">SUMIF('PL projection speadsheet'!$C$3:$BJ$3,O$37,'PL projection speadsheet'!$C28:$BJ28)/1000</f>
        <v>0</v>
      </c>
      <c r="P64" s="462">
        <f>SUMIF('PL projection speadsheet'!$C$3:$BJ$3,P$37,'PL projection speadsheet'!$C28:$BJ28)/1000</f>
        <v>0</v>
      </c>
    </row>
    <row r="65" spans="6:29" ht="12" customHeight="1" outlineLevel="1" x14ac:dyDescent="0.15">
      <c r="H65" s="467" t="s">
        <v>604</v>
      </c>
      <c r="I65" s="430"/>
      <c r="J65" s="462">
        <f t="shared" ca="1" si="19"/>
        <v>0</v>
      </c>
      <c r="K65" s="462">
        <f ca="1">SUMIF('PL projection speadsheet'!$C$3:$BJ$3,K$37,'PL projection speadsheet'!$C29:$BJ29)/1000</f>
        <v>0</v>
      </c>
      <c r="L65" s="468">
        <f ca="1">SUMIF('PL projection speadsheet'!$C$3:$BJ$3,L$37,'PL projection speadsheet'!$C29:$BJ29)/1000</f>
        <v>0</v>
      </c>
      <c r="M65" s="468">
        <f ca="1">SUMIF('PL projection speadsheet'!$C$3:$BJ$3,M$37,'PL projection speadsheet'!$C29:$BJ29)/1000</f>
        <v>0</v>
      </c>
      <c r="N65" s="468">
        <f ca="1">SUMIF('PL projection speadsheet'!$C$3:$BJ$3,N$37,'PL projection speadsheet'!$C29:$BJ29)/1000</f>
        <v>0</v>
      </c>
      <c r="O65" s="468">
        <f ca="1">SUMIF('PL projection speadsheet'!$C$3:$BJ$3,O$37,'PL projection speadsheet'!$C29:$BJ29)/1000</f>
        <v>0</v>
      </c>
      <c r="P65" s="462">
        <f>SUMIF('PL projection speadsheet'!$C$3:$BJ$3,P$37,'PL projection speadsheet'!$C29:$BJ29)/1000</f>
        <v>0</v>
      </c>
    </row>
    <row r="66" spans="6:29" ht="12" customHeight="1" outlineLevel="1" x14ac:dyDescent="0.15">
      <c r="H66" s="465" t="s">
        <v>183</v>
      </c>
      <c r="I66" s="430"/>
      <c r="J66" s="462">
        <f t="shared" ca="1" si="19"/>
        <v>0</v>
      </c>
      <c r="K66" s="462">
        <f ca="1">SUMIF('PL projection speadsheet'!$C$3:$BJ$3,K$37,'PL projection speadsheet'!$C30:$BJ30)/1000</f>
        <v>0</v>
      </c>
      <c r="L66" s="462">
        <f ca="1">SUMIF('PL projection speadsheet'!$C$3:$BJ$3,L$37,'PL projection speadsheet'!$C30:$BJ30)/1000</f>
        <v>0</v>
      </c>
      <c r="M66" s="462">
        <f ca="1">SUMIF('PL projection speadsheet'!$C$3:$BJ$3,M$37,'PL projection speadsheet'!$C30:$BJ30)/1000</f>
        <v>0</v>
      </c>
      <c r="N66" s="462">
        <f ca="1">SUMIF('PL projection speadsheet'!$C$3:$BJ$3,N$37,'PL projection speadsheet'!$C30:$BJ30)/1000</f>
        <v>0</v>
      </c>
      <c r="O66" s="462">
        <f ca="1">SUMIF('PL projection speadsheet'!$C$3:$BJ$3,O$37,'PL projection speadsheet'!$C30:$BJ30)/1000</f>
        <v>0</v>
      </c>
      <c r="P66" s="462">
        <f>SUMIF('PL projection speadsheet'!$C$3:$BJ$3,P$37,'PL projection speadsheet'!$C30:$BJ30)/1000</f>
        <v>0</v>
      </c>
    </row>
    <row r="67" spans="6:29" ht="12" customHeight="1" outlineLevel="1" x14ac:dyDescent="0.15">
      <c r="H67" s="465" t="s">
        <v>357</v>
      </c>
      <c r="I67" s="430"/>
      <c r="J67" s="462">
        <f t="shared" ca="1" si="19"/>
        <v>0</v>
      </c>
      <c r="K67" s="462">
        <f ca="1">SUMIF('PL projection speadsheet'!$C$3:$BJ$3,K$37,'PL projection speadsheet'!$C31:$BJ31)/1000</f>
        <v>0</v>
      </c>
      <c r="L67" s="462">
        <f ca="1">SUMIF('PL projection speadsheet'!$C$3:$BJ$3,L$37,'PL projection speadsheet'!$C31:$BJ31)/1000</f>
        <v>0</v>
      </c>
      <c r="M67" s="462">
        <f ca="1">SUMIF('PL projection speadsheet'!$C$3:$BJ$3,M$37,'PL projection speadsheet'!$C31:$BJ31)/1000</f>
        <v>0</v>
      </c>
      <c r="N67" s="462">
        <f ca="1">SUMIF('PL projection speadsheet'!$C$3:$BJ$3,N$37,'PL projection speadsheet'!$C31:$BJ31)/1000</f>
        <v>0</v>
      </c>
      <c r="O67" s="462">
        <f ca="1">SUMIF('PL projection speadsheet'!$C$3:$BJ$3,O$37,'PL projection speadsheet'!$C31:$BJ31)/1000</f>
        <v>0</v>
      </c>
      <c r="P67" s="462">
        <f>SUMIF('PL projection speadsheet'!$C$3:$BJ$3,P$37,'PL projection speadsheet'!$C31:$BJ31)/1000</f>
        <v>0</v>
      </c>
    </row>
    <row r="68" spans="6:29" s="389" customFormat="1" ht="12" customHeight="1" x14ac:dyDescent="0.15">
      <c r="F68" s="393"/>
      <c r="H68" s="469" t="s">
        <v>311</v>
      </c>
      <c r="I68" s="469"/>
      <c r="J68" s="470">
        <f ca="1">SUM(K68:O68)</f>
        <v>0</v>
      </c>
      <c r="K68" s="470">
        <f ca="1">SUMIF('PL projection speadsheet'!$C$3:$BJ$3,K$37,'PL projection speadsheet'!$C49:$BJ49)/1000</f>
        <v>0</v>
      </c>
      <c r="L68" s="470">
        <f ca="1">SUMIF('PL projection speadsheet'!$C$3:$BJ$3,L$37,'PL projection speadsheet'!$C49:$BJ49)/1000</f>
        <v>0</v>
      </c>
      <c r="M68" s="470">
        <f ca="1">SUMIF('PL projection speadsheet'!$C$3:$BJ$3,M$37,'PL projection speadsheet'!$C49:$BJ49)/1000</f>
        <v>0</v>
      </c>
      <c r="N68" s="470">
        <f ca="1">SUMIF('PL projection speadsheet'!$C$3:$BJ$3,N$37,'PL projection speadsheet'!$C49:$BJ49)/1000</f>
        <v>0</v>
      </c>
      <c r="O68" s="470">
        <f ca="1">SUMIF('PL projection speadsheet'!$C$3:$BJ$3,O$37,'PL projection speadsheet'!$C49:$BJ49)/1000</f>
        <v>0</v>
      </c>
      <c r="P68" s="470">
        <f>SUMIF('PL projection speadsheet'!$C$3:$BJ$3,P$37,'PL projection speadsheet'!$C49:$BJ49)/1000</f>
        <v>0</v>
      </c>
    </row>
    <row r="69" spans="6:29" s="389" customFormat="1" ht="12" customHeight="1" x14ac:dyDescent="0.15">
      <c r="F69" s="393"/>
      <c r="H69" s="469" t="s">
        <v>360</v>
      </c>
      <c r="I69" s="469"/>
      <c r="J69" s="470">
        <f ca="1">SUM(K69:O69)</f>
        <v>0</v>
      </c>
      <c r="K69" s="470">
        <f ca="1">SUMIF('PL projection speadsheet'!$C$3:$BJ$3,K$37,'PL projection speadsheet'!$C48:$BJ48)/1000</f>
        <v>0</v>
      </c>
      <c r="L69" s="470">
        <f ca="1">SUMIF('PL projection speadsheet'!$C$3:$BJ$3,L$37,'PL projection speadsheet'!$C48:$BJ48)/1000</f>
        <v>0</v>
      </c>
      <c r="M69" s="470">
        <f ca="1">SUMIF('PL projection speadsheet'!$C$3:$BJ$3,M$37,'PL projection speadsheet'!$C48:$BJ48)/1000</f>
        <v>0</v>
      </c>
      <c r="N69" s="470">
        <f ca="1">SUMIF('PL projection speadsheet'!$C$3:$BJ$3,N$37,'PL projection speadsheet'!$C48:$BJ48)/1000</f>
        <v>0</v>
      </c>
      <c r="O69" s="470">
        <f ca="1">SUMIF('PL projection speadsheet'!$C$3:$BJ$3,O$37,'PL projection speadsheet'!$C48:$BJ48)/1000</f>
        <v>0</v>
      </c>
      <c r="P69" s="470">
        <f>SUMIF('PL projection speadsheet'!$C$3:$BJ$3,P$37,'PL projection speadsheet'!$C48:$BJ48)/1000</f>
        <v>0</v>
      </c>
    </row>
    <row r="70" spans="6:29" s="389" customFormat="1" ht="12" customHeight="1" x14ac:dyDescent="0.15">
      <c r="F70" s="393"/>
      <c r="H70" s="469" t="s">
        <v>362</v>
      </c>
      <c r="I70" s="469"/>
      <c r="J70" s="471">
        <f t="shared" ca="1" si="19"/>
        <v>0</v>
      </c>
      <c r="K70" s="471">
        <f ca="1">(SUMIF('PL projection speadsheet'!$C$3:$BJ$3,K$37,'PL projection speadsheet'!$C33:$BJ33)/1000)</f>
        <v>0</v>
      </c>
      <c r="L70" s="471">
        <f ca="1">(SUMIF('PL projection speadsheet'!$C$3:$BJ$3,L$37,'PL projection speadsheet'!$C33:$BJ33)/1000)</f>
        <v>0</v>
      </c>
      <c r="M70" s="471">
        <f ca="1">(SUMIF('PL projection speadsheet'!$C$3:$BJ$3,M$37,'PL projection speadsheet'!$C33:$BJ33)/1000)</f>
        <v>0</v>
      </c>
      <c r="N70" s="471">
        <f ca="1">(SUMIF('PL projection speadsheet'!$C$3:$BJ$3,N$37,'PL projection speadsheet'!$C33:$BJ33)/1000)</f>
        <v>0</v>
      </c>
      <c r="O70" s="471">
        <f ca="1">(SUMIF('PL projection speadsheet'!$C$3:$BJ$3,O$37,'PL projection speadsheet'!$C33:$BJ33)/1000)</f>
        <v>0</v>
      </c>
      <c r="P70" s="471">
        <f>(SUMIF('PL projection speadsheet'!$C$3:$BJ$3,P$37,'PL projection speadsheet'!$C33:$BJ33)/1000)</f>
        <v>0</v>
      </c>
    </row>
    <row r="71" spans="6:29" s="389" customFormat="1" ht="12" customHeight="1" outlineLevel="1" x14ac:dyDescent="0.15">
      <c r="F71" s="393"/>
      <c r="H71" s="464" t="s">
        <v>605</v>
      </c>
      <c r="I71" s="469"/>
      <c r="J71" s="471">
        <f ca="1">SUM(J72:J77)</f>
        <v>0</v>
      </c>
      <c r="K71" s="471">
        <f t="shared" ref="K71:P71" ca="1" si="21">SUM(K72:K77)</f>
        <v>0</v>
      </c>
      <c r="L71" s="471">
        <f t="shared" ca="1" si="21"/>
        <v>0</v>
      </c>
      <c r="M71" s="471">
        <f t="shared" ca="1" si="21"/>
        <v>0</v>
      </c>
      <c r="N71" s="471">
        <f t="shared" ca="1" si="21"/>
        <v>0</v>
      </c>
      <c r="O71" s="471">
        <f t="shared" ca="1" si="21"/>
        <v>0</v>
      </c>
      <c r="P71" s="471">
        <f t="shared" si="21"/>
        <v>0</v>
      </c>
    </row>
    <row r="72" spans="6:29" ht="12" customHeight="1" outlineLevel="2" x14ac:dyDescent="0.15">
      <c r="H72" s="472" t="s">
        <v>606</v>
      </c>
      <c r="I72" s="430"/>
      <c r="J72" s="473">
        <f t="shared" ca="1" si="19"/>
        <v>0</v>
      </c>
      <c r="K72" s="473">
        <f ca="1">(SUMIF('PL projection speadsheet'!$C$3:$BJ$3,K$37,'PL projection speadsheet'!$C35:$BJ38)/1000)</f>
        <v>0</v>
      </c>
      <c r="L72" s="473">
        <f ca="1">(SUMIF('PL projection speadsheet'!$C$3:$BJ$3,L$37,'PL projection speadsheet'!$C35:$BJ38)/1000)</f>
        <v>0</v>
      </c>
      <c r="M72" s="473">
        <f ca="1">(SUMIF('PL projection speadsheet'!$C$3:$BJ$3,M$37,'PL projection speadsheet'!$C35:$BJ38)/1000)</f>
        <v>0</v>
      </c>
      <c r="N72" s="473">
        <f ca="1">(SUMIF('PL projection speadsheet'!$C$3:$BJ$3,N$37,'PL projection speadsheet'!$C35:$BJ38)/1000)</f>
        <v>0</v>
      </c>
      <c r="O72" s="473">
        <f ca="1">(SUMIF('PL projection speadsheet'!$C$3:$BJ$3,O$37,'PL projection speadsheet'!$C35:$BJ38)/1000)</f>
        <v>0</v>
      </c>
      <c r="P72" s="473">
        <f>(SUMIF('PL projection speadsheet'!$C$3:$BJ$3,P$37,'PL projection speadsheet'!$C35:$BJ38)/1000)</f>
        <v>0</v>
      </c>
    </row>
    <row r="73" spans="6:29" ht="12" customHeight="1" outlineLevel="2" x14ac:dyDescent="0.15">
      <c r="H73" s="472" t="s">
        <v>217</v>
      </c>
      <c r="I73" s="430"/>
      <c r="J73" s="473">
        <f t="shared" ca="1" si="19"/>
        <v>0</v>
      </c>
      <c r="K73" s="473">
        <f ca="1">SUMIF('PL projection speadsheet'!$C$3:$BJ$3,K$37,'PL projection speadsheet'!$C39:$BJ39)/1000</f>
        <v>0</v>
      </c>
      <c r="L73" s="473">
        <f ca="1">SUMIF('PL projection speadsheet'!$C$3:$BJ$3,L$37,'PL projection speadsheet'!$C34:$BJ34)/1000</f>
        <v>0</v>
      </c>
      <c r="M73" s="473">
        <f ca="1">SUMIF('PL projection speadsheet'!$C$3:$BJ$3,M$37,'PL projection speadsheet'!$C34:$BJ34)/1000</f>
        <v>0</v>
      </c>
      <c r="N73" s="473">
        <f ca="1">SUMIF('PL projection speadsheet'!$C$3:$BJ$3,N$37,'PL projection speadsheet'!$C34:$BJ34)/1000</f>
        <v>0</v>
      </c>
      <c r="O73" s="473">
        <f ca="1">SUMIF('PL projection speadsheet'!$C$3:$BJ$3,O$37,'PL projection speadsheet'!$C34:$BJ34)/1000</f>
        <v>0</v>
      </c>
      <c r="P73" s="473">
        <f>SUMIF('PL projection speadsheet'!$C$3:$BJ$3,P$37,'PL projection speadsheet'!$C34:$BJ34)/1000</f>
        <v>0</v>
      </c>
    </row>
    <row r="74" spans="6:29" ht="12" customHeight="1" outlineLevel="2" x14ac:dyDescent="0.15">
      <c r="H74" s="472" t="s">
        <v>607</v>
      </c>
      <c r="I74" s="430"/>
      <c r="J74" s="473">
        <f t="shared" ca="1" si="19"/>
        <v>0</v>
      </c>
      <c r="K74" s="473">
        <f ca="1">(SUMIF('PL projection speadsheet'!$C$3:$BJ$3,K$37,'PL projection speadsheet'!$C40:$BJ40)/1000)</f>
        <v>0</v>
      </c>
      <c r="L74" s="473">
        <f ca="1">(SUMIF('PL projection speadsheet'!$C$3:$BJ$3,L$37,'PL projection speadsheet'!$C40:$BJ40)/1000)</f>
        <v>0</v>
      </c>
      <c r="M74" s="473">
        <f ca="1">(SUMIF('PL projection speadsheet'!$C$3:$BJ$3,M$37,'PL projection speadsheet'!$C40:$BJ40)/1000)</f>
        <v>0</v>
      </c>
      <c r="N74" s="473">
        <f ca="1">(SUMIF('PL projection speadsheet'!$C$3:$BJ$3,N$37,'PL projection speadsheet'!$C40:$BJ40)/1000)</f>
        <v>0</v>
      </c>
      <c r="O74" s="473">
        <f ca="1">(SUMIF('PL projection speadsheet'!$C$3:$BJ$3,O$37,'PL projection speadsheet'!$C40:$BJ40)/1000)</f>
        <v>0</v>
      </c>
      <c r="P74" s="473">
        <f>(SUMIF('PL projection speadsheet'!$C$3:$BJ$3,P$37,'PL projection speadsheet'!$C40:$BJ40)/1000)</f>
        <v>0</v>
      </c>
    </row>
    <row r="75" spans="6:29" ht="12" customHeight="1" outlineLevel="2" x14ac:dyDescent="0.15">
      <c r="H75" s="472" t="s">
        <v>608</v>
      </c>
      <c r="I75" s="430"/>
      <c r="J75" s="473">
        <f t="shared" ca="1" si="19"/>
        <v>0</v>
      </c>
      <c r="K75" s="473">
        <f ca="1">(SUMIF('PL projection speadsheet'!$C$3:$BJ$3,K$37,'PL projection speadsheet'!$C42:$BJ42)/1000)</f>
        <v>0</v>
      </c>
      <c r="L75" s="473">
        <f ca="1">(SUMIF('PL projection speadsheet'!$C$3:$BJ$3,L$37,'PL projection speadsheet'!$C42:$BJ42)/1000)</f>
        <v>0</v>
      </c>
      <c r="M75" s="473">
        <f ca="1">(SUMIF('PL projection speadsheet'!$C$3:$BJ$3,M$37,'PL projection speadsheet'!$C42:$BJ42)/1000)</f>
        <v>0</v>
      </c>
      <c r="N75" s="473">
        <f ca="1">(SUMIF('PL projection speadsheet'!$C$3:$BJ$3,N$37,'PL projection speadsheet'!$C42:$BJ42)/1000)</f>
        <v>0</v>
      </c>
      <c r="O75" s="473">
        <f ca="1">(SUMIF('PL projection speadsheet'!$C$3:$BJ$3,O$37,'PL projection speadsheet'!$C42:$BJ42)/1000)</f>
        <v>0</v>
      </c>
      <c r="P75" s="473">
        <f>(SUMIF('PL projection speadsheet'!$C$3:$BJ$3,P$37,'PL projection speadsheet'!$C42:$BJ42)/1000)</f>
        <v>0</v>
      </c>
    </row>
    <row r="76" spans="6:29" ht="12" customHeight="1" outlineLevel="2" x14ac:dyDescent="0.15">
      <c r="H76" s="472" t="s">
        <v>246</v>
      </c>
      <c r="I76" s="430"/>
      <c r="J76" s="473">
        <f t="shared" ca="1" si="19"/>
        <v>0</v>
      </c>
      <c r="K76" s="473">
        <f ca="1">(SUMIF('PL projection speadsheet'!$C$3:$BJ$3,K$37,'PL projection speadsheet'!$C43:$BJ43)/1000)</f>
        <v>0</v>
      </c>
      <c r="L76" s="473">
        <f ca="1">(SUMIF('PL projection speadsheet'!$C$3:$BJ$3,L$37,'PL projection speadsheet'!$C43:$BJ43)/1000)</f>
        <v>0</v>
      </c>
      <c r="M76" s="473">
        <f ca="1">(SUMIF('PL projection speadsheet'!$C$3:$BJ$3,M$37,'PL projection speadsheet'!$C43:$BJ43)/1000)</f>
        <v>0</v>
      </c>
      <c r="N76" s="473">
        <f ca="1">(SUMIF('PL projection speadsheet'!$C$3:$BJ$3,N$37,'PL projection speadsheet'!$C43:$BJ43)/1000)</f>
        <v>0</v>
      </c>
      <c r="O76" s="473">
        <f ca="1">(SUMIF('PL projection speadsheet'!$C$3:$BJ$3,O$37,'PL projection speadsheet'!$C43:$BJ43)/1000)</f>
        <v>0</v>
      </c>
      <c r="P76" s="473">
        <f>(SUMIF('PL projection speadsheet'!$C$3:$BJ$3,P$37,'PL projection speadsheet'!$C43:$BJ43)/1000)</f>
        <v>0</v>
      </c>
    </row>
    <row r="77" spans="6:29" ht="12" customHeight="1" outlineLevel="2" x14ac:dyDescent="0.15">
      <c r="H77" s="472" t="s">
        <v>248</v>
      </c>
      <c r="I77" s="430"/>
      <c r="J77" s="473">
        <f t="shared" ca="1" si="19"/>
        <v>0</v>
      </c>
      <c r="K77" s="473">
        <f ca="1">(SUMIF('PL projection speadsheet'!$C$3:$BJ$3,K$37,'PL projection speadsheet'!$C46:$BJ46)/1000)</f>
        <v>0</v>
      </c>
      <c r="L77" s="473">
        <f ca="1">(SUMIF('PL projection speadsheet'!$C$3:$BJ$3,L$37,'PL projection speadsheet'!$C46:$BJ46)/1000)</f>
        <v>0</v>
      </c>
      <c r="M77" s="473">
        <f ca="1">(SUMIF('PL projection speadsheet'!$C$3:$BJ$3,M$37,'PL projection speadsheet'!$C46:$BJ46)/1000)</f>
        <v>0</v>
      </c>
      <c r="N77" s="473">
        <f ca="1">(SUMIF('PL projection speadsheet'!$C$3:$BJ$3,N$37,'PL projection speadsheet'!$C46:$BJ46)/1000)</f>
        <v>0</v>
      </c>
      <c r="O77" s="473">
        <f ca="1">(SUMIF('PL projection speadsheet'!$C$3:$BJ$3,O$37,'PL projection speadsheet'!$C46:$BJ46)/1000)</f>
        <v>0</v>
      </c>
      <c r="P77" s="473">
        <f>(SUMIF('PL projection speadsheet'!$C$3:$BJ$3,P$37,'PL projection speadsheet'!$C46:$BJ46)/1000)</f>
        <v>0</v>
      </c>
    </row>
    <row r="78" spans="6:29" ht="12" customHeight="1" outlineLevel="1" x14ac:dyDescent="0.15">
      <c r="H78" s="464" t="s">
        <v>609</v>
      </c>
      <c r="I78" s="430"/>
      <c r="J78" s="460">
        <f t="shared" ca="1" si="19"/>
        <v>0</v>
      </c>
      <c r="K78" s="460">
        <f ca="1">(SUMIF('PL projection speadsheet'!$C$3:$BJ$3,K$37,'PL projection speadsheet'!$C47:$BJ47)/1000)</f>
        <v>0</v>
      </c>
      <c r="L78" s="460">
        <f ca="1">(SUMIF('PL projection speadsheet'!$C$3:$BJ$3,L$37,'PL projection speadsheet'!$C47:$BJ47)/1000)</f>
        <v>0</v>
      </c>
      <c r="M78" s="460">
        <f ca="1">(SUMIF('PL projection speadsheet'!$C$3:$BJ$3,M$37,'PL projection speadsheet'!$C47:$BJ47)/1000)</f>
        <v>0</v>
      </c>
      <c r="N78" s="460">
        <f ca="1">(SUMIF('PL projection speadsheet'!$C$3:$BJ$3,N$37,'PL projection speadsheet'!$C47:$BJ47)/1000)</f>
        <v>0</v>
      </c>
      <c r="O78" s="460">
        <f ca="1">(SUMIF('PL projection speadsheet'!$C$3:$BJ$3,O$37,'PL projection speadsheet'!$C47:$BJ47)/1000)</f>
        <v>0</v>
      </c>
      <c r="P78" s="460">
        <f>(SUMIF('PL projection speadsheet'!$C$3:$BJ$3,P$37,'PL projection speadsheet'!$C47:$BJ47)/1000)</f>
        <v>0</v>
      </c>
    </row>
    <row r="79" spans="6:29" s="389" customFormat="1" ht="12" customHeight="1" x14ac:dyDescent="0.15">
      <c r="F79" s="393"/>
      <c r="H79" s="469" t="s">
        <v>318</v>
      </c>
      <c r="I79" s="469"/>
      <c r="J79" s="471">
        <f ca="1">SUM(K79:O79)</f>
        <v>0</v>
      </c>
      <c r="K79" s="471">
        <f ca="1">SUMIF('PL projection speadsheet'!$C$3:$BJ$3,K$37,'PL projection speadsheet'!$C50:$BJ50)/1000</f>
        <v>0</v>
      </c>
      <c r="L79" s="471">
        <f ca="1">SUMIF('PL projection speadsheet'!$C$3:$BJ$3,L$37,'PL projection speadsheet'!$C50:$BJ50)/1000</f>
        <v>0</v>
      </c>
      <c r="M79" s="474">
        <f ca="1">SUMIF('PL projection speadsheet'!$C$3:$BJ$3,M$37,'PL projection speadsheet'!$C50:$BJ50)/1000</f>
        <v>0</v>
      </c>
      <c r="N79" s="474">
        <f ca="1">SUMIF('PL projection speadsheet'!$C$3:$BJ$3,N$37,'PL projection speadsheet'!$C50:$BJ50)/1000</f>
        <v>0</v>
      </c>
      <c r="O79" s="474">
        <f ca="1">SUMIF('PL projection speadsheet'!$C$3:$BJ$3,O$37,'PL projection speadsheet'!$C50:$BJ50)/1000</f>
        <v>0</v>
      </c>
      <c r="P79" s="474">
        <f>SUMIF('PL projection speadsheet'!$C$3:$BJ$3,P$37,'PL projection speadsheet'!$C50:$BJ50)/1000</f>
        <v>0</v>
      </c>
    </row>
    <row r="80" spans="6:29" s="389" customFormat="1" ht="12" customHeight="1" x14ac:dyDescent="0.15">
      <c r="F80" s="393"/>
      <c r="H80" s="469"/>
      <c r="I80" s="469"/>
      <c r="J80" s="475"/>
      <c r="K80" s="475"/>
      <c r="L80" s="475"/>
      <c r="M80" s="475"/>
      <c r="N80" s="475"/>
      <c r="O80" s="475"/>
      <c r="P80" s="475"/>
      <c r="Q80" s="475"/>
      <c r="R80" s="469"/>
      <c r="S80" s="475"/>
      <c r="AC80" s="476"/>
    </row>
    <row r="81" spans="8:31" ht="12" customHeight="1" x14ac:dyDescent="0.15">
      <c r="H81" s="430" t="s">
        <v>610</v>
      </c>
      <c r="I81" s="430"/>
      <c r="J81" s="477">
        <f t="shared" ref="J81:P81" ca="1" si="22">J79-J78</f>
        <v>0</v>
      </c>
      <c r="K81" s="477">
        <f t="shared" ca="1" si="22"/>
        <v>0</v>
      </c>
      <c r="L81" s="477">
        <f t="shared" ca="1" si="22"/>
        <v>0</v>
      </c>
      <c r="M81" s="477">
        <f t="shared" ca="1" si="22"/>
        <v>0</v>
      </c>
      <c r="N81" s="477">
        <f t="shared" ca="1" si="22"/>
        <v>0</v>
      </c>
      <c r="O81" s="477">
        <f t="shared" ca="1" si="22"/>
        <v>0</v>
      </c>
      <c r="P81" s="477">
        <f t="shared" si="22"/>
        <v>0</v>
      </c>
      <c r="R81" s="430"/>
      <c r="AC81" s="422"/>
      <c r="AE81" s="389"/>
    </row>
    <row r="82" spans="8:31" x14ac:dyDescent="0.15">
      <c r="H82" s="478"/>
      <c r="I82" s="430"/>
      <c r="J82" s="479"/>
      <c r="K82" s="479"/>
      <c r="L82" s="479"/>
      <c r="M82" s="479"/>
      <c r="N82" s="479"/>
      <c r="O82" s="479"/>
      <c r="P82" s="479"/>
      <c r="Q82" s="479"/>
      <c r="R82" s="479"/>
      <c r="S82" s="479"/>
      <c r="T82" s="479"/>
      <c r="U82" s="430"/>
      <c r="V82" s="480"/>
    </row>
    <row r="83" spans="8:31" x14ac:dyDescent="0.15">
      <c r="H83" s="430"/>
      <c r="I83" s="430"/>
      <c r="J83" s="430"/>
      <c r="K83" s="430"/>
      <c r="L83" s="430"/>
      <c r="M83" s="430"/>
      <c r="N83" s="430"/>
      <c r="O83" s="430"/>
      <c r="P83" s="430"/>
      <c r="Q83" s="430"/>
      <c r="R83" s="430"/>
      <c r="S83" s="430"/>
      <c r="T83" s="430"/>
      <c r="U83" s="430"/>
      <c r="V83" s="430"/>
    </row>
    <row r="84" spans="8:31" x14ac:dyDescent="0.15">
      <c r="H84" s="430"/>
      <c r="I84" s="430"/>
      <c r="J84" s="430"/>
      <c r="K84" s="430"/>
      <c r="L84" s="430"/>
      <c r="M84" s="430"/>
      <c r="N84" s="430"/>
      <c r="O84" s="430"/>
      <c r="P84" s="430"/>
      <c r="Q84" s="430"/>
      <c r="R84" s="430"/>
      <c r="S84" s="430"/>
      <c r="T84" s="430"/>
      <c r="U84" s="430"/>
      <c r="V84" s="430"/>
    </row>
    <row r="85" spans="8:31" x14ac:dyDescent="0.15">
      <c r="H85" s="430"/>
      <c r="I85" s="430"/>
      <c r="J85" s="430"/>
      <c r="K85" s="430"/>
      <c r="L85" s="430"/>
      <c r="M85" s="430"/>
      <c r="N85" s="430"/>
      <c r="O85" s="430"/>
      <c r="P85" s="430"/>
      <c r="Q85" s="430"/>
      <c r="R85" s="430"/>
      <c r="S85" s="430"/>
      <c r="T85" s="430"/>
      <c r="U85" s="430"/>
      <c r="V85" s="430"/>
    </row>
  </sheetData>
  <mergeCells count="3">
    <mergeCell ref="G14:G26"/>
    <mergeCell ref="G27:G29"/>
    <mergeCell ref="G30:G32"/>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10DE-0E2A-6D48-B596-62306D37787B}">
  <sheetPr>
    <tabColor theme="4"/>
  </sheetPr>
  <dimension ref="A1:BK133"/>
  <sheetViews>
    <sheetView showGridLines="0" zoomScale="80" zoomScaleNormal="80" workbookViewId="0">
      <pane xSplit="2" ySplit="6" topLeftCell="C7" activePane="bottomRight" state="frozen"/>
      <selection activeCell="O17" sqref="O17"/>
      <selection pane="topRight" activeCell="O17" sqref="O17"/>
      <selection pane="bottomLeft" activeCell="O17" sqref="O17"/>
      <selection pane="bottomRight" activeCell="O17" sqref="O17"/>
    </sheetView>
  </sheetViews>
  <sheetFormatPr baseColWidth="10" defaultColWidth="9" defaultRowHeight="11" x14ac:dyDescent="0.15"/>
  <cols>
    <col min="1" max="1" width="5.5" style="482" customWidth="1"/>
    <col min="2" max="2" width="31.6640625" style="481" customWidth="1"/>
    <col min="3" max="37" width="9.5" style="482" customWidth="1"/>
    <col min="38" max="16384" width="9" style="482"/>
  </cols>
  <sheetData>
    <row r="1" spans="2:63" x14ac:dyDescent="0.15">
      <c r="B1" s="481" t="s">
        <v>611</v>
      </c>
    </row>
    <row r="2" spans="2:63" x14ac:dyDescent="0.15">
      <c r="B2" s="481" t="s">
        <v>612</v>
      </c>
    </row>
    <row r="3" spans="2:63" x14ac:dyDescent="0.15">
      <c r="C3" s="483">
        <f t="shared" ref="C3:BJ3" si="0">YEAR(C4)</f>
        <v>2025</v>
      </c>
      <c r="D3" s="483">
        <f t="shared" si="0"/>
        <v>2025</v>
      </c>
      <c r="E3" s="483">
        <f t="shared" si="0"/>
        <v>2025</v>
      </c>
      <c r="F3" s="483">
        <f t="shared" si="0"/>
        <v>2025</v>
      </c>
      <c r="G3" s="483">
        <f t="shared" si="0"/>
        <v>2025</v>
      </c>
      <c r="H3" s="483">
        <f t="shared" si="0"/>
        <v>2025</v>
      </c>
      <c r="I3" s="483">
        <f t="shared" si="0"/>
        <v>2025</v>
      </c>
      <c r="J3" s="483">
        <f t="shared" si="0"/>
        <v>2025</v>
      </c>
      <c r="K3" s="483">
        <f t="shared" si="0"/>
        <v>2025</v>
      </c>
      <c r="L3" s="483">
        <f t="shared" si="0"/>
        <v>2025</v>
      </c>
      <c r="M3" s="483">
        <f t="shared" si="0"/>
        <v>2025</v>
      </c>
      <c r="N3" s="483">
        <f t="shared" si="0"/>
        <v>2025</v>
      </c>
      <c r="O3" s="483">
        <f t="shared" si="0"/>
        <v>2026</v>
      </c>
      <c r="P3" s="483">
        <f t="shared" si="0"/>
        <v>2026</v>
      </c>
      <c r="Q3" s="483">
        <f t="shared" si="0"/>
        <v>2026</v>
      </c>
      <c r="R3" s="483">
        <f t="shared" si="0"/>
        <v>2026</v>
      </c>
      <c r="S3" s="483">
        <f t="shared" si="0"/>
        <v>2026</v>
      </c>
      <c r="T3" s="483">
        <f t="shared" si="0"/>
        <v>2026</v>
      </c>
      <c r="U3" s="483">
        <f t="shared" si="0"/>
        <v>2026</v>
      </c>
      <c r="V3" s="483">
        <f t="shared" si="0"/>
        <v>2026</v>
      </c>
      <c r="W3" s="483">
        <f t="shared" si="0"/>
        <v>2026</v>
      </c>
      <c r="X3" s="483">
        <f t="shared" si="0"/>
        <v>2026</v>
      </c>
      <c r="Y3" s="483">
        <f t="shared" si="0"/>
        <v>2026</v>
      </c>
      <c r="Z3" s="483">
        <f t="shared" si="0"/>
        <v>2026</v>
      </c>
      <c r="AA3" s="483">
        <f t="shared" si="0"/>
        <v>2027</v>
      </c>
      <c r="AB3" s="483">
        <f t="shared" si="0"/>
        <v>2027</v>
      </c>
      <c r="AC3" s="483">
        <f t="shared" si="0"/>
        <v>2027</v>
      </c>
      <c r="AD3" s="483">
        <f t="shared" si="0"/>
        <v>2027</v>
      </c>
      <c r="AE3" s="483">
        <f t="shared" si="0"/>
        <v>2027</v>
      </c>
      <c r="AF3" s="483">
        <f t="shared" si="0"/>
        <v>2027</v>
      </c>
      <c r="AG3" s="483">
        <f t="shared" si="0"/>
        <v>2027</v>
      </c>
      <c r="AH3" s="483">
        <f t="shared" si="0"/>
        <v>2027</v>
      </c>
      <c r="AI3" s="483">
        <f t="shared" si="0"/>
        <v>2027</v>
      </c>
      <c r="AJ3" s="483">
        <f t="shared" si="0"/>
        <v>2027</v>
      </c>
      <c r="AK3" s="483">
        <f t="shared" si="0"/>
        <v>2027</v>
      </c>
      <c r="AL3" s="483">
        <f t="shared" si="0"/>
        <v>2027</v>
      </c>
      <c r="AM3" s="483">
        <f t="shared" si="0"/>
        <v>2028</v>
      </c>
      <c r="AN3" s="483">
        <f t="shared" si="0"/>
        <v>2028</v>
      </c>
      <c r="AO3" s="483">
        <f t="shared" si="0"/>
        <v>2028</v>
      </c>
      <c r="AP3" s="483">
        <f t="shared" si="0"/>
        <v>2028</v>
      </c>
      <c r="AQ3" s="483">
        <f t="shared" si="0"/>
        <v>2028</v>
      </c>
      <c r="AR3" s="483">
        <f t="shared" si="0"/>
        <v>2028</v>
      </c>
      <c r="AS3" s="483">
        <f t="shared" si="0"/>
        <v>2028</v>
      </c>
      <c r="AT3" s="483">
        <f t="shared" si="0"/>
        <v>2028</v>
      </c>
      <c r="AU3" s="483">
        <f t="shared" si="0"/>
        <v>2028</v>
      </c>
      <c r="AV3" s="483">
        <f t="shared" si="0"/>
        <v>2028</v>
      </c>
      <c r="AW3" s="483">
        <f t="shared" si="0"/>
        <v>2028</v>
      </c>
      <c r="AX3" s="483">
        <f t="shared" si="0"/>
        <v>2028</v>
      </c>
      <c r="AY3" s="483">
        <f t="shared" si="0"/>
        <v>2029</v>
      </c>
      <c r="AZ3" s="483">
        <f t="shared" si="0"/>
        <v>2029</v>
      </c>
      <c r="BA3" s="483">
        <f t="shared" si="0"/>
        <v>2029</v>
      </c>
      <c r="BB3" s="483">
        <f t="shared" si="0"/>
        <v>2029</v>
      </c>
      <c r="BC3" s="483">
        <f t="shared" si="0"/>
        <v>2029</v>
      </c>
      <c r="BD3" s="483">
        <f t="shared" si="0"/>
        <v>2029</v>
      </c>
      <c r="BE3" s="483">
        <f t="shared" si="0"/>
        <v>2029</v>
      </c>
      <c r="BF3" s="483">
        <f t="shared" si="0"/>
        <v>2029</v>
      </c>
      <c r="BG3" s="483">
        <f t="shared" si="0"/>
        <v>2029</v>
      </c>
      <c r="BH3" s="483">
        <f t="shared" si="0"/>
        <v>2029</v>
      </c>
      <c r="BI3" s="483">
        <f t="shared" si="0"/>
        <v>2029</v>
      </c>
      <c r="BJ3" s="483">
        <f t="shared" si="0"/>
        <v>2029</v>
      </c>
    </row>
    <row r="4" spans="2:63" x14ac:dyDescent="0.15">
      <c r="B4" s="484" t="s">
        <v>568</v>
      </c>
      <c r="C4" s="485">
        <f>'Sales plan &amp; PL'!J10</f>
        <v>45658</v>
      </c>
      <c r="D4" s="485">
        <f>'Sales plan &amp; PL'!K10</f>
        <v>45716</v>
      </c>
      <c r="E4" s="485">
        <f>'Sales plan &amp; PL'!L10</f>
        <v>45747</v>
      </c>
      <c r="F4" s="485">
        <f>'Sales plan &amp; PL'!M10</f>
        <v>45777</v>
      </c>
      <c r="G4" s="485">
        <f>'Sales plan &amp; PL'!N10</f>
        <v>45808</v>
      </c>
      <c r="H4" s="485">
        <f>'Sales plan &amp; PL'!O10</f>
        <v>45838</v>
      </c>
      <c r="I4" s="485">
        <f>'Sales plan &amp; PL'!P10</f>
        <v>45869</v>
      </c>
      <c r="J4" s="485">
        <f>'Sales plan &amp; PL'!Q10</f>
        <v>45900</v>
      </c>
      <c r="K4" s="485">
        <f>'Sales plan &amp; PL'!R10</f>
        <v>45930</v>
      </c>
      <c r="L4" s="485">
        <f>'Sales plan &amp; PL'!S10</f>
        <v>45961</v>
      </c>
      <c r="M4" s="485">
        <f>'Sales plan &amp; PL'!T10</f>
        <v>45991</v>
      </c>
      <c r="N4" s="485">
        <f>'Sales plan &amp; PL'!U10</f>
        <v>46022</v>
      </c>
      <c r="O4" s="485">
        <f>'Sales plan &amp; PL'!V10</f>
        <v>46053</v>
      </c>
      <c r="P4" s="485">
        <f>'Sales plan &amp; PL'!W10</f>
        <v>46081</v>
      </c>
      <c r="Q4" s="485">
        <f>'Sales plan &amp; PL'!X10</f>
        <v>46112</v>
      </c>
      <c r="R4" s="485">
        <f>'Sales plan &amp; PL'!Y10</f>
        <v>46142</v>
      </c>
      <c r="S4" s="485">
        <f>'Sales plan &amp; PL'!Z10</f>
        <v>46173</v>
      </c>
      <c r="T4" s="485">
        <f>'Sales plan &amp; PL'!AA10</f>
        <v>46203</v>
      </c>
      <c r="U4" s="485">
        <f>'Sales plan &amp; PL'!AB10</f>
        <v>46234</v>
      </c>
      <c r="V4" s="485">
        <f>'Sales plan &amp; PL'!AC10</f>
        <v>46265</v>
      </c>
      <c r="W4" s="485">
        <f>'Sales plan &amp; PL'!AD10</f>
        <v>46295</v>
      </c>
      <c r="X4" s="485">
        <f>'Sales plan &amp; PL'!AE10</f>
        <v>46326</v>
      </c>
      <c r="Y4" s="485">
        <f>'Sales plan &amp; PL'!AF10</f>
        <v>46356</v>
      </c>
      <c r="Z4" s="485">
        <f>'Sales plan &amp; PL'!AG10</f>
        <v>46387</v>
      </c>
      <c r="AA4" s="485">
        <f>'Sales plan &amp; PL'!AH10</f>
        <v>46418</v>
      </c>
      <c r="AB4" s="485">
        <f>'Sales plan &amp; PL'!AI10</f>
        <v>46446</v>
      </c>
      <c r="AC4" s="485">
        <f>'Sales plan &amp; PL'!AJ10</f>
        <v>46477</v>
      </c>
      <c r="AD4" s="485">
        <f>'Sales plan &amp; PL'!AK10</f>
        <v>46507</v>
      </c>
      <c r="AE4" s="485">
        <f>'Sales plan &amp; PL'!AL10</f>
        <v>46538</v>
      </c>
      <c r="AF4" s="485">
        <f>'Sales plan &amp; PL'!AM10</f>
        <v>46568</v>
      </c>
      <c r="AG4" s="485">
        <f>'Sales plan &amp; PL'!AN10</f>
        <v>46599</v>
      </c>
      <c r="AH4" s="485">
        <f>'Sales plan &amp; PL'!AO10</f>
        <v>46630</v>
      </c>
      <c r="AI4" s="485">
        <f>'Sales plan &amp; PL'!AP10</f>
        <v>46660</v>
      </c>
      <c r="AJ4" s="485">
        <f>'Sales plan &amp; PL'!AQ10</f>
        <v>46691</v>
      </c>
      <c r="AK4" s="485">
        <f>'Sales plan &amp; PL'!AR10</f>
        <v>46721</v>
      </c>
      <c r="AL4" s="485">
        <f>'Sales plan &amp; PL'!AS10</f>
        <v>46752</v>
      </c>
      <c r="AM4" s="485">
        <f>'Sales plan &amp; PL'!AT10</f>
        <v>46783</v>
      </c>
      <c r="AN4" s="485">
        <f>'Sales plan &amp; PL'!AU10</f>
        <v>46812</v>
      </c>
      <c r="AO4" s="485">
        <f>'Sales plan &amp; PL'!AV10</f>
        <v>46843</v>
      </c>
      <c r="AP4" s="485">
        <f>'Sales plan &amp; PL'!AW10</f>
        <v>46873</v>
      </c>
      <c r="AQ4" s="485">
        <f>'Sales plan &amp; PL'!AX10</f>
        <v>46904</v>
      </c>
      <c r="AR4" s="485">
        <f>'Sales plan &amp; PL'!AY10</f>
        <v>46934</v>
      </c>
      <c r="AS4" s="485">
        <f>'Sales plan &amp; PL'!AZ10</f>
        <v>46965</v>
      </c>
      <c r="AT4" s="485">
        <f>'Sales plan &amp; PL'!BA10</f>
        <v>46996</v>
      </c>
      <c r="AU4" s="485">
        <f>'Sales plan &amp; PL'!BB10</f>
        <v>47026</v>
      </c>
      <c r="AV4" s="485">
        <f>'Sales plan &amp; PL'!BC10</f>
        <v>47057</v>
      </c>
      <c r="AW4" s="485">
        <f>'Sales plan &amp; PL'!BD10</f>
        <v>47087</v>
      </c>
      <c r="AX4" s="485">
        <f>'Sales plan &amp; PL'!BE10</f>
        <v>47118</v>
      </c>
      <c r="AY4" s="485">
        <f>'Sales plan &amp; PL'!BF10</f>
        <v>47149</v>
      </c>
      <c r="AZ4" s="485">
        <f>'Sales plan &amp; PL'!BG10</f>
        <v>47177</v>
      </c>
      <c r="BA4" s="485">
        <f>'Sales plan &amp; PL'!BH10</f>
        <v>47208</v>
      </c>
      <c r="BB4" s="485">
        <f>'Sales plan &amp; PL'!BI10</f>
        <v>47238</v>
      </c>
      <c r="BC4" s="485">
        <f>'Sales plan &amp; PL'!BJ10</f>
        <v>47269</v>
      </c>
      <c r="BD4" s="485">
        <f>'Sales plan &amp; PL'!BK10</f>
        <v>47299</v>
      </c>
      <c r="BE4" s="485">
        <f>'Sales plan &amp; PL'!BL10</f>
        <v>47330</v>
      </c>
      <c r="BF4" s="485">
        <f>'Sales plan &amp; PL'!BM10</f>
        <v>47361</v>
      </c>
      <c r="BG4" s="485">
        <f>'Sales plan &amp; PL'!BN10</f>
        <v>47391</v>
      </c>
      <c r="BH4" s="485">
        <f>'Sales plan &amp; PL'!BO10</f>
        <v>47422</v>
      </c>
      <c r="BI4" s="485">
        <f>'Sales plan &amp; PL'!BP10</f>
        <v>47452</v>
      </c>
      <c r="BJ4" s="485">
        <f>'Sales plan &amp; PL'!BQ10</f>
        <v>47483</v>
      </c>
    </row>
    <row r="5" spans="2:63" s="481" customFormat="1" x14ac:dyDescent="0.15">
      <c r="B5" s="486" t="s">
        <v>613</v>
      </c>
      <c r="C5" s="486">
        <v>1</v>
      </c>
      <c r="D5" s="486">
        <f t="shared" ref="D5:BI5" si="1">C5+1</f>
        <v>2</v>
      </c>
      <c r="E5" s="486">
        <f t="shared" si="1"/>
        <v>3</v>
      </c>
      <c r="F5" s="486">
        <f t="shared" si="1"/>
        <v>4</v>
      </c>
      <c r="G5" s="486">
        <f t="shared" si="1"/>
        <v>5</v>
      </c>
      <c r="H5" s="486">
        <f t="shared" si="1"/>
        <v>6</v>
      </c>
      <c r="I5" s="486">
        <f t="shared" si="1"/>
        <v>7</v>
      </c>
      <c r="J5" s="486">
        <f t="shared" si="1"/>
        <v>8</v>
      </c>
      <c r="K5" s="486">
        <f t="shared" si="1"/>
        <v>9</v>
      </c>
      <c r="L5" s="486">
        <f t="shared" si="1"/>
        <v>10</v>
      </c>
      <c r="M5" s="486">
        <f t="shared" si="1"/>
        <v>11</v>
      </c>
      <c r="N5" s="486">
        <f t="shared" si="1"/>
        <v>12</v>
      </c>
      <c r="O5" s="486">
        <f t="shared" si="1"/>
        <v>13</v>
      </c>
      <c r="P5" s="486">
        <f t="shared" si="1"/>
        <v>14</v>
      </c>
      <c r="Q5" s="486">
        <f t="shared" si="1"/>
        <v>15</v>
      </c>
      <c r="R5" s="486">
        <f t="shared" si="1"/>
        <v>16</v>
      </c>
      <c r="S5" s="486">
        <f t="shared" si="1"/>
        <v>17</v>
      </c>
      <c r="T5" s="486">
        <f t="shared" si="1"/>
        <v>18</v>
      </c>
      <c r="U5" s="486">
        <f t="shared" si="1"/>
        <v>19</v>
      </c>
      <c r="V5" s="486">
        <f t="shared" si="1"/>
        <v>20</v>
      </c>
      <c r="W5" s="486">
        <f t="shared" si="1"/>
        <v>21</v>
      </c>
      <c r="X5" s="486">
        <f t="shared" si="1"/>
        <v>22</v>
      </c>
      <c r="Y5" s="486">
        <f t="shared" si="1"/>
        <v>23</v>
      </c>
      <c r="Z5" s="486">
        <f t="shared" si="1"/>
        <v>24</v>
      </c>
      <c r="AA5" s="486">
        <f t="shared" si="1"/>
        <v>25</v>
      </c>
      <c r="AB5" s="486">
        <f t="shared" si="1"/>
        <v>26</v>
      </c>
      <c r="AC5" s="486">
        <f t="shared" si="1"/>
        <v>27</v>
      </c>
      <c r="AD5" s="486">
        <f t="shared" si="1"/>
        <v>28</v>
      </c>
      <c r="AE5" s="486">
        <f t="shared" si="1"/>
        <v>29</v>
      </c>
      <c r="AF5" s="486">
        <f t="shared" si="1"/>
        <v>30</v>
      </c>
      <c r="AG5" s="486">
        <f t="shared" si="1"/>
        <v>31</v>
      </c>
      <c r="AH5" s="486">
        <f t="shared" si="1"/>
        <v>32</v>
      </c>
      <c r="AI5" s="486">
        <f t="shared" si="1"/>
        <v>33</v>
      </c>
      <c r="AJ5" s="486">
        <f t="shared" si="1"/>
        <v>34</v>
      </c>
      <c r="AK5" s="486">
        <f t="shared" si="1"/>
        <v>35</v>
      </c>
      <c r="AL5" s="486">
        <f t="shared" si="1"/>
        <v>36</v>
      </c>
      <c r="AM5" s="486">
        <f t="shared" si="1"/>
        <v>37</v>
      </c>
      <c r="AN5" s="486">
        <f t="shared" si="1"/>
        <v>38</v>
      </c>
      <c r="AO5" s="486">
        <f t="shared" si="1"/>
        <v>39</v>
      </c>
      <c r="AP5" s="486">
        <f t="shared" si="1"/>
        <v>40</v>
      </c>
      <c r="AQ5" s="486">
        <f t="shared" si="1"/>
        <v>41</v>
      </c>
      <c r="AR5" s="486">
        <f t="shared" si="1"/>
        <v>42</v>
      </c>
      <c r="AS5" s="486">
        <f t="shared" si="1"/>
        <v>43</v>
      </c>
      <c r="AT5" s="486">
        <f t="shared" si="1"/>
        <v>44</v>
      </c>
      <c r="AU5" s="486">
        <f t="shared" si="1"/>
        <v>45</v>
      </c>
      <c r="AV5" s="486">
        <f t="shared" si="1"/>
        <v>46</v>
      </c>
      <c r="AW5" s="486">
        <f t="shared" si="1"/>
        <v>47</v>
      </c>
      <c r="AX5" s="486">
        <f t="shared" si="1"/>
        <v>48</v>
      </c>
      <c r="AY5" s="486">
        <f t="shared" si="1"/>
        <v>49</v>
      </c>
      <c r="AZ5" s="486">
        <f t="shared" si="1"/>
        <v>50</v>
      </c>
      <c r="BA5" s="486">
        <f t="shared" si="1"/>
        <v>51</v>
      </c>
      <c r="BB5" s="486">
        <f t="shared" si="1"/>
        <v>52</v>
      </c>
      <c r="BC5" s="486">
        <f t="shared" si="1"/>
        <v>53</v>
      </c>
      <c r="BD5" s="486">
        <f t="shared" si="1"/>
        <v>54</v>
      </c>
      <c r="BE5" s="486">
        <f t="shared" si="1"/>
        <v>55</v>
      </c>
      <c r="BF5" s="486">
        <f t="shared" si="1"/>
        <v>56</v>
      </c>
      <c r="BG5" s="486">
        <f t="shared" si="1"/>
        <v>57</v>
      </c>
      <c r="BH5" s="486">
        <f t="shared" si="1"/>
        <v>58</v>
      </c>
      <c r="BI5" s="486">
        <f t="shared" si="1"/>
        <v>59</v>
      </c>
      <c r="BJ5" s="486">
        <f>BI5+1</f>
        <v>60</v>
      </c>
    </row>
    <row r="6" spans="2:63" x14ac:dyDescent="0.15">
      <c r="B6" s="482" t="s">
        <v>614</v>
      </c>
    </row>
    <row r="7" spans="2:63" s="487" customFormat="1" x14ac:dyDescent="0.15">
      <c r="B7" s="487" t="s">
        <v>481</v>
      </c>
      <c r="C7" s="488">
        <f t="array" aca="1" ref="C7" ca="1">SUMPRODUCT(C$74:C$133,TRANSPOSE(SAP_Spreadsheet!$G$621:$BN$621))</f>
        <v>0</v>
      </c>
      <c r="D7" s="488">
        <f t="array" aca="1" ref="D7" ca="1">SUMPRODUCT(D$74:D$133,TRANSPOSE(SAP_Spreadsheet!$G$621:$BN$621))</f>
        <v>0</v>
      </c>
      <c r="E7" s="488">
        <f t="array" aca="1" ref="E7" ca="1">SUMPRODUCT(E$74:E$133,TRANSPOSE(SAP_Spreadsheet!$G$621:$BN$621))</f>
        <v>0</v>
      </c>
      <c r="F7" s="488">
        <f t="array" aca="1" ref="F7" ca="1">SUMPRODUCT(F$74:F$133,TRANSPOSE(SAP_Spreadsheet!$G$621:$BN$621))</f>
        <v>0</v>
      </c>
      <c r="G7" s="488">
        <f t="array" aca="1" ref="G7" ca="1">SUMPRODUCT(G$74:G$133,TRANSPOSE(SAP_Spreadsheet!$G$621:$BN$621))</f>
        <v>0</v>
      </c>
      <c r="H7" s="488">
        <f t="array" aca="1" ref="H7" ca="1">SUMPRODUCT(H$74:H$133,TRANSPOSE(SAP_Spreadsheet!$G$621:$BN$621))</f>
        <v>0</v>
      </c>
      <c r="I7" s="488">
        <f t="array" aca="1" ref="I7" ca="1">SUMPRODUCT(I$74:I$133,TRANSPOSE(SAP_Spreadsheet!$G$621:$BN$621))</f>
        <v>0</v>
      </c>
      <c r="J7" s="488">
        <f t="array" aca="1" ref="J7" ca="1">SUMPRODUCT(J$74:J$133,TRANSPOSE(SAP_Spreadsheet!$G$621:$BN$621))</f>
        <v>0</v>
      </c>
      <c r="K7" s="488">
        <f t="array" aca="1" ref="K7" ca="1">SUMPRODUCT(K$74:K$133,TRANSPOSE(SAP_Spreadsheet!$G$621:$BN$621))</f>
        <v>0</v>
      </c>
      <c r="L7" s="488">
        <f t="array" aca="1" ref="L7" ca="1">SUMPRODUCT(L$74:L$133,TRANSPOSE(SAP_Spreadsheet!$G$621:$BN$621))</f>
        <v>0</v>
      </c>
      <c r="M7" s="488">
        <f t="array" aca="1" ref="M7" ca="1">SUMPRODUCT(M$74:M$133,TRANSPOSE(SAP_Spreadsheet!$G$621:$BN$621))</f>
        <v>0</v>
      </c>
      <c r="N7" s="488">
        <f t="array" aca="1" ref="N7" ca="1">SUMPRODUCT(N$74:N$133,TRANSPOSE(SAP_Spreadsheet!$G$621:$BN$621))</f>
        <v>0</v>
      </c>
      <c r="O7" s="488">
        <f t="array" aca="1" ref="O7" ca="1">SUMPRODUCT(O$74:O$133,TRANSPOSE(SAP_Spreadsheet!$G$621:$BN$621))</f>
        <v>0</v>
      </c>
      <c r="P7" s="488">
        <f t="array" aca="1" ref="P7" ca="1">SUMPRODUCT(P$74:P$133,TRANSPOSE(SAP_Spreadsheet!$G$621:$BN$621))</f>
        <v>0</v>
      </c>
      <c r="Q7" s="488">
        <f t="array" aca="1" ref="Q7" ca="1">SUMPRODUCT(Q$74:Q$133,TRANSPOSE(SAP_Spreadsheet!$G$621:$BN$621))</f>
        <v>0</v>
      </c>
      <c r="R7" s="488">
        <f t="array" aca="1" ref="R7" ca="1">SUMPRODUCT(R$74:R$133,TRANSPOSE(SAP_Spreadsheet!$G$621:$BN$621))</f>
        <v>0</v>
      </c>
      <c r="S7" s="488">
        <f t="array" aca="1" ref="S7" ca="1">SUMPRODUCT(S$74:S$133,TRANSPOSE(SAP_Spreadsheet!$G$621:$BN$621))</f>
        <v>0</v>
      </c>
      <c r="T7" s="488">
        <f t="array" aca="1" ref="T7" ca="1">SUMPRODUCT(T$74:T$133,TRANSPOSE(SAP_Spreadsheet!$G$621:$BN$621))</f>
        <v>0</v>
      </c>
      <c r="U7" s="488">
        <f t="array" aca="1" ref="U7" ca="1">SUMPRODUCT(U$74:U$133,TRANSPOSE(SAP_Spreadsheet!$G$621:$BN$621))</f>
        <v>0</v>
      </c>
      <c r="V7" s="488">
        <f t="array" aca="1" ref="V7" ca="1">SUMPRODUCT(V$74:V$133,TRANSPOSE(SAP_Spreadsheet!$G$621:$BN$621))</f>
        <v>0</v>
      </c>
      <c r="W7" s="488">
        <f t="array" aca="1" ref="W7" ca="1">SUMPRODUCT(W$74:W$133,TRANSPOSE(SAP_Spreadsheet!$G$621:$BN$621))</f>
        <v>0</v>
      </c>
      <c r="X7" s="488">
        <f t="array" aca="1" ref="X7" ca="1">SUMPRODUCT(X$74:X$133,TRANSPOSE(SAP_Spreadsheet!$G$621:$BN$621))</f>
        <v>0</v>
      </c>
      <c r="Y7" s="488">
        <f t="array" aca="1" ref="Y7" ca="1">SUMPRODUCT(Y$74:Y$133,TRANSPOSE(SAP_Spreadsheet!$G$621:$BN$621))</f>
        <v>0</v>
      </c>
      <c r="Z7" s="488">
        <f t="array" aca="1" ref="Z7" ca="1">SUMPRODUCT(Z$74:Z$133,TRANSPOSE(SAP_Spreadsheet!$G$621:$BN$621))</f>
        <v>0</v>
      </c>
      <c r="AA7" s="488">
        <f t="array" aca="1" ref="AA7" ca="1">SUMPRODUCT(AA$74:AA$133,TRANSPOSE(SAP_Spreadsheet!$G$621:$BN$621))</f>
        <v>0</v>
      </c>
      <c r="AB7" s="488">
        <f t="array" aca="1" ref="AB7" ca="1">SUMPRODUCT(AB$74:AB$133,TRANSPOSE(SAP_Spreadsheet!$G$621:$BN$621))</f>
        <v>0</v>
      </c>
      <c r="AC7" s="488">
        <f t="array" aca="1" ref="AC7" ca="1">SUMPRODUCT(AC$74:AC$133,TRANSPOSE(SAP_Spreadsheet!$G$621:$BN$621))</f>
        <v>0</v>
      </c>
      <c r="AD7" s="488">
        <f t="array" aca="1" ref="AD7" ca="1">SUMPRODUCT(AD$74:AD$133,TRANSPOSE(SAP_Spreadsheet!$G$621:$BN$621))</f>
        <v>0</v>
      </c>
      <c r="AE7" s="488">
        <f t="array" aca="1" ref="AE7" ca="1">SUMPRODUCT(AE$74:AE$133,TRANSPOSE(SAP_Spreadsheet!$G$621:$BN$621))</f>
        <v>0</v>
      </c>
      <c r="AF7" s="488">
        <f t="array" aca="1" ref="AF7" ca="1">SUMPRODUCT(AF$74:AF$133,TRANSPOSE(SAP_Spreadsheet!$G$621:$BN$621))</f>
        <v>0</v>
      </c>
      <c r="AG7" s="488">
        <f t="array" aca="1" ref="AG7" ca="1">SUMPRODUCT(AG$74:AG$133,TRANSPOSE(SAP_Spreadsheet!$G$621:$BN$621))</f>
        <v>0</v>
      </c>
      <c r="AH7" s="488">
        <f t="array" aca="1" ref="AH7" ca="1">SUMPRODUCT(AH$74:AH$133,TRANSPOSE(SAP_Spreadsheet!$G$621:$BN$621))</f>
        <v>0</v>
      </c>
      <c r="AI7" s="488">
        <f t="array" aca="1" ref="AI7" ca="1">SUMPRODUCT(AI$74:AI$133,TRANSPOSE(SAP_Spreadsheet!$G$621:$BN$621))</f>
        <v>0</v>
      </c>
      <c r="AJ7" s="488">
        <f t="array" aca="1" ref="AJ7" ca="1">SUMPRODUCT(AJ$74:AJ$133,TRANSPOSE(SAP_Spreadsheet!$G$621:$BN$621))</f>
        <v>0</v>
      </c>
      <c r="AK7" s="488">
        <f t="array" aca="1" ref="AK7" ca="1">SUMPRODUCT(AK$74:AK$133,TRANSPOSE(SAP_Spreadsheet!$G$621:$BN$621))</f>
        <v>0</v>
      </c>
      <c r="AL7" s="488">
        <f t="array" aca="1" ref="AL7" ca="1">SUMPRODUCT(AL$74:AL$133,TRANSPOSE(SAP_Spreadsheet!$G$621:$BN$621))</f>
        <v>0</v>
      </c>
      <c r="AM7" s="488">
        <f t="array" aca="1" ref="AM7" ca="1">SUMPRODUCT(AM$74:AM$133,TRANSPOSE(SAP_Spreadsheet!$G$621:$BN$621))</f>
        <v>0</v>
      </c>
      <c r="AN7" s="488">
        <f t="array" aca="1" ref="AN7" ca="1">SUMPRODUCT(AN$74:AN$133,TRANSPOSE(SAP_Spreadsheet!$G$621:$BN$621))</f>
        <v>0</v>
      </c>
      <c r="AO7" s="488">
        <f t="array" aca="1" ref="AO7" ca="1">SUMPRODUCT(AO$74:AO$133,TRANSPOSE(SAP_Spreadsheet!$G$621:$BN$621))</f>
        <v>0</v>
      </c>
      <c r="AP7" s="488">
        <f t="array" aca="1" ref="AP7" ca="1">SUMPRODUCT(AP$74:AP$133,TRANSPOSE(SAP_Spreadsheet!$G$621:$BN$621))</f>
        <v>0</v>
      </c>
      <c r="AQ7" s="488">
        <f t="array" aca="1" ref="AQ7" ca="1">SUMPRODUCT(AQ$74:AQ$133,TRANSPOSE(SAP_Spreadsheet!$G$621:$BN$621))</f>
        <v>0</v>
      </c>
      <c r="AR7" s="488">
        <f t="array" aca="1" ref="AR7" ca="1">SUMPRODUCT(AR$74:AR$133,TRANSPOSE(SAP_Spreadsheet!$G$621:$BN$621))</f>
        <v>0</v>
      </c>
      <c r="AS7" s="488">
        <f t="array" aca="1" ref="AS7" ca="1">SUMPRODUCT(AS$74:AS$133,TRANSPOSE(SAP_Spreadsheet!$G$621:$BN$621))</f>
        <v>0</v>
      </c>
      <c r="AT7" s="488">
        <f t="array" aca="1" ref="AT7" ca="1">SUMPRODUCT(AT$74:AT$133,TRANSPOSE(SAP_Spreadsheet!$G$621:$BN$621))</f>
        <v>0</v>
      </c>
      <c r="AU7" s="488">
        <f t="array" aca="1" ref="AU7" ca="1">SUMPRODUCT(AU$74:AU$133,TRANSPOSE(SAP_Spreadsheet!$G$621:$BN$621))</f>
        <v>0</v>
      </c>
      <c r="AV7" s="488">
        <f t="array" aca="1" ref="AV7" ca="1">SUMPRODUCT(AV$74:AV$133,TRANSPOSE(SAP_Spreadsheet!$G$621:$BN$621))</f>
        <v>0</v>
      </c>
      <c r="AW7" s="488">
        <f t="array" aca="1" ref="AW7" ca="1">SUMPRODUCT(AW$74:AW$133,TRANSPOSE(SAP_Spreadsheet!$G$621:$BN$621))</f>
        <v>0</v>
      </c>
      <c r="AX7" s="488">
        <f t="array" aca="1" ref="AX7" ca="1">SUMPRODUCT(AX$74:AX$133,TRANSPOSE(SAP_Spreadsheet!$G$621:$BN$621))</f>
        <v>0</v>
      </c>
      <c r="AY7" s="488">
        <f t="array" aca="1" ref="AY7" ca="1">SUMPRODUCT(AY$74:AY$133,TRANSPOSE(SAP_Spreadsheet!$G$621:$BN$621))</f>
        <v>0</v>
      </c>
      <c r="AZ7" s="488">
        <f t="array" aca="1" ref="AZ7" ca="1">SUMPRODUCT(AZ$74:AZ$133,TRANSPOSE(SAP_Spreadsheet!$G$621:$BN$621))</f>
        <v>0</v>
      </c>
      <c r="BA7" s="488">
        <f t="array" aca="1" ref="BA7" ca="1">SUMPRODUCT(BA$74:BA$133,TRANSPOSE(SAP_Spreadsheet!$G$621:$BN$621))</f>
        <v>0</v>
      </c>
      <c r="BB7" s="488">
        <f t="array" aca="1" ref="BB7" ca="1">SUMPRODUCT(BB$74:BB$133,TRANSPOSE(SAP_Spreadsheet!$G$621:$BN$621))</f>
        <v>0</v>
      </c>
      <c r="BC7" s="488">
        <f t="array" aca="1" ref="BC7" ca="1">SUMPRODUCT(BC$74:BC$133,TRANSPOSE(SAP_Spreadsheet!$G$621:$BN$621))</f>
        <v>0</v>
      </c>
      <c r="BD7" s="488">
        <f t="array" aca="1" ref="BD7" ca="1">SUMPRODUCT(BD$74:BD$133,TRANSPOSE(SAP_Spreadsheet!$G$621:$BN$621))</f>
        <v>0</v>
      </c>
      <c r="BE7" s="488">
        <f t="array" aca="1" ref="BE7" ca="1">SUMPRODUCT(BE$74:BE$133,TRANSPOSE(SAP_Spreadsheet!$G$621:$BN$621))</f>
        <v>0</v>
      </c>
      <c r="BF7" s="488">
        <f t="array" aca="1" ref="BF7" ca="1">SUMPRODUCT(BF$74:BF$133,TRANSPOSE(SAP_Spreadsheet!$G$621:$BN$621))</f>
        <v>0</v>
      </c>
      <c r="BG7" s="488">
        <f t="array" aca="1" ref="BG7" ca="1">SUMPRODUCT(BG$74:BG$133,TRANSPOSE(SAP_Spreadsheet!$G$621:$BN$621))</f>
        <v>0</v>
      </c>
      <c r="BH7" s="488">
        <f t="array" aca="1" ref="BH7" ca="1">SUMPRODUCT(BH$74:BH$133,TRANSPOSE(SAP_Spreadsheet!$G$621:$BN$621))</f>
        <v>0</v>
      </c>
      <c r="BI7" s="488">
        <f t="array" aca="1" ref="BI7" ca="1">SUMPRODUCT(BI$74:BI$133,TRANSPOSE(SAP_Spreadsheet!$G$621:$BN$621))</f>
        <v>0</v>
      </c>
      <c r="BJ7" s="488">
        <f t="array" aca="1" ref="BJ7" ca="1">SUMPRODUCT(BJ$74:BJ$133,TRANSPOSE(SAP_Spreadsheet!$G$621:$BN$621))</f>
        <v>0</v>
      </c>
      <c r="BK7" s="489"/>
    </row>
    <row r="8" spans="2:63" s="487" customFormat="1" x14ac:dyDescent="0.15">
      <c r="B8" s="487" t="s">
        <v>307</v>
      </c>
      <c r="C8" s="488">
        <f t="array" aca="1" ref="C8" ca="1">SUMPRODUCT(C$74:C$133,TRANSPOSE(SAP_Spreadsheet!$G$652:$BN$652))</f>
        <v>0</v>
      </c>
      <c r="D8" s="488">
        <f t="array" aca="1" ref="D8" ca="1">SUMPRODUCT(D$74:D$133,TRANSPOSE(SAP_Spreadsheet!$G$652:$BN$652))</f>
        <v>0</v>
      </c>
      <c r="E8" s="488">
        <f t="array" aca="1" ref="E8" ca="1">SUMPRODUCT(E$74:E$133,TRANSPOSE(SAP_Spreadsheet!$G$652:$BN$652))</f>
        <v>0</v>
      </c>
      <c r="F8" s="488">
        <f t="array" aca="1" ref="F8" ca="1">SUMPRODUCT(F$74:F$133,TRANSPOSE(SAP_Spreadsheet!$G$652:$BN$652))</f>
        <v>0</v>
      </c>
      <c r="G8" s="488">
        <f t="array" aca="1" ref="G8" ca="1">SUMPRODUCT(G$74:G$133,TRANSPOSE(SAP_Spreadsheet!$G$652:$BN$652))</f>
        <v>0</v>
      </c>
      <c r="H8" s="488">
        <f t="array" aca="1" ref="H8" ca="1">SUMPRODUCT(H$74:H$133,TRANSPOSE(SAP_Spreadsheet!$G$652:$BN$652))</f>
        <v>0</v>
      </c>
      <c r="I8" s="488">
        <f t="array" aca="1" ref="I8" ca="1">SUMPRODUCT(I$74:I$133,TRANSPOSE(SAP_Spreadsheet!$G$652:$BN$652))</f>
        <v>0</v>
      </c>
      <c r="J8" s="488">
        <f t="array" aca="1" ref="J8" ca="1">SUMPRODUCT(J$74:J$133,TRANSPOSE(SAP_Spreadsheet!$G$652:$BN$652))</f>
        <v>0</v>
      </c>
      <c r="K8" s="488">
        <f t="array" aca="1" ref="K8" ca="1">SUMPRODUCT(K$74:K$133,TRANSPOSE(SAP_Spreadsheet!$G$652:$BN$652))</f>
        <v>0</v>
      </c>
      <c r="L8" s="488">
        <f t="array" aca="1" ref="L8" ca="1">SUMPRODUCT(L$74:L$133,TRANSPOSE(SAP_Spreadsheet!$G$652:$BN$652))</f>
        <v>0</v>
      </c>
      <c r="M8" s="488">
        <f t="array" aca="1" ref="M8" ca="1">SUMPRODUCT(M$74:M$133,TRANSPOSE(SAP_Spreadsheet!$G$652:$BN$652))</f>
        <v>0</v>
      </c>
      <c r="N8" s="488">
        <f t="array" aca="1" ref="N8" ca="1">SUMPRODUCT(N$74:N$133,TRANSPOSE(SAP_Spreadsheet!$G$652:$BN$652))</f>
        <v>0</v>
      </c>
      <c r="O8" s="488">
        <f t="array" aca="1" ref="O8" ca="1">SUMPRODUCT(O$74:O$133,TRANSPOSE(SAP_Spreadsheet!$G$652:$BN$652))</f>
        <v>0</v>
      </c>
      <c r="P8" s="488">
        <f t="array" aca="1" ref="P8" ca="1">SUMPRODUCT(P$74:P$133,TRANSPOSE(SAP_Spreadsheet!$G$652:$BN$652))</f>
        <v>0</v>
      </c>
      <c r="Q8" s="488">
        <f t="array" aca="1" ref="Q8" ca="1">SUMPRODUCT(Q$74:Q$133,TRANSPOSE(SAP_Spreadsheet!$G$652:$BN$652))</f>
        <v>0</v>
      </c>
      <c r="R8" s="488">
        <f t="array" aca="1" ref="R8" ca="1">SUMPRODUCT(R$74:R$133,TRANSPOSE(SAP_Spreadsheet!$G$652:$BN$652))</f>
        <v>0</v>
      </c>
      <c r="S8" s="488">
        <f t="array" aca="1" ref="S8" ca="1">SUMPRODUCT(S$74:S$133,TRANSPOSE(SAP_Spreadsheet!$G$652:$BN$652))</f>
        <v>0</v>
      </c>
      <c r="T8" s="488">
        <f t="array" aca="1" ref="T8" ca="1">SUMPRODUCT(T$74:T$133,TRANSPOSE(SAP_Spreadsheet!$G$652:$BN$652))</f>
        <v>0</v>
      </c>
      <c r="U8" s="488">
        <f t="array" aca="1" ref="U8" ca="1">SUMPRODUCT(U$74:U$133,TRANSPOSE(SAP_Spreadsheet!$G$652:$BN$652))</f>
        <v>0</v>
      </c>
      <c r="V8" s="488">
        <f t="array" aca="1" ref="V8" ca="1">SUMPRODUCT(V$74:V$133,TRANSPOSE(SAP_Spreadsheet!$G$652:$BN$652))</f>
        <v>0</v>
      </c>
      <c r="W8" s="488">
        <f t="array" aca="1" ref="W8" ca="1">SUMPRODUCT(W$74:W$133,TRANSPOSE(SAP_Spreadsheet!$G$652:$BN$652))</f>
        <v>0</v>
      </c>
      <c r="X8" s="488">
        <f t="array" aca="1" ref="X8" ca="1">SUMPRODUCT(X$74:X$133,TRANSPOSE(SAP_Spreadsheet!$G$652:$BN$652))</f>
        <v>0</v>
      </c>
      <c r="Y8" s="488">
        <f t="array" aca="1" ref="Y8" ca="1">SUMPRODUCT(Y$74:Y$133,TRANSPOSE(SAP_Spreadsheet!$G$652:$BN$652))</f>
        <v>0</v>
      </c>
      <c r="Z8" s="488">
        <f t="array" aca="1" ref="Z8" ca="1">SUMPRODUCT(Z$74:Z$133,TRANSPOSE(SAP_Spreadsheet!$G$652:$BN$652))</f>
        <v>0</v>
      </c>
      <c r="AA8" s="488">
        <f t="array" aca="1" ref="AA8" ca="1">SUMPRODUCT(AA$74:AA$133,TRANSPOSE(SAP_Spreadsheet!$G$652:$BN$652))</f>
        <v>0</v>
      </c>
      <c r="AB8" s="488">
        <f t="array" aca="1" ref="AB8" ca="1">SUMPRODUCT(AB$74:AB$133,TRANSPOSE(SAP_Spreadsheet!$G$652:$BN$652))</f>
        <v>0</v>
      </c>
      <c r="AC8" s="488">
        <f t="array" aca="1" ref="AC8" ca="1">SUMPRODUCT(AC$74:AC$133,TRANSPOSE(SAP_Spreadsheet!$G$652:$BN$652))</f>
        <v>0</v>
      </c>
      <c r="AD8" s="488">
        <f t="array" aca="1" ref="AD8" ca="1">SUMPRODUCT(AD$74:AD$133,TRANSPOSE(SAP_Spreadsheet!$G$652:$BN$652))</f>
        <v>0</v>
      </c>
      <c r="AE8" s="488">
        <f t="array" aca="1" ref="AE8" ca="1">SUMPRODUCT(AE$74:AE$133,TRANSPOSE(SAP_Spreadsheet!$G$652:$BN$652))</f>
        <v>0</v>
      </c>
      <c r="AF8" s="488">
        <f t="array" aca="1" ref="AF8" ca="1">SUMPRODUCT(AF$74:AF$133,TRANSPOSE(SAP_Spreadsheet!$G$652:$BN$652))</f>
        <v>0</v>
      </c>
      <c r="AG8" s="488">
        <f t="array" aca="1" ref="AG8" ca="1">SUMPRODUCT(AG$74:AG$133,TRANSPOSE(SAP_Spreadsheet!$G$652:$BN$652))</f>
        <v>0</v>
      </c>
      <c r="AH8" s="488">
        <f t="array" aca="1" ref="AH8" ca="1">SUMPRODUCT(AH$74:AH$133,TRANSPOSE(SAP_Spreadsheet!$G$652:$BN$652))</f>
        <v>0</v>
      </c>
      <c r="AI8" s="488">
        <f t="array" aca="1" ref="AI8" ca="1">SUMPRODUCT(AI$74:AI$133,TRANSPOSE(SAP_Spreadsheet!$G$652:$BN$652))</f>
        <v>0</v>
      </c>
      <c r="AJ8" s="488">
        <f t="array" aca="1" ref="AJ8" ca="1">SUMPRODUCT(AJ$74:AJ$133,TRANSPOSE(SAP_Spreadsheet!$G$652:$BN$652))</f>
        <v>0</v>
      </c>
      <c r="AK8" s="488">
        <f t="array" aca="1" ref="AK8" ca="1">SUMPRODUCT(AK$74:AK$133,TRANSPOSE(SAP_Spreadsheet!$G$652:$BN$652))</f>
        <v>0</v>
      </c>
      <c r="AL8" s="488">
        <f t="array" aca="1" ref="AL8" ca="1">SUMPRODUCT(AL$74:AL$133,TRANSPOSE(SAP_Spreadsheet!$G$652:$BN$652))</f>
        <v>0</v>
      </c>
      <c r="AM8" s="488">
        <f t="array" aca="1" ref="AM8" ca="1">SUMPRODUCT(AM$74:AM$133,TRANSPOSE(SAP_Spreadsheet!$G$652:$BN$652))</f>
        <v>0</v>
      </c>
      <c r="AN8" s="488">
        <f t="array" aca="1" ref="AN8" ca="1">SUMPRODUCT(AN$74:AN$133,TRANSPOSE(SAP_Spreadsheet!$G$652:$BN$652))</f>
        <v>0</v>
      </c>
      <c r="AO8" s="488">
        <f t="array" aca="1" ref="AO8" ca="1">SUMPRODUCT(AO$74:AO$133,TRANSPOSE(SAP_Spreadsheet!$G$652:$BN$652))</f>
        <v>0</v>
      </c>
      <c r="AP8" s="488">
        <f t="array" aca="1" ref="AP8" ca="1">SUMPRODUCT(AP$74:AP$133,TRANSPOSE(SAP_Spreadsheet!$G$652:$BN$652))</f>
        <v>0</v>
      </c>
      <c r="AQ8" s="488">
        <f t="array" aca="1" ref="AQ8" ca="1">SUMPRODUCT(AQ$74:AQ$133,TRANSPOSE(SAP_Spreadsheet!$G$652:$BN$652))</f>
        <v>0</v>
      </c>
      <c r="AR8" s="488">
        <f t="array" aca="1" ref="AR8" ca="1">SUMPRODUCT(AR$74:AR$133,TRANSPOSE(SAP_Spreadsheet!$G$652:$BN$652))</f>
        <v>0</v>
      </c>
      <c r="AS8" s="488">
        <f t="array" aca="1" ref="AS8" ca="1">SUMPRODUCT(AS$74:AS$133,TRANSPOSE(SAP_Spreadsheet!$G$652:$BN$652))</f>
        <v>0</v>
      </c>
      <c r="AT8" s="488">
        <f t="array" aca="1" ref="AT8" ca="1">SUMPRODUCT(AT$74:AT$133,TRANSPOSE(SAP_Spreadsheet!$G$652:$BN$652))</f>
        <v>0</v>
      </c>
      <c r="AU8" s="488">
        <f t="array" aca="1" ref="AU8" ca="1">SUMPRODUCT(AU$74:AU$133,TRANSPOSE(SAP_Spreadsheet!$G$652:$BN$652))</f>
        <v>0</v>
      </c>
      <c r="AV8" s="488">
        <f t="array" aca="1" ref="AV8" ca="1">SUMPRODUCT(AV$74:AV$133,TRANSPOSE(SAP_Spreadsheet!$G$652:$BN$652))</f>
        <v>0</v>
      </c>
      <c r="AW8" s="488">
        <f t="array" aca="1" ref="AW8" ca="1">SUMPRODUCT(AW$74:AW$133,TRANSPOSE(SAP_Spreadsheet!$G$652:$BN$652))</f>
        <v>0</v>
      </c>
      <c r="AX8" s="488">
        <f t="array" aca="1" ref="AX8" ca="1">SUMPRODUCT(AX$74:AX$133,TRANSPOSE(SAP_Spreadsheet!$G$652:$BN$652))</f>
        <v>0</v>
      </c>
      <c r="AY8" s="488">
        <f t="array" aca="1" ref="AY8" ca="1">SUMPRODUCT(AY$74:AY$133,TRANSPOSE(SAP_Spreadsheet!$G$652:$BN$652))</f>
        <v>0</v>
      </c>
      <c r="AZ8" s="488">
        <f t="array" aca="1" ref="AZ8" ca="1">SUMPRODUCT(AZ$74:AZ$133,TRANSPOSE(SAP_Spreadsheet!$G$652:$BN$652))</f>
        <v>0</v>
      </c>
      <c r="BA8" s="488">
        <f t="array" aca="1" ref="BA8" ca="1">SUMPRODUCT(BA$74:BA$133,TRANSPOSE(SAP_Spreadsheet!$G$652:$BN$652))</f>
        <v>0</v>
      </c>
      <c r="BB8" s="488">
        <f t="array" aca="1" ref="BB8" ca="1">SUMPRODUCT(BB$74:BB$133,TRANSPOSE(SAP_Spreadsheet!$G$652:$BN$652))</f>
        <v>0</v>
      </c>
      <c r="BC8" s="488">
        <f t="array" aca="1" ref="BC8" ca="1">SUMPRODUCT(BC$74:BC$133,TRANSPOSE(SAP_Spreadsheet!$G$652:$BN$652))</f>
        <v>0</v>
      </c>
      <c r="BD8" s="488">
        <f t="array" aca="1" ref="BD8" ca="1">SUMPRODUCT(BD$74:BD$133,TRANSPOSE(SAP_Spreadsheet!$G$652:$BN$652))</f>
        <v>0</v>
      </c>
      <c r="BE8" s="488">
        <f t="array" aca="1" ref="BE8" ca="1">SUMPRODUCT(BE$74:BE$133,TRANSPOSE(SAP_Spreadsheet!$G$652:$BN$652))</f>
        <v>0</v>
      </c>
      <c r="BF8" s="488">
        <f t="array" aca="1" ref="BF8" ca="1">SUMPRODUCT(BF$74:BF$133,TRANSPOSE(SAP_Spreadsheet!$G$652:$BN$652))</f>
        <v>0</v>
      </c>
      <c r="BG8" s="488">
        <f t="array" aca="1" ref="BG8" ca="1">SUMPRODUCT(BG$74:BG$133,TRANSPOSE(SAP_Spreadsheet!$G$652:$BN$652))</f>
        <v>0</v>
      </c>
      <c r="BH8" s="488">
        <f t="array" aca="1" ref="BH8" ca="1">SUMPRODUCT(BH$74:BH$133,TRANSPOSE(SAP_Spreadsheet!$G$652:$BN$652))</f>
        <v>0</v>
      </c>
      <c r="BI8" s="488">
        <f t="array" aca="1" ref="BI8" ca="1">SUMPRODUCT(BI$74:BI$133,TRANSPOSE(SAP_Spreadsheet!$G$652:$BN$652))</f>
        <v>0</v>
      </c>
      <c r="BJ8" s="488">
        <f t="array" aca="1" ref="BJ8" ca="1">SUMPRODUCT(BJ$74:BJ$133,TRANSPOSE(SAP_Spreadsheet!$G$652:$BN$652))</f>
        <v>0</v>
      </c>
      <c r="BK8" s="489"/>
    </row>
    <row r="9" spans="2:63" s="487" customFormat="1" x14ac:dyDescent="0.15">
      <c r="B9" s="487" t="s">
        <v>308</v>
      </c>
      <c r="C9" s="488">
        <f t="array" aca="1" ref="C9" ca="1">SUMPRODUCT(C$74:C$133,TRANSPOSE(SAP_Spreadsheet!$G$711:$BN$711))</f>
        <v>0</v>
      </c>
      <c r="D9" s="488">
        <f t="array" aca="1" ref="D9" ca="1">SUMPRODUCT(D$74:D$133,TRANSPOSE(SAP_Spreadsheet!$G$711:$BN$711))</f>
        <v>0</v>
      </c>
      <c r="E9" s="488">
        <f t="array" aca="1" ref="E9" ca="1">SUMPRODUCT(E$74:E$133,TRANSPOSE(SAP_Spreadsheet!$G$711:$BN$711))</f>
        <v>0</v>
      </c>
      <c r="F9" s="488">
        <f t="array" aca="1" ref="F9" ca="1">SUMPRODUCT(F$74:F$133,TRANSPOSE(SAP_Spreadsheet!$G$711:$BN$711))</f>
        <v>0</v>
      </c>
      <c r="G9" s="488">
        <f t="array" aca="1" ref="G9" ca="1">SUMPRODUCT(G$74:G$133,TRANSPOSE(SAP_Spreadsheet!$G$711:$BN$711))</f>
        <v>0</v>
      </c>
      <c r="H9" s="488">
        <f t="array" aca="1" ref="H9" ca="1">SUMPRODUCT(H$74:H$133,TRANSPOSE(SAP_Spreadsheet!$G$711:$BN$711))</f>
        <v>0</v>
      </c>
      <c r="I9" s="488">
        <f t="array" aca="1" ref="I9" ca="1">SUMPRODUCT(I$74:I$133,TRANSPOSE(SAP_Spreadsheet!$G$711:$BN$711))</f>
        <v>0</v>
      </c>
      <c r="J9" s="488">
        <f t="array" aca="1" ref="J9" ca="1">SUMPRODUCT(J$74:J$133,TRANSPOSE(SAP_Spreadsheet!$G$711:$BN$711))</f>
        <v>0</v>
      </c>
      <c r="K9" s="488">
        <f t="array" aca="1" ref="K9" ca="1">SUMPRODUCT(K$74:K$133,TRANSPOSE(SAP_Spreadsheet!$G$711:$BN$711))</f>
        <v>0</v>
      </c>
      <c r="L9" s="488">
        <f t="array" aca="1" ref="L9" ca="1">SUMPRODUCT(L$74:L$133,TRANSPOSE(SAP_Spreadsheet!$G$711:$BN$711))</f>
        <v>0</v>
      </c>
      <c r="M9" s="488">
        <f t="array" aca="1" ref="M9" ca="1">SUMPRODUCT(M$74:M$133,TRANSPOSE(SAP_Spreadsheet!$G$711:$BN$711))</f>
        <v>0</v>
      </c>
      <c r="N9" s="488">
        <f t="array" aca="1" ref="N9" ca="1">SUMPRODUCT(N$74:N$133,TRANSPOSE(SAP_Spreadsheet!$G$711:$BN$711))</f>
        <v>0</v>
      </c>
      <c r="O9" s="488">
        <f t="array" aca="1" ref="O9" ca="1">SUMPRODUCT(O$74:O$133,TRANSPOSE(SAP_Spreadsheet!$G$711:$BN$711))</f>
        <v>0</v>
      </c>
      <c r="P9" s="488">
        <f t="array" aca="1" ref="P9" ca="1">SUMPRODUCT(P$74:P$133,TRANSPOSE(SAP_Spreadsheet!$G$711:$BN$711))</f>
        <v>0</v>
      </c>
      <c r="Q9" s="488">
        <f t="array" aca="1" ref="Q9" ca="1">SUMPRODUCT(Q$74:Q$133,TRANSPOSE(SAP_Spreadsheet!$G$711:$BN$711))</f>
        <v>0</v>
      </c>
      <c r="R9" s="488">
        <f t="array" aca="1" ref="R9" ca="1">SUMPRODUCT(R$74:R$133,TRANSPOSE(SAP_Spreadsheet!$G$711:$BN$711))</f>
        <v>0</v>
      </c>
      <c r="S9" s="488">
        <f t="array" aca="1" ref="S9" ca="1">SUMPRODUCT(S$74:S$133,TRANSPOSE(SAP_Spreadsheet!$G$711:$BN$711))</f>
        <v>0</v>
      </c>
      <c r="T9" s="488">
        <f t="array" aca="1" ref="T9" ca="1">SUMPRODUCT(T$74:T$133,TRANSPOSE(SAP_Spreadsheet!$G$711:$BN$711))</f>
        <v>0</v>
      </c>
      <c r="U9" s="488">
        <f t="array" aca="1" ref="U9" ca="1">SUMPRODUCT(U$74:U$133,TRANSPOSE(SAP_Spreadsheet!$G$711:$BN$711))</f>
        <v>0</v>
      </c>
      <c r="V9" s="488">
        <f t="array" aca="1" ref="V9" ca="1">SUMPRODUCT(V$74:V$133,TRANSPOSE(SAP_Spreadsheet!$G$711:$BN$711))</f>
        <v>0</v>
      </c>
      <c r="W9" s="488">
        <f t="array" aca="1" ref="W9" ca="1">SUMPRODUCT(W$74:W$133,TRANSPOSE(SAP_Spreadsheet!$G$711:$BN$711))</f>
        <v>0</v>
      </c>
      <c r="X9" s="488">
        <f t="array" aca="1" ref="X9" ca="1">SUMPRODUCT(X$74:X$133,TRANSPOSE(SAP_Spreadsheet!$G$711:$BN$711))</f>
        <v>0</v>
      </c>
      <c r="Y9" s="488">
        <f t="array" aca="1" ref="Y9" ca="1">SUMPRODUCT(Y$74:Y$133,TRANSPOSE(SAP_Spreadsheet!$G$711:$BN$711))</f>
        <v>0</v>
      </c>
      <c r="Z9" s="488">
        <f t="array" aca="1" ref="Z9" ca="1">SUMPRODUCT(Z$74:Z$133,TRANSPOSE(SAP_Spreadsheet!$G$711:$BN$711))</f>
        <v>0</v>
      </c>
      <c r="AA9" s="488">
        <f t="array" aca="1" ref="AA9" ca="1">SUMPRODUCT(AA$74:AA$133,TRANSPOSE(SAP_Spreadsheet!$G$711:$BN$711))</f>
        <v>0</v>
      </c>
      <c r="AB9" s="488">
        <f t="array" aca="1" ref="AB9" ca="1">SUMPRODUCT(AB$74:AB$133,TRANSPOSE(SAP_Spreadsheet!$G$711:$BN$711))</f>
        <v>0</v>
      </c>
      <c r="AC9" s="488">
        <f t="array" aca="1" ref="AC9" ca="1">SUMPRODUCT(AC$74:AC$133,TRANSPOSE(SAP_Spreadsheet!$G$711:$BN$711))</f>
        <v>0</v>
      </c>
      <c r="AD9" s="488">
        <f t="array" aca="1" ref="AD9" ca="1">SUMPRODUCT(AD$74:AD$133,TRANSPOSE(SAP_Spreadsheet!$G$711:$BN$711))</f>
        <v>0</v>
      </c>
      <c r="AE9" s="488">
        <f t="array" aca="1" ref="AE9" ca="1">SUMPRODUCT(AE$74:AE$133,TRANSPOSE(SAP_Spreadsheet!$G$711:$BN$711))</f>
        <v>0</v>
      </c>
      <c r="AF9" s="488">
        <f t="array" aca="1" ref="AF9" ca="1">SUMPRODUCT(AF$74:AF$133,TRANSPOSE(SAP_Spreadsheet!$G$711:$BN$711))</f>
        <v>0</v>
      </c>
      <c r="AG9" s="488">
        <f t="array" aca="1" ref="AG9" ca="1">SUMPRODUCT(AG$74:AG$133,TRANSPOSE(SAP_Spreadsheet!$G$711:$BN$711))</f>
        <v>0</v>
      </c>
      <c r="AH9" s="488">
        <f t="array" aca="1" ref="AH9" ca="1">SUMPRODUCT(AH$74:AH$133,TRANSPOSE(SAP_Spreadsheet!$G$711:$BN$711))</f>
        <v>0</v>
      </c>
      <c r="AI9" s="488">
        <f t="array" aca="1" ref="AI9" ca="1">SUMPRODUCT(AI$74:AI$133,TRANSPOSE(SAP_Spreadsheet!$G$711:$BN$711))</f>
        <v>0</v>
      </c>
      <c r="AJ9" s="488">
        <f t="array" aca="1" ref="AJ9" ca="1">SUMPRODUCT(AJ$74:AJ$133,TRANSPOSE(SAP_Spreadsheet!$G$711:$BN$711))</f>
        <v>0</v>
      </c>
      <c r="AK9" s="488">
        <f t="array" aca="1" ref="AK9" ca="1">SUMPRODUCT(AK$74:AK$133,TRANSPOSE(SAP_Spreadsheet!$G$711:$BN$711))</f>
        <v>0</v>
      </c>
      <c r="AL9" s="488">
        <f t="array" aca="1" ref="AL9" ca="1">SUMPRODUCT(AL$74:AL$133,TRANSPOSE(SAP_Spreadsheet!$G$711:$BN$711))</f>
        <v>0</v>
      </c>
      <c r="AM9" s="488">
        <f t="array" aca="1" ref="AM9" ca="1">SUMPRODUCT(AM$74:AM$133,TRANSPOSE(SAP_Spreadsheet!$G$711:$BN$711))</f>
        <v>0</v>
      </c>
      <c r="AN9" s="488">
        <f t="array" aca="1" ref="AN9" ca="1">SUMPRODUCT(AN$74:AN$133,TRANSPOSE(SAP_Spreadsheet!$G$711:$BN$711))</f>
        <v>0</v>
      </c>
      <c r="AO9" s="488">
        <f t="array" aca="1" ref="AO9" ca="1">SUMPRODUCT(AO$74:AO$133,TRANSPOSE(SAP_Spreadsheet!$G$711:$BN$711))</f>
        <v>0</v>
      </c>
      <c r="AP9" s="488">
        <f t="array" aca="1" ref="AP9" ca="1">SUMPRODUCT(AP$74:AP$133,TRANSPOSE(SAP_Spreadsheet!$G$711:$BN$711))</f>
        <v>0</v>
      </c>
      <c r="AQ9" s="488">
        <f t="array" aca="1" ref="AQ9" ca="1">SUMPRODUCT(AQ$74:AQ$133,TRANSPOSE(SAP_Spreadsheet!$G$711:$BN$711))</f>
        <v>0</v>
      </c>
      <c r="AR9" s="488">
        <f t="array" aca="1" ref="AR9" ca="1">SUMPRODUCT(AR$74:AR$133,TRANSPOSE(SAP_Spreadsheet!$G$711:$BN$711))</f>
        <v>0</v>
      </c>
      <c r="AS9" s="488">
        <f t="array" aca="1" ref="AS9" ca="1">SUMPRODUCT(AS$74:AS$133,TRANSPOSE(SAP_Spreadsheet!$G$711:$BN$711))</f>
        <v>0</v>
      </c>
      <c r="AT9" s="488">
        <f t="array" aca="1" ref="AT9" ca="1">SUMPRODUCT(AT$74:AT$133,TRANSPOSE(SAP_Spreadsheet!$G$711:$BN$711))</f>
        <v>0</v>
      </c>
      <c r="AU9" s="488">
        <f t="array" aca="1" ref="AU9" ca="1">SUMPRODUCT(AU$74:AU$133,TRANSPOSE(SAP_Spreadsheet!$G$711:$BN$711))</f>
        <v>0</v>
      </c>
      <c r="AV9" s="488">
        <f t="array" aca="1" ref="AV9" ca="1">SUMPRODUCT(AV$74:AV$133,TRANSPOSE(SAP_Spreadsheet!$G$711:$BN$711))</f>
        <v>0</v>
      </c>
      <c r="AW9" s="488">
        <f t="array" aca="1" ref="AW9" ca="1">SUMPRODUCT(AW$74:AW$133,TRANSPOSE(SAP_Spreadsheet!$G$711:$BN$711))</f>
        <v>0</v>
      </c>
      <c r="AX9" s="488">
        <f t="array" aca="1" ref="AX9" ca="1">SUMPRODUCT(AX$74:AX$133,TRANSPOSE(SAP_Spreadsheet!$G$711:$BN$711))</f>
        <v>0</v>
      </c>
      <c r="AY9" s="488">
        <f t="array" aca="1" ref="AY9" ca="1">SUMPRODUCT(AY$74:AY$133,TRANSPOSE(SAP_Spreadsheet!$G$711:$BN$711))</f>
        <v>0</v>
      </c>
      <c r="AZ9" s="488">
        <f t="array" aca="1" ref="AZ9" ca="1">SUMPRODUCT(AZ$74:AZ$133,TRANSPOSE(SAP_Spreadsheet!$G$711:$BN$711))</f>
        <v>0</v>
      </c>
      <c r="BA9" s="488">
        <f t="array" aca="1" ref="BA9" ca="1">SUMPRODUCT(BA$74:BA$133,TRANSPOSE(SAP_Spreadsheet!$G$711:$BN$711))</f>
        <v>0</v>
      </c>
      <c r="BB9" s="488">
        <f t="array" aca="1" ref="BB9" ca="1">SUMPRODUCT(BB$74:BB$133,TRANSPOSE(SAP_Spreadsheet!$G$711:$BN$711))</f>
        <v>0</v>
      </c>
      <c r="BC9" s="488">
        <f t="array" aca="1" ref="BC9" ca="1">SUMPRODUCT(BC$74:BC$133,TRANSPOSE(SAP_Spreadsheet!$G$711:$BN$711))</f>
        <v>0</v>
      </c>
      <c r="BD9" s="488">
        <f t="array" aca="1" ref="BD9" ca="1">SUMPRODUCT(BD$74:BD$133,TRANSPOSE(SAP_Spreadsheet!$G$711:$BN$711))</f>
        <v>0</v>
      </c>
      <c r="BE9" s="488">
        <f t="array" aca="1" ref="BE9" ca="1">SUMPRODUCT(BE$74:BE$133,TRANSPOSE(SAP_Spreadsheet!$G$711:$BN$711))</f>
        <v>0</v>
      </c>
      <c r="BF9" s="488">
        <f t="array" aca="1" ref="BF9" ca="1">SUMPRODUCT(BF$74:BF$133,TRANSPOSE(SAP_Spreadsheet!$G$711:$BN$711))</f>
        <v>0</v>
      </c>
      <c r="BG9" s="488">
        <f t="array" aca="1" ref="BG9" ca="1">SUMPRODUCT(BG$74:BG$133,TRANSPOSE(SAP_Spreadsheet!$G$711:$BN$711))</f>
        <v>0</v>
      </c>
      <c r="BH9" s="488">
        <f t="array" aca="1" ref="BH9" ca="1">SUMPRODUCT(BH$74:BH$133,TRANSPOSE(SAP_Spreadsheet!$G$711:$BN$711))</f>
        <v>0</v>
      </c>
      <c r="BI9" s="488">
        <f t="array" aca="1" ref="BI9" ca="1">SUMPRODUCT(BI$74:BI$133,TRANSPOSE(SAP_Spreadsheet!$G$711:$BN$711))</f>
        <v>0</v>
      </c>
      <c r="BJ9" s="488">
        <f t="array" aca="1" ref="BJ9" ca="1">SUMPRODUCT(BJ$74:BJ$133,TRANSPOSE(SAP_Spreadsheet!$G$711:$BN$711))</f>
        <v>0</v>
      </c>
      <c r="BK9" s="489"/>
    </row>
    <row r="10" spans="2:63" s="493" customFormat="1" hidden="1" x14ac:dyDescent="0.15">
      <c r="B10" s="490" t="s">
        <v>615</v>
      </c>
      <c r="C10" s="491">
        <f t="shared" ref="C10:BJ10" ca="1" si="2">C9-C11-C14</f>
        <v>0</v>
      </c>
      <c r="D10" s="492">
        <f t="shared" ca="1" si="2"/>
        <v>0</v>
      </c>
      <c r="E10" s="492">
        <f t="shared" ca="1" si="2"/>
        <v>0</v>
      </c>
      <c r="F10" s="492">
        <f t="shared" ca="1" si="2"/>
        <v>0</v>
      </c>
      <c r="G10" s="492">
        <f t="shared" ca="1" si="2"/>
        <v>0</v>
      </c>
      <c r="H10" s="492">
        <f t="shared" ca="1" si="2"/>
        <v>0</v>
      </c>
      <c r="I10" s="492">
        <f t="shared" ca="1" si="2"/>
        <v>0</v>
      </c>
      <c r="J10" s="492">
        <f t="shared" ca="1" si="2"/>
        <v>0</v>
      </c>
      <c r="K10" s="492">
        <f t="shared" ca="1" si="2"/>
        <v>0</v>
      </c>
      <c r="L10" s="492">
        <f t="shared" ca="1" si="2"/>
        <v>0</v>
      </c>
      <c r="M10" s="492">
        <f t="shared" ca="1" si="2"/>
        <v>0</v>
      </c>
      <c r="N10" s="492">
        <f t="shared" ca="1" si="2"/>
        <v>0</v>
      </c>
      <c r="O10" s="492">
        <f t="shared" ca="1" si="2"/>
        <v>0</v>
      </c>
      <c r="P10" s="492">
        <f t="shared" ca="1" si="2"/>
        <v>0</v>
      </c>
      <c r="Q10" s="492">
        <f t="shared" ca="1" si="2"/>
        <v>0</v>
      </c>
      <c r="R10" s="492">
        <f t="shared" ca="1" si="2"/>
        <v>0</v>
      </c>
      <c r="S10" s="492">
        <f t="shared" ca="1" si="2"/>
        <v>0</v>
      </c>
      <c r="T10" s="492">
        <f t="shared" ca="1" si="2"/>
        <v>0</v>
      </c>
      <c r="U10" s="492">
        <f t="shared" ca="1" si="2"/>
        <v>0</v>
      </c>
      <c r="V10" s="492">
        <f t="shared" ca="1" si="2"/>
        <v>0</v>
      </c>
      <c r="W10" s="492">
        <f t="shared" ca="1" si="2"/>
        <v>0</v>
      </c>
      <c r="X10" s="492">
        <f t="shared" ca="1" si="2"/>
        <v>0</v>
      </c>
      <c r="Y10" s="492">
        <f t="shared" ca="1" si="2"/>
        <v>0</v>
      </c>
      <c r="Z10" s="492">
        <f t="shared" ca="1" si="2"/>
        <v>0</v>
      </c>
      <c r="AA10" s="492">
        <f t="shared" ca="1" si="2"/>
        <v>0</v>
      </c>
      <c r="AB10" s="492">
        <f t="shared" ca="1" si="2"/>
        <v>0</v>
      </c>
      <c r="AC10" s="492">
        <f t="shared" ca="1" si="2"/>
        <v>0</v>
      </c>
      <c r="AD10" s="492">
        <f t="shared" ca="1" si="2"/>
        <v>0</v>
      </c>
      <c r="AE10" s="492">
        <f t="shared" ca="1" si="2"/>
        <v>0</v>
      </c>
      <c r="AF10" s="492">
        <f t="shared" ca="1" si="2"/>
        <v>0</v>
      </c>
      <c r="AG10" s="492">
        <f t="shared" ca="1" si="2"/>
        <v>0</v>
      </c>
      <c r="AH10" s="492">
        <f t="shared" ca="1" si="2"/>
        <v>0</v>
      </c>
      <c r="AI10" s="492">
        <f t="shared" ca="1" si="2"/>
        <v>0</v>
      </c>
      <c r="AJ10" s="492">
        <f t="shared" ca="1" si="2"/>
        <v>0</v>
      </c>
      <c r="AK10" s="492">
        <f t="shared" ca="1" si="2"/>
        <v>0</v>
      </c>
      <c r="AL10" s="492">
        <f t="shared" ca="1" si="2"/>
        <v>0</v>
      </c>
      <c r="AM10" s="492">
        <f t="shared" ca="1" si="2"/>
        <v>0</v>
      </c>
      <c r="AN10" s="492">
        <f t="shared" ca="1" si="2"/>
        <v>0</v>
      </c>
      <c r="AO10" s="492">
        <f t="shared" ca="1" si="2"/>
        <v>0</v>
      </c>
      <c r="AP10" s="492">
        <f t="shared" ca="1" si="2"/>
        <v>0</v>
      </c>
      <c r="AQ10" s="492">
        <f t="shared" ca="1" si="2"/>
        <v>0</v>
      </c>
      <c r="AR10" s="492">
        <f t="shared" ca="1" si="2"/>
        <v>0</v>
      </c>
      <c r="AS10" s="492">
        <f t="shared" ca="1" si="2"/>
        <v>0</v>
      </c>
      <c r="AT10" s="492">
        <f t="shared" ca="1" si="2"/>
        <v>0</v>
      </c>
      <c r="AU10" s="492">
        <f t="shared" ca="1" si="2"/>
        <v>0</v>
      </c>
      <c r="AV10" s="492">
        <f t="shared" ca="1" si="2"/>
        <v>0</v>
      </c>
      <c r="AW10" s="492">
        <f t="shared" ca="1" si="2"/>
        <v>0</v>
      </c>
      <c r="AX10" s="492">
        <f t="shared" ca="1" si="2"/>
        <v>0</v>
      </c>
      <c r="AY10" s="492">
        <f t="shared" ca="1" si="2"/>
        <v>0</v>
      </c>
      <c r="AZ10" s="492">
        <f t="shared" ca="1" si="2"/>
        <v>0</v>
      </c>
      <c r="BA10" s="492">
        <f t="shared" ca="1" si="2"/>
        <v>0</v>
      </c>
      <c r="BB10" s="492">
        <f t="shared" ca="1" si="2"/>
        <v>0</v>
      </c>
      <c r="BC10" s="492">
        <f t="shared" ca="1" si="2"/>
        <v>0</v>
      </c>
      <c r="BD10" s="492">
        <f t="shared" ca="1" si="2"/>
        <v>0</v>
      </c>
      <c r="BE10" s="492">
        <f t="shared" ca="1" si="2"/>
        <v>0</v>
      </c>
      <c r="BF10" s="492">
        <f t="shared" ca="1" si="2"/>
        <v>0</v>
      </c>
      <c r="BG10" s="492">
        <f t="shared" ca="1" si="2"/>
        <v>0</v>
      </c>
      <c r="BH10" s="492">
        <f t="shared" ca="1" si="2"/>
        <v>0</v>
      </c>
      <c r="BI10" s="492">
        <f t="shared" ca="1" si="2"/>
        <v>0</v>
      </c>
      <c r="BJ10" s="492">
        <f t="shared" ca="1" si="2"/>
        <v>0</v>
      </c>
    </row>
    <row r="11" spans="2:63" s="487" customFormat="1" collapsed="1" x14ac:dyDescent="0.15">
      <c r="B11" s="494" t="s">
        <v>309</v>
      </c>
      <c r="C11" s="488">
        <f t="array" aca="1" ref="C11" ca="1">SUMPRODUCT(C$74:C$133,TRANSPOSE(SAP_Spreadsheet!$G$674:$BN$674))</f>
        <v>0</v>
      </c>
      <c r="D11" s="488">
        <f t="array" aca="1" ref="D11" ca="1">SUMPRODUCT(D$74:D$133,TRANSPOSE(SAP_Spreadsheet!$G$674:$BN$674))</f>
        <v>0</v>
      </c>
      <c r="E11" s="488">
        <f t="array" aca="1" ref="E11" ca="1">SUMPRODUCT(E$74:E$133,TRANSPOSE(SAP_Spreadsheet!$G$674:$BN$674))</f>
        <v>0</v>
      </c>
      <c r="F11" s="488">
        <f t="array" aca="1" ref="F11" ca="1">SUMPRODUCT(F$74:F$133,TRANSPOSE(SAP_Spreadsheet!$G$674:$BN$674))</f>
        <v>0</v>
      </c>
      <c r="G11" s="488">
        <f t="array" aca="1" ref="G11" ca="1">SUMPRODUCT(G$74:G$133,TRANSPOSE(SAP_Spreadsheet!$G$674:$BN$674))</f>
        <v>0</v>
      </c>
      <c r="H11" s="488">
        <f t="array" aca="1" ref="H11" ca="1">SUMPRODUCT(H$74:H$133,TRANSPOSE(SAP_Spreadsheet!$G$674:$BN$674))</f>
        <v>0</v>
      </c>
      <c r="I11" s="488">
        <f t="array" aca="1" ref="I11" ca="1">SUMPRODUCT(I$74:I$133,TRANSPOSE(SAP_Spreadsheet!$G$674:$BN$674))</f>
        <v>0</v>
      </c>
      <c r="J11" s="488">
        <f t="array" aca="1" ref="J11" ca="1">SUMPRODUCT(J$74:J$133,TRANSPOSE(SAP_Spreadsheet!$G$674:$BN$674))</f>
        <v>0</v>
      </c>
      <c r="K11" s="488">
        <f t="array" aca="1" ref="K11" ca="1">SUMPRODUCT(K$74:K$133,TRANSPOSE(SAP_Spreadsheet!$G$674:$BN$674))</f>
        <v>0</v>
      </c>
      <c r="L11" s="488">
        <f t="array" aca="1" ref="L11" ca="1">SUMPRODUCT(L$74:L$133,TRANSPOSE(SAP_Spreadsheet!$G$674:$BN$674))</f>
        <v>0</v>
      </c>
      <c r="M11" s="488">
        <f t="array" aca="1" ref="M11" ca="1">SUMPRODUCT(M$74:M$133,TRANSPOSE(SAP_Spreadsheet!$G$674:$BN$674))</f>
        <v>0</v>
      </c>
      <c r="N11" s="488">
        <f t="array" aca="1" ref="N11" ca="1">SUMPRODUCT(N$74:N$133,TRANSPOSE(SAP_Spreadsheet!$G$674:$BN$674))</f>
        <v>0</v>
      </c>
      <c r="O11" s="488">
        <f t="array" aca="1" ref="O11" ca="1">SUMPRODUCT(O$74:O$133,TRANSPOSE(SAP_Spreadsheet!$G$674:$BN$674))</f>
        <v>0</v>
      </c>
      <c r="P11" s="488">
        <f t="array" aca="1" ref="P11" ca="1">SUMPRODUCT(P$74:P$133,TRANSPOSE(SAP_Spreadsheet!$G$674:$BN$674))</f>
        <v>0</v>
      </c>
      <c r="Q11" s="488">
        <f t="array" aca="1" ref="Q11" ca="1">SUMPRODUCT(Q$74:Q$133,TRANSPOSE(SAP_Spreadsheet!$G$674:$BN$674))</f>
        <v>0</v>
      </c>
      <c r="R11" s="488">
        <f t="array" aca="1" ref="R11" ca="1">SUMPRODUCT(R$74:R$133,TRANSPOSE(SAP_Spreadsheet!$G$674:$BN$674))</f>
        <v>0</v>
      </c>
      <c r="S11" s="488">
        <f t="array" aca="1" ref="S11" ca="1">SUMPRODUCT(S$74:S$133,TRANSPOSE(SAP_Spreadsheet!$G$674:$BN$674))</f>
        <v>0</v>
      </c>
      <c r="T11" s="488">
        <f t="array" aca="1" ref="T11" ca="1">SUMPRODUCT(T$74:T$133,TRANSPOSE(SAP_Spreadsheet!$G$674:$BN$674))</f>
        <v>0</v>
      </c>
      <c r="U11" s="488">
        <f t="array" aca="1" ref="U11" ca="1">SUMPRODUCT(U$74:U$133,TRANSPOSE(SAP_Spreadsheet!$G$674:$BN$674))</f>
        <v>0</v>
      </c>
      <c r="V11" s="488">
        <f t="array" aca="1" ref="V11" ca="1">SUMPRODUCT(V$74:V$133,TRANSPOSE(SAP_Spreadsheet!$G$674:$BN$674))</f>
        <v>0</v>
      </c>
      <c r="W11" s="488">
        <f t="array" aca="1" ref="W11" ca="1">SUMPRODUCT(W$74:W$133,TRANSPOSE(SAP_Spreadsheet!$G$674:$BN$674))</f>
        <v>0</v>
      </c>
      <c r="X11" s="488">
        <f t="array" aca="1" ref="X11" ca="1">SUMPRODUCT(X$74:X$133,TRANSPOSE(SAP_Spreadsheet!$G$674:$BN$674))</f>
        <v>0</v>
      </c>
      <c r="Y11" s="488">
        <f t="array" aca="1" ref="Y11" ca="1">SUMPRODUCT(Y$74:Y$133,TRANSPOSE(SAP_Spreadsheet!$G$674:$BN$674))</f>
        <v>0</v>
      </c>
      <c r="Z11" s="488">
        <f t="array" aca="1" ref="Z11" ca="1">SUMPRODUCT(Z$74:Z$133,TRANSPOSE(SAP_Spreadsheet!$G$674:$BN$674))</f>
        <v>0</v>
      </c>
      <c r="AA11" s="488">
        <f t="array" aca="1" ref="AA11" ca="1">SUMPRODUCT(AA$74:AA$133,TRANSPOSE(SAP_Spreadsheet!$G$674:$BN$674))</f>
        <v>0</v>
      </c>
      <c r="AB11" s="488">
        <f t="array" aca="1" ref="AB11" ca="1">SUMPRODUCT(AB$74:AB$133,TRANSPOSE(SAP_Spreadsheet!$G$674:$BN$674))</f>
        <v>0</v>
      </c>
      <c r="AC11" s="488">
        <f t="array" aca="1" ref="AC11" ca="1">SUMPRODUCT(AC$74:AC$133,TRANSPOSE(SAP_Spreadsheet!$G$674:$BN$674))</f>
        <v>0</v>
      </c>
      <c r="AD11" s="488">
        <f t="array" aca="1" ref="AD11" ca="1">SUMPRODUCT(AD$74:AD$133,TRANSPOSE(SAP_Spreadsheet!$G$674:$BN$674))</f>
        <v>0</v>
      </c>
      <c r="AE11" s="488">
        <f t="array" aca="1" ref="AE11" ca="1">SUMPRODUCT(AE$74:AE$133,TRANSPOSE(SAP_Spreadsheet!$G$674:$BN$674))</f>
        <v>0</v>
      </c>
      <c r="AF11" s="488">
        <f t="array" aca="1" ref="AF11" ca="1">SUMPRODUCT(AF$74:AF$133,TRANSPOSE(SAP_Spreadsheet!$G$674:$BN$674))</f>
        <v>0</v>
      </c>
      <c r="AG11" s="488">
        <f t="array" aca="1" ref="AG11" ca="1">SUMPRODUCT(AG$74:AG$133,TRANSPOSE(SAP_Spreadsheet!$G$674:$BN$674))</f>
        <v>0</v>
      </c>
      <c r="AH11" s="488">
        <f t="array" aca="1" ref="AH11" ca="1">SUMPRODUCT(AH$74:AH$133,TRANSPOSE(SAP_Spreadsheet!$G$674:$BN$674))</f>
        <v>0</v>
      </c>
      <c r="AI11" s="488">
        <f t="array" aca="1" ref="AI11" ca="1">SUMPRODUCT(AI$74:AI$133,TRANSPOSE(SAP_Spreadsheet!$G$674:$BN$674))</f>
        <v>0</v>
      </c>
      <c r="AJ11" s="488">
        <f t="array" aca="1" ref="AJ11" ca="1">SUMPRODUCT(AJ$74:AJ$133,TRANSPOSE(SAP_Spreadsheet!$G$674:$BN$674))</f>
        <v>0</v>
      </c>
      <c r="AK11" s="488">
        <f t="array" aca="1" ref="AK11" ca="1">SUMPRODUCT(AK$74:AK$133,TRANSPOSE(SAP_Spreadsheet!$G$674:$BN$674))</f>
        <v>0</v>
      </c>
      <c r="AL11" s="488">
        <f t="array" aca="1" ref="AL11" ca="1">SUMPRODUCT(AL$74:AL$133,TRANSPOSE(SAP_Spreadsheet!$G$674:$BN$674))</f>
        <v>0</v>
      </c>
      <c r="AM11" s="488">
        <f t="array" aca="1" ref="AM11" ca="1">SUMPRODUCT(AM$74:AM$133,TRANSPOSE(SAP_Spreadsheet!$G$674:$BN$674))</f>
        <v>0</v>
      </c>
      <c r="AN11" s="488">
        <f t="array" aca="1" ref="AN11" ca="1">SUMPRODUCT(AN$74:AN$133,TRANSPOSE(SAP_Spreadsheet!$G$674:$BN$674))</f>
        <v>0</v>
      </c>
      <c r="AO11" s="488">
        <f t="array" aca="1" ref="AO11" ca="1">SUMPRODUCT(AO$74:AO$133,TRANSPOSE(SAP_Spreadsheet!$G$674:$BN$674))</f>
        <v>0</v>
      </c>
      <c r="AP11" s="488">
        <f t="array" aca="1" ref="AP11" ca="1">SUMPRODUCT(AP$74:AP$133,TRANSPOSE(SAP_Spreadsheet!$G$674:$BN$674))</f>
        <v>0</v>
      </c>
      <c r="AQ11" s="488">
        <f t="array" aca="1" ref="AQ11" ca="1">SUMPRODUCT(AQ$74:AQ$133,TRANSPOSE(SAP_Spreadsheet!$G$674:$BN$674))</f>
        <v>0</v>
      </c>
      <c r="AR11" s="488">
        <f t="array" aca="1" ref="AR11" ca="1">SUMPRODUCT(AR$74:AR$133,TRANSPOSE(SAP_Spreadsheet!$G$674:$BN$674))</f>
        <v>0</v>
      </c>
      <c r="AS11" s="488">
        <f t="array" aca="1" ref="AS11" ca="1">SUMPRODUCT(AS$74:AS$133,TRANSPOSE(SAP_Spreadsheet!$G$674:$BN$674))</f>
        <v>0</v>
      </c>
      <c r="AT11" s="488">
        <f t="array" aca="1" ref="AT11" ca="1">SUMPRODUCT(AT$74:AT$133,TRANSPOSE(SAP_Spreadsheet!$G$674:$BN$674))</f>
        <v>0</v>
      </c>
      <c r="AU11" s="488">
        <f t="array" aca="1" ref="AU11" ca="1">SUMPRODUCT(AU$74:AU$133,TRANSPOSE(SAP_Spreadsheet!$G$674:$BN$674))</f>
        <v>0</v>
      </c>
      <c r="AV11" s="488">
        <f t="array" aca="1" ref="AV11" ca="1">SUMPRODUCT(AV$74:AV$133,TRANSPOSE(SAP_Spreadsheet!$G$674:$BN$674))</f>
        <v>0</v>
      </c>
      <c r="AW11" s="488">
        <f t="array" aca="1" ref="AW11" ca="1">SUMPRODUCT(AW$74:AW$133,TRANSPOSE(SAP_Spreadsheet!$G$674:$BN$674))</f>
        <v>0</v>
      </c>
      <c r="AX11" s="488">
        <f t="array" aca="1" ref="AX11" ca="1">SUMPRODUCT(AX$74:AX$133,TRANSPOSE(SAP_Spreadsheet!$G$674:$BN$674))</f>
        <v>0</v>
      </c>
      <c r="AY11" s="488">
        <f t="array" aca="1" ref="AY11" ca="1">SUMPRODUCT(AY$74:AY$133,TRANSPOSE(SAP_Spreadsheet!$G$674:$BN$674))</f>
        <v>0</v>
      </c>
      <c r="AZ11" s="488">
        <f t="array" aca="1" ref="AZ11" ca="1">SUMPRODUCT(AZ$74:AZ$133,TRANSPOSE(SAP_Spreadsheet!$G$674:$BN$674))</f>
        <v>0</v>
      </c>
      <c r="BA11" s="488">
        <f t="array" aca="1" ref="BA11" ca="1">SUMPRODUCT(BA$74:BA$133,TRANSPOSE(SAP_Spreadsheet!$G$674:$BN$674))</f>
        <v>0</v>
      </c>
      <c r="BB11" s="488">
        <f t="array" aca="1" ref="BB11" ca="1">SUMPRODUCT(BB$74:BB$133,TRANSPOSE(SAP_Spreadsheet!$G$674:$BN$674))</f>
        <v>0</v>
      </c>
      <c r="BC11" s="488">
        <f t="array" aca="1" ref="BC11" ca="1">SUMPRODUCT(BC$74:BC$133,TRANSPOSE(SAP_Spreadsheet!$G$674:$BN$674))</f>
        <v>0</v>
      </c>
      <c r="BD11" s="488">
        <f t="array" aca="1" ref="BD11" ca="1">SUMPRODUCT(BD$74:BD$133,TRANSPOSE(SAP_Spreadsheet!$G$674:$BN$674))</f>
        <v>0</v>
      </c>
      <c r="BE11" s="488">
        <f t="array" aca="1" ref="BE11" ca="1">SUMPRODUCT(BE$74:BE$133,TRANSPOSE(SAP_Spreadsheet!$G$674:$BN$674))</f>
        <v>0</v>
      </c>
      <c r="BF11" s="488">
        <f t="array" aca="1" ref="BF11" ca="1">SUMPRODUCT(BF$74:BF$133,TRANSPOSE(SAP_Spreadsheet!$G$674:$BN$674))</f>
        <v>0</v>
      </c>
      <c r="BG11" s="488">
        <f t="array" aca="1" ref="BG11" ca="1">SUMPRODUCT(BG$74:BG$133,TRANSPOSE(SAP_Spreadsheet!$G$674:$BN$674))</f>
        <v>0</v>
      </c>
      <c r="BH11" s="488">
        <f t="array" aca="1" ref="BH11" ca="1">SUMPRODUCT(BH$74:BH$133,TRANSPOSE(SAP_Spreadsheet!$G$674:$BN$674))</f>
        <v>0</v>
      </c>
      <c r="BI11" s="488">
        <f t="array" aca="1" ref="BI11" ca="1">SUMPRODUCT(BI$74:BI$133,TRANSPOSE(SAP_Spreadsheet!$G$674:$BN$674))</f>
        <v>0</v>
      </c>
      <c r="BJ11" s="488">
        <f t="array" aca="1" ref="BJ11" ca="1">SUMPRODUCT(BJ$74:BJ$133,TRANSPOSE(SAP_Spreadsheet!$G$674:$BN$674))</f>
        <v>0</v>
      </c>
      <c r="BK11" s="489"/>
    </row>
    <row r="12" spans="2:63" s="489" customFormat="1" x14ac:dyDescent="0.15">
      <c r="B12" s="495" t="s">
        <v>334</v>
      </c>
      <c r="C12" s="496">
        <f t="array" aca="1" ref="C12" ca="1">SUMPRODUCT(C$74:C$133,TRANSPOSE(SAP_Spreadsheet!$G$670:$BN$670))</f>
        <v>0</v>
      </c>
      <c r="D12" s="496">
        <f t="array" aca="1" ref="D12" ca="1">SUMPRODUCT(D$74:D$133,TRANSPOSE(SAP_Spreadsheet!$G$670:$BN$670))</f>
        <v>0</v>
      </c>
      <c r="E12" s="496">
        <f t="array" aca="1" ref="E12" ca="1">SUMPRODUCT(E$74:E$133,TRANSPOSE(SAP_Spreadsheet!$G$670:$BN$670))</f>
        <v>0</v>
      </c>
      <c r="F12" s="496">
        <f t="array" aca="1" ref="F12" ca="1">SUMPRODUCT(F$74:F$133,TRANSPOSE(SAP_Spreadsheet!$G$670:$BN$670))</f>
        <v>0</v>
      </c>
      <c r="G12" s="496">
        <f t="array" aca="1" ref="G12" ca="1">SUMPRODUCT(G$74:G$133,TRANSPOSE(SAP_Spreadsheet!$G$670:$BN$670))</f>
        <v>0</v>
      </c>
      <c r="H12" s="496">
        <f t="array" aca="1" ref="H12" ca="1">SUMPRODUCT(H$74:H$133,TRANSPOSE(SAP_Spreadsheet!$G$670:$BN$670))</f>
        <v>0</v>
      </c>
      <c r="I12" s="496">
        <f t="array" aca="1" ref="I12" ca="1">SUMPRODUCT(I$74:I$133,TRANSPOSE(SAP_Spreadsheet!$G$670:$BN$670))</f>
        <v>0</v>
      </c>
      <c r="J12" s="496">
        <f t="array" aca="1" ref="J12" ca="1">SUMPRODUCT(J$74:J$133,TRANSPOSE(SAP_Spreadsheet!$G$670:$BN$670))</f>
        <v>0</v>
      </c>
      <c r="K12" s="496">
        <f t="array" aca="1" ref="K12" ca="1">SUMPRODUCT(K$74:K$133,TRANSPOSE(SAP_Spreadsheet!$G$670:$BN$670))</f>
        <v>0</v>
      </c>
      <c r="L12" s="496">
        <f t="array" aca="1" ref="L12" ca="1">SUMPRODUCT(L$74:L$133,TRANSPOSE(SAP_Spreadsheet!$G$670:$BN$670))</f>
        <v>0</v>
      </c>
      <c r="M12" s="496">
        <f t="array" aca="1" ref="M12" ca="1">SUMPRODUCT(M$74:M$133,TRANSPOSE(SAP_Spreadsheet!$G$670:$BN$670))</f>
        <v>0</v>
      </c>
      <c r="N12" s="496">
        <f t="array" aca="1" ref="N12" ca="1">SUMPRODUCT(N$74:N$133,TRANSPOSE(SAP_Spreadsheet!$G$670:$BN$670))</f>
        <v>0</v>
      </c>
      <c r="O12" s="496">
        <f t="array" aca="1" ref="O12" ca="1">SUMPRODUCT(O$74:O$133,TRANSPOSE(SAP_Spreadsheet!$G$670:$BN$670))</f>
        <v>0</v>
      </c>
      <c r="P12" s="496">
        <f t="array" aca="1" ref="P12" ca="1">SUMPRODUCT(P$74:P$133,TRANSPOSE(SAP_Spreadsheet!$G$670:$BN$670))</f>
        <v>0</v>
      </c>
      <c r="Q12" s="496">
        <f t="array" aca="1" ref="Q12" ca="1">SUMPRODUCT(Q$74:Q$133,TRANSPOSE(SAP_Spreadsheet!$G$670:$BN$670))</f>
        <v>0</v>
      </c>
      <c r="R12" s="496">
        <f t="array" aca="1" ref="R12" ca="1">SUMPRODUCT(R$74:R$133,TRANSPOSE(SAP_Spreadsheet!$G$670:$BN$670))</f>
        <v>0</v>
      </c>
      <c r="S12" s="496">
        <f t="array" aca="1" ref="S12" ca="1">SUMPRODUCT(S$74:S$133,TRANSPOSE(SAP_Spreadsheet!$G$670:$BN$670))</f>
        <v>0</v>
      </c>
      <c r="T12" s="496">
        <f t="array" aca="1" ref="T12" ca="1">SUMPRODUCT(T$74:T$133,TRANSPOSE(SAP_Spreadsheet!$G$670:$BN$670))</f>
        <v>0</v>
      </c>
      <c r="U12" s="496">
        <f t="array" aca="1" ref="U12" ca="1">SUMPRODUCT(U$74:U$133,TRANSPOSE(SAP_Spreadsheet!$G$670:$BN$670))</f>
        <v>0</v>
      </c>
      <c r="V12" s="496">
        <f t="array" aca="1" ref="V12" ca="1">SUMPRODUCT(V$74:V$133,TRANSPOSE(SAP_Spreadsheet!$G$670:$BN$670))</f>
        <v>0</v>
      </c>
      <c r="W12" s="496">
        <f t="array" aca="1" ref="W12" ca="1">SUMPRODUCT(W$74:W$133,TRANSPOSE(SAP_Spreadsheet!$G$670:$BN$670))</f>
        <v>0</v>
      </c>
      <c r="X12" s="496">
        <f t="array" aca="1" ref="X12" ca="1">SUMPRODUCT(X$74:X$133,TRANSPOSE(SAP_Spreadsheet!$G$670:$BN$670))</f>
        <v>0</v>
      </c>
      <c r="Y12" s="496">
        <f t="array" aca="1" ref="Y12" ca="1">SUMPRODUCT(Y$74:Y$133,TRANSPOSE(SAP_Spreadsheet!$G$670:$BN$670))</f>
        <v>0</v>
      </c>
      <c r="Z12" s="496">
        <f t="array" aca="1" ref="Z12" ca="1">SUMPRODUCT(Z$74:Z$133,TRANSPOSE(SAP_Spreadsheet!$G$670:$BN$670))</f>
        <v>0</v>
      </c>
      <c r="AA12" s="496">
        <f t="array" aca="1" ref="AA12" ca="1">SUMPRODUCT(AA$74:AA$133,TRANSPOSE(SAP_Spreadsheet!$G$670:$BN$670))</f>
        <v>0</v>
      </c>
      <c r="AB12" s="496">
        <f t="array" aca="1" ref="AB12" ca="1">SUMPRODUCT(AB$74:AB$133,TRANSPOSE(SAP_Spreadsheet!$G$670:$BN$670))</f>
        <v>0</v>
      </c>
      <c r="AC12" s="496">
        <f t="array" aca="1" ref="AC12" ca="1">SUMPRODUCT(AC$74:AC$133,TRANSPOSE(SAP_Spreadsheet!$G$670:$BN$670))</f>
        <v>0</v>
      </c>
      <c r="AD12" s="496">
        <f t="array" aca="1" ref="AD12" ca="1">SUMPRODUCT(AD$74:AD$133,TRANSPOSE(SAP_Spreadsheet!$G$670:$BN$670))</f>
        <v>0</v>
      </c>
      <c r="AE12" s="496">
        <f t="array" aca="1" ref="AE12" ca="1">SUMPRODUCT(AE$74:AE$133,TRANSPOSE(SAP_Spreadsheet!$G$670:$BN$670))</f>
        <v>0</v>
      </c>
      <c r="AF12" s="496">
        <f t="array" aca="1" ref="AF12" ca="1">SUMPRODUCT(AF$74:AF$133,TRANSPOSE(SAP_Spreadsheet!$G$670:$BN$670))</f>
        <v>0</v>
      </c>
      <c r="AG12" s="496">
        <f t="array" aca="1" ref="AG12" ca="1">SUMPRODUCT(AG$74:AG$133,TRANSPOSE(SAP_Spreadsheet!$G$670:$BN$670))</f>
        <v>0</v>
      </c>
      <c r="AH12" s="496">
        <f t="array" aca="1" ref="AH12" ca="1">SUMPRODUCT(AH$74:AH$133,TRANSPOSE(SAP_Spreadsheet!$G$670:$BN$670))</f>
        <v>0</v>
      </c>
      <c r="AI12" s="496">
        <f t="array" aca="1" ref="AI12" ca="1">SUMPRODUCT(AI$74:AI$133,TRANSPOSE(SAP_Spreadsheet!$G$670:$BN$670))</f>
        <v>0</v>
      </c>
      <c r="AJ12" s="496">
        <f t="array" aca="1" ref="AJ12" ca="1">SUMPRODUCT(AJ$74:AJ$133,TRANSPOSE(SAP_Spreadsheet!$G$670:$BN$670))</f>
        <v>0</v>
      </c>
      <c r="AK12" s="496">
        <f t="array" aca="1" ref="AK12" ca="1">SUMPRODUCT(AK$74:AK$133,TRANSPOSE(SAP_Spreadsheet!$G$670:$BN$670))</f>
        <v>0</v>
      </c>
      <c r="AL12" s="496">
        <f t="array" aca="1" ref="AL12" ca="1">SUMPRODUCT(AL$74:AL$133,TRANSPOSE(SAP_Spreadsheet!$G$670:$BN$670))</f>
        <v>0</v>
      </c>
      <c r="AM12" s="496">
        <f t="array" aca="1" ref="AM12" ca="1">SUMPRODUCT(AM$74:AM$133,TRANSPOSE(SAP_Spreadsheet!$G$670:$BN$670))</f>
        <v>0</v>
      </c>
      <c r="AN12" s="496">
        <f t="array" aca="1" ref="AN12" ca="1">SUMPRODUCT(AN$74:AN$133,TRANSPOSE(SAP_Spreadsheet!$G$670:$BN$670))</f>
        <v>0</v>
      </c>
      <c r="AO12" s="496">
        <f t="array" aca="1" ref="AO12" ca="1">SUMPRODUCT(AO$74:AO$133,TRANSPOSE(SAP_Spreadsheet!$G$670:$BN$670))</f>
        <v>0</v>
      </c>
      <c r="AP12" s="496">
        <f t="array" aca="1" ref="AP12" ca="1">SUMPRODUCT(AP$74:AP$133,TRANSPOSE(SAP_Spreadsheet!$G$670:$BN$670))</f>
        <v>0</v>
      </c>
      <c r="AQ12" s="496">
        <f t="array" aca="1" ref="AQ12" ca="1">SUMPRODUCT(AQ$74:AQ$133,TRANSPOSE(SAP_Spreadsheet!$G$670:$BN$670))</f>
        <v>0</v>
      </c>
      <c r="AR12" s="496">
        <f t="array" aca="1" ref="AR12" ca="1">SUMPRODUCT(AR$74:AR$133,TRANSPOSE(SAP_Spreadsheet!$G$670:$BN$670))</f>
        <v>0</v>
      </c>
      <c r="AS12" s="496">
        <f t="array" aca="1" ref="AS12" ca="1">SUMPRODUCT(AS$74:AS$133,TRANSPOSE(SAP_Spreadsheet!$G$670:$BN$670))</f>
        <v>0</v>
      </c>
      <c r="AT12" s="496">
        <f t="array" aca="1" ref="AT12" ca="1">SUMPRODUCT(AT$74:AT$133,TRANSPOSE(SAP_Spreadsheet!$G$670:$BN$670))</f>
        <v>0</v>
      </c>
      <c r="AU12" s="496">
        <f t="array" aca="1" ref="AU12" ca="1">SUMPRODUCT(AU$74:AU$133,TRANSPOSE(SAP_Spreadsheet!$G$670:$BN$670))</f>
        <v>0</v>
      </c>
      <c r="AV12" s="496">
        <f t="array" aca="1" ref="AV12" ca="1">SUMPRODUCT(AV$74:AV$133,TRANSPOSE(SAP_Spreadsheet!$G$670:$BN$670))</f>
        <v>0</v>
      </c>
      <c r="AW12" s="496">
        <f t="array" aca="1" ref="AW12" ca="1">SUMPRODUCT(AW$74:AW$133,TRANSPOSE(SAP_Spreadsheet!$G$670:$BN$670))</f>
        <v>0</v>
      </c>
      <c r="AX12" s="496">
        <f t="array" aca="1" ref="AX12" ca="1">SUMPRODUCT(AX$74:AX$133,TRANSPOSE(SAP_Spreadsheet!$G$670:$BN$670))</f>
        <v>0</v>
      </c>
      <c r="AY12" s="496">
        <f t="array" aca="1" ref="AY12" ca="1">SUMPRODUCT(AY$74:AY$133,TRANSPOSE(SAP_Spreadsheet!$G$670:$BN$670))</f>
        <v>0</v>
      </c>
      <c r="AZ12" s="496">
        <f t="array" aca="1" ref="AZ12" ca="1">SUMPRODUCT(AZ$74:AZ$133,TRANSPOSE(SAP_Spreadsheet!$G$670:$BN$670))</f>
        <v>0</v>
      </c>
      <c r="BA12" s="496">
        <f t="array" aca="1" ref="BA12" ca="1">SUMPRODUCT(BA$74:BA$133,TRANSPOSE(SAP_Spreadsheet!$G$670:$BN$670))</f>
        <v>0</v>
      </c>
      <c r="BB12" s="496">
        <f t="array" aca="1" ref="BB12" ca="1">SUMPRODUCT(BB$74:BB$133,TRANSPOSE(SAP_Spreadsheet!$G$670:$BN$670))</f>
        <v>0</v>
      </c>
      <c r="BC12" s="496">
        <f t="array" aca="1" ref="BC12" ca="1">SUMPRODUCT(BC$74:BC$133,TRANSPOSE(SAP_Spreadsheet!$G$670:$BN$670))</f>
        <v>0</v>
      </c>
      <c r="BD12" s="496">
        <f t="array" aca="1" ref="BD12" ca="1">SUMPRODUCT(BD$74:BD$133,TRANSPOSE(SAP_Spreadsheet!$G$670:$BN$670))</f>
        <v>0</v>
      </c>
      <c r="BE12" s="496">
        <f t="array" aca="1" ref="BE12" ca="1">SUMPRODUCT(BE$74:BE$133,TRANSPOSE(SAP_Spreadsheet!$G$670:$BN$670))</f>
        <v>0</v>
      </c>
      <c r="BF12" s="496">
        <f t="array" aca="1" ref="BF12" ca="1">SUMPRODUCT(BF$74:BF$133,TRANSPOSE(SAP_Spreadsheet!$G$670:$BN$670))</f>
        <v>0</v>
      </c>
      <c r="BG12" s="496">
        <f t="array" aca="1" ref="BG12" ca="1">SUMPRODUCT(BG$74:BG$133,TRANSPOSE(SAP_Spreadsheet!$G$670:$BN$670))</f>
        <v>0</v>
      </c>
      <c r="BH12" s="496">
        <f t="array" aca="1" ref="BH12" ca="1">SUMPRODUCT(BH$74:BH$133,TRANSPOSE(SAP_Spreadsheet!$G$670:$BN$670))</f>
        <v>0</v>
      </c>
      <c r="BI12" s="496">
        <f t="array" aca="1" ref="BI12" ca="1">SUMPRODUCT(BI$74:BI$133,TRANSPOSE(SAP_Spreadsheet!$G$670:$BN$670))</f>
        <v>0</v>
      </c>
      <c r="BJ12" s="496">
        <f t="array" aca="1" ref="BJ12" ca="1">SUMPRODUCT(BJ$74:BJ$133,TRANSPOSE(SAP_Spreadsheet!$G$670:$BN$670))</f>
        <v>0</v>
      </c>
    </row>
    <row r="13" spans="2:63" s="489" customFormat="1" x14ac:dyDescent="0.15">
      <c r="B13" s="495" t="s">
        <v>335</v>
      </c>
      <c r="C13" s="496">
        <f t="array" aca="1" ref="C13" ca="1">SUMPRODUCT(C$74:C$133,TRANSPOSE(SAP_Spreadsheet!$G$673:$BN$673))</f>
        <v>0</v>
      </c>
      <c r="D13" s="496">
        <f t="array" aca="1" ref="D13" ca="1">SUMPRODUCT(D$74:D$133,TRANSPOSE(SAP_Spreadsheet!$G$673:$BN$673))</f>
        <v>0</v>
      </c>
      <c r="E13" s="496">
        <f t="array" aca="1" ref="E13" ca="1">SUMPRODUCT(E$74:E$133,TRANSPOSE(SAP_Spreadsheet!$G$673:$BN$673))</f>
        <v>0</v>
      </c>
      <c r="F13" s="496">
        <f t="array" aca="1" ref="F13" ca="1">SUMPRODUCT(F$74:F$133,TRANSPOSE(SAP_Spreadsheet!$G$673:$BN$673))</f>
        <v>0</v>
      </c>
      <c r="G13" s="496">
        <f t="array" aca="1" ref="G13" ca="1">SUMPRODUCT(G$74:G$133,TRANSPOSE(SAP_Spreadsheet!$G$673:$BN$673))</f>
        <v>0</v>
      </c>
      <c r="H13" s="496">
        <f t="array" aca="1" ref="H13" ca="1">SUMPRODUCT(H$74:H$133,TRANSPOSE(SAP_Spreadsheet!$G$673:$BN$673))</f>
        <v>0</v>
      </c>
      <c r="I13" s="496">
        <f t="array" aca="1" ref="I13" ca="1">SUMPRODUCT(I$74:I$133,TRANSPOSE(SAP_Spreadsheet!$G$673:$BN$673))</f>
        <v>0</v>
      </c>
      <c r="J13" s="496">
        <f t="array" aca="1" ref="J13" ca="1">SUMPRODUCT(J$74:J$133,TRANSPOSE(SAP_Spreadsheet!$G$673:$BN$673))</f>
        <v>0</v>
      </c>
      <c r="K13" s="496">
        <f t="array" aca="1" ref="K13" ca="1">SUMPRODUCT(K$74:K$133,TRANSPOSE(SAP_Spreadsheet!$G$673:$BN$673))</f>
        <v>0</v>
      </c>
      <c r="L13" s="496">
        <f t="array" aca="1" ref="L13" ca="1">SUMPRODUCT(L$74:L$133,TRANSPOSE(SAP_Spreadsheet!$G$673:$BN$673))</f>
        <v>0</v>
      </c>
      <c r="M13" s="496">
        <f t="array" aca="1" ref="M13" ca="1">SUMPRODUCT(M$74:M$133,TRANSPOSE(SAP_Spreadsheet!$G$673:$BN$673))</f>
        <v>0</v>
      </c>
      <c r="N13" s="496">
        <f t="array" aca="1" ref="N13" ca="1">SUMPRODUCT(N$74:N$133,TRANSPOSE(SAP_Spreadsheet!$G$673:$BN$673))</f>
        <v>0</v>
      </c>
      <c r="O13" s="496">
        <f t="array" aca="1" ref="O13" ca="1">SUMPRODUCT(O$74:O$133,TRANSPOSE(SAP_Spreadsheet!$G$673:$BN$673))</f>
        <v>0</v>
      </c>
      <c r="P13" s="496">
        <f t="array" aca="1" ref="P13" ca="1">SUMPRODUCT(P$74:P$133,TRANSPOSE(SAP_Spreadsheet!$G$673:$BN$673))</f>
        <v>0</v>
      </c>
      <c r="Q13" s="496">
        <f t="array" aca="1" ref="Q13" ca="1">SUMPRODUCT(Q$74:Q$133,TRANSPOSE(SAP_Spreadsheet!$G$673:$BN$673))</f>
        <v>0</v>
      </c>
      <c r="R13" s="496">
        <f t="array" aca="1" ref="R13" ca="1">SUMPRODUCT(R$74:R$133,TRANSPOSE(SAP_Spreadsheet!$G$673:$BN$673))</f>
        <v>0</v>
      </c>
      <c r="S13" s="496">
        <f t="array" aca="1" ref="S13" ca="1">SUMPRODUCT(S$74:S$133,TRANSPOSE(SAP_Spreadsheet!$G$673:$BN$673))</f>
        <v>0</v>
      </c>
      <c r="T13" s="496">
        <f t="array" aca="1" ref="T13" ca="1">SUMPRODUCT(T$74:T$133,TRANSPOSE(SAP_Spreadsheet!$G$673:$BN$673))</f>
        <v>0</v>
      </c>
      <c r="U13" s="496">
        <f t="array" aca="1" ref="U13" ca="1">SUMPRODUCT(U$74:U$133,TRANSPOSE(SAP_Spreadsheet!$G$673:$BN$673))</f>
        <v>0</v>
      </c>
      <c r="V13" s="496">
        <f t="array" aca="1" ref="V13" ca="1">SUMPRODUCT(V$74:V$133,TRANSPOSE(SAP_Spreadsheet!$G$673:$BN$673))</f>
        <v>0</v>
      </c>
      <c r="W13" s="496">
        <f t="array" aca="1" ref="W13" ca="1">SUMPRODUCT(W$74:W$133,TRANSPOSE(SAP_Spreadsheet!$G$673:$BN$673))</f>
        <v>0</v>
      </c>
      <c r="X13" s="496">
        <f t="array" aca="1" ref="X13" ca="1">SUMPRODUCT(X$74:X$133,TRANSPOSE(SAP_Spreadsheet!$G$673:$BN$673))</f>
        <v>0</v>
      </c>
      <c r="Y13" s="496">
        <f t="array" aca="1" ref="Y13" ca="1">SUMPRODUCT(Y$74:Y$133,TRANSPOSE(SAP_Spreadsheet!$G$673:$BN$673))</f>
        <v>0</v>
      </c>
      <c r="Z13" s="496">
        <f t="array" aca="1" ref="Z13" ca="1">SUMPRODUCT(Z$74:Z$133,TRANSPOSE(SAP_Spreadsheet!$G$673:$BN$673))</f>
        <v>0</v>
      </c>
      <c r="AA13" s="496">
        <f t="array" aca="1" ref="AA13" ca="1">SUMPRODUCT(AA$74:AA$133,TRANSPOSE(SAP_Spreadsheet!$G$673:$BN$673))</f>
        <v>0</v>
      </c>
      <c r="AB13" s="496">
        <f t="array" aca="1" ref="AB13" ca="1">SUMPRODUCT(AB$74:AB$133,TRANSPOSE(SAP_Spreadsheet!$G$673:$BN$673))</f>
        <v>0</v>
      </c>
      <c r="AC13" s="496">
        <f t="array" aca="1" ref="AC13" ca="1">SUMPRODUCT(AC$74:AC$133,TRANSPOSE(SAP_Spreadsheet!$G$673:$BN$673))</f>
        <v>0</v>
      </c>
      <c r="AD13" s="496">
        <f t="array" aca="1" ref="AD13" ca="1">SUMPRODUCT(AD$74:AD$133,TRANSPOSE(SAP_Spreadsheet!$G$673:$BN$673))</f>
        <v>0</v>
      </c>
      <c r="AE13" s="496">
        <f t="array" aca="1" ref="AE13" ca="1">SUMPRODUCT(AE$74:AE$133,TRANSPOSE(SAP_Spreadsheet!$G$673:$BN$673))</f>
        <v>0</v>
      </c>
      <c r="AF13" s="496">
        <f t="array" aca="1" ref="AF13" ca="1">SUMPRODUCT(AF$74:AF$133,TRANSPOSE(SAP_Spreadsheet!$G$673:$BN$673))</f>
        <v>0</v>
      </c>
      <c r="AG13" s="496">
        <f t="array" aca="1" ref="AG13" ca="1">SUMPRODUCT(AG$74:AG$133,TRANSPOSE(SAP_Spreadsheet!$G$673:$BN$673))</f>
        <v>0</v>
      </c>
      <c r="AH13" s="496">
        <f t="array" aca="1" ref="AH13" ca="1">SUMPRODUCT(AH$74:AH$133,TRANSPOSE(SAP_Spreadsheet!$G$673:$BN$673))</f>
        <v>0</v>
      </c>
      <c r="AI13" s="496">
        <f t="array" aca="1" ref="AI13" ca="1">SUMPRODUCT(AI$74:AI$133,TRANSPOSE(SAP_Spreadsheet!$G$673:$BN$673))</f>
        <v>0</v>
      </c>
      <c r="AJ13" s="496">
        <f t="array" aca="1" ref="AJ13" ca="1">SUMPRODUCT(AJ$74:AJ$133,TRANSPOSE(SAP_Spreadsheet!$G$673:$BN$673))</f>
        <v>0</v>
      </c>
      <c r="AK13" s="496">
        <f t="array" aca="1" ref="AK13" ca="1">SUMPRODUCT(AK$74:AK$133,TRANSPOSE(SAP_Spreadsheet!$G$673:$BN$673))</f>
        <v>0</v>
      </c>
      <c r="AL13" s="496">
        <f t="array" aca="1" ref="AL13" ca="1">SUMPRODUCT(AL$74:AL$133,TRANSPOSE(SAP_Spreadsheet!$G$673:$BN$673))</f>
        <v>0</v>
      </c>
      <c r="AM13" s="496">
        <f t="array" aca="1" ref="AM13" ca="1">SUMPRODUCT(AM$74:AM$133,TRANSPOSE(SAP_Spreadsheet!$G$673:$BN$673))</f>
        <v>0</v>
      </c>
      <c r="AN13" s="496">
        <f t="array" aca="1" ref="AN13" ca="1">SUMPRODUCT(AN$74:AN$133,TRANSPOSE(SAP_Spreadsheet!$G$673:$BN$673))</f>
        <v>0</v>
      </c>
      <c r="AO13" s="496">
        <f t="array" aca="1" ref="AO13" ca="1">SUMPRODUCT(AO$74:AO$133,TRANSPOSE(SAP_Spreadsheet!$G$673:$BN$673))</f>
        <v>0</v>
      </c>
      <c r="AP13" s="496">
        <f t="array" aca="1" ref="AP13" ca="1">SUMPRODUCT(AP$74:AP$133,TRANSPOSE(SAP_Spreadsheet!$G$673:$BN$673))</f>
        <v>0</v>
      </c>
      <c r="AQ13" s="496">
        <f t="array" aca="1" ref="AQ13" ca="1">SUMPRODUCT(AQ$74:AQ$133,TRANSPOSE(SAP_Spreadsheet!$G$673:$BN$673))</f>
        <v>0</v>
      </c>
      <c r="AR13" s="496">
        <f t="array" aca="1" ref="AR13" ca="1">SUMPRODUCT(AR$74:AR$133,TRANSPOSE(SAP_Spreadsheet!$G$673:$BN$673))</f>
        <v>0</v>
      </c>
      <c r="AS13" s="496">
        <f t="array" aca="1" ref="AS13" ca="1">SUMPRODUCT(AS$74:AS$133,TRANSPOSE(SAP_Spreadsheet!$G$673:$BN$673))</f>
        <v>0</v>
      </c>
      <c r="AT13" s="496">
        <f t="array" aca="1" ref="AT13" ca="1">SUMPRODUCT(AT$74:AT$133,TRANSPOSE(SAP_Spreadsheet!$G$673:$BN$673))</f>
        <v>0</v>
      </c>
      <c r="AU13" s="496">
        <f t="array" aca="1" ref="AU13" ca="1">SUMPRODUCT(AU$74:AU$133,TRANSPOSE(SAP_Spreadsheet!$G$673:$BN$673))</f>
        <v>0</v>
      </c>
      <c r="AV13" s="496">
        <f t="array" aca="1" ref="AV13" ca="1">SUMPRODUCT(AV$74:AV$133,TRANSPOSE(SAP_Spreadsheet!$G$673:$BN$673))</f>
        <v>0</v>
      </c>
      <c r="AW13" s="496">
        <f t="array" aca="1" ref="AW13" ca="1">SUMPRODUCT(AW$74:AW$133,TRANSPOSE(SAP_Spreadsheet!$G$673:$BN$673))</f>
        <v>0</v>
      </c>
      <c r="AX13" s="496">
        <f t="array" aca="1" ref="AX13" ca="1">SUMPRODUCT(AX$74:AX$133,TRANSPOSE(SAP_Spreadsheet!$G$673:$BN$673))</f>
        <v>0</v>
      </c>
      <c r="AY13" s="496">
        <f t="array" aca="1" ref="AY13" ca="1">SUMPRODUCT(AY$74:AY$133,TRANSPOSE(SAP_Spreadsheet!$G$673:$BN$673))</f>
        <v>0</v>
      </c>
      <c r="AZ13" s="496">
        <f t="array" aca="1" ref="AZ13" ca="1">SUMPRODUCT(AZ$74:AZ$133,TRANSPOSE(SAP_Spreadsheet!$G$673:$BN$673))</f>
        <v>0</v>
      </c>
      <c r="BA13" s="496">
        <f t="array" aca="1" ref="BA13" ca="1">SUMPRODUCT(BA$74:BA$133,TRANSPOSE(SAP_Spreadsheet!$G$673:$BN$673))</f>
        <v>0</v>
      </c>
      <c r="BB13" s="496">
        <f t="array" aca="1" ref="BB13" ca="1">SUMPRODUCT(BB$74:BB$133,TRANSPOSE(SAP_Spreadsheet!$G$673:$BN$673))</f>
        <v>0</v>
      </c>
      <c r="BC13" s="496">
        <f t="array" aca="1" ref="BC13" ca="1">SUMPRODUCT(BC$74:BC$133,TRANSPOSE(SAP_Spreadsheet!$G$673:$BN$673))</f>
        <v>0</v>
      </c>
      <c r="BD13" s="496">
        <f t="array" aca="1" ref="BD13" ca="1">SUMPRODUCT(BD$74:BD$133,TRANSPOSE(SAP_Spreadsheet!$G$673:$BN$673))</f>
        <v>0</v>
      </c>
      <c r="BE13" s="496">
        <f t="array" aca="1" ref="BE13" ca="1">SUMPRODUCT(BE$74:BE$133,TRANSPOSE(SAP_Spreadsheet!$G$673:$BN$673))</f>
        <v>0</v>
      </c>
      <c r="BF13" s="496">
        <f t="array" aca="1" ref="BF13" ca="1">SUMPRODUCT(BF$74:BF$133,TRANSPOSE(SAP_Spreadsheet!$G$673:$BN$673))</f>
        <v>0</v>
      </c>
      <c r="BG13" s="496">
        <f t="array" aca="1" ref="BG13" ca="1">SUMPRODUCT(BG$74:BG$133,TRANSPOSE(SAP_Spreadsheet!$G$673:$BN$673))</f>
        <v>0</v>
      </c>
      <c r="BH13" s="496">
        <f t="array" aca="1" ref="BH13" ca="1">SUMPRODUCT(BH$74:BH$133,TRANSPOSE(SAP_Spreadsheet!$G$673:$BN$673))</f>
        <v>0</v>
      </c>
      <c r="BI13" s="496">
        <f t="array" aca="1" ref="BI13" ca="1">SUMPRODUCT(BI$74:BI$133,TRANSPOSE(SAP_Spreadsheet!$G$673:$BN$673))</f>
        <v>0</v>
      </c>
      <c r="BJ13" s="496">
        <f t="array" aca="1" ref="BJ13" ca="1">SUMPRODUCT(BJ$74:BJ$133,TRANSPOSE(SAP_Spreadsheet!$G$673:$BN$673))</f>
        <v>0</v>
      </c>
    </row>
    <row r="14" spans="2:63" s="489" customFormat="1" x14ac:dyDescent="0.15">
      <c r="B14" s="494" t="s">
        <v>310</v>
      </c>
      <c r="C14" s="497">
        <f t="array" aca="1" ref="C14" ca="1">SUMPRODUCT(C$74:C$133,TRANSPOSE(SAP_Spreadsheet!$G$677:$BN$677))</f>
        <v>0</v>
      </c>
      <c r="D14" s="497">
        <f t="array" aca="1" ref="D14" ca="1">SUMPRODUCT(D$74:D$133,TRANSPOSE(SAP_Spreadsheet!$G$677:$BN$677))</f>
        <v>0</v>
      </c>
      <c r="E14" s="497">
        <f t="array" aca="1" ref="E14" ca="1">SUMPRODUCT(E$74:E$133,TRANSPOSE(SAP_Spreadsheet!$G$677:$BN$677))</f>
        <v>0</v>
      </c>
      <c r="F14" s="497">
        <f t="array" aca="1" ref="F14" ca="1">SUMPRODUCT(F$74:F$133,TRANSPOSE(SAP_Spreadsheet!$G$677:$BN$677))</f>
        <v>0</v>
      </c>
      <c r="G14" s="497">
        <f t="array" aca="1" ref="G14" ca="1">SUMPRODUCT(G$74:G$133,TRANSPOSE(SAP_Spreadsheet!$G$677:$BN$677))</f>
        <v>0</v>
      </c>
      <c r="H14" s="497">
        <f t="array" aca="1" ref="H14" ca="1">SUMPRODUCT(H$74:H$133,TRANSPOSE(SAP_Spreadsheet!$G$677:$BN$677))</f>
        <v>0</v>
      </c>
      <c r="I14" s="497">
        <f t="array" aca="1" ref="I14" ca="1">SUMPRODUCT(I$74:I$133,TRANSPOSE(SAP_Spreadsheet!$G$677:$BN$677))</f>
        <v>0</v>
      </c>
      <c r="J14" s="497">
        <f t="array" aca="1" ref="J14" ca="1">SUMPRODUCT(J$74:J$133,TRANSPOSE(SAP_Spreadsheet!$G$677:$BN$677))</f>
        <v>0</v>
      </c>
      <c r="K14" s="497">
        <f t="array" aca="1" ref="K14" ca="1">SUMPRODUCT(K$74:K$133,TRANSPOSE(SAP_Spreadsheet!$G$677:$BN$677))</f>
        <v>0</v>
      </c>
      <c r="L14" s="497">
        <f t="array" aca="1" ref="L14" ca="1">SUMPRODUCT(L$74:L$133,TRANSPOSE(SAP_Spreadsheet!$G$677:$BN$677))</f>
        <v>0</v>
      </c>
      <c r="M14" s="497">
        <f t="array" aca="1" ref="M14" ca="1">SUMPRODUCT(M$74:M$133,TRANSPOSE(SAP_Spreadsheet!$G$677:$BN$677))</f>
        <v>0</v>
      </c>
      <c r="N14" s="497">
        <f t="array" aca="1" ref="N14" ca="1">SUMPRODUCT(N$74:N$133,TRANSPOSE(SAP_Spreadsheet!$G$677:$BN$677))</f>
        <v>0</v>
      </c>
      <c r="O14" s="497">
        <f t="array" aca="1" ref="O14" ca="1">SUMPRODUCT(O$74:O$133,TRANSPOSE(SAP_Spreadsheet!$G$677:$BN$677))</f>
        <v>0</v>
      </c>
      <c r="P14" s="497">
        <f t="array" aca="1" ref="P14" ca="1">SUMPRODUCT(P$74:P$133,TRANSPOSE(SAP_Spreadsheet!$G$677:$BN$677))</f>
        <v>0</v>
      </c>
      <c r="Q14" s="497">
        <f t="array" aca="1" ref="Q14" ca="1">SUMPRODUCT(Q$74:Q$133,TRANSPOSE(SAP_Spreadsheet!$G$677:$BN$677))</f>
        <v>0</v>
      </c>
      <c r="R14" s="497">
        <f t="array" aca="1" ref="R14" ca="1">SUMPRODUCT(R$74:R$133,TRANSPOSE(SAP_Spreadsheet!$G$677:$BN$677))</f>
        <v>0</v>
      </c>
      <c r="S14" s="497">
        <f t="array" aca="1" ref="S14" ca="1">SUMPRODUCT(S$74:S$133,TRANSPOSE(SAP_Spreadsheet!$G$677:$BN$677))</f>
        <v>0</v>
      </c>
      <c r="T14" s="497">
        <f t="array" aca="1" ref="T14" ca="1">SUMPRODUCT(T$74:T$133,TRANSPOSE(SAP_Spreadsheet!$G$677:$BN$677))</f>
        <v>0</v>
      </c>
      <c r="U14" s="497">
        <f t="array" aca="1" ref="U14" ca="1">SUMPRODUCT(U$74:U$133,TRANSPOSE(SAP_Spreadsheet!$G$677:$BN$677))</f>
        <v>0</v>
      </c>
      <c r="V14" s="497">
        <f t="array" aca="1" ref="V14" ca="1">SUMPRODUCT(V$74:V$133,TRANSPOSE(SAP_Spreadsheet!$G$677:$BN$677))</f>
        <v>0</v>
      </c>
      <c r="W14" s="497">
        <f t="array" aca="1" ref="W14" ca="1">SUMPRODUCT(W$74:W$133,TRANSPOSE(SAP_Spreadsheet!$G$677:$BN$677))</f>
        <v>0</v>
      </c>
      <c r="X14" s="497">
        <f t="array" aca="1" ref="X14" ca="1">SUMPRODUCT(X$74:X$133,TRANSPOSE(SAP_Spreadsheet!$G$677:$BN$677))</f>
        <v>0</v>
      </c>
      <c r="Y14" s="497">
        <f t="array" aca="1" ref="Y14" ca="1">SUMPRODUCT(Y$74:Y$133,TRANSPOSE(SAP_Spreadsheet!$G$677:$BN$677))</f>
        <v>0</v>
      </c>
      <c r="Z14" s="497">
        <f t="array" aca="1" ref="Z14" ca="1">SUMPRODUCT(Z$74:Z$133,TRANSPOSE(SAP_Spreadsheet!$G$677:$BN$677))</f>
        <v>0</v>
      </c>
      <c r="AA14" s="497">
        <f t="array" aca="1" ref="AA14" ca="1">SUMPRODUCT(AA$74:AA$133,TRANSPOSE(SAP_Spreadsheet!$G$677:$BN$677))</f>
        <v>0</v>
      </c>
      <c r="AB14" s="497">
        <f t="array" aca="1" ref="AB14" ca="1">SUMPRODUCT(AB$74:AB$133,TRANSPOSE(SAP_Spreadsheet!$G$677:$BN$677))</f>
        <v>0</v>
      </c>
      <c r="AC14" s="497">
        <f t="array" aca="1" ref="AC14" ca="1">SUMPRODUCT(AC$74:AC$133,TRANSPOSE(SAP_Spreadsheet!$G$677:$BN$677))</f>
        <v>0</v>
      </c>
      <c r="AD14" s="497">
        <f t="array" aca="1" ref="AD14" ca="1">SUMPRODUCT(AD$74:AD$133,TRANSPOSE(SAP_Spreadsheet!$G$677:$BN$677))</f>
        <v>0</v>
      </c>
      <c r="AE14" s="497">
        <f t="array" aca="1" ref="AE14" ca="1">SUMPRODUCT(AE$74:AE$133,TRANSPOSE(SAP_Spreadsheet!$G$677:$BN$677))</f>
        <v>0</v>
      </c>
      <c r="AF14" s="497">
        <f t="array" aca="1" ref="AF14" ca="1">SUMPRODUCT(AF$74:AF$133,TRANSPOSE(SAP_Spreadsheet!$G$677:$BN$677))</f>
        <v>0</v>
      </c>
      <c r="AG14" s="497">
        <f t="array" aca="1" ref="AG14" ca="1">SUMPRODUCT(AG$74:AG$133,TRANSPOSE(SAP_Spreadsheet!$G$677:$BN$677))</f>
        <v>0</v>
      </c>
      <c r="AH14" s="497">
        <f t="array" aca="1" ref="AH14" ca="1">SUMPRODUCT(AH$74:AH$133,TRANSPOSE(SAP_Spreadsheet!$G$677:$BN$677))</f>
        <v>0</v>
      </c>
      <c r="AI14" s="497">
        <f t="array" aca="1" ref="AI14" ca="1">SUMPRODUCT(AI$74:AI$133,TRANSPOSE(SAP_Spreadsheet!$G$677:$BN$677))</f>
        <v>0</v>
      </c>
      <c r="AJ14" s="497">
        <f t="array" aca="1" ref="AJ14" ca="1">SUMPRODUCT(AJ$74:AJ$133,TRANSPOSE(SAP_Spreadsheet!$G$677:$BN$677))</f>
        <v>0</v>
      </c>
      <c r="AK14" s="497">
        <f t="array" aca="1" ref="AK14" ca="1">SUMPRODUCT(AK$74:AK$133,TRANSPOSE(SAP_Spreadsheet!$G$677:$BN$677))</f>
        <v>0</v>
      </c>
      <c r="AL14" s="497">
        <f t="array" aca="1" ref="AL14" ca="1">SUMPRODUCT(AL$74:AL$133,TRANSPOSE(SAP_Spreadsheet!$G$677:$BN$677))</f>
        <v>0</v>
      </c>
      <c r="AM14" s="497">
        <f t="array" aca="1" ref="AM14" ca="1">SUMPRODUCT(AM$74:AM$133,TRANSPOSE(SAP_Spreadsheet!$G$677:$BN$677))</f>
        <v>0</v>
      </c>
      <c r="AN14" s="497">
        <f t="array" aca="1" ref="AN14" ca="1">SUMPRODUCT(AN$74:AN$133,TRANSPOSE(SAP_Spreadsheet!$G$677:$BN$677))</f>
        <v>0</v>
      </c>
      <c r="AO14" s="497">
        <f t="array" aca="1" ref="AO14" ca="1">SUMPRODUCT(AO$74:AO$133,TRANSPOSE(SAP_Spreadsheet!$G$677:$BN$677))</f>
        <v>0</v>
      </c>
      <c r="AP14" s="497">
        <f t="array" aca="1" ref="AP14" ca="1">SUMPRODUCT(AP$74:AP$133,TRANSPOSE(SAP_Spreadsheet!$G$677:$BN$677))</f>
        <v>0</v>
      </c>
      <c r="AQ14" s="497">
        <f t="array" aca="1" ref="AQ14" ca="1">SUMPRODUCT(AQ$74:AQ$133,TRANSPOSE(SAP_Spreadsheet!$G$677:$BN$677))</f>
        <v>0</v>
      </c>
      <c r="AR14" s="497">
        <f t="array" aca="1" ref="AR14" ca="1">SUMPRODUCT(AR$74:AR$133,TRANSPOSE(SAP_Spreadsheet!$G$677:$BN$677))</f>
        <v>0</v>
      </c>
      <c r="AS14" s="497">
        <f t="array" aca="1" ref="AS14" ca="1">SUMPRODUCT(AS$74:AS$133,TRANSPOSE(SAP_Spreadsheet!$G$677:$BN$677))</f>
        <v>0</v>
      </c>
      <c r="AT14" s="497">
        <f t="array" aca="1" ref="AT14" ca="1">SUMPRODUCT(AT$74:AT$133,TRANSPOSE(SAP_Spreadsheet!$G$677:$BN$677))</f>
        <v>0</v>
      </c>
      <c r="AU14" s="497">
        <f t="array" aca="1" ref="AU14" ca="1">SUMPRODUCT(AU$74:AU$133,TRANSPOSE(SAP_Spreadsheet!$G$677:$BN$677))</f>
        <v>0</v>
      </c>
      <c r="AV14" s="497">
        <f t="array" aca="1" ref="AV14" ca="1">SUMPRODUCT(AV$74:AV$133,TRANSPOSE(SAP_Spreadsheet!$G$677:$BN$677))</f>
        <v>0</v>
      </c>
      <c r="AW14" s="497">
        <f t="array" aca="1" ref="AW14" ca="1">SUMPRODUCT(AW$74:AW$133,TRANSPOSE(SAP_Spreadsheet!$G$677:$BN$677))</f>
        <v>0</v>
      </c>
      <c r="AX14" s="497">
        <f t="array" aca="1" ref="AX14" ca="1">SUMPRODUCT(AX$74:AX$133,TRANSPOSE(SAP_Spreadsheet!$G$677:$BN$677))</f>
        <v>0</v>
      </c>
      <c r="AY14" s="497">
        <f t="array" aca="1" ref="AY14" ca="1">SUMPRODUCT(AY$74:AY$133,TRANSPOSE(SAP_Spreadsheet!$G$677:$BN$677))</f>
        <v>0</v>
      </c>
      <c r="AZ14" s="497">
        <f t="array" aca="1" ref="AZ14" ca="1">SUMPRODUCT(AZ$74:AZ$133,TRANSPOSE(SAP_Spreadsheet!$G$677:$BN$677))</f>
        <v>0</v>
      </c>
      <c r="BA14" s="497">
        <f t="array" aca="1" ref="BA14" ca="1">SUMPRODUCT(BA$74:BA$133,TRANSPOSE(SAP_Spreadsheet!$G$677:$BN$677))</f>
        <v>0</v>
      </c>
      <c r="BB14" s="497">
        <f t="array" aca="1" ref="BB14" ca="1">SUMPRODUCT(BB$74:BB$133,TRANSPOSE(SAP_Spreadsheet!$G$677:$BN$677))</f>
        <v>0</v>
      </c>
      <c r="BC14" s="497">
        <f t="array" aca="1" ref="BC14" ca="1">SUMPRODUCT(BC$74:BC$133,TRANSPOSE(SAP_Spreadsheet!$G$677:$BN$677))</f>
        <v>0</v>
      </c>
      <c r="BD14" s="497">
        <f t="array" aca="1" ref="BD14" ca="1">SUMPRODUCT(BD$74:BD$133,TRANSPOSE(SAP_Spreadsheet!$G$677:$BN$677))</f>
        <v>0</v>
      </c>
      <c r="BE14" s="497">
        <f t="array" aca="1" ref="BE14" ca="1">SUMPRODUCT(BE$74:BE$133,TRANSPOSE(SAP_Spreadsheet!$G$677:$BN$677))</f>
        <v>0</v>
      </c>
      <c r="BF14" s="497">
        <f t="array" aca="1" ref="BF14" ca="1">SUMPRODUCT(BF$74:BF$133,TRANSPOSE(SAP_Spreadsheet!$G$677:$BN$677))</f>
        <v>0</v>
      </c>
      <c r="BG14" s="497">
        <f t="array" aca="1" ref="BG14" ca="1">SUMPRODUCT(BG$74:BG$133,TRANSPOSE(SAP_Spreadsheet!$G$677:$BN$677))</f>
        <v>0</v>
      </c>
      <c r="BH14" s="497">
        <f t="array" aca="1" ref="BH14" ca="1">SUMPRODUCT(BH$74:BH$133,TRANSPOSE(SAP_Spreadsheet!$G$677:$BN$677))</f>
        <v>0</v>
      </c>
      <c r="BI14" s="497">
        <f t="array" aca="1" ref="BI14" ca="1">SUMPRODUCT(BI$74:BI$133,TRANSPOSE(SAP_Spreadsheet!$G$677:$BN$677))</f>
        <v>0</v>
      </c>
      <c r="BJ14" s="497">
        <f t="array" aca="1" ref="BJ14" ca="1">SUMPRODUCT(BJ$74:BJ$133,TRANSPOSE(SAP_Spreadsheet!$G$677:$BN$677))</f>
        <v>0</v>
      </c>
    </row>
    <row r="15" spans="2:63" s="489" customFormat="1" x14ac:dyDescent="0.15">
      <c r="B15" s="495" t="s">
        <v>43</v>
      </c>
      <c r="C15" s="496" cm="1">
        <f t="array" aca="1" ref="C15" ca="1">SUMPRODUCT(C$74:C$133,TRANSPOSE(SAP_Spreadsheet!$G$687:$BN$687))</f>
        <v>0</v>
      </c>
      <c r="D15" s="496" cm="1">
        <f t="array" aca="1" ref="D15" ca="1">SUMPRODUCT(D$74:D$133,TRANSPOSE(SAP_Spreadsheet!$G$687:$BN$687))</f>
        <v>0</v>
      </c>
      <c r="E15" s="496">
        <f t="array" aca="1" ref="E15" ca="1">SUMPRODUCT(E$74:E$133,TRANSPOSE(SAP_Spreadsheet!$G$687:$BN$687))</f>
        <v>0</v>
      </c>
      <c r="F15" s="496">
        <f t="array" aca="1" ref="F15" ca="1">SUMPRODUCT(F$74:F$133,TRANSPOSE(SAP_Spreadsheet!$G$687:$BN$687))</f>
        <v>0</v>
      </c>
      <c r="G15" s="496">
        <f t="array" aca="1" ref="G15" ca="1">SUMPRODUCT(G$74:G$133,TRANSPOSE(SAP_Spreadsheet!$G$687:$BN$687))</f>
        <v>0</v>
      </c>
      <c r="H15" s="496">
        <f t="array" aca="1" ref="H15" ca="1">SUMPRODUCT(H$74:H$133,TRANSPOSE(SAP_Spreadsheet!$G$687:$BN$687))</f>
        <v>0</v>
      </c>
      <c r="I15" s="496">
        <f t="array" aca="1" ref="I15" ca="1">SUMPRODUCT(I$74:I$133,TRANSPOSE(SAP_Spreadsheet!$G$687:$BN$687))</f>
        <v>0</v>
      </c>
      <c r="J15" s="496">
        <f t="array" aca="1" ref="J15" ca="1">SUMPRODUCT(J$74:J$133,TRANSPOSE(SAP_Spreadsheet!$G$687:$BN$687))</f>
        <v>0</v>
      </c>
      <c r="K15" s="496">
        <f t="array" aca="1" ref="K15" ca="1">SUMPRODUCT(K$74:K$133,TRANSPOSE(SAP_Spreadsheet!$G$687:$BN$687))</f>
        <v>0</v>
      </c>
      <c r="L15" s="496">
        <f t="array" aca="1" ref="L15" ca="1">SUMPRODUCT(L$74:L$133,TRANSPOSE(SAP_Spreadsheet!$G$687:$BN$687))</f>
        <v>0</v>
      </c>
      <c r="M15" s="496">
        <f t="array" aca="1" ref="M15" ca="1">SUMPRODUCT(M$74:M$133,TRANSPOSE(SAP_Spreadsheet!$G$687:$BN$687))</f>
        <v>0</v>
      </c>
      <c r="N15" s="496" cm="1">
        <f t="array" aca="1" ref="N15" ca="1">SUMPRODUCT(N$74:N$133,TRANSPOSE(SAP_Spreadsheet!$G$687:$BN$687))</f>
        <v>0</v>
      </c>
      <c r="O15" s="496" cm="1">
        <f t="array" aca="1" ref="O15" ca="1">SUMPRODUCT(O$74:O$133,TRANSPOSE(SAP_Spreadsheet!$G$687:$BN$687))</f>
        <v>0</v>
      </c>
      <c r="P15" s="496" cm="1">
        <f t="array" aca="1" ref="P15" ca="1">SUMPRODUCT(P$74:P$133,TRANSPOSE(SAP_Spreadsheet!$G$687:$BN$687))</f>
        <v>0</v>
      </c>
      <c r="Q15" s="496" cm="1">
        <f t="array" aca="1" ref="Q15" ca="1">SUMPRODUCT(Q$74:Q$133,TRANSPOSE(SAP_Spreadsheet!$G$687:$BN$687))</f>
        <v>0</v>
      </c>
      <c r="R15" s="496">
        <f t="array" aca="1" ref="R15" ca="1">SUMPRODUCT(R$74:R$133,TRANSPOSE(SAP_Spreadsheet!$G$687:$BN$687))</f>
        <v>0</v>
      </c>
      <c r="S15" s="496">
        <f t="array" aca="1" ref="S15" ca="1">SUMPRODUCT(S$74:S$133,TRANSPOSE(SAP_Spreadsheet!$G$687:$BN$687))</f>
        <v>0</v>
      </c>
      <c r="T15" s="496">
        <f t="array" aca="1" ref="T15" ca="1">SUMPRODUCT(T$74:T$133,TRANSPOSE(SAP_Spreadsheet!$G$687:$BN$687))</f>
        <v>0</v>
      </c>
      <c r="U15" s="496">
        <f t="array" aca="1" ref="U15" ca="1">SUMPRODUCT(U$74:U$133,TRANSPOSE(SAP_Spreadsheet!$G$687:$BN$687))</f>
        <v>0</v>
      </c>
      <c r="V15" s="496">
        <f t="array" aca="1" ref="V15" ca="1">SUMPRODUCT(V$74:V$133,TRANSPOSE(SAP_Spreadsheet!$G$687:$BN$687))</f>
        <v>0</v>
      </c>
      <c r="W15" s="496">
        <f t="array" aca="1" ref="W15" ca="1">SUMPRODUCT(W$74:W$133,TRANSPOSE(SAP_Spreadsheet!$G$687:$BN$687))</f>
        <v>0</v>
      </c>
      <c r="X15" s="496">
        <f t="array" aca="1" ref="X15" ca="1">SUMPRODUCT(X$74:X$133,TRANSPOSE(SAP_Spreadsheet!$G$687:$BN$687))</f>
        <v>0</v>
      </c>
      <c r="Y15" s="496">
        <f t="array" aca="1" ref="Y15" ca="1">SUMPRODUCT(Y$74:Y$133,TRANSPOSE(SAP_Spreadsheet!$G$687:$BN$687))</f>
        <v>0</v>
      </c>
      <c r="Z15" s="496">
        <f t="array" aca="1" ref="Z15" ca="1">SUMPRODUCT(Z$74:Z$133,TRANSPOSE(SAP_Spreadsheet!$G$687:$BN$687))</f>
        <v>0</v>
      </c>
      <c r="AA15" s="496">
        <f t="array" aca="1" ref="AA15" ca="1">SUMPRODUCT(AA$74:AA$133,TRANSPOSE(SAP_Spreadsheet!$G$687:$BN$687))</f>
        <v>0</v>
      </c>
      <c r="AB15" s="496">
        <f t="array" aca="1" ref="AB15" ca="1">SUMPRODUCT(AB$74:AB$133,TRANSPOSE(SAP_Spreadsheet!$G$687:$BN$687))</f>
        <v>0</v>
      </c>
      <c r="AC15" s="496">
        <f t="array" aca="1" ref="AC15" ca="1">SUMPRODUCT(AC$74:AC$133,TRANSPOSE(SAP_Spreadsheet!$G$687:$BN$687))</f>
        <v>0</v>
      </c>
      <c r="AD15" s="496">
        <f t="array" aca="1" ref="AD15" ca="1">SUMPRODUCT(AD$74:AD$133,TRANSPOSE(SAP_Spreadsheet!$G$687:$BN$687))</f>
        <v>0</v>
      </c>
      <c r="AE15" s="496">
        <f t="array" aca="1" ref="AE15" ca="1">SUMPRODUCT(AE$74:AE$133,TRANSPOSE(SAP_Spreadsheet!$G$687:$BN$687))</f>
        <v>0</v>
      </c>
      <c r="AF15" s="496">
        <f t="array" aca="1" ref="AF15" ca="1">SUMPRODUCT(AF$74:AF$133,TRANSPOSE(SAP_Spreadsheet!$G$687:$BN$687))</f>
        <v>0</v>
      </c>
      <c r="AG15" s="496">
        <f t="array" aca="1" ref="AG15" ca="1">SUMPRODUCT(AG$74:AG$133,TRANSPOSE(SAP_Spreadsheet!$G$687:$BN$687))</f>
        <v>0</v>
      </c>
      <c r="AH15" s="496">
        <f t="array" aca="1" ref="AH15" ca="1">SUMPRODUCT(AH$74:AH$133,TRANSPOSE(SAP_Spreadsheet!$G$687:$BN$687))</f>
        <v>0</v>
      </c>
      <c r="AI15" s="496">
        <f t="array" aca="1" ref="AI15" ca="1">SUMPRODUCT(AI$74:AI$133,TRANSPOSE(SAP_Spreadsheet!$G$687:$BN$687))</f>
        <v>0</v>
      </c>
      <c r="AJ15" s="496">
        <f t="array" aca="1" ref="AJ15" ca="1">SUMPRODUCT(AJ$74:AJ$133,TRANSPOSE(SAP_Spreadsheet!$G$687:$BN$687))</f>
        <v>0</v>
      </c>
      <c r="AK15" s="496">
        <f t="array" aca="1" ref="AK15" ca="1">SUMPRODUCT(AK$74:AK$133,TRANSPOSE(SAP_Spreadsheet!$G$687:$BN$687))</f>
        <v>0</v>
      </c>
      <c r="AL15" s="496">
        <f t="array" aca="1" ref="AL15" ca="1">SUMPRODUCT(AL$74:AL$133,TRANSPOSE(SAP_Spreadsheet!$G$687:$BN$687))</f>
        <v>0</v>
      </c>
      <c r="AM15" s="496">
        <f t="array" aca="1" ref="AM15" ca="1">SUMPRODUCT(AM$74:AM$133,TRANSPOSE(SAP_Spreadsheet!$G$687:$BN$687))</f>
        <v>0</v>
      </c>
      <c r="AN15" s="496">
        <f t="array" aca="1" ref="AN15" ca="1">SUMPRODUCT(AN$74:AN$133,TRANSPOSE(SAP_Spreadsheet!$G$687:$BN$687))</f>
        <v>0</v>
      </c>
      <c r="AO15" s="496">
        <f t="array" aca="1" ref="AO15" ca="1">SUMPRODUCT(AO$74:AO$133,TRANSPOSE(SAP_Spreadsheet!$G$687:$BN$687))</f>
        <v>0</v>
      </c>
      <c r="AP15" s="496">
        <f t="array" aca="1" ref="AP15" ca="1">SUMPRODUCT(AP$74:AP$133,TRANSPOSE(SAP_Spreadsheet!$G$687:$BN$687))</f>
        <v>0</v>
      </c>
      <c r="AQ15" s="496">
        <f t="array" aca="1" ref="AQ15" ca="1">SUMPRODUCT(AQ$74:AQ$133,TRANSPOSE(SAP_Spreadsheet!$G$687:$BN$687))</f>
        <v>0</v>
      </c>
      <c r="AR15" s="496">
        <f t="array" aca="1" ref="AR15" ca="1">SUMPRODUCT(AR$74:AR$133,TRANSPOSE(SAP_Spreadsheet!$G$687:$BN$687))</f>
        <v>0</v>
      </c>
      <c r="AS15" s="496">
        <f t="array" aca="1" ref="AS15" ca="1">SUMPRODUCT(AS$74:AS$133,TRANSPOSE(SAP_Spreadsheet!$G$687:$BN$687))</f>
        <v>0</v>
      </c>
      <c r="AT15" s="496">
        <f t="array" aca="1" ref="AT15" ca="1">SUMPRODUCT(AT$74:AT$133,TRANSPOSE(SAP_Spreadsheet!$G$687:$BN$687))</f>
        <v>0</v>
      </c>
      <c r="AU15" s="496">
        <f t="array" aca="1" ref="AU15" ca="1">SUMPRODUCT(AU$74:AU$133,TRANSPOSE(SAP_Spreadsheet!$G$687:$BN$687))</f>
        <v>0</v>
      </c>
      <c r="AV15" s="496">
        <f t="array" aca="1" ref="AV15" ca="1">SUMPRODUCT(AV$74:AV$133,TRANSPOSE(SAP_Spreadsheet!$G$687:$BN$687))</f>
        <v>0</v>
      </c>
      <c r="AW15" s="496">
        <f t="array" aca="1" ref="AW15" ca="1">SUMPRODUCT(AW$74:AW$133,TRANSPOSE(SAP_Spreadsheet!$G$687:$BN$687))</f>
        <v>0</v>
      </c>
      <c r="AX15" s="496">
        <f t="array" aca="1" ref="AX15" ca="1">SUMPRODUCT(AX$74:AX$133,TRANSPOSE(SAP_Spreadsheet!$G$687:$BN$687))</f>
        <v>0</v>
      </c>
      <c r="AY15" s="496">
        <f t="array" aca="1" ref="AY15" ca="1">SUMPRODUCT(AY$74:AY$133,TRANSPOSE(SAP_Spreadsheet!$G$687:$BN$687))</f>
        <v>0</v>
      </c>
      <c r="AZ15" s="496">
        <f t="array" aca="1" ref="AZ15" ca="1">SUMPRODUCT(AZ$74:AZ$133,TRANSPOSE(SAP_Spreadsheet!$G$687:$BN$687))</f>
        <v>0</v>
      </c>
      <c r="BA15" s="496">
        <f t="array" aca="1" ref="BA15" ca="1">SUMPRODUCT(BA$74:BA$133,TRANSPOSE(SAP_Spreadsheet!$G$687:$BN$687))</f>
        <v>0</v>
      </c>
      <c r="BB15" s="496">
        <f t="array" aca="1" ref="BB15" ca="1">SUMPRODUCT(BB$74:BB$133,TRANSPOSE(SAP_Spreadsheet!$G$687:$BN$687))</f>
        <v>0</v>
      </c>
      <c r="BC15" s="496">
        <f t="array" aca="1" ref="BC15" ca="1">SUMPRODUCT(BC$74:BC$133,TRANSPOSE(SAP_Spreadsheet!$G$687:$BN$687))</f>
        <v>0</v>
      </c>
      <c r="BD15" s="496">
        <f t="array" aca="1" ref="BD15" ca="1">SUMPRODUCT(BD$74:BD$133,TRANSPOSE(SAP_Spreadsheet!$G$687:$BN$687))</f>
        <v>0</v>
      </c>
      <c r="BE15" s="496">
        <f t="array" aca="1" ref="BE15" ca="1">SUMPRODUCT(BE$74:BE$133,TRANSPOSE(SAP_Spreadsheet!$G$687:$BN$687))</f>
        <v>0</v>
      </c>
      <c r="BF15" s="496">
        <f t="array" aca="1" ref="BF15" ca="1">SUMPRODUCT(BF$74:BF$133,TRANSPOSE(SAP_Spreadsheet!$G$687:$BN$687))</f>
        <v>0</v>
      </c>
      <c r="BG15" s="496">
        <f t="array" aca="1" ref="BG15" ca="1">SUMPRODUCT(BG$74:BG$133,TRANSPOSE(SAP_Spreadsheet!$G$687:$BN$687))</f>
        <v>0</v>
      </c>
      <c r="BH15" s="496">
        <f t="array" aca="1" ref="BH15" ca="1">SUMPRODUCT(BH$74:BH$133,TRANSPOSE(SAP_Spreadsheet!$G$687:$BN$687))</f>
        <v>0</v>
      </c>
      <c r="BI15" s="496">
        <f t="array" aca="1" ref="BI15" ca="1">SUMPRODUCT(BI$74:BI$133,TRANSPOSE(SAP_Spreadsheet!$G$687:$BN$687))</f>
        <v>0</v>
      </c>
      <c r="BJ15" s="496">
        <f t="array" aca="1" ref="BJ15" ca="1">SUMPRODUCT(BJ$74:BJ$133,TRANSPOSE(SAP_Spreadsheet!$G$687:$BN$687))</f>
        <v>0</v>
      </c>
    </row>
    <row r="16" spans="2:63" s="489" customFormat="1" x14ac:dyDescent="0.15">
      <c r="B16" s="495" t="s">
        <v>82</v>
      </c>
      <c r="C16" s="496" cm="1">
        <f t="array" aca="1" ref="C16" ca="1">SUMPRODUCT(C$74:C$133,TRANSPOSE(SAP_Spreadsheet!$G$678:$BN$678))</f>
        <v>0</v>
      </c>
      <c r="D16" s="496">
        <f t="array" aca="1" ref="D16" ca="1">SUMPRODUCT(D$74:D$133,TRANSPOSE(SAP_Spreadsheet!$G$678:$BN$678))</f>
        <v>0</v>
      </c>
      <c r="E16" s="496">
        <f t="array" aca="1" ref="E16" ca="1">SUMPRODUCT(E$74:E$133,TRANSPOSE(SAP_Spreadsheet!$G$678:$BN$678))</f>
        <v>0</v>
      </c>
      <c r="F16" s="496">
        <f t="array" aca="1" ref="F16" ca="1">SUMPRODUCT(F$74:F$133,TRANSPOSE(SAP_Spreadsheet!$G$678:$BN$678))</f>
        <v>0</v>
      </c>
      <c r="G16" s="496">
        <f t="array" aca="1" ref="G16" ca="1">SUMPRODUCT(G$74:G$133,TRANSPOSE(SAP_Spreadsheet!$G$678:$BN$678))</f>
        <v>0</v>
      </c>
      <c r="H16" s="496">
        <f t="array" aca="1" ref="H16" ca="1">SUMPRODUCT(H$74:H$133,TRANSPOSE(SAP_Spreadsheet!$G$678:$BN$678))</f>
        <v>0</v>
      </c>
      <c r="I16" s="496">
        <f t="array" aca="1" ref="I16" ca="1">SUMPRODUCT(I$74:I$133,TRANSPOSE(SAP_Spreadsheet!$G$678:$BN$678))</f>
        <v>0</v>
      </c>
      <c r="J16" s="496">
        <f t="array" aca="1" ref="J16" ca="1">SUMPRODUCT(J$74:J$133,TRANSPOSE(SAP_Spreadsheet!$G$678:$BN$678))</f>
        <v>0</v>
      </c>
      <c r="K16" s="496">
        <f t="array" aca="1" ref="K16" ca="1">SUMPRODUCT(K$74:K$133,TRANSPOSE(SAP_Spreadsheet!$G$678:$BN$678))</f>
        <v>0</v>
      </c>
      <c r="L16" s="496">
        <f t="array" aca="1" ref="L16" ca="1">SUMPRODUCT(L$74:L$133,TRANSPOSE(SAP_Spreadsheet!$G$678:$BN$678))</f>
        <v>0</v>
      </c>
      <c r="M16" s="496">
        <f t="array" aca="1" ref="M16" ca="1">SUMPRODUCT(M$74:M$133,TRANSPOSE(SAP_Spreadsheet!$G$678:$BN$678))</f>
        <v>0</v>
      </c>
      <c r="N16" s="496">
        <f t="array" aca="1" ref="N16" ca="1">SUMPRODUCT(N$74:N$133,TRANSPOSE(SAP_Spreadsheet!$G$678:$BN$678))</f>
        <v>0</v>
      </c>
      <c r="O16" s="496">
        <f t="array" aca="1" ref="O16" ca="1">SUMPRODUCT(O$74:O$133,TRANSPOSE(SAP_Spreadsheet!$G$678:$BN$678))</f>
        <v>0</v>
      </c>
      <c r="P16" s="496">
        <f t="array" aca="1" ref="P16" ca="1">SUMPRODUCT(P$74:P$133,TRANSPOSE(SAP_Spreadsheet!$G$678:$BN$678))</f>
        <v>0</v>
      </c>
      <c r="Q16" s="496">
        <f t="array" aca="1" ref="Q16" ca="1">SUMPRODUCT(Q$74:Q$133,TRANSPOSE(SAP_Spreadsheet!$G$678:$BN$678))</f>
        <v>0</v>
      </c>
      <c r="R16" s="496">
        <f t="array" aca="1" ref="R16" ca="1">SUMPRODUCT(R$74:R$133,TRANSPOSE(SAP_Spreadsheet!$G$678:$BN$678))</f>
        <v>0</v>
      </c>
      <c r="S16" s="496">
        <f t="array" aca="1" ref="S16" ca="1">SUMPRODUCT(S$74:S$133,TRANSPOSE(SAP_Spreadsheet!$G$678:$BN$678))</f>
        <v>0</v>
      </c>
      <c r="T16" s="496">
        <f t="array" aca="1" ref="T16" ca="1">SUMPRODUCT(T$74:T$133,TRANSPOSE(SAP_Spreadsheet!$G$678:$BN$678))</f>
        <v>0</v>
      </c>
      <c r="U16" s="496">
        <f t="array" aca="1" ref="U16" ca="1">SUMPRODUCT(U$74:U$133,TRANSPOSE(SAP_Spreadsheet!$G$678:$BN$678))</f>
        <v>0</v>
      </c>
      <c r="V16" s="496">
        <f t="array" aca="1" ref="V16" ca="1">SUMPRODUCT(V$74:V$133,TRANSPOSE(SAP_Spreadsheet!$G$678:$BN$678))</f>
        <v>0</v>
      </c>
      <c r="W16" s="496">
        <f t="array" aca="1" ref="W16" ca="1">SUMPRODUCT(W$74:W$133,TRANSPOSE(SAP_Spreadsheet!$G$678:$BN$678))</f>
        <v>0</v>
      </c>
      <c r="X16" s="496">
        <f t="array" aca="1" ref="X16" ca="1">SUMPRODUCT(X$74:X$133,TRANSPOSE(SAP_Spreadsheet!$G$678:$BN$678))</f>
        <v>0</v>
      </c>
      <c r="Y16" s="496">
        <f t="array" aca="1" ref="Y16" ca="1">SUMPRODUCT(Y$74:Y$133,TRANSPOSE(SAP_Spreadsheet!$G$678:$BN$678))</f>
        <v>0</v>
      </c>
      <c r="Z16" s="496">
        <f t="array" aca="1" ref="Z16" ca="1">SUMPRODUCT(Z$74:Z$133,TRANSPOSE(SAP_Spreadsheet!$G$678:$BN$678))</f>
        <v>0</v>
      </c>
      <c r="AA16" s="496">
        <f t="array" aca="1" ref="AA16" ca="1">SUMPRODUCT(AA$74:AA$133,TRANSPOSE(SAP_Spreadsheet!$G$678:$BN$678))</f>
        <v>0</v>
      </c>
      <c r="AB16" s="496">
        <f t="array" aca="1" ref="AB16" ca="1">SUMPRODUCT(AB$74:AB$133,TRANSPOSE(SAP_Spreadsheet!$G$678:$BN$678))</f>
        <v>0</v>
      </c>
      <c r="AC16" s="496">
        <f t="array" aca="1" ref="AC16" ca="1">SUMPRODUCT(AC$74:AC$133,TRANSPOSE(SAP_Spreadsheet!$G$678:$BN$678))</f>
        <v>0</v>
      </c>
      <c r="AD16" s="496">
        <f t="array" aca="1" ref="AD16" ca="1">SUMPRODUCT(AD$74:AD$133,TRANSPOSE(SAP_Spreadsheet!$G$678:$BN$678))</f>
        <v>0</v>
      </c>
      <c r="AE16" s="496">
        <f t="array" aca="1" ref="AE16" ca="1">SUMPRODUCT(AE$74:AE$133,TRANSPOSE(SAP_Spreadsheet!$G$678:$BN$678))</f>
        <v>0</v>
      </c>
      <c r="AF16" s="496">
        <f t="array" aca="1" ref="AF16" ca="1">SUMPRODUCT(AF$74:AF$133,TRANSPOSE(SAP_Spreadsheet!$G$678:$BN$678))</f>
        <v>0</v>
      </c>
      <c r="AG16" s="496">
        <f t="array" aca="1" ref="AG16" ca="1">SUMPRODUCT(AG$74:AG$133,TRANSPOSE(SAP_Spreadsheet!$G$678:$BN$678))</f>
        <v>0</v>
      </c>
      <c r="AH16" s="496">
        <f t="array" aca="1" ref="AH16" ca="1">SUMPRODUCT(AH$74:AH$133,TRANSPOSE(SAP_Spreadsheet!$G$678:$BN$678))</f>
        <v>0</v>
      </c>
      <c r="AI16" s="496">
        <f t="array" aca="1" ref="AI16" ca="1">SUMPRODUCT(AI$74:AI$133,TRANSPOSE(SAP_Spreadsheet!$G$678:$BN$678))</f>
        <v>0</v>
      </c>
      <c r="AJ16" s="496">
        <f t="array" aca="1" ref="AJ16" ca="1">SUMPRODUCT(AJ$74:AJ$133,TRANSPOSE(SAP_Spreadsheet!$G$678:$BN$678))</f>
        <v>0</v>
      </c>
      <c r="AK16" s="496">
        <f t="array" aca="1" ref="AK16" ca="1">SUMPRODUCT(AK$74:AK$133,TRANSPOSE(SAP_Spreadsheet!$G$678:$BN$678))</f>
        <v>0</v>
      </c>
      <c r="AL16" s="496">
        <f t="array" aca="1" ref="AL16" ca="1">SUMPRODUCT(AL$74:AL$133,TRANSPOSE(SAP_Spreadsheet!$G$678:$BN$678))</f>
        <v>0</v>
      </c>
      <c r="AM16" s="496">
        <f t="array" aca="1" ref="AM16" ca="1">SUMPRODUCT(AM$74:AM$133,TRANSPOSE(SAP_Spreadsheet!$G$678:$BN$678))</f>
        <v>0</v>
      </c>
      <c r="AN16" s="496">
        <f t="array" aca="1" ref="AN16" ca="1">SUMPRODUCT(AN$74:AN$133,TRANSPOSE(SAP_Spreadsheet!$G$678:$BN$678))</f>
        <v>0</v>
      </c>
      <c r="AO16" s="496">
        <f t="array" aca="1" ref="AO16" ca="1">SUMPRODUCT(AO$74:AO$133,TRANSPOSE(SAP_Spreadsheet!$G$678:$BN$678))</f>
        <v>0</v>
      </c>
      <c r="AP16" s="496">
        <f t="array" aca="1" ref="AP16" ca="1">SUMPRODUCT(AP$74:AP$133,TRANSPOSE(SAP_Spreadsheet!$G$678:$BN$678))</f>
        <v>0</v>
      </c>
      <c r="AQ16" s="496">
        <f t="array" aca="1" ref="AQ16" ca="1">SUMPRODUCT(AQ$74:AQ$133,TRANSPOSE(SAP_Spreadsheet!$G$678:$BN$678))</f>
        <v>0</v>
      </c>
      <c r="AR16" s="496">
        <f t="array" aca="1" ref="AR16" ca="1">SUMPRODUCT(AR$74:AR$133,TRANSPOSE(SAP_Spreadsheet!$G$678:$BN$678))</f>
        <v>0</v>
      </c>
      <c r="AS16" s="496">
        <f t="array" aca="1" ref="AS16" ca="1">SUMPRODUCT(AS$74:AS$133,TRANSPOSE(SAP_Spreadsheet!$G$678:$BN$678))</f>
        <v>0</v>
      </c>
      <c r="AT16" s="496">
        <f t="array" aca="1" ref="AT16" ca="1">SUMPRODUCT(AT$74:AT$133,TRANSPOSE(SAP_Spreadsheet!$G$678:$BN$678))</f>
        <v>0</v>
      </c>
      <c r="AU16" s="496">
        <f t="array" aca="1" ref="AU16" ca="1">SUMPRODUCT(AU$74:AU$133,TRANSPOSE(SAP_Spreadsheet!$G$678:$BN$678))</f>
        <v>0</v>
      </c>
      <c r="AV16" s="496">
        <f t="array" aca="1" ref="AV16" ca="1">SUMPRODUCT(AV$74:AV$133,TRANSPOSE(SAP_Spreadsheet!$G$678:$BN$678))</f>
        <v>0</v>
      </c>
      <c r="AW16" s="496">
        <f t="array" aca="1" ref="AW16" ca="1">SUMPRODUCT(AW$74:AW$133,TRANSPOSE(SAP_Spreadsheet!$G$678:$BN$678))</f>
        <v>0</v>
      </c>
      <c r="AX16" s="496">
        <f t="array" aca="1" ref="AX16" ca="1">SUMPRODUCT(AX$74:AX$133,TRANSPOSE(SAP_Spreadsheet!$G$678:$BN$678))</f>
        <v>0</v>
      </c>
      <c r="AY16" s="496">
        <f t="array" aca="1" ref="AY16" ca="1">SUMPRODUCT(AY$74:AY$133,TRANSPOSE(SAP_Spreadsheet!$G$678:$BN$678))</f>
        <v>0</v>
      </c>
      <c r="AZ16" s="496">
        <f t="array" aca="1" ref="AZ16" ca="1">SUMPRODUCT(AZ$74:AZ$133,TRANSPOSE(SAP_Spreadsheet!$G$678:$BN$678))</f>
        <v>0</v>
      </c>
      <c r="BA16" s="496">
        <f t="array" aca="1" ref="BA16" ca="1">SUMPRODUCT(BA$74:BA$133,TRANSPOSE(SAP_Spreadsheet!$G$678:$BN$678))</f>
        <v>0</v>
      </c>
      <c r="BB16" s="496">
        <f t="array" aca="1" ref="BB16" ca="1">SUMPRODUCT(BB$74:BB$133,TRANSPOSE(SAP_Spreadsheet!$G$678:$BN$678))</f>
        <v>0</v>
      </c>
      <c r="BC16" s="496">
        <f t="array" aca="1" ref="BC16" ca="1">SUMPRODUCT(BC$74:BC$133,TRANSPOSE(SAP_Spreadsheet!$G$678:$BN$678))</f>
        <v>0</v>
      </c>
      <c r="BD16" s="496">
        <f t="array" aca="1" ref="BD16" ca="1">SUMPRODUCT(BD$74:BD$133,TRANSPOSE(SAP_Spreadsheet!$G$678:$BN$678))</f>
        <v>0</v>
      </c>
      <c r="BE16" s="496">
        <f t="array" aca="1" ref="BE16" ca="1">SUMPRODUCT(BE$74:BE$133,TRANSPOSE(SAP_Spreadsheet!$G$678:$BN$678))</f>
        <v>0</v>
      </c>
      <c r="BF16" s="496">
        <f t="array" aca="1" ref="BF16" ca="1">SUMPRODUCT(BF$74:BF$133,TRANSPOSE(SAP_Spreadsheet!$G$678:$BN$678))</f>
        <v>0</v>
      </c>
      <c r="BG16" s="496">
        <f t="array" aca="1" ref="BG16" ca="1">SUMPRODUCT(BG$74:BG$133,TRANSPOSE(SAP_Spreadsheet!$G$678:$BN$678))</f>
        <v>0</v>
      </c>
      <c r="BH16" s="496">
        <f t="array" aca="1" ref="BH16" ca="1">SUMPRODUCT(BH$74:BH$133,TRANSPOSE(SAP_Spreadsheet!$G$678:$BN$678))</f>
        <v>0</v>
      </c>
      <c r="BI16" s="496">
        <f t="array" aca="1" ref="BI16" ca="1">SUMPRODUCT(BI$74:BI$133,TRANSPOSE(SAP_Spreadsheet!$G$678:$BN$678))</f>
        <v>0</v>
      </c>
      <c r="BJ16" s="496">
        <f t="array" aca="1" ref="BJ16" ca="1">SUMPRODUCT(BJ$74:BJ$133,TRANSPOSE(SAP_Spreadsheet!$G$678:$BN$678))</f>
        <v>0</v>
      </c>
    </row>
    <row r="17" spans="2:63" s="489" customFormat="1" x14ac:dyDescent="0.15">
      <c r="B17" s="495" t="s">
        <v>163</v>
      </c>
      <c r="C17" s="496" cm="1">
        <f t="array" aca="1" ref="C17" ca="1">SUMPRODUCT(C$74:C$133,TRANSPOSE(SAP_Spreadsheet!$G$679:$BN$679))</f>
        <v>0</v>
      </c>
      <c r="D17" s="496" cm="1">
        <f t="array" aca="1" ref="D17" ca="1">SUMPRODUCT(D$74:D$133,TRANSPOSE(SAP_Spreadsheet!$G$679:$BN$679))</f>
        <v>0</v>
      </c>
      <c r="E17" s="496" cm="1">
        <f t="array" aca="1" ref="E17" ca="1">SUMPRODUCT(E$74:E$133,TRANSPOSE(SAP_Spreadsheet!$G$679:$BN$679))</f>
        <v>0</v>
      </c>
      <c r="F17" s="496" cm="1">
        <f t="array" aca="1" ref="F17" ca="1">SUMPRODUCT(F$74:F$133,TRANSPOSE(SAP_Spreadsheet!$G$679:$BN$679))</f>
        <v>0</v>
      </c>
      <c r="G17" s="496" cm="1">
        <f t="array" aca="1" ref="G17" ca="1">SUMPRODUCT(G$74:G$133,TRANSPOSE(SAP_Spreadsheet!$G$679:$BN$679))</f>
        <v>0</v>
      </c>
      <c r="H17" s="496" cm="1">
        <f t="array" aca="1" ref="H17" ca="1">SUMPRODUCT(H$74:H$133,TRANSPOSE(SAP_Spreadsheet!$G$679:$BN$679))</f>
        <v>0</v>
      </c>
      <c r="I17" s="496" cm="1">
        <f t="array" aca="1" ref="I17" ca="1">SUMPRODUCT(I$74:I$133,TRANSPOSE(SAP_Spreadsheet!$G$679:$BN$679))</f>
        <v>0</v>
      </c>
      <c r="J17" s="496" cm="1">
        <f t="array" aca="1" ref="J17" ca="1">SUMPRODUCT(J$74:J$133,TRANSPOSE(SAP_Spreadsheet!$G$679:$BN$679))</f>
        <v>0</v>
      </c>
      <c r="K17" s="496" cm="1">
        <f t="array" aca="1" ref="K17" ca="1">SUMPRODUCT(K$74:K$133,TRANSPOSE(SAP_Spreadsheet!$G$679:$BN$679))</f>
        <v>0</v>
      </c>
      <c r="L17" s="496" cm="1">
        <f t="array" aca="1" ref="L17" ca="1">SUMPRODUCT(L$74:L$133,TRANSPOSE(SAP_Spreadsheet!$G$679:$BN$679))</f>
        <v>0</v>
      </c>
      <c r="M17" s="496" cm="1">
        <f t="array" aca="1" ref="M17" ca="1">SUMPRODUCT(M$74:M$133,TRANSPOSE(SAP_Spreadsheet!$G$679:$BN$679))</f>
        <v>0</v>
      </c>
      <c r="N17" s="496" cm="1">
        <f t="array" aca="1" ref="N17" ca="1">SUMPRODUCT(N$74:N$133,TRANSPOSE(SAP_Spreadsheet!$G$679:$BN$679))</f>
        <v>0</v>
      </c>
      <c r="O17" s="496" cm="1">
        <f t="array" aca="1" ref="O17" ca="1">SUMPRODUCT(O$74:O$133,TRANSPOSE(SAP_Spreadsheet!$G$679:$BN$679))</f>
        <v>0</v>
      </c>
      <c r="P17" s="496" cm="1">
        <f t="array" aca="1" ref="P17" ca="1">SUMPRODUCT(P$74:P$133,TRANSPOSE(SAP_Spreadsheet!$G$679:$BN$679))</f>
        <v>0</v>
      </c>
      <c r="Q17" s="496" cm="1">
        <f t="array" aca="1" ref="Q17" ca="1">SUMPRODUCT(Q$74:Q$133,TRANSPOSE(SAP_Spreadsheet!$G$679:$BN$679))</f>
        <v>0</v>
      </c>
      <c r="R17" s="496" cm="1">
        <f t="array" aca="1" ref="R17" ca="1">SUMPRODUCT(R$74:R$133,TRANSPOSE(SAP_Spreadsheet!$G$679:$BN$679))</f>
        <v>0</v>
      </c>
      <c r="S17" s="496" cm="1">
        <f t="array" aca="1" ref="S17" ca="1">SUMPRODUCT(S$74:S$133,TRANSPOSE(SAP_Spreadsheet!$G$679:$BN$679))</f>
        <v>0</v>
      </c>
      <c r="T17" s="496" cm="1">
        <f t="array" aca="1" ref="T17" ca="1">SUMPRODUCT(T$74:T$133,TRANSPOSE(SAP_Spreadsheet!$G$679:$BN$679))</f>
        <v>0</v>
      </c>
      <c r="U17" s="496" cm="1">
        <f t="array" aca="1" ref="U17" ca="1">SUMPRODUCT(U$74:U$133,TRANSPOSE(SAP_Spreadsheet!$G$679:$BN$679))</f>
        <v>0</v>
      </c>
      <c r="V17" s="496" cm="1">
        <f t="array" aca="1" ref="V17" ca="1">SUMPRODUCT(V$74:V$133,TRANSPOSE(SAP_Spreadsheet!$G$679:$BN$679))</f>
        <v>0</v>
      </c>
      <c r="W17" s="496" cm="1">
        <f t="array" aca="1" ref="W17" ca="1">SUMPRODUCT(W$74:W$133,TRANSPOSE(SAP_Spreadsheet!$G$679:$BN$679))</f>
        <v>0</v>
      </c>
      <c r="X17" s="496" cm="1">
        <f t="array" aca="1" ref="X17" ca="1">SUMPRODUCT(X$74:X$133,TRANSPOSE(SAP_Spreadsheet!$G$679:$BN$679))</f>
        <v>0</v>
      </c>
      <c r="Y17" s="496" cm="1">
        <f t="array" aca="1" ref="Y17" ca="1">SUMPRODUCT(Y$74:Y$133,TRANSPOSE(SAP_Spreadsheet!$G$679:$BN$679))</f>
        <v>0</v>
      </c>
      <c r="Z17" s="496" cm="1">
        <f t="array" aca="1" ref="Z17" ca="1">SUMPRODUCT(Z$74:Z$133,TRANSPOSE(SAP_Spreadsheet!$G$679:$BN$679))</f>
        <v>0</v>
      </c>
      <c r="AA17" s="496" cm="1">
        <f t="array" aca="1" ref="AA17" ca="1">SUMPRODUCT(AA$74:AA$133,TRANSPOSE(SAP_Spreadsheet!$G$679:$BN$679))</f>
        <v>0</v>
      </c>
      <c r="AB17" s="496" cm="1">
        <f t="array" aca="1" ref="AB17" ca="1">SUMPRODUCT(AB$74:AB$133,TRANSPOSE(SAP_Spreadsheet!$G$679:$BN$679))</f>
        <v>0</v>
      </c>
      <c r="AC17" s="496" cm="1">
        <f t="array" aca="1" ref="AC17" ca="1">SUMPRODUCT(AC$74:AC$133,TRANSPOSE(SAP_Spreadsheet!$G$679:$BN$679))</f>
        <v>0</v>
      </c>
      <c r="AD17" s="496" cm="1">
        <f t="array" aca="1" ref="AD17" ca="1">SUMPRODUCT(AD$74:AD$133,TRANSPOSE(SAP_Spreadsheet!$G$679:$BN$679))</f>
        <v>0</v>
      </c>
      <c r="AE17" s="496" cm="1">
        <f t="array" aca="1" ref="AE17" ca="1">SUMPRODUCT(AE$74:AE$133,TRANSPOSE(SAP_Spreadsheet!$G$679:$BN$679))</f>
        <v>0</v>
      </c>
      <c r="AF17" s="496" cm="1">
        <f t="array" aca="1" ref="AF17" ca="1">SUMPRODUCT(AF$74:AF$133,TRANSPOSE(SAP_Spreadsheet!$G$679:$BN$679))</f>
        <v>0</v>
      </c>
      <c r="AG17" s="496" cm="1">
        <f t="array" aca="1" ref="AG17" ca="1">SUMPRODUCT(AG$74:AG$133,TRANSPOSE(SAP_Spreadsheet!$G$679:$BN$679))</f>
        <v>0</v>
      </c>
      <c r="AH17" s="496" cm="1">
        <f t="array" aca="1" ref="AH17" ca="1">SUMPRODUCT(AH$74:AH$133,TRANSPOSE(SAP_Spreadsheet!$G$679:$BN$679))</f>
        <v>0</v>
      </c>
      <c r="AI17" s="496" cm="1">
        <f t="array" aca="1" ref="AI17" ca="1">SUMPRODUCT(AI$74:AI$133,TRANSPOSE(SAP_Spreadsheet!$G$679:$BN$679))</f>
        <v>0</v>
      </c>
      <c r="AJ17" s="496" cm="1">
        <f t="array" aca="1" ref="AJ17" ca="1">SUMPRODUCT(AJ$74:AJ$133,TRANSPOSE(SAP_Spreadsheet!$G$679:$BN$679))</f>
        <v>0</v>
      </c>
      <c r="AK17" s="496" cm="1">
        <f t="array" aca="1" ref="AK17" ca="1">SUMPRODUCT(AK$74:AK$133,TRANSPOSE(SAP_Spreadsheet!$G$679:$BN$679))</f>
        <v>0</v>
      </c>
      <c r="AL17" s="496" cm="1">
        <f t="array" aca="1" ref="AL17" ca="1">SUMPRODUCT(AL$74:AL$133,TRANSPOSE(SAP_Spreadsheet!$G$679:$BN$679))</f>
        <v>0</v>
      </c>
      <c r="AM17" s="496" cm="1">
        <f t="array" aca="1" ref="AM17" ca="1">SUMPRODUCT(AM$74:AM$133,TRANSPOSE(SAP_Spreadsheet!$G$679:$BN$679))</f>
        <v>0</v>
      </c>
      <c r="AN17" s="496" cm="1">
        <f t="array" aca="1" ref="AN17" ca="1">SUMPRODUCT(AN$74:AN$133,TRANSPOSE(SAP_Spreadsheet!$G$679:$BN$679))</f>
        <v>0</v>
      </c>
      <c r="AO17" s="496" cm="1">
        <f t="array" aca="1" ref="AO17" ca="1">SUMPRODUCT(AO$74:AO$133,TRANSPOSE(SAP_Spreadsheet!$G$679:$BN$679))</f>
        <v>0</v>
      </c>
      <c r="AP17" s="496" cm="1">
        <f t="array" aca="1" ref="AP17" ca="1">SUMPRODUCT(AP$74:AP$133,TRANSPOSE(SAP_Spreadsheet!$G$679:$BN$679))</f>
        <v>0</v>
      </c>
      <c r="AQ17" s="496" cm="1">
        <f t="array" aca="1" ref="AQ17" ca="1">SUMPRODUCT(AQ$74:AQ$133,TRANSPOSE(SAP_Spreadsheet!$G$679:$BN$679))</f>
        <v>0</v>
      </c>
      <c r="AR17" s="496" cm="1">
        <f t="array" aca="1" ref="AR17" ca="1">SUMPRODUCT(AR$74:AR$133,TRANSPOSE(SAP_Spreadsheet!$G$679:$BN$679))</f>
        <v>0</v>
      </c>
      <c r="AS17" s="496" cm="1">
        <f t="array" aca="1" ref="AS17" ca="1">SUMPRODUCT(AS$74:AS$133,TRANSPOSE(SAP_Spreadsheet!$G$679:$BN$679))</f>
        <v>0</v>
      </c>
      <c r="AT17" s="496" cm="1">
        <f t="array" aca="1" ref="AT17" ca="1">SUMPRODUCT(AT$74:AT$133,TRANSPOSE(SAP_Spreadsheet!$G$679:$BN$679))</f>
        <v>0</v>
      </c>
      <c r="AU17" s="496" cm="1">
        <f t="array" aca="1" ref="AU17" ca="1">SUMPRODUCT(AU$74:AU$133,TRANSPOSE(SAP_Spreadsheet!$G$679:$BN$679))</f>
        <v>0</v>
      </c>
      <c r="AV17" s="496" cm="1">
        <f t="array" aca="1" ref="AV17" ca="1">SUMPRODUCT(AV$74:AV$133,TRANSPOSE(SAP_Spreadsheet!$G$679:$BN$679))</f>
        <v>0</v>
      </c>
      <c r="AW17" s="496" cm="1">
        <f t="array" aca="1" ref="AW17" ca="1">SUMPRODUCT(AW$74:AW$133,TRANSPOSE(SAP_Spreadsheet!$G$679:$BN$679))</f>
        <v>0</v>
      </c>
      <c r="AX17" s="496" cm="1">
        <f t="array" aca="1" ref="AX17" ca="1">SUMPRODUCT(AX$74:AX$133,TRANSPOSE(SAP_Spreadsheet!$G$679:$BN$679))</f>
        <v>0</v>
      </c>
      <c r="AY17" s="496" cm="1">
        <f t="array" aca="1" ref="AY17" ca="1">SUMPRODUCT(AY$74:AY$133,TRANSPOSE(SAP_Spreadsheet!$G$679:$BN$679))</f>
        <v>0</v>
      </c>
      <c r="AZ17" s="496" cm="1">
        <f t="array" aca="1" ref="AZ17" ca="1">SUMPRODUCT(AZ$74:AZ$133,TRANSPOSE(SAP_Spreadsheet!$G$679:$BN$679))</f>
        <v>0</v>
      </c>
      <c r="BA17" s="496" cm="1">
        <f t="array" aca="1" ref="BA17" ca="1">SUMPRODUCT(BA$74:BA$133,TRANSPOSE(SAP_Spreadsheet!$G$679:$BN$679))</f>
        <v>0</v>
      </c>
      <c r="BB17" s="496" cm="1">
        <f t="array" aca="1" ref="BB17" ca="1">SUMPRODUCT(BB$74:BB$133,TRANSPOSE(SAP_Spreadsheet!$G$679:$BN$679))</f>
        <v>0</v>
      </c>
      <c r="BC17" s="496" cm="1">
        <f t="array" aca="1" ref="BC17" ca="1">SUMPRODUCT(BC$74:BC$133,TRANSPOSE(SAP_Spreadsheet!$G$679:$BN$679))</f>
        <v>0</v>
      </c>
      <c r="BD17" s="496" cm="1">
        <f t="array" aca="1" ref="BD17" ca="1">SUMPRODUCT(BD$74:BD$133,TRANSPOSE(SAP_Spreadsheet!$G$679:$BN$679))</f>
        <v>0</v>
      </c>
      <c r="BE17" s="496" cm="1">
        <f t="array" aca="1" ref="BE17" ca="1">SUMPRODUCT(BE$74:BE$133,TRANSPOSE(SAP_Spreadsheet!$G$679:$BN$679))</f>
        <v>0</v>
      </c>
      <c r="BF17" s="496" cm="1">
        <f t="array" aca="1" ref="BF17" ca="1">SUMPRODUCT(BF$74:BF$133,TRANSPOSE(SAP_Spreadsheet!$G$679:$BN$679))</f>
        <v>0</v>
      </c>
      <c r="BG17" s="496" cm="1">
        <f t="array" aca="1" ref="BG17" ca="1">SUMPRODUCT(BG$74:BG$133,TRANSPOSE(SAP_Spreadsheet!$G$679:$BN$679))</f>
        <v>0</v>
      </c>
      <c r="BH17" s="496" cm="1">
        <f t="array" aca="1" ref="BH17" ca="1">SUMPRODUCT(BH$74:BH$133,TRANSPOSE(SAP_Spreadsheet!$G$679:$BN$679))</f>
        <v>0</v>
      </c>
      <c r="BI17" s="496" cm="1">
        <f t="array" aca="1" ref="BI17" ca="1">SUMPRODUCT(BI$74:BI$133,TRANSPOSE(SAP_Spreadsheet!$G$679:$BN$679))</f>
        <v>0</v>
      </c>
      <c r="BJ17" s="496" cm="1">
        <f t="array" aca="1" ref="BJ17" ca="1">SUMPRODUCT(BJ$74:BJ$133,TRANSPOSE(SAP_Spreadsheet!$G$679:$BN$679))</f>
        <v>0</v>
      </c>
    </row>
    <row r="18" spans="2:63" s="489" customFormat="1" x14ac:dyDescent="0.15">
      <c r="B18" s="495" t="s">
        <v>167</v>
      </c>
      <c r="C18" s="496" cm="1">
        <f t="array" aca="1" ref="C18" ca="1">SUMPRODUCT(C$74:C$133,TRANSPOSE(SAP_Spreadsheet!$G$680:$BN$680))</f>
        <v>0</v>
      </c>
      <c r="D18" s="496" cm="1">
        <f t="array" aca="1" ref="D18" ca="1">SUMPRODUCT(D$74:D$133,TRANSPOSE(SAP_Spreadsheet!$G$680:$BN$680))</f>
        <v>0</v>
      </c>
      <c r="E18" s="496" cm="1">
        <f t="array" aca="1" ref="E18" ca="1">SUMPRODUCT(E$74:E$133,TRANSPOSE(SAP_Spreadsheet!$G$680:$BN$680))</f>
        <v>0</v>
      </c>
      <c r="F18" s="496" cm="1">
        <f t="array" aca="1" ref="F18" ca="1">SUMPRODUCT(F$74:F$133,TRANSPOSE(SAP_Spreadsheet!$G$680:$BN$680))</f>
        <v>0</v>
      </c>
      <c r="G18" s="496" cm="1">
        <f t="array" aca="1" ref="G18" ca="1">SUMPRODUCT(G$74:G$133,TRANSPOSE(SAP_Spreadsheet!$G$680:$BN$680))</f>
        <v>0</v>
      </c>
      <c r="H18" s="496" cm="1">
        <f t="array" aca="1" ref="H18" ca="1">SUMPRODUCT(H$74:H$133,TRANSPOSE(SAP_Spreadsheet!$G$680:$BN$680))</f>
        <v>0</v>
      </c>
      <c r="I18" s="496" cm="1">
        <f t="array" aca="1" ref="I18" ca="1">SUMPRODUCT(I$74:I$133,TRANSPOSE(SAP_Spreadsheet!$G$680:$BN$680))</f>
        <v>0</v>
      </c>
      <c r="J18" s="496" cm="1">
        <f t="array" aca="1" ref="J18" ca="1">SUMPRODUCT(J$74:J$133,TRANSPOSE(SAP_Spreadsheet!$G$680:$BN$680))</f>
        <v>0</v>
      </c>
      <c r="K18" s="496" cm="1">
        <f t="array" aca="1" ref="K18" ca="1">SUMPRODUCT(K$74:K$133,TRANSPOSE(SAP_Spreadsheet!$G$680:$BN$680))</f>
        <v>0</v>
      </c>
      <c r="L18" s="496" cm="1">
        <f t="array" aca="1" ref="L18" ca="1">SUMPRODUCT(L$74:L$133,TRANSPOSE(SAP_Spreadsheet!$G$680:$BN$680))</f>
        <v>0</v>
      </c>
      <c r="M18" s="496" cm="1">
        <f t="array" aca="1" ref="M18" ca="1">SUMPRODUCT(M$74:M$133,TRANSPOSE(SAP_Spreadsheet!$G$680:$BN$680))</f>
        <v>0</v>
      </c>
      <c r="N18" s="496" cm="1">
        <f t="array" aca="1" ref="N18" ca="1">SUMPRODUCT(N$74:N$133,TRANSPOSE(SAP_Spreadsheet!$G$680:$BN$680))</f>
        <v>0</v>
      </c>
      <c r="O18" s="496" cm="1">
        <f t="array" aca="1" ref="O18" ca="1">SUMPRODUCT(O$74:O$133,TRANSPOSE(SAP_Spreadsheet!$G$680:$BN$680))</f>
        <v>0</v>
      </c>
      <c r="P18" s="496" cm="1">
        <f t="array" aca="1" ref="P18" ca="1">SUMPRODUCT(P$74:P$133,TRANSPOSE(SAP_Spreadsheet!$G$680:$BN$680))</f>
        <v>0</v>
      </c>
      <c r="Q18" s="496" cm="1">
        <f t="array" aca="1" ref="Q18" ca="1">SUMPRODUCT(Q$74:Q$133,TRANSPOSE(SAP_Spreadsheet!$G$680:$BN$680))</f>
        <v>0</v>
      </c>
      <c r="R18" s="496" cm="1">
        <f t="array" aca="1" ref="R18" ca="1">SUMPRODUCT(R$74:R$133,TRANSPOSE(SAP_Spreadsheet!$G$680:$BN$680))</f>
        <v>0</v>
      </c>
      <c r="S18" s="496" cm="1">
        <f t="array" aca="1" ref="S18" ca="1">SUMPRODUCT(S$74:S$133,TRANSPOSE(SAP_Spreadsheet!$G$680:$BN$680))</f>
        <v>0</v>
      </c>
      <c r="T18" s="496" cm="1">
        <f t="array" aca="1" ref="T18" ca="1">SUMPRODUCT(T$74:T$133,TRANSPOSE(SAP_Spreadsheet!$G$680:$BN$680))</f>
        <v>0</v>
      </c>
      <c r="U18" s="496" cm="1">
        <f t="array" aca="1" ref="U18" ca="1">SUMPRODUCT(U$74:U$133,TRANSPOSE(SAP_Spreadsheet!$G$680:$BN$680))</f>
        <v>0</v>
      </c>
      <c r="V18" s="496" cm="1">
        <f t="array" aca="1" ref="V18" ca="1">SUMPRODUCT(V$74:V$133,TRANSPOSE(SAP_Spreadsheet!$G$680:$BN$680))</f>
        <v>0</v>
      </c>
      <c r="W18" s="496" cm="1">
        <f t="array" aca="1" ref="W18" ca="1">SUMPRODUCT(W$74:W$133,TRANSPOSE(SAP_Spreadsheet!$G$680:$BN$680))</f>
        <v>0</v>
      </c>
      <c r="X18" s="496" cm="1">
        <f t="array" aca="1" ref="X18" ca="1">SUMPRODUCT(X$74:X$133,TRANSPOSE(SAP_Spreadsheet!$G$680:$BN$680))</f>
        <v>0</v>
      </c>
      <c r="Y18" s="496" cm="1">
        <f t="array" aca="1" ref="Y18" ca="1">SUMPRODUCT(Y$74:Y$133,TRANSPOSE(SAP_Spreadsheet!$G$680:$BN$680))</f>
        <v>0</v>
      </c>
      <c r="Z18" s="496" cm="1">
        <f t="array" aca="1" ref="Z18" ca="1">SUMPRODUCT(Z$74:Z$133,TRANSPOSE(SAP_Spreadsheet!$G$680:$BN$680))</f>
        <v>0</v>
      </c>
      <c r="AA18" s="496" cm="1">
        <f t="array" aca="1" ref="AA18" ca="1">SUMPRODUCT(AA$74:AA$133,TRANSPOSE(SAP_Spreadsheet!$G$680:$BN$680))</f>
        <v>0</v>
      </c>
      <c r="AB18" s="496" cm="1">
        <f t="array" aca="1" ref="AB18" ca="1">SUMPRODUCT(AB$74:AB$133,TRANSPOSE(SAP_Spreadsheet!$G$680:$BN$680))</f>
        <v>0</v>
      </c>
      <c r="AC18" s="496" cm="1">
        <f t="array" aca="1" ref="AC18" ca="1">SUMPRODUCT(AC$74:AC$133,TRANSPOSE(SAP_Spreadsheet!$G$680:$BN$680))</f>
        <v>0</v>
      </c>
      <c r="AD18" s="496" cm="1">
        <f t="array" aca="1" ref="AD18" ca="1">SUMPRODUCT(AD$74:AD$133,TRANSPOSE(SAP_Spreadsheet!$G$680:$BN$680))</f>
        <v>0</v>
      </c>
      <c r="AE18" s="496" cm="1">
        <f t="array" aca="1" ref="AE18" ca="1">SUMPRODUCT(AE$74:AE$133,TRANSPOSE(SAP_Spreadsheet!$G$680:$BN$680))</f>
        <v>0</v>
      </c>
      <c r="AF18" s="496" cm="1">
        <f t="array" aca="1" ref="AF18" ca="1">SUMPRODUCT(AF$74:AF$133,TRANSPOSE(SAP_Spreadsheet!$G$680:$BN$680))</f>
        <v>0</v>
      </c>
      <c r="AG18" s="496" cm="1">
        <f t="array" aca="1" ref="AG18" ca="1">SUMPRODUCT(AG$74:AG$133,TRANSPOSE(SAP_Spreadsheet!$G$680:$BN$680))</f>
        <v>0</v>
      </c>
      <c r="AH18" s="496" cm="1">
        <f t="array" aca="1" ref="AH18" ca="1">SUMPRODUCT(AH$74:AH$133,TRANSPOSE(SAP_Spreadsheet!$G$680:$BN$680))</f>
        <v>0</v>
      </c>
      <c r="AI18" s="496" cm="1">
        <f t="array" aca="1" ref="AI18" ca="1">SUMPRODUCT(AI$74:AI$133,TRANSPOSE(SAP_Spreadsheet!$G$680:$BN$680))</f>
        <v>0</v>
      </c>
      <c r="AJ18" s="496" cm="1">
        <f t="array" aca="1" ref="AJ18" ca="1">SUMPRODUCT(AJ$74:AJ$133,TRANSPOSE(SAP_Spreadsheet!$G$680:$BN$680))</f>
        <v>0</v>
      </c>
      <c r="AK18" s="496" cm="1">
        <f t="array" aca="1" ref="AK18" ca="1">SUMPRODUCT(AK$74:AK$133,TRANSPOSE(SAP_Spreadsheet!$G$680:$BN$680))</f>
        <v>0</v>
      </c>
      <c r="AL18" s="496" cm="1">
        <f t="array" aca="1" ref="AL18" ca="1">SUMPRODUCT(AL$74:AL$133,TRANSPOSE(SAP_Spreadsheet!$G$680:$BN$680))</f>
        <v>0</v>
      </c>
      <c r="AM18" s="496" cm="1">
        <f t="array" aca="1" ref="AM18" ca="1">SUMPRODUCT(AM$74:AM$133,TRANSPOSE(SAP_Spreadsheet!$G$680:$BN$680))</f>
        <v>0</v>
      </c>
      <c r="AN18" s="496" cm="1">
        <f t="array" aca="1" ref="AN18" ca="1">SUMPRODUCT(AN$74:AN$133,TRANSPOSE(SAP_Spreadsheet!$G$680:$BN$680))</f>
        <v>0</v>
      </c>
      <c r="AO18" s="496" cm="1">
        <f t="array" aca="1" ref="AO18" ca="1">SUMPRODUCT(AO$74:AO$133,TRANSPOSE(SAP_Spreadsheet!$G$680:$BN$680))</f>
        <v>0</v>
      </c>
      <c r="AP18" s="496" cm="1">
        <f t="array" aca="1" ref="AP18" ca="1">SUMPRODUCT(AP$74:AP$133,TRANSPOSE(SAP_Spreadsheet!$G$680:$BN$680))</f>
        <v>0</v>
      </c>
      <c r="AQ18" s="496" cm="1">
        <f t="array" aca="1" ref="AQ18" ca="1">SUMPRODUCT(AQ$74:AQ$133,TRANSPOSE(SAP_Spreadsheet!$G$680:$BN$680))</f>
        <v>0</v>
      </c>
      <c r="AR18" s="496" cm="1">
        <f t="array" aca="1" ref="AR18" ca="1">SUMPRODUCT(AR$74:AR$133,TRANSPOSE(SAP_Spreadsheet!$G$680:$BN$680))</f>
        <v>0</v>
      </c>
      <c r="AS18" s="496" cm="1">
        <f t="array" aca="1" ref="AS18" ca="1">SUMPRODUCT(AS$74:AS$133,TRANSPOSE(SAP_Spreadsheet!$G$680:$BN$680))</f>
        <v>0</v>
      </c>
      <c r="AT18" s="496" cm="1">
        <f t="array" aca="1" ref="AT18" ca="1">SUMPRODUCT(AT$74:AT$133,TRANSPOSE(SAP_Spreadsheet!$G$680:$BN$680))</f>
        <v>0</v>
      </c>
      <c r="AU18" s="496" cm="1">
        <f t="array" aca="1" ref="AU18" ca="1">SUMPRODUCT(AU$74:AU$133,TRANSPOSE(SAP_Spreadsheet!$G$680:$BN$680))</f>
        <v>0</v>
      </c>
      <c r="AV18" s="496" cm="1">
        <f t="array" aca="1" ref="AV18" ca="1">SUMPRODUCT(AV$74:AV$133,TRANSPOSE(SAP_Spreadsheet!$G$680:$BN$680))</f>
        <v>0</v>
      </c>
      <c r="AW18" s="496" cm="1">
        <f t="array" aca="1" ref="AW18" ca="1">SUMPRODUCT(AW$74:AW$133,TRANSPOSE(SAP_Spreadsheet!$G$680:$BN$680))</f>
        <v>0</v>
      </c>
      <c r="AX18" s="496" cm="1">
        <f t="array" aca="1" ref="AX18" ca="1">SUMPRODUCT(AX$74:AX$133,TRANSPOSE(SAP_Spreadsheet!$G$680:$BN$680))</f>
        <v>0</v>
      </c>
      <c r="AY18" s="496" cm="1">
        <f t="array" aca="1" ref="AY18" ca="1">SUMPRODUCT(AY$74:AY$133,TRANSPOSE(SAP_Spreadsheet!$G$680:$BN$680))</f>
        <v>0</v>
      </c>
      <c r="AZ18" s="496" cm="1">
        <f t="array" aca="1" ref="AZ18" ca="1">SUMPRODUCT(AZ$74:AZ$133,TRANSPOSE(SAP_Spreadsheet!$G$680:$BN$680))</f>
        <v>0</v>
      </c>
      <c r="BA18" s="496" cm="1">
        <f t="array" aca="1" ref="BA18" ca="1">SUMPRODUCT(BA$74:BA$133,TRANSPOSE(SAP_Spreadsheet!$G$680:$BN$680))</f>
        <v>0</v>
      </c>
      <c r="BB18" s="496" cm="1">
        <f t="array" aca="1" ref="BB18" ca="1">SUMPRODUCT(BB$74:BB$133,TRANSPOSE(SAP_Spreadsheet!$G$680:$BN$680))</f>
        <v>0</v>
      </c>
      <c r="BC18" s="496" cm="1">
        <f t="array" aca="1" ref="BC18" ca="1">SUMPRODUCT(BC$74:BC$133,TRANSPOSE(SAP_Spreadsheet!$G$680:$BN$680))</f>
        <v>0</v>
      </c>
      <c r="BD18" s="496" cm="1">
        <f t="array" aca="1" ref="BD18" ca="1">SUMPRODUCT(BD$74:BD$133,TRANSPOSE(SAP_Spreadsheet!$G$680:$BN$680))</f>
        <v>0</v>
      </c>
      <c r="BE18" s="496" cm="1">
        <f t="array" aca="1" ref="BE18" ca="1">SUMPRODUCT(BE$74:BE$133,TRANSPOSE(SAP_Spreadsheet!$G$680:$BN$680))</f>
        <v>0</v>
      </c>
      <c r="BF18" s="496" cm="1">
        <f t="array" aca="1" ref="BF18" ca="1">SUMPRODUCT(BF$74:BF$133,TRANSPOSE(SAP_Spreadsheet!$G$680:$BN$680))</f>
        <v>0</v>
      </c>
      <c r="BG18" s="496" cm="1">
        <f t="array" aca="1" ref="BG18" ca="1">SUMPRODUCT(BG$74:BG$133,TRANSPOSE(SAP_Spreadsheet!$G$680:$BN$680))</f>
        <v>0</v>
      </c>
      <c r="BH18" s="496" cm="1">
        <f t="array" aca="1" ref="BH18" ca="1">SUMPRODUCT(BH$74:BH$133,TRANSPOSE(SAP_Spreadsheet!$G$680:$BN$680))</f>
        <v>0</v>
      </c>
      <c r="BI18" s="496" cm="1">
        <f t="array" aca="1" ref="BI18" ca="1">SUMPRODUCT(BI$74:BI$133,TRANSPOSE(SAP_Spreadsheet!$G$680:$BN$680))</f>
        <v>0</v>
      </c>
      <c r="BJ18" s="496" cm="1">
        <f t="array" aca="1" ref="BJ18" ca="1">SUMPRODUCT(BJ$74:BJ$133,TRANSPOSE(SAP_Spreadsheet!$G$680:$BN$680))</f>
        <v>0</v>
      </c>
    </row>
    <row r="19" spans="2:63" s="489" customFormat="1" x14ac:dyDescent="0.15">
      <c r="B19" s="495" t="s">
        <v>171</v>
      </c>
      <c r="C19" s="496" cm="1">
        <f t="array" aca="1" ref="C19" ca="1">SUMPRODUCT(C$74:C$133,TRANSPOSE(SAP_Spreadsheet!$G$681:$BN$681))</f>
        <v>0</v>
      </c>
      <c r="D19" s="496" cm="1">
        <f t="array" aca="1" ref="D19" ca="1">SUMPRODUCT(D$74:D$133,TRANSPOSE(SAP_Spreadsheet!$G$681:$BN$681))</f>
        <v>0</v>
      </c>
      <c r="E19" s="496" cm="1">
        <f t="array" aca="1" ref="E19" ca="1">SUMPRODUCT(E$74:E$133,TRANSPOSE(SAP_Spreadsheet!$G$681:$BN$681))</f>
        <v>0</v>
      </c>
      <c r="F19" s="496" cm="1">
        <f t="array" aca="1" ref="F19" ca="1">SUMPRODUCT(F$74:F$133,TRANSPOSE(SAP_Spreadsheet!$G$681:$BN$681))</f>
        <v>0</v>
      </c>
      <c r="G19" s="496" cm="1">
        <f t="array" aca="1" ref="G19" ca="1">SUMPRODUCT(G$74:G$133,TRANSPOSE(SAP_Spreadsheet!$G$681:$BN$681))</f>
        <v>0</v>
      </c>
      <c r="H19" s="496" cm="1">
        <f t="array" aca="1" ref="H19" ca="1">SUMPRODUCT(H$74:H$133,TRANSPOSE(SAP_Spreadsheet!$G$681:$BN$681))</f>
        <v>0</v>
      </c>
      <c r="I19" s="496" cm="1">
        <f t="array" aca="1" ref="I19" ca="1">SUMPRODUCT(I$74:I$133,TRANSPOSE(SAP_Spreadsheet!$G$681:$BN$681))</f>
        <v>0</v>
      </c>
      <c r="J19" s="496" cm="1">
        <f t="array" aca="1" ref="J19" ca="1">SUMPRODUCT(J$74:J$133,TRANSPOSE(SAP_Spreadsheet!$G$681:$BN$681))</f>
        <v>0</v>
      </c>
      <c r="K19" s="496" cm="1">
        <f t="array" aca="1" ref="K19" ca="1">SUMPRODUCT(K$74:K$133,TRANSPOSE(SAP_Spreadsheet!$G$681:$BN$681))</f>
        <v>0</v>
      </c>
      <c r="L19" s="496" cm="1">
        <f t="array" aca="1" ref="L19" ca="1">SUMPRODUCT(L$74:L$133,TRANSPOSE(SAP_Spreadsheet!$G$681:$BN$681))</f>
        <v>0</v>
      </c>
      <c r="M19" s="496" cm="1">
        <f t="array" aca="1" ref="M19" ca="1">SUMPRODUCT(M$74:M$133,TRANSPOSE(SAP_Spreadsheet!$G$681:$BN$681))</f>
        <v>0</v>
      </c>
      <c r="N19" s="496" cm="1">
        <f t="array" aca="1" ref="N19" ca="1">SUMPRODUCT(N$74:N$133,TRANSPOSE(SAP_Spreadsheet!$G$681:$BN$681))</f>
        <v>0</v>
      </c>
      <c r="O19" s="496" cm="1">
        <f t="array" aca="1" ref="O19" ca="1">SUMPRODUCT(O$74:O$133,TRANSPOSE(SAP_Spreadsheet!$G$681:$BN$681))</f>
        <v>0</v>
      </c>
      <c r="P19" s="496" cm="1">
        <f t="array" aca="1" ref="P19" ca="1">SUMPRODUCT(P$74:P$133,TRANSPOSE(SAP_Spreadsheet!$G$681:$BN$681))</f>
        <v>0</v>
      </c>
      <c r="Q19" s="496" cm="1">
        <f t="array" aca="1" ref="Q19" ca="1">SUMPRODUCT(Q$74:Q$133,TRANSPOSE(SAP_Spreadsheet!$G$681:$BN$681))</f>
        <v>0</v>
      </c>
      <c r="R19" s="496" cm="1">
        <f t="array" aca="1" ref="R19" ca="1">SUMPRODUCT(R$74:R$133,TRANSPOSE(SAP_Spreadsheet!$G$681:$BN$681))</f>
        <v>0</v>
      </c>
      <c r="S19" s="496" cm="1">
        <f t="array" aca="1" ref="S19" ca="1">SUMPRODUCT(S$74:S$133,TRANSPOSE(SAP_Spreadsheet!$G$681:$BN$681))</f>
        <v>0</v>
      </c>
      <c r="T19" s="496" cm="1">
        <f t="array" aca="1" ref="T19" ca="1">SUMPRODUCT(T$74:T$133,TRANSPOSE(SAP_Spreadsheet!$G$681:$BN$681))</f>
        <v>0</v>
      </c>
      <c r="U19" s="496" cm="1">
        <f t="array" aca="1" ref="U19" ca="1">SUMPRODUCT(U$74:U$133,TRANSPOSE(SAP_Spreadsheet!$G$681:$BN$681))</f>
        <v>0</v>
      </c>
      <c r="V19" s="496" cm="1">
        <f t="array" aca="1" ref="V19" ca="1">SUMPRODUCT(V$74:V$133,TRANSPOSE(SAP_Spreadsheet!$G$681:$BN$681))</f>
        <v>0</v>
      </c>
      <c r="W19" s="496" cm="1">
        <f t="array" aca="1" ref="W19" ca="1">SUMPRODUCT(W$74:W$133,TRANSPOSE(SAP_Spreadsheet!$G$681:$BN$681))</f>
        <v>0</v>
      </c>
      <c r="X19" s="496" cm="1">
        <f t="array" aca="1" ref="X19" ca="1">SUMPRODUCT(X$74:X$133,TRANSPOSE(SAP_Spreadsheet!$G$681:$BN$681))</f>
        <v>0</v>
      </c>
      <c r="Y19" s="496" cm="1">
        <f t="array" aca="1" ref="Y19" ca="1">SUMPRODUCT(Y$74:Y$133,TRANSPOSE(SAP_Spreadsheet!$G$681:$BN$681))</f>
        <v>0</v>
      </c>
      <c r="Z19" s="496" cm="1">
        <f t="array" aca="1" ref="Z19" ca="1">SUMPRODUCT(Z$74:Z$133,TRANSPOSE(SAP_Spreadsheet!$G$681:$BN$681))</f>
        <v>0</v>
      </c>
      <c r="AA19" s="496" cm="1">
        <f t="array" aca="1" ref="AA19" ca="1">SUMPRODUCT(AA$74:AA$133,TRANSPOSE(SAP_Spreadsheet!$G$681:$BN$681))</f>
        <v>0</v>
      </c>
      <c r="AB19" s="496" cm="1">
        <f t="array" aca="1" ref="AB19" ca="1">SUMPRODUCT(AB$74:AB$133,TRANSPOSE(SAP_Spreadsheet!$G$681:$BN$681))</f>
        <v>0</v>
      </c>
      <c r="AC19" s="496" cm="1">
        <f t="array" aca="1" ref="AC19" ca="1">SUMPRODUCT(AC$74:AC$133,TRANSPOSE(SAP_Spreadsheet!$G$681:$BN$681))</f>
        <v>0</v>
      </c>
      <c r="AD19" s="496" cm="1">
        <f t="array" aca="1" ref="AD19" ca="1">SUMPRODUCT(AD$74:AD$133,TRANSPOSE(SAP_Spreadsheet!$G$681:$BN$681))</f>
        <v>0</v>
      </c>
      <c r="AE19" s="496" cm="1">
        <f t="array" aca="1" ref="AE19" ca="1">SUMPRODUCT(AE$74:AE$133,TRANSPOSE(SAP_Spreadsheet!$G$681:$BN$681))</f>
        <v>0</v>
      </c>
      <c r="AF19" s="496" cm="1">
        <f t="array" aca="1" ref="AF19" ca="1">SUMPRODUCT(AF$74:AF$133,TRANSPOSE(SAP_Spreadsheet!$G$681:$BN$681))</f>
        <v>0</v>
      </c>
      <c r="AG19" s="496" cm="1">
        <f t="array" aca="1" ref="AG19" ca="1">SUMPRODUCT(AG$74:AG$133,TRANSPOSE(SAP_Spreadsheet!$G$681:$BN$681))</f>
        <v>0</v>
      </c>
      <c r="AH19" s="496" cm="1">
        <f t="array" aca="1" ref="AH19" ca="1">SUMPRODUCT(AH$74:AH$133,TRANSPOSE(SAP_Spreadsheet!$G$681:$BN$681))</f>
        <v>0</v>
      </c>
      <c r="AI19" s="496" cm="1">
        <f t="array" aca="1" ref="AI19" ca="1">SUMPRODUCT(AI$74:AI$133,TRANSPOSE(SAP_Spreadsheet!$G$681:$BN$681))</f>
        <v>0</v>
      </c>
      <c r="AJ19" s="496" cm="1">
        <f t="array" aca="1" ref="AJ19" ca="1">SUMPRODUCT(AJ$74:AJ$133,TRANSPOSE(SAP_Spreadsheet!$G$681:$BN$681))</f>
        <v>0</v>
      </c>
      <c r="AK19" s="496" cm="1">
        <f t="array" aca="1" ref="AK19" ca="1">SUMPRODUCT(AK$74:AK$133,TRANSPOSE(SAP_Spreadsheet!$G$681:$BN$681))</f>
        <v>0</v>
      </c>
      <c r="AL19" s="496" cm="1">
        <f t="array" aca="1" ref="AL19" ca="1">SUMPRODUCT(AL$74:AL$133,TRANSPOSE(SAP_Spreadsheet!$G$681:$BN$681))</f>
        <v>0</v>
      </c>
      <c r="AM19" s="496" cm="1">
        <f t="array" aca="1" ref="AM19" ca="1">SUMPRODUCT(AM$74:AM$133,TRANSPOSE(SAP_Spreadsheet!$G$681:$BN$681))</f>
        <v>0</v>
      </c>
      <c r="AN19" s="496" cm="1">
        <f t="array" aca="1" ref="AN19" ca="1">SUMPRODUCT(AN$74:AN$133,TRANSPOSE(SAP_Spreadsheet!$G$681:$BN$681))</f>
        <v>0</v>
      </c>
      <c r="AO19" s="496" cm="1">
        <f t="array" aca="1" ref="AO19" ca="1">SUMPRODUCT(AO$74:AO$133,TRANSPOSE(SAP_Spreadsheet!$G$681:$BN$681))</f>
        <v>0</v>
      </c>
      <c r="AP19" s="496" cm="1">
        <f t="array" aca="1" ref="AP19" ca="1">SUMPRODUCT(AP$74:AP$133,TRANSPOSE(SAP_Spreadsheet!$G$681:$BN$681))</f>
        <v>0</v>
      </c>
      <c r="AQ19" s="496" cm="1">
        <f t="array" aca="1" ref="AQ19" ca="1">SUMPRODUCT(AQ$74:AQ$133,TRANSPOSE(SAP_Spreadsheet!$G$681:$BN$681))</f>
        <v>0</v>
      </c>
      <c r="AR19" s="496" cm="1">
        <f t="array" aca="1" ref="AR19" ca="1">SUMPRODUCT(AR$74:AR$133,TRANSPOSE(SAP_Spreadsheet!$G$681:$BN$681))</f>
        <v>0</v>
      </c>
      <c r="AS19" s="496" cm="1">
        <f t="array" aca="1" ref="AS19" ca="1">SUMPRODUCT(AS$74:AS$133,TRANSPOSE(SAP_Spreadsheet!$G$681:$BN$681))</f>
        <v>0</v>
      </c>
      <c r="AT19" s="496" cm="1">
        <f t="array" aca="1" ref="AT19" ca="1">SUMPRODUCT(AT$74:AT$133,TRANSPOSE(SAP_Spreadsheet!$G$681:$BN$681))</f>
        <v>0</v>
      </c>
      <c r="AU19" s="496" cm="1">
        <f t="array" aca="1" ref="AU19" ca="1">SUMPRODUCT(AU$74:AU$133,TRANSPOSE(SAP_Spreadsheet!$G$681:$BN$681))</f>
        <v>0</v>
      </c>
      <c r="AV19" s="496" cm="1">
        <f t="array" aca="1" ref="AV19" ca="1">SUMPRODUCT(AV$74:AV$133,TRANSPOSE(SAP_Spreadsheet!$G$681:$BN$681))</f>
        <v>0</v>
      </c>
      <c r="AW19" s="496" cm="1">
        <f t="array" aca="1" ref="AW19" ca="1">SUMPRODUCT(AW$74:AW$133,TRANSPOSE(SAP_Spreadsheet!$G$681:$BN$681))</f>
        <v>0</v>
      </c>
      <c r="AX19" s="496" cm="1">
        <f t="array" aca="1" ref="AX19" ca="1">SUMPRODUCT(AX$74:AX$133,TRANSPOSE(SAP_Spreadsheet!$G$681:$BN$681))</f>
        <v>0</v>
      </c>
      <c r="AY19" s="496" cm="1">
        <f t="array" aca="1" ref="AY19" ca="1">SUMPRODUCT(AY$74:AY$133,TRANSPOSE(SAP_Spreadsheet!$G$681:$BN$681))</f>
        <v>0</v>
      </c>
      <c r="AZ19" s="496" cm="1">
        <f t="array" aca="1" ref="AZ19" ca="1">SUMPRODUCT(AZ$74:AZ$133,TRANSPOSE(SAP_Spreadsheet!$G$681:$BN$681))</f>
        <v>0</v>
      </c>
      <c r="BA19" s="496" cm="1">
        <f t="array" aca="1" ref="BA19" ca="1">SUMPRODUCT(BA$74:BA$133,TRANSPOSE(SAP_Spreadsheet!$G$681:$BN$681))</f>
        <v>0</v>
      </c>
      <c r="BB19" s="496" cm="1">
        <f t="array" aca="1" ref="BB19" ca="1">SUMPRODUCT(BB$74:BB$133,TRANSPOSE(SAP_Spreadsheet!$G$681:$BN$681))</f>
        <v>0</v>
      </c>
      <c r="BC19" s="496" cm="1">
        <f t="array" aca="1" ref="BC19" ca="1">SUMPRODUCT(BC$74:BC$133,TRANSPOSE(SAP_Spreadsheet!$G$681:$BN$681))</f>
        <v>0</v>
      </c>
      <c r="BD19" s="496" cm="1">
        <f t="array" aca="1" ref="BD19" ca="1">SUMPRODUCT(BD$74:BD$133,TRANSPOSE(SAP_Spreadsheet!$G$681:$BN$681))</f>
        <v>0</v>
      </c>
      <c r="BE19" s="496" cm="1">
        <f t="array" aca="1" ref="BE19" ca="1">SUMPRODUCT(BE$74:BE$133,TRANSPOSE(SAP_Spreadsheet!$G$681:$BN$681))</f>
        <v>0</v>
      </c>
      <c r="BF19" s="496" cm="1">
        <f t="array" aca="1" ref="BF19" ca="1">SUMPRODUCT(BF$74:BF$133,TRANSPOSE(SAP_Spreadsheet!$G$681:$BN$681))</f>
        <v>0</v>
      </c>
      <c r="BG19" s="496" cm="1">
        <f t="array" aca="1" ref="BG19" ca="1">SUMPRODUCT(BG$74:BG$133,TRANSPOSE(SAP_Spreadsheet!$G$681:$BN$681))</f>
        <v>0</v>
      </c>
      <c r="BH19" s="496" cm="1">
        <f t="array" aca="1" ref="BH19" ca="1">SUMPRODUCT(BH$74:BH$133,TRANSPOSE(SAP_Spreadsheet!$G$681:$BN$681))</f>
        <v>0</v>
      </c>
      <c r="BI19" s="496" cm="1">
        <f t="array" aca="1" ref="BI19" ca="1">SUMPRODUCT(BI$74:BI$133,TRANSPOSE(SAP_Spreadsheet!$G$681:$BN$681))</f>
        <v>0</v>
      </c>
      <c r="BJ19" s="496" cm="1">
        <f t="array" aca="1" ref="BJ19" ca="1">SUMPRODUCT(BJ$74:BJ$133,TRANSPOSE(SAP_Spreadsheet!$G$681:$BN$681))</f>
        <v>0</v>
      </c>
    </row>
    <row r="20" spans="2:63" s="489" customFormat="1" x14ac:dyDescent="0.15">
      <c r="B20" s="495" t="s">
        <v>85</v>
      </c>
      <c r="C20" s="496" cm="1">
        <f t="array" aca="1" ref="C20" ca="1">SUMPRODUCT(C$74:C$133,TRANSPOSE(SAP_Spreadsheet!$G$682:$BN$682))</f>
        <v>0</v>
      </c>
      <c r="D20" s="496" cm="1">
        <f t="array" aca="1" ref="D20" ca="1">SUMPRODUCT(D$74:D$133,TRANSPOSE(SAP_Spreadsheet!$G$682:$BN$682))</f>
        <v>0</v>
      </c>
      <c r="E20" s="496" cm="1">
        <f t="array" aca="1" ref="E20" ca="1">SUMPRODUCT(E$74:E$133,TRANSPOSE(SAP_Spreadsheet!$G$682:$BN$682))</f>
        <v>0</v>
      </c>
      <c r="F20" s="496" cm="1">
        <f t="array" aca="1" ref="F20" ca="1">SUMPRODUCT(F$74:F$133,TRANSPOSE(SAP_Spreadsheet!$G$682:$BN$682))</f>
        <v>0</v>
      </c>
      <c r="G20" s="496" cm="1">
        <f t="array" aca="1" ref="G20" ca="1">SUMPRODUCT(G$74:G$133,TRANSPOSE(SAP_Spreadsheet!$G$682:$BN$682))</f>
        <v>0</v>
      </c>
      <c r="H20" s="496" cm="1">
        <f t="array" aca="1" ref="H20" ca="1">SUMPRODUCT(H$74:H$133,TRANSPOSE(SAP_Spreadsheet!$G$682:$BN$682))</f>
        <v>0</v>
      </c>
      <c r="I20" s="496" cm="1">
        <f t="array" aca="1" ref="I20" ca="1">SUMPRODUCT(I$74:I$133,TRANSPOSE(SAP_Spreadsheet!$G$682:$BN$682))</f>
        <v>0</v>
      </c>
      <c r="J20" s="496" cm="1">
        <f t="array" aca="1" ref="J20" ca="1">SUMPRODUCT(J$74:J$133,TRANSPOSE(SAP_Spreadsheet!$G$682:$BN$682))</f>
        <v>0</v>
      </c>
      <c r="K20" s="496" cm="1">
        <f t="array" aca="1" ref="K20" ca="1">SUMPRODUCT(K$74:K$133,TRANSPOSE(SAP_Spreadsheet!$G$682:$BN$682))</f>
        <v>0</v>
      </c>
      <c r="L20" s="496" cm="1">
        <f t="array" aca="1" ref="L20" ca="1">SUMPRODUCT(L$74:L$133,TRANSPOSE(SAP_Spreadsheet!$G$682:$BN$682))</f>
        <v>0</v>
      </c>
      <c r="M20" s="496" cm="1">
        <f t="array" aca="1" ref="M20" ca="1">SUMPRODUCT(M$74:M$133,TRANSPOSE(SAP_Spreadsheet!$G$682:$BN$682))</f>
        <v>0</v>
      </c>
      <c r="N20" s="496" cm="1">
        <f t="array" aca="1" ref="N20" ca="1">SUMPRODUCT(N$74:N$133,TRANSPOSE(SAP_Spreadsheet!$G$682:$BN$682))</f>
        <v>0</v>
      </c>
      <c r="O20" s="496" cm="1">
        <f t="array" aca="1" ref="O20" ca="1">SUMPRODUCT(O$74:O$133,TRANSPOSE(SAP_Spreadsheet!$G$682:$BN$682))</f>
        <v>0</v>
      </c>
      <c r="P20" s="496" cm="1">
        <f t="array" aca="1" ref="P20" ca="1">SUMPRODUCT(P$74:P$133,TRANSPOSE(SAP_Spreadsheet!$G$682:$BN$682))</f>
        <v>0</v>
      </c>
      <c r="Q20" s="496" cm="1">
        <f t="array" aca="1" ref="Q20" ca="1">SUMPRODUCT(Q$74:Q$133,TRANSPOSE(SAP_Spreadsheet!$G$682:$BN$682))</f>
        <v>0</v>
      </c>
      <c r="R20" s="496" cm="1">
        <f t="array" aca="1" ref="R20" ca="1">SUMPRODUCT(R$74:R$133,TRANSPOSE(SAP_Spreadsheet!$G$682:$BN$682))</f>
        <v>0</v>
      </c>
      <c r="S20" s="496" cm="1">
        <f t="array" aca="1" ref="S20" ca="1">SUMPRODUCT(S$74:S$133,TRANSPOSE(SAP_Spreadsheet!$G$682:$BN$682))</f>
        <v>0</v>
      </c>
      <c r="T20" s="496" cm="1">
        <f t="array" aca="1" ref="T20" ca="1">SUMPRODUCT(T$74:T$133,TRANSPOSE(SAP_Spreadsheet!$G$682:$BN$682))</f>
        <v>0</v>
      </c>
      <c r="U20" s="496" cm="1">
        <f t="array" aca="1" ref="U20" ca="1">SUMPRODUCT(U$74:U$133,TRANSPOSE(SAP_Spreadsheet!$G$682:$BN$682))</f>
        <v>0</v>
      </c>
      <c r="V20" s="496" cm="1">
        <f t="array" aca="1" ref="V20" ca="1">SUMPRODUCT(V$74:V$133,TRANSPOSE(SAP_Spreadsheet!$G$682:$BN$682))</f>
        <v>0</v>
      </c>
      <c r="W20" s="496" cm="1">
        <f t="array" aca="1" ref="W20" ca="1">SUMPRODUCT(W$74:W$133,TRANSPOSE(SAP_Spreadsheet!$G$682:$BN$682))</f>
        <v>0</v>
      </c>
      <c r="X20" s="496" cm="1">
        <f t="array" aca="1" ref="X20" ca="1">SUMPRODUCT(X$74:X$133,TRANSPOSE(SAP_Spreadsheet!$G$682:$BN$682))</f>
        <v>0</v>
      </c>
      <c r="Y20" s="496" cm="1">
        <f t="array" aca="1" ref="Y20" ca="1">SUMPRODUCT(Y$74:Y$133,TRANSPOSE(SAP_Spreadsheet!$G$682:$BN$682))</f>
        <v>0</v>
      </c>
      <c r="Z20" s="496" cm="1">
        <f t="array" aca="1" ref="Z20" ca="1">SUMPRODUCT(Z$74:Z$133,TRANSPOSE(SAP_Spreadsheet!$G$682:$BN$682))</f>
        <v>0</v>
      </c>
      <c r="AA20" s="496" cm="1">
        <f t="array" aca="1" ref="AA20" ca="1">SUMPRODUCT(AA$74:AA$133,TRANSPOSE(SAP_Spreadsheet!$G$682:$BN$682))</f>
        <v>0</v>
      </c>
      <c r="AB20" s="496" cm="1">
        <f t="array" aca="1" ref="AB20" ca="1">SUMPRODUCT(AB$74:AB$133,TRANSPOSE(SAP_Spreadsheet!$G$682:$BN$682))</f>
        <v>0</v>
      </c>
      <c r="AC20" s="496" cm="1">
        <f t="array" aca="1" ref="AC20" ca="1">SUMPRODUCT(AC$74:AC$133,TRANSPOSE(SAP_Spreadsheet!$G$682:$BN$682))</f>
        <v>0</v>
      </c>
      <c r="AD20" s="496" cm="1">
        <f t="array" aca="1" ref="AD20" ca="1">SUMPRODUCT(AD$74:AD$133,TRANSPOSE(SAP_Spreadsheet!$G$682:$BN$682))</f>
        <v>0</v>
      </c>
      <c r="AE20" s="496" cm="1">
        <f t="array" aca="1" ref="AE20" ca="1">SUMPRODUCT(AE$74:AE$133,TRANSPOSE(SAP_Spreadsheet!$G$682:$BN$682))</f>
        <v>0</v>
      </c>
      <c r="AF20" s="496" cm="1">
        <f t="array" aca="1" ref="AF20" ca="1">SUMPRODUCT(AF$74:AF$133,TRANSPOSE(SAP_Spreadsheet!$G$682:$BN$682))</f>
        <v>0</v>
      </c>
      <c r="AG20" s="496" cm="1">
        <f t="array" aca="1" ref="AG20" ca="1">SUMPRODUCT(AG$74:AG$133,TRANSPOSE(SAP_Spreadsheet!$G$682:$BN$682))</f>
        <v>0</v>
      </c>
      <c r="AH20" s="496" cm="1">
        <f t="array" aca="1" ref="AH20" ca="1">SUMPRODUCT(AH$74:AH$133,TRANSPOSE(SAP_Spreadsheet!$G$682:$BN$682))</f>
        <v>0</v>
      </c>
      <c r="AI20" s="496" cm="1">
        <f t="array" aca="1" ref="AI20" ca="1">SUMPRODUCT(AI$74:AI$133,TRANSPOSE(SAP_Spreadsheet!$G$682:$BN$682))</f>
        <v>0</v>
      </c>
      <c r="AJ20" s="496" cm="1">
        <f t="array" aca="1" ref="AJ20" ca="1">SUMPRODUCT(AJ$74:AJ$133,TRANSPOSE(SAP_Spreadsheet!$G$682:$BN$682))</f>
        <v>0</v>
      </c>
      <c r="AK20" s="496" cm="1">
        <f t="array" aca="1" ref="AK20" ca="1">SUMPRODUCT(AK$74:AK$133,TRANSPOSE(SAP_Spreadsheet!$G$682:$BN$682))</f>
        <v>0</v>
      </c>
      <c r="AL20" s="496" cm="1">
        <f t="array" aca="1" ref="AL20" ca="1">SUMPRODUCT(AL$74:AL$133,TRANSPOSE(SAP_Spreadsheet!$G$682:$BN$682))</f>
        <v>0</v>
      </c>
      <c r="AM20" s="496" cm="1">
        <f t="array" aca="1" ref="AM20" ca="1">SUMPRODUCT(AM$74:AM$133,TRANSPOSE(SAP_Spreadsheet!$G$682:$BN$682))</f>
        <v>0</v>
      </c>
      <c r="AN20" s="496" cm="1">
        <f t="array" aca="1" ref="AN20" ca="1">SUMPRODUCT(AN$74:AN$133,TRANSPOSE(SAP_Spreadsheet!$G$682:$BN$682))</f>
        <v>0</v>
      </c>
      <c r="AO20" s="496" cm="1">
        <f t="array" aca="1" ref="AO20" ca="1">SUMPRODUCT(AO$74:AO$133,TRANSPOSE(SAP_Spreadsheet!$G$682:$BN$682))</f>
        <v>0</v>
      </c>
      <c r="AP20" s="496" cm="1">
        <f t="array" aca="1" ref="AP20" ca="1">SUMPRODUCT(AP$74:AP$133,TRANSPOSE(SAP_Spreadsheet!$G$682:$BN$682))</f>
        <v>0</v>
      </c>
      <c r="AQ20" s="496" cm="1">
        <f t="array" aca="1" ref="AQ20" ca="1">SUMPRODUCT(AQ$74:AQ$133,TRANSPOSE(SAP_Spreadsheet!$G$682:$BN$682))</f>
        <v>0</v>
      </c>
      <c r="AR20" s="496" cm="1">
        <f t="array" aca="1" ref="AR20" ca="1">SUMPRODUCT(AR$74:AR$133,TRANSPOSE(SAP_Spreadsheet!$G$682:$BN$682))</f>
        <v>0</v>
      </c>
      <c r="AS20" s="496" cm="1">
        <f t="array" aca="1" ref="AS20" ca="1">SUMPRODUCT(AS$74:AS$133,TRANSPOSE(SAP_Spreadsheet!$G$682:$BN$682))</f>
        <v>0</v>
      </c>
      <c r="AT20" s="496" cm="1">
        <f t="array" aca="1" ref="AT20" ca="1">SUMPRODUCT(AT$74:AT$133,TRANSPOSE(SAP_Spreadsheet!$G$682:$BN$682))</f>
        <v>0</v>
      </c>
      <c r="AU20" s="496" cm="1">
        <f t="array" aca="1" ref="AU20" ca="1">SUMPRODUCT(AU$74:AU$133,TRANSPOSE(SAP_Spreadsheet!$G$682:$BN$682))</f>
        <v>0</v>
      </c>
      <c r="AV20" s="496" cm="1">
        <f t="array" aca="1" ref="AV20" ca="1">SUMPRODUCT(AV$74:AV$133,TRANSPOSE(SAP_Spreadsheet!$G$682:$BN$682))</f>
        <v>0</v>
      </c>
      <c r="AW20" s="496" cm="1">
        <f t="array" aca="1" ref="AW20" ca="1">SUMPRODUCT(AW$74:AW$133,TRANSPOSE(SAP_Spreadsheet!$G$682:$BN$682))</f>
        <v>0</v>
      </c>
      <c r="AX20" s="496" cm="1">
        <f t="array" aca="1" ref="AX20" ca="1">SUMPRODUCT(AX$74:AX$133,TRANSPOSE(SAP_Spreadsheet!$G$682:$BN$682))</f>
        <v>0</v>
      </c>
      <c r="AY20" s="496" cm="1">
        <f t="array" aca="1" ref="AY20" ca="1">SUMPRODUCT(AY$74:AY$133,TRANSPOSE(SAP_Spreadsheet!$G$682:$BN$682))</f>
        <v>0</v>
      </c>
      <c r="AZ20" s="496" cm="1">
        <f t="array" aca="1" ref="AZ20" ca="1">SUMPRODUCT(AZ$74:AZ$133,TRANSPOSE(SAP_Spreadsheet!$G$682:$BN$682))</f>
        <v>0</v>
      </c>
      <c r="BA20" s="496" cm="1">
        <f t="array" aca="1" ref="BA20" ca="1">SUMPRODUCT(BA$74:BA$133,TRANSPOSE(SAP_Spreadsheet!$G$682:$BN$682))</f>
        <v>0</v>
      </c>
      <c r="BB20" s="496" cm="1">
        <f t="array" aca="1" ref="BB20" ca="1">SUMPRODUCT(BB$74:BB$133,TRANSPOSE(SAP_Spreadsheet!$G$682:$BN$682))</f>
        <v>0</v>
      </c>
      <c r="BC20" s="496" cm="1">
        <f t="array" aca="1" ref="BC20" ca="1">SUMPRODUCT(BC$74:BC$133,TRANSPOSE(SAP_Spreadsheet!$G$682:$BN$682))</f>
        <v>0</v>
      </c>
      <c r="BD20" s="496" cm="1">
        <f t="array" aca="1" ref="BD20" ca="1">SUMPRODUCT(BD$74:BD$133,TRANSPOSE(SAP_Spreadsheet!$G$682:$BN$682))</f>
        <v>0</v>
      </c>
      <c r="BE20" s="496" cm="1">
        <f t="array" aca="1" ref="BE20" ca="1">SUMPRODUCT(BE$74:BE$133,TRANSPOSE(SAP_Spreadsheet!$G$682:$BN$682))</f>
        <v>0</v>
      </c>
      <c r="BF20" s="496" cm="1">
        <f t="array" aca="1" ref="BF20" ca="1">SUMPRODUCT(BF$74:BF$133,TRANSPOSE(SAP_Spreadsheet!$G$682:$BN$682))</f>
        <v>0</v>
      </c>
      <c r="BG20" s="496" cm="1">
        <f t="array" aca="1" ref="BG20" ca="1">SUMPRODUCT(BG$74:BG$133,TRANSPOSE(SAP_Spreadsheet!$G$682:$BN$682))</f>
        <v>0</v>
      </c>
      <c r="BH20" s="496" cm="1">
        <f t="array" aca="1" ref="BH20" ca="1">SUMPRODUCT(BH$74:BH$133,TRANSPOSE(SAP_Spreadsheet!$G$682:$BN$682))</f>
        <v>0</v>
      </c>
      <c r="BI20" s="496" cm="1">
        <f t="array" aca="1" ref="BI20" ca="1">SUMPRODUCT(BI$74:BI$133,TRANSPOSE(SAP_Spreadsheet!$G$682:$BN$682))</f>
        <v>0</v>
      </c>
      <c r="BJ20" s="496" cm="1">
        <f t="array" aca="1" ref="BJ20" ca="1">SUMPRODUCT(BJ$74:BJ$133,TRANSPOSE(SAP_Spreadsheet!$G$682:$BN$682))</f>
        <v>0</v>
      </c>
    </row>
    <row r="21" spans="2:63" s="489" customFormat="1" x14ac:dyDescent="0.15">
      <c r="B21" s="495" t="s">
        <v>342</v>
      </c>
      <c r="C21" s="496">
        <f t="array" aca="1" ref="C21" ca="1">SUMPRODUCT(C$74:C$133,TRANSPOSE(SAP_Spreadsheet!$G$683:$BN$683))</f>
        <v>0</v>
      </c>
      <c r="D21" s="496" cm="1">
        <f t="array" aca="1" ref="D21" ca="1">SUMPRODUCT(D$74:D$133,TRANSPOSE(SAP_Spreadsheet!$G$683:$BN$683))</f>
        <v>0</v>
      </c>
      <c r="E21" s="496">
        <f t="array" aca="1" ref="E21" ca="1">SUMPRODUCT(E$74:E$133,TRANSPOSE(SAP_Spreadsheet!$G$683:$BN$683))</f>
        <v>0</v>
      </c>
      <c r="F21" s="496">
        <f t="array" aca="1" ref="F21" ca="1">SUMPRODUCT(F$74:F$133,TRANSPOSE(SAP_Spreadsheet!$G$683:$BN$683))</f>
        <v>0</v>
      </c>
      <c r="G21" s="496">
        <f t="array" aca="1" ref="G21" ca="1">SUMPRODUCT(G$74:G$133,TRANSPOSE(SAP_Spreadsheet!$G$683:$BN$683))</f>
        <v>0</v>
      </c>
      <c r="H21" s="496">
        <f t="array" aca="1" ref="H21" ca="1">SUMPRODUCT(H$74:H$133,TRANSPOSE(SAP_Spreadsheet!$G$683:$BN$683))</f>
        <v>0</v>
      </c>
      <c r="I21" s="496">
        <f t="array" aca="1" ref="I21" ca="1">SUMPRODUCT(I$74:I$133,TRANSPOSE(SAP_Spreadsheet!$G$683:$BN$683))</f>
        <v>0</v>
      </c>
      <c r="J21" s="496">
        <f t="array" aca="1" ref="J21" ca="1">SUMPRODUCT(J$74:J$133,TRANSPOSE(SAP_Spreadsheet!$G$683:$BN$683))</f>
        <v>0</v>
      </c>
      <c r="K21" s="496">
        <f t="array" aca="1" ref="K21" ca="1">SUMPRODUCT(K$74:K$133,TRANSPOSE(SAP_Spreadsheet!$G$683:$BN$683))</f>
        <v>0</v>
      </c>
      <c r="L21" s="496">
        <f t="array" aca="1" ref="L21" ca="1">SUMPRODUCT(L$74:L$133,TRANSPOSE(SAP_Spreadsheet!$G$683:$BN$683))</f>
        <v>0</v>
      </c>
      <c r="M21" s="496">
        <f t="array" aca="1" ref="M21" ca="1">SUMPRODUCT(M$74:M$133,TRANSPOSE(SAP_Spreadsheet!$G$683:$BN$683))</f>
        <v>0</v>
      </c>
      <c r="N21" s="496">
        <f t="array" aca="1" ref="N21" ca="1">SUMPRODUCT(N$74:N$133,TRANSPOSE(SAP_Spreadsheet!$G$683:$BN$683))</f>
        <v>0</v>
      </c>
      <c r="O21" s="496">
        <f t="array" aca="1" ref="O21" ca="1">SUMPRODUCT(O$74:O$133,TRANSPOSE(SAP_Spreadsheet!$G$683:$BN$683))</f>
        <v>0</v>
      </c>
      <c r="P21" s="496">
        <f t="array" aca="1" ref="P21" ca="1">SUMPRODUCT(P$74:P$133,TRANSPOSE(SAP_Spreadsheet!$G$683:$BN$683))</f>
        <v>0</v>
      </c>
      <c r="Q21" s="496">
        <f t="array" aca="1" ref="Q21" ca="1">SUMPRODUCT(Q$74:Q$133,TRANSPOSE(SAP_Spreadsheet!$G$683:$BN$683))</f>
        <v>0</v>
      </c>
      <c r="R21" s="496">
        <f t="array" aca="1" ref="R21" ca="1">SUMPRODUCT(R$74:R$133,TRANSPOSE(SAP_Spreadsheet!$G$683:$BN$683))</f>
        <v>0</v>
      </c>
      <c r="S21" s="496">
        <f t="array" aca="1" ref="S21" ca="1">SUMPRODUCT(S$74:S$133,TRANSPOSE(SAP_Spreadsheet!$G$683:$BN$683))</f>
        <v>0</v>
      </c>
      <c r="T21" s="496">
        <f t="array" aca="1" ref="T21" ca="1">SUMPRODUCT(T$74:T$133,TRANSPOSE(SAP_Spreadsheet!$G$683:$BN$683))</f>
        <v>0</v>
      </c>
      <c r="U21" s="496">
        <f t="array" aca="1" ref="U21" ca="1">SUMPRODUCT(U$74:U$133,TRANSPOSE(SAP_Spreadsheet!$G$683:$BN$683))</f>
        <v>0</v>
      </c>
      <c r="V21" s="496">
        <f t="array" aca="1" ref="V21" ca="1">SUMPRODUCT(V$74:V$133,TRANSPOSE(SAP_Spreadsheet!$G$683:$BN$683))</f>
        <v>0</v>
      </c>
      <c r="W21" s="496">
        <f t="array" aca="1" ref="W21" ca="1">SUMPRODUCT(W$74:W$133,TRANSPOSE(SAP_Spreadsheet!$G$683:$BN$683))</f>
        <v>0</v>
      </c>
      <c r="X21" s="496">
        <f t="array" aca="1" ref="X21" ca="1">SUMPRODUCT(X$74:X$133,TRANSPOSE(SAP_Spreadsheet!$G$683:$BN$683))</f>
        <v>0</v>
      </c>
      <c r="Y21" s="496">
        <f t="array" aca="1" ref="Y21" ca="1">SUMPRODUCT(Y$74:Y$133,TRANSPOSE(SAP_Spreadsheet!$G$683:$BN$683))</f>
        <v>0</v>
      </c>
      <c r="Z21" s="496">
        <f t="array" aca="1" ref="Z21" ca="1">SUMPRODUCT(Z$74:Z$133,TRANSPOSE(SAP_Spreadsheet!$G$683:$BN$683))</f>
        <v>0</v>
      </c>
      <c r="AA21" s="496">
        <f t="array" aca="1" ref="AA21" ca="1">SUMPRODUCT(AA$74:AA$133,TRANSPOSE(SAP_Spreadsheet!$G$683:$BN$683))</f>
        <v>0</v>
      </c>
      <c r="AB21" s="496">
        <f t="array" aca="1" ref="AB21" ca="1">SUMPRODUCT(AB$74:AB$133,TRANSPOSE(SAP_Spreadsheet!$G$683:$BN$683))</f>
        <v>0</v>
      </c>
      <c r="AC21" s="496">
        <f t="array" aca="1" ref="AC21" ca="1">SUMPRODUCT(AC$74:AC$133,TRANSPOSE(SAP_Spreadsheet!$G$683:$BN$683))</f>
        <v>0</v>
      </c>
      <c r="AD21" s="496">
        <f t="array" aca="1" ref="AD21" ca="1">SUMPRODUCT(AD$74:AD$133,TRANSPOSE(SAP_Spreadsheet!$G$683:$BN$683))</f>
        <v>0</v>
      </c>
      <c r="AE21" s="496">
        <f t="array" aca="1" ref="AE21" ca="1">SUMPRODUCT(AE$74:AE$133,TRANSPOSE(SAP_Spreadsheet!$G$683:$BN$683))</f>
        <v>0</v>
      </c>
      <c r="AF21" s="496">
        <f t="array" aca="1" ref="AF21" ca="1">SUMPRODUCT(AF$74:AF$133,TRANSPOSE(SAP_Spreadsheet!$G$683:$BN$683))</f>
        <v>0</v>
      </c>
      <c r="AG21" s="496">
        <f t="array" aca="1" ref="AG21" ca="1">SUMPRODUCT(AG$74:AG$133,TRANSPOSE(SAP_Spreadsheet!$G$683:$BN$683))</f>
        <v>0</v>
      </c>
      <c r="AH21" s="496">
        <f t="array" aca="1" ref="AH21" ca="1">SUMPRODUCT(AH$74:AH$133,TRANSPOSE(SAP_Spreadsheet!$G$683:$BN$683))</f>
        <v>0</v>
      </c>
      <c r="AI21" s="496">
        <f t="array" aca="1" ref="AI21" ca="1">SUMPRODUCT(AI$74:AI$133,TRANSPOSE(SAP_Spreadsheet!$G$683:$BN$683))</f>
        <v>0</v>
      </c>
      <c r="AJ21" s="496">
        <f t="array" aca="1" ref="AJ21" ca="1">SUMPRODUCT(AJ$74:AJ$133,TRANSPOSE(SAP_Spreadsheet!$G$683:$BN$683))</f>
        <v>0</v>
      </c>
      <c r="AK21" s="496">
        <f t="array" aca="1" ref="AK21" ca="1">SUMPRODUCT(AK$74:AK$133,TRANSPOSE(SAP_Spreadsheet!$G$683:$BN$683))</f>
        <v>0</v>
      </c>
      <c r="AL21" s="496">
        <f t="array" aca="1" ref="AL21" ca="1">SUMPRODUCT(AL$74:AL$133,TRANSPOSE(SAP_Spreadsheet!$G$683:$BN$683))</f>
        <v>0</v>
      </c>
      <c r="AM21" s="496">
        <f t="array" aca="1" ref="AM21" ca="1">SUMPRODUCT(AM$74:AM$133,TRANSPOSE(SAP_Spreadsheet!$G$683:$BN$683))</f>
        <v>0</v>
      </c>
      <c r="AN21" s="496">
        <f t="array" aca="1" ref="AN21" ca="1">SUMPRODUCT(AN$74:AN$133,TRANSPOSE(SAP_Spreadsheet!$G$683:$BN$683))</f>
        <v>0</v>
      </c>
      <c r="AO21" s="496">
        <f t="array" aca="1" ref="AO21" ca="1">SUMPRODUCT(AO$74:AO$133,TRANSPOSE(SAP_Spreadsheet!$G$683:$BN$683))</f>
        <v>0</v>
      </c>
      <c r="AP21" s="496">
        <f t="array" aca="1" ref="AP21" ca="1">SUMPRODUCT(AP$74:AP$133,TRANSPOSE(SAP_Spreadsheet!$G$683:$BN$683))</f>
        <v>0</v>
      </c>
      <c r="AQ21" s="496">
        <f t="array" aca="1" ref="AQ21" ca="1">SUMPRODUCT(AQ$74:AQ$133,TRANSPOSE(SAP_Spreadsheet!$G$683:$BN$683))</f>
        <v>0</v>
      </c>
      <c r="AR21" s="496">
        <f t="array" aca="1" ref="AR21" ca="1">SUMPRODUCT(AR$74:AR$133,TRANSPOSE(SAP_Spreadsheet!$G$683:$BN$683))</f>
        <v>0</v>
      </c>
      <c r="AS21" s="496">
        <f t="array" aca="1" ref="AS21" ca="1">SUMPRODUCT(AS$74:AS$133,TRANSPOSE(SAP_Spreadsheet!$G$683:$BN$683))</f>
        <v>0</v>
      </c>
      <c r="AT21" s="496">
        <f t="array" aca="1" ref="AT21" ca="1">SUMPRODUCT(AT$74:AT$133,TRANSPOSE(SAP_Spreadsheet!$G$683:$BN$683))</f>
        <v>0</v>
      </c>
      <c r="AU21" s="496">
        <f t="array" aca="1" ref="AU21" ca="1">SUMPRODUCT(AU$74:AU$133,TRANSPOSE(SAP_Spreadsheet!$G$683:$BN$683))</f>
        <v>0</v>
      </c>
      <c r="AV21" s="496">
        <f t="array" aca="1" ref="AV21" ca="1">SUMPRODUCT(AV$74:AV$133,TRANSPOSE(SAP_Spreadsheet!$G$683:$BN$683))</f>
        <v>0</v>
      </c>
      <c r="AW21" s="496">
        <f t="array" aca="1" ref="AW21" ca="1">SUMPRODUCT(AW$74:AW$133,TRANSPOSE(SAP_Spreadsheet!$G$683:$BN$683))</f>
        <v>0</v>
      </c>
      <c r="AX21" s="496">
        <f t="array" aca="1" ref="AX21" ca="1">SUMPRODUCT(AX$74:AX$133,TRANSPOSE(SAP_Spreadsheet!$G$683:$BN$683))</f>
        <v>0</v>
      </c>
      <c r="AY21" s="496">
        <f t="array" aca="1" ref="AY21" ca="1">SUMPRODUCT(AY$74:AY$133,TRANSPOSE(SAP_Spreadsheet!$G$683:$BN$683))</f>
        <v>0</v>
      </c>
      <c r="AZ21" s="496">
        <f t="array" aca="1" ref="AZ21" ca="1">SUMPRODUCT(AZ$74:AZ$133,TRANSPOSE(SAP_Spreadsheet!$G$683:$BN$683))</f>
        <v>0</v>
      </c>
      <c r="BA21" s="496">
        <f t="array" aca="1" ref="BA21" ca="1">SUMPRODUCT(BA$74:BA$133,TRANSPOSE(SAP_Spreadsheet!$G$683:$BN$683))</f>
        <v>0</v>
      </c>
      <c r="BB21" s="496">
        <f t="array" aca="1" ref="BB21" ca="1">SUMPRODUCT(BB$74:BB$133,TRANSPOSE(SAP_Spreadsheet!$G$683:$BN$683))</f>
        <v>0</v>
      </c>
      <c r="BC21" s="496">
        <f t="array" aca="1" ref="BC21" ca="1">SUMPRODUCT(BC$74:BC$133,TRANSPOSE(SAP_Spreadsheet!$G$683:$BN$683))</f>
        <v>0</v>
      </c>
      <c r="BD21" s="496">
        <f t="array" aca="1" ref="BD21" ca="1">SUMPRODUCT(BD$74:BD$133,TRANSPOSE(SAP_Spreadsheet!$G$683:$BN$683))</f>
        <v>0</v>
      </c>
      <c r="BE21" s="496">
        <f t="array" aca="1" ref="BE21" ca="1">SUMPRODUCT(BE$74:BE$133,TRANSPOSE(SAP_Spreadsheet!$G$683:$BN$683))</f>
        <v>0</v>
      </c>
      <c r="BF21" s="496">
        <f t="array" aca="1" ref="BF21" ca="1">SUMPRODUCT(BF$74:BF$133,TRANSPOSE(SAP_Spreadsheet!$G$683:$BN$683))</f>
        <v>0</v>
      </c>
      <c r="BG21" s="496">
        <f t="array" aca="1" ref="BG21" ca="1">SUMPRODUCT(BG$74:BG$133,TRANSPOSE(SAP_Spreadsheet!$G$683:$BN$683))</f>
        <v>0</v>
      </c>
      <c r="BH21" s="496">
        <f t="array" aca="1" ref="BH21" ca="1">SUMPRODUCT(BH$74:BH$133,TRANSPOSE(SAP_Spreadsheet!$G$683:$BN$683))</f>
        <v>0</v>
      </c>
      <c r="BI21" s="496">
        <f t="array" aca="1" ref="BI21" ca="1">SUMPRODUCT(BI$74:BI$133,TRANSPOSE(SAP_Spreadsheet!$G$683:$BN$683))</f>
        <v>0</v>
      </c>
      <c r="BJ21" s="496">
        <f t="array" aca="1" ref="BJ21" ca="1">SUMPRODUCT(BJ$74:BJ$133,TRANSPOSE(SAP_Spreadsheet!$G$683:$BN$683))</f>
        <v>0</v>
      </c>
    </row>
    <row r="22" spans="2:63" s="489" customFormat="1" x14ac:dyDescent="0.15">
      <c r="B22" s="495" t="s">
        <v>179</v>
      </c>
      <c r="C22" s="496" cm="1">
        <f t="array" aca="1" ref="C22" ca="1">SUMPRODUCT(C$74:C$133,TRANSPOSE(SAP_Spreadsheet!$G$684:$BN$684))</f>
        <v>0</v>
      </c>
      <c r="D22" s="496">
        <f t="array" aca="1" ref="D22" ca="1">SUMPRODUCT(D$74:D$133,TRANSPOSE(SAP_Spreadsheet!$G$684:$BN$684))</f>
        <v>0</v>
      </c>
      <c r="E22" s="496">
        <f t="array" aca="1" ref="E22" ca="1">SUMPRODUCT(E$74:E$133,TRANSPOSE(SAP_Spreadsheet!$G$684:$BN$684))</f>
        <v>0</v>
      </c>
      <c r="F22" s="496">
        <f t="array" aca="1" ref="F22" ca="1">SUMPRODUCT(F$74:F$133,TRANSPOSE(SAP_Spreadsheet!$G$684:$BN$684))</f>
        <v>0</v>
      </c>
      <c r="G22" s="496">
        <f t="array" aca="1" ref="G22" ca="1">SUMPRODUCT(G$74:G$133,TRANSPOSE(SAP_Spreadsheet!$G$684:$BN$684))</f>
        <v>0</v>
      </c>
      <c r="H22" s="496">
        <f t="array" aca="1" ref="H22" ca="1">SUMPRODUCT(H$74:H$133,TRANSPOSE(SAP_Spreadsheet!$G$684:$BN$684))</f>
        <v>0</v>
      </c>
      <c r="I22" s="496">
        <f t="array" aca="1" ref="I22" ca="1">SUMPRODUCT(I$74:I$133,TRANSPOSE(SAP_Spreadsheet!$G$684:$BN$684))</f>
        <v>0</v>
      </c>
      <c r="J22" s="496">
        <f t="array" aca="1" ref="J22" ca="1">SUMPRODUCT(J$74:J$133,TRANSPOSE(SAP_Spreadsheet!$G$684:$BN$684))</f>
        <v>0</v>
      </c>
      <c r="K22" s="496">
        <f t="array" aca="1" ref="K22" ca="1">SUMPRODUCT(K$74:K$133,TRANSPOSE(SAP_Spreadsheet!$G$684:$BN$684))</f>
        <v>0</v>
      </c>
      <c r="L22" s="496">
        <f t="array" aca="1" ref="L22" ca="1">SUMPRODUCT(L$74:L$133,TRANSPOSE(SAP_Spreadsheet!$G$684:$BN$684))</f>
        <v>0</v>
      </c>
      <c r="M22" s="496">
        <f t="array" aca="1" ref="M22" ca="1">SUMPRODUCT(M$74:M$133,TRANSPOSE(SAP_Spreadsheet!$G$684:$BN$684))</f>
        <v>0</v>
      </c>
      <c r="N22" s="496">
        <f t="array" aca="1" ref="N22" ca="1">SUMPRODUCT(N$74:N$133,TRANSPOSE(SAP_Spreadsheet!$G$684:$BN$684))</f>
        <v>0</v>
      </c>
      <c r="O22" s="496">
        <f t="array" aca="1" ref="O22" ca="1">SUMPRODUCT(O$74:O$133,TRANSPOSE(SAP_Spreadsheet!$G$684:$BN$684))</f>
        <v>0</v>
      </c>
      <c r="P22" s="496">
        <f t="array" aca="1" ref="P22" ca="1">SUMPRODUCT(P$74:P$133,TRANSPOSE(SAP_Spreadsheet!$G$684:$BN$684))</f>
        <v>0</v>
      </c>
      <c r="Q22" s="496">
        <f t="array" aca="1" ref="Q22" ca="1">SUMPRODUCT(Q$74:Q$133,TRANSPOSE(SAP_Spreadsheet!$G$684:$BN$684))</f>
        <v>0</v>
      </c>
      <c r="R22" s="496">
        <f t="array" aca="1" ref="R22" ca="1">SUMPRODUCT(R$74:R$133,TRANSPOSE(SAP_Spreadsheet!$G$684:$BN$684))</f>
        <v>0</v>
      </c>
      <c r="S22" s="496">
        <f t="array" aca="1" ref="S22" ca="1">SUMPRODUCT(S$74:S$133,TRANSPOSE(SAP_Spreadsheet!$G$684:$BN$684))</f>
        <v>0</v>
      </c>
      <c r="T22" s="496">
        <f t="array" aca="1" ref="T22" ca="1">SUMPRODUCT(T$74:T$133,TRANSPOSE(SAP_Spreadsheet!$G$684:$BN$684))</f>
        <v>0</v>
      </c>
      <c r="U22" s="496">
        <f t="array" aca="1" ref="U22" ca="1">SUMPRODUCT(U$74:U$133,TRANSPOSE(SAP_Spreadsheet!$G$684:$BN$684))</f>
        <v>0</v>
      </c>
      <c r="V22" s="496">
        <f t="array" aca="1" ref="V22" ca="1">SUMPRODUCT(V$74:V$133,TRANSPOSE(SAP_Spreadsheet!$G$684:$BN$684))</f>
        <v>0</v>
      </c>
      <c r="W22" s="496">
        <f t="array" aca="1" ref="W22" ca="1">SUMPRODUCT(W$74:W$133,TRANSPOSE(SAP_Spreadsheet!$G$684:$BN$684))</f>
        <v>0</v>
      </c>
      <c r="X22" s="496">
        <f t="array" aca="1" ref="X22" ca="1">SUMPRODUCT(X$74:X$133,TRANSPOSE(SAP_Spreadsheet!$G$684:$BN$684))</f>
        <v>0</v>
      </c>
      <c r="Y22" s="496">
        <f t="array" aca="1" ref="Y22" ca="1">SUMPRODUCT(Y$74:Y$133,TRANSPOSE(SAP_Spreadsheet!$G$684:$BN$684))</f>
        <v>0</v>
      </c>
      <c r="Z22" s="496">
        <f t="array" aca="1" ref="Z22" ca="1">SUMPRODUCT(Z$74:Z$133,TRANSPOSE(SAP_Spreadsheet!$G$684:$BN$684))</f>
        <v>0</v>
      </c>
      <c r="AA22" s="496">
        <f t="array" aca="1" ref="AA22" ca="1">SUMPRODUCT(AA$74:AA$133,TRANSPOSE(SAP_Spreadsheet!$G$684:$BN$684))</f>
        <v>0</v>
      </c>
      <c r="AB22" s="496">
        <f t="array" aca="1" ref="AB22" ca="1">SUMPRODUCT(AB$74:AB$133,TRANSPOSE(SAP_Spreadsheet!$G$684:$BN$684))</f>
        <v>0</v>
      </c>
      <c r="AC22" s="496">
        <f t="array" aca="1" ref="AC22" ca="1">SUMPRODUCT(AC$74:AC$133,TRANSPOSE(SAP_Spreadsheet!$G$684:$BN$684))</f>
        <v>0</v>
      </c>
      <c r="AD22" s="496">
        <f t="array" aca="1" ref="AD22" ca="1">SUMPRODUCT(AD$74:AD$133,TRANSPOSE(SAP_Spreadsheet!$G$684:$BN$684))</f>
        <v>0</v>
      </c>
      <c r="AE22" s="496">
        <f t="array" aca="1" ref="AE22" ca="1">SUMPRODUCT(AE$74:AE$133,TRANSPOSE(SAP_Spreadsheet!$G$684:$BN$684))</f>
        <v>0</v>
      </c>
      <c r="AF22" s="496">
        <f t="array" aca="1" ref="AF22" ca="1">SUMPRODUCT(AF$74:AF$133,TRANSPOSE(SAP_Spreadsheet!$G$684:$BN$684))</f>
        <v>0</v>
      </c>
      <c r="AG22" s="496">
        <f t="array" aca="1" ref="AG22" ca="1">SUMPRODUCT(AG$74:AG$133,TRANSPOSE(SAP_Spreadsheet!$G$684:$BN$684))</f>
        <v>0</v>
      </c>
      <c r="AH22" s="496">
        <f t="array" aca="1" ref="AH22" ca="1">SUMPRODUCT(AH$74:AH$133,TRANSPOSE(SAP_Spreadsheet!$G$684:$BN$684))</f>
        <v>0</v>
      </c>
      <c r="AI22" s="496">
        <f t="array" aca="1" ref="AI22" ca="1">SUMPRODUCT(AI$74:AI$133,TRANSPOSE(SAP_Spreadsheet!$G$684:$BN$684))</f>
        <v>0</v>
      </c>
      <c r="AJ22" s="496">
        <f t="array" aca="1" ref="AJ22" ca="1">SUMPRODUCT(AJ$74:AJ$133,TRANSPOSE(SAP_Spreadsheet!$G$684:$BN$684))</f>
        <v>0</v>
      </c>
      <c r="AK22" s="496">
        <f t="array" aca="1" ref="AK22" ca="1">SUMPRODUCT(AK$74:AK$133,TRANSPOSE(SAP_Spreadsheet!$G$684:$BN$684))</f>
        <v>0</v>
      </c>
      <c r="AL22" s="496">
        <f t="array" aca="1" ref="AL22" ca="1">SUMPRODUCT(AL$74:AL$133,TRANSPOSE(SAP_Spreadsheet!$G$684:$BN$684))</f>
        <v>0</v>
      </c>
      <c r="AM22" s="496">
        <f t="array" aca="1" ref="AM22" ca="1">SUMPRODUCT(AM$74:AM$133,TRANSPOSE(SAP_Spreadsheet!$G$684:$BN$684))</f>
        <v>0</v>
      </c>
      <c r="AN22" s="496">
        <f t="array" aca="1" ref="AN22" ca="1">SUMPRODUCT(AN$74:AN$133,TRANSPOSE(SAP_Spreadsheet!$G$684:$BN$684))</f>
        <v>0</v>
      </c>
      <c r="AO22" s="496">
        <f t="array" aca="1" ref="AO22" ca="1">SUMPRODUCT(AO$74:AO$133,TRANSPOSE(SAP_Spreadsheet!$G$684:$BN$684))</f>
        <v>0</v>
      </c>
      <c r="AP22" s="496">
        <f t="array" aca="1" ref="AP22" ca="1">SUMPRODUCT(AP$74:AP$133,TRANSPOSE(SAP_Spreadsheet!$G$684:$BN$684))</f>
        <v>0</v>
      </c>
      <c r="AQ22" s="496">
        <f t="array" aca="1" ref="AQ22" ca="1">SUMPRODUCT(AQ$74:AQ$133,TRANSPOSE(SAP_Spreadsheet!$G$684:$BN$684))</f>
        <v>0</v>
      </c>
      <c r="AR22" s="496">
        <f t="array" aca="1" ref="AR22" ca="1">SUMPRODUCT(AR$74:AR$133,TRANSPOSE(SAP_Spreadsheet!$G$684:$BN$684))</f>
        <v>0</v>
      </c>
      <c r="AS22" s="496">
        <f t="array" aca="1" ref="AS22" ca="1">SUMPRODUCT(AS$74:AS$133,TRANSPOSE(SAP_Spreadsheet!$G$684:$BN$684))</f>
        <v>0</v>
      </c>
      <c r="AT22" s="496">
        <f t="array" aca="1" ref="AT22" ca="1">SUMPRODUCT(AT$74:AT$133,TRANSPOSE(SAP_Spreadsheet!$G$684:$BN$684))</f>
        <v>0</v>
      </c>
      <c r="AU22" s="496">
        <f t="array" aca="1" ref="AU22" ca="1">SUMPRODUCT(AU$74:AU$133,TRANSPOSE(SAP_Spreadsheet!$G$684:$BN$684))</f>
        <v>0</v>
      </c>
      <c r="AV22" s="496">
        <f t="array" aca="1" ref="AV22" ca="1">SUMPRODUCT(AV$74:AV$133,TRANSPOSE(SAP_Spreadsheet!$G$684:$BN$684))</f>
        <v>0</v>
      </c>
      <c r="AW22" s="496">
        <f t="array" aca="1" ref="AW22" ca="1">SUMPRODUCT(AW$74:AW$133,TRANSPOSE(SAP_Spreadsheet!$G$684:$BN$684))</f>
        <v>0</v>
      </c>
      <c r="AX22" s="496">
        <f t="array" aca="1" ref="AX22" ca="1">SUMPRODUCT(AX$74:AX$133,TRANSPOSE(SAP_Spreadsheet!$G$684:$BN$684))</f>
        <v>0</v>
      </c>
      <c r="AY22" s="496">
        <f t="array" aca="1" ref="AY22" ca="1">SUMPRODUCT(AY$74:AY$133,TRANSPOSE(SAP_Spreadsheet!$G$684:$BN$684))</f>
        <v>0</v>
      </c>
      <c r="AZ22" s="496">
        <f t="array" aca="1" ref="AZ22" ca="1">SUMPRODUCT(AZ$74:AZ$133,TRANSPOSE(SAP_Spreadsheet!$G$684:$BN$684))</f>
        <v>0</v>
      </c>
      <c r="BA22" s="496">
        <f t="array" aca="1" ref="BA22" ca="1">SUMPRODUCT(BA$74:BA$133,TRANSPOSE(SAP_Spreadsheet!$G$684:$BN$684))</f>
        <v>0</v>
      </c>
      <c r="BB22" s="496">
        <f t="array" aca="1" ref="BB22" ca="1">SUMPRODUCT(BB$74:BB$133,TRANSPOSE(SAP_Spreadsheet!$G$684:$BN$684))</f>
        <v>0</v>
      </c>
      <c r="BC22" s="496">
        <f t="array" aca="1" ref="BC22" ca="1">SUMPRODUCT(BC$74:BC$133,TRANSPOSE(SAP_Spreadsheet!$G$684:$BN$684))</f>
        <v>0</v>
      </c>
      <c r="BD22" s="496">
        <f t="array" aca="1" ref="BD22" ca="1">SUMPRODUCT(BD$74:BD$133,TRANSPOSE(SAP_Spreadsheet!$G$684:$BN$684))</f>
        <v>0</v>
      </c>
      <c r="BE22" s="496">
        <f t="array" aca="1" ref="BE22" ca="1">SUMPRODUCT(BE$74:BE$133,TRANSPOSE(SAP_Spreadsheet!$G$684:$BN$684))</f>
        <v>0</v>
      </c>
      <c r="BF22" s="496">
        <f t="array" aca="1" ref="BF22" ca="1">SUMPRODUCT(BF$74:BF$133,TRANSPOSE(SAP_Spreadsheet!$G$684:$BN$684))</f>
        <v>0</v>
      </c>
      <c r="BG22" s="496">
        <f t="array" aca="1" ref="BG22" ca="1">SUMPRODUCT(BG$74:BG$133,TRANSPOSE(SAP_Spreadsheet!$G$684:$BN$684))</f>
        <v>0</v>
      </c>
      <c r="BH22" s="496">
        <f t="array" aca="1" ref="BH22" ca="1">SUMPRODUCT(BH$74:BH$133,TRANSPOSE(SAP_Spreadsheet!$G$684:$BN$684))</f>
        <v>0</v>
      </c>
      <c r="BI22" s="496">
        <f t="array" aca="1" ref="BI22" ca="1">SUMPRODUCT(BI$74:BI$133,TRANSPOSE(SAP_Spreadsheet!$G$684:$BN$684))</f>
        <v>0</v>
      </c>
      <c r="BJ22" s="496">
        <f t="array" aca="1" ref="BJ22" ca="1">SUMPRODUCT(BJ$74:BJ$133,TRANSPOSE(SAP_Spreadsheet!$G$684:$BN$684))</f>
        <v>0</v>
      </c>
    </row>
    <row r="23" spans="2:63" s="489" customFormat="1" x14ac:dyDescent="0.15">
      <c r="B23" s="495" t="s">
        <v>343</v>
      </c>
      <c r="C23" s="496" cm="1">
        <f t="array" aca="1" ref="C23" ca="1">SUMPRODUCT(C$74:C$133,TRANSPOSE(SAP_Spreadsheet!$G$685:$BN$685))</f>
        <v>0</v>
      </c>
      <c r="D23" s="496">
        <f t="array" aca="1" ref="D23" ca="1">SUMPRODUCT(D$74:D$133,TRANSPOSE(SAP_Spreadsheet!$G$685:$BN$685))</f>
        <v>0</v>
      </c>
      <c r="E23" s="496">
        <f t="array" aca="1" ref="E23" ca="1">SUMPRODUCT(E$74:E$133,TRANSPOSE(SAP_Spreadsheet!$G$685:$BN$685))</f>
        <v>0</v>
      </c>
      <c r="F23" s="496">
        <f t="array" aca="1" ref="F23" ca="1">SUMPRODUCT(F$74:F$133,TRANSPOSE(SAP_Spreadsheet!$G$685:$BN$685))</f>
        <v>0</v>
      </c>
      <c r="G23" s="496">
        <f t="array" aca="1" ref="G23" ca="1">SUMPRODUCT(G$74:G$133,TRANSPOSE(SAP_Spreadsheet!$G$685:$BN$685))</f>
        <v>0</v>
      </c>
      <c r="H23" s="496">
        <f t="array" aca="1" ref="H23" ca="1">SUMPRODUCT(H$74:H$133,TRANSPOSE(SAP_Spreadsheet!$G$685:$BN$685))</f>
        <v>0</v>
      </c>
      <c r="I23" s="496">
        <f t="array" aca="1" ref="I23" ca="1">SUMPRODUCT(I$74:I$133,TRANSPOSE(SAP_Spreadsheet!$G$685:$BN$685))</f>
        <v>0</v>
      </c>
      <c r="J23" s="496">
        <f t="array" aca="1" ref="J23" ca="1">SUMPRODUCT(J$74:J$133,TRANSPOSE(SAP_Spreadsheet!$G$685:$BN$685))</f>
        <v>0</v>
      </c>
      <c r="K23" s="496">
        <f t="array" aca="1" ref="K23" ca="1">SUMPRODUCT(K$74:K$133,TRANSPOSE(SAP_Spreadsheet!$G$685:$BN$685))</f>
        <v>0</v>
      </c>
      <c r="L23" s="496">
        <f t="array" aca="1" ref="L23" ca="1">SUMPRODUCT(L$74:L$133,TRANSPOSE(SAP_Spreadsheet!$G$685:$BN$685))</f>
        <v>0</v>
      </c>
      <c r="M23" s="496">
        <f t="array" aca="1" ref="M23" ca="1">SUMPRODUCT(M$74:M$133,TRANSPOSE(SAP_Spreadsheet!$G$685:$BN$685))</f>
        <v>0</v>
      </c>
      <c r="N23" s="496">
        <f t="array" aca="1" ref="N23" ca="1">SUMPRODUCT(N$74:N$133,TRANSPOSE(SAP_Spreadsheet!$G$685:$BN$685))</f>
        <v>0</v>
      </c>
      <c r="O23" s="496">
        <f t="array" aca="1" ref="O23" ca="1">SUMPRODUCT(O$74:O$133,TRANSPOSE(SAP_Spreadsheet!$G$685:$BN$685))</f>
        <v>0</v>
      </c>
      <c r="P23" s="496">
        <f t="array" aca="1" ref="P23" ca="1">SUMPRODUCT(P$74:P$133,TRANSPOSE(SAP_Spreadsheet!$G$685:$BN$685))</f>
        <v>0</v>
      </c>
      <c r="Q23" s="496">
        <f t="array" aca="1" ref="Q23" ca="1">SUMPRODUCT(Q$74:Q$133,TRANSPOSE(SAP_Spreadsheet!$G$685:$BN$685))</f>
        <v>0</v>
      </c>
      <c r="R23" s="496">
        <f t="array" aca="1" ref="R23" ca="1">SUMPRODUCT(R$74:R$133,TRANSPOSE(SAP_Spreadsheet!$G$685:$BN$685))</f>
        <v>0</v>
      </c>
      <c r="S23" s="496">
        <f t="array" aca="1" ref="S23" ca="1">SUMPRODUCT(S$74:S$133,TRANSPOSE(SAP_Spreadsheet!$G$685:$BN$685))</f>
        <v>0</v>
      </c>
      <c r="T23" s="496">
        <f t="array" aca="1" ref="T23" ca="1">SUMPRODUCT(T$74:T$133,TRANSPOSE(SAP_Spreadsheet!$G$685:$BN$685))</f>
        <v>0</v>
      </c>
      <c r="U23" s="496">
        <f t="array" aca="1" ref="U23" ca="1">SUMPRODUCT(U$74:U$133,TRANSPOSE(SAP_Spreadsheet!$G$685:$BN$685))</f>
        <v>0</v>
      </c>
      <c r="V23" s="496">
        <f t="array" aca="1" ref="V23" ca="1">SUMPRODUCT(V$74:V$133,TRANSPOSE(SAP_Spreadsheet!$G$685:$BN$685))</f>
        <v>0</v>
      </c>
      <c r="W23" s="496">
        <f t="array" aca="1" ref="W23" ca="1">SUMPRODUCT(W$74:W$133,TRANSPOSE(SAP_Spreadsheet!$G$685:$BN$685))</f>
        <v>0</v>
      </c>
      <c r="X23" s="496">
        <f t="array" aca="1" ref="X23" ca="1">SUMPRODUCT(X$74:X$133,TRANSPOSE(SAP_Spreadsheet!$G$685:$BN$685))</f>
        <v>0</v>
      </c>
      <c r="Y23" s="496">
        <f t="array" aca="1" ref="Y23" ca="1">SUMPRODUCT(Y$74:Y$133,TRANSPOSE(SAP_Spreadsheet!$G$685:$BN$685))</f>
        <v>0</v>
      </c>
      <c r="Z23" s="496">
        <f t="array" aca="1" ref="Z23" ca="1">SUMPRODUCT(Z$74:Z$133,TRANSPOSE(SAP_Spreadsheet!$G$685:$BN$685))</f>
        <v>0</v>
      </c>
      <c r="AA23" s="496">
        <f t="array" aca="1" ref="AA23" ca="1">SUMPRODUCT(AA$74:AA$133,TRANSPOSE(SAP_Spreadsheet!$G$685:$BN$685))</f>
        <v>0</v>
      </c>
      <c r="AB23" s="496">
        <f t="array" aca="1" ref="AB23" ca="1">SUMPRODUCT(AB$74:AB$133,TRANSPOSE(SAP_Spreadsheet!$G$685:$BN$685))</f>
        <v>0</v>
      </c>
      <c r="AC23" s="496">
        <f t="array" aca="1" ref="AC23" ca="1">SUMPRODUCT(AC$74:AC$133,TRANSPOSE(SAP_Spreadsheet!$G$685:$BN$685))</f>
        <v>0</v>
      </c>
      <c r="AD23" s="496">
        <f t="array" aca="1" ref="AD23" ca="1">SUMPRODUCT(AD$74:AD$133,TRANSPOSE(SAP_Spreadsheet!$G$685:$BN$685))</f>
        <v>0</v>
      </c>
      <c r="AE23" s="496">
        <f t="array" aca="1" ref="AE23" ca="1">SUMPRODUCT(AE$74:AE$133,TRANSPOSE(SAP_Spreadsheet!$G$685:$BN$685))</f>
        <v>0</v>
      </c>
      <c r="AF23" s="496">
        <f t="array" aca="1" ref="AF23" ca="1">SUMPRODUCT(AF$74:AF$133,TRANSPOSE(SAP_Spreadsheet!$G$685:$BN$685))</f>
        <v>0</v>
      </c>
      <c r="AG23" s="496">
        <f t="array" aca="1" ref="AG23" ca="1">SUMPRODUCT(AG$74:AG$133,TRANSPOSE(SAP_Spreadsheet!$G$685:$BN$685))</f>
        <v>0</v>
      </c>
      <c r="AH23" s="496">
        <f t="array" aca="1" ref="AH23" ca="1">SUMPRODUCT(AH$74:AH$133,TRANSPOSE(SAP_Spreadsheet!$G$685:$BN$685))</f>
        <v>0</v>
      </c>
      <c r="AI23" s="496">
        <f t="array" aca="1" ref="AI23" ca="1">SUMPRODUCT(AI$74:AI$133,TRANSPOSE(SAP_Spreadsheet!$G$685:$BN$685))</f>
        <v>0</v>
      </c>
      <c r="AJ23" s="496">
        <f t="array" aca="1" ref="AJ23" ca="1">SUMPRODUCT(AJ$74:AJ$133,TRANSPOSE(SAP_Spreadsheet!$G$685:$BN$685))</f>
        <v>0</v>
      </c>
      <c r="AK23" s="496">
        <f t="array" aca="1" ref="AK23" ca="1">SUMPRODUCT(AK$74:AK$133,TRANSPOSE(SAP_Spreadsheet!$G$685:$BN$685))</f>
        <v>0</v>
      </c>
      <c r="AL23" s="496">
        <f t="array" aca="1" ref="AL23" ca="1">SUMPRODUCT(AL$74:AL$133,TRANSPOSE(SAP_Spreadsheet!$G$685:$BN$685))</f>
        <v>0</v>
      </c>
      <c r="AM23" s="496">
        <f t="array" aca="1" ref="AM23" ca="1">SUMPRODUCT(AM$74:AM$133,TRANSPOSE(SAP_Spreadsheet!$G$685:$BN$685))</f>
        <v>0</v>
      </c>
      <c r="AN23" s="496">
        <f t="array" aca="1" ref="AN23" ca="1">SUMPRODUCT(AN$74:AN$133,TRANSPOSE(SAP_Spreadsheet!$G$685:$BN$685))</f>
        <v>0</v>
      </c>
      <c r="AO23" s="496">
        <f t="array" aca="1" ref="AO23" ca="1">SUMPRODUCT(AO$74:AO$133,TRANSPOSE(SAP_Spreadsheet!$G$685:$BN$685))</f>
        <v>0</v>
      </c>
      <c r="AP23" s="496">
        <f t="array" aca="1" ref="AP23" ca="1">SUMPRODUCT(AP$74:AP$133,TRANSPOSE(SAP_Spreadsheet!$G$685:$BN$685))</f>
        <v>0</v>
      </c>
      <c r="AQ23" s="496">
        <f t="array" aca="1" ref="AQ23" ca="1">SUMPRODUCT(AQ$74:AQ$133,TRANSPOSE(SAP_Spreadsheet!$G$685:$BN$685))</f>
        <v>0</v>
      </c>
      <c r="AR23" s="496">
        <f t="array" aca="1" ref="AR23" ca="1">SUMPRODUCT(AR$74:AR$133,TRANSPOSE(SAP_Spreadsheet!$G$685:$BN$685))</f>
        <v>0</v>
      </c>
      <c r="AS23" s="496">
        <f t="array" aca="1" ref="AS23" ca="1">SUMPRODUCT(AS$74:AS$133,TRANSPOSE(SAP_Spreadsheet!$G$685:$BN$685))</f>
        <v>0</v>
      </c>
      <c r="AT23" s="496">
        <f t="array" aca="1" ref="AT23" ca="1">SUMPRODUCT(AT$74:AT$133,TRANSPOSE(SAP_Spreadsheet!$G$685:$BN$685))</f>
        <v>0</v>
      </c>
      <c r="AU23" s="496">
        <f t="array" aca="1" ref="AU23" ca="1">SUMPRODUCT(AU$74:AU$133,TRANSPOSE(SAP_Spreadsheet!$G$685:$BN$685))</f>
        <v>0</v>
      </c>
      <c r="AV23" s="496">
        <f t="array" aca="1" ref="AV23" ca="1">SUMPRODUCT(AV$74:AV$133,TRANSPOSE(SAP_Spreadsheet!$G$685:$BN$685))</f>
        <v>0</v>
      </c>
      <c r="AW23" s="496">
        <f t="array" aca="1" ref="AW23" ca="1">SUMPRODUCT(AW$74:AW$133,TRANSPOSE(SAP_Spreadsheet!$G$685:$BN$685))</f>
        <v>0</v>
      </c>
      <c r="AX23" s="496">
        <f t="array" aca="1" ref="AX23" ca="1">SUMPRODUCT(AX$74:AX$133,TRANSPOSE(SAP_Spreadsheet!$G$685:$BN$685))</f>
        <v>0</v>
      </c>
      <c r="AY23" s="496">
        <f t="array" aca="1" ref="AY23" ca="1">SUMPRODUCT(AY$74:AY$133,TRANSPOSE(SAP_Spreadsheet!$G$685:$BN$685))</f>
        <v>0</v>
      </c>
      <c r="AZ23" s="496">
        <f t="array" aca="1" ref="AZ23" ca="1">SUMPRODUCT(AZ$74:AZ$133,TRANSPOSE(SAP_Spreadsheet!$G$685:$BN$685))</f>
        <v>0</v>
      </c>
      <c r="BA23" s="496">
        <f t="array" aca="1" ref="BA23" ca="1">SUMPRODUCT(BA$74:BA$133,TRANSPOSE(SAP_Spreadsheet!$G$685:$BN$685))</f>
        <v>0</v>
      </c>
      <c r="BB23" s="496">
        <f t="array" aca="1" ref="BB23" ca="1">SUMPRODUCT(BB$74:BB$133,TRANSPOSE(SAP_Spreadsheet!$G$685:$BN$685))</f>
        <v>0</v>
      </c>
      <c r="BC23" s="496">
        <f t="array" aca="1" ref="BC23" ca="1">SUMPRODUCT(BC$74:BC$133,TRANSPOSE(SAP_Spreadsheet!$G$685:$BN$685))</f>
        <v>0</v>
      </c>
      <c r="BD23" s="496">
        <f t="array" aca="1" ref="BD23" ca="1">SUMPRODUCT(BD$74:BD$133,TRANSPOSE(SAP_Spreadsheet!$G$685:$BN$685))</f>
        <v>0</v>
      </c>
      <c r="BE23" s="496">
        <f t="array" aca="1" ref="BE23" ca="1">SUMPRODUCT(BE$74:BE$133,TRANSPOSE(SAP_Spreadsheet!$G$685:$BN$685))</f>
        <v>0</v>
      </c>
      <c r="BF23" s="496">
        <f t="array" aca="1" ref="BF23" ca="1">SUMPRODUCT(BF$74:BF$133,TRANSPOSE(SAP_Spreadsheet!$G$685:$BN$685))</f>
        <v>0</v>
      </c>
      <c r="BG23" s="496">
        <f t="array" aca="1" ref="BG23" ca="1">SUMPRODUCT(BG$74:BG$133,TRANSPOSE(SAP_Spreadsheet!$G$685:$BN$685))</f>
        <v>0</v>
      </c>
      <c r="BH23" s="496">
        <f t="array" aca="1" ref="BH23" ca="1">SUMPRODUCT(BH$74:BH$133,TRANSPOSE(SAP_Spreadsheet!$G$685:$BN$685))</f>
        <v>0</v>
      </c>
      <c r="BI23" s="496">
        <f t="array" aca="1" ref="BI23" ca="1">SUMPRODUCT(BI$74:BI$133,TRANSPOSE(SAP_Spreadsheet!$G$685:$BN$685))</f>
        <v>0</v>
      </c>
      <c r="BJ23" s="496">
        <f t="array" aca="1" ref="BJ23" ca="1">SUMPRODUCT(BJ$74:BJ$133,TRANSPOSE(SAP_Spreadsheet!$G$685:$BN$685))</f>
        <v>0</v>
      </c>
    </row>
    <row r="24" spans="2:63" s="489" customFormat="1" x14ac:dyDescent="0.15">
      <c r="B24" s="495" t="s">
        <v>345</v>
      </c>
      <c r="C24" s="496" cm="1">
        <f t="array" aca="1" ref="C24" ca="1">SUMPRODUCT(C$74:C$133,TRANSPOSE(SAP_Spreadsheet!$G$686:$BN$686))</f>
        <v>0</v>
      </c>
      <c r="D24" s="496" cm="1">
        <f t="array" aca="1" ref="D24" ca="1">SUMPRODUCT(D$74:D$133,TRANSPOSE(SAP_Spreadsheet!$G$686:$BN$686))</f>
        <v>0</v>
      </c>
      <c r="E24" s="496" cm="1">
        <f t="array" aca="1" ref="E24" ca="1">SUMPRODUCT(E$74:E$133,TRANSPOSE(SAP_Spreadsheet!$G$686:$BN$686))</f>
        <v>0</v>
      </c>
      <c r="F24" s="496" cm="1">
        <f t="array" aca="1" ref="F24" ca="1">SUMPRODUCT(F$74:F$133,TRANSPOSE(SAP_Spreadsheet!$G$686:$BN$686))</f>
        <v>0</v>
      </c>
      <c r="G24" s="496" cm="1">
        <f t="array" aca="1" ref="G24" ca="1">SUMPRODUCT(G$74:G$133,TRANSPOSE(SAP_Spreadsheet!$G$686:$BN$686))</f>
        <v>0</v>
      </c>
      <c r="H24" s="496" cm="1">
        <f t="array" aca="1" ref="H24" ca="1">SUMPRODUCT(H$74:H$133,TRANSPOSE(SAP_Spreadsheet!$G$686:$BN$686))</f>
        <v>0</v>
      </c>
      <c r="I24" s="496" cm="1">
        <f t="array" aca="1" ref="I24" ca="1">SUMPRODUCT(I$74:I$133,TRANSPOSE(SAP_Spreadsheet!$G$686:$BN$686))</f>
        <v>0</v>
      </c>
      <c r="J24" s="496" cm="1">
        <f t="array" aca="1" ref="J24" ca="1">SUMPRODUCT(J$74:J$133,TRANSPOSE(SAP_Spreadsheet!$G$686:$BN$686))</f>
        <v>0</v>
      </c>
      <c r="K24" s="496" cm="1">
        <f t="array" aca="1" ref="K24" ca="1">SUMPRODUCT(K$74:K$133,TRANSPOSE(SAP_Spreadsheet!$G$686:$BN$686))</f>
        <v>0</v>
      </c>
      <c r="L24" s="496" cm="1">
        <f t="array" aca="1" ref="L24" ca="1">SUMPRODUCT(L$74:L$133,TRANSPOSE(SAP_Spreadsheet!$G$686:$BN$686))</f>
        <v>0</v>
      </c>
      <c r="M24" s="496" cm="1">
        <f t="array" aca="1" ref="M24" ca="1">SUMPRODUCT(M$74:M$133,TRANSPOSE(SAP_Spreadsheet!$G$686:$BN$686))</f>
        <v>0</v>
      </c>
      <c r="N24" s="496" cm="1">
        <f t="array" aca="1" ref="N24" ca="1">SUMPRODUCT(N$74:N$133,TRANSPOSE(SAP_Spreadsheet!$G$686:$BN$686))</f>
        <v>0</v>
      </c>
      <c r="O24" s="496" cm="1">
        <f t="array" aca="1" ref="O24" ca="1">SUMPRODUCT(O$74:O$133,TRANSPOSE(SAP_Spreadsheet!$G$686:$BN$686))</f>
        <v>0</v>
      </c>
      <c r="P24" s="496" cm="1">
        <f t="array" aca="1" ref="P24" ca="1">SUMPRODUCT(P$74:P$133,TRANSPOSE(SAP_Spreadsheet!$G$686:$BN$686))</f>
        <v>0</v>
      </c>
      <c r="Q24" s="496" cm="1">
        <f t="array" aca="1" ref="Q24" ca="1">SUMPRODUCT(Q$74:Q$133,TRANSPOSE(SAP_Spreadsheet!$G$686:$BN$686))</f>
        <v>0</v>
      </c>
      <c r="R24" s="496" cm="1">
        <f t="array" aca="1" ref="R24" ca="1">SUMPRODUCT(R$74:R$133,TRANSPOSE(SAP_Spreadsheet!$G$686:$BN$686))</f>
        <v>0</v>
      </c>
      <c r="S24" s="496" cm="1">
        <f t="array" aca="1" ref="S24" ca="1">SUMPRODUCT(S$74:S$133,TRANSPOSE(SAP_Spreadsheet!$G$686:$BN$686))</f>
        <v>0</v>
      </c>
      <c r="T24" s="496" cm="1">
        <f t="array" aca="1" ref="T24" ca="1">SUMPRODUCT(T$74:T$133,TRANSPOSE(SAP_Spreadsheet!$G$686:$BN$686))</f>
        <v>0</v>
      </c>
      <c r="U24" s="496" cm="1">
        <f t="array" aca="1" ref="U24" ca="1">SUMPRODUCT(U$74:U$133,TRANSPOSE(SAP_Spreadsheet!$G$686:$BN$686))</f>
        <v>0</v>
      </c>
      <c r="V24" s="496" cm="1">
        <f t="array" aca="1" ref="V24" ca="1">SUMPRODUCT(V$74:V$133,TRANSPOSE(SAP_Spreadsheet!$G$686:$BN$686))</f>
        <v>0</v>
      </c>
      <c r="W24" s="496" cm="1">
        <f t="array" aca="1" ref="W24" ca="1">SUMPRODUCT(W$74:W$133,TRANSPOSE(SAP_Spreadsheet!$G$686:$BN$686))</f>
        <v>0</v>
      </c>
      <c r="X24" s="496" cm="1">
        <f t="array" aca="1" ref="X24" ca="1">SUMPRODUCT(X$74:X$133,TRANSPOSE(SAP_Spreadsheet!$G$686:$BN$686))</f>
        <v>0</v>
      </c>
      <c r="Y24" s="496" cm="1">
        <f t="array" aca="1" ref="Y24" ca="1">SUMPRODUCT(Y$74:Y$133,TRANSPOSE(SAP_Spreadsheet!$G$686:$BN$686))</f>
        <v>0</v>
      </c>
      <c r="Z24" s="496" cm="1">
        <f t="array" aca="1" ref="Z24" ca="1">SUMPRODUCT(Z$74:Z$133,TRANSPOSE(SAP_Spreadsheet!$G$686:$BN$686))</f>
        <v>0</v>
      </c>
      <c r="AA24" s="496" cm="1">
        <f t="array" aca="1" ref="AA24" ca="1">SUMPRODUCT(AA$74:AA$133,TRANSPOSE(SAP_Spreadsheet!$G$686:$BN$686))</f>
        <v>0</v>
      </c>
      <c r="AB24" s="496" cm="1">
        <f t="array" aca="1" ref="AB24" ca="1">SUMPRODUCT(AB$74:AB$133,TRANSPOSE(SAP_Spreadsheet!$G$686:$BN$686))</f>
        <v>0</v>
      </c>
      <c r="AC24" s="496" cm="1">
        <f t="array" aca="1" ref="AC24" ca="1">SUMPRODUCT(AC$74:AC$133,TRANSPOSE(SAP_Spreadsheet!$G$686:$BN$686))</f>
        <v>0</v>
      </c>
      <c r="AD24" s="496" cm="1">
        <f t="array" aca="1" ref="AD24" ca="1">SUMPRODUCT(AD$74:AD$133,TRANSPOSE(SAP_Spreadsheet!$G$686:$BN$686))</f>
        <v>0</v>
      </c>
      <c r="AE24" s="496" cm="1">
        <f t="array" aca="1" ref="AE24" ca="1">SUMPRODUCT(AE$74:AE$133,TRANSPOSE(SAP_Spreadsheet!$G$686:$BN$686))</f>
        <v>0</v>
      </c>
      <c r="AF24" s="496" cm="1">
        <f t="array" aca="1" ref="AF24" ca="1">SUMPRODUCT(AF$74:AF$133,TRANSPOSE(SAP_Spreadsheet!$G$686:$BN$686))</f>
        <v>0</v>
      </c>
      <c r="AG24" s="496" cm="1">
        <f t="array" aca="1" ref="AG24" ca="1">SUMPRODUCT(AG$74:AG$133,TRANSPOSE(SAP_Spreadsheet!$G$686:$BN$686))</f>
        <v>0</v>
      </c>
      <c r="AH24" s="496" cm="1">
        <f t="array" aca="1" ref="AH24" ca="1">SUMPRODUCT(AH$74:AH$133,TRANSPOSE(SAP_Spreadsheet!$G$686:$BN$686))</f>
        <v>0</v>
      </c>
      <c r="AI24" s="496" cm="1">
        <f t="array" aca="1" ref="AI24" ca="1">SUMPRODUCT(AI$74:AI$133,TRANSPOSE(SAP_Spreadsheet!$G$686:$BN$686))</f>
        <v>0</v>
      </c>
      <c r="AJ24" s="496" cm="1">
        <f t="array" aca="1" ref="AJ24" ca="1">SUMPRODUCT(AJ$74:AJ$133,TRANSPOSE(SAP_Spreadsheet!$G$686:$BN$686))</f>
        <v>0</v>
      </c>
      <c r="AK24" s="496" cm="1">
        <f t="array" aca="1" ref="AK24" ca="1">SUMPRODUCT(AK$74:AK$133,TRANSPOSE(SAP_Spreadsheet!$G$686:$BN$686))</f>
        <v>0</v>
      </c>
      <c r="AL24" s="496" cm="1">
        <f t="array" aca="1" ref="AL24" ca="1">SUMPRODUCT(AL$74:AL$133,TRANSPOSE(SAP_Spreadsheet!$G$686:$BN$686))</f>
        <v>0</v>
      </c>
      <c r="AM24" s="496" cm="1">
        <f t="array" aca="1" ref="AM24" ca="1">SUMPRODUCT(AM$74:AM$133,TRANSPOSE(SAP_Spreadsheet!$G$686:$BN$686))</f>
        <v>0</v>
      </c>
      <c r="AN24" s="496" cm="1">
        <f t="array" aca="1" ref="AN24" ca="1">SUMPRODUCT(AN$74:AN$133,TRANSPOSE(SAP_Spreadsheet!$G$686:$BN$686))</f>
        <v>0</v>
      </c>
      <c r="AO24" s="496" cm="1">
        <f t="array" aca="1" ref="AO24" ca="1">SUMPRODUCT(AO$74:AO$133,TRANSPOSE(SAP_Spreadsheet!$G$686:$BN$686))</f>
        <v>0</v>
      </c>
      <c r="AP24" s="496" cm="1">
        <f t="array" aca="1" ref="AP24" ca="1">SUMPRODUCT(AP$74:AP$133,TRANSPOSE(SAP_Spreadsheet!$G$686:$BN$686))</f>
        <v>0</v>
      </c>
      <c r="AQ24" s="496" cm="1">
        <f t="array" aca="1" ref="AQ24" ca="1">SUMPRODUCT(AQ$74:AQ$133,TRANSPOSE(SAP_Spreadsheet!$G$686:$BN$686))</f>
        <v>0</v>
      </c>
      <c r="AR24" s="496" cm="1">
        <f t="array" aca="1" ref="AR24" ca="1">SUMPRODUCT(AR$74:AR$133,TRANSPOSE(SAP_Spreadsheet!$G$686:$BN$686))</f>
        <v>0</v>
      </c>
      <c r="AS24" s="496" cm="1">
        <f t="array" aca="1" ref="AS24" ca="1">SUMPRODUCT(AS$74:AS$133,TRANSPOSE(SAP_Spreadsheet!$G$686:$BN$686))</f>
        <v>0</v>
      </c>
      <c r="AT24" s="496" cm="1">
        <f t="array" aca="1" ref="AT24" ca="1">SUMPRODUCT(AT$74:AT$133,TRANSPOSE(SAP_Spreadsheet!$G$686:$BN$686))</f>
        <v>0</v>
      </c>
      <c r="AU24" s="496" cm="1">
        <f t="array" aca="1" ref="AU24" ca="1">SUMPRODUCT(AU$74:AU$133,TRANSPOSE(SAP_Spreadsheet!$G$686:$BN$686))</f>
        <v>0</v>
      </c>
      <c r="AV24" s="496" cm="1">
        <f t="array" aca="1" ref="AV24" ca="1">SUMPRODUCT(AV$74:AV$133,TRANSPOSE(SAP_Spreadsheet!$G$686:$BN$686))</f>
        <v>0</v>
      </c>
      <c r="AW24" s="496" cm="1">
        <f t="array" aca="1" ref="AW24" ca="1">SUMPRODUCT(AW$74:AW$133,TRANSPOSE(SAP_Spreadsheet!$G$686:$BN$686))</f>
        <v>0</v>
      </c>
      <c r="AX24" s="496" cm="1">
        <f t="array" aca="1" ref="AX24" ca="1">SUMPRODUCT(AX$74:AX$133,TRANSPOSE(SAP_Spreadsheet!$G$686:$BN$686))</f>
        <v>0</v>
      </c>
      <c r="AY24" s="496" cm="1">
        <f t="array" aca="1" ref="AY24" ca="1">SUMPRODUCT(AY$74:AY$133,TRANSPOSE(SAP_Spreadsheet!$G$686:$BN$686))</f>
        <v>0</v>
      </c>
      <c r="AZ24" s="496" cm="1">
        <f t="array" aca="1" ref="AZ24" ca="1">SUMPRODUCT(AZ$74:AZ$133,TRANSPOSE(SAP_Spreadsheet!$G$686:$BN$686))</f>
        <v>0</v>
      </c>
      <c r="BA24" s="496" cm="1">
        <f t="array" aca="1" ref="BA24" ca="1">SUMPRODUCT(BA$74:BA$133,TRANSPOSE(SAP_Spreadsheet!$G$686:$BN$686))</f>
        <v>0</v>
      </c>
      <c r="BB24" s="496" cm="1">
        <f t="array" aca="1" ref="BB24" ca="1">SUMPRODUCT(BB$74:BB$133,TRANSPOSE(SAP_Spreadsheet!$G$686:$BN$686))</f>
        <v>0</v>
      </c>
      <c r="BC24" s="496" cm="1">
        <f t="array" aca="1" ref="BC24" ca="1">SUMPRODUCT(BC$74:BC$133,TRANSPOSE(SAP_Spreadsheet!$G$686:$BN$686))</f>
        <v>0</v>
      </c>
      <c r="BD24" s="496" cm="1">
        <f t="array" aca="1" ref="BD24" ca="1">SUMPRODUCT(BD$74:BD$133,TRANSPOSE(SAP_Spreadsheet!$G$686:$BN$686))</f>
        <v>0</v>
      </c>
      <c r="BE24" s="496" cm="1">
        <f t="array" aca="1" ref="BE24" ca="1">SUMPRODUCT(BE$74:BE$133,TRANSPOSE(SAP_Spreadsheet!$G$686:$BN$686))</f>
        <v>0</v>
      </c>
      <c r="BF24" s="496" cm="1">
        <f t="array" aca="1" ref="BF24" ca="1">SUMPRODUCT(BF$74:BF$133,TRANSPOSE(SAP_Spreadsheet!$G$686:$BN$686))</f>
        <v>0</v>
      </c>
      <c r="BG24" s="496" cm="1">
        <f t="array" aca="1" ref="BG24" ca="1">SUMPRODUCT(BG$74:BG$133,TRANSPOSE(SAP_Spreadsheet!$G$686:$BN$686))</f>
        <v>0</v>
      </c>
      <c r="BH24" s="496" cm="1">
        <f t="array" aca="1" ref="BH24" ca="1">SUMPRODUCT(BH$74:BH$133,TRANSPOSE(SAP_Spreadsheet!$G$686:$BN$686))</f>
        <v>0</v>
      </c>
      <c r="BI24" s="496" cm="1">
        <f t="array" aca="1" ref="BI24" ca="1">SUMPRODUCT(BI$74:BI$133,TRANSPOSE(SAP_Spreadsheet!$G$686:$BN$686))</f>
        <v>0</v>
      </c>
      <c r="BJ24" s="496" cm="1">
        <f t="array" aca="1" ref="BJ24" ca="1">SUMPRODUCT(BJ$74:BJ$133,TRANSPOSE(SAP_Spreadsheet!$G$686:$BN$686))</f>
        <v>0</v>
      </c>
    </row>
    <row r="25" spans="2:63" s="489" customFormat="1" x14ac:dyDescent="0.15">
      <c r="B25" s="495" t="s">
        <v>346</v>
      </c>
      <c r="C25" s="496">
        <f t="array" aca="1" ref="C25" ca="1">SUMPRODUCT(C$74:C$133,TRANSPOSE(SAP_Spreadsheet!$G$694:$BN$694))</f>
        <v>0</v>
      </c>
      <c r="D25" s="496">
        <f t="array" aca="1" ref="D25" ca="1">SUMPRODUCT(D$74:D$133,TRANSPOSE(SAP_Spreadsheet!$G$694:$BN$694))</f>
        <v>0</v>
      </c>
      <c r="E25" s="496">
        <f t="array" aca="1" ref="E25" ca="1">SUMPRODUCT(E$74:E$133,TRANSPOSE(SAP_Spreadsheet!$G$694:$BN$694))</f>
        <v>0</v>
      </c>
      <c r="F25" s="496">
        <f t="array" aca="1" ref="F25" ca="1">SUMPRODUCT(F$74:F$133,TRANSPOSE(SAP_Spreadsheet!$G$694:$BN$694))</f>
        <v>0</v>
      </c>
      <c r="G25" s="496">
        <f t="array" aca="1" ref="G25" ca="1">SUMPRODUCT(G$74:G$133,TRANSPOSE(SAP_Spreadsheet!$G$694:$BN$694))</f>
        <v>0</v>
      </c>
      <c r="H25" s="496">
        <f t="array" aca="1" ref="H25" ca="1">SUMPRODUCT(H$74:H$133,TRANSPOSE(SAP_Spreadsheet!$G$694:$BN$694))</f>
        <v>0</v>
      </c>
      <c r="I25" s="496">
        <f t="array" aca="1" ref="I25" ca="1">SUMPRODUCT(I$74:I$133,TRANSPOSE(SAP_Spreadsheet!$G$694:$BN$694))</f>
        <v>0</v>
      </c>
      <c r="J25" s="496">
        <f t="array" aca="1" ref="J25" ca="1">SUMPRODUCT(J$74:J$133,TRANSPOSE(SAP_Spreadsheet!$G$694:$BN$694))</f>
        <v>0</v>
      </c>
      <c r="K25" s="496">
        <f t="array" aca="1" ref="K25" ca="1">SUMPRODUCT(K$74:K$133,TRANSPOSE(SAP_Spreadsheet!$G$694:$BN$694))</f>
        <v>0</v>
      </c>
      <c r="L25" s="496">
        <f t="array" aca="1" ref="L25" ca="1">SUMPRODUCT(L$74:L$133,TRANSPOSE(SAP_Spreadsheet!$G$694:$BN$694))</f>
        <v>0</v>
      </c>
      <c r="M25" s="496">
        <f t="array" aca="1" ref="M25" ca="1">SUMPRODUCT(M$74:M$133,TRANSPOSE(SAP_Spreadsheet!$G$694:$BN$694))</f>
        <v>0</v>
      </c>
      <c r="N25" s="496">
        <f t="array" aca="1" ref="N25" ca="1">SUMPRODUCT(N$74:N$133,TRANSPOSE(SAP_Spreadsheet!$G$694:$BN$694))</f>
        <v>0</v>
      </c>
      <c r="O25" s="496">
        <f t="array" aca="1" ref="O25" ca="1">SUMPRODUCT(O$74:O$133,TRANSPOSE(SAP_Spreadsheet!$G$694:$BN$694))</f>
        <v>0</v>
      </c>
      <c r="P25" s="496">
        <f t="array" aca="1" ref="P25" ca="1">SUMPRODUCT(P$74:P$133,TRANSPOSE(SAP_Spreadsheet!$G$694:$BN$694))</f>
        <v>0</v>
      </c>
      <c r="Q25" s="496">
        <f t="array" aca="1" ref="Q25" ca="1">SUMPRODUCT(Q$74:Q$133,TRANSPOSE(SAP_Spreadsheet!$G$694:$BN$694))</f>
        <v>0</v>
      </c>
      <c r="R25" s="496">
        <f t="array" aca="1" ref="R25" ca="1">SUMPRODUCT(R$74:R$133,TRANSPOSE(SAP_Spreadsheet!$G$694:$BN$694))</f>
        <v>0</v>
      </c>
      <c r="S25" s="496">
        <f t="array" aca="1" ref="S25" ca="1">SUMPRODUCT(S$74:S$133,TRANSPOSE(SAP_Spreadsheet!$G$694:$BN$694))</f>
        <v>0</v>
      </c>
      <c r="T25" s="496">
        <f t="array" aca="1" ref="T25" ca="1">SUMPRODUCT(T$74:T$133,TRANSPOSE(SAP_Spreadsheet!$G$694:$BN$694))</f>
        <v>0</v>
      </c>
      <c r="U25" s="496">
        <f t="array" aca="1" ref="U25" ca="1">SUMPRODUCT(U$74:U$133,TRANSPOSE(SAP_Spreadsheet!$G$694:$BN$694))</f>
        <v>0</v>
      </c>
      <c r="V25" s="496">
        <f t="array" aca="1" ref="V25" ca="1">SUMPRODUCT(V$74:V$133,TRANSPOSE(SAP_Spreadsheet!$G$694:$BN$694))</f>
        <v>0</v>
      </c>
      <c r="W25" s="496">
        <f t="array" aca="1" ref="W25" ca="1">SUMPRODUCT(W$74:W$133,TRANSPOSE(SAP_Spreadsheet!$G$694:$BN$694))</f>
        <v>0</v>
      </c>
      <c r="X25" s="496">
        <f t="array" aca="1" ref="X25" ca="1">SUMPRODUCT(X$74:X$133,TRANSPOSE(SAP_Spreadsheet!$G$694:$BN$694))</f>
        <v>0</v>
      </c>
      <c r="Y25" s="496">
        <f t="array" aca="1" ref="Y25" ca="1">SUMPRODUCT(Y$74:Y$133,TRANSPOSE(SAP_Spreadsheet!$G$694:$BN$694))</f>
        <v>0</v>
      </c>
      <c r="Z25" s="496">
        <f t="array" aca="1" ref="Z25" ca="1">SUMPRODUCT(Z$74:Z$133,TRANSPOSE(SAP_Spreadsheet!$G$694:$BN$694))</f>
        <v>0</v>
      </c>
      <c r="AA25" s="496">
        <f t="array" aca="1" ref="AA25" ca="1">SUMPRODUCT(AA$74:AA$133,TRANSPOSE(SAP_Spreadsheet!$G$694:$BN$694))</f>
        <v>0</v>
      </c>
      <c r="AB25" s="496">
        <f t="array" aca="1" ref="AB25" ca="1">SUMPRODUCT(AB$74:AB$133,TRANSPOSE(SAP_Spreadsheet!$G$694:$BN$694))</f>
        <v>0</v>
      </c>
      <c r="AC25" s="496">
        <f t="array" aca="1" ref="AC25" ca="1">SUMPRODUCT(AC$74:AC$133,TRANSPOSE(SAP_Spreadsheet!$G$694:$BN$694))</f>
        <v>0</v>
      </c>
      <c r="AD25" s="496">
        <f t="array" aca="1" ref="AD25" ca="1">SUMPRODUCT(AD$74:AD$133,TRANSPOSE(SAP_Spreadsheet!$G$694:$BN$694))</f>
        <v>0</v>
      </c>
      <c r="AE25" s="496">
        <f t="array" aca="1" ref="AE25" ca="1">SUMPRODUCT(AE$74:AE$133,TRANSPOSE(SAP_Spreadsheet!$G$694:$BN$694))</f>
        <v>0</v>
      </c>
      <c r="AF25" s="496">
        <f t="array" aca="1" ref="AF25" ca="1">SUMPRODUCT(AF$74:AF$133,TRANSPOSE(SAP_Spreadsheet!$G$694:$BN$694))</f>
        <v>0</v>
      </c>
      <c r="AG25" s="496">
        <f t="array" aca="1" ref="AG25" ca="1">SUMPRODUCT(AG$74:AG$133,TRANSPOSE(SAP_Spreadsheet!$G$694:$BN$694))</f>
        <v>0</v>
      </c>
      <c r="AH25" s="496">
        <f t="array" aca="1" ref="AH25" ca="1">SUMPRODUCT(AH$74:AH$133,TRANSPOSE(SAP_Spreadsheet!$G$694:$BN$694))</f>
        <v>0</v>
      </c>
      <c r="AI25" s="496">
        <f t="array" aca="1" ref="AI25" ca="1">SUMPRODUCT(AI$74:AI$133,TRANSPOSE(SAP_Spreadsheet!$G$694:$BN$694))</f>
        <v>0</v>
      </c>
      <c r="AJ25" s="496">
        <f t="array" aca="1" ref="AJ25" ca="1">SUMPRODUCT(AJ$74:AJ$133,TRANSPOSE(SAP_Spreadsheet!$G$694:$BN$694))</f>
        <v>0</v>
      </c>
      <c r="AK25" s="496">
        <f t="array" aca="1" ref="AK25" ca="1">SUMPRODUCT(AK$74:AK$133,TRANSPOSE(SAP_Spreadsheet!$G$694:$BN$694))</f>
        <v>0</v>
      </c>
      <c r="AL25" s="496">
        <f t="array" aca="1" ref="AL25" ca="1">SUMPRODUCT(AL$74:AL$133,TRANSPOSE(SAP_Spreadsheet!$G$694:$BN$694))</f>
        <v>0</v>
      </c>
      <c r="AM25" s="496">
        <f t="array" aca="1" ref="AM25" ca="1">SUMPRODUCT(AM$74:AM$133,TRANSPOSE(SAP_Spreadsheet!$G$694:$BN$694))</f>
        <v>0</v>
      </c>
      <c r="AN25" s="496">
        <f t="array" aca="1" ref="AN25" ca="1">SUMPRODUCT(AN$74:AN$133,TRANSPOSE(SAP_Spreadsheet!$G$694:$BN$694))</f>
        <v>0</v>
      </c>
      <c r="AO25" s="496">
        <f t="array" aca="1" ref="AO25" ca="1">SUMPRODUCT(AO$74:AO$133,TRANSPOSE(SAP_Spreadsheet!$G$694:$BN$694))</f>
        <v>0</v>
      </c>
      <c r="AP25" s="496">
        <f t="array" aca="1" ref="AP25" ca="1">SUMPRODUCT(AP$74:AP$133,TRANSPOSE(SAP_Spreadsheet!$G$694:$BN$694))</f>
        <v>0</v>
      </c>
      <c r="AQ25" s="496">
        <f t="array" aca="1" ref="AQ25" ca="1">SUMPRODUCT(AQ$74:AQ$133,TRANSPOSE(SAP_Spreadsheet!$G$694:$BN$694))</f>
        <v>0</v>
      </c>
      <c r="AR25" s="496">
        <f t="array" aca="1" ref="AR25" ca="1">SUMPRODUCT(AR$74:AR$133,TRANSPOSE(SAP_Spreadsheet!$G$694:$BN$694))</f>
        <v>0</v>
      </c>
      <c r="AS25" s="496">
        <f t="array" aca="1" ref="AS25" ca="1">SUMPRODUCT(AS$74:AS$133,TRANSPOSE(SAP_Spreadsheet!$G$694:$BN$694))</f>
        <v>0</v>
      </c>
      <c r="AT25" s="496">
        <f t="array" aca="1" ref="AT25" ca="1">SUMPRODUCT(AT$74:AT$133,TRANSPOSE(SAP_Spreadsheet!$G$694:$BN$694))</f>
        <v>0</v>
      </c>
      <c r="AU25" s="496">
        <f t="array" aca="1" ref="AU25" ca="1">SUMPRODUCT(AU$74:AU$133,TRANSPOSE(SAP_Spreadsheet!$G$694:$BN$694))</f>
        <v>0</v>
      </c>
      <c r="AV25" s="496">
        <f t="array" aca="1" ref="AV25" ca="1">SUMPRODUCT(AV$74:AV$133,TRANSPOSE(SAP_Spreadsheet!$G$694:$BN$694))</f>
        <v>0</v>
      </c>
      <c r="AW25" s="496">
        <f t="array" aca="1" ref="AW25" ca="1">SUMPRODUCT(AW$74:AW$133,TRANSPOSE(SAP_Spreadsheet!$G$694:$BN$694))</f>
        <v>0</v>
      </c>
      <c r="AX25" s="496">
        <f t="array" aca="1" ref="AX25" ca="1">SUMPRODUCT(AX$74:AX$133,TRANSPOSE(SAP_Spreadsheet!$G$694:$BN$694))</f>
        <v>0</v>
      </c>
      <c r="AY25" s="496">
        <f t="array" aca="1" ref="AY25" ca="1">SUMPRODUCT(AY$74:AY$133,TRANSPOSE(SAP_Spreadsheet!$G$694:$BN$694))</f>
        <v>0</v>
      </c>
      <c r="AZ25" s="496">
        <f t="array" aca="1" ref="AZ25" ca="1">SUMPRODUCT(AZ$74:AZ$133,TRANSPOSE(SAP_Spreadsheet!$G$694:$BN$694))</f>
        <v>0</v>
      </c>
      <c r="BA25" s="496">
        <f t="array" aca="1" ref="BA25" ca="1">SUMPRODUCT(BA$74:BA$133,TRANSPOSE(SAP_Spreadsheet!$G$694:$BN$694))</f>
        <v>0</v>
      </c>
      <c r="BB25" s="496">
        <f t="array" aca="1" ref="BB25" ca="1">SUMPRODUCT(BB$74:BB$133,TRANSPOSE(SAP_Spreadsheet!$G$694:$BN$694))</f>
        <v>0</v>
      </c>
      <c r="BC25" s="496">
        <f t="array" aca="1" ref="BC25" ca="1">SUMPRODUCT(BC$74:BC$133,TRANSPOSE(SAP_Spreadsheet!$G$694:$BN$694))</f>
        <v>0</v>
      </c>
      <c r="BD25" s="496">
        <f t="array" aca="1" ref="BD25" ca="1">SUMPRODUCT(BD$74:BD$133,TRANSPOSE(SAP_Spreadsheet!$G$694:$BN$694))</f>
        <v>0</v>
      </c>
      <c r="BE25" s="496">
        <f t="array" aca="1" ref="BE25" ca="1">SUMPRODUCT(BE$74:BE$133,TRANSPOSE(SAP_Spreadsheet!$G$694:$BN$694))</f>
        <v>0</v>
      </c>
      <c r="BF25" s="496">
        <f t="array" aca="1" ref="BF25" ca="1">SUMPRODUCT(BF$74:BF$133,TRANSPOSE(SAP_Spreadsheet!$G$694:$BN$694))</f>
        <v>0</v>
      </c>
      <c r="BG25" s="496">
        <f t="array" aca="1" ref="BG25" ca="1">SUMPRODUCT(BG$74:BG$133,TRANSPOSE(SAP_Spreadsheet!$G$694:$BN$694))</f>
        <v>0</v>
      </c>
      <c r="BH25" s="496">
        <f t="array" aca="1" ref="BH25" ca="1">SUMPRODUCT(BH$74:BH$133,TRANSPOSE(SAP_Spreadsheet!$G$694:$BN$694))</f>
        <v>0</v>
      </c>
      <c r="BI25" s="496">
        <f t="array" aca="1" ref="BI25" ca="1">SUMPRODUCT(BI$74:BI$133,TRANSPOSE(SAP_Spreadsheet!$G$694:$BN$694))</f>
        <v>0</v>
      </c>
      <c r="BJ25" s="496">
        <f t="array" aca="1" ref="BJ25" ca="1">SUMPRODUCT(BJ$74:BJ$133,TRANSPOSE(SAP_Spreadsheet!$G$694:$BN$694))</f>
        <v>0</v>
      </c>
    </row>
    <row r="26" spans="2:63" s="489" customFormat="1" x14ac:dyDescent="0.15">
      <c r="B26" s="495" t="s">
        <v>518</v>
      </c>
      <c r="C26" s="496" cm="1">
        <f t="array" aca="1" ref="C26" ca="1">SUMPRODUCT(C$74:C$133,TRANSPOSE(SAP_Spreadsheet!$G$703:$BN$703))</f>
        <v>0</v>
      </c>
      <c r="D26" s="496" cm="1">
        <f t="array" aca="1" ref="D26" ca="1">SUMPRODUCT(D$74:D$133,TRANSPOSE(SAP_Spreadsheet!$G$703:$BN$703))</f>
        <v>0</v>
      </c>
      <c r="E26" s="496" cm="1">
        <f t="array" aca="1" ref="E26" ca="1">SUMPRODUCT(E$74:E$133,TRANSPOSE(SAP_Spreadsheet!$G$703:$BN$703))</f>
        <v>0</v>
      </c>
      <c r="F26" s="496" cm="1">
        <f t="array" aca="1" ref="F26" ca="1">SUMPRODUCT(F$74:F$133,TRANSPOSE(SAP_Spreadsheet!$G$703:$BN$703))</f>
        <v>0</v>
      </c>
      <c r="G26" s="496" cm="1">
        <f t="array" aca="1" ref="G26" ca="1">SUMPRODUCT(G$74:G$133,TRANSPOSE(SAP_Spreadsheet!$G$703:$BN$703))</f>
        <v>0</v>
      </c>
      <c r="H26" s="496" cm="1">
        <f t="array" aca="1" ref="H26" ca="1">SUMPRODUCT(H$74:H$133,TRANSPOSE(SAP_Spreadsheet!$G$703:$BN$703))</f>
        <v>0</v>
      </c>
      <c r="I26" s="496" cm="1">
        <f t="array" aca="1" ref="I26" ca="1">SUMPRODUCT(I$74:I$133,TRANSPOSE(SAP_Spreadsheet!$G$703:$BN$703))</f>
        <v>0</v>
      </c>
      <c r="J26" s="496" cm="1">
        <f t="array" aca="1" ref="J26" ca="1">SUMPRODUCT(J$74:J$133,TRANSPOSE(SAP_Spreadsheet!$G$703:$BN$703))</f>
        <v>0</v>
      </c>
      <c r="K26" s="496" cm="1">
        <f t="array" aca="1" ref="K26" ca="1">SUMPRODUCT(K$74:K$133,TRANSPOSE(SAP_Spreadsheet!$G$703:$BN$703))</f>
        <v>0</v>
      </c>
      <c r="L26" s="496" cm="1">
        <f t="array" aca="1" ref="L26" ca="1">SUMPRODUCT(L$74:L$133,TRANSPOSE(SAP_Spreadsheet!$G$703:$BN$703))</f>
        <v>0</v>
      </c>
      <c r="M26" s="496" cm="1">
        <f t="array" aca="1" ref="M26" ca="1">SUMPRODUCT(M$74:M$133,TRANSPOSE(SAP_Spreadsheet!$G$703:$BN$703))</f>
        <v>0</v>
      </c>
      <c r="N26" s="496" cm="1">
        <f t="array" aca="1" ref="N26" ca="1">SUMPRODUCT(N$74:N$133,TRANSPOSE(SAP_Spreadsheet!$G$703:$BN$703))</f>
        <v>0</v>
      </c>
      <c r="O26" s="496" cm="1">
        <f t="array" aca="1" ref="O26" ca="1">SUMPRODUCT(O$74:O$133,TRANSPOSE(SAP_Spreadsheet!$G$703:$BN$703))</f>
        <v>0</v>
      </c>
      <c r="P26" s="496" cm="1">
        <f t="array" aca="1" ref="P26" ca="1">SUMPRODUCT(P$74:P$133,TRANSPOSE(SAP_Spreadsheet!$G$703:$BN$703))</f>
        <v>0</v>
      </c>
      <c r="Q26" s="496" cm="1">
        <f t="array" aca="1" ref="Q26" ca="1">SUMPRODUCT(Q$74:Q$133,TRANSPOSE(SAP_Spreadsheet!$G$703:$BN$703))</f>
        <v>0</v>
      </c>
      <c r="R26" s="496" cm="1">
        <f t="array" aca="1" ref="R26" ca="1">SUMPRODUCT(R$74:R$133,TRANSPOSE(SAP_Spreadsheet!$G$703:$BN$703))</f>
        <v>0</v>
      </c>
      <c r="S26" s="496" cm="1">
        <f t="array" aca="1" ref="S26" ca="1">SUMPRODUCT(S$74:S$133,TRANSPOSE(SAP_Spreadsheet!$G$703:$BN$703))</f>
        <v>0</v>
      </c>
      <c r="T26" s="496" cm="1">
        <f t="array" aca="1" ref="T26" ca="1">SUMPRODUCT(T$74:T$133,TRANSPOSE(SAP_Spreadsheet!$G$703:$BN$703))</f>
        <v>0</v>
      </c>
      <c r="U26" s="496" cm="1">
        <f t="array" aca="1" ref="U26" ca="1">SUMPRODUCT(U$74:U$133,TRANSPOSE(SAP_Spreadsheet!$G$703:$BN$703))</f>
        <v>0</v>
      </c>
      <c r="V26" s="496" cm="1">
        <f t="array" aca="1" ref="V26" ca="1">SUMPRODUCT(V$74:V$133,TRANSPOSE(SAP_Spreadsheet!$G$703:$BN$703))</f>
        <v>0</v>
      </c>
      <c r="W26" s="496" cm="1">
        <f t="array" aca="1" ref="W26" ca="1">SUMPRODUCT(W$74:W$133,TRANSPOSE(SAP_Spreadsheet!$G$703:$BN$703))</f>
        <v>0</v>
      </c>
      <c r="X26" s="496" cm="1">
        <f t="array" aca="1" ref="X26" ca="1">SUMPRODUCT(X$74:X$133,TRANSPOSE(SAP_Spreadsheet!$G$703:$BN$703))</f>
        <v>0</v>
      </c>
      <c r="Y26" s="496" cm="1">
        <f t="array" aca="1" ref="Y26" ca="1">SUMPRODUCT(Y$74:Y$133,TRANSPOSE(SAP_Spreadsheet!$G$703:$BN$703))</f>
        <v>0</v>
      </c>
      <c r="Z26" s="496" cm="1">
        <f t="array" aca="1" ref="Z26" ca="1">SUMPRODUCT(Z$74:Z$133,TRANSPOSE(SAP_Spreadsheet!$G$703:$BN$703))</f>
        <v>0</v>
      </c>
      <c r="AA26" s="496" cm="1">
        <f t="array" aca="1" ref="AA26" ca="1">SUMPRODUCT(AA$74:AA$133,TRANSPOSE(SAP_Spreadsheet!$G$703:$BN$703))</f>
        <v>0</v>
      </c>
      <c r="AB26" s="496" cm="1">
        <f t="array" aca="1" ref="AB26" ca="1">SUMPRODUCT(AB$74:AB$133,TRANSPOSE(SAP_Spreadsheet!$G$703:$BN$703))</f>
        <v>0</v>
      </c>
      <c r="AC26" s="496" cm="1">
        <f t="array" aca="1" ref="AC26" ca="1">SUMPRODUCT(AC$74:AC$133,TRANSPOSE(SAP_Spreadsheet!$G$703:$BN$703))</f>
        <v>0</v>
      </c>
      <c r="AD26" s="496" cm="1">
        <f t="array" aca="1" ref="AD26" ca="1">SUMPRODUCT(AD$74:AD$133,TRANSPOSE(SAP_Spreadsheet!$G$703:$BN$703))</f>
        <v>0</v>
      </c>
      <c r="AE26" s="496" cm="1">
        <f t="array" aca="1" ref="AE26" ca="1">SUMPRODUCT(AE$74:AE$133,TRANSPOSE(SAP_Spreadsheet!$G$703:$BN$703))</f>
        <v>0</v>
      </c>
      <c r="AF26" s="496" cm="1">
        <f t="array" aca="1" ref="AF26" ca="1">SUMPRODUCT(AF$74:AF$133,TRANSPOSE(SAP_Spreadsheet!$G$703:$BN$703))</f>
        <v>0</v>
      </c>
      <c r="AG26" s="496" cm="1">
        <f t="array" aca="1" ref="AG26" ca="1">SUMPRODUCT(AG$74:AG$133,TRANSPOSE(SAP_Spreadsheet!$G$703:$BN$703))</f>
        <v>0</v>
      </c>
      <c r="AH26" s="496" cm="1">
        <f t="array" aca="1" ref="AH26" ca="1">SUMPRODUCT(AH$74:AH$133,TRANSPOSE(SAP_Spreadsheet!$G$703:$BN$703))</f>
        <v>0</v>
      </c>
      <c r="AI26" s="496" cm="1">
        <f t="array" aca="1" ref="AI26" ca="1">SUMPRODUCT(AI$74:AI$133,TRANSPOSE(SAP_Spreadsheet!$G$703:$BN$703))</f>
        <v>0</v>
      </c>
      <c r="AJ26" s="496" cm="1">
        <f t="array" aca="1" ref="AJ26" ca="1">SUMPRODUCT(AJ$74:AJ$133,TRANSPOSE(SAP_Spreadsheet!$G$703:$BN$703))</f>
        <v>0</v>
      </c>
      <c r="AK26" s="496" cm="1">
        <f t="array" aca="1" ref="AK26" ca="1">SUMPRODUCT(AK$74:AK$133,TRANSPOSE(SAP_Spreadsheet!$G$703:$BN$703))</f>
        <v>0</v>
      </c>
      <c r="AL26" s="496" cm="1">
        <f t="array" aca="1" ref="AL26" ca="1">SUMPRODUCT(AL$74:AL$133,TRANSPOSE(SAP_Spreadsheet!$G$703:$BN$703))</f>
        <v>0</v>
      </c>
      <c r="AM26" s="496" cm="1">
        <f t="array" aca="1" ref="AM26" ca="1">SUMPRODUCT(AM$74:AM$133,TRANSPOSE(SAP_Spreadsheet!$G$703:$BN$703))</f>
        <v>0</v>
      </c>
      <c r="AN26" s="496" cm="1">
        <f t="array" aca="1" ref="AN26" ca="1">SUMPRODUCT(AN$74:AN$133,TRANSPOSE(SAP_Spreadsheet!$G$703:$BN$703))</f>
        <v>0</v>
      </c>
      <c r="AO26" s="496" cm="1">
        <f t="array" aca="1" ref="AO26" ca="1">SUMPRODUCT(AO$74:AO$133,TRANSPOSE(SAP_Spreadsheet!$G$703:$BN$703))</f>
        <v>0</v>
      </c>
      <c r="AP26" s="496" cm="1">
        <f t="array" aca="1" ref="AP26" ca="1">SUMPRODUCT(AP$74:AP$133,TRANSPOSE(SAP_Spreadsheet!$G$703:$BN$703))</f>
        <v>0</v>
      </c>
      <c r="AQ26" s="496" cm="1">
        <f t="array" aca="1" ref="AQ26" ca="1">SUMPRODUCT(AQ$74:AQ$133,TRANSPOSE(SAP_Spreadsheet!$G$703:$BN$703))</f>
        <v>0</v>
      </c>
      <c r="AR26" s="496" cm="1">
        <f t="array" aca="1" ref="AR26" ca="1">SUMPRODUCT(AR$74:AR$133,TRANSPOSE(SAP_Spreadsheet!$G$703:$BN$703))</f>
        <v>0</v>
      </c>
      <c r="AS26" s="496" cm="1">
        <f t="array" aca="1" ref="AS26" ca="1">SUMPRODUCT(AS$74:AS$133,TRANSPOSE(SAP_Spreadsheet!$G$703:$BN$703))</f>
        <v>0</v>
      </c>
      <c r="AT26" s="496" cm="1">
        <f t="array" aca="1" ref="AT26" ca="1">SUMPRODUCT(AT$74:AT$133,TRANSPOSE(SAP_Spreadsheet!$G$703:$BN$703))</f>
        <v>0</v>
      </c>
      <c r="AU26" s="496" cm="1">
        <f t="array" aca="1" ref="AU26" ca="1">SUMPRODUCT(AU$74:AU$133,TRANSPOSE(SAP_Spreadsheet!$G$703:$BN$703))</f>
        <v>0</v>
      </c>
      <c r="AV26" s="496" cm="1">
        <f t="array" aca="1" ref="AV26" ca="1">SUMPRODUCT(AV$74:AV$133,TRANSPOSE(SAP_Spreadsheet!$G$703:$BN$703))</f>
        <v>0</v>
      </c>
      <c r="AW26" s="496" cm="1">
        <f t="array" aca="1" ref="AW26" ca="1">SUMPRODUCT(AW$74:AW$133,TRANSPOSE(SAP_Spreadsheet!$G$703:$BN$703))</f>
        <v>0</v>
      </c>
      <c r="AX26" s="496" cm="1">
        <f t="array" aca="1" ref="AX26" ca="1">SUMPRODUCT(AX$74:AX$133,TRANSPOSE(SAP_Spreadsheet!$G$703:$BN$703))</f>
        <v>0</v>
      </c>
      <c r="AY26" s="496" cm="1">
        <f t="array" aca="1" ref="AY26" ca="1">SUMPRODUCT(AY$74:AY$133,TRANSPOSE(SAP_Spreadsheet!$G$703:$BN$703))</f>
        <v>0</v>
      </c>
      <c r="AZ26" s="496" cm="1">
        <f t="array" aca="1" ref="AZ26" ca="1">SUMPRODUCT(AZ$74:AZ$133,TRANSPOSE(SAP_Spreadsheet!$G$703:$BN$703))</f>
        <v>0</v>
      </c>
      <c r="BA26" s="496" cm="1">
        <f t="array" aca="1" ref="BA26" ca="1">SUMPRODUCT(BA$74:BA$133,TRANSPOSE(SAP_Spreadsheet!$G$703:$BN$703))</f>
        <v>0</v>
      </c>
      <c r="BB26" s="496" cm="1">
        <f t="array" aca="1" ref="BB26" ca="1">SUMPRODUCT(BB$74:BB$133,TRANSPOSE(SAP_Spreadsheet!$G$703:$BN$703))</f>
        <v>0</v>
      </c>
      <c r="BC26" s="496" cm="1">
        <f t="array" aca="1" ref="BC26" ca="1">SUMPRODUCT(BC$74:BC$133,TRANSPOSE(SAP_Spreadsheet!$G$703:$BN$703))</f>
        <v>0</v>
      </c>
      <c r="BD26" s="496" cm="1">
        <f t="array" aca="1" ref="BD26" ca="1">SUMPRODUCT(BD$74:BD$133,TRANSPOSE(SAP_Spreadsheet!$G$703:$BN$703))</f>
        <v>0</v>
      </c>
      <c r="BE26" s="496" cm="1">
        <f t="array" aca="1" ref="BE26" ca="1">SUMPRODUCT(BE$74:BE$133,TRANSPOSE(SAP_Spreadsheet!$G$703:$BN$703))</f>
        <v>0</v>
      </c>
      <c r="BF26" s="496" cm="1">
        <f t="array" aca="1" ref="BF26" ca="1">SUMPRODUCT(BF$74:BF$133,TRANSPOSE(SAP_Spreadsheet!$G$703:$BN$703))</f>
        <v>0</v>
      </c>
      <c r="BG26" s="496" cm="1">
        <f t="array" aca="1" ref="BG26" ca="1">SUMPRODUCT(BG$74:BG$133,TRANSPOSE(SAP_Spreadsheet!$G$703:$BN$703))</f>
        <v>0</v>
      </c>
      <c r="BH26" s="496" cm="1">
        <f t="array" aca="1" ref="BH26" ca="1">SUMPRODUCT(BH$74:BH$133,TRANSPOSE(SAP_Spreadsheet!$G$703:$BN$703))</f>
        <v>0</v>
      </c>
      <c r="BI26" s="496" cm="1">
        <f t="array" aca="1" ref="BI26" ca="1">SUMPRODUCT(BI$74:BI$133,TRANSPOSE(SAP_Spreadsheet!$G$703:$BN$703))</f>
        <v>0</v>
      </c>
      <c r="BJ26" s="496" cm="1">
        <f t="array" aca="1" ref="BJ26" ca="1">SUMPRODUCT(BJ$74:BJ$133,TRANSPOSE(SAP_Spreadsheet!$G$703:$BN$703))</f>
        <v>0</v>
      </c>
    </row>
    <row r="27" spans="2:63" s="489" customFormat="1" x14ac:dyDescent="0.15">
      <c r="B27" s="498" t="s">
        <v>509</v>
      </c>
      <c r="C27" s="496">
        <f t="array" aca="1" ref="C27" ca="1">SUMPRODUCT(C$74:C$133,TRANSPOSE(SAP_Spreadsheet!$G$688:$BN$688))</f>
        <v>0</v>
      </c>
      <c r="D27" s="496">
        <f t="array" aca="1" ref="D27" ca="1">SUMPRODUCT(D$74:D$133,TRANSPOSE(SAP_Spreadsheet!$G$688:$BN$688))</f>
        <v>0</v>
      </c>
      <c r="E27" s="496">
        <f t="array" aca="1" ref="E27" ca="1">SUMPRODUCT(E$74:E$133,TRANSPOSE(SAP_Spreadsheet!$G$688:$BN$688))</f>
        <v>0</v>
      </c>
      <c r="F27" s="496">
        <f t="array" aca="1" ref="F27" ca="1">SUMPRODUCT(F$74:F$133,TRANSPOSE(SAP_Spreadsheet!$G$688:$BN$688))</f>
        <v>0</v>
      </c>
      <c r="G27" s="496">
        <f t="array" aca="1" ref="G27" ca="1">SUMPRODUCT(G$74:G$133,TRANSPOSE(SAP_Spreadsheet!$G$688:$BN$688))</f>
        <v>0</v>
      </c>
      <c r="H27" s="496">
        <f t="array" aca="1" ref="H27" ca="1">SUMPRODUCT(H$74:H$133,TRANSPOSE(SAP_Spreadsheet!$G$688:$BN$688))</f>
        <v>0</v>
      </c>
      <c r="I27" s="496">
        <f t="array" aca="1" ref="I27" ca="1">SUMPRODUCT(I$74:I$133,TRANSPOSE(SAP_Spreadsheet!$G$688:$BN$688))</f>
        <v>0</v>
      </c>
      <c r="J27" s="496">
        <f t="array" aca="1" ref="J27" ca="1">SUMPRODUCT(J$74:J$133,TRANSPOSE(SAP_Spreadsheet!$G$688:$BN$688))</f>
        <v>0</v>
      </c>
      <c r="K27" s="496">
        <f t="array" aca="1" ref="K27" ca="1">SUMPRODUCT(K$74:K$133,TRANSPOSE(SAP_Spreadsheet!$G$688:$BN$688))</f>
        <v>0</v>
      </c>
      <c r="L27" s="496">
        <f t="array" aca="1" ref="L27" ca="1">SUMPRODUCT(L$74:L$133,TRANSPOSE(SAP_Spreadsheet!$G$688:$BN$688))</f>
        <v>0</v>
      </c>
      <c r="M27" s="496">
        <f t="array" aca="1" ref="M27" ca="1">SUMPRODUCT(M$74:M$133,TRANSPOSE(SAP_Spreadsheet!$G$688:$BN$688))</f>
        <v>0</v>
      </c>
      <c r="N27" s="496">
        <f t="array" aca="1" ref="N27" ca="1">SUMPRODUCT(N$74:N$133,TRANSPOSE(SAP_Spreadsheet!$G$688:$BN$688))</f>
        <v>0</v>
      </c>
      <c r="O27" s="496">
        <f t="array" aca="1" ref="O27" ca="1">SUMPRODUCT(O$74:O$133,TRANSPOSE(SAP_Spreadsheet!$G$688:$BN$688))</f>
        <v>0</v>
      </c>
      <c r="P27" s="496">
        <f t="array" aca="1" ref="P27" ca="1">SUMPRODUCT(P$74:P$133,TRANSPOSE(SAP_Spreadsheet!$G$688:$BN$688))</f>
        <v>0</v>
      </c>
      <c r="Q27" s="496">
        <f t="array" aca="1" ref="Q27" ca="1">SUMPRODUCT(Q$74:Q$133,TRANSPOSE(SAP_Spreadsheet!$G$688:$BN$688))</f>
        <v>0</v>
      </c>
      <c r="R27" s="496">
        <f t="array" aca="1" ref="R27" ca="1">SUMPRODUCT(R$74:R$133,TRANSPOSE(SAP_Spreadsheet!$G$688:$BN$688))</f>
        <v>0</v>
      </c>
      <c r="S27" s="496">
        <f t="array" aca="1" ref="S27" ca="1">SUMPRODUCT(S$74:S$133,TRANSPOSE(SAP_Spreadsheet!$G$688:$BN$688))</f>
        <v>0</v>
      </c>
      <c r="T27" s="496">
        <f t="array" aca="1" ref="T27" ca="1">SUMPRODUCT(T$74:T$133,TRANSPOSE(SAP_Spreadsheet!$G$688:$BN$688))</f>
        <v>0</v>
      </c>
      <c r="U27" s="496">
        <f t="array" aca="1" ref="U27" ca="1">SUMPRODUCT(U$74:U$133,TRANSPOSE(SAP_Spreadsheet!$G$688:$BN$688))</f>
        <v>0</v>
      </c>
      <c r="V27" s="496">
        <f t="array" aca="1" ref="V27" ca="1">SUMPRODUCT(V$74:V$133,TRANSPOSE(SAP_Spreadsheet!$G$688:$BN$688))</f>
        <v>0</v>
      </c>
      <c r="W27" s="496">
        <f t="array" aca="1" ref="W27" ca="1">SUMPRODUCT(W$74:W$133,TRANSPOSE(SAP_Spreadsheet!$G$688:$BN$688))</f>
        <v>0</v>
      </c>
      <c r="X27" s="496">
        <f t="array" aca="1" ref="X27" ca="1">SUMPRODUCT(X$74:X$133,TRANSPOSE(SAP_Spreadsheet!$G$688:$BN$688))</f>
        <v>0</v>
      </c>
      <c r="Y27" s="496">
        <f t="array" aca="1" ref="Y27" ca="1">SUMPRODUCT(Y$74:Y$133,TRANSPOSE(SAP_Spreadsheet!$G$688:$BN$688))</f>
        <v>0</v>
      </c>
      <c r="Z27" s="496">
        <f t="array" aca="1" ref="Z27" ca="1">SUMPRODUCT(Z$74:Z$133,TRANSPOSE(SAP_Spreadsheet!$G$688:$BN$688))</f>
        <v>0</v>
      </c>
      <c r="AA27" s="496">
        <f t="array" aca="1" ref="AA27" ca="1">SUMPRODUCT(AA$74:AA$133,TRANSPOSE(SAP_Spreadsheet!$G$688:$BN$688))</f>
        <v>0</v>
      </c>
      <c r="AB27" s="496">
        <f t="array" aca="1" ref="AB27" ca="1">SUMPRODUCT(AB$74:AB$133,TRANSPOSE(SAP_Spreadsheet!$G$688:$BN$688))</f>
        <v>0</v>
      </c>
      <c r="AC27" s="496">
        <f t="array" aca="1" ref="AC27" ca="1">SUMPRODUCT(AC$74:AC$133,TRANSPOSE(SAP_Spreadsheet!$G$688:$BN$688))</f>
        <v>0</v>
      </c>
      <c r="AD27" s="496">
        <f t="array" aca="1" ref="AD27" ca="1">SUMPRODUCT(AD$74:AD$133,TRANSPOSE(SAP_Spreadsheet!$G$688:$BN$688))</f>
        <v>0</v>
      </c>
      <c r="AE27" s="496">
        <f t="array" aca="1" ref="AE27" ca="1">SUMPRODUCT(AE$74:AE$133,TRANSPOSE(SAP_Spreadsheet!$G$688:$BN$688))</f>
        <v>0</v>
      </c>
      <c r="AF27" s="496">
        <f t="array" aca="1" ref="AF27" ca="1">SUMPRODUCT(AF$74:AF$133,TRANSPOSE(SAP_Spreadsheet!$G$688:$BN$688))</f>
        <v>0</v>
      </c>
      <c r="AG27" s="496">
        <f t="array" aca="1" ref="AG27" ca="1">SUMPRODUCT(AG$74:AG$133,TRANSPOSE(SAP_Spreadsheet!$G$688:$BN$688))</f>
        <v>0</v>
      </c>
      <c r="AH27" s="496">
        <f t="array" aca="1" ref="AH27" ca="1">SUMPRODUCT(AH$74:AH$133,TRANSPOSE(SAP_Spreadsheet!$G$688:$BN$688))</f>
        <v>0</v>
      </c>
      <c r="AI27" s="496">
        <f t="array" aca="1" ref="AI27" ca="1">SUMPRODUCT(AI$74:AI$133,TRANSPOSE(SAP_Spreadsheet!$G$688:$BN$688))</f>
        <v>0</v>
      </c>
      <c r="AJ27" s="496">
        <f t="array" aca="1" ref="AJ27" ca="1">SUMPRODUCT(AJ$74:AJ$133,TRANSPOSE(SAP_Spreadsheet!$G$688:$BN$688))</f>
        <v>0</v>
      </c>
      <c r="AK27" s="496">
        <f t="array" aca="1" ref="AK27" ca="1">SUMPRODUCT(AK$74:AK$133,TRANSPOSE(SAP_Spreadsheet!$G$688:$BN$688))</f>
        <v>0</v>
      </c>
      <c r="AL27" s="496">
        <f t="array" aca="1" ref="AL27" ca="1">SUMPRODUCT(AL$74:AL$133,TRANSPOSE(SAP_Spreadsheet!$G$688:$BN$688))</f>
        <v>0</v>
      </c>
      <c r="AM27" s="496">
        <f t="array" aca="1" ref="AM27" ca="1">SUMPRODUCT(AM$74:AM$133,TRANSPOSE(SAP_Spreadsheet!$G$688:$BN$688))</f>
        <v>0</v>
      </c>
      <c r="AN27" s="496">
        <f t="array" aca="1" ref="AN27" ca="1">SUMPRODUCT(AN$74:AN$133,TRANSPOSE(SAP_Spreadsheet!$G$688:$BN$688))</f>
        <v>0</v>
      </c>
      <c r="AO27" s="496">
        <f t="array" aca="1" ref="AO27" ca="1">SUMPRODUCT(AO$74:AO$133,TRANSPOSE(SAP_Spreadsheet!$G$688:$BN$688))</f>
        <v>0</v>
      </c>
      <c r="AP27" s="496">
        <f t="array" aca="1" ref="AP27" ca="1">SUMPRODUCT(AP$74:AP$133,TRANSPOSE(SAP_Spreadsheet!$G$688:$BN$688))</f>
        <v>0</v>
      </c>
      <c r="AQ27" s="496">
        <f t="array" aca="1" ref="AQ27" ca="1">SUMPRODUCT(AQ$74:AQ$133,TRANSPOSE(SAP_Spreadsheet!$G$688:$BN$688))</f>
        <v>0</v>
      </c>
      <c r="AR27" s="496">
        <f t="array" aca="1" ref="AR27" ca="1">SUMPRODUCT(AR$74:AR$133,TRANSPOSE(SAP_Spreadsheet!$G$688:$BN$688))</f>
        <v>0</v>
      </c>
      <c r="AS27" s="496">
        <f t="array" aca="1" ref="AS27" ca="1">SUMPRODUCT(AS$74:AS$133,TRANSPOSE(SAP_Spreadsheet!$G$688:$BN$688))</f>
        <v>0</v>
      </c>
      <c r="AT27" s="496">
        <f t="array" aca="1" ref="AT27" ca="1">SUMPRODUCT(AT$74:AT$133,TRANSPOSE(SAP_Spreadsheet!$G$688:$BN$688))</f>
        <v>0</v>
      </c>
      <c r="AU27" s="496">
        <f t="array" aca="1" ref="AU27" ca="1">SUMPRODUCT(AU$74:AU$133,TRANSPOSE(SAP_Spreadsheet!$G$688:$BN$688))</f>
        <v>0</v>
      </c>
      <c r="AV27" s="496">
        <f t="array" aca="1" ref="AV27" ca="1">SUMPRODUCT(AV$74:AV$133,TRANSPOSE(SAP_Spreadsheet!$G$688:$BN$688))</f>
        <v>0</v>
      </c>
      <c r="AW27" s="496">
        <f t="array" aca="1" ref="AW27" ca="1">SUMPRODUCT(AW$74:AW$133,TRANSPOSE(SAP_Spreadsheet!$G$688:$BN$688))</f>
        <v>0</v>
      </c>
      <c r="AX27" s="496">
        <f t="array" aca="1" ref="AX27" ca="1">SUMPRODUCT(AX$74:AX$133,TRANSPOSE(SAP_Spreadsheet!$G$688:$BN$688))</f>
        <v>0</v>
      </c>
      <c r="AY27" s="496">
        <f t="array" aca="1" ref="AY27" ca="1">SUMPRODUCT(AY$74:AY$133,TRANSPOSE(SAP_Spreadsheet!$G$688:$BN$688))</f>
        <v>0</v>
      </c>
      <c r="AZ27" s="496">
        <f t="array" aca="1" ref="AZ27" ca="1">SUMPRODUCT(AZ$74:AZ$133,TRANSPOSE(SAP_Spreadsheet!$G$688:$BN$688))</f>
        <v>0</v>
      </c>
      <c r="BA27" s="496">
        <f t="array" aca="1" ref="BA27" ca="1">SUMPRODUCT(BA$74:BA$133,TRANSPOSE(SAP_Spreadsheet!$G$688:$BN$688))</f>
        <v>0</v>
      </c>
      <c r="BB27" s="496">
        <f t="array" aca="1" ref="BB27" ca="1">SUMPRODUCT(BB$74:BB$133,TRANSPOSE(SAP_Spreadsheet!$G$688:$BN$688))</f>
        <v>0</v>
      </c>
      <c r="BC27" s="496">
        <f t="array" aca="1" ref="BC27" ca="1">SUMPRODUCT(BC$74:BC$133,TRANSPOSE(SAP_Spreadsheet!$G$688:$BN$688))</f>
        <v>0</v>
      </c>
      <c r="BD27" s="496">
        <f t="array" aca="1" ref="BD27" ca="1">SUMPRODUCT(BD$74:BD$133,TRANSPOSE(SAP_Spreadsheet!$G$688:$BN$688))</f>
        <v>0</v>
      </c>
      <c r="BE27" s="496">
        <f t="array" aca="1" ref="BE27" ca="1">SUMPRODUCT(BE$74:BE$133,TRANSPOSE(SAP_Spreadsheet!$G$688:$BN$688))</f>
        <v>0</v>
      </c>
      <c r="BF27" s="496">
        <f t="array" aca="1" ref="BF27" ca="1">SUMPRODUCT(BF$74:BF$133,TRANSPOSE(SAP_Spreadsheet!$G$688:$BN$688))</f>
        <v>0</v>
      </c>
      <c r="BG27" s="496">
        <f t="array" aca="1" ref="BG27" ca="1">SUMPRODUCT(BG$74:BG$133,TRANSPOSE(SAP_Spreadsheet!$G$688:$BN$688))</f>
        <v>0</v>
      </c>
      <c r="BH27" s="496">
        <f t="array" aca="1" ref="BH27" ca="1">SUMPRODUCT(BH$74:BH$133,TRANSPOSE(SAP_Spreadsheet!$G$688:$BN$688))</f>
        <v>0</v>
      </c>
      <c r="BI27" s="496">
        <f t="array" aca="1" ref="BI27" ca="1">SUMPRODUCT(BI$74:BI$133,TRANSPOSE(SAP_Spreadsheet!$G$688:$BN$688))</f>
        <v>0</v>
      </c>
      <c r="BJ27" s="496">
        <f t="array" aca="1" ref="BJ27" ca="1">SUMPRODUCT(BJ$74:BJ$133,TRANSPOSE(SAP_Spreadsheet!$G$688:$BN$688))</f>
        <v>0</v>
      </c>
    </row>
    <row r="28" spans="2:63" s="489" customFormat="1" x14ac:dyDescent="0.15">
      <c r="B28" s="498" t="s">
        <v>510</v>
      </c>
      <c r="C28" s="496">
        <f t="array" aca="1" ref="C28" ca="1">SUMPRODUCT(C$74:C$133,TRANSPOSE(SAP_Spreadsheet!$G$689:$BN$689))</f>
        <v>0</v>
      </c>
      <c r="D28" s="496">
        <f t="array" aca="1" ref="D28" ca="1">SUMPRODUCT(D$74:D$133,TRANSPOSE(SAP_Spreadsheet!$G$689:$BN$689))</f>
        <v>0</v>
      </c>
      <c r="E28" s="496">
        <f t="array" aca="1" ref="E28" ca="1">SUMPRODUCT(E$74:E$133,TRANSPOSE(SAP_Spreadsheet!$G$689:$BN$689))</f>
        <v>0</v>
      </c>
      <c r="F28" s="496">
        <f t="array" aca="1" ref="F28" ca="1">SUMPRODUCT(F$74:F$133,TRANSPOSE(SAP_Spreadsheet!$G$689:$BN$689))</f>
        <v>0</v>
      </c>
      <c r="G28" s="496">
        <f t="array" aca="1" ref="G28" ca="1">SUMPRODUCT(G$74:G$133,TRANSPOSE(SAP_Spreadsheet!$G$689:$BN$689))</f>
        <v>0</v>
      </c>
      <c r="H28" s="496">
        <f t="array" aca="1" ref="H28" ca="1">SUMPRODUCT(H$74:H$133,TRANSPOSE(SAP_Spreadsheet!$G$689:$BN$689))</f>
        <v>0</v>
      </c>
      <c r="I28" s="496">
        <f t="array" aca="1" ref="I28" ca="1">SUMPRODUCT(I$74:I$133,TRANSPOSE(SAP_Spreadsheet!$G$689:$BN$689))</f>
        <v>0</v>
      </c>
      <c r="J28" s="496">
        <f t="array" aca="1" ref="J28" ca="1">SUMPRODUCT(J$74:J$133,TRANSPOSE(SAP_Spreadsheet!$G$689:$BN$689))</f>
        <v>0</v>
      </c>
      <c r="K28" s="496">
        <f t="array" aca="1" ref="K28" ca="1">SUMPRODUCT(K$74:K$133,TRANSPOSE(SAP_Spreadsheet!$G$689:$BN$689))</f>
        <v>0</v>
      </c>
      <c r="L28" s="496">
        <f t="array" aca="1" ref="L28" ca="1">SUMPRODUCT(L$74:L$133,TRANSPOSE(SAP_Spreadsheet!$G$689:$BN$689))</f>
        <v>0</v>
      </c>
      <c r="M28" s="496">
        <f t="array" aca="1" ref="M28" ca="1">SUMPRODUCT(M$74:M$133,TRANSPOSE(SAP_Spreadsheet!$G$689:$BN$689))</f>
        <v>0</v>
      </c>
      <c r="N28" s="496">
        <f t="array" aca="1" ref="N28" ca="1">SUMPRODUCT(N$74:N$133,TRANSPOSE(SAP_Spreadsheet!$G$689:$BN$689))</f>
        <v>0</v>
      </c>
      <c r="O28" s="496">
        <f t="array" aca="1" ref="O28" ca="1">SUMPRODUCT(O$74:O$133,TRANSPOSE(SAP_Spreadsheet!$G$689:$BN$689))</f>
        <v>0</v>
      </c>
      <c r="P28" s="496">
        <f t="array" aca="1" ref="P28" ca="1">SUMPRODUCT(P$74:P$133,TRANSPOSE(SAP_Spreadsheet!$G$689:$BN$689))</f>
        <v>0</v>
      </c>
      <c r="Q28" s="496">
        <f t="array" aca="1" ref="Q28" ca="1">SUMPRODUCT(Q$74:Q$133,TRANSPOSE(SAP_Spreadsheet!$G$689:$BN$689))</f>
        <v>0</v>
      </c>
      <c r="R28" s="496">
        <f t="array" aca="1" ref="R28" ca="1">SUMPRODUCT(R$74:R$133,TRANSPOSE(SAP_Spreadsheet!$G$689:$BN$689))</f>
        <v>0</v>
      </c>
      <c r="S28" s="496">
        <f t="array" aca="1" ref="S28" ca="1">SUMPRODUCT(S$74:S$133,TRANSPOSE(SAP_Spreadsheet!$G$689:$BN$689))</f>
        <v>0</v>
      </c>
      <c r="T28" s="496">
        <f t="array" aca="1" ref="T28" ca="1">SUMPRODUCT(T$74:T$133,TRANSPOSE(SAP_Spreadsheet!$G$689:$BN$689))</f>
        <v>0</v>
      </c>
      <c r="U28" s="496">
        <f t="array" aca="1" ref="U28" ca="1">SUMPRODUCT(U$74:U$133,TRANSPOSE(SAP_Spreadsheet!$G$689:$BN$689))</f>
        <v>0</v>
      </c>
      <c r="V28" s="496">
        <f t="array" aca="1" ref="V28" ca="1">SUMPRODUCT(V$74:V$133,TRANSPOSE(SAP_Spreadsheet!$G$689:$BN$689))</f>
        <v>0</v>
      </c>
      <c r="W28" s="496">
        <f t="array" aca="1" ref="W28" ca="1">SUMPRODUCT(W$74:W$133,TRANSPOSE(SAP_Spreadsheet!$G$689:$BN$689))</f>
        <v>0</v>
      </c>
      <c r="X28" s="496">
        <f t="array" aca="1" ref="X28" ca="1">SUMPRODUCT(X$74:X$133,TRANSPOSE(SAP_Spreadsheet!$G$689:$BN$689))</f>
        <v>0</v>
      </c>
      <c r="Y28" s="496">
        <f t="array" aca="1" ref="Y28" ca="1">SUMPRODUCT(Y$74:Y$133,TRANSPOSE(SAP_Spreadsheet!$G$689:$BN$689))</f>
        <v>0</v>
      </c>
      <c r="Z28" s="496">
        <f t="array" aca="1" ref="Z28" ca="1">SUMPRODUCT(Z$74:Z$133,TRANSPOSE(SAP_Spreadsheet!$G$689:$BN$689))</f>
        <v>0</v>
      </c>
      <c r="AA28" s="496">
        <f t="array" aca="1" ref="AA28" ca="1">SUMPRODUCT(AA$74:AA$133,TRANSPOSE(SAP_Spreadsheet!$G$689:$BN$689))</f>
        <v>0</v>
      </c>
      <c r="AB28" s="496">
        <f t="array" aca="1" ref="AB28" ca="1">SUMPRODUCT(AB$74:AB$133,TRANSPOSE(SAP_Spreadsheet!$G$689:$BN$689))</f>
        <v>0</v>
      </c>
      <c r="AC28" s="496">
        <f t="array" aca="1" ref="AC28" ca="1">SUMPRODUCT(AC$74:AC$133,TRANSPOSE(SAP_Spreadsheet!$G$689:$BN$689))</f>
        <v>0</v>
      </c>
      <c r="AD28" s="496">
        <f t="array" aca="1" ref="AD28" ca="1">SUMPRODUCT(AD$74:AD$133,TRANSPOSE(SAP_Spreadsheet!$G$689:$BN$689))</f>
        <v>0</v>
      </c>
      <c r="AE28" s="496">
        <f t="array" aca="1" ref="AE28" ca="1">SUMPRODUCT(AE$74:AE$133,TRANSPOSE(SAP_Spreadsheet!$G$689:$BN$689))</f>
        <v>0</v>
      </c>
      <c r="AF28" s="496">
        <f t="array" aca="1" ref="AF28" ca="1">SUMPRODUCT(AF$74:AF$133,TRANSPOSE(SAP_Spreadsheet!$G$689:$BN$689))</f>
        <v>0</v>
      </c>
      <c r="AG28" s="496">
        <f t="array" aca="1" ref="AG28" ca="1">SUMPRODUCT(AG$74:AG$133,TRANSPOSE(SAP_Spreadsheet!$G$689:$BN$689))</f>
        <v>0</v>
      </c>
      <c r="AH28" s="496">
        <f t="array" aca="1" ref="AH28" ca="1">SUMPRODUCT(AH$74:AH$133,TRANSPOSE(SAP_Spreadsheet!$G$689:$BN$689))</f>
        <v>0</v>
      </c>
      <c r="AI28" s="496">
        <f t="array" aca="1" ref="AI28" ca="1">SUMPRODUCT(AI$74:AI$133,TRANSPOSE(SAP_Spreadsheet!$G$689:$BN$689))</f>
        <v>0</v>
      </c>
      <c r="AJ28" s="496">
        <f t="array" aca="1" ref="AJ28" ca="1">SUMPRODUCT(AJ$74:AJ$133,TRANSPOSE(SAP_Spreadsheet!$G$689:$BN$689))</f>
        <v>0</v>
      </c>
      <c r="AK28" s="496">
        <f t="array" aca="1" ref="AK28" ca="1">SUMPRODUCT(AK$74:AK$133,TRANSPOSE(SAP_Spreadsheet!$G$689:$BN$689))</f>
        <v>0</v>
      </c>
      <c r="AL28" s="496">
        <f t="array" aca="1" ref="AL28" ca="1">SUMPRODUCT(AL$74:AL$133,TRANSPOSE(SAP_Spreadsheet!$G$689:$BN$689))</f>
        <v>0</v>
      </c>
      <c r="AM28" s="496">
        <f t="array" aca="1" ref="AM28" ca="1">SUMPRODUCT(AM$74:AM$133,TRANSPOSE(SAP_Spreadsheet!$G$689:$BN$689))</f>
        <v>0</v>
      </c>
      <c r="AN28" s="496">
        <f t="array" aca="1" ref="AN28" ca="1">SUMPRODUCT(AN$74:AN$133,TRANSPOSE(SAP_Spreadsheet!$G$689:$BN$689))</f>
        <v>0</v>
      </c>
      <c r="AO28" s="496">
        <f t="array" aca="1" ref="AO28" ca="1">SUMPRODUCT(AO$74:AO$133,TRANSPOSE(SAP_Spreadsheet!$G$689:$BN$689))</f>
        <v>0</v>
      </c>
      <c r="AP28" s="496">
        <f t="array" aca="1" ref="AP28" ca="1">SUMPRODUCT(AP$74:AP$133,TRANSPOSE(SAP_Spreadsheet!$G$689:$BN$689))</f>
        <v>0</v>
      </c>
      <c r="AQ28" s="496">
        <f t="array" aca="1" ref="AQ28" ca="1">SUMPRODUCT(AQ$74:AQ$133,TRANSPOSE(SAP_Spreadsheet!$G$689:$BN$689))</f>
        <v>0</v>
      </c>
      <c r="AR28" s="496">
        <f t="array" aca="1" ref="AR28" ca="1">SUMPRODUCT(AR$74:AR$133,TRANSPOSE(SAP_Spreadsheet!$G$689:$BN$689))</f>
        <v>0</v>
      </c>
      <c r="AS28" s="496">
        <f t="array" aca="1" ref="AS28" ca="1">SUMPRODUCT(AS$74:AS$133,TRANSPOSE(SAP_Spreadsheet!$G$689:$BN$689))</f>
        <v>0</v>
      </c>
      <c r="AT28" s="496">
        <f t="array" aca="1" ref="AT28" ca="1">SUMPRODUCT(AT$74:AT$133,TRANSPOSE(SAP_Spreadsheet!$G$689:$BN$689))</f>
        <v>0</v>
      </c>
      <c r="AU28" s="496">
        <f t="array" aca="1" ref="AU28" ca="1">SUMPRODUCT(AU$74:AU$133,TRANSPOSE(SAP_Spreadsheet!$G$689:$BN$689))</f>
        <v>0</v>
      </c>
      <c r="AV28" s="496">
        <f t="array" aca="1" ref="AV28" ca="1">SUMPRODUCT(AV$74:AV$133,TRANSPOSE(SAP_Spreadsheet!$G$689:$BN$689))</f>
        <v>0</v>
      </c>
      <c r="AW28" s="496">
        <f t="array" aca="1" ref="AW28" ca="1">SUMPRODUCT(AW$74:AW$133,TRANSPOSE(SAP_Spreadsheet!$G$689:$BN$689))</f>
        <v>0</v>
      </c>
      <c r="AX28" s="496">
        <f t="array" aca="1" ref="AX28" ca="1">SUMPRODUCT(AX$74:AX$133,TRANSPOSE(SAP_Spreadsheet!$G$689:$BN$689))</f>
        <v>0</v>
      </c>
      <c r="AY28" s="496">
        <f t="array" aca="1" ref="AY28" ca="1">SUMPRODUCT(AY$74:AY$133,TRANSPOSE(SAP_Spreadsheet!$G$689:$BN$689))</f>
        <v>0</v>
      </c>
      <c r="AZ28" s="496">
        <f t="array" aca="1" ref="AZ28" ca="1">SUMPRODUCT(AZ$74:AZ$133,TRANSPOSE(SAP_Spreadsheet!$G$689:$BN$689))</f>
        <v>0</v>
      </c>
      <c r="BA28" s="496">
        <f t="array" aca="1" ref="BA28" ca="1">SUMPRODUCT(BA$74:BA$133,TRANSPOSE(SAP_Spreadsheet!$G$689:$BN$689))</f>
        <v>0</v>
      </c>
      <c r="BB28" s="496">
        <f t="array" aca="1" ref="BB28" ca="1">SUMPRODUCT(BB$74:BB$133,TRANSPOSE(SAP_Spreadsheet!$G$689:$BN$689))</f>
        <v>0</v>
      </c>
      <c r="BC28" s="496">
        <f t="array" aca="1" ref="BC28" ca="1">SUMPRODUCT(BC$74:BC$133,TRANSPOSE(SAP_Spreadsheet!$G$689:$BN$689))</f>
        <v>0</v>
      </c>
      <c r="BD28" s="496">
        <f t="array" aca="1" ref="BD28" ca="1">SUMPRODUCT(BD$74:BD$133,TRANSPOSE(SAP_Spreadsheet!$G$689:$BN$689))</f>
        <v>0</v>
      </c>
      <c r="BE28" s="496">
        <f t="array" aca="1" ref="BE28" ca="1">SUMPRODUCT(BE$74:BE$133,TRANSPOSE(SAP_Spreadsheet!$G$689:$BN$689))</f>
        <v>0</v>
      </c>
      <c r="BF28" s="496">
        <f t="array" aca="1" ref="BF28" ca="1">SUMPRODUCT(BF$74:BF$133,TRANSPOSE(SAP_Spreadsheet!$G$689:$BN$689))</f>
        <v>0</v>
      </c>
      <c r="BG28" s="496">
        <f t="array" aca="1" ref="BG28" ca="1">SUMPRODUCT(BG$74:BG$133,TRANSPOSE(SAP_Spreadsheet!$G$689:$BN$689))</f>
        <v>0</v>
      </c>
      <c r="BH28" s="496">
        <f t="array" aca="1" ref="BH28" ca="1">SUMPRODUCT(BH$74:BH$133,TRANSPOSE(SAP_Spreadsheet!$G$689:$BN$689))</f>
        <v>0</v>
      </c>
      <c r="BI28" s="496">
        <f t="array" aca="1" ref="BI28" ca="1">SUMPRODUCT(BI$74:BI$133,TRANSPOSE(SAP_Spreadsheet!$G$689:$BN$689))</f>
        <v>0</v>
      </c>
      <c r="BJ28" s="496">
        <f t="array" aca="1" ref="BJ28" ca="1">SUMPRODUCT(BJ$74:BJ$133,TRANSPOSE(SAP_Spreadsheet!$G$689:$BN$689))</f>
        <v>0</v>
      </c>
    </row>
    <row r="29" spans="2:63" s="489" customFormat="1" x14ac:dyDescent="0.15">
      <c r="B29" s="495" t="s">
        <v>511</v>
      </c>
      <c r="C29" s="496">
        <f t="array" aca="1" ref="C29" ca="1">SUMPRODUCT(C$74:C$133,TRANSPOSE(SAP_Spreadsheet!$G$690:$BN$690))</f>
        <v>0</v>
      </c>
      <c r="D29" s="496">
        <f t="array" aca="1" ref="D29" ca="1">SUMPRODUCT(D$74:D$133,TRANSPOSE(SAP_Spreadsheet!$G$690:$BN$690))</f>
        <v>0</v>
      </c>
      <c r="E29" s="496">
        <f t="array" aca="1" ref="E29" ca="1">SUMPRODUCT(E$74:E$133,TRANSPOSE(SAP_Spreadsheet!$G$690:$BN$690))</f>
        <v>0</v>
      </c>
      <c r="F29" s="496">
        <f t="array" aca="1" ref="F29" ca="1">SUMPRODUCT(F$74:F$133,TRANSPOSE(SAP_Spreadsheet!$G$690:$BN$690))</f>
        <v>0</v>
      </c>
      <c r="G29" s="496">
        <f t="array" aca="1" ref="G29" ca="1">SUMPRODUCT(G$74:G$133,TRANSPOSE(SAP_Spreadsheet!$G$690:$BN$690))</f>
        <v>0</v>
      </c>
      <c r="H29" s="496">
        <f t="array" aca="1" ref="H29" ca="1">SUMPRODUCT(H$74:H$133,TRANSPOSE(SAP_Spreadsheet!$G$690:$BN$690))</f>
        <v>0</v>
      </c>
      <c r="I29" s="496">
        <f t="array" aca="1" ref="I29" ca="1">SUMPRODUCT(I$74:I$133,TRANSPOSE(SAP_Spreadsheet!$G$690:$BN$690))</f>
        <v>0</v>
      </c>
      <c r="J29" s="496">
        <f t="array" aca="1" ref="J29" ca="1">SUMPRODUCT(J$74:J$133,TRANSPOSE(SAP_Spreadsheet!$G$690:$BN$690))</f>
        <v>0</v>
      </c>
      <c r="K29" s="496">
        <f t="array" aca="1" ref="K29" ca="1">SUMPRODUCT(K$74:K$133,TRANSPOSE(SAP_Spreadsheet!$G$690:$BN$690))</f>
        <v>0</v>
      </c>
      <c r="L29" s="496">
        <f t="array" aca="1" ref="L29" ca="1">SUMPRODUCT(L$74:L$133,TRANSPOSE(SAP_Spreadsheet!$G$690:$BN$690))</f>
        <v>0</v>
      </c>
      <c r="M29" s="496">
        <f t="array" aca="1" ref="M29" ca="1">SUMPRODUCT(M$74:M$133,TRANSPOSE(SAP_Spreadsheet!$G$690:$BN$690))</f>
        <v>0</v>
      </c>
      <c r="N29" s="496">
        <f t="array" aca="1" ref="N29" ca="1">SUMPRODUCT(N$74:N$133,TRANSPOSE(SAP_Spreadsheet!$G$690:$BN$690))</f>
        <v>0</v>
      </c>
      <c r="O29" s="496">
        <f t="array" aca="1" ref="O29" ca="1">SUMPRODUCT(O$74:O$133,TRANSPOSE(SAP_Spreadsheet!$G$690:$BN$690))</f>
        <v>0</v>
      </c>
      <c r="P29" s="496">
        <f t="array" aca="1" ref="P29" ca="1">SUMPRODUCT(P$74:P$133,TRANSPOSE(SAP_Spreadsheet!$G$690:$BN$690))</f>
        <v>0</v>
      </c>
      <c r="Q29" s="496">
        <f t="array" aca="1" ref="Q29" ca="1">SUMPRODUCT(Q$74:Q$133,TRANSPOSE(SAP_Spreadsheet!$G$690:$BN$690))</f>
        <v>0</v>
      </c>
      <c r="R29" s="496">
        <f t="array" aca="1" ref="R29" ca="1">SUMPRODUCT(R$74:R$133,TRANSPOSE(SAP_Spreadsheet!$G$690:$BN$690))</f>
        <v>0</v>
      </c>
      <c r="S29" s="496">
        <f t="array" aca="1" ref="S29" ca="1">SUMPRODUCT(S$74:S$133,TRANSPOSE(SAP_Spreadsheet!$G$690:$BN$690))</f>
        <v>0</v>
      </c>
      <c r="T29" s="496">
        <f t="array" aca="1" ref="T29" ca="1">SUMPRODUCT(T$74:T$133,TRANSPOSE(SAP_Spreadsheet!$G$690:$BN$690))</f>
        <v>0</v>
      </c>
      <c r="U29" s="496">
        <f t="array" aca="1" ref="U29" ca="1">SUMPRODUCT(U$74:U$133,TRANSPOSE(SAP_Spreadsheet!$G$690:$BN$690))</f>
        <v>0</v>
      </c>
      <c r="V29" s="496">
        <f t="array" aca="1" ref="V29" ca="1">SUMPRODUCT(V$74:V$133,TRANSPOSE(SAP_Spreadsheet!$G$690:$BN$690))</f>
        <v>0</v>
      </c>
      <c r="W29" s="496">
        <f t="array" aca="1" ref="W29" ca="1">SUMPRODUCT(W$74:W$133,TRANSPOSE(SAP_Spreadsheet!$G$690:$BN$690))</f>
        <v>0</v>
      </c>
      <c r="X29" s="496">
        <f t="array" aca="1" ref="X29" ca="1">SUMPRODUCT(X$74:X$133,TRANSPOSE(SAP_Spreadsheet!$G$690:$BN$690))</f>
        <v>0</v>
      </c>
      <c r="Y29" s="496">
        <f t="array" aca="1" ref="Y29" ca="1">SUMPRODUCT(Y$74:Y$133,TRANSPOSE(SAP_Spreadsheet!$G$690:$BN$690))</f>
        <v>0</v>
      </c>
      <c r="Z29" s="496">
        <f t="array" aca="1" ref="Z29" ca="1">SUMPRODUCT(Z$74:Z$133,TRANSPOSE(SAP_Spreadsheet!$G$690:$BN$690))</f>
        <v>0</v>
      </c>
      <c r="AA29" s="496">
        <f t="array" aca="1" ref="AA29" ca="1">SUMPRODUCT(AA$74:AA$133,TRANSPOSE(SAP_Spreadsheet!$G$690:$BN$690))</f>
        <v>0</v>
      </c>
      <c r="AB29" s="496">
        <f t="array" aca="1" ref="AB29" ca="1">SUMPRODUCT(AB$74:AB$133,TRANSPOSE(SAP_Spreadsheet!$G$690:$BN$690))</f>
        <v>0</v>
      </c>
      <c r="AC29" s="496">
        <f t="array" aca="1" ref="AC29" ca="1">SUMPRODUCT(AC$74:AC$133,TRANSPOSE(SAP_Spreadsheet!$G$690:$BN$690))</f>
        <v>0</v>
      </c>
      <c r="AD29" s="496">
        <f t="array" aca="1" ref="AD29" ca="1">SUMPRODUCT(AD$74:AD$133,TRANSPOSE(SAP_Spreadsheet!$G$690:$BN$690))</f>
        <v>0</v>
      </c>
      <c r="AE29" s="496">
        <f t="array" aca="1" ref="AE29" ca="1">SUMPRODUCT(AE$74:AE$133,TRANSPOSE(SAP_Spreadsheet!$G$690:$BN$690))</f>
        <v>0</v>
      </c>
      <c r="AF29" s="496">
        <f t="array" aca="1" ref="AF29" ca="1">SUMPRODUCT(AF$74:AF$133,TRANSPOSE(SAP_Spreadsheet!$G$690:$BN$690))</f>
        <v>0</v>
      </c>
      <c r="AG29" s="496">
        <f t="array" aca="1" ref="AG29" ca="1">SUMPRODUCT(AG$74:AG$133,TRANSPOSE(SAP_Spreadsheet!$G$690:$BN$690))</f>
        <v>0</v>
      </c>
      <c r="AH29" s="496">
        <f t="array" aca="1" ref="AH29" ca="1">SUMPRODUCT(AH$74:AH$133,TRANSPOSE(SAP_Spreadsheet!$G$690:$BN$690))</f>
        <v>0</v>
      </c>
      <c r="AI29" s="496">
        <f t="array" aca="1" ref="AI29" ca="1">SUMPRODUCT(AI$74:AI$133,TRANSPOSE(SAP_Spreadsheet!$G$690:$BN$690))</f>
        <v>0</v>
      </c>
      <c r="AJ29" s="496">
        <f t="array" aca="1" ref="AJ29" ca="1">SUMPRODUCT(AJ$74:AJ$133,TRANSPOSE(SAP_Spreadsheet!$G$690:$BN$690))</f>
        <v>0</v>
      </c>
      <c r="AK29" s="496">
        <f t="array" aca="1" ref="AK29" ca="1">SUMPRODUCT(AK$74:AK$133,TRANSPOSE(SAP_Spreadsheet!$G$690:$BN$690))</f>
        <v>0</v>
      </c>
      <c r="AL29" s="496">
        <f t="array" aca="1" ref="AL29" ca="1">SUMPRODUCT(AL$74:AL$133,TRANSPOSE(SAP_Spreadsheet!$G$690:$BN$690))</f>
        <v>0</v>
      </c>
      <c r="AM29" s="496">
        <f t="array" aca="1" ref="AM29" ca="1">SUMPRODUCT(AM$74:AM$133,TRANSPOSE(SAP_Spreadsheet!$G$690:$BN$690))</f>
        <v>0</v>
      </c>
      <c r="AN29" s="496">
        <f t="array" aca="1" ref="AN29" ca="1">SUMPRODUCT(AN$74:AN$133,TRANSPOSE(SAP_Spreadsheet!$G$690:$BN$690))</f>
        <v>0</v>
      </c>
      <c r="AO29" s="496">
        <f t="array" aca="1" ref="AO29" ca="1">SUMPRODUCT(AO$74:AO$133,TRANSPOSE(SAP_Spreadsheet!$G$690:$BN$690))</f>
        <v>0</v>
      </c>
      <c r="AP29" s="496">
        <f t="array" aca="1" ref="AP29" ca="1">SUMPRODUCT(AP$74:AP$133,TRANSPOSE(SAP_Spreadsheet!$G$690:$BN$690))</f>
        <v>0</v>
      </c>
      <c r="AQ29" s="496">
        <f t="array" aca="1" ref="AQ29" ca="1">SUMPRODUCT(AQ$74:AQ$133,TRANSPOSE(SAP_Spreadsheet!$G$690:$BN$690))</f>
        <v>0</v>
      </c>
      <c r="AR29" s="496">
        <f t="array" aca="1" ref="AR29" ca="1">SUMPRODUCT(AR$74:AR$133,TRANSPOSE(SAP_Spreadsheet!$G$690:$BN$690))</f>
        <v>0</v>
      </c>
      <c r="AS29" s="496">
        <f t="array" aca="1" ref="AS29" ca="1">SUMPRODUCT(AS$74:AS$133,TRANSPOSE(SAP_Spreadsheet!$G$690:$BN$690))</f>
        <v>0</v>
      </c>
      <c r="AT29" s="496">
        <f t="array" aca="1" ref="AT29" ca="1">SUMPRODUCT(AT$74:AT$133,TRANSPOSE(SAP_Spreadsheet!$G$690:$BN$690))</f>
        <v>0</v>
      </c>
      <c r="AU29" s="496">
        <f t="array" aca="1" ref="AU29" ca="1">SUMPRODUCT(AU$74:AU$133,TRANSPOSE(SAP_Spreadsheet!$G$690:$BN$690))</f>
        <v>0</v>
      </c>
      <c r="AV29" s="496">
        <f t="array" aca="1" ref="AV29" ca="1">SUMPRODUCT(AV$74:AV$133,TRANSPOSE(SAP_Spreadsheet!$G$690:$BN$690))</f>
        <v>0</v>
      </c>
      <c r="AW29" s="496">
        <f t="array" aca="1" ref="AW29" ca="1">SUMPRODUCT(AW$74:AW$133,TRANSPOSE(SAP_Spreadsheet!$G$690:$BN$690))</f>
        <v>0</v>
      </c>
      <c r="AX29" s="496">
        <f t="array" aca="1" ref="AX29" ca="1">SUMPRODUCT(AX$74:AX$133,TRANSPOSE(SAP_Spreadsheet!$G$690:$BN$690))</f>
        <v>0</v>
      </c>
      <c r="AY29" s="496">
        <f t="array" aca="1" ref="AY29" ca="1">SUMPRODUCT(AY$74:AY$133,TRANSPOSE(SAP_Spreadsheet!$G$690:$BN$690))</f>
        <v>0</v>
      </c>
      <c r="AZ29" s="496">
        <f t="array" aca="1" ref="AZ29" ca="1">SUMPRODUCT(AZ$74:AZ$133,TRANSPOSE(SAP_Spreadsheet!$G$690:$BN$690))</f>
        <v>0</v>
      </c>
      <c r="BA29" s="496">
        <f t="array" aca="1" ref="BA29" ca="1">SUMPRODUCT(BA$74:BA$133,TRANSPOSE(SAP_Spreadsheet!$G$690:$BN$690))</f>
        <v>0</v>
      </c>
      <c r="BB29" s="496">
        <f t="array" aca="1" ref="BB29" ca="1">SUMPRODUCT(BB$74:BB$133,TRANSPOSE(SAP_Spreadsheet!$G$690:$BN$690))</f>
        <v>0</v>
      </c>
      <c r="BC29" s="496">
        <f t="array" aca="1" ref="BC29" ca="1">SUMPRODUCT(BC$74:BC$133,TRANSPOSE(SAP_Spreadsheet!$G$690:$BN$690))</f>
        <v>0</v>
      </c>
      <c r="BD29" s="496">
        <f t="array" aca="1" ref="BD29" ca="1">SUMPRODUCT(BD$74:BD$133,TRANSPOSE(SAP_Spreadsheet!$G$690:$BN$690))</f>
        <v>0</v>
      </c>
      <c r="BE29" s="496">
        <f t="array" aca="1" ref="BE29" ca="1">SUMPRODUCT(BE$74:BE$133,TRANSPOSE(SAP_Spreadsheet!$G$690:$BN$690))</f>
        <v>0</v>
      </c>
      <c r="BF29" s="496">
        <f t="array" aca="1" ref="BF29" ca="1">SUMPRODUCT(BF$74:BF$133,TRANSPOSE(SAP_Spreadsheet!$G$690:$BN$690))</f>
        <v>0</v>
      </c>
      <c r="BG29" s="496">
        <f t="array" aca="1" ref="BG29" ca="1">SUMPRODUCT(BG$74:BG$133,TRANSPOSE(SAP_Spreadsheet!$G$690:$BN$690))</f>
        <v>0</v>
      </c>
      <c r="BH29" s="496">
        <f t="array" aca="1" ref="BH29" ca="1">SUMPRODUCT(BH$74:BH$133,TRANSPOSE(SAP_Spreadsheet!$G$690:$BN$690))</f>
        <v>0</v>
      </c>
      <c r="BI29" s="496">
        <f t="array" aca="1" ref="BI29" ca="1">SUMPRODUCT(BI$74:BI$133,TRANSPOSE(SAP_Spreadsheet!$G$690:$BN$690))</f>
        <v>0</v>
      </c>
      <c r="BJ29" s="496">
        <f t="array" aca="1" ref="BJ29" ca="1">SUMPRODUCT(BJ$74:BJ$133,TRANSPOSE(SAP_Spreadsheet!$G$690:$BN$690))</f>
        <v>0</v>
      </c>
      <c r="BK29" s="488"/>
    </row>
    <row r="30" spans="2:63" s="489" customFormat="1" x14ac:dyDescent="0.15">
      <c r="B30" s="495" t="s">
        <v>183</v>
      </c>
      <c r="C30" s="496">
        <f t="array" aca="1" ref="C30" ca="1">SUMPRODUCT(C$74:C$133,TRANSPOSE(SAP_Spreadsheet!$G$691:$BN$691))</f>
        <v>0</v>
      </c>
      <c r="D30" s="496">
        <f t="array" aca="1" ref="D30" ca="1">SUMPRODUCT(D$74:D$133,TRANSPOSE(SAP_Spreadsheet!$G$691:$BN$691))</f>
        <v>0</v>
      </c>
      <c r="E30" s="496">
        <f t="array" aca="1" ref="E30" ca="1">SUMPRODUCT(E$74:E$133,TRANSPOSE(SAP_Spreadsheet!$G$691:$BN$691))</f>
        <v>0</v>
      </c>
      <c r="F30" s="496">
        <f t="array" aca="1" ref="F30" ca="1">SUMPRODUCT(F$74:F$133,TRANSPOSE(SAP_Spreadsheet!$G$691:$BN$691))</f>
        <v>0</v>
      </c>
      <c r="G30" s="496">
        <f t="array" aca="1" ref="G30" ca="1">SUMPRODUCT(G$74:G$133,TRANSPOSE(SAP_Spreadsheet!$G$691:$BN$691))</f>
        <v>0</v>
      </c>
      <c r="H30" s="496">
        <f t="array" aca="1" ref="H30" ca="1">SUMPRODUCT(H$74:H$133,TRANSPOSE(SAP_Spreadsheet!$G$691:$BN$691))</f>
        <v>0</v>
      </c>
      <c r="I30" s="496">
        <f t="array" aca="1" ref="I30" ca="1">SUMPRODUCT(I$74:I$133,TRANSPOSE(SAP_Spreadsheet!$G$691:$BN$691))</f>
        <v>0</v>
      </c>
      <c r="J30" s="496">
        <f t="array" aca="1" ref="J30" ca="1">SUMPRODUCT(J$74:J$133,TRANSPOSE(SAP_Spreadsheet!$G$691:$BN$691))</f>
        <v>0</v>
      </c>
      <c r="K30" s="496">
        <f t="array" aca="1" ref="K30" ca="1">SUMPRODUCT(K$74:K$133,TRANSPOSE(SAP_Spreadsheet!$G$691:$BN$691))</f>
        <v>0</v>
      </c>
      <c r="L30" s="496">
        <f t="array" aca="1" ref="L30" ca="1">SUMPRODUCT(L$74:L$133,TRANSPOSE(SAP_Spreadsheet!$G$691:$BN$691))</f>
        <v>0</v>
      </c>
      <c r="M30" s="496">
        <f t="array" aca="1" ref="M30" ca="1">SUMPRODUCT(M$74:M$133,TRANSPOSE(SAP_Spreadsheet!$G$691:$BN$691))</f>
        <v>0</v>
      </c>
      <c r="N30" s="496">
        <f t="array" aca="1" ref="N30" ca="1">SUMPRODUCT(N$74:N$133,TRANSPOSE(SAP_Spreadsheet!$G$691:$BN$691))</f>
        <v>0</v>
      </c>
      <c r="O30" s="496">
        <f t="array" aca="1" ref="O30" ca="1">SUMPRODUCT(O$74:O$133,TRANSPOSE(SAP_Spreadsheet!$G$691:$BN$691))</f>
        <v>0</v>
      </c>
      <c r="P30" s="496">
        <f t="array" aca="1" ref="P30" ca="1">SUMPRODUCT(P$74:P$133,TRANSPOSE(SAP_Spreadsheet!$G$691:$BN$691))</f>
        <v>0</v>
      </c>
      <c r="Q30" s="496">
        <f t="array" aca="1" ref="Q30" ca="1">SUMPRODUCT(Q$74:Q$133,TRANSPOSE(SAP_Spreadsheet!$G$691:$BN$691))</f>
        <v>0</v>
      </c>
      <c r="R30" s="496">
        <f t="array" aca="1" ref="R30" ca="1">SUMPRODUCT(R$74:R$133,TRANSPOSE(SAP_Spreadsheet!$G$691:$BN$691))</f>
        <v>0</v>
      </c>
      <c r="S30" s="496">
        <f t="array" aca="1" ref="S30" ca="1">SUMPRODUCT(S$74:S$133,TRANSPOSE(SAP_Spreadsheet!$G$691:$BN$691))</f>
        <v>0</v>
      </c>
      <c r="T30" s="496">
        <f t="array" aca="1" ref="T30" ca="1">SUMPRODUCT(T$74:T$133,TRANSPOSE(SAP_Spreadsheet!$G$691:$BN$691))</f>
        <v>0</v>
      </c>
      <c r="U30" s="496">
        <f t="array" aca="1" ref="U30" ca="1">SUMPRODUCT(U$74:U$133,TRANSPOSE(SAP_Spreadsheet!$G$691:$BN$691))</f>
        <v>0</v>
      </c>
      <c r="V30" s="496">
        <f t="array" aca="1" ref="V30" ca="1">SUMPRODUCT(V$74:V$133,TRANSPOSE(SAP_Spreadsheet!$G$691:$BN$691))</f>
        <v>0</v>
      </c>
      <c r="W30" s="496">
        <f t="array" aca="1" ref="W30" ca="1">SUMPRODUCT(W$74:W$133,TRANSPOSE(SAP_Spreadsheet!$G$691:$BN$691))</f>
        <v>0</v>
      </c>
      <c r="X30" s="496">
        <f t="array" aca="1" ref="X30" ca="1">SUMPRODUCT(X$74:X$133,TRANSPOSE(SAP_Spreadsheet!$G$691:$BN$691))</f>
        <v>0</v>
      </c>
      <c r="Y30" s="496">
        <f t="array" aca="1" ref="Y30" ca="1">SUMPRODUCT(Y$74:Y$133,TRANSPOSE(SAP_Spreadsheet!$G$691:$BN$691))</f>
        <v>0</v>
      </c>
      <c r="Z30" s="496">
        <f t="array" aca="1" ref="Z30" ca="1">SUMPRODUCT(Z$74:Z$133,TRANSPOSE(SAP_Spreadsheet!$G$691:$BN$691))</f>
        <v>0</v>
      </c>
      <c r="AA30" s="496">
        <f t="array" aca="1" ref="AA30" ca="1">SUMPRODUCT(AA$74:AA$133,TRANSPOSE(SAP_Spreadsheet!$G$691:$BN$691))</f>
        <v>0</v>
      </c>
      <c r="AB30" s="496">
        <f t="array" aca="1" ref="AB30" ca="1">SUMPRODUCT(AB$74:AB$133,TRANSPOSE(SAP_Spreadsheet!$G$691:$BN$691))</f>
        <v>0</v>
      </c>
      <c r="AC30" s="496">
        <f t="array" aca="1" ref="AC30" ca="1">SUMPRODUCT(AC$74:AC$133,TRANSPOSE(SAP_Spreadsheet!$G$691:$BN$691))</f>
        <v>0</v>
      </c>
      <c r="AD30" s="496">
        <f t="array" aca="1" ref="AD30" ca="1">SUMPRODUCT(AD$74:AD$133,TRANSPOSE(SAP_Spreadsheet!$G$691:$BN$691))</f>
        <v>0</v>
      </c>
      <c r="AE30" s="496">
        <f t="array" aca="1" ref="AE30" ca="1">SUMPRODUCT(AE$74:AE$133,TRANSPOSE(SAP_Spreadsheet!$G$691:$BN$691))</f>
        <v>0</v>
      </c>
      <c r="AF30" s="496">
        <f t="array" aca="1" ref="AF30" ca="1">SUMPRODUCT(AF$74:AF$133,TRANSPOSE(SAP_Spreadsheet!$G$691:$BN$691))</f>
        <v>0</v>
      </c>
      <c r="AG30" s="496">
        <f t="array" aca="1" ref="AG30" ca="1">SUMPRODUCT(AG$74:AG$133,TRANSPOSE(SAP_Spreadsheet!$G$691:$BN$691))</f>
        <v>0</v>
      </c>
      <c r="AH30" s="496">
        <f t="array" aca="1" ref="AH30" ca="1">SUMPRODUCT(AH$74:AH$133,TRANSPOSE(SAP_Spreadsheet!$G$691:$BN$691))</f>
        <v>0</v>
      </c>
      <c r="AI30" s="496">
        <f t="array" aca="1" ref="AI30" ca="1">SUMPRODUCT(AI$74:AI$133,TRANSPOSE(SAP_Spreadsheet!$G$691:$BN$691))</f>
        <v>0</v>
      </c>
      <c r="AJ30" s="496">
        <f t="array" aca="1" ref="AJ30" ca="1">SUMPRODUCT(AJ$74:AJ$133,TRANSPOSE(SAP_Spreadsheet!$G$691:$BN$691))</f>
        <v>0</v>
      </c>
      <c r="AK30" s="496">
        <f t="array" aca="1" ref="AK30" ca="1">SUMPRODUCT(AK$74:AK$133,TRANSPOSE(SAP_Spreadsheet!$G$691:$BN$691))</f>
        <v>0</v>
      </c>
      <c r="AL30" s="496">
        <f t="array" aca="1" ref="AL30" ca="1">SUMPRODUCT(AL$74:AL$133,TRANSPOSE(SAP_Spreadsheet!$G$691:$BN$691))</f>
        <v>0</v>
      </c>
      <c r="AM30" s="496">
        <f t="array" aca="1" ref="AM30" ca="1">SUMPRODUCT(AM$74:AM$133,TRANSPOSE(SAP_Spreadsheet!$G$691:$BN$691))</f>
        <v>0</v>
      </c>
      <c r="AN30" s="496">
        <f t="array" aca="1" ref="AN30" ca="1">SUMPRODUCT(AN$74:AN$133,TRANSPOSE(SAP_Spreadsheet!$G$691:$BN$691))</f>
        <v>0</v>
      </c>
      <c r="AO30" s="496">
        <f t="array" aca="1" ref="AO30" ca="1">SUMPRODUCT(AO$74:AO$133,TRANSPOSE(SAP_Spreadsheet!$G$691:$BN$691))</f>
        <v>0</v>
      </c>
      <c r="AP30" s="496">
        <f t="array" aca="1" ref="AP30" ca="1">SUMPRODUCT(AP$74:AP$133,TRANSPOSE(SAP_Spreadsheet!$G$691:$BN$691))</f>
        <v>0</v>
      </c>
      <c r="AQ30" s="496">
        <f t="array" aca="1" ref="AQ30" ca="1">SUMPRODUCT(AQ$74:AQ$133,TRANSPOSE(SAP_Spreadsheet!$G$691:$BN$691))</f>
        <v>0</v>
      </c>
      <c r="AR30" s="496">
        <f t="array" aca="1" ref="AR30" ca="1">SUMPRODUCT(AR$74:AR$133,TRANSPOSE(SAP_Spreadsheet!$G$691:$BN$691))</f>
        <v>0</v>
      </c>
      <c r="AS30" s="496">
        <f t="array" aca="1" ref="AS30" ca="1">SUMPRODUCT(AS$74:AS$133,TRANSPOSE(SAP_Spreadsheet!$G$691:$BN$691))</f>
        <v>0</v>
      </c>
      <c r="AT30" s="496">
        <f t="array" aca="1" ref="AT30" ca="1">SUMPRODUCT(AT$74:AT$133,TRANSPOSE(SAP_Spreadsheet!$G$691:$BN$691))</f>
        <v>0</v>
      </c>
      <c r="AU30" s="496">
        <f t="array" aca="1" ref="AU30" ca="1">SUMPRODUCT(AU$74:AU$133,TRANSPOSE(SAP_Spreadsheet!$G$691:$BN$691))</f>
        <v>0</v>
      </c>
      <c r="AV30" s="496">
        <f t="array" aca="1" ref="AV30" ca="1">SUMPRODUCT(AV$74:AV$133,TRANSPOSE(SAP_Spreadsheet!$G$691:$BN$691))</f>
        <v>0</v>
      </c>
      <c r="AW30" s="496">
        <f t="array" aca="1" ref="AW30" ca="1">SUMPRODUCT(AW$74:AW$133,TRANSPOSE(SAP_Spreadsheet!$G$691:$BN$691))</f>
        <v>0</v>
      </c>
      <c r="AX30" s="496">
        <f t="array" aca="1" ref="AX30" ca="1">SUMPRODUCT(AX$74:AX$133,TRANSPOSE(SAP_Spreadsheet!$G$691:$BN$691))</f>
        <v>0</v>
      </c>
      <c r="AY30" s="496">
        <f t="array" aca="1" ref="AY30" ca="1">SUMPRODUCT(AY$74:AY$133,TRANSPOSE(SAP_Spreadsheet!$G$691:$BN$691))</f>
        <v>0</v>
      </c>
      <c r="AZ30" s="496">
        <f t="array" aca="1" ref="AZ30" ca="1">SUMPRODUCT(AZ$74:AZ$133,TRANSPOSE(SAP_Spreadsheet!$G$691:$BN$691))</f>
        <v>0</v>
      </c>
      <c r="BA30" s="496">
        <f t="array" aca="1" ref="BA30" ca="1">SUMPRODUCT(BA$74:BA$133,TRANSPOSE(SAP_Spreadsheet!$G$691:$BN$691))</f>
        <v>0</v>
      </c>
      <c r="BB30" s="496">
        <f t="array" aca="1" ref="BB30" ca="1">SUMPRODUCT(BB$74:BB$133,TRANSPOSE(SAP_Spreadsheet!$G$691:$BN$691))</f>
        <v>0</v>
      </c>
      <c r="BC30" s="496">
        <f t="array" aca="1" ref="BC30" ca="1">SUMPRODUCT(BC$74:BC$133,TRANSPOSE(SAP_Spreadsheet!$G$691:$BN$691))</f>
        <v>0</v>
      </c>
      <c r="BD30" s="496">
        <f t="array" aca="1" ref="BD30" ca="1">SUMPRODUCT(BD$74:BD$133,TRANSPOSE(SAP_Spreadsheet!$G$691:$BN$691))</f>
        <v>0</v>
      </c>
      <c r="BE30" s="496">
        <f t="array" aca="1" ref="BE30" ca="1">SUMPRODUCT(BE$74:BE$133,TRANSPOSE(SAP_Spreadsheet!$G$691:$BN$691))</f>
        <v>0</v>
      </c>
      <c r="BF30" s="496">
        <f t="array" aca="1" ref="BF30" ca="1">SUMPRODUCT(BF$74:BF$133,TRANSPOSE(SAP_Spreadsheet!$G$691:$BN$691))</f>
        <v>0</v>
      </c>
      <c r="BG30" s="496">
        <f t="array" aca="1" ref="BG30" ca="1">SUMPRODUCT(BG$74:BG$133,TRANSPOSE(SAP_Spreadsheet!$G$691:$BN$691))</f>
        <v>0</v>
      </c>
      <c r="BH30" s="496">
        <f t="array" aca="1" ref="BH30" ca="1">SUMPRODUCT(BH$74:BH$133,TRANSPOSE(SAP_Spreadsheet!$G$691:$BN$691))</f>
        <v>0</v>
      </c>
      <c r="BI30" s="496">
        <f t="array" aca="1" ref="BI30" ca="1">SUMPRODUCT(BI$74:BI$133,TRANSPOSE(SAP_Spreadsheet!$G$691:$BN$691))</f>
        <v>0</v>
      </c>
      <c r="BJ30" s="496">
        <f t="array" aca="1" ref="BJ30" ca="1">SUMPRODUCT(BJ$74:BJ$133,TRANSPOSE(SAP_Spreadsheet!$G$691:$BN$691))</f>
        <v>0</v>
      </c>
    </row>
    <row r="31" spans="2:63" s="489" customFormat="1" x14ac:dyDescent="0.15">
      <c r="B31" s="498" t="s">
        <v>616</v>
      </c>
      <c r="C31" s="496">
        <f t="array" aca="1" ref="C31" ca="1">SUMPRODUCT(C$74:C$133,TRANSPOSE(SAP_Spreadsheet!$G$707:$BN$707))</f>
        <v>0</v>
      </c>
      <c r="D31" s="496" cm="1">
        <f t="array" aca="1" ref="D31" ca="1">SUMPRODUCT(D$74:D$133,TRANSPOSE(SAP_Spreadsheet!$G$707:$BN$707))</f>
        <v>0</v>
      </c>
      <c r="E31" s="496">
        <f t="array" aca="1" ref="E31" ca="1">SUMPRODUCT(E$74:E$133,TRANSPOSE(SAP_Spreadsheet!$G$707:$BN$707))</f>
        <v>0</v>
      </c>
      <c r="F31" s="496">
        <f t="array" aca="1" ref="F31" ca="1">SUMPRODUCT(F$74:F$133,TRANSPOSE(SAP_Spreadsheet!$G$707:$BN$707))</f>
        <v>0</v>
      </c>
      <c r="G31" s="496">
        <f t="array" aca="1" ref="G31" ca="1">SUMPRODUCT(G$74:G$133,TRANSPOSE(SAP_Spreadsheet!$G$707:$BN$707))</f>
        <v>0</v>
      </c>
      <c r="H31" s="496">
        <f t="array" aca="1" ref="H31" ca="1">SUMPRODUCT(H$74:H$133,TRANSPOSE(SAP_Spreadsheet!$G$707:$BN$707))</f>
        <v>0</v>
      </c>
      <c r="I31" s="496">
        <f t="array" aca="1" ref="I31" ca="1">SUMPRODUCT(I$74:I$133,TRANSPOSE(SAP_Spreadsheet!$G$707:$BN$707))</f>
        <v>0</v>
      </c>
      <c r="J31" s="496">
        <f t="array" aca="1" ref="J31" ca="1">SUMPRODUCT(J$74:J$133,TRANSPOSE(SAP_Spreadsheet!$G$707:$BN$707))</f>
        <v>0</v>
      </c>
      <c r="K31" s="496">
        <f t="array" aca="1" ref="K31" ca="1">SUMPRODUCT(K$74:K$133,TRANSPOSE(SAP_Spreadsheet!$G$707:$BN$707))</f>
        <v>0</v>
      </c>
      <c r="L31" s="496">
        <f t="array" aca="1" ref="L31" ca="1">SUMPRODUCT(L$74:L$133,TRANSPOSE(SAP_Spreadsheet!$G$707:$BN$707))</f>
        <v>0</v>
      </c>
      <c r="M31" s="496">
        <f t="array" aca="1" ref="M31" ca="1">SUMPRODUCT(M$74:M$133,TRANSPOSE(SAP_Spreadsheet!$G$707:$BN$707))</f>
        <v>0</v>
      </c>
      <c r="N31" s="496">
        <f t="array" aca="1" ref="N31" ca="1">SUMPRODUCT(N$74:N$133,TRANSPOSE(SAP_Spreadsheet!$G$707:$BN$707))</f>
        <v>0</v>
      </c>
      <c r="O31" s="496">
        <f t="array" aca="1" ref="O31" ca="1">SUMPRODUCT(O$74:O$133,TRANSPOSE(SAP_Spreadsheet!$G$707:$BN$707))</f>
        <v>0</v>
      </c>
      <c r="P31" s="496">
        <f t="array" aca="1" ref="P31" ca="1">SUMPRODUCT(P$74:P$133,TRANSPOSE(SAP_Spreadsheet!$G$707:$BN$707))</f>
        <v>0</v>
      </c>
      <c r="Q31" s="496">
        <f t="array" aca="1" ref="Q31" ca="1">SUMPRODUCT(Q$74:Q$133,TRANSPOSE(SAP_Spreadsheet!$G$707:$BN$707))</f>
        <v>0</v>
      </c>
      <c r="R31" s="496">
        <f t="array" aca="1" ref="R31" ca="1">SUMPRODUCT(R$74:R$133,TRANSPOSE(SAP_Spreadsheet!$G$707:$BN$707))</f>
        <v>0</v>
      </c>
      <c r="S31" s="496">
        <f t="array" aca="1" ref="S31" ca="1">SUMPRODUCT(S$74:S$133,TRANSPOSE(SAP_Spreadsheet!$G$707:$BN$707))</f>
        <v>0</v>
      </c>
      <c r="T31" s="496">
        <f t="array" aca="1" ref="T31" ca="1">SUMPRODUCT(T$74:T$133,TRANSPOSE(SAP_Spreadsheet!$G$707:$BN$707))</f>
        <v>0</v>
      </c>
      <c r="U31" s="496">
        <f t="array" aca="1" ref="U31" ca="1">SUMPRODUCT(U$74:U$133,TRANSPOSE(SAP_Spreadsheet!$G$707:$BN$707))</f>
        <v>0</v>
      </c>
      <c r="V31" s="496">
        <f t="array" aca="1" ref="V31" ca="1">SUMPRODUCT(V$74:V$133,TRANSPOSE(SAP_Spreadsheet!$G$707:$BN$707))</f>
        <v>0</v>
      </c>
      <c r="W31" s="496">
        <f t="array" aca="1" ref="W31" ca="1">SUMPRODUCT(W$74:W$133,TRANSPOSE(SAP_Spreadsheet!$G$707:$BN$707))</f>
        <v>0</v>
      </c>
      <c r="X31" s="496">
        <f t="array" aca="1" ref="X31" ca="1">SUMPRODUCT(X$74:X$133,TRANSPOSE(SAP_Spreadsheet!$G$707:$BN$707))</f>
        <v>0</v>
      </c>
      <c r="Y31" s="496">
        <f t="array" aca="1" ref="Y31" ca="1">SUMPRODUCT(Y$74:Y$133,TRANSPOSE(SAP_Spreadsheet!$G$707:$BN$707))</f>
        <v>0</v>
      </c>
      <c r="Z31" s="496">
        <f t="array" aca="1" ref="Z31" ca="1">SUMPRODUCT(Z$74:Z$133,TRANSPOSE(SAP_Spreadsheet!$G$707:$BN$707))</f>
        <v>0</v>
      </c>
      <c r="AA31" s="496">
        <f t="array" aca="1" ref="AA31" ca="1">SUMPRODUCT(AA$74:AA$133,TRANSPOSE(SAP_Spreadsheet!$G$707:$BN$707))</f>
        <v>0</v>
      </c>
      <c r="AB31" s="496">
        <f t="array" aca="1" ref="AB31" ca="1">SUMPRODUCT(AB$74:AB$133,TRANSPOSE(SAP_Spreadsheet!$G$707:$BN$707))</f>
        <v>0</v>
      </c>
      <c r="AC31" s="496">
        <f t="array" aca="1" ref="AC31" ca="1">SUMPRODUCT(AC$74:AC$133,TRANSPOSE(SAP_Spreadsheet!$G$707:$BN$707))</f>
        <v>0</v>
      </c>
      <c r="AD31" s="496">
        <f t="array" aca="1" ref="AD31" ca="1">SUMPRODUCT(AD$74:AD$133,TRANSPOSE(SAP_Spreadsheet!$G$707:$BN$707))</f>
        <v>0</v>
      </c>
      <c r="AE31" s="496">
        <f t="array" aca="1" ref="AE31" ca="1">SUMPRODUCT(AE$74:AE$133,TRANSPOSE(SAP_Spreadsheet!$G$707:$BN$707))</f>
        <v>0</v>
      </c>
      <c r="AF31" s="496">
        <f t="array" aca="1" ref="AF31" ca="1">SUMPRODUCT(AF$74:AF$133,TRANSPOSE(SAP_Spreadsheet!$G$707:$BN$707))</f>
        <v>0</v>
      </c>
      <c r="AG31" s="496">
        <f t="array" aca="1" ref="AG31" ca="1">SUMPRODUCT(AG$74:AG$133,TRANSPOSE(SAP_Spreadsheet!$G$707:$BN$707))</f>
        <v>0</v>
      </c>
      <c r="AH31" s="496">
        <f t="array" aca="1" ref="AH31" ca="1">SUMPRODUCT(AH$74:AH$133,TRANSPOSE(SAP_Spreadsheet!$G$707:$BN$707))</f>
        <v>0</v>
      </c>
      <c r="AI31" s="496">
        <f t="array" aca="1" ref="AI31" ca="1">SUMPRODUCT(AI$74:AI$133,TRANSPOSE(SAP_Spreadsheet!$G$707:$BN$707))</f>
        <v>0</v>
      </c>
      <c r="AJ31" s="496">
        <f t="array" aca="1" ref="AJ31" ca="1">SUMPRODUCT(AJ$74:AJ$133,TRANSPOSE(SAP_Spreadsheet!$G$707:$BN$707))</f>
        <v>0</v>
      </c>
      <c r="AK31" s="496">
        <f t="array" aca="1" ref="AK31" ca="1">SUMPRODUCT(AK$74:AK$133,TRANSPOSE(SAP_Spreadsheet!$G$707:$BN$707))</f>
        <v>0</v>
      </c>
      <c r="AL31" s="496">
        <f t="array" aca="1" ref="AL31" ca="1">SUMPRODUCT(AL$74:AL$133,TRANSPOSE(SAP_Spreadsheet!$G$707:$BN$707))</f>
        <v>0</v>
      </c>
      <c r="AM31" s="496">
        <f t="array" aca="1" ref="AM31" ca="1">SUMPRODUCT(AM$74:AM$133,TRANSPOSE(SAP_Spreadsheet!$G$707:$BN$707))</f>
        <v>0</v>
      </c>
      <c r="AN31" s="496">
        <f t="array" aca="1" ref="AN31" ca="1">SUMPRODUCT(AN$74:AN$133,TRANSPOSE(SAP_Spreadsheet!$G$707:$BN$707))</f>
        <v>0</v>
      </c>
      <c r="AO31" s="496">
        <f t="array" aca="1" ref="AO31" ca="1">SUMPRODUCT(AO$74:AO$133,TRANSPOSE(SAP_Spreadsheet!$G$707:$BN$707))</f>
        <v>0</v>
      </c>
      <c r="AP31" s="496">
        <f t="array" aca="1" ref="AP31" ca="1">SUMPRODUCT(AP$74:AP$133,TRANSPOSE(SAP_Spreadsheet!$G$707:$BN$707))</f>
        <v>0</v>
      </c>
      <c r="AQ31" s="496">
        <f t="array" aca="1" ref="AQ31" ca="1">SUMPRODUCT(AQ$74:AQ$133,TRANSPOSE(SAP_Spreadsheet!$G$707:$BN$707))</f>
        <v>0</v>
      </c>
      <c r="AR31" s="496">
        <f t="array" aca="1" ref="AR31" ca="1">SUMPRODUCT(AR$74:AR$133,TRANSPOSE(SAP_Spreadsheet!$G$707:$BN$707))</f>
        <v>0</v>
      </c>
      <c r="AS31" s="496">
        <f t="array" aca="1" ref="AS31" ca="1">SUMPRODUCT(AS$74:AS$133,TRANSPOSE(SAP_Spreadsheet!$G$707:$BN$707))</f>
        <v>0</v>
      </c>
      <c r="AT31" s="496">
        <f t="array" aca="1" ref="AT31" ca="1">SUMPRODUCT(AT$74:AT$133,TRANSPOSE(SAP_Spreadsheet!$G$707:$BN$707))</f>
        <v>0</v>
      </c>
      <c r="AU31" s="496">
        <f t="array" aca="1" ref="AU31" ca="1">SUMPRODUCT(AU$74:AU$133,TRANSPOSE(SAP_Spreadsheet!$G$707:$BN$707))</f>
        <v>0</v>
      </c>
      <c r="AV31" s="496">
        <f t="array" aca="1" ref="AV31" ca="1">SUMPRODUCT(AV$74:AV$133,TRANSPOSE(SAP_Spreadsheet!$G$707:$BN$707))</f>
        <v>0</v>
      </c>
      <c r="AW31" s="496">
        <f t="array" aca="1" ref="AW31" ca="1">SUMPRODUCT(AW$74:AW$133,TRANSPOSE(SAP_Spreadsheet!$G$707:$BN$707))</f>
        <v>0</v>
      </c>
      <c r="AX31" s="496">
        <f t="array" aca="1" ref="AX31" ca="1">SUMPRODUCT(AX$74:AX$133,TRANSPOSE(SAP_Spreadsheet!$G$707:$BN$707))</f>
        <v>0</v>
      </c>
      <c r="AY31" s="496">
        <f t="array" aca="1" ref="AY31" ca="1">SUMPRODUCT(AY$74:AY$133,TRANSPOSE(SAP_Spreadsheet!$G$707:$BN$707))</f>
        <v>0</v>
      </c>
      <c r="AZ31" s="496">
        <f t="array" aca="1" ref="AZ31" ca="1">SUMPRODUCT(AZ$74:AZ$133,TRANSPOSE(SAP_Spreadsheet!$G$707:$BN$707))</f>
        <v>0</v>
      </c>
      <c r="BA31" s="496">
        <f t="array" aca="1" ref="BA31" ca="1">SUMPRODUCT(BA$74:BA$133,TRANSPOSE(SAP_Spreadsheet!$G$707:$BN$707))</f>
        <v>0</v>
      </c>
      <c r="BB31" s="496">
        <f t="array" aca="1" ref="BB31" ca="1">SUMPRODUCT(BB$74:BB$133,TRANSPOSE(SAP_Spreadsheet!$G$707:$BN$707))</f>
        <v>0</v>
      </c>
      <c r="BC31" s="496">
        <f t="array" aca="1" ref="BC31" ca="1">SUMPRODUCT(BC$74:BC$133,TRANSPOSE(SAP_Spreadsheet!$G$707:$BN$707))</f>
        <v>0</v>
      </c>
      <c r="BD31" s="496">
        <f t="array" aca="1" ref="BD31" ca="1">SUMPRODUCT(BD$74:BD$133,TRANSPOSE(SAP_Spreadsheet!$G$707:$BN$707))</f>
        <v>0</v>
      </c>
      <c r="BE31" s="496">
        <f t="array" aca="1" ref="BE31" ca="1">SUMPRODUCT(BE$74:BE$133,TRANSPOSE(SAP_Spreadsheet!$G$707:$BN$707))</f>
        <v>0</v>
      </c>
      <c r="BF31" s="496">
        <f t="array" aca="1" ref="BF31" ca="1">SUMPRODUCT(BF$74:BF$133,TRANSPOSE(SAP_Spreadsheet!$G$707:$BN$707))</f>
        <v>0</v>
      </c>
      <c r="BG31" s="496">
        <f t="array" aca="1" ref="BG31" ca="1">SUMPRODUCT(BG$74:BG$133,TRANSPOSE(SAP_Spreadsheet!$G$707:$BN$707))</f>
        <v>0</v>
      </c>
      <c r="BH31" s="496">
        <f t="array" aca="1" ref="BH31" ca="1">SUMPRODUCT(BH$74:BH$133,TRANSPOSE(SAP_Spreadsheet!$G$707:$BN$707))</f>
        <v>0</v>
      </c>
      <c r="BI31" s="496">
        <f t="array" aca="1" ref="BI31" ca="1">SUMPRODUCT(BI$74:BI$133,TRANSPOSE(SAP_Spreadsheet!$G$707:$BN$707))</f>
        <v>0</v>
      </c>
      <c r="BJ31" s="496">
        <f t="array" aca="1" ref="BJ31" ca="1">SUMPRODUCT(BJ$74:BJ$133,TRANSPOSE(SAP_Spreadsheet!$G$707:$BN$707))</f>
        <v>0</v>
      </c>
    </row>
    <row r="32" spans="2:63" s="489" customFormat="1" x14ac:dyDescent="0.15">
      <c r="B32" s="495"/>
      <c r="C32" s="488"/>
      <c r="D32" s="488"/>
      <c r="E32" s="488"/>
      <c r="F32" s="488"/>
      <c r="G32" s="488"/>
      <c r="H32" s="488"/>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8"/>
      <c r="AK32" s="488"/>
      <c r="AL32" s="488"/>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row>
    <row r="33" spans="2:63" s="487" customFormat="1" x14ac:dyDescent="0.15">
      <c r="B33" s="487" t="s">
        <v>362</v>
      </c>
      <c r="C33" s="488">
        <f t="array" aca="1" ref="C33" ca="1">SUMPRODUCT(C$74:C$133,TRANSPOSE(SAP_Spreadsheet!$G$752:$BN$752))</f>
        <v>0</v>
      </c>
      <c r="D33" s="488">
        <f t="array" aca="1" ref="D33" ca="1">SUMPRODUCT(D$74:D$133,TRANSPOSE(SAP_Spreadsheet!$G$752:$BN$752))</f>
        <v>0</v>
      </c>
      <c r="E33" s="488">
        <f t="array" aca="1" ref="E33" ca="1">SUMPRODUCT(E$74:E$133,TRANSPOSE(SAP_Spreadsheet!$G$752:$BN$752))</f>
        <v>0</v>
      </c>
      <c r="F33" s="488">
        <f t="array" aca="1" ref="F33" ca="1">SUMPRODUCT(F$74:F$133,TRANSPOSE(SAP_Spreadsheet!$G$752:$BN$752))</f>
        <v>0</v>
      </c>
      <c r="G33" s="488">
        <f t="array" aca="1" ref="G33" ca="1">SUMPRODUCT(G$74:G$133,TRANSPOSE(SAP_Spreadsheet!$G$752:$BN$752))</f>
        <v>0</v>
      </c>
      <c r="H33" s="488">
        <f t="array" aca="1" ref="H33" ca="1">SUMPRODUCT(H$74:H$133,TRANSPOSE(SAP_Spreadsheet!$G$752:$BN$752))</f>
        <v>0</v>
      </c>
      <c r="I33" s="488">
        <f t="array" aca="1" ref="I33" ca="1">SUMPRODUCT(I$74:I$133,TRANSPOSE(SAP_Spreadsheet!$G$752:$BN$752))</f>
        <v>0</v>
      </c>
      <c r="J33" s="488">
        <f t="array" aca="1" ref="J33" ca="1">SUMPRODUCT(J$74:J$133,TRANSPOSE(SAP_Spreadsheet!$G$752:$BN$752))</f>
        <v>0</v>
      </c>
      <c r="K33" s="488">
        <f t="array" aca="1" ref="K33" ca="1">SUMPRODUCT(K$74:K$133,TRANSPOSE(SAP_Spreadsheet!$G$752:$BN$752))</f>
        <v>0</v>
      </c>
      <c r="L33" s="488">
        <f t="array" aca="1" ref="L33" ca="1">SUMPRODUCT(L$74:L$133,TRANSPOSE(SAP_Spreadsheet!$G$752:$BN$752))</f>
        <v>0</v>
      </c>
      <c r="M33" s="488">
        <f t="array" aca="1" ref="M33" ca="1">SUMPRODUCT(M$74:M$133,TRANSPOSE(SAP_Spreadsheet!$G$752:$BN$752))</f>
        <v>0</v>
      </c>
      <c r="N33" s="488">
        <f t="array" aca="1" ref="N33" ca="1">SUMPRODUCT(N$74:N$133,TRANSPOSE(SAP_Spreadsheet!$G$752:$BN$752))</f>
        <v>0</v>
      </c>
      <c r="O33" s="488">
        <f t="array" aca="1" ref="O33" ca="1">SUMPRODUCT(O$74:O$133,TRANSPOSE(SAP_Spreadsheet!$G$752:$BN$752))</f>
        <v>0</v>
      </c>
      <c r="P33" s="488">
        <f t="array" aca="1" ref="P33" ca="1">SUMPRODUCT(P$74:P$133,TRANSPOSE(SAP_Spreadsheet!$G$752:$BN$752))</f>
        <v>0</v>
      </c>
      <c r="Q33" s="488">
        <f t="array" aca="1" ref="Q33" ca="1">SUMPRODUCT(Q$74:Q$133,TRANSPOSE(SAP_Spreadsheet!$G$752:$BN$752))</f>
        <v>0</v>
      </c>
      <c r="R33" s="488">
        <f t="array" aca="1" ref="R33" ca="1">SUMPRODUCT(R$74:R$133,TRANSPOSE(SAP_Spreadsheet!$G$752:$BN$752))</f>
        <v>0</v>
      </c>
      <c r="S33" s="488">
        <f t="array" aca="1" ref="S33" ca="1">SUMPRODUCT(S$74:S$133,TRANSPOSE(SAP_Spreadsheet!$G$752:$BN$752))</f>
        <v>0</v>
      </c>
      <c r="T33" s="488">
        <f t="array" aca="1" ref="T33" ca="1">SUMPRODUCT(T$74:T$133,TRANSPOSE(SAP_Spreadsheet!$G$752:$BN$752))</f>
        <v>0</v>
      </c>
      <c r="U33" s="488">
        <f t="array" aca="1" ref="U33" ca="1">SUMPRODUCT(U$74:U$133,TRANSPOSE(SAP_Spreadsheet!$G$752:$BN$752))</f>
        <v>0</v>
      </c>
      <c r="V33" s="488">
        <f t="array" aca="1" ref="V33" ca="1">SUMPRODUCT(V$74:V$133,TRANSPOSE(SAP_Spreadsheet!$G$752:$BN$752))</f>
        <v>0</v>
      </c>
      <c r="W33" s="488">
        <f t="array" aca="1" ref="W33" ca="1">SUMPRODUCT(W$74:W$133,TRANSPOSE(SAP_Spreadsheet!$G$752:$BN$752))</f>
        <v>0</v>
      </c>
      <c r="X33" s="488">
        <f t="array" aca="1" ref="X33" ca="1">SUMPRODUCT(X$74:X$133,TRANSPOSE(SAP_Spreadsheet!$G$752:$BN$752))</f>
        <v>0</v>
      </c>
      <c r="Y33" s="488">
        <f t="array" aca="1" ref="Y33" ca="1">SUMPRODUCT(Y$74:Y$133,TRANSPOSE(SAP_Spreadsheet!$G$752:$BN$752))</f>
        <v>0</v>
      </c>
      <c r="Z33" s="488">
        <f t="array" aca="1" ref="Z33" ca="1">SUMPRODUCT(Z$74:Z$133,TRANSPOSE(SAP_Spreadsheet!$G$752:$BN$752))</f>
        <v>0</v>
      </c>
      <c r="AA33" s="488">
        <f t="array" aca="1" ref="AA33" ca="1">SUMPRODUCT(AA$74:AA$133,TRANSPOSE(SAP_Spreadsheet!$G$752:$BN$752))</f>
        <v>0</v>
      </c>
      <c r="AB33" s="488">
        <f t="array" aca="1" ref="AB33" ca="1">SUMPRODUCT(AB$74:AB$133,TRANSPOSE(SAP_Spreadsheet!$G$752:$BN$752))</f>
        <v>0</v>
      </c>
      <c r="AC33" s="488">
        <f t="array" aca="1" ref="AC33" ca="1">SUMPRODUCT(AC$74:AC$133,TRANSPOSE(SAP_Spreadsheet!$G$752:$BN$752))</f>
        <v>0</v>
      </c>
      <c r="AD33" s="488">
        <f t="array" aca="1" ref="AD33" ca="1">SUMPRODUCT(AD$74:AD$133,TRANSPOSE(SAP_Spreadsheet!$G$752:$BN$752))</f>
        <v>0</v>
      </c>
      <c r="AE33" s="488">
        <f t="array" aca="1" ref="AE33" ca="1">SUMPRODUCT(AE$74:AE$133,TRANSPOSE(SAP_Spreadsheet!$G$752:$BN$752))</f>
        <v>0</v>
      </c>
      <c r="AF33" s="488">
        <f t="array" aca="1" ref="AF33" ca="1">SUMPRODUCT(AF$74:AF$133,TRANSPOSE(SAP_Spreadsheet!$G$752:$BN$752))</f>
        <v>0</v>
      </c>
      <c r="AG33" s="488">
        <f t="array" aca="1" ref="AG33" ca="1">SUMPRODUCT(AG$74:AG$133,TRANSPOSE(SAP_Spreadsheet!$G$752:$BN$752))</f>
        <v>0</v>
      </c>
      <c r="AH33" s="488">
        <f t="array" aca="1" ref="AH33" ca="1">SUMPRODUCT(AH$74:AH$133,TRANSPOSE(SAP_Spreadsheet!$G$752:$BN$752))</f>
        <v>0</v>
      </c>
      <c r="AI33" s="488">
        <f t="array" aca="1" ref="AI33" ca="1">SUMPRODUCT(AI$74:AI$133,TRANSPOSE(SAP_Spreadsheet!$G$752:$BN$752))</f>
        <v>0</v>
      </c>
      <c r="AJ33" s="488">
        <f t="array" aca="1" ref="AJ33" ca="1">SUMPRODUCT(AJ$74:AJ$133,TRANSPOSE(SAP_Spreadsheet!$G$752:$BN$752))</f>
        <v>0</v>
      </c>
      <c r="AK33" s="488">
        <f t="array" aca="1" ref="AK33" ca="1">SUMPRODUCT(AK$74:AK$133,TRANSPOSE(SAP_Spreadsheet!$G$752:$BN$752))</f>
        <v>0</v>
      </c>
      <c r="AL33" s="488">
        <f t="array" aca="1" ref="AL33" ca="1">SUMPRODUCT(AL$74:AL$133,TRANSPOSE(SAP_Spreadsheet!$G$752:$BN$752))</f>
        <v>0</v>
      </c>
      <c r="AM33" s="488">
        <f t="array" aca="1" ref="AM33" ca="1">SUMPRODUCT(AM$74:AM$133,TRANSPOSE(SAP_Spreadsheet!$G$752:$BN$752))</f>
        <v>0</v>
      </c>
      <c r="AN33" s="488">
        <f t="array" aca="1" ref="AN33" ca="1">SUMPRODUCT(AN$74:AN$133,TRANSPOSE(SAP_Spreadsheet!$G$752:$BN$752))</f>
        <v>0</v>
      </c>
      <c r="AO33" s="488">
        <f t="array" aca="1" ref="AO33" ca="1">SUMPRODUCT(AO$74:AO$133,TRANSPOSE(SAP_Spreadsheet!$G$752:$BN$752))</f>
        <v>0</v>
      </c>
      <c r="AP33" s="488">
        <f t="array" aca="1" ref="AP33" ca="1">SUMPRODUCT(AP$74:AP$133,TRANSPOSE(SAP_Spreadsheet!$G$752:$BN$752))</f>
        <v>0</v>
      </c>
      <c r="AQ33" s="488">
        <f t="array" aca="1" ref="AQ33" ca="1">SUMPRODUCT(AQ$74:AQ$133,TRANSPOSE(SAP_Spreadsheet!$G$752:$BN$752))</f>
        <v>0</v>
      </c>
      <c r="AR33" s="488">
        <f t="array" aca="1" ref="AR33" ca="1">SUMPRODUCT(AR$74:AR$133,TRANSPOSE(SAP_Spreadsheet!$G$752:$BN$752))</f>
        <v>0</v>
      </c>
      <c r="AS33" s="488">
        <f t="array" aca="1" ref="AS33" ca="1">SUMPRODUCT(AS$74:AS$133,TRANSPOSE(SAP_Spreadsheet!$G$752:$BN$752))</f>
        <v>0</v>
      </c>
      <c r="AT33" s="488">
        <f t="array" aca="1" ref="AT33" ca="1">SUMPRODUCT(AT$74:AT$133,TRANSPOSE(SAP_Spreadsheet!$G$752:$BN$752))</f>
        <v>0</v>
      </c>
      <c r="AU33" s="488">
        <f t="array" aca="1" ref="AU33" ca="1">SUMPRODUCT(AU$74:AU$133,TRANSPOSE(SAP_Spreadsheet!$G$752:$BN$752))</f>
        <v>0</v>
      </c>
      <c r="AV33" s="488">
        <f t="array" aca="1" ref="AV33" ca="1">SUMPRODUCT(AV$74:AV$133,TRANSPOSE(SAP_Spreadsheet!$G$752:$BN$752))</f>
        <v>0</v>
      </c>
      <c r="AW33" s="488">
        <f t="array" aca="1" ref="AW33" ca="1">SUMPRODUCT(AW$74:AW$133,TRANSPOSE(SAP_Spreadsheet!$G$752:$BN$752))</f>
        <v>0</v>
      </c>
      <c r="AX33" s="488">
        <f t="array" aca="1" ref="AX33" ca="1">SUMPRODUCT(AX$74:AX$133,TRANSPOSE(SAP_Spreadsheet!$G$752:$BN$752))</f>
        <v>0</v>
      </c>
      <c r="AY33" s="488">
        <f t="array" aca="1" ref="AY33" ca="1">SUMPRODUCT(AY$74:AY$133,TRANSPOSE(SAP_Spreadsheet!$G$752:$BN$752))</f>
        <v>0</v>
      </c>
      <c r="AZ33" s="488">
        <f t="array" aca="1" ref="AZ33" ca="1">SUMPRODUCT(AZ$74:AZ$133,TRANSPOSE(SAP_Spreadsheet!$G$752:$BN$752))</f>
        <v>0</v>
      </c>
      <c r="BA33" s="488">
        <f t="array" aca="1" ref="BA33" ca="1">SUMPRODUCT(BA$74:BA$133,TRANSPOSE(SAP_Spreadsheet!$G$752:$BN$752))</f>
        <v>0</v>
      </c>
      <c r="BB33" s="488">
        <f t="array" aca="1" ref="BB33" ca="1">SUMPRODUCT(BB$74:BB$133,TRANSPOSE(SAP_Spreadsheet!$G$752:$BN$752))</f>
        <v>0</v>
      </c>
      <c r="BC33" s="488">
        <f t="array" aca="1" ref="BC33" ca="1">SUMPRODUCT(BC$74:BC$133,TRANSPOSE(SAP_Spreadsheet!$G$752:$BN$752))</f>
        <v>0</v>
      </c>
      <c r="BD33" s="488">
        <f t="array" aca="1" ref="BD33" ca="1">SUMPRODUCT(BD$74:BD$133,TRANSPOSE(SAP_Spreadsheet!$G$752:$BN$752))</f>
        <v>0</v>
      </c>
      <c r="BE33" s="488">
        <f t="array" aca="1" ref="BE33" ca="1">SUMPRODUCT(BE$74:BE$133,TRANSPOSE(SAP_Spreadsheet!$G$752:$BN$752))</f>
        <v>0</v>
      </c>
      <c r="BF33" s="488">
        <f t="array" aca="1" ref="BF33" ca="1">SUMPRODUCT(BF$74:BF$133,TRANSPOSE(SAP_Spreadsheet!$G$752:$BN$752))</f>
        <v>0</v>
      </c>
      <c r="BG33" s="488">
        <f t="array" aca="1" ref="BG33" ca="1">SUMPRODUCT(BG$74:BG$133,TRANSPOSE(SAP_Spreadsheet!$G$752:$BN$752))</f>
        <v>0</v>
      </c>
      <c r="BH33" s="488">
        <f t="array" aca="1" ref="BH33" ca="1">SUMPRODUCT(BH$74:BH$133,TRANSPOSE(SAP_Spreadsheet!$G$752:$BN$752))</f>
        <v>0</v>
      </c>
      <c r="BI33" s="488">
        <f t="array" aca="1" ref="BI33" ca="1">SUMPRODUCT(BI$74:BI$133,TRANSPOSE(SAP_Spreadsheet!$G$752:$BN$752))</f>
        <v>0</v>
      </c>
      <c r="BJ33" s="488">
        <f t="array" aca="1" ref="BJ33" ca="1">SUMPRODUCT(BJ$74:BJ$133,TRANSPOSE(SAP_Spreadsheet!$G$752:$BN$752))</f>
        <v>0</v>
      </c>
      <c r="BK33" s="489"/>
    </row>
    <row r="34" spans="2:63" s="489" customFormat="1" x14ac:dyDescent="0.15">
      <c r="B34" s="487" t="s">
        <v>617</v>
      </c>
      <c r="C34" s="488">
        <f t="shared" ref="C34:BJ34" ca="1" si="3">SUM(C36:C39)</f>
        <v>0</v>
      </c>
      <c r="D34" s="488">
        <f t="shared" ca="1" si="3"/>
        <v>0</v>
      </c>
      <c r="E34" s="488">
        <f t="shared" ca="1" si="3"/>
        <v>0</v>
      </c>
      <c r="F34" s="488">
        <f t="shared" ca="1" si="3"/>
        <v>0</v>
      </c>
      <c r="G34" s="488">
        <f t="shared" ca="1" si="3"/>
        <v>0</v>
      </c>
      <c r="H34" s="488">
        <f t="shared" ca="1" si="3"/>
        <v>0</v>
      </c>
      <c r="I34" s="488">
        <f t="shared" ca="1" si="3"/>
        <v>0</v>
      </c>
      <c r="J34" s="488">
        <f t="shared" ca="1" si="3"/>
        <v>0</v>
      </c>
      <c r="K34" s="488">
        <f t="shared" ca="1" si="3"/>
        <v>0</v>
      </c>
      <c r="L34" s="488">
        <f t="shared" ca="1" si="3"/>
        <v>0</v>
      </c>
      <c r="M34" s="488">
        <f t="shared" ca="1" si="3"/>
        <v>0</v>
      </c>
      <c r="N34" s="488">
        <f t="shared" ca="1" si="3"/>
        <v>0</v>
      </c>
      <c r="O34" s="488">
        <f t="shared" ca="1" si="3"/>
        <v>0</v>
      </c>
      <c r="P34" s="488">
        <f t="shared" ca="1" si="3"/>
        <v>0</v>
      </c>
      <c r="Q34" s="488">
        <f t="shared" ca="1" si="3"/>
        <v>0</v>
      </c>
      <c r="R34" s="488">
        <f t="shared" ca="1" si="3"/>
        <v>0</v>
      </c>
      <c r="S34" s="488">
        <f t="shared" ca="1" si="3"/>
        <v>0</v>
      </c>
      <c r="T34" s="488">
        <f t="shared" ca="1" si="3"/>
        <v>0</v>
      </c>
      <c r="U34" s="488">
        <f t="shared" ca="1" si="3"/>
        <v>0</v>
      </c>
      <c r="V34" s="488">
        <f t="shared" ca="1" si="3"/>
        <v>0</v>
      </c>
      <c r="W34" s="488">
        <f t="shared" ca="1" si="3"/>
        <v>0</v>
      </c>
      <c r="X34" s="488">
        <f t="shared" ca="1" si="3"/>
        <v>0</v>
      </c>
      <c r="Y34" s="488">
        <f t="shared" ca="1" si="3"/>
        <v>0</v>
      </c>
      <c r="Z34" s="488">
        <f t="shared" ca="1" si="3"/>
        <v>0</v>
      </c>
      <c r="AA34" s="488">
        <f t="shared" ca="1" si="3"/>
        <v>0</v>
      </c>
      <c r="AB34" s="488">
        <f t="shared" ca="1" si="3"/>
        <v>0</v>
      </c>
      <c r="AC34" s="488">
        <f t="shared" ca="1" si="3"/>
        <v>0</v>
      </c>
      <c r="AD34" s="488">
        <f t="shared" ca="1" si="3"/>
        <v>0</v>
      </c>
      <c r="AE34" s="488">
        <f t="shared" ca="1" si="3"/>
        <v>0</v>
      </c>
      <c r="AF34" s="488">
        <f t="shared" ca="1" si="3"/>
        <v>0</v>
      </c>
      <c r="AG34" s="488">
        <f t="shared" ca="1" si="3"/>
        <v>0</v>
      </c>
      <c r="AH34" s="488">
        <f t="shared" ca="1" si="3"/>
        <v>0</v>
      </c>
      <c r="AI34" s="488">
        <f t="shared" ca="1" si="3"/>
        <v>0</v>
      </c>
      <c r="AJ34" s="488">
        <f t="shared" ca="1" si="3"/>
        <v>0</v>
      </c>
      <c r="AK34" s="488">
        <f t="shared" ca="1" si="3"/>
        <v>0</v>
      </c>
      <c r="AL34" s="488">
        <f t="shared" ca="1" si="3"/>
        <v>0</v>
      </c>
      <c r="AM34" s="488">
        <f t="shared" ca="1" si="3"/>
        <v>0</v>
      </c>
      <c r="AN34" s="488">
        <f t="shared" ca="1" si="3"/>
        <v>0</v>
      </c>
      <c r="AO34" s="488">
        <f t="shared" ca="1" si="3"/>
        <v>0</v>
      </c>
      <c r="AP34" s="488">
        <f t="shared" ca="1" si="3"/>
        <v>0</v>
      </c>
      <c r="AQ34" s="488">
        <f t="shared" ca="1" si="3"/>
        <v>0</v>
      </c>
      <c r="AR34" s="488">
        <f t="shared" ca="1" si="3"/>
        <v>0</v>
      </c>
      <c r="AS34" s="488">
        <f t="shared" ca="1" si="3"/>
        <v>0</v>
      </c>
      <c r="AT34" s="488">
        <f t="shared" ca="1" si="3"/>
        <v>0</v>
      </c>
      <c r="AU34" s="488">
        <f t="shared" ca="1" si="3"/>
        <v>0</v>
      </c>
      <c r="AV34" s="488">
        <f t="shared" ca="1" si="3"/>
        <v>0</v>
      </c>
      <c r="AW34" s="488">
        <f t="shared" ca="1" si="3"/>
        <v>0</v>
      </c>
      <c r="AX34" s="488">
        <f t="shared" ca="1" si="3"/>
        <v>0</v>
      </c>
      <c r="AY34" s="488">
        <f t="shared" ca="1" si="3"/>
        <v>0</v>
      </c>
      <c r="AZ34" s="488">
        <f t="shared" ca="1" si="3"/>
        <v>0</v>
      </c>
      <c r="BA34" s="488">
        <f t="shared" ca="1" si="3"/>
        <v>0</v>
      </c>
      <c r="BB34" s="488">
        <f t="shared" ca="1" si="3"/>
        <v>0</v>
      </c>
      <c r="BC34" s="488">
        <f t="shared" ca="1" si="3"/>
        <v>0</v>
      </c>
      <c r="BD34" s="488">
        <f t="shared" ca="1" si="3"/>
        <v>0</v>
      </c>
      <c r="BE34" s="488">
        <f t="shared" ca="1" si="3"/>
        <v>0</v>
      </c>
      <c r="BF34" s="488">
        <f t="shared" ca="1" si="3"/>
        <v>0</v>
      </c>
      <c r="BG34" s="488">
        <f t="shared" ca="1" si="3"/>
        <v>0</v>
      </c>
      <c r="BH34" s="488">
        <f t="shared" ca="1" si="3"/>
        <v>0</v>
      </c>
      <c r="BI34" s="488">
        <f t="shared" ca="1" si="3"/>
        <v>0</v>
      </c>
      <c r="BJ34" s="488">
        <f t="shared" ca="1" si="3"/>
        <v>0</v>
      </c>
    </row>
    <row r="35" spans="2:63" s="489" customFormat="1" x14ac:dyDescent="0.15">
      <c r="B35" s="495" t="s">
        <v>211</v>
      </c>
      <c r="C35" s="496">
        <f t="array" aca="1" ref="C35" ca="1">SUMPRODUCT(C$74:C$133,TRANSPOSE(SAP_Spreadsheet!$G$715:$BN$715))</f>
        <v>0</v>
      </c>
      <c r="D35" s="496">
        <f t="array" aca="1" ref="D35" ca="1">SUMPRODUCT(D$74:D$133,TRANSPOSE(SAP_Spreadsheet!$G$715:$BN$715))</f>
        <v>0</v>
      </c>
      <c r="E35" s="496">
        <f t="array" aca="1" ref="E35" ca="1">SUMPRODUCT(E$74:E$133,TRANSPOSE(SAP_Spreadsheet!$G$715:$BN$715))</f>
        <v>0</v>
      </c>
      <c r="F35" s="496">
        <f t="array" aca="1" ref="F35" ca="1">SUMPRODUCT(F$74:F$133,TRANSPOSE(SAP_Spreadsheet!$G$715:$BN$715))</f>
        <v>0</v>
      </c>
      <c r="G35" s="496">
        <f t="array" aca="1" ref="G35" ca="1">SUMPRODUCT(G$74:G$133,TRANSPOSE(SAP_Spreadsheet!$G$715:$BN$715))</f>
        <v>0</v>
      </c>
      <c r="H35" s="496">
        <f t="array" aca="1" ref="H35" ca="1">SUMPRODUCT(H$74:H$133,TRANSPOSE(SAP_Spreadsheet!$G$715:$BN$715))</f>
        <v>0</v>
      </c>
      <c r="I35" s="496">
        <f t="array" aca="1" ref="I35" ca="1">SUMPRODUCT(I$74:I$133,TRANSPOSE(SAP_Spreadsheet!$G$715:$BN$715))</f>
        <v>0</v>
      </c>
      <c r="J35" s="496">
        <f t="array" aca="1" ref="J35" ca="1">SUMPRODUCT(J$74:J$133,TRANSPOSE(SAP_Spreadsheet!$G$715:$BN$715))</f>
        <v>0</v>
      </c>
      <c r="K35" s="496">
        <f t="array" aca="1" ref="K35" ca="1">SUMPRODUCT(K$74:K$133,TRANSPOSE(SAP_Spreadsheet!$G$715:$BN$715))</f>
        <v>0</v>
      </c>
      <c r="L35" s="496">
        <f t="array" aca="1" ref="L35" ca="1">SUMPRODUCT(L$74:L$133,TRANSPOSE(SAP_Spreadsheet!$G$715:$BN$715))</f>
        <v>0</v>
      </c>
      <c r="M35" s="496">
        <f t="array" aca="1" ref="M35" ca="1">SUMPRODUCT(M$74:M$133,TRANSPOSE(SAP_Spreadsheet!$G$715:$BN$715))</f>
        <v>0</v>
      </c>
      <c r="N35" s="496">
        <f t="array" aca="1" ref="N35" ca="1">SUMPRODUCT(N$74:N$133,TRANSPOSE(SAP_Spreadsheet!$G$715:$BN$715))</f>
        <v>0</v>
      </c>
      <c r="O35" s="496">
        <f t="array" aca="1" ref="O35" ca="1">SUMPRODUCT(O$74:O$133,TRANSPOSE(SAP_Spreadsheet!$G$715:$BN$715))</f>
        <v>0</v>
      </c>
      <c r="P35" s="496">
        <f t="array" aca="1" ref="P35" ca="1">SUMPRODUCT(P$74:P$133,TRANSPOSE(SAP_Spreadsheet!$G$715:$BN$715))</f>
        <v>0</v>
      </c>
      <c r="Q35" s="496">
        <f t="array" aca="1" ref="Q35" ca="1">SUMPRODUCT(Q$74:Q$133,TRANSPOSE(SAP_Spreadsheet!$G$715:$BN$715))</f>
        <v>0</v>
      </c>
      <c r="R35" s="496">
        <f t="array" aca="1" ref="R35" ca="1">SUMPRODUCT(R$74:R$133,TRANSPOSE(SAP_Spreadsheet!$G$715:$BN$715))</f>
        <v>0</v>
      </c>
      <c r="S35" s="496">
        <f t="array" aca="1" ref="S35" ca="1">SUMPRODUCT(S$74:S$133,TRANSPOSE(SAP_Spreadsheet!$G$715:$BN$715))</f>
        <v>0</v>
      </c>
      <c r="T35" s="496">
        <f t="array" aca="1" ref="T35" ca="1">SUMPRODUCT(T$74:T$133,TRANSPOSE(SAP_Spreadsheet!$G$715:$BN$715))</f>
        <v>0</v>
      </c>
      <c r="U35" s="496">
        <f t="array" aca="1" ref="U35" ca="1">SUMPRODUCT(U$74:U$133,TRANSPOSE(SAP_Spreadsheet!$G$715:$BN$715))</f>
        <v>0</v>
      </c>
      <c r="V35" s="496">
        <f t="array" aca="1" ref="V35" ca="1">SUMPRODUCT(V$74:V$133,TRANSPOSE(SAP_Spreadsheet!$G$715:$BN$715))</f>
        <v>0</v>
      </c>
      <c r="W35" s="496">
        <f t="array" aca="1" ref="W35" ca="1">SUMPRODUCT(W$74:W$133,TRANSPOSE(SAP_Spreadsheet!$G$715:$BN$715))</f>
        <v>0</v>
      </c>
      <c r="X35" s="496">
        <f t="array" aca="1" ref="X35" ca="1">SUMPRODUCT(X$74:X$133,TRANSPOSE(SAP_Spreadsheet!$G$715:$BN$715))</f>
        <v>0</v>
      </c>
      <c r="Y35" s="496">
        <f t="array" aca="1" ref="Y35" ca="1">SUMPRODUCT(Y$74:Y$133,TRANSPOSE(SAP_Spreadsheet!$G$715:$BN$715))</f>
        <v>0</v>
      </c>
      <c r="Z35" s="496">
        <f t="array" aca="1" ref="Z35" ca="1">SUMPRODUCT(Z$74:Z$133,TRANSPOSE(SAP_Spreadsheet!$G$715:$BN$715))</f>
        <v>0</v>
      </c>
      <c r="AA35" s="496">
        <f t="array" aca="1" ref="AA35" ca="1">SUMPRODUCT(AA$74:AA$133,TRANSPOSE(SAP_Spreadsheet!$G$715:$BN$715))</f>
        <v>0</v>
      </c>
      <c r="AB35" s="496">
        <f t="array" aca="1" ref="AB35" ca="1">SUMPRODUCT(AB$74:AB$133,TRANSPOSE(SAP_Spreadsheet!$G$715:$BN$715))</f>
        <v>0</v>
      </c>
      <c r="AC35" s="496">
        <f t="array" aca="1" ref="AC35" ca="1">SUMPRODUCT(AC$74:AC$133,TRANSPOSE(SAP_Spreadsheet!$G$715:$BN$715))</f>
        <v>0</v>
      </c>
      <c r="AD35" s="496">
        <f t="array" aca="1" ref="AD35" ca="1">SUMPRODUCT(AD$74:AD$133,TRANSPOSE(SAP_Spreadsheet!$G$715:$BN$715))</f>
        <v>0</v>
      </c>
      <c r="AE35" s="496">
        <f t="array" aca="1" ref="AE35" ca="1">SUMPRODUCT(AE$74:AE$133,TRANSPOSE(SAP_Spreadsheet!$G$715:$BN$715))</f>
        <v>0</v>
      </c>
      <c r="AF35" s="496">
        <f t="array" aca="1" ref="AF35" ca="1">SUMPRODUCT(AF$74:AF$133,TRANSPOSE(SAP_Spreadsheet!$G$715:$BN$715))</f>
        <v>0</v>
      </c>
      <c r="AG35" s="496">
        <f t="array" aca="1" ref="AG35" ca="1">SUMPRODUCT(AG$74:AG$133,TRANSPOSE(SAP_Spreadsheet!$G$715:$BN$715))</f>
        <v>0</v>
      </c>
      <c r="AH35" s="496">
        <f t="array" aca="1" ref="AH35" ca="1">SUMPRODUCT(AH$74:AH$133,TRANSPOSE(SAP_Spreadsheet!$G$715:$BN$715))</f>
        <v>0</v>
      </c>
      <c r="AI35" s="496">
        <f t="array" aca="1" ref="AI35" ca="1">SUMPRODUCT(AI$74:AI$133,TRANSPOSE(SAP_Spreadsheet!$G$715:$BN$715))</f>
        <v>0</v>
      </c>
      <c r="AJ35" s="496">
        <f t="array" aca="1" ref="AJ35" ca="1">SUMPRODUCT(AJ$74:AJ$133,TRANSPOSE(SAP_Spreadsheet!$G$715:$BN$715))</f>
        <v>0</v>
      </c>
      <c r="AK35" s="496">
        <f t="array" aca="1" ref="AK35" ca="1">SUMPRODUCT(AK$74:AK$133,TRANSPOSE(SAP_Spreadsheet!$G$715:$BN$715))</f>
        <v>0</v>
      </c>
      <c r="AL35" s="496">
        <f t="array" aca="1" ref="AL35" ca="1">SUMPRODUCT(AL$74:AL$133,TRANSPOSE(SAP_Spreadsheet!$G$715:$BN$715))</f>
        <v>0</v>
      </c>
      <c r="AM35" s="496">
        <f t="array" aca="1" ref="AM35" ca="1">SUMPRODUCT(AM$74:AM$133,TRANSPOSE(SAP_Spreadsheet!$G$715:$BN$715))</f>
        <v>0</v>
      </c>
      <c r="AN35" s="496">
        <f t="array" aca="1" ref="AN35" ca="1">SUMPRODUCT(AN$74:AN$133,TRANSPOSE(SAP_Spreadsheet!$G$715:$BN$715))</f>
        <v>0</v>
      </c>
      <c r="AO35" s="496">
        <f t="array" aca="1" ref="AO35" ca="1">SUMPRODUCT(AO$74:AO$133,TRANSPOSE(SAP_Spreadsheet!$G$715:$BN$715))</f>
        <v>0</v>
      </c>
      <c r="AP35" s="496">
        <f t="array" aca="1" ref="AP35" ca="1">SUMPRODUCT(AP$74:AP$133,TRANSPOSE(SAP_Spreadsheet!$G$715:$BN$715))</f>
        <v>0</v>
      </c>
      <c r="AQ35" s="496">
        <f t="array" aca="1" ref="AQ35" ca="1">SUMPRODUCT(AQ$74:AQ$133,TRANSPOSE(SAP_Spreadsheet!$G$715:$BN$715))</f>
        <v>0</v>
      </c>
      <c r="AR35" s="496">
        <f t="array" aca="1" ref="AR35" ca="1">SUMPRODUCT(AR$74:AR$133,TRANSPOSE(SAP_Spreadsheet!$G$715:$BN$715))</f>
        <v>0</v>
      </c>
      <c r="AS35" s="496">
        <f t="array" aca="1" ref="AS35" ca="1">SUMPRODUCT(AS$74:AS$133,TRANSPOSE(SAP_Spreadsheet!$G$715:$BN$715))</f>
        <v>0</v>
      </c>
      <c r="AT35" s="496">
        <f t="array" aca="1" ref="AT35" ca="1">SUMPRODUCT(AT$74:AT$133,TRANSPOSE(SAP_Spreadsheet!$G$715:$BN$715))</f>
        <v>0</v>
      </c>
      <c r="AU35" s="496">
        <f t="array" aca="1" ref="AU35" ca="1">SUMPRODUCT(AU$74:AU$133,TRANSPOSE(SAP_Spreadsheet!$G$715:$BN$715))</f>
        <v>0</v>
      </c>
      <c r="AV35" s="496">
        <f t="array" aca="1" ref="AV35" ca="1">SUMPRODUCT(AV$74:AV$133,TRANSPOSE(SAP_Spreadsheet!$G$715:$BN$715))</f>
        <v>0</v>
      </c>
      <c r="AW35" s="496">
        <f t="array" aca="1" ref="AW35" ca="1">SUMPRODUCT(AW$74:AW$133,TRANSPOSE(SAP_Spreadsheet!$G$715:$BN$715))</f>
        <v>0</v>
      </c>
      <c r="AX35" s="496">
        <f t="array" aca="1" ref="AX35" ca="1">SUMPRODUCT(AX$74:AX$133,TRANSPOSE(SAP_Spreadsheet!$G$715:$BN$715))</f>
        <v>0</v>
      </c>
      <c r="AY35" s="496">
        <f t="array" aca="1" ref="AY35" ca="1">SUMPRODUCT(AY$74:AY$133,TRANSPOSE(SAP_Spreadsheet!$G$715:$BN$715))</f>
        <v>0</v>
      </c>
      <c r="AZ35" s="496">
        <f t="array" aca="1" ref="AZ35" ca="1">SUMPRODUCT(AZ$74:AZ$133,TRANSPOSE(SAP_Spreadsheet!$G$715:$BN$715))</f>
        <v>0</v>
      </c>
      <c r="BA35" s="496">
        <f t="array" aca="1" ref="BA35" ca="1">SUMPRODUCT(BA$74:BA$133,TRANSPOSE(SAP_Spreadsheet!$G$715:$BN$715))</f>
        <v>0</v>
      </c>
      <c r="BB35" s="496">
        <f t="array" aca="1" ref="BB35" ca="1">SUMPRODUCT(BB$74:BB$133,TRANSPOSE(SAP_Spreadsheet!$G$715:$BN$715))</f>
        <v>0</v>
      </c>
      <c r="BC35" s="496">
        <f t="array" aca="1" ref="BC35" ca="1">SUMPRODUCT(BC$74:BC$133,TRANSPOSE(SAP_Spreadsheet!$G$715:$BN$715))</f>
        <v>0</v>
      </c>
      <c r="BD35" s="496">
        <f t="array" aca="1" ref="BD35" ca="1">SUMPRODUCT(BD$74:BD$133,TRANSPOSE(SAP_Spreadsheet!$G$715:$BN$715))</f>
        <v>0</v>
      </c>
      <c r="BE35" s="496">
        <f t="array" aca="1" ref="BE35" ca="1">SUMPRODUCT(BE$74:BE$133,TRANSPOSE(SAP_Spreadsheet!$G$715:$BN$715))</f>
        <v>0</v>
      </c>
      <c r="BF35" s="496">
        <f t="array" aca="1" ref="BF35" ca="1">SUMPRODUCT(BF$74:BF$133,TRANSPOSE(SAP_Spreadsheet!$G$715:$BN$715))</f>
        <v>0</v>
      </c>
      <c r="BG35" s="496">
        <f t="array" aca="1" ref="BG35" ca="1">SUMPRODUCT(BG$74:BG$133,TRANSPOSE(SAP_Spreadsheet!$G$715:$BN$715))</f>
        <v>0</v>
      </c>
      <c r="BH35" s="496">
        <f t="array" aca="1" ref="BH35" ca="1">SUMPRODUCT(BH$74:BH$133,TRANSPOSE(SAP_Spreadsheet!$G$715:$BN$715))</f>
        <v>0</v>
      </c>
      <c r="BI35" s="496">
        <f t="array" aca="1" ref="BI35" ca="1">SUMPRODUCT(BI$74:BI$133,TRANSPOSE(SAP_Spreadsheet!$G$715:$BN$715))</f>
        <v>0</v>
      </c>
      <c r="BJ35" s="496">
        <f t="array" aca="1" ref="BJ35" ca="1">SUMPRODUCT(BJ$74:BJ$133,TRANSPOSE(SAP_Spreadsheet!$G$715:$BN$715))</f>
        <v>0</v>
      </c>
    </row>
    <row r="36" spans="2:63" s="489" customFormat="1" x14ac:dyDescent="0.15">
      <c r="B36" s="495" t="s">
        <v>213</v>
      </c>
      <c r="C36" s="496">
        <f t="array" aca="1" ref="C36" ca="1">SUMPRODUCT(C$74:C$133,TRANSPOSE(SAP_Spreadsheet!$G$716:$BN$716))</f>
        <v>0</v>
      </c>
      <c r="D36" s="496">
        <f t="array" aca="1" ref="D36" ca="1">SUMPRODUCT(D$74:D$133,TRANSPOSE(SAP_Spreadsheet!$G$716:$BN$716))</f>
        <v>0</v>
      </c>
      <c r="E36" s="496">
        <f t="array" aca="1" ref="E36" ca="1">SUMPRODUCT(E$74:E$133,TRANSPOSE(SAP_Spreadsheet!$G$716:$BN$716))</f>
        <v>0</v>
      </c>
      <c r="F36" s="496">
        <f t="array" aca="1" ref="F36" ca="1">SUMPRODUCT(F$74:F$133,TRANSPOSE(SAP_Spreadsheet!$G$716:$BN$716))</f>
        <v>0</v>
      </c>
      <c r="G36" s="496">
        <f t="array" aca="1" ref="G36" ca="1">SUMPRODUCT(G$74:G$133,TRANSPOSE(SAP_Spreadsheet!$G$716:$BN$716))</f>
        <v>0</v>
      </c>
      <c r="H36" s="496">
        <f t="array" aca="1" ref="H36" ca="1">SUMPRODUCT(H$74:H$133,TRANSPOSE(SAP_Spreadsheet!$G$716:$BN$716))</f>
        <v>0</v>
      </c>
      <c r="I36" s="496">
        <f t="array" aca="1" ref="I36" ca="1">SUMPRODUCT(I$74:I$133,TRANSPOSE(SAP_Spreadsheet!$G$716:$BN$716))</f>
        <v>0</v>
      </c>
      <c r="J36" s="496">
        <f t="array" aca="1" ref="J36" ca="1">SUMPRODUCT(J$74:J$133,TRANSPOSE(SAP_Spreadsheet!$G$716:$BN$716))</f>
        <v>0</v>
      </c>
      <c r="K36" s="496">
        <f t="array" aca="1" ref="K36" ca="1">SUMPRODUCT(K$74:K$133,TRANSPOSE(SAP_Spreadsheet!$G$716:$BN$716))</f>
        <v>0</v>
      </c>
      <c r="L36" s="496">
        <f t="array" aca="1" ref="L36" ca="1">SUMPRODUCT(L$74:L$133,TRANSPOSE(SAP_Spreadsheet!$G$716:$BN$716))</f>
        <v>0</v>
      </c>
      <c r="M36" s="496">
        <f t="array" aca="1" ref="M36" ca="1">SUMPRODUCT(M$74:M$133,TRANSPOSE(SAP_Spreadsheet!$G$716:$BN$716))</f>
        <v>0</v>
      </c>
      <c r="N36" s="496">
        <f t="array" aca="1" ref="N36" ca="1">SUMPRODUCT(N$74:N$133,TRANSPOSE(SAP_Spreadsheet!$G$716:$BN$716))</f>
        <v>0</v>
      </c>
      <c r="O36" s="496">
        <f t="array" aca="1" ref="O36" ca="1">SUMPRODUCT(O$74:O$133,TRANSPOSE(SAP_Spreadsheet!$G$716:$BN$716))</f>
        <v>0</v>
      </c>
      <c r="P36" s="496">
        <f t="array" aca="1" ref="P36" ca="1">SUMPRODUCT(P$74:P$133,TRANSPOSE(SAP_Spreadsheet!$G$716:$BN$716))</f>
        <v>0</v>
      </c>
      <c r="Q36" s="496">
        <f t="array" aca="1" ref="Q36" ca="1">SUMPRODUCT(Q$74:Q$133,TRANSPOSE(SAP_Spreadsheet!$G$716:$BN$716))</f>
        <v>0</v>
      </c>
      <c r="R36" s="496">
        <f t="array" aca="1" ref="R36" ca="1">SUMPRODUCT(R$74:R$133,TRANSPOSE(SAP_Spreadsheet!$G$716:$BN$716))</f>
        <v>0</v>
      </c>
      <c r="S36" s="496">
        <f t="array" aca="1" ref="S36" ca="1">SUMPRODUCT(S$74:S$133,TRANSPOSE(SAP_Spreadsheet!$G$716:$BN$716))</f>
        <v>0</v>
      </c>
      <c r="T36" s="496">
        <f t="array" aca="1" ref="T36" ca="1">SUMPRODUCT(T$74:T$133,TRANSPOSE(SAP_Spreadsheet!$G$716:$BN$716))</f>
        <v>0</v>
      </c>
      <c r="U36" s="496">
        <f t="array" aca="1" ref="U36" ca="1">SUMPRODUCT(U$74:U$133,TRANSPOSE(SAP_Spreadsheet!$G$716:$BN$716))</f>
        <v>0</v>
      </c>
      <c r="V36" s="496">
        <f t="array" aca="1" ref="V36" ca="1">SUMPRODUCT(V$74:V$133,TRANSPOSE(SAP_Spreadsheet!$G$716:$BN$716))</f>
        <v>0</v>
      </c>
      <c r="W36" s="496">
        <f t="array" aca="1" ref="W36" ca="1">SUMPRODUCT(W$74:W$133,TRANSPOSE(SAP_Spreadsheet!$G$716:$BN$716))</f>
        <v>0</v>
      </c>
      <c r="X36" s="496">
        <f t="array" aca="1" ref="X36" ca="1">SUMPRODUCT(X$74:X$133,TRANSPOSE(SAP_Spreadsheet!$G$716:$BN$716))</f>
        <v>0</v>
      </c>
      <c r="Y36" s="496">
        <f t="array" aca="1" ref="Y36" ca="1">SUMPRODUCT(Y$74:Y$133,TRANSPOSE(SAP_Spreadsheet!$G$716:$BN$716))</f>
        <v>0</v>
      </c>
      <c r="Z36" s="496">
        <f t="array" aca="1" ref="Z36" ca="1">SUMPRODUCT(Z$74:Z$133,TRANSPOSE(SAP_Spreadsheet!$G$716:$BN$716))</f>
        <v>0</v>
      </c>
      <c r="AA36" s="496">
        <f t="array" aca="1" ref="AA36" ca="1">SUMPRODUCT(AA$74:AA$133,TRANSPOSE(SAP_Spreadsheet!$G$716:$BN$716))</f>
        <v>0</v>
      </c>
      <c r="AB36" s="496">
        <f t="array" aca="1" ref="AB36" ca="1">SUMPRODUCT(AB$74:AB$133,TRANSPOSE(SAP_Spreadsheet!$G$716:$BN$716))</f>
        <v>0</v>
      </c>
      <c r="AC36" s="496">
        <f t="array" aca="1" ref="AC36" ca="1">SUMPRODUCT(AC$74:AC$133,TRANSPOSE(SAP_Spreadsheet!$G$716:$BN$716))</f>
        <v>0</v>
      </c>
      <c r="AD36" s="496">
        <f t="array" aca="1" ref="AD36" ca="1">SUMPRODUCT(AD$74:AD$133,TRANSPOSE(SAP_Spreadsheet!$G$716:$BN$716))</f>
        <v>0</v>
      </c>
      <c r="AE36" s="496">
        <f t="array" aca="1" ref="AE36" ca="1">SUMPRODUCT(AE$74:AE$133,TRANSPOSE(SAP_Spreadsheet!$G$716:$BN$716))</f>
        <v>0</v>
      </c>
      <c r="AF36" s="496">
        <f t="array" aca="1" ref="AF36" ca="1">SUMPRODUCT(AF$74:AF$133,TRANSPOSE(SAP_Spreadsheet!$G$716:$BN$716))</f>
        <v>0</v>
      </c>
      <c r="AG36" s="496">
        <f t="array" aca="1" ref="AG36" ca="1">SUMPRODUCT(AG$74:AG$133,TRANSPOSE(SAP_Spreadsheet!$G$716:$BN$716))</f>
        <v>0</v>
      </c>
      <c r="AH36" s="496">
        <f t="array" aca="1" ref="AH36" ca="1">SUMPRODUCT(AH$74:AH$133,TRANSPOSE(SAP_Spreadsheet!$G$716:$BN$716))</f>
        <v>0</v>
      </c>
      <c r="AI36" s="496">
        <f t="array" aca="1" ref="AI36" ca="1">SUMPRODUCT(AI$74:AI$133,TRANSPOSE(SAP_Spreadsheet!$G$716:$BN$716))</f>
        <v>0</v>
      </c>
      <c r="AJ36" s="496">
        <f t="array" aca="1" ref="AJ36" ca="1">SUMPRODUCT(AJ$74:AJ$133,TRANSPOSE(SAP_Spreadsheet!$G$716:$BN$716))</f>
        <v>0</v>
      </c>
      <c r="AK36" s="496">
        <f t="array" aca="1" ref="AK36" ca="1">SUMPRODUCT(AK$74:AK$133,TRANSPOSE(SAP_Spreadsheet!$G$716:$BN$716))</f>
        <v>0</v>
      </c>
      <c r="AL36" s="496">
        <f t="array" aca="1" ref="AL36" ca="1">SUMPRODUCT(AL$74:AL$133,TRANSPOSE(SAP_Spreadsheet!$G$716:$BN$716))</f>
        <v>0</v>
      </c>
      <c r="AM36" s="496">
        <f t="array" aca="1" ref="AM36" ca="1">SUMPRODUCT(AM$74:AM$133,TRANSPOSE(SAP_Spreadsheet!$G$716:$BN$716))</f>
        <v>0</v>
      </c>
      <c r="AN36" s="496">
        <f t="array" aca="1" ref="AN36" ca="1">SUMPRODUCT(AN$74:AN$133,TRANSPOSE(SAP_Spreadsheet!$G$716:$BN$716))</f>
        <v>0</v>
      </c>
      <c r="AO36" s="496">
        <f t="array" aca="1" ref="AO36" ca="1">SUMPRODUCT(AO$74:AO$133,TRANSPOSE(SAP_Spreadsheet!$G$716:$BN$716))</f>
        <v>0</v>
      </c>
      <c r="AP36" s="496">
        <f t="array" aca="1" ref="AP36" ca="1">SUMPRODUCT(AP$74:AP$133,TRANSPOSE(SAP_Spreadsheet!$G$716:$BN$716))</f>
        <v>0</v>
      </c>
      <c r="AQ36" s="496">
        <f t="array" aca="1" ref="AQ36" ca="1">SUMPRODUCT(AQ$74:AQ$133,TRANSPOSE(SAP_Spreadsheet!$G$716:$BN$716))</f>
        <v>0</v>
      </c>
      <c r="AR36" s="496">
        <f t="array" aca="1" ref="AR36" ca="1">SUMPRODUCT(AR$74:AR$133,TRANSPOSE(SAP_Spreadsheet!$G$716:$BN$716))</f>
        <v>0</v>
      </c>
      <c r="AS36" s="496">
        <f t="array" aca="1" ref="AS36" ca="1">SUMPRODUCT(AS$74:AS$133,TRANSPOSE(SAP_Spreadsheet!$G$716:$BN$716))</f>
        <v>0</v>
      </c>
      <c r="AT36" s="496">
        <f t="array" aca="1" ref="AT36" ca="1">SUMPRODUCT(AT$74:AT$133,TRANSPOSE(SAP_Spreadsheet!$G$716:$BN$716))</f>
        <v>0</v>
      </c>
      <c r="AU36" s="496">
        <f t="array" aca="1" ref="AU36" ca="1">SUMPRODUCT(AU$74:AU$133,TRANSPOSE(SAP_Spreadsheet!$G$716:$BN$716))</f>
        <v>0</v>
      </c>
      <c r="AV36" s="496">
        <f t="array" aca="1" ref="AV36" ca="1">SUMPRODUCT(AV$74:AV$133,TRANSPOSE(SAP_Spreadsheet!$G$716:$BN$716))</f>
        <v>0</v>
      </c>
      <c r="AW36" s="496">
        <f t="array" aca="1" ref="AW36" ca="1">SUMPRODUCT(AW$74:AW$133,TRANSPOSE(SAP_Spreadsheet!$G$716:$BN$716))</f>
        <v>0</v>
      </c>
      <c r="AX36" s="496">
        <f t="array" aca="1" ref="AX36" ca="1">SUMPRODUCT(AX$74:AX$133,TRANSPOSE(SAP_Spreadsheet!$G$716:$BN$716))</f>
        <v>0</v>
      </c>
      <c r="AY36" s="496">
        <f t="array" aca="1" ref="AY36" ca="1">SUMPRODUCT(AY$74:AY$133,TRANSPOSE(SAP_Spreadsheet!$G$716:$BN$716))</f>
        <v>0</v>
      </c>
      <c r="AZ36" s="496">
        <f t="array" aca="1" ref="AZ36" ca="1">SUMPRODUCT(AZ$74:AZ$133,TRANSPOSE(SAP_Spreadsheet!$G$716:$BN$716))</f>
        <v>0</v>
      </c>
      <c r="BA36" s="496">
        <f t="array" aca="1" ref="BA36" ca="1">SUMPRODUCT(BA$74:BA$133,TRANSPOSE(SAP_Spreadsheet!$G$716:$BN$716))</f>
        <v>0</v>
      </c>
      <c r="BB36" s="496">
        <f t="array" aca="1" ref="BB36" ca="1">SUMPRODUCT(BB$74:BB$133,TRANSPOSE(SAP_Spreadsheet!$G$716:$BN$716))</f>
        <v>0</v>
      </c>
      <c r="BC36" s="496">
        <f t="array" aca="1" ref="BC36" ca="1">SUMPRODUCT(BC$74:BC$133,TRANSPOSE(SAP_Spreadsheet!$G$716:$BN$716))</f>
        <v>0</v>
      </c>
      <c r="BD36" s="496">
        <f t="array" aca="1" ref="BD36" ca="1">SUMPRODUCT(BD$74:BD$133,TRANSPOSE(SAP_Spreadsheet!$G$716:$BN$716))</f>
        <v>0</v>
      </c>
      <c r="BE36" s="496">
        <f t="array" aca="1" ref="BE36" ca="1">SUMPRODUCT(BE$74:BE$133,TRANSPOSE(SAP_Spreadsheet!$G$716:$BN$716))</f>
        <v>0</v>
      </c>
      <c r="BF36" s="496">
        <f t="array" aca="1" ref="BF36" ca="1">SUMPRODUCT(BF$74:BF$133,TRANSPOSE(SAP_Spreadsheet!$G$716:$BN$716))</f>
        <v>0</v>
      </c>
      <c r="BG36" s="496">
        <f t="array" aca="1" ref="BG36" ca="1">SUMPRODUCT(BG$74:BG$133,TRANSPOSE(SAP_Spreadsheet!$G$716:$BN$716))</f>
        <v>0</v>
      </c>
      <c r="BH36" s="496">
        <f t="array" aca="1" ref="BH36" ca="1">SUMPRODUCT(BH$74:BH$133,TRANSPOSE(SAP_Spreadsheet!$G$716:$BN$716))</f>
        <v>0</v>
      </c>
      <c r="BI36" s="496">
        <f t="array" aca="1" ref="BI36" ca="1">SUMPRODUCT(BI$74:BI$133,TRANSPOSE(SAP_Spreadsheet!$G$716:$BN$716))</f>
        <v>0</v>
      </c>
      <c r="BJ36" s="496">
        <f t="array" aca="1" ref="BJ36" ca="1">SUMPRODUCT(BJ$74:BJ$133,TRANSPOSE(SAP_Spreadsheet!$G$716:$BN$716))</f>
        <v>0</v>
      </c>
    </row>
    <row r="37" spans="2:63" s="489" customFormat="1" x14ac:dyDescent="0.15">
      <c r="B37" s="495" t="s">
        <v>521</v>
      </c>
      <c r="C37" s="496">
        <f t="array" aca="1" ref="C37" ca="1">SUMPRODUCT(C$74:C$133,TRANSPOSE(SAP_Spreadsheet!$G$717:$BN$717))</f>
        <v>0</v>
      </c>
      <c r="D37" s="496">
        <f t="array" aca="1" ref="D37" ca="1">SUMPRODUCT(D$74:D$133,TRANSPOSE(SAP_Spreadsheet!$G$717:$BN$717))</f>
        <v>0</v>
      </c>
      <c r="E37" s="496">
        <f t="array" aca="1" ref="E37" ca="1">SUMPRODUCT(E$74:E$133,TRANSPOSE(SAP_Spreadsheet!$G$717:$BN$717))</f>
        <v>0</v>
      </c>
      <c r="F37" s="496">
        <f t="array" aca="1" ref="F37" ca="1">SUMPRODUCT(F$74:F$133,TRANSPOSE(SAP_Spreadsheet!$G$717:$BN$717))</f>
        <v>0</v>
      </c>
      <c r="G37" s="496">
        <f t="array" aca="1" ref="G37" ca="1">SUMPRODUCT(G$74:G$133,TRANSPOSE(SAP_Spreadsheet!$G$717:$BN$717))</f>
        <v>0</v>
      </c>
      <c r="H37" s="496">
        <f t="array" aca="1" ref="H37" ca="1">SUMPRODUCT(H$74:H$133,TRANSPOSE(SAP_Spreadsheet!$G$717:$BN$717))</f>
        <v>0</v>
      </c>
      <c r="I37" s="496">
        <f t="array" aca="1" ref="I37" ca="1">SUMPRODUCT(I$74:I$133,TRANSPOSE(SAP_Spreadsheet!$G$717:$BN$717))</f>
        <v>0</v>
      </c>
      <c r="J37" s="496">
        <f t="array" aca="1" ref="J37" ca="1">SUMPRODUCT(J$74:J$133,TRANSPOSE(SAP_Spreadsheet!$G$717:$BN$717))</f>
        <v>0</v>
      </c>
      <c r="K37" s="496">
        <f t="array" aca="1" ref="K37" ca="1">SUMPRODUCT(K$74:K$133,TRANSPOSE(SAP_Spreadsheet!$G$717:$BN$717))</f>
        <v>0</v>
      </c>
      <c r="L37" s="496">
        <f t="array" aca="1" ref="L37" ca="1">SUMPRODUCT(L$74:L$133,TRANSPOSE(SAP_Spreadsheet!$G$717:$BN$717))</f>
        <v>0</v>
      </c>
      <c r="M37" s="496">
        <f t="array" aca="1" ref="M37" ca="1">SUMPRODUCT(M$74:M$133,TRANSPOSE(SAP_Spreadsheet!$G$717:$BN$717))</f>
        <v>0</v>
      </c>
      <c r="N37" s="496">
        <f t="array" aca="1" ref="N37" ca="1">SUMPRODUCT(N$74:N$133,TRANSPOSE(SAP_Spreadsheet!$G$717:$BN$717))</f>
        <v>0</v>
      </c>
      <c r="O37" s="496">
        <f t="array" aca="1" ref="O37" ca="1">SUMPRODUCT(O$74:O$133,TRANSPOSE(SAP_Spreadsheet!$G$717:$BN$717))</f>
        <v>0</v>
      </c>
      <c r="P37" s="496">
        <f t="array" aca="1" ref="P37" ca="1">SUMPRODUCT(P$74:P$133,TRANSPOSE(SAP_Spreadsheet!$G$717:$BN$717))</f>
        <v>0</v>
      </c>
      <c r="Q37" s="496">
        <f t="array" aca="1" ref="Q37" ca="1">SUMPRODUCT(Q$74:Q$133,TRANSPOSE(SAP_Spreadsheet!$G$717:$BN$717))</f>
        <v>0</v>
      </c>
      <c r="R37" s="496">
        <f t="array" aca="1" ref="R37" ca="1">SUMPRODUCT(R$74:R$133,TRANSPOSE(SAP_Spreadsheet!$G$717:$BN$717))</f>
        <v>0</v>
      </c>
      <c r="S37" s="496">
        <f t="array" aca="1" ref="S37" ca="1">SUMPRODUCT(S$74:S$133,TRANSPOSE(SAP_Spreadsheet!$G$717:$BN$717))</f>
        <v>0</v>
      </c>
      <c r="T37" s="496">
        <f t="array" aca="1" ref="T37" ca="1">SUMPRODUCT(T$74:T$133,TRANSPOSE(SAP_Spreadsheet!$G$717:$BN$717))</f>
        <v>0</v>
      </c>
      <c r="U37" s="496">
        <f t="array" aca="1" ref="U37" ca="1">SUMPRODUCT(U$74:U$133,TRANSPOSE(SAP_Spreadsheet!$G$717:$BN$717))</f>
        <v>0</v>
      </c>
      <c r="V37" s="496">
        <f t="array" aca="1" ref="V37" ca="1">SUMPRODUCT(V$74:V$133,TRANSPOSE(SAP_Spreadsheet!$G$717:$BN$717))</f>
        <v>0</v>
      </c>
      <c r="W37" s="496">
        <f t="array" aca="1" ref="W37" ca="1">SUMPRODUCT(W$74:W$133,TRANSPOSE(SAP_Spreadsheet!$G$717:$BN$717))</f>
        <v>0</v>
      </c>
      <c r="X37" s="496">
        <f t="array" aca="1" ref="X37" ca="1">SUMPRODUCT(X$74:X$133,TRANSPOSE(SAP_Spreadsheet!$G$717:$BN$717))</f>
        <v>0</v>
      </c>
      <c r="Y37" s="496">
        <f t="array" aca="1" ref="Y37" ca="1">SUMPRODUCT(Y$74:Y$133,TRANSPOSE(SAP_Spreadsheet!$G$717:$BN$717))</f>
        <v>0</v>
      </c>
      <c r="Z37" s="496">
        <f t="array" aca="1" ref="Z37" ca="1">SUMPRODUCT(Z$74:Z$133,TRANSPOSE(SAP_Spreadsheet!$G$717:$BN$717))</f>
        <v>0</v>
      </c>
      <c r="AA37" s="496">
        <f t="array" aca="1" ref="AA37" ca="1">SUMPRODUCT(AA$74:AA$133,TRANSPOSE(SAP_Spreadsheet!$G$717:$BN$717))</f>
        <v>0</v>
      </c>
      <c r="AB37" s="496">
        <f t="array" aca="1" ref="AB37" ca="1">SUMPRODUCT(AB$74:AB$133,TRANSPOSE(SAP_Spreadsheet!$G$717:$BN$717))</f>
        <v>0</v>
      </c>
      <c r="AC37" s="496">
        <f t="array" aca="1" ref="AC37" ca="1">SUMPRODUCT(AC$74:AC$133,TRANSPOSE(SAP_Spreadsheet!$G$717:$BN$717))</f>
        <v>0</v>
      </c>
      <c r="AD37" s="496">
        <f t="array" aca="1" ref="AD37" ca="1">SUMPRODUCT(AD$74:AD$133,TRANSPOSE(SAP_Spreadsheet!$G$717:$BN$717))</f>
        <v>0</v>
      </c>
      <c r="AE37" s="496">
        <f t="array" aca="1" ref="AE37" ca="1">SUMPRODUCT(AE$74:AE$133,TRANSPOSE(SAP_Spreadsheet!$G$717:$BN$717))</f>
        <v>0</v>
      </c>
      <c r="AF37" s="496">
        <f t="array" aca="1" ref="AF37" ca="1">SUMPRODUCT(AF$74:AF$133,TRANSPOSE(SAP_Spreadsheet!$G$717:$BN$717))</f>
        <v>0</v>
      </c>
      <c r="AG37" s="496">
        <f t="array" aca="1" ref="AG37" ca="1">SUMPRODUCT(AG$74:AG$133,TRANSPOSE(SAP_Spreadsheet!$G$717:$BN$717))</f>
        <v>0</v>
      </c>
      <c r="AH37" s="496">
        <f t="array" aca="1" ref="AH37" ca="1">SUMPRODUCT(AH$74:AH$133,TRANSPOSE(SAP_Spreadsheet!$G$717:$BN$717))</f>
        <v>0</v>
      </c>
      <c r="AI37" s="496">
        <f t="array" aca="1" ref="AI37" ca="1">SUMPRODUCT(AI$74:AI$133,TRANSPOSE(SAP_Spreadsheet!$G$717:$BN$717))</f>
        <v>0</v>
      </c>
      <c r="AJ37" s="496">
        <f t="array" aca="1" ref="AJ37" ca="1">SUMPRODUCT(AJ$74:AJ$133,TRANSPOSE(SAP_Spreadsheet!$G$717:$BN$717))</f>
        <v>0</v>
      </c>
      <c r="AK37" s="496">
        <f t="array" aca="1" ref="AK37" ca="1">SUMPRODUCT(AK$74:AK$133,TRANSPOSE(SAP_Spreadsheet!$G$717:$BN$717))</f>
        <v>0</v>
      </c>
      <c r="AL37" s="496">
        <f t="array" aca="1" ref="AL37" ca="1">SUMPRODUCT(AL$74:AL$133,TRANSPOSE(SAP_Spreadsheet!$G$717:$BN$717))</f>
        <v>0</v>
      </c>
      <c r="AM37" s="496">
        <f t="array" aca="1" ref="AM37" ca="1">SUMPRODUCT(AM$74:AM$133,TRANSPOSE(SAP_Spreadsheet!$G$717:$BN$717))</f>
        <v>0</v>
      </c>
      <c r="AN37" s="496">
        <f t="array" aca="1" ref="AN37" ca="1">SUMPRODUCT(AN$74:AN$133,TRANSPOSE(SAP_Spreadsheet!$G$717:$BN$717))</f>
        <v>0</v>
      </c>
      <c r="AO37" s="496">
        <f t="array" aca="1" ref="AO37" ca="1">SUMPRODUCT(AO$74:AO$133,TRANSPOSE(SAP_Spreadsheet!$G$717:$BN$717))</f>
        <v>0</v>
      </c>
      <c r="AP37" s="496">
        <f t="array" aca="1" ref="AP37" ca="1">SUMPRODUCT(AP$74:AP$133,TRANSPOSE(SAP_Spreadsheet!$G$717:$BN$717))</f>
        <v>0</v>
      </c>
      <c r="AQ37" s="496">
        <f t="array" aca="1" ref="AQ37" ca="1">SUMPRODUCT(AQ$74:AQ$133,TRANSPOSE(SAP_Spreadsheet!$G$717:$BN$717))</f>
        <v>0</v>
      </c>
      <c r="AR37" s="496">
        <f t="array" aca="1" ref="AR37" ca="1">SUMPRODUCT(AR$74:AR$133,TRANSPOSE(SAP_Spreadsheet!$G$717:$BN$717))</f>
        <v>0</v>
      </c>
      <c r="AS37" s="496">
        <f t="array" aca="1" ref="AS37" ca="1">SUMPRODUCT(AS$74:AS$133,TRANSPOSE(SAP_Spreadsheet!$G$717:$BN$717))</f>
        <v>0</v>
      </c>
      <c r="AT37" s="496">
        <f t="array" aca="1" ref="AT37" ca="1">SUMPRODUCT(AT$74:AT$133,TRANSPOSE(SAP_Spreadsheet!$G$717:$BN$717))</f>
        <v>0</v>
      </c>
      <c r="AU37" s="496">
        <f t="array" aca="1" ref="AU37" ca="1">SUMPRODUCT(AU$74:AU$133,TRANSPOSE(SAP_Spreadsheet!$G$717:$BN$717))</f>
        <v>0</v>
      </c>
      <c r="AV37" s="496">
        <f t="array" aca="1" ref="AV37" ca="1">SUMPRODUCT(AV$74:AV$133,TRANSPOSE(SAP_Spreadsheet!$G$717:$BN$717))</f>
        <v>0</v>
      </c>
      <c r="AW37" s="496">
        <f t="array" aca="1" ref="AW37" ca="1">SUMPRODUCT(AW$74:AW$133,TRANSPOSE(SAP_Spreadsheet!$G$717:$BN$717))</f>
        <v>0</v>
      </c>
      <c r="AX37" s="496">
        <f t="array" aca="1" ref="AX37" ca="1">SUMPRODUCT(AX$74:AX$133,TRANSPOSE(SAP_Spreadsheet!$G$717:$BN$717))</f>
        <v>0</v>
      </c>
      <c r="AY37" s="496">
        <f t="array" aca="1" ref="AY37" ca="1">SUMPRODUCT(AY$74:AY$133,TRANSPOSE(SAP_Spreadsheet!$G$717:$BN$717))</f>
        <v>0</v>
      </c>
      <c r="AZ37" s="496">
        <f t="array" aca="1" ref="AZ37" ca="1">SUMPRODUCT(AZ$74:AZ$133,TRANSPOSE(SAP_Spreadsheet!$G$717:$BN$717))</f>
        <v>0</v>
      </c>
      <c r="BA37" s="496">
        <f t="array" aca="1" ref="BA37" ca="1">SUMPRODUCT(BA$74:BA$133,TRANSPOSE(SAP_Spreadsheet!$G$717:$BN$717))</f>
        <v>0</v>
      </c>
      <c r="BB37" s="496">
        <f t="array" aca="1" ref="BB37" ca="1">SUMPRODUCT(BB$74:BB$133,TRANSPOSE(SAP_Spreadsheet!$G$717:$BN$717))</f>
        <v>0</v>
      </c>
      <c r="BC37" s="496">
        <f t="array" aca="1" ref="BC37" ca="1">SUMPRODUCT(BC$74:BC$133,TRANSPOSE(SAP_Spreadsheet!$G$717:$BN$717))</f>
        <v>0</v>
      </c>
      <c r="BD37" s="496">
        <f t="array" aca="1" ref="BD37" ca="1">SUMPRODUCT(BD$74:BD$133,TRANSPOSE(SAP_Spreadsheet!$G$717:$BN$717))</f>
        <v>0</v>
      </c>
      <c r="BE37" s="496">
        <f t="array" aca="1" ref="BE37" ca="1">SUMPRODUCT(BE$74:BE$133,TRANSPOSE(SAP_Spreadsheet!$G$717:$BN$717))</f>
        <v>0</v>
      </c>
      <c r="BF37" s="496">
        <f t="array" aca="1" ref="BF37" ca="1">SUMPRODUCT(BF$74:BF$133,TRANSPOSE(SAP_Spreadsheet!$G$717:$BN$717))</f>
        <v>0</v>
      </c>
      <c r="BG37" s="496">
        <f t="array" aca="1" ref="BG37" ca="1">SUMPRODUCT(BG$74:BG$133,TRANSPOSE(SAP_Spreadsheet!$G$717:$BN$717))</f>
        <v>0</v>
      </c>
      <c r="BH37" s="496">
        <f t="array" aca="1" ref="BH37" ca="1">SUMPRODUCT(BH$74:BH$133,TRANSPOSE(SAP_Spreadsheet!$G$717:$BN$717))</f>
        <v>0</v>
      </c>
      <c r="BI37" s="496">
        <f t="array" aca="1" ref="BI37" ca="1">SUMPRODUCT(BI$74:BI$133,TRANSPOSE(SAP_Spreadsheet!$G$717:$BN$717))</f>
        <v>0</v>
      </c>
      <c r="BJ37" s="496">
        <f t="array" aca="1" ref="BJ37" ca="1">SUMPRODUCT(BJ$74:BJ$133,TRANSPOSE(SAP_Spreadsheet!$G$717:$BN$717))</f>
        <v>0</v>
      </c>
    </row>
    <row r="38" spans="2:63" s="489" customFormat="1" x14ac:dyDescent="0.15">
      <c r="B38" s="495" t="s">
        <v>522</v>
      </c>
      <c r="C38" s="496">
        <f t="array" aca="1" ref="C38" ca="1">SUMPRODUCT(C$74:C$133,TRANSPOSE(SAP_Spreadsheet!$G$718:$BN$718))</f>
        <v>0</v>
      </c>
      <c r="D38" s="496">
        <f t="array" aca="1" ref="D38" ca="1">SUMPRODUCT(D$74:D$133,TRANSPOSE(SAP_Spreadsheet!$G$718:$BN$718))</f>
        <v>0</v>
      </c>
      <c r="E38" s="496">
        <f t="array" aca="1" ref="E38" ca="1">SUMPRODUCT(E$74:E$133,TRANSPOSE(SAP_Spreadsheet!$G$718:$BN$718))</f>
        <v>0</v>
      </c>
      <c r="F38" s="496">
        <f t="array" aca="1" ref="F38" ca="1">SUMPRODUCT(F$74:F$133,TRANSPOSE(SAP_Spreadsheet!$G$718:$BN$718))</f>
        <v>0</v>
      </c>
      <c r="G38" s="496">
        <f t="array" aca="1" ref="G38" ca="1">SUMPRODUCT(G$74:G$133,TRANSPOSE(SAP_Spreadsheet!$G$718:$BN$718))</f>
        <v>0</v>
      </c>
      <c r="H38" s="496">
        <f t="array" aca="1" ref="H38" ca="1">SUMPRODUCT(H$74:H$133,TRANSPOSE(SAP_Spreadsheet!$G$718:$BN$718))</f>
        <v>0</v>
      </c>
      <c r="I38" s="496">
        <f t="array" aca="1" ref="I38" ca="1">SUMPRODUCT(I$74:I$133,TRANSPOSE(SAP_Spreadsheet!$G$718:$BN$718))</f>
        <v>0</v>
      </c>
      <c r="J38" s="496">
        <f t="array" aca="1" ref="J38" ca="1">SUMPRODUCT(J$74:J$133,TRANSPOSE(SAP_Spreadsheet!$G$718:$BN$718))</f>
        <v>0</v>
      </c>
      <c r="K38" s="496">
        <f t="array" aca="1" ref="K38" ca="1">SUMPRODUCT(K$74:K$133,TRANSPOSE(SAP_Spreadsheet!$G$718:$BN$718))</f>
        <v>0</v>
      </c>
      <c r="L38" s="496">
        <f t="array" aca="1" ref="L38" ca="1">SUMPRODUCT(L$74:L$133,TRANSPOSE(SAP_Spreadsheet!$G$718:$BN$718))</f>
        <v>0</v>
      </c>
      <c r="M38" s="496">
        <f t="array" aca="1" ref="M38" ca="1">SUMPRODUCT(M$74:M$133,TRANSPOSE(SAP_Spreadsheet!$G$718:$BN$718))</f>
        <v>0</v>
      </c>
      <c r="N38" s="496">
        <f t="array" aca="1" ref="N38" ca="1">SUMPRODUCT(N$74:N$133,TRANSPOSE(SAP_Spreadsheet!$G$718:$BN$718))</f>
        <v>0</v>
      </c>
      <c r="O38" s="496">
        <f t="array" aca="1" ref="O38" ca="1">SUMPRODUCT(O$74:O$133,TRANSPOSE(SAP_Spreadsheet!$G$718:$BN$718))</f>
        <v>0</v>
      </c>
      <c r="P38" s="496">
        <f t="array" aca="1" ref="P38" ca="1">SUMPRODUCT(P$74:P$133,TRANSPOSE(SAP_Spreadsheet!$G$718:$BN$718))</f>
        <v>0</v>
      </c>
      <c r="Q38" s="496">
        <f t="array" aca="1" ref="Q38" ca="1">SUMPRODUCT(Q$74:Q$133,TRANSPOSE(SAP_Spreadsheet!$G$718:$BN$718))</f>
        <v>0</v>
      </c>
      <c r="R38" s="496">
        <f t="array" aca="1" ref="R38" ca="1">SUMPRODUCT(R$74:R$133,TRANSPOSE(SAP_Spreadsheet!$G$718:$BN$718))</f>
        <v>0</v>
      </c>
      <c r="S38" s="496">
        <f t="array" aca="1" ref="S38" ca="1">SUMPRODUCT(S$74:S$133,TRANSPOSE(SAP_Spreadsheet!$G$718:$BN$718))</f>
        <v>0</v>
      </c>
      <c r="T38" s="496">
        <f t="array" aca="1" ref="T38" ca="1">SUMPRODUCT(T$74:T$133,TRANSPOSE(SAP_Spreadsheet!$G$718:$BN$718))</f>
        <v>0</v>
      </c>
      <c r="U38" s="496">
        <f t="array" aca="1" ref="U38" ca="1">SUMPRODUCT(U$74:U$133,TRANSPOSE(SAP_Spreadsheet!$G$718:$BN$718))</f>
        <v>0</v>
      </c>
      <c r="V38" s="496">
        <f t="array" aca="1" ref="V38" ca="1">SUMPRODUCT(V$74:V$133,TRANSPOSE(SAP_Spreadsheet!$G$718:$BN$718))</f>
        <v>0</v>
      </c>
      <c r="W38" s="496">
        <f t="array" aca="1" ref="W38" ca="1">SUMPRODUCT(W$74:W$133,TRANSPOSE(SAP_Spreadsheet!$G$718:$BN$718))</f>
        <v>0</v>
      </c>
      <c r="X38" s="496">
        <f t="array" aca="1" ref="X38" ca="1">SUMPRODUCT(X$74:X$133,TRANSPOSE(SAP_Spreadsheet!$G$718:$BN$718))</f>
        <v>0</v>
      </c>
      <c r="Y38" s="496">
        <f t="array" aca="1" ref="Y38" ca="1">SUMPRODUCT(Y$74:Y$133,TRANSPOSE(SAP_Spreadsheet!$G$718:$BN$718))</f>
        <v>0</v>
      </c>
      <c r="Z38" s="496">
        <f t="array" aca="1" ref="Z38" ca="1">SUMPRODUCT(Z$74:Z$133,TRANSPOSE(SAP_Spreadsheet!$G$718:$BN$718))</f>
        <v>0</v>
      </c>
      <c r="AA38" s="496">
        <f t="array" aca="1" ref="AA38" ca="1">SUMPRODUCT(AA$74:AA$133,TRANSPOSE(SAP_Spreadsheet!$G$718:$BN$718))</f>
        <v>0</v>
      </c>
      <c r="AB38" s="496">
        <f t="array" aca="1" ref="AB38" ca="1">SUMPRODUCT(AB$74:AB$133,TRANSPOSE(SAP_Spreadsheet!$G$718:$BN$718))</f>
        <v>0</v>
      </c>
      <c r="AC38" s="496">
        <f t="array" aca="1" ref="AC38" ca="1">SUMPRODUCT(AC$74:AC$133,TRANSPOSE(SAP_Spreadsheet!$G$718:$BN$718))</f>
        <v>0</v>
      </c>
      <c r="AD38" s="496">
        <f t="array" aca="1" ref="AD38" ca="1">SUMPRODUCT(AD$74:AD$133,TRANSPOSE(SAP_Spreadsheet!$G$718:$BN$718))</f>
        <v>0</v>
      </c>
      <c r="AE38" s="496">
        <f t="array" aca="1" ref="AE38" ca="1">SUMPRODUCT(AE$74:AE$133,TRANSPOSE(SAP_Spreadsheet!$G$718:$BN$718))</f>
        <v>0</v>
      </c>
      <c r="AF38" s="496">
        <f t="array" aca="1" ref="AF38" ca="1">SUMPRODUCT(AF$74:AF$133,TRANSPOSE(SAP_Spreadsheet!$G$718:$BN$718))</f>
        <v>0</v>
      </c>
      <c r="AG38" s="496">
        <f t="array" aca="1" ref="AG38" ca="1">SUMPRODUCT(AG$74:AG$133,TRANSPOSE(SAP_Spreadsheet!$G$718:$BN$718))</f>
        <v>0</v>
      </c>
      <c r="AH38" s="496">
        <f t="array" aca="1" ref="AH38" ca="1">SUMPRODUCT(AH$74:AH$133,TRANSPOSE(SAP_Spreadsheet!$G$718:$BN$718))</f>
        <v>0</v>
      </c>
      <c r="AI38" s="496">
        <f t="array" aca="1" ref="AI38" ca="1">SUMPRODUCT(AI$74:AI$133,TRANSPOSE(SAP_Spreadsheet!$G$718:$BN$718))</f>
        <v>0</v>
      </c>
      <c r="AJ38" s="496">
        <f t="array" aca="1" ref="AJ38" ca="1">SUMPRODUCT(AJ$74:AJ$133,TRANSPOSE(SAP_Spreadsheet!$G$718:$BN$718))</f>
        <v>0</v>
      </c>
      <c r="AK38" s="496">
        <f t="array" aca="1" ref="AK38" ca="1">SUMPRODUCT(AK$74:AK$133,TRANSPOSE(SAP_Spreadsheet!$G$718:$BN$718))</f>
        <v>0</v>
      </c>
      <c r="AL38" s="496">
        <f t="array" aca="1" ref="AL38" ca="1">SUMPRODUCT(AL$74:AL$133,TRANSPOSE(SAP_Spreadsheet!$G$718:$BN$718))</f>
        <v>0</v>
      </c>
      <c r="AM38" s="496">
        <f t="array" aca="1" ref="AM38" ca="1">SUMPRODUCT(AM$74:AM$133,TRANSPOSE(SAP_Spreadsheet!$G$718:$BN$718))</f>
        <v>0</v>
      </c>
      <c r="AN38" s="496">
        <f t="array" aca="1" ref="AN38" ca="1">SUMPRODUCT(AN$74:AN$133,TRANSPOSE(SAP_Spreadsheet!$G$718:$BN$718))</f>
        <v>0</v>
      </c>
      <c r="AO38" s="496">
        <f t="array" aca="1" ref="AO38" ca="1">SUMPRODUCT(AO$74:AO$133,TRANSPOSE(SAP_Spreadsheet!$G$718:$BN$718))</f>
        <v>0</v>
      </c>
      <c r="AP38" s="496">
        <f t="array" aca="1" ref="AP38" ca="1">SUMPRODUCT(AP$74:AP$133,TRANSPOSE(SAP_Spreadsheet!$G$718:$BN$718))</f>
        <v>0</v>
      </c>
      <c r="AQ38" s="496">
        <f t="array" aca="1" ref="AQ38" ca="1">SUMPRODUCT(AQ$74:AQ$133,TRANSPOSE(SAP_Spreadsheet!$G$718:$BN$718))</f>
        <v>0</v>
      </c>
      <c r="AR38" s="496">
        <f t="array" aca="1" ref="AR38" ca="1">SUMPRODUCT(AR$74:AR$133,TRANSPOSE(SAP_Spreadsheet!$G$718:$BN$718))</f>
        <v>0</v>
      </c>
      <c r="AS38" s="496">
        <f t="array" aca="1" ref="AS38" ca="1">SUMPRODUCT(AS$74:AS$133,TRANSPOSE(SAP_Spreadsheet!$G$718:$BN$718))</f>
        <v>0</v>
      </c>
      <c r="AT38" s="496">
        <f t="array" aca="1" ref="AT38" ca="1">SUMPRODUCT(AT$74:AT$133,TRANSPOSE(SAP_Spreadsheet!$G$718:$BN$718))</f>
        <v>0</v>
      </c>
      <c r="AU38" s="496">
        <f t="array" aca="1" ref="AU38" ca="1">SUMPRODUCT(AU$74:AU$133,TRANSPOSE(SAP_Spreadsheet!$G$718:$BN$718))</f>
        <v>0</v>
      </c>
      <c r="AV38" s="496">
        <f t="array" aca="1" ref="AV38" ca="1">SUMPRODUCT(AV$74:AV$133,TRANSPOSE(SAP_Spreadsheet!$G$718:$BN$718))</f>
        <v>0</v>
      </c>
      <c r="AW38" s="496">
        <f t="array" aca="1" ref="AW38" ca="1">SUMPRODUCT(AW$74:AW$133,TRANSPOSE(SAP_Spreadsheet!$G$718:$BN$718))</f>
        <v>0</v>
      </c>
      <c r="AX38" s="496">
        <f t="array" aca="1" ref="AX38" ca="1">SUMPRODUCT(AX$74:AX$133,TRANSPOSE(SAP_Spreadsheet!$G$718:$BN$718))</f>
        <v>0</v>
      </c>
      <c r="AY38" s="496">
        <f t="array" aca="1" ref="AY38" ca="1">SUMPRODUCT(AY$74:AY$133,TRANSPOSE(SAP_Spreadsheet!$G$718:$BN$718))</f>
        <v>0</v>
      </c>
      <c r="AZ38" s="496">
        <f t="array" aca="1" ref="AZ38" ca="1">SUMPRODUCT(AZ$74:AZ$133,TRANSPOSE(SAP_Spreadsheet!$G$718:$BN$718))</f>
        <v>0</v>
      </c>
      <c r="BA38" s="496">
        <f t="array" aca="1" ref="BA38" ca="1">SUMPRODUCT(BA$74:BA$133,TRANSPOSE(SAP_Spreadsheet!$G$718:$BN$718))</f>
        <v>0</v>
      </c>
      <c r="BB38" s="496">
        <f t="array" aca="1" ref="BB38" ca="1">SUMPRODUCT(BB$74:BB$133,TRANSPOSE(SAP_Spreadsheet!$G$718:$BN$718))</f>
        <v>0</v>
      </c>
      <c r="BC38" s="496">
        <f t="array" aca="1" ref="BC38" ca="1">SUMPRODUCT(BC$74:BC$133,TRANSPOSE(SAP_Spreadsheet!$G$718:$BN$718))</f>
        <v>0</v>
      </c>
      <c r="BD38" s="496">
        <f t="array" aca="1" ref="BD38" ca="1">SUMPRODUCT(BD$74:BD$133,TRANSPOSE(SAP_Spreadsheet!$G$718:$BN$718))</f>
        <v>0</v>
      </c>
      <c r="BE38" s="496">
        <f t="array" aca="1" ref="BE38" ca="1">SUMPRODUCT(BE$74:BE$133,TRANSPOSE(SAP_Spreadsheet!$G$718:$BN$718))</f>
        <v>0</v>
      </c>
      <c r="BF38" s="496">
        <f t="array" aca="1" ref="BF38" ca="1">SUMPRODUCT(BF$74:BF$133,TRANSPOSE(SAP_Spreadsheet!$G$718:$BN$718))</f>
        <v>0</v>
      </c>
      <c r="BG38" s="496">
        <f t="array" aca="1" ref="BG38" ca="1">SUMPRODUCT(BG$74:BG$133,TRANSPOSE(SAP_Spreadsheet!$G$718:$BN$718))</f>
        <v>0</v>
      </c>
      <c r="BH38" s="496">
        <f t="array" aca="1" ref="BH38" ca="1">SUMPRODUCT(BH$74:BH$133,TRANSPOSE(SAP_Spreadsheet!$G$718:$BN$718))</f>
        <v>0</v>
      </c>
      <c r="BI38" s="496">
        <f t="array" aca="1" ref="BI38" ca="1">SUMPRODUCT(BI$74:BI$133,TRANSPOSE(SAP_Spreadsheet!$G$718:$BN$718))</f>
        <v>0</v>
      </c>
      <c r="BJ38" s="496">
        <f t="array" aca="1" ref="BJ38" ca="1">SUMPRODUCT(BJ$74:BJ$133,TRANSPOSE(SAP_Spreadsheet!$G$718:$BN$718))</f>
        <v>0</v>
      </c>
    </row>
    <row r="39" spans="2:63" s="489" customFormat="1" x14ac:dyDescent="0.15">
      <c r="B39" s="499" t="s">
        <v>217</v>
      </c>
      <c r="C39" s="496">
        <f t="array" aca="1" ref="C39" ca="1">SUMPRODUCT(C$74:C$133,TRANSPOSE(SAP_Spreadsheet!$G$719:$BN$719))</f>
        <v>0</v>
      </c>
      <c r="D39" s="496">
        <f t="array" aca="1" ref="D39" ca="1">SUMPRODUCT(D$74:D$133,TRANSPOSE(SAP_Spreadsheet!$G$719:$BN$719))</f>
        <v>0</v>
      </c>
      <c r="E39" s="496">
        <f t="array" aca="1" ref="E39" ca="1">SUMPRODUCT(E$74:E$133,TRANSPOSE(SAP_Spreadsheet!$G$719:$BN$719))</f>
        <v>0</v>
      </c>
      <c r="F39" s="496">
        <f t="array" aca="1" ref="F39" ca="1">SUMPRODUCT(F$74:F$133,TRANSPOSE(SAP_Spreadsheet!$G$719:$BN$719))</f>
        <v>0</v>
      </c>
      <c r="G39" s="496">
        <f t="array" aca="1" ref="G39" ca="1">SUMPRODUCT(G$74:G$133,TRANSPOSE(SAP_Spreadsheet!$G$719:$BN$719))</f>
        <v>0</v>
      </c>
      <c r="H39" s="496">
        <f t="array" aca="1" ref="H39" ca="1">SUMPRODUCT(H$74:H$133,TRANSPOSE(SAP_Spreadsheet!$G$719:$BN$719))</f>
        <v>0</v>
      </c>
      <c r="I39" s="496">
        <f t="array" aca="1" ref="I39" ca="1">SUMPRODUCT(I$74:I$133,TRANSPOSE(SAP_Spreadsheet!$G$719:$BN$719))</f>
        <v>0</v>
      </c>
      <c r="J39" s="496">
        <f t="array" aca="1" ref="J39" ca="1">SUMPRODUCT(J$74:J$133,TRANSPOSE(SAP_Spreadsheet!$G$719:$BN$719))</f>
        <v>0</v>
      </c>
      <c r="K39" s="496">
        <f t="array" aca="1" ref="K39" ca="1">SUMPRODUCT(K$74:K$133,TRANSPOSE(SAP_Spreadsheet!$G$719:$BN$719))</f>
        <v>0</v>
      </c>
      <c r="L39" s="496">
        <f t="array" aca="1" ref="L39" ca="1">SUMPRODUCT(L$74:L$133,TRANSPOSE(SAP_Spreadsheet!$G$719:$BN$719))</f>
        <v>0</v>
      </c>
      <c r="M39" s="496">
        <f t="array" aca="1" ref="M39" ca="1">SUMPRODUCT(M$74:M$133,TRANSPOSE(SAP_Spreadsheet!$G$719:$BN$719))</f>
        <v>0</v>
      </c>
      <c r="N39" s="496">
        <f t="array" aca="1" ref="N39" ca="1">SUMPRODUCT(N$74:N$133,TRANSPOSE(SAP_Spreadsheet!$G$719:$BN$719))</f>
        <v>0</v>
      </c>
      <c r="O39" s="496">
        <f t="array" aca="1" ref="O39" ca="1">SUMPRODUCT(O$74:O$133,TRANSPOSE(SAP_Spreadsheet!$G$719:$BN$719))</f>
        <v>0</v>
      </c>
      <c r="P39" s="496">
        <f t="array" aca="1" ref="P39" ca="1">SUMPRODUCT(P$74:P$133,TRANSPOSE(SAP_Spreadsheet!$G$719:$BN$719))</f>
        <v>0</v>
      </c>
      <c r="Q39" s="496">
        <f t="array" aca="1" ref="Q39" ca="1">SUMPRODUCT(Q$74:Q$133,TRANSPOSE(SAP_Spreadsheet!$G$719:$BN$719))</f>
        <v>0</v>
      </c>
      <c r="R39" s="496">
        <f t="array" aca="1" ref="R39" ca="1">SUMPRODUCT(R$74:R$133,TRANSPOSE(SAP_Spreadsheet!$G$719:$BN$719))</f>
        <v>0</v>
      </c>
      <c r="S39" s="496">
        <f t="array" aca="1" ref="S39" ca="1">SUMPRODUCT(S$74:S$133,TRANSPOSE(SAP_Spreadsheet!$G$719:$BN$719))</f>
        <v>0</v>
      </c>
      <c r="T39" s="496">
        <f t="array" aca="1" ref="T39" ca="1">SUMPRODUCT(T$74:T$133,TRANSPOSE(SAP_Spreadsheet!$G$719:$BN$719))</f>
        <v>0</v>
      </c>
      <c r="U39" s="496">
        <f t="array" aca="1" ref="U39" ca="1">SUMPRODUCT(U$74:U$133,TRANSPOSE(SAP_Spreadsheet!$G$719:$BN$719))</f>
        <v>0</v>
      </c>
      <c r="V39" s="496">
        <f t="array" aca="1" ref="V39" ca="1">SUMPRODUCT(V$74:V$133,TRANSPOSE(SAP_Spreadsheet!$G$719:$BN$719))</f>
        <v>0</v>
      </c>
      <c r="W39" s="496">
        <f t="array" aca="1" ref="W39" ca="1">SUMPRODUCT(W$74:W$133,TRANSPOSE(SAP_Spreadsheet!$G$719:$BN$719))</f>
        <v>0</v>
      </c>
      <c r="X39" s="496">
        <f t="array" aca="1" ref="X39" ca="1">SUMPRODUCT(X$74:X$133,TRANSPOSE(SAP_Spreadsheet!$G$719:$BN$719))</f>
        <v>0</v>
      </c>
      <c r="Y39" s="496">
        <f t="array" aca="1" ref="Y39" ca="1">SUMPRODUCT(Y$74:Y$133,TRANSPOSE(SAP_Spreadsheet!$G$719:$BN$719))</f>
        <v>0</v>
      </c>
      <c r="Z39" s="496">
        <f t="array" aca="1" ref="Z39" ca="1">SUMPRODUCT(Z$74:Z$133,TRANSPOSE(SAP_Spreadsheet!$G$719:$BN$719))</f>
        <v>0</v>
      </c>
      <c r="AA39" s="496">
        <f t="array" aca="1" ref="AA39" ca="1">SUMPRODUCT(AA$74:AA$133,TRANSPOSE(SAP_Spreadsheet!$G$719:$BN$719))</f>
        <v>0</v>
      </c>
      <c r="AB39" s="496">
        <f t="array" aca="1" ref="AB39" ca="1">SUMPRODUCT(AB$74:AB$133,TRANSPOSE(SAP_Spreadsheet!$G$719:$BN$719))</f>
        <v>0</v>
      </c>
      <c r="AC39" s="496">
        <f t="array" aca="1" ref="AC39" ca="1">SUMPRODUCT(AC$74:AC$133,TRANSPOSE(SAP_Spreadsheet!$G$719:$BN$719))</f>
        <v>0</v>
      </c>
      <c r="AD39" s="496">
        <f t="array" aca="1" ref="AD39" ca="1">SUMPRODUCT(AD$74:AD$133,TRANSPOSE(SAP_Spreadsheet!$G$719:$BN$719))</f>
        <v>0</v>
      </c>
      <c r="AE39" s="496">
        <f t="array" aca="1" ref="AE39" ca="1">SUMPRODUCT(AE$74:AE$133,TRANSPOSE(SAP_Spreadsheet!$G$719:$BN$719))</f>
        <v>0</v>
      </c>
      <c r="AF39" s="496">
        <f t="array" aca="1" ref="AF39" ca="1">SUMPRODUCT(AF$74:AF$133,TRANSPOSE(SAP_Spreadsheet!$G$719:$BN$719))</f>
        <v>0</v>
      </c>
      <c r="AG39" s="496">
        <f t="array" aca="1" ref="AG39" ca="1">SUMPRODUCT(AG$74:AG$133,TRANSPOSE(SAP_Spreadsheet!$G$719:$BN$719))</f>
        <v>0</v>
      </c>
      <c r="AH39" s="496">
        <f t="array" aca="1" ref="AH39" ca="1">SUMPRODUCT(AH$74:AH$133,TRANSPOSE(SAP_Spreadsheet!$G$719:$BN$719))</f>
        <v>0</v>
      </c>
      <c r="AI39" s="496">
        <f t="array" aca="1" ref="AI39" ca="1">SUMPRODUCT(AI$74:AI$133,TRANSPOSE(SAP_Spreadsheet!$G$719:$BN$719))</f>
        <v>0</v>
      </c>
      <c r="AJ39" s="496">
        <f t="array" aca="1" ref="AJ39" ca="1">SUMPRODUCT(AJ$74:AJ$133,TRANSPOSE(SAP_Spreadsheet!$G$719:$BN$719))</f>
        <v>0</v>
      </c>
      <c r="AK39" s="496">
        <f t="array" aca="1" ref="AK39" ca="1">SUMPRODUCT(AK$74:AK$133,TRANSPOSE(SAP_Spreadsheet!$G$719:$BN$719))</f>
        <v>0</v>
      </c>
      <c r="AL39" s="496">
        <f t="array" aca="1" ref="AL39" ca="1">SUMPRODUCT(AL$74:AL$133,TRANSPOSE(SAP_Spreadsheet!$G$719:$BN$719))</f>
        <v>0</v>
      </c>
      <c r="AM39" s="496">
        <f t="array" aca="1" ref="AM39" ca="1">SUMPRODUCT(AM$74:AM$133,TRANSPOSE(SAP_Spreadsheet!$G$719:$BN$719))</f>
        <v>0</v>
      </c>
      <c r="AN39" s="496">
        <f t="array" aca="1" ref="AN39" ca="1">SUMPRODUCT(AN$74:AN$133,TRANSPOSE(SAP_Spreadsheet!$G$719:$BN$719))</f>
        <v>0</v>
      </c>
      <c r="AO39" s="496">
        <f t="array" aca="1" ref="AO39" ca="1">SUMPRODUCT(AO$74:AO$133,TRANSPOSE(SAP_Spreadsheet!$G$719:$BN$719))</f>
        <v>0</v>
      </c>
      <c r="AP39" s="496">
        <f t="array" aca="1" ref="AP39" ca="1">SUMPRODUCT(AP$74:AP$133,TRANSPOSE(SAP_Spreadsheet!$G$719:$BN$719))</f>
        <v>0</v>
      </c>
      <c r="AQ39" s="496">
        <f t="array" aca="1" ref="AQ39" ca="1">SUMPRODUCT(AQ$74:AQ$133,TRANSPOSE(SAP_Spreadsheet!$G$719:$BN$719))</f>
        <v>0</v>
      </c>
      <c r="AR39" s="496">
        <f t="array" aca="1" ref="AR39" ca="1">SUMPRODUCT(AR$74:AR$133,TRANSPOSE(SAP_Spreadsheet!$G$719:$BN$719))</f>
        <v>0</v>
      </c>
      <c r="AS39" s="496">
        <f t="array" aca="1" ref="AS39" ca="1">SUMPRODUCT(AS$74:AS$133,TRANSPOSE(SAP_Spreadsheet!$G$719:$BN$719))</f>
        <v>0</v>
      </c>
      <c r="AT39" s="496">
        <f t="array" aca="1" ref="AT39" ca="1">SUMPRODUCT(AT$74:AT$133,TRANSPOSE(SAP_Spreadsheet!$G$719:$BN$719))</f>
        <v>0</v>
      </c>
      <c r="AU39" s="496">
        <f t="array" aca="1" ref="AU39" ca="1">SUMPRODUCT(AU$74:AU$133,TRANSPOSE(SAP_Spreadsheet!$G$719:$BN$719))</f>
        <v>0</v>
      </c>
      <c r="AV39" s="496">
        <f t="array" aca="1" ref="AV39" ca="1">SUMPRODUCT(AV$74:AV$133,TRANSPOSE(SAP_Spreadsheet!$G$719:$BN$719))</f>
        <v>0</v>
      </c>
      <c r="AW39" s="496">
        <f t="array" aca="1" ref="AW39" ca="1">SUMPRODUCT(AW$74:AW$133,TRANSPOSE(SAP_Spreadsheet!$G$719:$BN$719))</f>
        <v>0</v>
      </c>
      <c r="AX39" s="496">
        <f t="array" aca="1" ref="AX39" ca="1">SUMPRODUCT(AX$74:AX$133,TRANSPOSE(SAP_Spreadsheet!$G$719:$BN$719))</f>
        <v>0</v>
      </c>
      <c r="AY39" s="496">
        <f t="array" aca="1" ref="AY39" ca="1">SUMPRODUCT(AY$74:AY$133,TRANSPOSE(SAP_Spreadsheet!$G$719:$BN$719))</f>
        <v>0</v>
      </c>
      <c r="AZ39" s="496">
        <f t="array" aca="1" ref="AZ39" ca="1">SUMPRODUCT(AZ$74:AZ$133,TRANSPOSE(SAP_Spreadsheet!$G$719:$BN$719))</f>
        <v>0</v>
      </c>
      <c r="BA39" s="496">
        <f t="array" aca="1" ref="BA39" ca="1">SUMPRODUCT(BA$74:BA$133,TRANSPOSE(SAP_Spreadsheet!$G$719:$BN$719))</f>
        <v>0</v>
      </c>
      <c r="BB39" s="496">
        <f t="array" aca="1" ref="BB39" ca="1">SUMPRODUCT(BB$74:BB$133,TRANSPOSE(SAP_Spreadsheet!$G$719:$BN$719))</f>
        <v>0</v>
      </c>
      <c r="BC39" s="496">
        <f t="array" aca="1" ref="BC39" ca="1">SUMPRODUCT(BC$74:BC$133,TRANSPOSE(SAP_Spreadsheet!$G$719:$BN$719))</f>
        <v>0</v>
      </c>
      <c r="BD39" s="496">
        <f t="array" aca="1" ref="BD39" ca="1">SUMPRODUCT(BD$74:BD$133,TRANSPOSE(SAP_Spreadsheet!$G$719:$BN$719))</f>
        <v>0</v>
      </c>
      <c r="BE39" s="496">
        <f t="array" aca="1" ref="BE39" ca="1">SUMPRODUCT(BE$74:BE$133,TRANSPOSE(SAP_Spreadsheet!$G$719:$BN$719))</f>
        <v>0</v>
      </c>
      <c r="BF39" s="496">
        <f t="array" aca="1" ref="BF39" ca="1">SUMPRODUCT(BF$74:BF$133,TRANSPOSE(SAP_Spreadsheet!$G$719:$BN$719))</f>
        <v>0</v>
      </c>
      <c r="BG39" s="496">
        <f t="array" aca="1" ref="BG39" ca="1">SUMPRODUCT(BG$74:BG$133,TRANSPOSE(SAP_Spreadsheet!$G$719:$BN$719))</f>
        <v>0</v>
      </c>
      <c r="BH39" s="496">
        <f t="array" aca="1" ref="BH39" ca="1">SUMPRODUCT(BH$74:BH$133,TRANSPOSE(SAP_Spreadsheet!$G$719:$BN$719))</f>
        <v>0</v>
      </c>
      <c r="BI39" s="496">
        <f t="array" aca="1" ref="BI39" ca="1">SUMPRODUCT(BI$74:BI$133,TRANSPOSE(SAP_Spreadsheet!$G$719:$BN$719))</f>
        <v>0</v>
      </c>
      <c r="BJ39" s="496">
        <f t="array" aca="1" ref="BJ39" ca="1">SUMPRODUCT(BJ$74:BJ$133,TRANSPOSE(SAP_Spreadsheet!$G$719:$BN$719))</f>
        <v>0</v>
      </c>
    </row>
    <row r="40" spans="2:63" s="487" customFormat="1" x14ac:dyDescent="0.15">
      <c r="B40" s="500" t="s">
        <v>219</v>
      </c>
      <c r="C40" s="496">
        <f t="array" aca="1" ref="C40" ca="1">SUMPRODUCT(C$74:C$133,TRANSPOSE(SAP_Spreadsheet!$G$722:$BN$722))</f>
        <v>0</v>
      </c>
      <c r="D40" s="496">
        <f t="array" aca="1" ref="D40" ca="1">SUMPRODUCT(D$74:D$133,TRANSPOSE(SAP_Spreadsheet!$G$722:$BN$722))</f>
        <v>0</v>
      </c>
      <c r="E40" s="496">
        <f t="array" aca="1" ref="E40" ca="1">SUMPRODUCT(E$74:E$133,TRANSPOSE(SAP_Spreadsheet!$G$722:$BN$722))</f>
        <v>0</v>
      </c>
      <c r="F40" s="496">
        <f t="array" aca="1" ref="F40" ca="1">SUMPRODUCT(F$74:F$133,TRANSPOSE(SAP_Spreadsheet!$G$722:$BN$722))</f>
        <v>0</v>
      </c>
      <c r="G40" s="496">
        <f t="array" aca="1" ref="G40" ca="1">SUMPRODUCT(G$74:G$133,TRANSPOSE(SAP_Spreadsheet!$G$722:$BN$722))</f>
        <v>0</v>
      </c>
      <c r="H40" s="496">
        <f t="array" aca="1" ref="H40" ca="1">SUMPRODUCT(H$74:H$133,TRANSPOSE(SAP_Spreadsheet!$G$722:$BN$722))</f>
        <v>0</v>
      </c>
      <c r="I40" s="496">
        <f t="array" aca="1" ref="I40" ca="1">SUMPRODUCT(I$74:I$133,TRANSPOSE(SAP_Spreadsheet!$G$722:$BN$722))</f>
        <v>0</v>
      </c>
      <c r="J40" s="496">
        <f t="array" aca="1" ref="J40" ca="1">SUMPRODUCT(J$74:J$133,TRANSPOSE(SAP_Spreadsheet!$G$722:$BN$722))</f>
        <v>0</v>
      </c>
      <c r="K40" s="496">
        <f t="array" aca="1" ref="K40" ca="1">SUMPRODUCT(K$74:K$133,TRANSPOSE(SAP_Spreadsheet!$G$722:$BN$722))</f>
        <v>0</v>
      </c>
      <c r="L40" s="496">
        <f t="array" aca="1" ref="L40" ca="1">SUMPRODUCT(L$74:L$133,TRANSPOSE(SAP_Spreadsheet!$G$722:$BN$722))</f>
        <v>0</v>
      </c>
      <c r="M40" s="496">
        <f t="array" aca="1" ref="M40" ca="1">SUMPRODUCT(M$74:M$133,TRANSPOSE(SAP_Spreadsheet!$G$722:$BN$722))</f>
        <v>0</v>
      </c>
      <c r="N40" s="496">
        <f t="array" aca="1" ref="N40" ca="1">SUMPRODUCT(N$74:N$133,TRANSPOSE(SAP_Spreadsheet!$G$722:$BN$722))</f>
        <v>0</v>
      </c>
      <c r="O40" s="496">
        <f t="array" aca="1" ref="O40" ca="1">SUMPRODUCT(O$74:O$133,TRANSPOSE(SAP_Spreadsheet!$G$722:$BN$722))</f>
        <v>0</v>
      </c>
      <c r="P40" s="496">
        <f t="array" aca="1" ref="P40" ca="1">SUMPRODUCT(P$74:P$133,TRANSPOSE(SAP_Spreadsheet!$G$722:$BN$722))</f>
        <v>0</v>
      </c>
      <c r="Q40" s="496">
        <f t="array" aca="1" ref="Q40" ca="1">SUMPRODUCT(Q$74:Q$133,TRANSPOSE(SAP_Spreadsheet!$G$722:$BN$722))</f>
        <v>0</v>
      </c>
      <c r="R40" s="496">
        <f t="array" aca="1" ref="R40" ca="1">SUMPRODUCT(R$74:R$133,TRANSPOSE(SAP_Spreadsheet!$G$722:$BN$722))</f>
        <v>0</v>
      </c>
      <c r="S40" s="496">
        <f t="array" aca="1" ref="S40" ca="1">SUMPRODUCT(S$74:S$133,TRANSPOSE(SAP_Spreadsheet!$G$722:$BN$722))</f>
        <v>0</v>
      </c>
      <c r="T40" s="496">
        <f t="array" aca="1" ref="T40" ca="1">SUMPRODUCT(T$74:T$133,TRANSPOSE(SAP_Spreadsheet!$G$722:$BN$722))</f>
        <v>0</v>
      </c>
      <c r="U40" s="496">
        <f t="array" aca="1" ref="U40" ca="1">SUMPRODUCT(U$74:U$133,TRANSPOSE(SAP_Spreadsheet!$G$722:$BN$722))</f>
        <v>0</v>
      </c>
      <c r="V40" s="496">
        <f t="array" aca="1" ref="V40" ca="1">SUMPRODUCT(V$74:V$133,TRANSPOSE(SAP_Spreadsheet!$G$722:$BN$722))</f>
        <v>0</v>
      </c>
      <c r="W40" s="496">
        <f t="array" aca="1" ref="W40" ca="1">SUMPRODUCT(W$74:W$133,TRANSPOSE(SAP_Spreadsheet!$G$722:$BN$722))</f>
        <v>0</v>
      </c>
      <c r="X40" s="496">
        <f t="array" aca="1" ref="X40" ca="1">SUMPRODUCT(X$74:X$133,TRANSPOSE(SAP_Spreadsheet!$G$722:$BN$722))</f>
        <v>0</v>
      </c>
      <c r="Y40" s="496">
        <f t="array" aca="1" ref="Y40" ca="1">SUMPRODUCT(Y$74:Y$133,TRANSPOSE(SAP_Spreadsheet!$G$722:$BN$722))</f>
        <v>0</v>
      </c>
      <c r="Z40" s="496">
        <f t="array" aca="1" ref="Z40" ca="1">SUMPRODUCT(Z$74:Z$133,TRANSPOSE(SAP_Spreadsheet!$G$722:$BN$722))</f>
        <v>0</v>
      </c>
      <c r="AA40" s="496">
        <f t="array" aca="1" ref="AA40" ca="1">SUMPRODUCT(AA$74:AA$133,TRANSPOSE(SAP_Spreadsheet!$G$722:$BN$722))</f>
        <v>0</v>
      </c>
      <c r="AB40" s="496">
        <f t="array" aca="1" ref="AB40" ca="1">SUMPRODUCT(AB$74:AB$133,TRANSPOSE(SAP_Spreadsheet!$G$722:$BN$722))</f>
        <v>0</v>
      </c>
      <c r="AC40" s="496">
        <f t="array" aca="1" ref="AC40" ca="1">SUMPRODUCT(AC$74:AC$133,TRANSPOSE(SAP_Spreadsheet!$G$722:$BN$722))</f>
        <v>0</v>
      </c>
      <c r="AD40" s="496">
        <f t="array" aca="1" ref="AD40" ca="1">SUMPRODUCT(AD$74:AD$133,TRANSPOSE(SAP_Spreadsheet!$G$722:$BN$722))</f>
        <v>0</v>
      </c>
      <c r="AE40" s="496">
        <f t="array" aca="1" ref="AE40" ca="1">SUMPRODUCT(AE$74:AE$133,TRANSPOSE(SAP_Spreadsheet!$G$722:$BN$722))</f>
        <v>0</v>
      </c>
      <c r="AF40" s="496">
        <f t="array" aca="1" ref="AF40" ca="1">SUMPRODUCT(AF$74:AF$133,TRANSPOSE(SAP_Spreadsheet!$G$722:$BN$722))</f>
        <v>0</v>
      </c>
      <c r="AG40" s="496">
        <f t="array" aca="1" ref="AG40" ca="1">SUMPRODUCT(AG$74:AG$133,TRANSPOSE(SAP_Spreadsheet!$G$722:$BN$722))</f>
        <v>0</v>
      </c>
      <c r="AH40" s="496">
        <f t="array" aca="1" ref="AH40" ca="1">SUMPRODUCT(AH$74:AH$133,TRANSPOSE(SAP_Spreadsheet!$G$722:$BN$722))</f>
        <v>0</v>
      </c>
      <c r="AI40" s="496">
        <f t="array" aca="1" ref="AI40" ca="1">SUMPRODUCT(AI$74:AI$133,TRANSPOSE(SAP_Spreadsheet!$G$722:$BN$722))</f>
        <v>0</v>
      </c>
      <c r="AJ40" s="496">
        <f t="array" aca="1" ref="AJ40" ca="1">SUMPRODUCT(AJ$74:AJ$133,TRANSPOSE(SAP_Spreadsheet!$G$722:$BN$722))</f>
        <v>0</v>
      </c>
      <c r="AK40" s="496">
        <f t="array" aca="1" ref="AK40" ca="1">SUMPRODUCT(AK$74:AK$133,TRANSPOSE(SAP_Spreadsheet!$G$722:$BN$722))</f>
        <v>0</v>
      </c>
      <c r="AL40" s="496">
        <f t="array" aca="1" ref="AL40" ca="1">SUMPRODUCT(AL$74:AL$133,TRANSPOSE(SAP_Spreadsheet!$G$722:$BN$722))</f>
        <v>0</v>
      </c>
      <c r="AM40" s="496">
        <f t="array" aca="1" ref="AM40" ca="1">SUMPRODUCT(AM$74:AM$133,TRANSPOSE(SAP_Spreadsheet!$G$722:$BN$722))</f>
        <v>0</v>
      </c>
      <c r="AN40" s="496">
        <f t="array" aca="1" ref="AN40" ca="1">SUMPRODUCT(AN$74:AN$133,TRANSPOSE(SAP_Spreadsheet!$G$722:$BN$722))</f>
        <v>0</v>
      </c>
      <c r="AO40" s="496">
        <f t="array" aca="1" ref="AO40" ca="1">SUMPRODUCT(AO$74:AO$133,TRANSPOSE(SAP_Spreadsheet!$G$722:$BN$722))</f>
        <v>0</v>
      </c>
      <c r="AP40" s="496">
        <f t="array" aca="1" ref="AP40" ca="1">SUMPRODUCT(AP$74:AP$133,TRANSPOSE(SAP_Spreadsheet!$G$722:$BN$722))</f>
        <v>0</v>
      </c>
      <c r="AQ40" s="496">
        <f t="array" aca="1" ref="AQ40" ca="1">SUMPRODUCT(AQ$74:AQ$133,TRANSPOSE(SAP_Spreadsheet!$G$722:$BN$722))</f>
        <v>0</v>
      </c>
      <c r="AR40" s="496">
        <f t="array" aca="1" ref="AR40" ca="1">SUMPRODUCT(AR$74:AR$133,TRANSPOSE(SAP_Spreadsheet!$G$722:$BN$722))</f>
        <v>0</v>
      </c>
      <c r="AS40" s="496">
        <f t="array" aca="1" ref="AS40" ca="1">SUMPRODUCT(AS$74:AS$133,TRANSPOSE(SAP_Spreadsheet!$G$722:$BN$722))</f>
        <v>0</v>
      </c>
      <c r="AT40" s="496">
        <f t="array" aca="1" ref="AT40" ca="1">SUMPRODUCT(AT$74:AT$133,TRANSPOSE(SAP_Spreadsheet!$G$722:$BN$722))</f>
        <v>0</v>
      </c>
      <c r="AU40" s="496">
        <f t="array" aca="1" ref="AU40" ca="1">SUMPRODUCT(AU$74:AU$133,TRANSPOSE(SAP_Spreadsheet!$G$722:$BN$722))</f>
        <v>0</v>
      </c>
      <c r="AV40" s="496">
        <f t="array" aca="1" ref="AV40" ca="1">SUMPRODUCT(AV$74:AV$133,TRANSPOSE(SAP_Spreadsheet!$G$722:$BN$722))</f>
        <v>0</v>
      </c>
      <c r="AW40" s="496">
        <f t="array" aca="1" ref="AW40" ca="1">SUMPRODUCT(AW$74:AW$133,TRANSPOSE(SAP_Spreadsheet!$G$722:$BN$722))</f>
        <v>0</v>
      </c>
      <c r="AX40" s="496">
        <f t="array" aca="1" ref="AX40" ca="1">SUMPRODUCT(AX$74:AX$133,TRANSPOSE(SAP_Spreadsheet!$G$722:$BN$722))</f>
        <v>0</v>
      </c>
      <c r="AY40" s="496">
        <f t="array" aca="1" ref="AY40" ca="1">SUMPRODUCT(AY$74:AY$133,TRANSPOSE(SAP_Spreadsheet!$G$722:$BN$722))</f>
        <v>0</v>
      </c>
      <c r="AZ40" s="496">
        <f t="array" aca="1" ref="AZ40" ca="1">SUMPRODUCT(AZ$74:AZ$133,TRANSPOSE(SAP_Spreadsheet!$G$722:$BN$722))</f>
        <v>0</v>
      </c>
      <c r="BA40" s="496">
        <f t="array" aca="1" ref="BA40" ca="1">SUMPRODUCT(BA$74:BA$133,TRANSPOSE(SAP_Spreadsheet!$G$722:$BN$722))</f>
        <v>0</v>
      </c>
      <c r="BB40" s="496">
        <f t="array" aca="1" ref="BB40" ca="1">SUMPRODUCT(BB$74:BB$133,TRANSPOSE(SAP_Spreadsheet!$G$722:$BN$722))</f>
        <v>0</v>
      </c>
      <c r="BC40" s="496">
        <f t="array" aca="1" ref="BC40" ca="1">SUMPRODUCT(BC$74:BC$133,TRANSPOSE(SAP_Spreadsheet!$G$722:$BN$722))</f>
        <v>0</v>
      </c>
      <c r="BD40" s="496">
        <f t="array" aca="1" ref="BD40" ca="1">SUMPRODUCT(BD$74:BD$133,TRANSPOSE(SAP_Spreadsheet!$G$722:$BN$722))</f>
        <v>0</v>
      </c>
      <c r="BE40" s="496">
        <f t="array" aca="1" ref="BE40" ca="1">SUMPRODUCT(BE$74:BE$133,TRANSPOSE(SAP_Spreadsheet!$G$722:$BN$722))</f>
        <v>0</v>
      </c>
      <c r="BF40" s="496">
        <f t="array" aca="1" ref="BF40" ca="1">SUMPRODUCT(BF$74:BF$133,TRANSPOSE(SAP_Spreadsheet!$G$722:$BN$722))</f>
        <v>0</v>
      </c>
      <c r="BG40" s="496">
        <f t="array" aca="1" ref="BG40" ca="1">SUMPRODUCT(BG$74:BG$133,TRANSPOSE(SAP_Spreadsheet!$G$722:$BN$722))</f>
        <v>0</v>
      </c>
      <c r="BH40" s="496">
        <f t="array" aca="1" ref="BH40" ca="1">SUMPRODUCT(BH$74:BH$133,TRANSPOSE(SAP_Spreadsheet!$G$722:$BN$722))</f>
        <v>0</v>
      </c>
      <c r="BI40" s="496">
        <f t="array" aca="1" ref="BI40" ca="1">SUMPRODUCT(BI$74:BI$133,TRANSPOSE(SAP_Spreadsheet!$G$722:$BN$722))</f>
        <v>0</v>
      </c>
      <c r="BJ40" s="496">
        <f t="array" aca="1" ref="BJ40" ca="1">SUMPRODUCT(BJ$74:BJ$133,TRANSPOSE(SAP_Spreadsheet!$G$722:$BN$722))</f>
        <v>0</v>
      </c>
      <c r="BK40" s="489"/>
    </row>
    <row r="41" spans="2:63" s="487" customFormat="1" x14ac:dyDescent="0.15">
      <c r="B41" s="500" t="s">
        <v>68</v>
      </c>
      <c r="C41" s="496">
        <f t="array" aca="1" ref="C41" ca="1">SUMPRODUCT(C$74:C$133,TRANSPOSE(SAP_Spreadsheet!$G$723:$BN$723))</f>
        <v>0</v>
      </c>
      <c r="D41" s="496">
        <f t="array" aca="1" ref="D41" ca="1">SUMPRODUCT(D$74:D$133,TRANSPOSE(SAP_Spreadsheet!$G$723:$BN$723))</f>
        <v>0</v>
      </c>
      <c r="E41" s="496">
        <f t="array" aca="1" ref="E41" ca="1">SUMPRODUCT(E$74:E$133,TRANSPOSE(SAP_Spreadsheet!$G$723:$BN$723))</f>
        <v>0</v>
      </c>
      <c r="F41" s="496">
        <f t="array" aca="1" ref="F41" ca="1">SUMPRODUCT(F$74:F$133,TRANSPOSE(SAP_Spreadsheet!$G$723:$BN$723))</f>
        <v>0</v>
      </c>
      <c r="G41" s="496">
        <f t="array" aca="1" ref="G41" ca="1">SUMPRODUCT(G$74:G$133,TRANSPOSE(SAP_Spreadsheet!$G$723:$BN$723))</f>
        <v>0</v>
      </c>
      <c r="H41" s="496">
        <f t="array" aca="1" ref="H41" ca="1">SUMPRODUCT(H$74:H$133,TRANSPOSE(SAP_Spreadsheet!$G$723:$BN$723))</f>
        <v>0</v>
      </c>
      <c r="I41" s="496">
        <f t="array" aca="1" ref="I41" ca="1">SUMPRODUCT(I$74:I$133,TRANSPOSE(SAP_Spreadsheet!$G$723:$BN$723))</f>
        <v>0</v>
      </c>
      <c r="J41" s="496">
        <f t="array" aca="1" ref="J41" ca="1">SUMPRODUCT(J$74:J$133,TRANSPOSE(SAP_Spreadsheet!$G$723:$BN$723))</f>
        <v>0</v>
      </c>
      <c r="K41" s="496">
        <f t="array" aca="1" ref="K41" ca="1">SUMPRODUCT(K$74:K$133,TRANSPOSE(SAP_Spreadsheet!$G$723:$BN$723))</f>
        <v>0</v>
      </c>
      <c r="L41" s="496">
        <f t="array" aca="1" ref="L41" ca="1">SUMPRODUCT(L$74:L$133,TRANSPOSE(SAP_Spreadsheet!$G$723:$BN$723))</f>
        <v>0</v>
      </c>
      <c r="M41" s="496">
        <f t="array" aca="1" ref="M41" ca="1">SUMPRODUCT(M$74:M$133,TRANSPOSE(SAP_Spreadsheet!$G$723:$BN$723))</f>
        <v>0</v>
      </c>
      <c r="N41" s="496">
        <f t="array" aca="1" ref="N41" ca="1">SUMPRODUCT(N$74:N$133,TRANSPOSE(SAP_Spreadsheet!$G$723:$BN$723))</f>
        <v>0</v>
      </c>
      <c r="O41" s="496">
        <f t="array" aca="1" ref="O41" ca="1">SUMPRODUCT(O$74:O$133,TRANSPOSE(SAP_Spreadsheet!$G$723:$BN$723))</f>
        <v>0</v>
      </c>
      <c r="P41" s="496">
        <f t="array" aca="1" ref="P41" ca="1">SUMPRODUCT(P$74:P$133,TRANSPOSE(SAP_Spreadsheet!$G$723:$BN$723))</f>
        <v>0</v>
      </c>
      <c r="Q41" s="496">
        <f t="array" aca="1" ref="Q41" ca="1">SUMPRODUCT(Q$74:Q$133,TRANSPOSE(SAP_Spreadsheet!$G$723:$BN$723))</f>
        <v>0</v>
      </c>
      <c r="R41" s="496">
        <f t="array" aca="1" ref="R41" ca="1">SUMPRODUCT(R$74:R$133,TRANSPOSE(SAP_Spreadsheet!$G$723:$BN$723))</f>
        <v>0</v>
      </c>
      <c r="S41" s="496">
        <f t="array" aca="1" ref="S41" ca="1">SUMPRODUCT(S$74:S$133,TRANSPOSE(SAP_Spreadsheet!$G$723:$BN$723))</f>
        <v>0</v>
      </c>
      <c r="T41" s="496">
        <f t="array" aca="1" ref="T41" ca="1">SUMPRODUCT(T$74:T$133,TRANSPOSE(SAP_Spreadsheet!$G$723:$BN$723))</f>
        <v>0</v>
      </c>
      <c r="U41" s="496">
        <f t="array" aca="1" ref="U41" ca="1">SUMPRODUCT(U$74:U$133,TRANSPOSE(SAP_Spreadsheet!$G$723:$BN$723))</f>
        <v>0</v>
      </c>
      <c r="V41" s="496">
        <f t="array" aca="1" ref="V41" ca="1">SUMPRODUCT(V$74:V$133,TRANSPOSE(SAP_Spreadsheet!$G$723:$BN$723))</f>
        <v>0</v>
      </c>
      <c r="W41" s="496">
        <f t="array" aca="1" ref="W41" ca="1">SUMPRODUCT(W$74:W$133,TRANSPOSE(SAP_Spreadsheet!$G$723:$BN$723))</f>
        <v>0</v>
      </c>
      <c r="X41" s="496">
        <f t="array" aca="1" ref="X41" ca="1">SUMPRODUCT(X$74:X$133,TRANSPOSE(SAP_Spreadsheet!$G$723:$BN$723))</f>
        <v>0</v>
      </c>
      <c r="Y41" s="496">
        <f t="array" aca="1" ref="Y41" ca="1">SUMPRODUCT(Y$74:Y$133,TRANSPOSE(SAP_Spreadsheet!$G$723:$BN$723))</f>
        <v>0</v>
      </c>
      <c r="Z41" s="496">
        <f t="array" aca="1" ref="Z41" ca="1">SUMPRODUCT(Z$74:Z$133,TRANSPOSE(SAP_Spreadsheet!$G$723:$BN$723))</f>
        <v>0</v>
      </c>
      <c r="AA41" s="496">
        <f t="array" aca="1" ref="AA41" ca="1">SUMPRODUCT(AA$74:AA$133,TRANSPOSE(SAP_Spreadsheet!$G$723:$BN$723))</f>
        <v>0</v>
      </c>
      <c r="AB41" s="496">
        <f t="array" aca="1" ref="AB41" ca="1">SUMPRODUCT(AB$74:AB$133,TRANSPOSE(SAP_Spreadsheet!$G$723:$BN$723))</f>
        <v>0</v>
      </c>
      <c r="AC41" s="496">
        <f t="array" aca="1" ref="AC41" ca="1">SUMPRODUCT(AC$74:AC$133,TRANSPOSE(SAP_Spreadsheet!$G$723:$BN$723))</f>
        <v>0</v>
      </c>
      <c r="AD41" s="496">
        <f t="array" aca="1" ref="AD41" ca="1">SUMPRODUCT(AD$74:AD$133,TRANSPOSE(SAP_Spreadsheet!$G$723:$BN$723))</f>
        <v>0</v>
      </c>
      <c r="AE41" s="496">
        <f t="array" aca="1" ref="AE41" ca="1">SUMPRODUCT(AE$74:AE$133,TRANSPOSE(SAP_Spreadsheet!$G$723:$BN$723))</f>
        <v>0</v>
      </c>
      <c r="AF41" s="496">
        <f t="array" aca="1" ref="AF41" ca="1">SUMPRODUCT(AF$74:AF$133,TRANSPOSE(SAP_Spreadsheet!$G$723:$BN$723))</f>
        <v>0</v>
      </c>
      <c r="AG41" s="496">
        <f t="array" aca="1" ref="AG41" ca="1">SUMPRODUCT(AG$74:AG$133,TRANSPOSE(SAP_Spreadsheet!$G$723:$BN$723))</f>
        <v>0</v>
      </c>
      <c r="AH41" s="496">
        <f t="array" aca="1" ref="AH41" ca="1">SUMPRODUCT(AH$74:AH$133,TRANSPOSE(SAP_Spreadsheet!$G$723:$BN$723))</f>
        <v>0</v>
      </c>
      <c r="AI41" s="496">
        <f t="array" aca="1" ref="AI41" ca="1">SUMPRODUCT(AI$74:AI$133,TRANSPOSE(SAP_Spreadsheet!$G$723:$BN$723))</f>
        <v>0</v>
      </c>
      <c r="AJ41" s="496">
        <f t="array" aca="1" ref="AJ41" ca="1">SUMPRODUCT(AJ$74:AJ$133,TRANSPOSE(SAP_Spreadsheet!$G$723:$BN$723))</f>
        <v>0</v>
      </c>
      <c r="AK41" s="496">
        <f t="array" aca="1" ref="AK41" ca="1">SUMPRODUCT(AK$74:AK$133,TRANSPOSE(SAP_Spreadsheet!$G$723:$BN$723))</f>
        <v>0</v>
      </c>
      <c r="AL41" s="496">
        <f t="array" aca="1" ref="AL41" ca="1">SUMPRODUCT(AL$74:AL$133,TRANSPOSE(SAP_Spreadsheet!$G$723:$BN$723))</f>
        <v>0</v>
      </c>
      <c r="AM41" s="496">
        <f t="array" aca="1" ref="AM41" ca="1">SUMPRODUCT(AM$74:AM$133,TRANSPOSE(SAP_Spreadsheet!$G$723:$BN$723))</f>
        <v>0</v>
      </c>
      <c r="AN41" s="496">
        <f t="array" aca="1" ref="AN41" ca="1">SUMPRODUCT(AN$74:AN$133,TRANSPOSE(SAP_Spreadsheet!$G$723:$BN$723))</f>
        <v>0</v>
      </c>
      <c r="AO41" s="496">
        <f t="array" aca="1" ref="AO41" ca="1">SUMPRODUCT(AO$74:AO$133,TRANSPOSE(SAP_Spreadsheet!$G$723:$BN$723))</f>
        <v>0</v>
      </c>
      <c r="AP41" s="496">
        <f t="array" aca="1" ref="AP41" ca="1">SUMPRODUCT(AP$74:AP$133,TRANSPOSE(SAP_Spreadsheet!$G$723:$BN$723))</f>
        <v>0</v>
      </c>
      <c r="AQ41" s="496">
        <f t="array" aca="1" ref="AQ41" ca="1">SUMPRODUCT(AQ$74:AQ$133,TRANSPOSE(SAP_Spreadsheet!$G$723:$BN$723))</f>
        <v>0</v>
      </c>
      <c r="AR41" s="496">
        <f t="array" aca="1" ref="AR41" ca="1">SUMPRODUCT(AR$74:AR$133,TRANSPOSE(SAP_Spreadsheet!$G$723:$BN$723))</f>
        <v>0</v>
      </c>
      <c r="AS41" s="496">
        <f t="array" aca="1" ref="AS41" ca="1">SUMPRODUCT(AS$74:AS$133,TRANSPOSE(SAP_Spreadsheet!$G$723:$BN$723))</f>
        <v>0</v>
      </c>
      <c r="AT41" s="496">
        <f t="array" aca="1" ref="AT41" ca="1">SUMPRODUCT(AT$74:AT$133,TRANSPOSE(SAP_Spreadsheet!$G$723:$BN$723))</f>
        <v>0</v>
      </c>
      <c r="AU41" s="496">
        <f t="array" aca="1" ref="AU41" ca="1">SUMPRODUCT(AU$74:AU$133,TRANSPOSE(SAP_Spreadsheet!$G$723:$BN$723))</f>
        <v>0</v>
      </c>
      <c r="AV41" s="496">
        <f t="array" aca="1" ref="AV41" ca="1">SUMPRODUCT(AV$74:AV$133,TRANSPOSE(SAP_Spreadsheet!$G$723:$BN$723))</f>
        <v>0</v>
      </c>
      <c r="AW41" s="496">
        <f t="array" aca="1" ref="AW41" ca="1">SUMPRODUCT(AW$74:AW$133,TRANSPOSE(SAP_Spreadsheet!$G$723:$BN$723))</f>
        <v>0</v>
      </c>
      <c r="AX41" s="496">
        <f t="array" aca="1" ref="AX41" ca="1">SUMPRODUCT(AX$74:AX$133,TRANSPOSE(SAP_Spreadsheet!$G$723:$BN$723))</f>
        <v>0</v>
      </c>
      <c r="AY41" s="496">
        <f t="array" aca="1" ref="AY41" ca="1">SUMPRODUCT(AY$74:AY$133,TRANSPOSE(SAP_Spreadsheet!$G$723:$BN$723))</f>
        <v>0</v>
      </c>
      <c r="AZ41" s="496">
        <f t="array" aca="1" ref="AZ41" ca="1">SUMPRODUCT(AZ$74:AZ$133,TRANSPOSE(SAP_Spreadsheet!$G$723:$BN$723))</f>
        <v>0</v>
      </c>
      <c r="BA41" s="496">
        <f t="array" aca="1" ref="BA41" ca="1">SUMPRODUCT(BA$74:BA$133,TRANSPOSE(SAP_Spreadsheet!$G$723:$BN$723))</f>
        <v>0</v>
      </c>
      <c r="BB41" s="496">
        <f t="array" aca="1" ref="BB41" ca="1">SUMPRODUCT(BB$74:BB$133,TRANSPOSE(SAP_Spreadsheet!$G$723:$BN$723))</f>
        <v>0</v>
      </c>
      <c r="BC41" s="496">
        <f t="array" aca="1" ref="BC41" ca="1">SUMPRODUCT(BC$74:BC$133,TRANSPOSE(SAP_Spreadsheet!$G$723:$BN$723))</f>
        <v>0</v>
      </c>
      <c r="BD41" s="496">
        <f t="array" aca="1" ref="BD41" ca="1">SUMPRODUCT(BD$74:BD$133,TRANSPOSE(SAP_Spreadsheet!$G$723:$BN$723))</f>
        <v>0</v>
      </c>
      <c r="BE41" s="496">
        <f t="array" aca="1" ref="BE41" ca="1">SUMPRODUCT(BE$74:BE$133,TRANSPOSE(SAP_Spreadsheet!$G$723:$BN$723))</f>
        <v>0</v>
      </c>
      <c r="BF41" s="496">
        <f t="array" aca="1" ref="BF41" ca="1">SUMPRODUCT(BF$74:BF$133,TRANSPOSE(SAP_Spreadsheet!$G$723:$BN$723))</f>
        <v>0</v>
      </c>
      <c r="BG41" s="496">
        <f t="array" aca="1" ref="BG41" ca="1">SUMPRODUCT(BG$74:BG$133,TRANSPOSE(SAP_Spreadsheet!$G$723:$BN$723))</f>
        <v>0</v>
      </c>
      <c r="BH41" s="496">
        <f t="array" aca="1" ref="BH41" ca="1">SUMPRODUCT(BH$74:BH$133,TRANSPOSE(SAP_Spreadsheet!$G$723:$BN$723))</f>
        <v>0</v>
      </c>
      <c r="BI41" s="496">
        <f t="array" aca="1" ref="BI41" ca="1">SUMPRODUCT(BI$74:BI$133,TRANSPOSE(SAP_Spreadsheet!$G$723:$BN$723))</f>
        <v>0</v>
      </c>
      <c r="BJ41" s="496">
        <f t="array" aca="1" ref="BJ41" ca="1">SUMPRODUCT(BJ$74:BJ$133,TRANSPOSE(SAP_Spreadsheet!$G$723:$BN$723))</f>
        <v>0</v>
      </c>
      <c r="BK41" s="489"/>
    </row>
    <row r="42" spans="2:63" s="489" customFormat="1" x14ac:dyDescent="0.15">
      <c r="B42" s="487" t="s">
        <v>608</v>
      </c>
      <c r="C42" s="496">
        <f t="array" aca="1" ref="C42" ca="1">SUMPRODUCT(C$74:C$133,TRANSPOSE(SAP_Spreadsheet!$G$729:$BN$729))</f>
        <v>0</v>
      </c>
      <c r="D42" s="496">
        <f t="array" aca="1" ref="D42" ca="1">SUMPRODUCT(D$74:D$133,TRANSPOSE(SAP_Spreadsheet!$G$729:$BN$729))</f>
        <v>0</v>
      </c>
      <c r="E42" s="496">
        <f t="array" aca="1" ref="E42" ca="1">SUMPRODUCT(E$74:E$133,TRANSPOSE(SAP_Spreadsheet!$G$729:$BN$729))</f>
        <v>0</v>
      </c>
      <c r="F42" s="496">
        <f t="array" aca="1" ref="F42" ca="1">SUMPRODUCT(F$74:F$133,TRANSPOSE(SAP_Spreadsheet!$G$729:$BN$729))</f>
        <v>0</v>
      </c>
      <c r="G42" s="496">
        <f t="array" aca="1" ref="G42" ca="1">SUMPRODUCT(G$74:G$133,TRANSPOSE(SAP_Spreadsheet!$G$729:$BN$729))</f>
        <v>0</v>
      </c>
      <c r="H42" s="496">
        <f t="array" aca="1" ref="H42" ca="1">SUMPRODUCT(H$74:H$133,TRANSPOSE(SAP_Spreadsheet!$G$729:$BN$729))</f>
        <v>0</v>
      </c>
      <c r="I42" s="496">
        <f t="array" aca="1" ref="I42" ca="1">SUMPRODUCT(I$74:I$133,TRANSPOSE(SAP_Spreadsheet!$G$729:$BN$729))</f>
        <v>0</v>
      </c>
      <c r="J42" s="496">
        <f t="array" aca="1" ref="J42" ca="1">SUMPRODUCT(J$74:J$133,TRANSPOSE(SAP_Spreadsheet!$G$729:$BN$729))</f>
        <v>0</v>
      </c>
      <c r="K42" s="496">
        <f t="array" aca="1" ref="K42" ca="1">SUMPRODUCT(K$74:K$133,TRANSPOSE(SAP_Spreadsheet!$G$729:$BN$729))</f>
        <v>0</v>
      </c>
      <c r="L42" s="496">
        <f t="array" aca="1" ref="L42" ca="1">SUMPRODUCT(L$74:L$133,TRANSPOSE(SAP_Spreadsheet!$G$729:$BN$729))</f>
        <v>0</v>
      </c>
      <c r="M42" s="496">
        <f t="array" aca="1" ref="M42" ca="1">SUMPRODUCT(M$74:M$133,TRANSPOSE(SAP_Spreadsheet!$G$729:$BN$729))</f>
        <v>0</v>
      </c>
      <c r="N42" s="496">
        <f t="array" aca="1" ref="N42" ca="1">SUMPRODUCT(N$74:N$133,TRANSPOSE(SAP_Spreadsheet!$G$729:$BN$729))</f>
        <v>0</v>
      </c>
      <c r="O42" s="496">
        <f t="array" aca="1" ref="O42" ca="1">SUMPRODUCT(O$74:O$133,TRANSPOSE(SAP_Spreadsheet!$G$729:$BN$729))</f>
        <v>0</v>
      </c>
      <c r="P42" s="496">
        <f t="array" aca="1" ref="P42" ca="1">SUMPRODUCT(P$74:P$133,TRANSPOSE(SAP_Spreadsheet!$G$729:$BN$729))</f>
        <v>0</v>
      </c>
      <c r="Q42" s="496">
        <f t="array" aca="1" ref="Q42" ca="1">SUMPRODUCT(Q$74:Q$133,TRANSPOSE(SAP_Spreadsheet!$G$729:$BN$729))</f>
        <v>0</v>
      </c>
      <c r="R42" s="496">
        <f t="array" aca="1" ref="R42" ca="1">SUMPRODUCT(R$74:R$133,TRANSPOSE(SAP_Spreadsheet!$G$729:$BN$729))</f>
        <v>0</v>
      </c>
      <c r="S42" s="496">
        <f t="array" aca="1" ref="S42" ca="1">SUMPRODUCT(S$74:S$133,TRANSPOSE(SAP_Spreadsheet!$G$729:$BN$729))</f>
        <v>0</v>
      </c>
      <c r="T42" s="496">
        <f t="array" aca="1" ref="T42" ca="1">SUMPRODUCT(T$74:T$133,TRANSPOSE(SAP_Spreadsheet!$G$729:$BN$729))</f>
        <v>0</v>
      </c>
      <c r="U42" s="496">
        <f t="array" aca="1" ref="U42" ca="1">SUMPRODUCT(U$74:U$133,TRANSPOSE(SAP_Spreadsheet!$G$729:$BN$729))</f>
        <v>0</v>
      </c>
      <c r="V42" s="496">
        <f t="array" aca="1" ref="V42" ca="1">SUMPRODUCT(V$74:V$133,TRANSPOSE(SAP_Spreadsheet!$G$729:$BN$729))</f>
        <v>0</v>
      </c>
      <c r="W42" s="496">
        <f t="array" aca="1" ref="W42" ca="1">SUMPRODUCT(W$74:W$133,TRANSPOSE(SAP_Spreadsheet!$G$729:$BN$729))</f>
        <v>0</v>
      </c>
      <c r="X42" s="496">
        <f t="array" aca="1" ref="X42" ca="1">SUMPRODUCT(X$74:X$133,TRANSPOSE(SAP_Spreadsheet!$G$729:$BN$729))</f>
        <v>0</v>
      </c>
      <c r="Y42" s="496">
        <f t="array" aca="1" ref="Y42" ca="1">SUMPRODUCT(Y$74:Y$133,TRANSPOSE(SAP_Spreadsheet!$G$729:$BN$729))</f>
        <v>0</v>
      </c>
      <c r="Z42" s="496">
        <f t="array" aca="1" ref="Z42" ca="1">SUMPRODUCT(Z$74:Z$133,TRANSPOSE(SAP_Spreadsheet!$G$729:$BN$729))</f>
        <v>0</v>
      </c>
      <c r="AA42" s="496">
        <f t="array" aca="1" ref="AA42" ca="1">SUMPRODUCT(AA$74:AA$133,TRANSPOSE(SAP_Spreadsheet!$G$729:$BN$729))</f>
        <v>0</v>
      </c>
      <c r="AB42" s="496">
        <f t="array" aca="1" ref="AB42" ca="1">SUMPRODUCT(AB$74:AB$133,TRANSPOSE(SAP_Spreadsheet!$G$729:$BN$729))</f>
        <v>0</v>
      </c>
      <c r="AC42" s="496">
        <f t="array" aca="1" ref="AC42" ca="1">SUMPRODUCT(AC$74:AC$133,TRANSPOSE(SAP_Spreadsheet!$G$729:$BN$729))</f>
        <v>0</v>
      </c>
      <c r="AD42" s="496">
        <f t="array" aca="1" ref="AD42" ca="1">SUMPRODUCT(AD$74:AD$133,TRANSPOSE(SAP_Spreadsheet!$G$729:$BN$729))</f>
        <v>0</v>
      </c>
      <c r="AE42" s="496">
        <f t="array" aca="1" ref="AE42" ca="1">SUMPRODUCT(AE$74:AE$133,TRANSPOSE(SAP_Spreadsheet!$G$729:$BN$729))</f>
        <v>0</v>
      </c>
      <c r="AF42" s="496">
        <f t="array" aca="1" ref="AF42" ca="1">SUMPRODUCT(AF$74:AF$133,TRANSPOSE(SAP_Spreadsheet!$G$729:$BN$729))</f>
        <v>0</v>
      </c>
      <c r="AG42" s="496">
        <f t="array" aca="1" ref="AG42" ca="1">SUMPRODUCT(AG$74:AG$133,TRANSPOSE(SAP_Spreadsheet!$G$729:$BN$729))</f>
        <v>0</v>
      </c>
      <c r="AH42" s="496">
        <f t="array" aca="1" ref="AH42" ca="1">SUMPRODUCT(AH$74:AH$133,TRANSPOSE(SAP_Spreadsheet!$G$729:$BN$729))</f>
        <v>0</v>
      </c>
      <c r="AI42" s="496">
        <f t="array" aca="1" ref="AI42" ca="1">SUMPRODUCT(AI$74:AI$133,TRANSPOSE(SAP_Spreadsheet!$G$729:$BN$729))</f>
        <v>0</v>
      </c>
      <c r="AJ42" s="496">
        <f t="array" aca="1" ref="AJ42" ca="1">SUMPRODUCT(AJ$74:AJ$133,TRANSPOSE(SAP_Spreadsheet!$G$729:$BN$729))</f>
        <v>0</v>
      </c>
      <c r="AK42" s="496">
        <f t="array" aca="1" ref="AK42" ca="1">SUMPRODUCT(AK$74:AK$133,TRANSPOSE(SAP_Spreadsheet!$G$729:$BN$729))</f>
        <v>0</v>
      </c>
      <c r="AL42" s="496">
        <f t="array" aca="1" ref="AL42" ca="1">SUMPRODUCT(AL$74:AL$133,TRANSPOSE(SAP_Spreadsheet!$G$729:$BN$729))</f>
        <v>0</v>
      </c>
      <c r="AM42" s="496">
        <f t="array" aca="1" ref="AM42" ca="1">SUMPRODUCT(AM$74:AM$133,TRANSPOSE(SAP_Spreadsheet!$G$729:$BN$729))</f>
        <v>0</v>
      </c>
      <c r="AN42" s="496">
        <f t="array" aca="1" ref="AN42" ca="1">SUMPRODUCT(AN$74:AN$133,TRANSPOSE(SAP_Spreadsheet!$G$729:$BN$729))</f>
        <v>0</v>
      </c>
      <c r="AO42" s="496">
        <f t="array" aca="1" ref="AO42" ca="1">SUMPRODUCT(AO$74:AO$133,TRANSPOSE(SAP_Spreadsheet!$G$729:$BN$729))</f>
        <v>0</v>
      </c>
      <c r="AP42" s="496">
        <f t="array" aca="1" ref="AP42" ca="1">SUMPRODUCT(AP$74:AP$133,TRANSPOSE(SAP_Spreadsheet!$G$729:$BN$729))</f>
        <v>0</v>
      </c>
      <c r="AQ42" s="496">
        <f t="array" aca="1" ref="AQ42" ca="1">SUMPRODUCT(AQ$74:AQ$133,TRANSPOSE(SAP_Spreadsheet!$G$729:$BN$729))</f>
        <v>0</v>
      </c>
      <c r="AR42" s="496">
        <f t="array" aca="1" ref="AR42" ca="1">SUMPRODUCT(AR$74:AR$133,TRANSPOSE(SAP_Spreadsheet!$G$729:$BN$729))</f>
        <v>0</v>
      </c>
      <c r="AS42" s="496">
        <f t="array" aca="1" ref="AS42" ca="1">SUMPRODUCT(AS$74:AS$133,TRANSPOSE(SAP_Spreadsheet!$G$729:$BN$729))</f>
        <v>0</v>
      </c>
      <c r="AT42" s="496">
        <f t="array" aca="1" ref="AT42" ca="1">SUMPRODUCT(AT$74:AT$133,TRANSPOSE(SAP_Spreadsheet!$G$729:$BN$729))</f>
        <v>0</v>
      </c>
      <c r="AU42" s="496">
        <f t="array" aca="1" ref="AU42" ca="1">SUMPRODUCT(AU$74:AU$133,TRANSPOSE(SAP_Spreadsheet!$G$729:$BN$729))</f>
        <v>0</v>
      </c>
      <c r="AV42" s="496">
        <f t="array" aca="1" ref="AV42" ca="1">SUMPRODUCT(AV$74:AV$133,TRANSPOSE(SAP_Spreadsheet!$G$729:$BN$729))</f>
        <v>0</v>
      </c>
      <c r="AW42" s="496">
        <f t="array" aca="1" ref="AW42" ca="1">SUMPRODUCT(AW$74:AW$133,TRANSPOSE(SAP_Spreadsheet!$G$729:$BN$729))</f>
        <v>0</v>
      </c>
      <c r="AX42" s="496">
        <f t="array" aca="1" ref="AX42" ca="1">SUMPRODUCT(AX$74:AX$133,TRANSPOSE(SAP_Spreadsheet!$G$729:$BN$729))</f>
        <v>0</v>
      </c>
      <c r="AY42" s="496">
        <f t="array" aca="1" ref="AY42" ca="1">SUMPRODUCT(AY$74:AY$133,TRANSPOSE(SAP_Spreadsheet!$G$729:$BN$729))</f>
        <v>0</v>
      </c>
      <c r="AZ42" s="496">
        <f t="array" aca="1" ref="AZ42" ca="1">SUMPRODUCT(AZ$74:AZ$133,TRANSPOSE(SAP_Spreadsheet!$G$729:$BN$729))</f>
        <v>0</v>
      </c>
      <c r="BA42" s="496">
        <f t="array" aca="1" ref="BA42" ca="1">SUMPRODUCT(BA$74:BA$133,TRANSPOSE(SAP_Spreadsheet!$G$729:$BN$729))</f>
        <v>0</v>
      </c>
      <c r="BB42" s="496">
        <f t="array" aca="1" ref="BB42" ca="1">SUMPRODUCT(BB$74:BB$133,TRANSPOSE(SAP_Spreadsheet!$G$729:$BN$729))</f>
        <v>0</v>
      </c>
      <c r="BC42" s="496">
        <f t="array" aca="1" ref="BC42" ca="1">SUMPRODUCT(BC$74:BC$133,TRANSPOSE(SAP_Spreadsheet!$G$729:$BN$729))</f>
        <v>0</v>
      </c>
      <c r="BD42" s="496">
        <f t="array" aca="1" ref="BD42" ca="1">SUMPRODUCT(BD$74:BD$133,TRANSPOSE(SAP_Spreadsheet!$G$729:$BN$729))</f>
        <v>0</v>
      </c>
      <c r="BE42" s="496">
        <f t="array" aca="1" ref="BE42" ca="1">SUMPRODUCT(BE$74:BE$133,TRANSPOSE(SAP_Spreadsheet!$G$729:$BN$729))</f>
        <v>0</v>
      </c>
      <c r="BF42" s="496">
        <f t="array" aca="1" ref="BF42" ca="1">SUMPRODUCT(BF$74:BF$133,TRANSPOSE(SAP_Spreadsheet!$G$729:$BN$729))</f>
        <v>0</v>
      </c>
      <c r="BG42" s="496">
        <f t="array" aca="1" ref="BG42" ca="1">SUMPRODUCT(BG$74:BG$133,TRANSPOSE(SAP_Spreadsheet!$G$729:$BN$729))</f>
        <v>0</v>
      </c>
      <c r="BH42" s="496">
        <f t="array" aca="1" ref="BH42" ca="1">SUMPRODUCT(BH$74:BH$133,TRANSPOSE(SAP_Spreadsheet!$G$729:$BN$729))</f>
        <v>0</v>
      </c>
      <c r="BI42" s="496">
        <f t="array" aca="1" ref="BI42" ca="1">SUMPRODUCT(BI$74:BI$133,TRANSPOSE(SAP_Spreadsheet!$G$729:$BN$729))</f>
        <v>0</v>
      </c>
      <c r="BJ42" s="496">
        <f t="array" aca="1" ref="BJ42" ca="1">SUMPRODUCT(BJ$74:BJ$133,TRANSPOSE(SAP_Spreadsheet!$G$729:$BN$729))</f>
        <v>0</v>
      </c>
    </row>
    <row r="43" spans="2:63" s="489" customFormat="1" x14ac:dyDescent="0.15">
      <c r="B43" s="487" t="s">
        <v>59</v>
      </c>
      <c r="C43" s="488">
        <f t="shared" ref="C43:BI43" ca="1" si="4">C44+C45</f>
        <v>0</v>
      </c>
      <c r="D43" s="488">
        <f t="shared" ca="1" si="4"/>
        <v>0</v>
      </c>
      <c r="E43" s="488">
        <f t="shared" ca="1" si="4"/>
        <v>0</v>
      </c>
      <c r="F43" s="488">
        <f t="shared" ca="1" si="4"/>
        <v>0</v>
      </c>
      <c r="G43" s="488">
        <f t="shared" ca="1" si="4"/>
        <v>0</v>
      </c>
      <c r="H43" s="488">
        <f t="shared" ca="1" si="4"/>
        <v>0</v>
      </c>
      <c r="I43" s="488">
        <f t="shared" ca="1" si="4"/>
        <v>0</v>
      </c>
      <c r="J43" s="488">
        <f t="shared" ca="1" si="4"/>
        <v>0</v>
      </c>
      <c r="K43" s="488">
        <f t="shared" ca="1" si="4"/>
        <v>0</v>
      </c>
      <c r="L43" s="488">
        <f t="shared" ca="1" si="4"/>
        <v>0</v>
      </c>
      <c r="M43" s="488">
        <f t="shared" ca="1" si="4"/>
        <v>0</v>
      </c>
      <c r="N43" s="488">
        <f t="shared" ca="1" si="4"/>
        <v>0</v>
      </c>
      <c r="O43" s="488">
        <f t="shared" ca="1" si="4"/>
        <v>0</v>
      </c>
      <c r="P43" s="488">
        <f t="shared" ca="1" si="4"/>
        <v>0</v>
      </c>
      <c r="Q43" s="488">
        <f t="shared" ca="1" si="4"/>
        <v>0</v>
      </c>
      <c r="R43" s="488">
        <f t="shared" ca="1" si="4"/>
        <v>0</v>
      </c>
      <c r="S43" s="488">
        <f t="shared" ca="1" si="4"/>
        <v>0</v>
      </c>
      <c r="T43" s="488">
        <f t="shared" ca="1" si="4"/>
        <v>0</v>
      </c>
      <c r="U43" s="488">
        <f t="shared" ca="1" si="4"/>
        <v>0</v>
      </c>
      <c r="V43" s="488">
        <f t="shared" ca="1" si="4"/>
        <v>0</v>
      </c>
      <c r="W43" s="488">
        <f t="shared" ca="1" si="4"/>
        <v>0</v>
      </c>
      <c r="X43" s="488">
        <f t="shared" ca="1" si="4"/>
        <v>0</v>
      </c>
      <c r="Y43" s="488">
        <f t="shared" ca="1" si="4"/>
        <v>0</v>
      </c>
      <c r="Z43" s="488">
        <f t="shared" ca="1" si="4"/>
        <v>0</v>
      </c>
      <c r="AA43" s="488">
        <f t="shared" ca="1" si="4"/>
        <v>0</v>
      </c>
      <c r="AB43" s="488">
        <f t="shared" ca="1" si="4"/>
        <v>0</v>
      </c>
      <c r="AC43" s="488">
        <f t="shared" ca="1" si="4"/>
        <v>0</v>
      </c>
      <c r="AD43" s="488">
        <f t="shared" ca="1" si="4"/>
        <v>0</v>
      </c>
      <c r="AE43" s="488">
        <f t="shared" ca="1" si="4"/>
        <v>0</v>
      </c>
      <c r="AF43" s="488">
        <f t="shared" ca="1" si="4"/>
        <v>0</v>
      </c>
      <c r="AG43" s="488">
        <f t="shared" ca="1" si="4"/>
        <v>0</v>
      </c>
      <c r="AH43" s="488">
        <f t="shared" ca="1" si="4"/>
        <v>0</v>
      </c>
      <c r="AI43" s="488">
        <f t="shared" ca="1" si="4"/>
        <v>0</v>
      </c>
      <c r="AJ43" s="488">
        <f t="shared" ca="1" si="4"/>
        <v>0</v>
      </c>
      <c r="AK43" s="488">
        <f t="shared" ca="1" si="4"/>
        <v>0</v>
      </c>
      <c r="AL43" s="488">
        <f t="shared" ca="1" si="4"/>
        <v>0</v>
      </c>
      <c r="AM43" s="488">
        <f t="shared" ca="1" si="4"/>
        <v>0</v>
      </c>
      <c r="AN43" s="488">
        <f t="shared" ca="1" si="4"/>
        <v>0</v>
      </c>
      <c r="AO43" s="488">
        <f t="shared" ca="1" si="4"/>
        <v>0</v>
      </c>
      <c r="AP43" s="488">
        <f t="shared" ca="1" si="4"/>
        <v>0</v>
      </c>
      <c r="AQ43" s="488">
        <f t="shared" ca="1" si="4"/>
        <v>0</v>
      </c>
      <c r="AR43" s="488">
        <f t="shared" ca="1" si="4"/>
        <v>0</v>
      </c>
      <c r="AS43" s="488">
        <f t="shared" ca="1" si="4"/>
        <v>0</v>
      </c>
      <c r="AT43" s="488">
        <f t="shared" ca="1" si="4"/>
        <v>0</v>
      </c>
      <c r="AU43" s="488">
        <f t="shared" ca="1" si="4"/>
        <v>0</v>
      </c>
      <c r="AV43" s="488">
        <f t="shared" ca="1" si="4"/>
        <v>0</v>
      </c>
      <c r="AW43" s="488">
        <f t="shared" ca="1" si="4"/>
        <v>0</v>
      </c>
      <c r="AX43" s="488">
        <f t="shared" ca="1" si="4"/>
        <v>0</v>
      </c>
      <c r="AY43" s="488">
        <f t="shared" ca="1" si="4"/>
        <v>0</v>
      </c>
      <c r="AZ43" s="488">
        <f t="shared" ca="1" si="4"/>
        <v>0</v>
      </c>
      <c r="BA43" s="488">
        <f t="shared" ca="1" si="4"/>
        <v>0</v>
      </c>
      <c r="BB43" s="488">
        <f t="shared" ca="1" si="4"/>
        <v>0</v>
      </c>
      <c r="BC43" s="488">
        <f t="shared" ca="1" si="4"/>
        <v>0</v>
      </c>
      <c r="BD43" s="488">
        <f t="shared" ca="1" si="4"/>
        <v>0</v>
      </c>
      <c r="BE43" s="488">
        <f t="shared" ca="1" si="4"/>
        <v>0</v>
      </c>
      <c r="BF43" s="488">
        <f t="shared" ca="1" si="4"/>
        <v>0</v>
      </c>
      <c r="BG43" s="488">
        <f t="shared" ca="1" si="4"/>
        <v>0</v>
      </c>
      <c r="BH43" s="488">
        <f t="shared" ca="1" si="4"/>
        <v>0</v>
      </c>
      <c r="BI43" s="488">
        <f t="shared" ca="1" si="4"/>
        <v>0</v>
      </c>
      <c r="BJ43" s="488">
        <f ca="1">BJ44+BJ45</f>
        <v>0</v>
      </c>
    </row>
    <row r="44" spans="2:63" s="489" customFormat="1" x14ac:dyDescent="0.15">
      <c r="B44" s="501" t="s">
        <v>533</v>
      </c>
      <c r="C44" s="496">
        <f t="array" aca="1" ref="C44" ca="1">SUMPRODUCT(C$74:C$133,TRANSPOSE(SAP_Spreadsheet!$G$741:$BN$741))</f>
        <v>0</v>
      </c>
      <c r="D44" s="496">
        <f t="array" aca="1" ref="D44" ca="1">SUMPRODUCT(D$74:D$133,TRANSPOSE(SAP_Spreadsheet!$G$741:$BN$741))</f>
        <v>0</v>
      </c>
      <c r="E44" s="496">
        <f t="array" aca="1" ref="E44" ca="1">SUMPRODUCT(E$74:E$133,TRANSPOSE(SAP_Spreadsheet!$G$741:$BN$741))</f>
        <v>0</v>
      </c>
      <c r="F44" s="496">
        <f t="array" aca="1" ref="F44" ca="1">SUMPRODUCT(F$74:F$133,TRANSPOSE(SAP_Spreadsheet!$G$741:$BN$741))</f>
        <v>0</v>
      </c>
      <c r="G44" s="496">
        <f t="array" aca="1" ref="G44" ca="1">SUMPRODUCT(G$74:G$133,TRANSPOSE(SAP_Spreadsheet!$G$741:$BN$741))</f>
        <v>0</v>
      </c>
      <c r="H44" s="496">
        <f t="array" aca="1" ref="H44" ca="1">SUMPRODUCT(H$74:H$133,TRANSPOSE(SAP_Spreadsheet!$G$741:$BN$741))</f>
        <v>0</v>
      </c>
      <c r="I44" s="496">
        <f t="array" aca="1" ref="I44" ca="1">SUMPRODUCT(I$74:I$133,TRANSPOSE(SAP_Spreadsheet!$G$741:$BN$741))</f>
        <v>0</v>
      </c>
      <c r="J44" s="496">
        <f t="array" aca="1" ref="J44" ca="1">SUMPRODUCT(J$74:J$133,TRANSPOSE(SAP_Spreadsheet!$G$741:$BN$741))</f>
        <v>0</v>
      </c>
      <c r="K44" s="496">
        <f t="array" aca="1" ref="K44" ca="1">SUMPRODUCT(K$74:K$133,TRANSPOSE(SAP_Spreadsheet!$G$741:$BN$741))</f>
        <v>0</v>
      </c>
      <c r="L44" s="496">
        <f t="array" aca="1" ref="L44" ca="1">SUMPRODUCT(L$74:L$133,TRANSPOSE(SAP_Spreadsheet!$G$741:$BN$741))</f>
        <v>0</v>
      </c>
      <c r="M44" s="496">
        <f t="array" aca="1" ref="M44" ca="1">SUMPRODUCT(M$74:M$133,TRANSPOSE(SAP_Spreadsheet!$G$741:$BN$741))</f>
        <v>0</v>
      </c>
      <c r="N44" s="496">
        <f t="array" aca="1" ref="N44" ca="1">SUMPRODUCT(N$74:N$133,TRANSPOSE(SAP_Spreadsheet!$G$741:$BN$741))</f>
        <v>0</v>
      </c>
      <c r="O44" s="496">
        <f t="array" aca="1" ref="O44" ca="1">SUMPRODUCT(O$74:O$133,TRANSPOSE(SAP_Spreadsheet!$G$741:$BN$741))</f>
        <v>0</v>
      </c>
      <c r="P44" s="496">
        <f t="array" aca="1" ref="P44" ca="1">SUMPRODUCT(P$74:P$133,TRANSPOSE(SAP_Spreadsheet!$G$741:$BN$741))</f>
        <v>0</v>
      </c>
      <c r="Q44" s="496">
        <f t="array" aca="1" ref="Q44" ca="1">SUMPRODUCT(Q$74:Q$133,TRANSPOSE(SAP_Spreadsheet!$G$741:$BN$741))</f>
        <v>0</v>
      </c>
      <c r="R44" s="496">
        <f t="array" aca="1" ref="R44" ca="1">SUMPRODUCT(R$74:R$133,TRANSPOSE(SAP_Spreadsheet!$G$741:$BN$741))</f>
        <v>0</v>
      </c>
      <c r="S44" s="496">
        <f t="array" aca="1" ref="S44" ca="1">SUMPRODUCT(S$74:S$133,TRANSPOSE(SAP_Spreadsheet!$G$741:$BN$741))</f>
        <v>0</v>
      </c>
      <c r="T44" s="496">
        <f t="array" aca="1" ref="T44" ca="1">SUMPRODUCT(T$74:T$133,TRANSPOSE(SAP_Spreadsheet!$G$741:$BN$741))</f>
        <v>0</v>
      </c>
      <c r="U44" s="496">
        <f t="array" aca="1" ref="U44" ca="1">SUMPRODUCT(U$74:U$133,TRANSPOSE(SAP_Spreadsheet!$G$741:$BN$741))</f>
        <v>0</v>
      </c>
      <c r="V44" s="496">
        <f t="array" aca="1" ref="V44" ca="1">SUMPRODUCT(V$74:V$133,TRANSPOSE(SAP_Spreadsheet!$G$741:$BN$741))</f>
        <v>0</v>
      </c>
      <c r="W44" s="496">
        <f t="array" aca="1" ref="W44" ca="1">SUMPRODUCT(W$74:W$133,TRANSPOSE(SAP_Spreadsheet!$G$741:$BN$741))</f>
        <v>0</v>
      </c>
      <c r="X44" s="496">
        <f t="array" aca="1" ref="X44" ca="1">SUMPRODUCT(X$74:X$133,TRANSPOSE(SAP_Spreadsheet!$G$741:$BN$741))</f>
        <v>0</v>
      </c>
      <c r="Y44" s="496">
        <f t="array" aca="1" ref="Y44" ca="1">SUMPRODUCT(Y$74:Y$133,TRANSPOSE(SAP_Spreadsheet!$G$741:$BN$741))</f>
        <v>0</v>
      </c>
      <c r="Z44" s="496">
        <f t="array" aca="1" ref="Z44" ca="1">SUMPRODUCT(Z$74:Z$133,TRANSPOSE(SAP_Spreadsheet!$G$741:$BN$741))</f>
        <v>0</v>
      </c>
      <c r="AA44" s="496">
        <f t="array" aca="1" ref="AA44" ca="1">SUMPRODUCT(AA$74:AA$133,TRANSPOSE(SAP_Spreadsheet!$G$741:$BN$741))</f>
        <v>0</v>
      </c>
      <c r="AB44" s="496">
        <f t="array" aca="1" ref="AB44" ca="1">SUMPRODUCT(AB$74:AB$133,TRANSPOSE(SAP_Spreadsheet!$G$741:$BN$741))</f>
        <v>0</v>
      </c>
      <c r="AC44" s="496">
        <f t="array" aca="1" ref="AC44" ca="1">SUMPRODUCT(AC$74:AC$133,TRANSPOSE(SAP_Spreadsheet!$G$741:$BN$741))</f>
        <v>0</v>
      </c>
      <c r="AD44" s="496">
        <f t="array" aca="1" ref="AD44" ca="1">SUMPRODUCT(AD$74:AD$133,TRANSPOSE(SAP_Spreadsheet!$G$741:$BN$741))</f>
        <v>0</v>
      </c>
      <c r="AE44" s="496">
        <f t="array" aca="1" ref="AE44" ca="1">SUMPRODUCT(AE$74:AE$133,TRANSPOSE(SAP_Spreadsheet!$G$741:$BN$741))</f>
        <v>0</v>
      </c>
      <c r="AF44" s="496">
        <f t="array" aca="1" ref="AF44" ca="1">SUMPRODUCT(AF$74:AF$133,TRANSPOSE(SAP_Spreadsheet!$G$741:$BN$741))</f>
        <v>0</v>
      </c>
      <c r="AG44" s="496">
        <f t="array" aca="1" ref="AG44" ca="1">SUMPRODUCT(AG$74:AG$133,TRANSPOSE(SAP_Spreadsheet!$G$741:$BN$741))</f>
        <v>0</v>
      </c>
      <c r="AH44" s="496">
        <f t="array" aca="1" ref="AH44" ca="1">SUMPRODUCT(AH$74:AH$133,TRANSPOSE(SAP_Spreadsheet!$G$741:$BN$741))</f>
        <v>0</v>
      </c>
      <c r="AI44" s="496">
        <f t="array" aca="1" ref="AI44" ca="1">SUMPRODUCT(AI$74:AI$133,TRANSPOSE(SAP_Spreadsheet!$G$741:$BN$741))</f>
        <v>0</v>
      </c>
      <c r="AJ44" s="496">
        <f t="array" aca="1" ref="AJ44" ca="1">SUMPRODUCT(AJ$74:AJ$133,TRANSPOSE(SAP_Spreadsheet!$G$741:$BN$741))</f>
        <v>0</v>
      </c>
      <c r="AK44" s="496">
        <f t="array" aca="1" ref="AK44" ca="1">SUMPRODUCT(AK$74:AK$133,TRANSPOSE(SAP_Spreadsheet!$G$741:$BN$741))</f>
        <v>0</v>
      </c>
      <c r="AL44" s="496">
        <f t="array" aca="1" ref="AL44" ca="1">SUMPRODUCT(AL$74:AL$133,TRANSPOSE(SAP_Spreadsheet!$G$741:$BN$741))</f>
        <v>0</v>
      </c>
      <c r="AM44" s="496">
        <f t="array" aca="1" ref="AM44" ca="1">SUMPRODUCT(AM$74:AM$133,TRANSPOSE(SAP_Spreadsheet!$G$741:$BN$741))</f>
        <v>0</v>
      </c>
      <c r="AN44" s="496">
        <f t="array" aca="1" ref="AN44" ca="1">SUMPRODUCT(AN$74:AN$133,TRANSPOSE(SAP_Spreadsheet!$G$741:$BN$741))</f>
        <v>0</v>
      </c>
      <c r="AO44" s="496">
        <f t="array" aca="1" ref="AO44" ca="1">SUMPRODUCT(AO$74:AO$133,TRANSPOSE(SAP_Spreadsheet!$G$741:$BN$741))</f>
        <v>0</v>
      </c>
      <c r="AP44" s="496">
        <f t="array" aca="1" ref="AP44" ca="1">SUMPRODUCT(AP$74:AP$133,TRANSPOSE(SAP_Spreadsheet!$G$741:$BN$741))</f>
        <v>0</v>
      </c>
      <c r="AQ44" s="496">
        <f t="array" aca="1" ref="AQ44" ca="1">SUMPRODUCT(AQ$74:AQ$133,TRANSPOSE(SAP_Spreadsheet!$G$741:$BN$741))</f>
        <v>0</v>
      </c>
      <c r="AR44" s="496">
        <f t="array" aca="1" ref="AR44" ca="1">SUMPRODUCT(AR$74:AR$133,TRANSPOSE(SAP_Spreadsheet!$G$741:$BN$741))</f>
        <v>0</v>
      </c>
      <c r="AS44" s="496">
        <f t="array" aca="1" ref="AS44" ca="1">SUMPRODUCT(AS$74:AS$133,TRANSPOSE(SAP_Spreadsheet!$G$741:$BN$741))</f>
        <v>0</v>
      </c>
      <c r="AT44" s="496">
        <f t="array" aca="1" ref="AT44" ca="1">SUMPRODUCT(AT$74:AT$133,TRANSPOSE(SAP_Spreadsheet!$G$741:$BN$741))</f>
        <v>0</v>
      </c>
      <c r="AU44" s="496">
        <f t="array" aca="1" ref="AU44" ca="1">SUMPRODUCT(AU$74:AU$133,TRANSPOSE(SAP_Spreadsheet!$G$741:$BN$741))</f>
        <v>0</v>
      </c>
      <c r="AV44" s="496">
        <f t="array" aca="1" ref="AV44" ca="1">SUMPRODUCT(AV$74:AV$133,TRANSPOSE(SAP_Spreadsheet!$G$741:$BN$741))</f>
        <v>0</v>
      </c>
      <c r="AW44" s="496">
        <f t="array" aca="1" ref="AW44" ca="1">SUMPRODUCT(AW$74:AW$133,TRANSPOSE(SAP_Spreadsheet!$G$741:$BN$741))</f>
        <v>0</v>
      </c>
      <c r="AX44" s="496">
        <f t="array" aca="1" ref="AX44" ca="1">SUMPRODUCT(AX$74:AX$133,TRANSPOSE(SAP_Spreadsheet!$G$741:$BN$741))</f>
        <v>0</v>
      </c>
      <c r="AY44" s="496">
        <f t="array" aca="1" ref="AY44" ca="1">SUMPRODUCT(AY$74:AY$133,TRANSPOSE(SAP_Spreadsheet!$G$741:$BN$741))</f>
        <v>0</v>
      </c>
      <c r="AZ44" s="496">
        <f t="array" aca="1" ref="AZ44" ca="1">SUMPRODUCT(AZ$74:AZ$133,TRANSPOSE(SAP_Spreadsheet!$G$741:$BN$741))</f>
        <v>0</v>
      </c>
      <c r="BA44" s="496">
        <f t="array" aca="1" ref="BA44" ca="1">SUMPRODUCT(BA$74:BA$133,TRANSPOSE(SAP_Spreadsheet!$G$741:$BN$741))</f>
        <v>0</v>
      </c>
      <c r="BB44" s="496">
        <f t="array" aca="1" ref="BB44" ca="1">SUMPRODUCT(BB$74:BB$133,TRANSPOSE(SAP_Spreadsheet!$G$741:$BN$741))</f>
        <v>0</v>
      </c>
      <c r="BC44" s="496">
        <f t="array" aca="1" ref="BC44" ca="1">SUMPRODUCT(BC$74:BC$133,TRANSPOSE(SAP_Spreadsheet!$G$741:$BN$741))</f>
        <v>0</v>
      </c>
      <c r="BD44" s="496">
        <f t="array" aca="1" ref="BD44" ca="1">SUMPRODUCT(BD$74:BD$133,TRANSPOSE(SAP_Spreadsheet!$G$741:$BN$741))</f>
        <v>0</v>
      </c>
      <c r="BE44" s="496">
        <f t="array" aca="1" ref="BE44" ca="1">SUMPRODUCT(BE$74:BE$133,TRANSPOSE(SAP_Spreadsheet!$G$741:$BN$741))</f>
        <v>0</v>
      </c>
      <c r="BF44" s="496">
        <f t="array" aca="1" ref="BF44" ca="1">SUMPRODUCT(BF$74:BF$133,TRANSPOSE(SAP_Spreadsheet!$G$741:$BN$741))</f>
        <v>0</v>
      </c>
      <c r="BG44" s="496">
        <f t="array" aca="1" ref="BG44" ca="1">SUMPRODUCT(BG$74:BG$133,TRANSPOSE(SAP_Spreadsheet!$G$741:$BN$741))</f>
        <v>0</v>
      </c>
      <c r="BH44" s="496">
        <f t="array" aca="1" ref="BH44" ca="1">SUMPRODUCT(BH$74:BH$133,TRANSPOSE(SAP_Spreadsheet!$G$741:$BN$741))</f>
        <v>0</v>
      </c>
      <c r="BI44" s="496">
        <f t="array" aca="1" ref="BI44" ca="1">SUMPRODUCT(BI$74:BI$133,TRANSPOSE(SAP_Spreadsheet!$G$741:$BN$741))</f>
        <v>0</v>
      </c>
      <c r="BJ44" s="496">
        <f t="array" aca="1" ref="BJ44" ca="1">SUMPRODUCT(BJ$74:BJ$133,TRANSPOSE(SAP_Spreadsheet!$G$741:$BN$741))</f>
        <v>0</v>
      </c>
    </row>
    <row r="45" spans="2:63" s="489" customFormat="1" x14ac:dyDescent="0.15">
      <c r="B45" s="501" t="s">
        <v>374</v>
      </c>
      <c r="C45" s="496">
        <f t="array" aca="1" ref="C45" ca="1">SUMPRODUCT(C$74:C$133,TRANSPOSE(SAP_Spreadsheet!$G$742:$BN$742))</f>
        <v>0</v>
      </c>
      <c r="D45" s="496">
        <f t="array" aca="1" ref="D45" ca="1">SUMPRODUCT(D$74:D$133,TRANSPOSE(SAP_Spreadsheet!$G$742:$BN$742))</f>
        <v>0</v>
      </c>
      <c r="E45" s="496">
        <f t="array" aca="1" ref="E45" ca="1">SUMPRODUCT(E$74:E$133,TRANSPOSE(SAP_Spreadsheet!$G$742:$BN$742))</f>
        <v>0</v>
      </c>
      <c r="F45" s="496">
        <f t="array" aca="1" ref="F45" ca="1">SUMPRODUCT(F$74:F$133,TRANSPOSE(SAP_Spreadsheet!$G$742:$BN$742))</f>
        <v>0</v>
      </c>
      <c r="G45" s="496">
        <f t="array" aca="1" ref="G45" ca="1">SUMPRODUCT(G$74:G$133,TRANSPOSE(SAP_Spreadsheet!$G$742:$BN$742))</f>
        <v>0</v>
      </c>
      <c r="H45" s="496">
        <f t="array" aca="1" ref="H45" ca="1">SUMPRODUCT(H$74:H$133,TRANSPOSE(SAP_Spreadsheet!$G$742:$BN$742))</f>
        <v>0</v>
      </c>
      <c r="I45" s="496">
        <f t="array" aca="1" ref="I45" ca="1">SUMPRODUCT(I$74:I$133,TRANSPOSE(SAP_Spreadsheet!$G$742:$BN$742))</f>
        <v>0</v>
      </c>
      <c r="J45" s="496">
        <f t="array" aca="1" ref="J45" ca="1">SUMPRODUCT(J$74:J$133,TRANSPOSE(SAP_Spreadsheet!$G$742:$BN$742))</f>
        <v>0</v>
      </c>
      <c r="K45" s="496">
        <f t="array" aca="1" ref="K45" ca="1">SUMPRODUCT(K$74:K$133,TRANSPOSE(SAP_Spreadsheet!$G$742:$BN$742))</f>
        <v>0</v>
      </c>
      <c r="L45" s="496">
        <f t="array" aca="1" ref="L45" ca="1">SUMPRODUCT(L$74:L$133,TRANSPOSE(SAP_Spreadsheet!$G$742:$BN$742))</f>
        <v>0</v>
      </c>
      <c r="M45" s="496">
        <f t="array" aca="1" ref="M45" ca="1">SUMPRODUCT(M$74:M$133,TRANSPOSE(SAP_Spreadsheet!$G$742:$BN$742))</f>
        <v>0</v>
      </c>
      <c r="N45" s="496">
        <f t="array" aca="1" ref="N45" ca="1">SUMPRODUCT(N$74:N$133,TRANSPOSE(SAP_Spreadsheet!$G$742:$BN$742))</f>
        <v>0</v>
      </c>
      <c r="O45" s="496">
        <f t="array" aca="1" ref="O45" ca="1">SUMPRODUCT(O$74:O$133,TRANSPOSE(SAP_Spreadsheet!$G$742:$BN$742))</f>
        <v>0</v>
      </c>
      <c r="P45" s="496">
        <f t="array" aca="1" ref="P45" ca="1">SUMPRODUCT(P$74:P$133,TRANSPOSE(SAP_Spreadsheet!$G$742:$BN$742))</f>
        <v>0</v>
      </c>
      <c r="Q45" s="496">
        <f t="array" aca="1" ref="Q45" ca="1">SUMPRODUCT(Q$74:Q$133,TRANSPOSE(SAP_Spreadsheet!$G$742:$BN$742))</f>
        <v>0</v>
      </c>
      <c r="R45" s="496">
        <f t="array" aca="1" ref="R45" ca="1">SUMPRODUCT(R$74:R$133,TRANSPOSE(SAP_Spreadsheet!$G$742:$BN$742))</f>
        <v>0</v>
      </c>
      <c r="S45" s="496">
        <f t="array" aca="1" ref="S45" ca="1">SUMPRODUCT(S$74:S$133,TRANSPOSE(SAP_Spreadsheet!$G$742:$BN$742))</f>
        <v>0</v>
      </c>
      <c r="T45" s="496">
        <f t="array" aca="1" ref="T45" ca="1">SUMPRODUCT(T$74:T$133,TRANSPOSE(SAP_Spreadsheet!$G$742:$BN$742))</f>
        <v>0</v>
      </c>
      <c r="U45" s="496">
        <f t="array" aca="1" ref="U45" ca="1">SUMPRODUCT(U$74:U$133,TRANSPOSE(SAP_Spreadsheet!$G$742:$BN$742))</f>
        <v>0</v>
      </c>
      <c r="V45" s="496">
        <f t="array" aca="1" ref="V45" ca="1">SUMPRODUCT(V$74:V$133,TRANSPOSE(SAP_Spreadsheet!$G$742:$BN$742))</f>
        <v>0</v>
      </c>
      <c r="W45" s="496">
        <f t="array" aca="1" ref="W45" ca="1">SUMPRODUCT(W$74:W$133,TRANSPOSE(SAP_Spreadsheet!$G$742:$BN$742))</f>
        <v>0</v>
      </c>
      <c r="X45" s="496">
        <f t="array" aca="1" ref="X45" ca="1">SUMPRODUCT(X$74:X$133,TRANSPOSE(SAP_Spreadsheet!$G$742:$BN$742))</f>
        <v>0</v>
      </c>
      <c r="Y45" s="496">
        <f t="array" aca="1" ref="Y45" ca="1">SUMPRODUCT(Y$74:Y$133,TRANSPOSE(SAP_Spreadsheet!$G$742:$BN$742))</f>
        <v>0</v>
      </c>
      <c r="Z45" s="496">
        <f t="array" aca="1" ref="Z45" ca="1">SUMPRODUCT(Z$74:Z$133,TRANSPOSE(SAP_Spreadsheet!$G$742:$BN$742))</f>
        <v>0</v>
      </c>
      <c r="AA45" s="496">
        <f t="array" aca="1" ref="AA45" ca="1">SUMPRODUCT(AA$74:AA$133,TRANSPOSE(SAP_Spreadsheet!$G$742:$BN$742))</f>
        <v>0</v>
      </c>
      <c r="AB45" s="496">
        <f t="array" aca="1" ref="AB45" ca="1">SUMPRODUCT(AB$74:AB$133,TRANSPOSE(SAP_Spreadsheet!$G$742:$BN$742))</f>
        <v>0</v>
      </c>
      <c r="AC45" s="496">
        <f t="array" aca="1" ref="AC45" ca="1">SUMPRODUCT(AC$74:AC$133,TRANSPOSE(SAP_Spreadsheet!$G$742:$BN$742))</f>
        <v>0</v>
      </c>
      <c r="AD45" s="496">
        <f t="array" aca="1" ref="AD45" ca="1">SUMPRODUCT(AD$74:AD$133,TRANSPOSE(SAP_Spreadsheet!$G$742:$BN$742))</f>
        <v>0</v>
      </c>
      <c r="AE45" s="496">
        <f t="array" aca="1" ref="AE45" ca="1">SUMPRODUCT(AE$74:AE$133,TRANSPOSE(SAP_Spreadsheet!$G$742:$BN$742))</f>
        <v>0</v>
      </c>
      <c r="AF45" s="496">
        <f t="array" aca="1" ref="AF45" ca="1">SUMPRODUCT(AF$74:AF$133,TRANSPOSE(SAP_Spreadsheet!$G$742:$BN$742))</f>
        <v>0</v>
      </c>
      <c r="AG45" s="496">
        <f t="array" aca="1" ref="AG45" ca="1">SUMPRODUCT(AG$74:AG$133,TRANSPOSE(SAP_Spreadsheet!$G$742:$BN$742))</f>
        <v>0</v>
      </c>
      <c r="AH45" s="496">
        <f t="array" aca="1" ref="AH45" ca="1">SUMPRODUCT(AH$74:AH$133,TRANSPOSE(SAP_Spreadsheet!$G$742:$BN$742))</f>
        <v>0</v>
      </c>
      <c r="AI45" s="496">
        <f t="array" aca="1" ref="AI45" ca="1">SUMPRODUCT(AI$74:AI$133,TRANSPOSE(SAP_Spreadsheet!$G$742:$BN$742))</f>
        <v>0</v>
      </c>
      <c r="AJ45" s="496">
        <f t="array" aca="1" ref="AJ45" ca="1">SUMPRODUCT(AJ$74:AJ$133,TRANSPOSE(SAP_Spreadsheet!$G$742:$BN$742))</f>
        <v>0</v>
      </c>
      <c r="AK45" s="496">
        <f t="array" aca="1" ref="AK45" ca="1">SUMPRODUCT(AK$74:AK$133,TRANSPOSE(SAP_Spreadsheet!$G$742:$BN$742))</f>
        <v>0</v>
      </c>
      <c r="AL45" s="496">
        <f t="array" aca="1" ref="AL45" ca="1">SUMPRODUCT(AL$74:AL$133,TRANSPOSE(SAP_Spreadsheet!$G$742:$BN$742))</f>
        <v>0</v>
      </c>
      <c r="AM45" s="496">
        <f t="array" aca="1" ref="AM45" ca="1">SUMPRODUCT(AM$74:AM$133,TRANSPOSE(SAP_Spreadsheet!$G$742:$BN$742))</f>
        <v>0</v>
      </c>
      <c r="AN45" s="496">
        <f t="array" aca="1" ref="AN45" ca="1">SUMPRODUCT(AN$74:AN$133,TRANSPOSE(SAP_Spreadsheet!$G$742:$BN$742))</f>
        <v>0</v>
      </c>
      <c r="AO45" s="496">
        <f t="array" aca="1" ref="AO45" ca="1">SUMPRODUCT(AO$74:AO$133,TRANSPOSE(SAP_Spreadsheet!$G$742:$BN$742))</f>
        <v>0</v>
      </c>
      <c r="AP45" s="496">
        <f t="array" aca="1" ref="AP45" ca="1">SUMPRODUCT(AP$74:AP$133,TRANSPOSE(SAP_Spreadsheet!$G$742:$BN$742))</f>
        <v>0</v>
      </c>
      <c r="AQ45" s="496">
        <f t="array" aca="1" ref="AQ45" ca="1">SUMPRODUCT(AQ$74:AQ$133,TRANSPOSE(SAP_Spreadsheet!$G$742:$BN$742))</f>
        <v>0</v>
      </c>
      <c r="AR45" s="496">
        <f t="array" aca="1" ref="AR45" ca="1">SUMPRODUCT(AR$74:AR$133,TRANSPOSE(SAP_Spreadsheet!$G$742:$BN$742))</f>
        <v>0</v>
      </c>
      <c r="AS45" s="496">
        <f t="array" aca="1" ref="AS45" ca="1">SUMPRODUCT(AS$74:AS$133,TRANSPOSE(SAP_Spreadsheet!$G$742:$BN$742))</f>
        <v>0</v>
      </c>
      <c r="AT45" s="496">
        <f t="array" aca="1" ref="AT45" ca="1">SUMPRODUCT(AT$74:AT$133,TRANSPOSE(SAP_Spreadsheet!$G$742:$BN$742))</f>
        <v>0</v>
      </c>
      <c r="AU45" s="496">
        <f t="array" aca="1" ref="AU45" ca="1">SUMPRODUCT(AU$74:AU$133,TRANSPOSE(SAP_Spreadsheet!$G$742:$BN$742))</f>
        <v>0</v>
      </c>
      <c r="AV45" s="496">
        <f t="array" aca="1" ref="AV45" ca="1">SUMPRODUCT(AV$74:AV$133,TRANSPOSE(SAP_Spreadsheet!$G$742:$BN$742))</f>
        <v>0</v>
      </c>
      <c r="AW45" s="496">
        <f t="array" aca="1" ref="AW45" ca="1">SUMPRODUCT(AW$74:AW$133,TRANSPOSE(SAP_Spreadsheet!$G$742:$BN$742))</f>
        <v>0</v>
      </c>
      <c r="AX45" s="496">
        <f t="array" aca="1" ref="AX45" ca="1">SUMPRODUCT(AX$74:AX$133,TRANSPOSE(SAP_Spreadsheet!$G$742:$BN$742))</f>
        <v>0</v>
      </c>
      <c r="AY45" s="496">
        <f t="array" aca="1" ref="AY45" ca="1">SUMPRODUCT(AY$74:AY$133,TRANSPOSE(SAP_Spreadsheet!$G$742:$BN$742))</f>
        <v>0</v>
      </c>
      <c r="AZ45" s="496">
        <f t="array" aca="1" ref="AZ45" ca="1">SUMPRODUCT(AZ$74:AZ$133,TRANSPOSE(SAP_Spreadsheet!$G$742:$BN$742))</f>
        <v>0</v>
      </c>
      <c r="BA45" s="496">
        <f t="array" aca="1" ref="BA45" ca="1">SUMPRODUCT(BA$74:BA$133,TRANSPOSE(SAP_Spreadsheet!$G$742:$BN$742))</f>
        <v>0</v>
      </c>
      <c r="BB45" s="496">
        <f t="array" aca="1" ref="BB45" ca="1">SUMPRODUCT(BB$74:BB$133,TRANSPOSE(SAP_Spreadsheet!$G$742:$BN$742))</f>
        <v>0</v>
      </c>
      <c r="BC45" s="496">
        <f t="array" aca="1" ref="BC45" ca="1">SUMPRODUCT(BC$74:BC$133,TRANSPOSE(SAP_Spreadsheet!$G$742:$BN$742))</f>
        <v>0</v>
      </c>
      <c r="BD45" s="496">
        <f t="array" aca="1" ref="BD45" ca="1">SUMPRODUCT(BD$74:BD$133,TRANSPOSE(SAP_Spreadsheet!$G$742:$BN$742))</f>
        <v>0</v>
      </c>
      <c r="BE45" s="496">
        <f t="array" aca="1" ref="BE45" ca="1">SUMPRODUCT(BE$74:BE$133,TRANSPOSE(SAP_Spreadsheet!$G$742:$BN$742))</f>
        <v>0</v>
      </c>
      <c r="BF45" s="496">
        <f t="array" aca="1" ref="BF45" ca="1">SUMPRODUCT(BF$74:BF$133,TRANSPOSE(SAP_Spreadsheet!$G$742:$BN$742))</f>
        <v>0</v>
      </c>
      <c r="BG45" s="496">
        <f t="array" aca="1" ref="BG45" ca="1">SUMPRODUCT(BG$74:BG$133,TRANSPOSE(SAP_Spreadsheet!$G$742:$BN$742))</f>
        <v>0</v>
      </c>
      <c r="BH45" s="496">
        <f t="array" aca="1" ref="BH45" ca="1">SUMPRODUCT(BH$74:BH$133,TRANSPOSE(SAP_Spreadsheet!$G$742:$BN$742))</f>
        <v>0</v>
      </c>
      <c r="BI45" s="496">
        <f t="array" aca="1" ref="BI45" ca="1">SUMPRODUCT(BI$74:BI$133,TRANSPOSE(SAP_Spreadsheet!$G$742:$BN$742))</f>
        <v>0</v>
      </c>
      <c r="BJ45" s="496">
        <f t="array" aca="1" ref="BJ45" ca="1">SUMPRODUCT(BJ$74:BJ$133,TRANSPOSE(SAP_Spreadsheet!$G$742:$BN$742))</f>
        <v>0</v>
      </c>
    </row>
    <row r="46" spans="2:63" s="489" customFormat="1" x14ac:dyDescent="0.15">
      <c r="B46" s="502" t="s">
        <v>248</v>
      </c>
      <c r="C46" s="488">
        <f t="array" aca="1" ref="C46" ca="1">SUMPRODUCT(C$74:C$133,TRANSPOSE(SAP_Spreadsheet!$G$736:$BN$736))</f>
        <v>0</v>
      </c>
      <c r="D46" s="488">
        <f t="array" aca="1" ref="D46" ca="1">SUMPRODUCT(D$74:D$133,TRANSPOSE(SAP_Spreadsheet!$G$736:$BN$736))</f>
        <v>0</v>
      </c>
      <c r="E46" s="488">
        <f t="array" aca="1" ref="E46" ca="1">SUMPRODUCT(E$74:E$133,TRANSPOSE(SAP_Spreadsheet!$G$736:$BN$736))</f>
        <v>0</v>
      </c>
      <c r="F46" s="488">
        <f t="array" aca="1" ref="F46" ca="1">SUMPRODUCT(F$74:F$133,TRANSPOSE(SAP_Spreadsheet!$G$736:$BN$736))</f>
        <v>0</v>
      </c>
      <c r="G46" s="488">
        <f t="array" aca="1" ref="G46" ca="1">SUMPRODUCT(G$74:G$133,TRANSPOSE(SAP_Spreadsheet!$G$736:$BN$736))</f>
        <v>0</v>
      </c>
      <c r="H46" s="488">
        <f t="array" aca="1" ref="H46" ca="1">SUMPRODUCT(H$74:H$133,TRANSPOSE(SAP_Spreadsheet!$G$736:$BN$736))</f>
        <v>0</v>
      </c>
      <c r="I46" s="488">
        <f t="array" aca="1" ref="I46" ca="1">SUMPRODUCT(I$74:I$133,TRANSPOSE(SAP_Spreadsheet!$G$736:$BN$736))</f>
        <v>0</v>
      </c>
      <c r="J46" s="488">
        <f t="array" aca="1" ref="J46" ca="1">SUMPRODUCT(J$74:J$133,TRANSPOSE(SAP_Spreadsheet!$G$736:$BN$736))</f>
        <v>0</v>
      </c>
      <c r="K46" s="488">
        <f t="array" aca="1" ref="K46" ca="1">SUMPRODUCT(K$74:K$133,TRANSPOSE(SAP_Spreadsheet!$G$736:$BN$736))</f>
        <v>0</v>
      </c>
      <c r="L46" s="488">
        <f t="array" aca="1" ref="L46" ca="1">SUMPRODUCT(L$74:L$133,TRANSPOSE(SAP_Spreadsheet!$G$736:$BN$736))</f>
        <v>0</v>
      </c>
      <c r="M46" s="488">
        <f t="array" aca="1" ref="M46" ca="1">SUMPRODUCT(M$74:M$133,TRANSPOSE(SAP_Spreadsheet!$G$736:$BN$736))</f>
        <v>0</v>
      </c>
      <c r="N46" s="488">
        <f t="array" aca="1" ref="N46" ca="1">SUMPRODUCT(N$74:N$133,TRANSPOSE(SAP_Spreadsheet!$G$736:$BN$736))</f>
        <v>0</v>
      </c>
      <c r="O46" s="488">
        <f t="array" aca="1" ref="O46" ca="1">SUMPRODUCT(O$74:O$133,TRANSPOSE(SAP_Spreadsheet!$G$736:$BN$736))</f>
        <v>0</v>
      </c>
      <c r="P46" s="488">
        <f t="array" aca="1" ref="P46" ca="1">SUMPRODUCT(P$74:P$133,TRANSPOSE(SAP_Spreadsheet!$G$736:$BN$736))</f>
        <v>0</v>
      </c>
      <c r="Q46" s="488">
        <f t="array" aca="1" ref="Q46" ca="1">SUMPRODUCT(Q$74:Q$133,TRANSPOSE(SAP_Spreadsheet!$G$736:$BN$736))</f>
        <v>0</v>
      </c>
      <c r="R46" s="488">
        <f t="array" aca="1" ref="R46" ca="1">SUMPRODUCT(R$74:R$133,TRANSPOSE(SAP_Spreadsheet!$G$736:$BN$736))</f>
        <v>0</v>
      </c>
      <c r="S46" s="488">
        <f t="array" aca="1" ref="S46" ca="1">SUMPRODUCT(S$74:S$133,TRANSPOSE(SAP_Spreadsheet!$G$736:$BN$736))</f>
        <v>0</v>
      </c>
      <c r="T46" s="488">
        <f t="array" aca="1" ref="T46" ca="1">SUMPRODUCT(T$74:T$133,TRANSPOSE(SAP_Spreadsheet!$G$736:$BN$736))</f>
        <v>0</v>
      </c>
      <c r="U46" s="488">
        <f t="array" aca="1" ref="U46" ca="1">SUMPRODUCT(U$74:U$133,TRANSPOSE(SAP_Spreadsheet!$G$736:$BN$736))</f>
        <v>0</v>
      </c>
      <c r="V46" s="488">
        <f t="array" aca="1" ref="V46" ca="1">SUMPRODUCT(V$74:V$133,TRANSPOSE(SAP_Spreadsheet!$G$736:$BN$736))</f>
        <v>0</v>
      </c>
      <c r="W46" s="488">
        <f t="array" aca="1" ref="W46" ca="1">SUMPRODUCT(W$74:W$133,TRANSPOSE(SAP_Spreadsheet!$G$736:$BN$736))</f>
        <v>0</v>
      </c>
      <c r="X46" s="488">
        <f t="array" aca="1" ref="X46" ca="1">SUMPRODUCT(X$74:X$133,TRANSPOSE(SAP_Spreadsheet!$G$736:$BN$736))</f>
        <v>0</v>
      </c>
      <c r="Y46" s="488">
        <f t="array" aca="1" ref="Y46" ca="1">SUMPRODUCT(Y$74:Y$133,TRANSPOSE(SAP_Spreadsheet!$G$736:$BN$736))</f>
        <v>0</v>
      </c>
      <c r="Z46" s="488">
        <f t="array" aca="1" ref="Z46" ca="1">SUMPRODUCT(Z$74:Z$133,TRANSPOSE(SAP_Spreadsheet!$G$736:$BN$736))</f>
        <v>0</v>
      </c>
      <c r="AA46" s="488">
        <f t="array" aca="1" ref="AA46" ca="1">SUMPRODUCT(AA$74:AA$133,TRANSPOSE(SAP_Spreadsheet!$G$736:$BN$736))</f>
        <v>0</v>
      </c>
      <c r="AB46" s="488">
        <f t="array" aca="1" ref="AB46" ca="1">SUMPRODUCT(AB$74:AB$133,TRANSPOSE(SAP_Spreadsheet!$G$736:$BN$736))</f>
        <v>0</v>
      </c>
      <c r="AC46" s="488">
        <f t="array" aca="1" ref="AC46" ca="1">SUMPRODUCT(AC$74:AC$133,TRANSPOSE(SAP_Spreadsheet!$G$736:$BN$736))</f>
        <v>0</v>
      </c>
      <c r="AD46" s="488">
        <f t="array" aca="1" ref="AD46" ca="1">SUMPRODUCT(AD$74:AD$133,TRANSPOSE(SAP_Spreadsheet!$G$736:$BN$736))</f>
        <v>0</v>
      </c>
      <c r="AE46" s="488">
        <f t="array" aca="1" ref="AE46" ca="1">SUMPRODUCT(AE$74:AE$133,TRANSPOSE(SAP_Spreadsheet!$G$736:$BN$736))</f>
        <v>0</v>
      </c>
      <c r="AF46" s="488">
        <f t="array" aca="1" ref="AF46" ca="1">SUMPRODUCT(AF$74:AF$133,TRANSPOSE(SAP_Spreadsheet!$G$736:$BN$736))</f>
        <v>0</v>
      </c>
      <c r="AG46" s="488">
        <f t="array" aca="1" ref="AG46" ca="1">SUMPRODUCT(AG$74:AG$133,TRANSPOSE(SAP_Spreadsheet!$G$736:$BN$736))</f>
        <v>0</v>
      </c>
      <c r="AH46" s="488">
        <f t="array" aca="1" ref="AH46" ca="1">SUMPRODUCT(AH$74:AH$133,TRANSPOSE(SAP_Spreadsheet!$G$736:$BN$736))</f>
        <v>0</v>
      </c>
      <c r="AI46" s="488">
        <f t="array" aca="1" ref="AI46" ca="1">SUMPRODUCT(AI$74:AI$133,TRANSPOSE(SAP_Spreadsheet!$G$736:$BN$736))</f>
        <v>0</v>
      </c>
      <c r="AJ46" s="488">
        <f t="array" aca="1" ref="AJ46" ca="1">SUMPRODUCT(AJ$74:AJ$133,TRANSPOSE(SAP_Spreadsheet!$G$736:$BN$736))</f>
        <v>0</v>
      </c>
      <c r="AK46" s="488">
        <f t="array" aca="1" ref="AK46" ca="1">SUMPRODUCT(AK$74:AK$133,TRANSPOSE(SAP_Spreadsheet!$G$736:$BN$736))</f>
        <v>0</v>
      </c>
      <c r="AL46" s="488">
        <f t="array" aca="1" ref="AL46" ca="1">SUMPRODUCT(AL$74:AL$133,TRANSPOSE(SAP_Spreadsheet!$G$736:$BN$736))</f>
        <v>0</v>
      </c>
      <c r="AM46" s="488">
        <f t="array" aca="1" ref="AM46" ca="1">SUMPRODUCT(AM$74:AM$133,TRANSPOSE(SAP_Spreadsheet!$G$736:$BN$736))</f>
        <v>0</v>
      </c>
      <c r="AN46" s="488">
        <f t="array" aca="1" ref="AN46" ca="1">SUMPRODUCT(AN$74:AN$133,TRANSPOSE(SAP_Spreadsheet!$G$736:$BN$736))</f>
        <v>0</v>
      </c>
      <c r="AO46" s="488">
        <f t="array" aca="1" ref="AO46" ca="1">SUMPRODUCT(AO$74:AO$133,TRANSPOSE(SAP_Spreadsheet!$G$736:$BN$736))</f>
        <v>0</v>
      </c>
      <c r="AP46" s="488">
        <f t="array" aca="1" ref="AP46" ca="1">SUMPRODUCT(AP$74:AP$133,TRANSPOSE(SAP_Spreadsheet!$G$736:$BN$736))</f>
        <v>0</v>
      </c>
      <c r="AQ46" s="488">
        <f t="array" aca="1" ref="AQ46" ca="1">SUMPRODUCT(AQ$74:AQ$133,TRANSPOSE(SAP_Spreadsheet!$G$736:$BN$736))</f>
        <v>0</v>
      </c>
      <c r="AR46" s="488">
        <f t="array" aca="1" ref="AR46" ca="1">SUMPRODUCT(AR$74:AR$133,TRANSPOSE(SAP_Spreadsheet!$G$736:$BN$736))</f>
        <v>0</v>
      </c>
      <c r="AS46" s="488">
        <f t="array" aca="1" ref="AS46" ca="1">SUMPRODUCT(AS$74:AS$133,TRANSPOSE(SAP_Spreadsheet!$G$736:$BN$736))</f>
        <v>0</v>
      </c>
      <c r="AT46" s="488">
        <f t="array" aca="1" ref="AT46" ca="1">SUMPRODUCT(AT$74:AT$133,TRANSPOSE(SAP_Spreadsheet!$G$736:$BN$736))</f>
        <v>0</v>
      </c>
      <c r="AU46" s="488">
        <f t="array" aca="1" ref="AU46" ca="1">SUMPRODUCT(AU$74:AU$133,TRANSPOSE(SAP_Spreadsheet!$G$736:$BN$736))</f>
        <v>0</v>
      </c>
      <c r="AV46" s="488">
        <f t="array" aca="1" ref="AV46" ca="1">SUMPRODUCT(AV$74:AV$133,TRANSPOSE(SAP_Spreadsheet!$G$736:$BN$736))</f>
        <v>0</v>
      </c>
      <c r="AW46" s="488">
        <f t="array" aca="1" ref="AW46" ca="1">SUMPRODUCT(AW$74:AW$133,TRANSPOSE(SAP_Spreadsheet!$G$736:$BN$736))</f>
        <v>0</v>
      </c>
      <c r="AX46" s="488">
        <f t="array" aca="1" ref="AX46" ca="1">SUMPRODUCT(AX$74:AX$133,TRANSPOSE(SAP_Spreadsheet!$G$736:$BN$736))</f>
        <v>0</v>
      </c>
      <c r="AY46" s="488">
        <f t="array" aca="1" ref="AY46" ca="1">SUMPRODUCT(AY$74:AY$133,TRANSPOSE(SAP_Spreadsheet!$G$736:$BN$736))</f>
        <v>0</v>
      </c>
      <c r="AZ46" s="488">
        <f t="array" aca="1" ref="AZ46" ca="1">SUMPRODUCT(AZ$74:AZ$133,TRANSPOSE(SAP_Spreadsheet!$G$736:$BN$736))</f>
        <v>0</v>
      </c>
      <c r="BA46" s="488">
        <f t="array" aca="1" ref="BA46" ca="1">SUMPRODUCT(BA$74:BA$133,TRANSPOSE(SAP_Spreadsheet!$G$736:$BN$736))</f>
        <v>0</v>
      </c>
      <c r="BB46" s="488">
        <f t="array" aca="1" ref="BB46" ca="1">SUMPRODUCT(BB$74:BB$133,TRANSPOSE(SAP_Spreadsheet!$G$736:$BN$736))</f>
        <v>0</v>
      </c>
      <c r="BC46" s="488">
        <f t="array" aca="1" ref="BC46" ca="1">SUMPRODUCT(BC$74:BC$133,TRANSPOSE(SAP_Spreadsheet!$G$736:$BN$736))</f>
        <v>0</v>
      </c>
      <c r="BD46" s="488">
        <f t="array" aca="1" ref="BD46" ca="1">SUMPRODUCT(BD$74:BD$133,TRANSPOSE(SAP_Spreadsheet!$G$736:$BN$736))</f>
        <v>0</v>
      </c>
      <c r="BE46" s="488">
        <f t="array" aca="1" ref="BE46" ca="1">SUMPRODUCT(BE$74:BE$133,TRANSPOSE(SAP_Spreadsheet!$G$736:$BN$736))</f>
        <v>0</v>
      </c>
      <c r="BF46" s="488">
        <f t="array" aca="1" ref="BF46" ca="1">SUMPRODUCT(BF$74:BF$133,TRANSPOSE(SAP_Spreadsheet!$G$736:$BN$736))</f>
        <v>0</v>
      </c>
      <c r="BG46" s="488">
        <f t="array" aca="1" ref="BG46" ca="1">SUMPRODUCT(BG$74:BG$133,TRANSPOSE(SAP_Spreadsheet!$G$736:$BN$736))</f>
        <v>0</v>
      </c>
      <c r="BH46" s="488">
        <f t="array" aca="1" ref="BH46" ca="1">SUMPRODUCT(BH$74:BH$133,TRANSPOSE(SAP_Spreadsheet!$G$736:$BN$736))</f>
        <v>0</v>
      </c>
      <c r="BI46" s="488">
        <f t="array" aca="1" ref="BI46" ca="1">SUMPRODUCT(BI$74:BI$133,TRANSPOSE(SAP_Spreadsheet!$G$736:$BN$736))</f>
        <v>0</v>
      </c>
      <c r="BJ46" s="488">
        <f t="array" aca="1" ref="BJ46" ca="1">SUMPRODUCT(BJ$74:BJ$133,TRANSPOSE(SAP_Spreadsheet!$G$736:$BN$736))</f>
        <v>0</v>
      </c>
    </row>
    <row r="47" spans="2:63" s="489" customFormat="1" x14ac:dyDescent="0.15">
      <c r="B47" s="502" t="s">
        <v>375</v>
      </c>
      <c r="C47" s="488">
        <f t="array" aca="1" ref="C47" ca="1">SUMPRODUCT(C$74:C$133,TRANSPOSE(SAP_Spreadsheet!$G$749:$BN$749))</f>
        <v>0</v>
      </c>
      <c r="D47" s="488">
        <f t="array" aca="1" ref="D47" ca="1">SUMPRODUCT(D$74:D$133,TRANSPOSE(SAP_Spreadsheet!$G$749:$BN$749))</f>
        <v>0</v>
      </c>
      <c r="E47" s="488">
        <f t="array" aca="1" ref="E47" ca="1">SUMPRODUCT(E$74:E$133,TRANSPOSE(SAP_Spreadsheet!$G$749:$BN$749))</f>
        <v>0</v>
      </c>
      <c r="F47" s="488">
        <f t="array" aca="1" ref="F47" ca="1">SUMPRODUCT(F$74:F$133,TRANSPOSE(SAP_Spreadsheet!$G$749:$BN$749))</f>
        <v>0</v>
      </c>
      <c r="G47" s="488">
        <f t="array" aca="1" ref="G47" ca="1">SUMPRODUCT(G$74:G$133,TRANSPOSE(SAP_Spreadsheet!$G$749:$BN$749))</f>
        <v>0</v>
      </c>
      <c r="H47" s="488">
        <f t="array" aca="1" ref="H47" ca="1">SUMPRODUCT(H$74:H$133,TRANSPOSE(SAP_Spreadsheet!$G$749:$BN$749))</f>
        <v>0</v>
      </c>
      <c r="I47" s="488">
        <f t="array" aca="1" ref="I47" ca="1">SUMPRODUCT(I$74:I$133,TRANSPOSE(SAP_Spreadsheet!$G$749:$BN$749))</f>
        <v>0</v>
      </c>
      <c r="J47" s="488">
        <f t="array" aca="1" ref="J47" ca="1">SUMPRODUCT(J$74:J$133,TRANSPOSE(SAP_Spreadsheet!$G$749:$BN$749))</f>
        <v>0</v>
      </c>
      <c r="K47" s="488">
        <f t="array" aca="1" ref="K47" ca="1">SUMPRODUCT(K$74:K$133,TRANSPOSE(SAP_Spreadsheet!$G$749:$BN$749))</f>
        <v>0</v>
      </c>
      <c r="L47" s="488">
        <f t="array" aca="1" ref="L47" ca="1">SUMPRODUCT(L$74:L$133,TRANSPOSE(SAP_Spreadsheet!$G$749:$BN$749))</f>
        <v>0</v>
      </c>
      <c r="M47" s="488">
        <f t="array" aca="1" ref="M47" ca="1">SUMPRODUCT(M$74:M$133,TRANSPOSE(SAP_Spreadsheet!$G$749:$BN$749))</f>
        <v>0</v>
      </c>
      <c r="N47" s="488">
        <f t="array" aca="1" ref="N47" ca="1">SUMPRODUCT(N$74:N$133,TRANSPOSE(SAP_Spreadsheet!$G$749:$BN$749))</f>
        <v>0</v>
      </c>
      <c r="O47" s="488">
        <f t="array" aca="1" ref="O47" ca="1">SUMPRODUCT(O$74:O$133,TRANSPOSE(SAP_Spreadsheet!$G$749:$BN$749))</f>
        <v>0</v>
      </c>
      <c r="P47" s="488">
        <f t="array" aca="1" ref="P47" ca="1">SUMPRODUCT(P$74:P$133,TRANSPOSE(SAP_Spreadsheet!$G$749:$BN$749))</f>
        <v>0</v>
      </c>
      <c r="Q47" s="488">
        <f t="array" aca="1" ref="Q47" ca="1">SUMPRODUCT(Q$74:Q$133,TRANSPOSE(SAP_Spreadsheet!$G$749:$BN$749))</f>
        <v>0</v>
      </c>
      <c r="R47" s="488">
        <f t="array" aca="1" ref="R47" ca="1">SUMPRODUCT(R$74:R$133,TRANSPOSE(SAP_Spreadsheet!$G$749:$BN$749))</f>
        <v>0</v>
      </c>
      <c r="S47" s="488">
        <f t="array" aca="1" ref="S47" ca="1">SUMPRODUCT(S$74:S$133,TRANSPOSE(SAP_Spreadsheet!$G$749:$BN$749))</f>
        <v>0</v>
      </c>
      <c r="T47" s="488">
        <f t="array" aca="1" ref="T47" ca="1">SUMPRODUCT(T$74:T$133,TRANSPOSE(SAP_Spreadsheet!$G$749:$BN$749))</f>
        <v>0</v>
      </c>
      <c r="U47" s="488">
        <f t="array" aca="1" ref="U47" ca="1">SUMPRODUCT(U$74:U$133,TRANSPOSE(SAP_Spreadsheet!$G$749:$BN$749))</f>
        <v>0</v>
      </c>
      <c r="V47" s="488">
        <f t="array" aca="1" ref="V47" ca="1">SUMPRODUCT(V$74:V$133,TRANSPOSE(SAP_Spreadsheet!$G$749:$BN$749))</f>
        <v>0</v>
      </c>
      <c r="W47" s="488">
        <f t="array" aca="1" ref="W47" ca="1">SUMPRODUCT(W$74:W$133,TRANSPOSE(SAP_Spreadsheet!$G$749:$BN$749))</f>
        <v>0</v>
      </c>
      <c r="X47" s="488">
        <f t="array" aca="1" ref="X47" ca="1">SUMPRODUCT(X$74:X$133,TRANSPOSE(SAP_Spreadsheet!$G$749:$BN$749))</f>
        <v>0</v>
      </c>
      <c r="Y47" s="488">
        <f t="array" aca="1" ref="Y47" ca="1">SUMPRODUCT(Y$74:Y$133,TRANSPOSE(SAP_Spreadsheet!$G$749:$BN$749))</f>
        <v>0</v>
      </c>
      <c r="Z47" s="488">
        <f t="array" aca="1" ref="Z47" ca="1">SUMPRODUCT(Z$74:Z$133,TRANSPOSE(SAP_Spreadsheet!$G$749:$BN$749))</f>
        <v>0</v>
      </c>
      <c r="AA47" s="488">
        <f t="array" aca="1" ref="AA47" ca="1">SUMPRODUCT(AA$74:AA$133,TRANSPOSE(SAP_Spreadsheet!$G$749:$BN$749))</f>
        <v>0</v>
      </c>
      <c r="AB47" s="488">
        <f t="array" aca="1" ref="AB47" ca="1">SUMPRODUCT(AB$74:AB$133,TRANSPOSE(SAP_Spreadsheet!$G$749:$BN$749))</f>
        <v>0</v>
      </c>
      <c r="AC47" s="488">
        <f t="array" aca="1" ref="AC47" ca="1">SUMPRODUCT(AC$74:AC$133,TRANSPOSE(SAP_Spreadsheet!$G$749:$BN$749))</f>
        <v>0</v>
      </c>
      <c r="AD47" s="488">
        <f t="array" aca="1" ref="AD47" ca="1">SUMPRODUCT(AD$74:AD$133,TRANSPOSE(SAP_Spreadsheet!$G$749:$BN$749))</f>
        <v>0</v>
      </c>
      <c r="AE47" s="488">
        <f t="array" aca="1" ref="AE47" ca="1">SUMPRODUCT(AE$74:AE$133,TRANSPOSE(SAP_Spreadsheet!$G$749:$BN$749))</f>
        <v>0</v>
      </c>
      <c r="AF47" s="488">
        <f t="array" aca="1" ref="AF47" ca="1">SUMPRODUCT(AF$74:AF$133,TRANSPOSE(SAP_Spreadsheet!$G$749:$BN$749))</f>
        <v>0</v>
      </c>
      <c r="AG47" s="488">
        <f t="array" aca="1" ref="AG47" ca="1">SUMPRODUCT(AG$74:AG$133,TRANSPOSE(SAP_Spreadsheet!$G$749:$BN$749))</f>
        <v>0</v>
      </c>
      <c r="AH47" s="488">
        <f t="array" aca="1" ref="AH47" ca="1">SUMPRODUCT(AH$74:AH$133,TRANSPOSE(SAP_Spreadsheet!$G$749:$BN$749))</f>
        <v>0</v>
      </c>
      <c r="AI47" s="488">
        <f t="array" aca="1" ref="AI47" ca="1">SUMPRODUCT(AI$74:AI$133,TRANSPOSE(SAP_Spreadsheet!$G$749:$BN$749))</f>
        <v>0</v>
      </c>
      <c r="AJ47" s="488">
        <f t="array" aca="1" ref="AJ47" ca="1">SUMPRODUCT(AJ$74:AJ$133,TRANSPOSE(SAP_Spreadsheet!$G$749:$BN$749))</f>
        <v>0</v>
      </c>
      <c r="AK47" s="488">
        <f t="array" aca="1" ref="AK47" ca="1">SUMPRODUCT(AK$74:AK$133,TRANSPOSE(SAP_Spreadsheet!$G$749:$BN$749))</f>
        <v>0</v>
      </c>
      <c r="AL47" s="488">
        <f t="array" aca="1" ref="AL47" ca="1">SUMPRODUCT(AL$74:AL$133,TRANSPOSE(SAP_Spreadsheet!$G$749:$BN$749))</f>
        <v>0</v>
      </c>
      <c r="AM47" s="488">
        <f t="array" aca="1" ref="AM47" ca="1">SUMPRODUCT(AM$74:AM$133,TRANSPOSE(SAP_Spreadsheet!$G$749:$BN$749))</f>
        <v>0</v>
      </c>
      <c r="AN47" s="488">
        <f t="array" aca="1" ref="AN47" ca="1">SUMPRODUCT(AN$74:AN$133,TRANSPOSE(SAP_Spreadsheet!$G$749:$BN$749))</f>
        <v>0</v>
      </c>
      <c r="AO47" s="488">
        <f t="array" aca="1" ref="AO47" ca="1">SUMPRODUCT(AO$74:AO$133,TRANSPOSE(SAP_Spreadsheet!$G$749:$BN$749))</f>
        <v>0</v>
      </c>
      <c r="AP47" s="488">
        <f t="array" aca="1" ref="AP47" ca="1">SUMPRODUCT(AP$74:AP$133,TRANSPOSE(SAP_Spreadsheet!$G$749:$BN$749))</f>
        <v>0</v>
      </c>
      <c r="AQ47" s="488">
        <f t="array" aca="1" ref="AQ47" ca="1">SUMPRODUCT(AQ$74:AQ$133,TRANSPOSE(SAP_Spreadsheet!$G$749:$BN$749))</f>
        <v>0</v>
      </c>
      <c r="AR47" s="488">
        <f t="array" aca="1" ref="AR47" ca="1">SUMPRODUCT(AR$74:AR$133,TRANSPOSE(SAP_Spreadsheet!$G$749:$BN$749))</f>
        <v>0</v>
      </c>
      <c r="AS47" s="488">
        <f t="array" aca="1" ref="AS47" ca="1">SUMPRODUCT(AS$74:AS$133,TRANSPOSE(SAP_Spreadsheet!$G$749:$BN$749))</f>
        <v>0</v>
      </c>
      <c r="AT47" s="488">
        <f t="array" aca="1" ref="AT47" ca="1">SUMPRODUCT(AT$74:AT$133,TRANSPOSE(SAP_Spreadsheet!$G$749:$BN$749))</f>
        <v>0</v>
      </c>
      <c r="AU47" s="488">
        <f t="array" aca="1" ref="AU47" ca="1">SUMPRODUCT(AU$74:AU$133,TRANSPOSE(SAP_Spreadsheet!$G$749:$BN$749))</f>
        <v>0</v>
      </c>
      <c r="AV47" s="488">
        <f t="array" aca="1" ref="AV47" ca="1">SUMPRODUCT(AV$74:AV$133,TRANSPOSE(SAP_Spreadsheet!$G$749:$BN$749))</f>
        <v>0</v>
      </c>
      <c r="AW47" s="488">
        <f t="array" aca="1" ref="AW47" ca="1">SUMPRODUCT(AW$74:AW$133,TRANSPOSE(SAP_Spreadsheet!$G$749:$BN$749))</f>
        <v>0</v>
      </c>
      <c r="AX47" s="488">
        <f t="array" aca="1" ref="AX47" ca="1">SUMPRODUCT(AX$74:AX$133,TRANSPOSE(SAP_Spreadsheet!$G$749:$BN$749))</f>
        <v>0</v>
      </c>
      <c r="AY47" s="488">
        <f t="array" aca="1" ref="AY47" ca="1">SUMPRODUCT(AY$74:AY$133,TRANSPOSE(SAP_Spreadsheet!$G$749:$BN$749))</f>
        <v>0</v>
      </c>
      <c r="AZ47" s="488">
        <f t="array" aca="1" ref="AZ47" ca="1">SUMPRODUCT(AZ$74:AZ$133,TRANSPOSE(SAP_Spreadsheet!$G$749:$BN$749))</f>
        <v>0</v>
      </c>
      <c r="BA47" s="488">
        <f t="array" aca="1" ref="BA47" ca="1">SUMPRODUCT(BA$74:BA$133,TRANSPOSE(SAP_Spreadsheet!$G$749:$BN$749))</f>
        <v>0</v>
      </c>
      <c r="BB47" s="488">
        <f t="array" aca="1" ref="BB47" ca="1">SUMPRODUCT(BB$74:BB$133,TRANSPOSE(SAP_Spreadsheet!$G$749:$BN$749))</f>
        <v>0</v>
      </c>
      <c r="BC47" s="488">
        <f t="array" aca="1" ref="BC47" ca="1">SUMPRODUCT(BC$74:BC$133,TRANSPOSE(SAP_Spreadsheet!$G$749:$BN$749))</f>
        <v>0</v>
      </c>
      <c r="BD47" s="488">
        <f t="array" aca="1" ref="BD47" ca="1">SUMPRODUCT(BD$74:BD$133,TRANSPOSE(SAP_Spreadsheet!$G$749:$BN$749))</f>
        <v>0</v>
      </c>
      <c r="BE47" s="488">
        <f t="array" aca="1" ref="BE47" ca="1">SUMPRODUCT(BE$74:BE$133,TRANSPOSE(SAP_Spreadsheet!$G$749:$BN$749))</f>
        <v>0</v>
      </c>
      <c r="BF47" s="488">
        <f t="array" aca="1" ref="BF47" ca="1">SUMPRODUCT(BF$74:BF$133,TRANSPOSE(SAP_Spreadsheet!$G$749:$BN$749))</f>
        <v>0</v>
      </c>
      <c r="BG47" s="488">
        <f t="array" aca="1" ref="BG47" ca="1">SUMPRODUCT(BG$74:BG$133,TRANSPOSE(SAP_Spreadsheet!$G$749:$BN$749))</f>
        <v>0</v>
      </c>
      <c r="BH47" s="488">
        <f t="array" aca="1" ref="BH47" ca="1">SUMPRODUCT(BH$74:BH$133,TRANSPOSE(SAP_Spreadsheet!$G$749:$BN$749))</f>
        <v>0</v>
      </c>
      <c r="BI47" s="488">
        <f t="array" aca="1" ref="BI47" ca="1">SUMPRODUCT(BI$74:BI$133,TRANSPOSE(SAP_Spreadsheet!$G$749:$BN$749))</f>
        <v>0</v>
      </c>
      <c r="BJ47" s="488">
        <f t="array" aca="1" ref="BJ47" ca="1">SUMPRODUCT(BJ$74:BJ$133,TRANSPOSE(SAP_Spreadsheet!$G$749:$BN$749))</f>
        <v>0</v>
      </c>
    </row>
    <row r="48" spans="2:63" s="489" customFormat="1" x14ac:dyDescent="0.15">
      <c r="B48" s="487" t="s">
        <v>360</v>
      </c>
      <c r="C48" s="488" cm="1">
        <f t="array" aca="1" ref="C48" ca="1">SUMPRODUCT(C$74:C$133,TRANSPOSE(SAP_Spreadsheet!$G$807:$BN$807))</f>
        <v>0</v>
      </c>
      <c r="D48" s="488">
        <f t="array" aca="1" ref="D48" ca="1">SUMPRODUCT(D$74:D$133,TRANSPOSE(SAP_Spreadsheet!$G$807:$BN$807))</f>
        <v>0</v>
      </c>
      <c r="E48" s="488">
        <f t="array" aca="1" ref="E48" ca="1">SUMPRODUCT(E$74:E$133,TRANSPOSE(SAP_Spreadsheet!$G$807:$BN$807))</f>
        <v>0</v>
      </c>
      <c r="F48" s="488">
        <f t="array" aca="1" ref="F48" ca="1">SUMPRODUCT(F$74:F$133,TRANSPOSE(SAP_Spreadsheet!$G$807:$BN$807))</f>
        <v>0</v>
      </c>
      <c r="G48" s="488">
        <f t="array" aca="1" ref="G48" ca="1">SUMPRODUCT(G$74:G$133,TRANSPOSE(SAP_Spreadsheet!$G$807:$BN$807))</f>
        <v>0</v>
      </c>
      <c r="H48" s="488">
        <f t="array" aca="1" ref="H48" ca="1">SUMPRODUCT(H$74:H$133,TRANSPOSE(SAP_Spreadsheet!$G$807:$BN$807))</f>
        <v>0</v>
      </c>
      <c r="I48" s="488">
        <f t="array" aca="1" ref="I48" ca="1">SUMPRODUCT(I$74:I$133,TRANSPOSE(SAP_Spreadsheet!$G$807:$BN$807))</f>
        <v>0</v>
      </c>
      <c r="J48" s="488">
        <f t="array" aca="1" ref="J48" ca="1">SUMPRODUCT(J$74:J$133,TRANSPOSE(SAP_Spreadsheet!$G$807:$BN$807))</f>
        <v>0</v>
      </c>
      <c r="K48" s="488">
        <f t="array" aca="1" ref="K48" ca="1">SUMPRODUCT(K$74:K$133,TRANSPOSE(SAP_Spreadsheet!$G$807:$BN$807))</f>
        <v>0</v>
      </c>
      <c r="L48" s="488">
        <f t="array" aca="1" ref="L48" ca="1">SUMPRODUCT(L$74:L$133,TRANSPOSE(SAP_Spreadsheet!$G$807:$BN$807))</f>
        <v>0</v>
      </c>
      <c r="M48" s="488">
        <f t="array" aca="1" ref="M48" ca="1">SUMPRODUCT(M$74:M$133,TRANSPOSE(SAP_Spreadsheet!$G$807:$BN$807))</f>
        <v>0</v>
      </c>
      <c r="N48" s="488">
        <f t="array" aca="1" ref="N48" ca="1">SUMPRODUCT(N$74:N$133,TRANSPOSE(SAP_Spreadsheet!$G$807:$BN$807))</f>
        <v>0</v>
      </c>
      <c r="O48" s="488">
        <f t="array" aca="1" ref="O48" ca="1">SUMPRODUCT(O$74:O$133,TRANSPOSE(SAP_Spreadsheet!$G$807:$BN$807))</f>
        <v>0</v>
      </c>
      <c r="P48" s="488">
        <f t="array" aca="1" ref="P48" ca="1">SUMPRODUCT(P$74:P$133,TRANSPOSE(SAP_Spreadsheet!$G$807:$BN$807))</f>
        <v>0</v>
      </c>
      <c r="Q48" s="488">
        <f t="array" aca="1" ref="Q48" ca="1">SUMPRODUCT(Q$74:Q$133,TRANSPOSE(SAP_Spreadsheet!$G$807:$BN$807))</f>
        <v>0</v>
      </c>
      <c r="R48" s="488">
        <f t="array" aca="1" ref="R48" ca="1">SUMPRODUCT(R$74:R$133,TRANSPOSE(SAP_Spreadsheet!$G$807:$BN$807))</f>
        <v>0</v>
      </c>
      <c r="S48" s="488">
        <f t="array" aca="1" ref="S48" ca="1">SUMPRODUCT(S$74:S$133,TRANSPOSE(SAP_Spreadsheet!$G$807:$BN$807))</f>
        <v>0</v>
      </c>
      <c r="T48" s="488">
        <f t="array" aca="1" ref="T48" ca="1">SUMPRODUCT(T$74:T$133,TRANSPOSE(SAP_Spreadsheet!$G$807:$BN$807))</f>
        <v>0</v>
      </c>
      <c r="U48" s="488">
        <f t="array" aca="1" ref="U48" ca="1">SUMPRODUCT(U$74:U$133,TRANSPOSE(SAP_Spreadsheet!$G$807:$BN$807))</f>
        <v>0</v>
      </c>
      <c r="V48" s="488">
        <f t="array" aca="1" ref="V48" ca="1">SUMPRODUCT(V$74:V$133,TRANSPOSE(SAP_Spreadsheet!$G$807:$BN$807))</f>
        <v>0</v>
      </c>
      <c r="W48" s="488">
        <f t="array" aca="1" ref="W48" ca="1">SUMPRODUCT(W$74:W$133,TRANSPOSE(SAP_Spreadsheet!$G$807:$BN$807))</f>
        <v>0</v>
      </c>
      <c r="X48" s="488">
        <f t="array" aca="1" ref="X48" ca="1">SUMPRODUCT(X$74:X$133,TRANSPOSE(SAP_Spreadsheet!$G$807:$BN$807))</f>
        <v>0</v>
      </c>
      <c r="Y48" s="488">
        <f t="array" aca="1" ref="Y48" ca="1">SUMPRODUCT(Y$74:Y$133,TRANSPOSE(SAP_Spreadsheet!$G$807:$BN$807))</f>
        <v>0</v>
      </c>
      <c r="Z48" s="488">
        <f t="array" aca="1" ref="Z48" ca="1">SUMPRODUCT(Z$74:Z$133,TRANSPOSE(SAP_Spreadsheet!$G$807:$BN$807))</f>
        <v>0</v>
      </c>
      <c r="AA48" s="488">
        <f t="array" aca="1" ref="AA48" ca="1">SUMPRODUCT(AA$74:AA$133,TRANSPOSE(SAP_Spreadsheet!$G$807:$BN$807))</f>
        <v>0</v>
      </c>
      <c r="AB48" s="488">
        <f t="array" aca="1" ref="AB48" ca="1">SUMPRODUCT(AB$74:AB$133,TRANSPOSE(SAP_Spreadsheet!$G$807:$BN$807))</f>
        <v>0</v>
      </c>
      <c r="AC48" s="488">
        <f t="array" aca="1" ref="AC48" ca="1">SUMPRODUCT(AC$74:AC$133,TRANSPOSE(SAP_Spreadsheet!$G$807:$BN$807))</f>
        <v>0</v>
      </c>
      <c r="AD48" s="488">
        <f t="array" aca="1" ref="AD48" ca="1">SUMPRODUCT(AD$74:AD$133,TRANSPOSE(SAP_Spreadsheet!$G$807:$BN$807))</f>
        <v>0</v>
      </c>
      <c r="AE48" s="488">
        <f t="array" aca="1" ref="AE48" ca="1">SUMPRODUCT(AE$74:AE$133,TRANSPOSE(SAP_Spreadsheet!$G$807:$BN$807))</f>
        <v>0</v>
      </c>
      <c r="AF48" s="488">
        <f t="array" aca="1" ref="AF48" ca="1">SUMPRODUCT(AF$74:AF$133,TRANSPOSE(SAP_Spreadsheet!$G$807:$BN$807))</f>
        <v>0</v>
      </c>
      <c r="AG48" s="488">
        <f t="array" aca="1" ref="AG48" ca="1">SUMPRODUCT(AG$74:AG$133,TRANSPOSE(SAP_Spreadsheet!$G$807:$BN$807))</f>
        <v>0</v>
      </c>
      <c r="AH48" s="488">
        <f t="array" aca="1" ref="AH48" ca="1">SUMPRODUCT(AH$74:AH$133,TRANSPOSE(SAP_Spreadsheet!$G$807:$BN$807))</f>
        <v>0</v>
      </c>
      <c r="AI48" s="488">
        <f t="array" aca="1" ref="AI48" ca="1">SUMPRODUCT(AI$74:AI$133,TRANSPOSE(SAP_Spreadsheet!$G$807:$BN$807))</f>
        <v>0</v>
      </c>
      <c r="AJ48" s="488">
        <f t="array" aca="1" ref="AJ48" ca="1">SUMPRODUCT(AJ$74:AJ$133,TRANSPOSE(SAP_Spreadsheet!$G$807:$BN$807))</f>
        <v>0</v>
      </c>
      <c r="AK48" s="488">
        <f t="array" aca="1" ref="AK48" ca="1">SUMPRODUCT(AK$74:AK$133,TRANSPOSE(SAP_Spreadsheet!$G$807:$BN$807))</f>
        <v>0</v>
      </c>
      <c r="AL48" s="488">
        <f t="array" aca="1" ref="AL48" ca="1">SUMPRODUCT(AL$74:AL$133,TRANSPOSE(SAP_Spreadsheet!$G$807:$BN$807))</f>
        <v>0</v>
      </c>
      <c r="AM48" s="488">
        <f t="array" aca="1" ref="AM48" ca="1">SUMPRODUCT(AM$74:AM$133,TRANSPOSE(SAP_Spreadsheet!$G$807:$BN$807))</f>
        <v>0</v>
      </c>
      <c r="AN48" s="488">
        <f t="array" aca="1" ref="AN48" ca="1">SUMPRODUCT(AN$74:AN$133,TRANSPOSE(SAP_Spreadsheet!$G$807:$BN$807))</f>
        <v>0</v>
      </c>
      <c r="AO48" s="488">
        <f t="array" aca="1" ref="AO48" ca="1">SUMPRODUCT(AO$74:AO$133,TRANSPOSE(SAP_Spreadsheet!$G$807:$BN$807))</f>
        <v>0</v>
      </c>
      <c r="AP48" s="488">
        <f t="array" aca="1" ref="AP48" ca="1">SUMPRODUCT(AP$74:AP$133,TRANSPOSE(SAP_Spreadsheet!$G$807:$BN$807))</f>
        <v>0</v>
      </c>
      <c r="AQ48" s="488">
        <f t="array" aca="1" ref="AQ48" ca="1">SUMPRODUCT(AQ$74:AQ$133,TRANSPOSE(SAP_Spreadsheet!$G$807:$BN$807))</f>
        <v>0</v>
      </c>
      <c r="AR48" s="488">
        <f t="array" aca="1" ref="AR48" ca="1">SUMPRODUCT(AR$74:AR$133,TRANSPOSE(SAP_Spreadsheet!$G$807:$BN$807))</f>
        <v>0</v>
      </c>
      <c r="AS48" s="488">
        <f t="array" aca="1" ref="AS48" ca="1">SUMPRODUCT(AS$74:AS$133,TRANSPOSE(SAP_Spreadsheet!$G$807:$BN$807))</f>
        <v>0</v>
      </c>
      <c r="AT48" s="488">
        <f t="array" aca="1" ref="AT48" ca="1">SUMPRODUCT(AT$74:AT$133,TRANSPOSE(SAP_Spreadsheet!$G$807:$BN$807))</f>
        <v>0</v>
      </c>
      <c r="AU48" s="488">
        <f t="array" aca="1" ref="AU48" ca="1">SUMPRODUCT(AU$74:AU$133,TRANSPOSE(SAP_Spreadsheet!$G$807:$BN$807))</f>
        <v>0</v>
      </c>
      <c r="AV48" s="488">
        <f t="array" aca="1" ref="AV48" ca="1">SUMPRODUCT(AV$74:AV$133,TRANSPOSE(SAP_Spreadsheet!$G$807:$BN$807))</f>
        <v>0</v>
      </c>
      <c r="AW48" s="488">
        <f t="array" aca="1" ref="AW48" ca="1">SUMPRODUCT(AW$74:AW$133,TRANSPOSE(SAP_Spreadsheet!$G$807:$BN$807))</f>
        <v>0</v>
      </c>
      <c r="AX48" s="488">
        <f t="array" aca="1" ref="AX48" ca="1">SUMPRODUCT(AX$74:AX$133,TRANSPOSE(SAP_Spreadsheet!$G$807:$BN$807))</f>
        <v>0</v>
      </c>
      <c r="AY48" s="488">
        <f t="array" aca="1" ref="AY48" ca="1">SUMPRODUCT(AY$74:AY$133,TRANSPOSE(SAP_Spreadsheet!$G$807:$BN$807))</f>
        <v>0</v>
      </c>
      <c r="AZ48" s="488">
        <f t="array" aca="1" ref="AZ48" ca="1">SUMPRODUCT(AZ$74:AZ$133,TRANSPOSE(SAP_Spreadsheet!$G$807:$BN$807))</f>
        <v>0</v>
      </c>
      <c r="BA48" s="488">
        <f t="array" aca="1" ref="BA48" ca="1">SUMPRODUCT(BA$74:BA$133,TRANSPOSE(SAP_Spreadsheet!$G$807:$BN$807))</f>
        <v>0</v>
      </c>
      <c r="BB48" s="488">
        <f t="array" aca="1" ref="BB48" ca="1">SUMPRODUCT(BB$74:BB$133,TRANSPOSE(SAP_Spreadsheet!$G$807:$BN$807))</f>
        <v>0</v>
      </c>
      <c r="BC48" s="488">
        <f t="array" aca="1" ref="BC48" ca="1">SUMPRODUCT(BC$74:BC$133,TRANSPOSE(SAP_Spreadsheet!$G$807:$BN$807))</f>
        <v>0</v>
      </c>
      <c r="BD48" s="488">
        <f t="array" aca="1" ref="BD48" ca="1">SUMPRODUCT(BD$74:BD$133,TRANSPOSE(SAP_Spreadsheet!$G$807:$BN$807))</f>
        <v>0</v>
      </c>
      <c r="BE48" s="488">
        <f t="array" aca="1" ref="BE48" ca="1">SUMPRODUCT(BE$74:BE$133,TRANSPOSE(SAP_Spreadsheet!$G$807:$BN$807))</f>
        <v>0</v>
      </c>
      <c r="BF48" s="488">
        <f t="array" aca="1" ref="BF48" ca="1">SUMPRODUCT(BF$74:BF$133,TRANSPOSE(SAP_Spreadsheet!$G$807:$BN$807))</f>
        <v>0</v>
      </c>
      <c r="BG48" s="488">
        <f t="array" aca="1" ref="BG48" ca="1">SUMPRODUCT(BG$74:BG$133,TRANSPOSE(SAP_Spreadsheet!$G$807:$BN$807))</f>
        <v>0</v>
      </c>
      <c r="BH48" s="488">
        <f t="array" aca="1" ref="BH48" ca="1">SUMPRODUCT(BH$74:BH$133,TRANSPOSE(SAP_Spreadsheet!$G$807:$BN$807))</f>
        <v>0</v>
      </c>
      <c r="BI48" s="488">
        <f t="array" aca="1" ref="BI48" ca="1">SUMPRODUCT(BI$74:BI$133,TRANSPOSE(SAP_Spreadsheet!$G$807:$BN$807))</f>
        <v>0</v>
      </c>
      <c r="BJ48" s="488">
        <f t="array" aca="1" ref="BJ48" ca="1">SUMPRODUCT(BJ$74:BJ$133,TRANSPOSE(SAP_Spreadsheet!$G$807:$BN$807))</f>
        <v>0</v>
      </c>
    </row>
    <row r="49" spans="2:63" s="489" customFormat="1" x14ac:dyDescent="0.15">
      <c r="B49" s="487" t="s">
        <v>618</v>
      </c>
      <c r="C49" s="488">
        <f t="array" aca="1" ref="C49" ca="1">SUMPRODUCT(C$74:C$133,TRANSPOSE(SAP_Spreadsheet!$G$709:$BN$709))</f>
        <v>0</v>
      </c>
      <c r="D49" s="488">
        <f t="array" aca="1" ref="D49" ca="1">SUMPRODUCT(D$74:D$133,TRANSPOSE(SAP_Spreadsheet!$G$709:$BN$709))</f>
        <v>0</v>
      </c>
      <c r="E49" s="488">
        <f t="array" aca="1" ref="E49" ca="1">SUMPRODUCT(E$74:E$133,TRANSPOSE(SAP_Spreadsheet!$G$709:$BN$709))</f>
        <v>0</v>
      </c>
      <c r="F49" s="488">
        <f t="array" aca="1" ref="F49" ca="1">SUMPRODUCT(F$74:F$133,TRANSPOSE(SAP_Spreadsheet!$G$709:$BN$709))</f>
        <v>0</v>
      </c>
      <c r="G49" s="488">
        <f t="array" aca="1" ref="G49" ca="1">SUMPRODUCT(G$74:G$133,TRANSPOSE(SAP_Spreadsheet!$G$709:$BN$709))</f>
        <v>0</v>
      </c>
      <c r="H49" s="488">
        <f t="array" aca="1" ref="H49" ca="1">SUMPRODUCT(H$74:H$133,TRANSPOSE(SAP_Spreadsheet!$G$709:$BN$709))</f>
        <v>0</v>
      </c>
      <c r="I49" s="488">
        <f t="array" aca="1" ref="I49" ca="1">SUMPRODUCT(I$74:I$133,TRANSPOSE(SAP_Spreadsheet!$G$709:$BN$709))</f>
        <v>0</v>
      </c>
      <c r="J49" s="488">
        <f t="array" aca="1" ref="J49" ca="1">SUMPRODUCT(J$74:J$133,TRANSPOSE(SAP_Spreadsheet!$G$709:$BN$709))</f>
        <v>0</v>
      </c>
      <c r="K49" s="488">
        <f t="array" aca="1" ref="K49" ca="1">SUMPRODUCT(K$74:K$133,TRANSPOSE(SAP_Spreadsheet!$G$709:$BN$709))</f>
        <v>0</v>
      </c>
      <c r="L49" s="488">
        <f t="array" aca="1" ref="L49" ca="1">SUMPRODUCT(L$74:L$133,TRANSPOSE(SAP_Spreadsheet!$G$709:$BN$709))</f>
        <v>0</v>
      </c>
      <c r="M49" s="488">
        <f t="array" aca="1" ref="M49" ca="1">SUMPRODUCT(M$74:M$133,TRANSPOSE(SAP_Spreadsheet!$G$709:$BN$709))</f>
        <v>0</v>
      </c>
      <c r="N49" s="488">
        <f t="array" aca="1" ref="N49" ca="1">SUMPRODUCT(N$74:N$133,TRANSPOSE(SAP_Spreadsheet!$G$709:$BN$709))</f>
        <v>0</v>
      </c>
      <c r="O49" s="488">
        <f t="array" aca="1" ref="O49" ca="1">SUMPRODUCT(O$74:O$133,TRANSPOSE(SAP_Spreadsheet!$G$709:$BN$709))</f>
        <v>0</v>
      </c>
      <c r="P49" s="488">
        <f t="array" aca="1" ref="P49" ca="1">SUMPRODUCT(P$74:P$133,TRANSPOSE(SAP_Spreadsheet!$G$709:$BN$709))</f>
        <v>0</v>
      </c>
      <c r="Q49" s="488">
        <f t="array" aca="1" ref="Q49" ca="1">SUMPRODUCT(Q$74:Q$133,TRANSPOSE(SAP_Spreadsheet!$G$709:$BN$709))</f>
        <v>0</v>
      </c>
      <c r="R49" s="488">
        <f t="array" aca="1" ref="R49" ca="1">SUMPRODUCT(R$74:R$133,TRANSPOSE(SAP_Spreadsheet!$G$709:$BN$709))</f>
        <v>0</v>
      </c>
      <c r="S49" s="488">
        <f t="array" aca="1" ref="S49" ca="1">SUMPRODUCT(S$74:S$133,TRANSPOSE(SAP_Spreadsheet!$G$709:$BN$709))</f>
        <v>0</v>
      </c>
      <c r="T49" s="488">
        <f t="array" aca="1" ref="T49" ca="1">SUMPRODUCT(T$74:T$133,TRANSPOSE(SAP_Spreadsheet!$G$709:$BN$709))</f>
        <v>0</v>
      </c>
      <c r="U49" s="488">
        <f t="array" aca="1" ref="U49" ca="1">SUMPRODUCT(U$74:U$133,TRANSPOSE(SAP_Spreadsheet!$G$709:$BN$709))</f>
        <v>0</v>
      </c>
      <c r="V49" s="488">
        <f t="array" aca="1" ref="V49" ca="1">SUMPRODUCT(V$74:V$133,TRANSPOSE(SAP_Spreadsheet!$G$709:$BN$709))</f>
        <v>0</v>
      </c>
      <c r="W49" s="488">
        <f t="array" aca="1" ref="W49" ca="1">SUMPRODUCT(W$74:W$133,TRANSPOSE(SAP_Spreadsheet!$G$709:$BN$709))</f>
        <v>0</v>
      </c>
      <c r="X49" s="488">
        <f t="array" aca="1" ref="X49" ca="1">SUMPRODUCT(X$74:X$133,TRANSPOSE(SAP_Spreadsheet!$G$709:$BN$709))</f>
        <v>0</v>
      </c>
      <c r="Y49" s="488">
        <f t="array" aca="1" ref="Y49" ca="1">SUMPRODUCT(Y$74:Y$133,TRANSPOSE(SAP_Spreadsheet!$G$709:$BN$709))</f>
        <v>0</v>
      </c>
      <c r="Z49" s="488">
        <f t="array" aca="1" ref="Z49" ca="1">SUMPRODUCT(Z$74:Z$133,TRANSPOSE(SAP_Spreadsheet!$G$709:$BN$709))</f>
        <v>0</v>
      </c>
      <c r="AA49" s="488">
        <f t="array" aca="1" ref="AA49" ca="1">SUMPRODUCT(AA$74:AA$133,TRANSPOSE(SAP_Spreadsheet!$G$709:$BN$709))</f>
        <v>0</v>
      </c>
      <c r="AB49" s="488">
        <f t="array" aca="1" ref="AB49" ca="1">SUMPRODUCT(AB$74:AB$133,TRANSPOSE(SAP_Spreadsheet!$G$709:$BN$709))</f>
        <v>0</v>
      </c>
      <c r="AC49" s="488">
        <f t="array" aca="1" ref="AC49" ca="1">SUMPRODUCT(AC$74:AC$133,TRANSPOSE(SAP_Spreadsheet!$G$709:$BN$709))</f>
        <v>0</v>
      </c>
      <c r="AD49" s="488">
        <f t="array" aca="1" ref="AD49" ca="1">SUMPRODUCT(AD$74:AD$133,TRANSPOSE(SAP_Spreadsheet!$G$709:$BN$709))</f>
        <v>0</v>
      </c>
      <c r="AE49" s="488">
        <f t="array" aca="1" ref="AE49" ca="1">SUMPRODUCT(AE$74:AE$133,TRANSPOSE(SAP_Spreadsheet!$G$709:$BN$709))</f>
        <v>0</v>
      </c>
      <c r="AF49" s="488">
        <f t="array" aca="1" ref="AF49" ca="1">SUMPRODUCT(AF$74:AF$133,TRANSPOSE(SAP_Spreadsheet!$G$709:$BN$709))</f>
        <v>0</v>
      </c>
      <c r="AG49" s="488">
        <f t="array" aca="1" ref="AG49" ca="1">SUMPRODUCT(AG$74:AG$133,TRANSPOSE(SAP_Spreadsheet!$G$709:$BN$709))</f>
        <v>0</v>
      </c>
      <c r="AH49" s="488">
        <f t="array" aca="1" ref="AH49" ca="1">SUMPRODUCT(AH$74:AH$133,TRANSPOSE(SAP_Spreadsheet!$G$709:$BN$709))</f>
        <v>0</v>
      </c>
      <c r="AI49" s="488">
        <f t="array" aca="1" ref="AI49" ca="1">SUMPRODUCT(AI$74:AI$133,TRANSPOSE(SAP_Spreadsheet!$G$709:$BN$709))</f>
        <v>0</v>
      </c>
      <c r="AJ49" s="488">
        <f t="array" aca="1" ref="AJ49" ca="1">SUMPRODUCT(AJ$74:AJ$133,TRANSPOSE(SAP_Spreadsheet!$G$709:$BN$709))</f>
        <v>0</v>
      </c>
      <c r="AK49" s="488">
        <f t="array" aca="1" ref="AK49" ca="1">SUMPRODUCT(AK$74:AK$133,TRANSPOSE(SAP_Spreadsheet!$G$709:$BN$709))</f>
        <v>0</v>
      </c>
      <c r="AL49" s="488">
        <f t="array" aca="1" ref="AL49" ca="1">SUMPRODUCT(AL$74:AL$133,TRANSPOSE(SAP_Spreadsheet!$G$709:$BN$709))</f>
        <v>0</v>
      </c>
      <c r="AM49" s="488">
        <f t="array" aca="1" ref="AM49" ca="1">SUMPRODUCT(AM$74:AM$133,TRANSPOSE(SAP_Spreadsheet!$G$709:$BN$709))</f>
        <v>0</v>
      </c>
      <c r="AN49" s="488">
        <f t="array" aca="1" ref="AN49" ca="1">SUMPRODUCT(AN$74:AN$133,TRANSPOSE(SAP_Spreadsheet!$G$709:$BN$709))</f>
        <v>0</v>
      </c>
      <c r="AO49" s="488">
        <f t="array" aca="1" ref="AO49" ca="1">SUMPRODUCT(AO$74:AO$133,TRANSPOSE(SAP_Spreadsheet!$G$709:$BN$709))</f>
        <v>0</v>
      </c>
      <c r="AP49" s="488">
        <f t="array" aca="1" ref="AP49" ca="1">SUMPRODUCT(AP$74:AP$133,TRANSPOSE(SAP_Spreadsheet!$G$709:$BN$709))</f>
        <v>0</v>
      </c>
      <c r="AQ49" s="488">
        <f t="array" aca="1" ref="AQ49" ca="1">SUMPRODUCT(AQ$74:AQ$133,TRANSPOSE(SAP_Spreadsheet!$G$709:$BN$709))</f>
        <v>0</v>
      </c>
      <c r="AR49" s="488">
        <f t="array" aca="1" ref="AR49" ca="1">SUMPRODUCT(AR$74:AR$133,TRANSPOSE(SAP_Spreadsheet!$G$709:$BN$709))</f>
        <v>0</v>
      </c>
      <c r="AS49" s="488">
        <f t="array" aca="1" ref="AS49" ca="1">SUMPRODUCT(AS$74:AS$133,TRANSPOSE(SAP_Spreadsheet!$G$709:$BN$709))</f>
        <v>0</v>
      </c>
      <c r="AT49" s="488">
        <f t="array" aca="1" ref="AT49" ca="1">SUMPRODUCT(AT$74:AT$133,TRANSPOSE(SAP_Spreadsheet!$G$709:$BN$709))</f>
        <v>0</v>
      </c>
      <c r="AU49" s="488">
        <f t="array" aca="1" ref="AU49" ca="1">SUMPRODUCT(AU$74:AU$133,TRANSPOSE(SAP_Spreadsheet!$G$709:$BN$709))</f>
        <v>0</v>
      </c>
      <c r="AV49" s="488">
        <f t="array" aca="1" ref="AV49" ca="1">SUMPRODUCT(AV$74:AV$133,TRANSPOSE(SAP_Spreadsheet!$G$709:$BN$709))</f>
        <v>0</v>
      </c>
      <c r="AW49" s="488">
        <f t="array" aca="1" ref="AW49" ca="1">SUMPRODUCT(AW$74:AW$133,TRANSPOSE(SAP_Spreadsheet!$G$709:$BN$709))</f>
        <v>0</v>
      </c>
      <c r="AX49" s="488">
        <f t="array" aca="1" ref="AX49" ca="1">SUMPRODUCT(AX$74:AX$133,TRANSPOSE(SAP_Spreadsheet!$G$709:$BN$709))</f>
        <v>0</v>
      </c>
      <c r="AY49" s="488">
        <f t="array" aca="1" ref="AY49" ca="1">SUMPRODUCT(AY$74:AY$133,TRANSPOSE(SAP_Spreadsheet!$G$709:$BN$709))</f>
        <v>0</v>
      </c>
      <c r="AZ49" s="488">
        <f t="array" aca="1" ref="AZ49" ca="1">SUMPRODUCT(AZ$74:AZ$133,TRANSPOSE(SAP_Spreadsheet!$G$709:$BN$709))</f>
        <v>0</v>
      </c>
      <c r="BA49" s="488">
        <f t="array" aca="1" ref="BA49" ca="1">SUMPRODUCT(BA$74:BA$133,TRANSPOSE(SAP_Spreadsheet!$G$709:$BN$709))</f>
        <v>0</v>
      </c>
      <c r="BB49" s="488">
        <f t="array" aca="1" ref="BB49" ca="1">SUMPRODUCT(BB$74:BB$133,TRANSPOSE(SAP_Spreadsheet!$G$709:$BN$709))</f>
        <v>0</v>
      </c>
      <c r="BC49" s="488">
        <f t="array" aca="1" ref="BC49" ca="1">SUMPRODUCT(BC$74:BC$133,TRANSPOSE(SAP_Spreadsheet!$G$709:$BN$709))</f>
        <v>0</v>
      </c>
      <c r="BD49" s="488">
        <f t="array" aca="1" ref="BD49" ca="1">SUMPRODUCT(BD$74:BD$133,TRANSPOSE(SAP_Spreadsheet!$G$709:$BN$709))</f>
        <v>0</v>
      </c>
      <c r="BE49" s="488">
        <f t="array" aca="1" ref="BE49" ca="1">SUMPRODUCT(BE$74:BE$133,TRANSPOSE(SAP_Spreadsheet!$G$709:$BN$709))</f>
        <v>0</v>
      </c>
      <c r="BF49" s="488">
        <f t="array" aca="1" ref="BF49" ca="1">SUMPRODUCT(BF$74:BF$133,TRANSPOSE(SAP_Spreadsheet!$G$709:$BN$709))</f>
        <v>0</v>
      </c>
      <c r="BG49" s="488">
        <f t="array" aca="1" ref="BG49" ca="1">SUMPRODUCT(BG$74:BG$133,TRANSPOSE(SAP_Spreadsheet!$G$709:$BN$709))</f>
        <v>0</v>
      </c>
      <c r="BH49" s="488">
        <f t="array" aca="1" ref="BH49" ca="1">SUMPRODUCT(BH$74:BH$133,TRANSPOSE(SAP_Spreadsheet!$G$709:$BN$709))</f>
        <v>0</v>
      </c>
      <c r="BI49" s="488">
        <f t="array" aca="1" ref="BI49" ca="1">SUMPRODUCT(BI$74:BI$133,TRANSPOSE(SAP_Spreadsheet!$G$709:$BN$709))</f>
        <v>0</v>
      </c>
      <c r="BJ49" s="488">
        <f t="array" aca="1" ref="BJ49" ca="1">SUMPRODUCT(BJ$74:BJ$133,TRANSPOSE(SAP_Spreadsheet!$G$709:$BN$709))</f>
        <v>0</v>
      </c>
    </row>
    <row r="50" spans="2:63" s="489" customFormat="1" x14ac:dyDescent="0.15">
      <c r="B50" s="487" t="s">
        <v>318</v>
      </c>
      <c r="C50" s="488">
        <f ca="1">C9+C33+C48+C49</f>
        <v>0</v>
      </c>
      <c r="D50" s="488">
        <f t="shared" ref="D50:BJ50" ca="1" si="5">D9+D33+D48+D49</f>
        <v>0</v>
      </c>
      <c r="E50" s="488">
        <f t="shared" ca="1" si="5"/>
        <v>0</v>
      </c>
      <c r="F50" s="488">
        <f t="shared" ca="1" si="5"/>
        <v>0</v>
      </c>
      <c r="G50" s="488">
        <f t="shared" ca="1" si="5"/>
        <v>0</v>
      </c>
      <c r="H50" s="488">
        <f t="shared" ca="1" si="5"/>
        <v>0</v>
      </c>
      <c r="I50" s="488">
        <f t="shared" ca="1" si="5"/>
        <v>0</v>
      </c>
      <c r="J50" s="488">
        <f t="shared" ca="1" si="5"/>
        <v>0</v>
      </c>
      <c r="K50" s="488">
        <f t="shared" ca="1" si="5"/>
        <v>0</v>
      </c>
      <c r="L50" s="488">
        <f t="shared" ca="1" si="5"/>
        <v>0</v>
      </c>
      <c r="M50" s="488">
        <f t="shared" ca="1" si="5"/>
        <v>0</v>
      </c>
      <c r="N50" s="488">
        <f t="shared" ca="1" si="5"/>
        <v>0</v>
      </c>
      <c r="O50" s="488">
        <f t="shared" ca="1" si="5"/>
        <v>0</v>
      </c>
      <c r="P50" s="488">
        <f t="shared" ca="1" si="5"/>
        <v>0</v>
      </c>
      <c r="Q50" s="488">
        <f t="shared" ca="1" si="5"/>
        <v>0</v>
      </c>
      <c r="R50" s="488">
        <f t="shared" ca="1" si="5"/>
        <v>0</v>
      </c>
      <c r="S50" s="488">
        <f t="shared" ca="1" si="5"/>
        <v>0</v>
      </c>
      <c r="T50" s="488">
        <f t="shared" ca="1" si="5"/>
        <v>0</v>
      </c>
      <c r="U50" s="488">
        <f t="shared" ca="1" si="5"/>
        <v>0</v>
      </c>
      <c r="V50" s="488">
        <f t="shared" ca="1" si="5"/>
        <v>0</v>
      </c>
      <c r="W50" s="488">
        <f t="shared" ca="1" si="5"/>
        <v>0</v>
      </c>
      <c r="X50" s="488">
        <f t="shared" ca="1" si="5"/>
        <v>0</v>
      </c>
      <c r="Y50" s="488">
        <f t="shared" ca="1" si="5"/>
        <v>0</v>
      </c>
      <c r="Z50" s="488">
        <f t="shared" ca="1" si="5"/>
        <v>0</v>
      </c>
      <c r="AA50" s="488">
        <f t="shared" ca="1" si="5"/>
        <v>0</v>
      </c>
      <c r="AB50" s="488">
        <f t="shared" ca="1" si="5"/>
        <v>0</v>
      </c>
      <c r="AC50" s="488">
        <f t="shared" ca="1" si="5"/>
        <v>0</v>
      </c>
      <c r="AD50" s="488">
        <f t="shared" ca="1" si="5"/>
        <v>0</v>
      </c>
      <c r="AE50" s="488">
        <f t="shared" ca="1" si="5"/>
        <v>0</v>
      </c>
      <c r="AF50" s="488">
        <f t="shared" ca="1" si="5"/>
        <v>0</v>
      </c>
      <c r="AG50" s="488">
        <f t="shared" ca="1" si="5"/>
        <v>0</v>
      </c>
      <c r="AH50" s="488">
        <f t="shared" ca="1" si="5"/>
        <v>0</v>
      </c>
      <c r="AI50" s="488">
        <f t="shared" ca="1" si="5"/>
        <v>0</v>
      </c>
      <c r="AJ50" s="488">
        <f t="shared" ca="1" si="5"/>
        <v>0</v>
      </c>
      <c r="AK50" s="488">
        <f t="shared" ca="1" si="5"/>
        <v>0</v>
      </c>
      <c r="AL50" s="488">
        <f t="shared" ca="1" si="5"/>
        <v>0</v>
      </c>
      <c r="AM50" s="488">
        <f t="shared" ca="1" si="5"/>
        <v>0</v>
      </c>
      <c r="AN50" s="488">
        <f t="shared" ca="1" si="5"/>
        <v>0</v>
      </c>
      <c r="AO50" s="488">
        <f t="shared" ca="1" si="5"/>
        <v>0</v>
      </c>
      <c r="AP50" s="488">
        <f t="shared" ca="1" si="5"/>
        <v>0</v>
      </c>
      <c r="AQ50" s="488">
        <f t="shared" ca="1" si="5"/>
        <v>0</v>
      </c>
      <c r="AR50" s="488">
        <f t="shared" ca="1" si="5"/>
        <v>0</v>
      </c>
      <c r="AS50" s="488">
        <f t="shared" ca="1" si="5"/>
        <v>0</v>
      </c>
      <c r="AT50" s="488">
        <f t="shared" ca="1" si="5"/>
        <v>0</v>
      </c>
      <c r="AU50" s="488">
        <f t="shared" ca="1" si="5"/>
        <v>0</v>
      </c>
      <c r="AV50" s="488">
        <f t="shared" ca="1" si="5"/>
        <v>0</v>
      </c>
      <c r="AW50" s="488">
        <f t="shared" ca="1" si="5"/>
        <v>0</v>
      </c>
      <c r="AX50" s="488">
        <f t="shared" ca="1" si="5"/>
        <v>0</v>
      </c>
      <c r="AY50" s="488">
        <f t="shared" ca="1" si="5"/>
        <v>0</v>
      </c>
      <c r="AZ50" s="488">
        <f t="shared" ca="1" si="5"/>
        <v>0</v>
      </c>
      <c r="BA50" s="488">
        <f t="shared" ca="1" si="5"/>
        <v>0</v>
      </c>
      <c r="BB50" s="488">
        <f t="shared" ca="1" si="5"/>
        <v>0</v>
      </c>
      <c r="BC50" s="488">
        <f t="shared" ca="1" si="5"/>
        <v>0</v>
      </c>
      <c r="BD50" s="488">
        <f t="shared" ca="1" si="5"/>
        <v>0</v>
      </c>
      <c r="BE50" s="488">
        <f t="shared" ca="1" si="5"/>
        <v>0</v>
      </c>
      <c r="BF50" s="488">
        <f t="shared" ca="1" si="5"/>
        <v>0</v>
      </c>
      <c r="BG50" s="488">
        <f t="shared" ca="1" si="5"/>
        <v>0</v>
      </c>
      <c r="BH50" s="488">
        <f t="shared" ca="1" si="5"/>
        <v>0</v>
      </c>
      <c r="BI50" s="488">
        <f t="shared" ca="1" si="5"/>
        <v>0</v>
      </c>
      <c r="BJ50" s="488">
        <f t="shared" ca="1" si="5"/>
        <v>0</v>
      </c>
    </row>
    <row r="51" spans="2:63" s="489" customFormat="1" x14ac:dyDescent="0.15">
      <c r="B51" s="487"/>
      <c r="C51" s="488"/>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row>
    <row r="52" spans="2:63" s="503" customFormat="1" x14ac:dyDescent="0.15">
      <c r="B52" s="503" t="s">
        <v>615</v>
      </c>
      <c r="C52" s="504">
        <f t="shared" ref="C52:BJ52" ca="1" si="6">C9+C33+C48-C50</f>
        <v>0</v>
      </c>
      <c r="D52" s="504">
        <f t="shared" ca="1" si="6"/>
        <v>0</v>
      </c>
      <c r="E52" s="504">
        <f t="shared" ca="1" si="6"/>
        <v>0</v>
      </c>
      <c r="F52" s="504">
        <f t="shared" ca="1" si="6"/>
        <v>0</v>
      </c>
      <c r="G52" s="504">
        <f t="shared" ca="1" si="6"/>
        <v>0</v>
      </c>
      <c r="H52" s="504">
        <f t="shared" ca="1" si="6"/>
        <v>0</v>
      </c>
      <c r="I52" s="504">
        <f t="shared" ca="1" si="6"/>
        <v>0</v>
      </c>
      <c r="J52" s="504">
        <f t="shared" ca="1" si="6"/>
        <v>0</v>
      </c>
      <c r="K52" s="504">
        <f t="shared" ca="1" si="6"/>
        <v>0</v>
      </c>
      <c r="L52" s="504">
        <f t="shared" ca="1" si="6"/>
        <v>0</v>
      </c>
      <c r="M52" s="504">
        <f t="shared" ca="1" si="6"/>
        <v>0</v>
      </c>
      <c r="N52" s="504">
        <f t="shared" ca="1" si="6"/>
        <v>0</v>
      </c>
      <c r="O52" s="504">
        <f t="shared" ca="1" si="6"/>
        <v>0</v>
      </c>
      <c r="P52" s="504">
        <f t="shared" ca="1" si="6"/>
        <v>0</v>
      </c>
      <c r="Q52" s="504">
        <f t="shared" ca="1" si="6"/>
        <v>0</v>
      </c>
      <c r="R52" s="504">
        <f t="shared" ca="1" si="6"/>
        <v>0</v>
      </c>
      <c r="S52" s="504">
        <f t="shared" ca="1" si="6"/>
        <v>0</v>
      </c>
      <c r="T52" s="504">
        <f t="shared" ca="1" si="6"/>
        <v>0</v>
      </c>
      <c r="U52" s="504">
        <f t="shared" ca="1" si="6"/>
        <v>0</v>
      </c>
      <c r="V52" s="504">
        <f t="shared" ca="1" si="6"/>
        <v>0</v>
      </c>
      <c r="W52" s="504">
        <f t="shared" ca="1" si="6"/>
        <v>0</v>
      </c>
      <c r="X52" s="504">
        <f t="shared" ca="1" si="6"/>
        <v>0</v>
      </c>
      <c r="Y52" s="504">
        <f t="shared" ca="1" si="6"/>
        <v>0</v>
      </c>
      <c r="Z52" s="504">
        <f t="shared" ca="1" si="6"/>
        <v>0</v>
      </c>
      <c r="AA52" s="504">
        <f t="shared" ca="1" si="6"/>
        <v>0</v>
      </c>
      <c r="AB52" s="504">
        <f t="shared" ca="1" si="6"/>
        <v>0</v>
      </c>
      <c r="AC52" s="504">
        <f t="shared" ca="1" si="6"/>
        <v>0</v>
      </c>
      <c r="AD52" s="504">
        <f t="shared" ca="1" si="6"/>
        <v>0</v>
      </c>
      <c r="AE52" s="504">
        <f t="shared" ca="1" si="6"/>
        <v>0</v>
      </c>
      <c r="AF52" s="504">
        <f t="shared" ca="1" si="6"/>
        <v>0</v>
      </c>
      <c r="AG52" s="504">
        <f t="shared" ca="1" si="6"/>
        <v>0</v>
      </c>
      <c r="AH52" s="504">
        <f t="shared" ca="1" si="6"/>
        <v>0</v>
      </c>
      <c r="AI52" s="504">
        <f t="shared" ca="1" si="6"/>
        <v>0</v>
      </c>
      <c r="AJ52" s="504">
        <f t="shared" ca="1" si="6"/>
        <v>0</v>
      </c>
      <c r="AK52" s="504">
        <f t="shared" ca="1" si="6"/>
        <v>0</v>
      </c>
      <c r="AL52" s="504">
        <f t="shared" ca="1" si="6"/>
        <v>0</v>
      </c>
      <c r="AM52" s="504">
        <f t="shared" ca="1" si="6"/>
        <v>0</v>
      </c>
      <c r="AN52" s="504">
        <f t="shared" ca="1" si="6"/>
        <v>0</v>
      </c>
      <c r="AO52" s="504">
        <f t="shared" ca="1" si="6"/>
        <v>0</v>
      </c>
      <c r="AP52" s="504">
        <f t="shared" ca="1" si="6"/>
        <v>0</v>
      </c>
      <c r="AQ52" s="504">
        <f t="shared" ca="1" si="6"/>
        <v>0</v>
      </c>
      <c r="AR52" s="504">
        <f t="shared" ca="1" si="6"/>
        <v>0</v>
      </c>
      <c r="AS52" s="504">
        <f t="shared" ca="1" si="6"/>
        <v>0</v>
      </c>
      <c r="AT52" s="504">
        <f t="shared" ca="1" si="6"/>
        <v>0</v>
      </c>
      <c r="AU52" s="504">
        <f t="shared" ca="1" si="6"/>
        <v>0</v>
      </c>
      <c r="AV52" s="504">
        <f t="shared" ca="1" si="6"/>
        <v>0</v>
      </c>
      <c r="AW52" s="504">
        <f t="shared" ca="1" si="6"/>
        <v>0</v>
      </c>
      <c r="AX52" s="504">
        <f t="shared" ca="1" si="6"/>
        <v>0</v>
      </c>
      <c r="AY52" s="504">
        <f t="shared" ca="1" si="6"/>
        <v>0</v>
      </c>
      <c r="AZ52" s="504">
        <f t="shared" ca="1" si="6"/>
        <v>0</v>
      </c>
      <c r="BA52" s="504">
        <f t="shared" ca="1" si="6"/>
        <v>0</v>
      </c>
      <c r="BB52" s="504">
        <f t="shared" ca="1" si="6"/>
        <v>0</v>
      </c>
      <c r="BC52" s="504">
        <f t="shared" ca="1" si="6"/>
        <v>0</v>
      </c>
      <c r="BD52" s="504">
        <f t="shared" ca="1" si="6"/>
        <v>0</v>
      </c>
      <c r="BE52" s="504">
        <f t="shared" ca="1" si="6"/>
        <v>0</v>
      </c>
      <c r="BF52" s="504">
        <f t="shared" ca="1" si="6"/>
        <v>0</v>
      </c>
      <c r="BG52" s="504">
        <f t="shared" ca="1" si="6"/>
        <v>0</v>
      </c>
      <c r="BH52" s="504">
        <f t="shared" ca="1" si="6"/>
        <v>0</v>
      </c>
      <c r="BI52" s="504">
        <f t="shared" ca="1" si="6"/>
        <v>0</v>
      </c>
      <c r="BJ52" s="504">
        <f t="shared" ca="1" si="6"/>
        <v>0</v>
      </c>
    </row>
    <row r="53" spans="2:63" s="489" customFormat="1" x14ac:dyDescent="0.15">
      <c r="B53" s="487" t="s">
        <v>619</v>
      </c>
    </row>
    <row r="54" spans="2:63" s="489" customFormat="1" x14ac:dyDescent="0.15">
      <c r="B54" s="489" t="s">
        <v>540</v>
      </c>
      <c r="C54" s="496">
        <f t="array" aca="1" ref="C54" ca="1">SUMPRODUCT(C$74:C$133,TRANSPOSE(SAP_Spreadsheet!$G$632:$BN$632))</f>
        <v>0</v>
      </c>
      <c r="D54" s="496">
        <f t="array" aca="1" ref="D54" ca="1">SUMPRODUCT(D$74:D$133,TRANSPOSE(SAP_Spreadsheet!$G$632:$BN$632))</f>
        <v>0</v>
      </c>
      <c r="E54" s="496">
        <f t="array" aca="1" ref="E54" ca="1">SUMPRODUCT(E$74:E$133,TRANSPOSE(SAP_Spreadsheet!$G$632:$BN$632))</f>
        <v>0</v>
      </c>
      <c r="F54" s="496">
        <f t="array" aca="1" ref="F54" ca="1">SUMPRODUCT(F$74:F$133,TRANSPOSE(SAP_Spreadsheet!$G$632:$BN$632))</f>
        <v>0</v>
      </c>
      <c r="G54" s="496">
        <f t="array" aca="1" ref="G54" ca="1">SUMPRODUCT(G$74:G$133,TRANSPOSE(SAP_Spreadsheet!$G$632:$BN$632))</f>
        <v>0</v>
      </c>
      <c r="H54" s="496">
        <f t="array" aca="1" ref="H54" ca="1">SUMPRODUCT(H$74:H$133,TRANSPOSE(SAP_Spreadsheet!$G$632:$BN$632))</f>
        <v>0</v>
      </c>
      <c r="I54" s="496">
        <f t="array" aca="1" ref="I54" ca="1">SUMPRODUCT(I$74:I$133,TRANSPOSE(SAP_Spreadsheet!$G$632:$BN$632))</f>
        <v>0</v>
      </c>
      <c r="J54" s="496">
        <f t="array" aca="1" ref="J54" ca="1">SUMPRODUCT(J$74:J$133,TRANSPOSE(SAP_Spreadsheet!$G$632:$BN$632))</f>
        <v>0</v>
      </c>
      <c r="K54" s="496">
        <f t="array" aca="1" ref="K54" ca="1">SUMPRODUCT(K$74:K$133,TRANSPOSE(SAP_Spreadsheet!$G$632:$BN$632))</f>
        <v>0</v>
      </c>
      <c r="L54" s="496">
        <f t="array" aca="1" ref="L54" ca="1">SUMPRODUCT(L$74:L$133,TRANSPOSE(SAP_Spreadsheet!$G$632:$BN$632))</f>
        <v>0</v>
      </c>
      <c r="M54" s="496">
        <f t="array" aca="1" ref="M54" ca="1">SUMPRODUCT(M$74:M$133,TRANSPOSE(SAP_Spreadsheet!$G$632:$BN$632))</f>
        <v>0</v>
      </c>
      <c r="N54" s="496">
        <f t="array" aca="1" ref="N54" ca="1">SUMPRODUCT(N$74:N$133,TRANSPOSE(SAP_Spreadsheet!$G$632:$BN$632))</f>
        <v>0</v>
      </c>
      <c r="O54" s="496">
        <f t="array" aca="1" ref="O54" ca="1">SUMPRODUCT(O$74:O$133,TRANSPOSE(SAP_Spreadsheet!$G$632:$BN$632))</f>
        <v>0</v>
      </c>
      <c r="P54" s="496">
        <f t="array" aca="1" ref="P54" ca="1">SUMPRODUCT(P$74:P$133,TRANSPOSE(SAP_Spreadsheet!$G$632:$BN$632))</f>
        <v>0</v>
      </c>
      <c r="Q54" s="496">
        <f t="array" aca="1" ref="Q54" ca="1">SUMPRODUCT(Q$74:Q$133,TRANSPOSE(SAP_Spreadsheet!$G$632:$BN$632))</f>
        <v>0</v>
      </c>
      <c r="R54" s="496">
        <f t="array" aca="1" ref="R54" ca="1">SUMPRODUCT(R$74:R$133,TRANSPOSE(SAP_Spreadsheet!$G$632:$BN$632))</f>
        <v>0</v>
      </c>
      <c r="S54" s="496">
        <f t="array" aca="1" ref="S54" ca="1">SUMPRODUCT(S$74:S$133,TRANSPOSE(SAP_Spreadsheet!$G$632:$BN$632))</f>
        <v>0</v>
      </c>
      <c r="T54" s="496">
        <f t="array" aca="1" ref="T54" ca="1">SUMPRODUCT(T$74:T$133,TRANSPOSE(SAP_Spreadsheet!$G$632:$BN$632))</f>
        <v>0</v>
      </c>
      <c r="U54" s="496">
        <f t="array" aca="1" ref="U54" ca="1">SUMPRODUCT(U$74:U$133,TRANSPOSE(SAP_Spreadsheet!$G$632:$BN$632))</f>
        <v>0</v>
      </c>
      <c r="V54" s="496">
        <f t="array" aca="1" ref="V54" ca="1">SUMPRODUCT(V$74:V$133,TRANSPOSE(SAP_Spreadsheet!$G$632:$BN$632))</f>
        <v>0</v>
      </c>
      <c r="W54" s="496">
        <f t="array" aca="1" ref="W54" ca="1">SUMPRODUCT(W$74:W$133,TRANSPOSE(SAP_Spreadsheet!$G$632:$BN$632))</f>
        <v>0</v>
      </c>
      <c r="X54" s="496">
        <f t="array" aca="1" ref="X54" ca="1">SUMPRODUCT(X$74:X$133,TRANSPOSE(SAP_Spreadsheet!$G$632:$BN$632))</f>
        <v>0</v>
      </c>
      <c r="Y54" s="496">
        <f t="array" aca="1" ref="Y54" ca="1">SUMPRODUCT(Y$74:Y$133,TRANSPOSE(SAP_Spreadsheet!$G$632:$BN$632))</f>
        <v>0</v>
      </c>
      <c r="Z54" s="496">
        <f t="array" aca="1" ref="Z54" ca="1">SUMPRODUCT(Z$74:Z$133,TRANSPOSE(SAP_Spreadsheet!$G$632:$BN$632))</f>
        <v>0</v>
      </c>
      <c r="AA54" s="496">
        <f t="array" aca="1" ref="AA54" ca="1">SUMPRODUCT(AA$74:AA$133,TRANSPOSE(SAP_Spreadsheet!$G$632:$BN$632))</f>
        <v>0</v>
      </c>
      <c r="AB54" s="496">
        <f t="array" aca="1" ref="AB54" ca="1">SUMPRODUCT(AB$74:AB$133,TRANSPOSE(SAP_Spreadsheet!$G$632:$BN$632))</f>
        <v>0</v>
      </c>
      <c r="AC54" s="496">
        <f t="array" aca="1" ref="AC54" ca="1">SUMPRODUCT(AC$74:AC$133,TRANSPOSE(SAP_Spreadsheet!$G$632:$BN$632))</f>
        <v>0</v>
      </c>
      <c r="AD54" s="496">
        <f t="array" aca="1" ref="AD54" ca="1">SUMPRODUCT(AD$74:AD$133,TRANSPOSE(SAP_Spreadsheet!$G$632:$BN$632))</f>
        <v>0</v>
      </c>
      <c r="AE54" s="496">
        <f t="array" aca="1" ref="AE54" ca="1">SUMPRODUCT(AE$74:AE$133,TRANSPOSE(SAP_Spreadsheet!$G$632:$BN$632))</f>
        <v>0</v>
      </c>
      <c r="AF54" s="496">
        <f t="array" aca="1" ref="AF54" ca="1">SUMPRODUCT(AF$74:AF$133,TRANSPOSE(SAP_Spreadsheet!$G$632:$BN$632))</f>
        <v>0</v>
      </c>
      <c r="AG54" s="496">
        <f t="array" aca="1" ref="AG54" ca="1">SUMPRODUCT(AG$74:AG$133,TRANSPOSE(SAP_Spreadsheet!$G$632:$BN$632))</f>
        <v>0</v>
      </c>
      <c r="AH54" s="496">
        <f t="array" aca="1" ref="AH54" ca="1">SUMPRODUCT(AH$74:AH$133,TRANSPOSE(SAP_Spreadsheet!$G$632:$BN$632))</f>
        <v>0</v>
      </c>
      <c r="AI54" s="496">
        <f t="array" aca="1" ref="AI54" ca="1">SUMPRODUCT(AI$74:AI$133,TRANSPOSE(SAP_Spreadsheet!$G$632:$BN$632))</f>
        <v>0</v>
      </c>
      <c r="AJ54" s="496">
        <f t="array" aca="1" ref="AJ54" ca="1">SUMPRODUCT(AJ$74:AJ$133,TRANSPOSE(SAP_Spreadsheet!$G$632:$BN$632))</f>
        <v>0</v>
      </c>
      <c r="AK54" s="496">
        <f t="array" aca="1" ref="AK54" ca="1">SUMPRODUCT(AK$74:AK$133,TRANSPOSE(SAP_Spreadsheet!$G$632:$BN$632))</f>
        <v>0</v>
      </c>
      <c r="AL54" s="496">
        <f t="array" aca="1" ref="AL54" ca="1">SUMPRODUCT(AL$74:AL$133,TRANSPOSE(SAP_Spreadsheet!$G$632:$BN$632))</f>
        <v>0</v>
      </c>
      <c r="AM54" s="496">
        <f t="array" aca="1" ref="AM54" ca="1">SUMPRODUCT(AM$74:AM$133,TRANSPOSE(SAP_Spreadsheet!$G$632:$BN$632))</f>
        <v>0</v>
      </c>
      <c r="AN54" s="496">
        <f t="array" aca="1" ref="AN54" ca="1">SUMPRODUCT(AN$74:AN$133,TRANSPOSE(SAP_Spreadsheet!$G$632:$BN$632))</f>
        <v>0</v>
      </c>
      <c r="AO54" s="496">
        <f t="array" aca="1" ref="AO54" ca="1">SUMPRODUCT(AO$74:AO$133,TRANSPOSE(SAP_Spreadsheet!$G$632:$BN$632))</f>
        <v>0</v>
      </c>
      <c r="AP54" s="496">
        <f t="array" aca="1" ref="AP54" ca="1">SUMPRODUCT(AP$74:AP$133,TRANSPOSE(SAP_Spreadsheet!$G$632:$BN$632))</f>
        <v>0</v>
      </c>
      <c r="AQ54" s="496">
        <f t="array" aca="1" ref="AQ54" ca="1">SUMPRODUCT(AQ$74:AQ$133,TRANSPOSE(SAP_Spreadsheet!$G$632:$BN$632))</f>
        <v>0</v>
      </c>
      <c r="AR54" s="496">
        <f t="array" aca="1" ref="AR54" ca="1">SUMPRODUCT(AR$74:AR$133,TRANSPOSE(SAP_Spreadsheet!$G$632:$BN$632))</f>
        <v>0</v>
      </c>
      <c r="AS54" s="496">
        <f t="array" aca="1" ref="AS54" ca="1">SUMPRODUCT(AS$74:AS$133,TRANSPOSE(SAP_Spreadsheet!$G$632:$BN$632))</f>
        <v>0</v>
      </c>
      <c r="AT54" s="496">
        <f t="array" aca="1" ref="AT54" ca="1">SUMPRODUCT(AT$74:AT$133,TRANSPOSE(SAP_Spreadsheet!$G$632:$BN$632))</f>
        <v>0</v>
      </c>
      <c r="AU54" s="496">
        <f t="array" aca="1" ref="AU54" ca="1">SUMPRODUCT(AU$74:AU$133,TRANSPOSE(SAP_Spreadsheet!$G$632:$BN$632))</f>
        <v>0</v>
      </c>
      <c r="AV54" s="496">
        <f t="array" aca="1" ref="AV54" ca="1">SUMPRODUCT(AV$74:AV$133,TRANSPOSE(SAP_Spreadsheet!$G$632:$BN$632))</f>
        <v>0</v>
      </c>
      <c r="AW54" s="496">
        <f t="array" aca="1" ref="AW54" ca="1">SUMPRODUCT(AW$74:AW$133,TRANSPOSE(SAP_Spreadsheet!$G$632:$BN$632))</f>
        <v>0</v>
      </c>
      <c r="AX54" s="496">
        <f t="array" aca="1" ref="AX54" ca="1">SUMPRODUCT(AX$74:AX$133,TRANSPOSE(SAP_Spreadsheet!$G$632:$BN$632))</f>
        <v>0</v>
      </c>
      <c r="AY54" s="496">
        <f t="array" aca="1" ref="AY54" ca="1">SUMPRODUCT(AY$74:AY$133,TRANSPOSE(SAP_Spreadsheet!$G$632:$BN$632))</f>
        <v>0</v>
      </c>
      <c r="AZ54" s="496">
        <f t="array" aca="1" ref="AZ54" ca="1">SUMPRODUCT(AZ$74:AZ$133,TRANSPOSE(SAP_Spreadsheet!$G$632:$BN$632))</f>
        <v>0</v>
      </c>
      <c r="BA54" s="496">
        <f t="array" aca="1" ref="BA54" ca="1">SUMPRODUCT(BA$74:BA$133,TRANSPOSE(SAP_Spreadsheet!$G$632:$BN$632))</f>
        <v>0</v>
      </c>
      <c r="BB54" s="496">
        <f t="array" aca="1" ref="BB54" ca="1">SUMPRODUCT(BB$74:BB$133,TRANSPOSE(SAP_Spreadsheet!$G$632:$BN$632))</f>
        <v>0</v>
      </c>
      <c r="BC54" s="496">
        <f t="array" aca="1" ref="BC54" ca="1">SUMPRODUCT(BC$74:BC$133,TRANSPOSE(SAP_Spreadsheet!$G$632:$BN$632))</f>
        <v>0</v>
      </c>
      <c r="BD54" s="496">
        <f t="array" aca="1" ref="BD54" ca="1">SUMPRODUCT(BD$74:BD$133,TRANSPOSE(SAP_Spreadsheet!$G$632:$BN$632))</f>
        <v>0</v>
      </c>
      <c r="BE54" s="496">
        <f t="array" aca="1" ref="BE54" ca="1">SUMPRODUCT(BE$74:BE$133,TRANSPOSE(SAP_Spreadsheet!$G$632:$BN$632))</f>
        <v>0</v>
      </c>
      <c r="BF54" s="496">
        <f t="array" aca="1" ref="BF54" ca="1">SUMPRODUCT(BF$74:BF$133,TRANSPOSE(SAP_Spreadsheet!$G$632:$BN$632))</f>
        <v>0</v>
      </c>
      <c r="BG54" s="496">
        <f t="array" aca="1" ref="BG54" ca="1">SUMPRODUCT(BG$74:BG$133,TRANSPOSE(SAP_Spreadsheet!$G$632:$BN$632))</f>
        <v>0</v>
      </c>
      <c r="BH54" s="496">
        <f t="array" aca="1" ref="BH54" ca="1">SUMPRODUCT(BH$74:BH$133,TRANSPOSE(SAP_Spreadsheet!$G$632:$BN$632))</f>
        <v>0</v>
      </c>
      <c r="BI54" s="496">
        <f t="array" aca="1" ref="BI54" ca="1">SUMPRODUCT(BI$74:BI$133,TRANSPOSE(SAP_Spreadsheet!$G$632:$BN$632))</f>
        <v>0</v>
      </c>
      <c r="BJ54" s="496">
        <f t="array" aca="1" ref="BJ54" ca="1">SUMPRODUCT(BJ$74:BJ$133,TRANSPOSE(SAP_Spreadsheet!$G$632:$BN$632))</f>
        <v>0</v>
      </c>
      <c r="BK54" s="488"/>
    </row>
    <row r="55" spans="2:63" s="489" customFormat="1" x14ac:dyDescent="0.15">
      <c r="B55" s="489" t="s">
        <v>541</v>
      </c>
      <c r="C55" s="496">
        <f t="array" aca="1" ref="C55" ca="1">SUMPRODUCT(C$74:C$133,TRANSPOSE(SAP_Spreadsheet!$G$633:$BN$633))</f>
        <v>0</v>
      </c>
      <c r="D55" s="496">
        <f t="array" aca="1" ref="D55" ca="1">SUMPRODUCT(D$74:D$133,TRANSPOSE(SAP_Spreadsheet!$G$633:$BN$633))</f>
        <v>0</v>
      </c>
      <c r="E55" s="496">
        <f t="array" aca="1" ref="E55" ca="1">SUMPRODUCT(E$74:E$133,TRANSPOSE(SAP_Spreadsheet!$G$633:$BN$633))</f>
        <v>0</v>
      </c>
      <c r="F55" s="496">
        <f t="array" aca="1" ref="F55" ca="1">SUMPRODUCT(F$74:F$133,TRANSPOSE(SAP_Spreadsheet!$G$633:$BN$633))</f>
        <v>0</v>
      </c>
      <c r="G55" s="496">
        <f t="array" aca="1" ref="G55" ca="1">SUMPRODUCT(G$74:G$133,TRANSPOSE(SAP_Spreadsheet!$G$633:$BN$633))</f>
        <v>0</v>
      </c>
      <c r="H55" s="496">
        <f t="array" aca="1" ref="H55" ca="1">SUMPRODUCT(H$74:H$133,TRANSPOSE(SAP_Spreadsheet!$G$633:$BN$633))</f>
        <v>0</v>
      </c>
      <c r="I55" s="496">
        <f t="array" aca="1" ref="I55" ca="1">SUMPRODUCT(I$74:I$133,TRANSPOSE(SAP_Spreadsheet!$G$633:$BN$633))</f>
        <v>0</v>
      </c>
      <c r="J55" s="496">
        <f t="array" aca="1" ref="J55" ca="1">SUMPRODUCT(J$74:J$133,TRANSPOSE(SAP_Spreadsheet!$G$633:$BN$633))</f>
        <v>0</v>
      </c>
      <c r="K55" s="496">
        <f t="array" aca="1" ref="K55" ca="1">SUMPRODUCT(K$74:K$133,TRANSPOSE(SAP_Spreadsheet!$G$633:$BN$633))</f>
        <v>0</v>
      </c>
      <c r="L55" s="496">
        <f t="array" aca="1" ref="L55" ca="1">SUMPRODUCT(L$74:L$133,TRANSPOSE(SAP_Spreadsheet!$G$633:$BN$633))</f>
        <v>0</v>
      </c>
      <c r="M55" s="496">
        <f t="array" aca="1" ref="M55" ca="1">SUMPRODUCT(M$74:M$133,TRANSPOSE(SAP_Spreadsheet!$G$633:$BN$633))</f>
        <v>0</v>
      </c>
      <c r="N55" s="496">
        <f t="array" aca="1" ref="N55" ca="1">SUMPRODUCT(N$74:N$133,TRANSPOSE(SAP_Spreadsheet!$G$633:$BN$633))</f>
        <v>0</v>
      </c>
      <c r="O55" s="496">
        <f t="array" aca="1" ref="O55" ca="1">SUMPRODUCT(O$74:O$133,TRANSPOSE(SAP_Spreadsheet!$G$633:$BN$633))</f>
        <v>0</v>
      </c>
      <c r="P55" s="496">
        <f t="array" aca="1" ref="P55" ca="1">SUMPRODUCT(P$74:P$133,TRANSPOSE(SAP_Spreadsheet!$G$633:$BN$633))</f>
        <v>0</v>
      </c>
      <c r="Q55" s="496">
        <f t="array" aca="1" ref="Q55" ca="1">SUMPRODUCT(Q$74:Q$133,TRANSPOSE(SAP_Spreadsheet!$G$633:$BN$633))</f>
        <v>0</v>
      </c>
      <c r="R55" s="496">
        <f t="array" aca="1" ref="R55" ca="1">SUMPRODUCT(R$74:R$133,TRANSPOSE(SAP_Spreadsheet!$G$633:$BN$633))</f>
        <v>0</v>
      </c>
      <c r="S55" s="496">
        <f t="array" aca="1" ref="S55" ca="1">SUMPRODUCT(S$74:S$133,TRANSPOSE(SAP_Spreadsheet!$G$633:$BN$633))</f>
        <v>0</v>
      </c>
      <c r="T55" s="496">
        <f t="array" aca="1" ref="T55" ca="1">SUMPRODUCT(T$74:T$133,TRANSPOSE(SAP_Spreadsheet!$G$633:$BN$633))</f>
        <v>0</v>
      </c>
      <c r="U55" s="496">
        <f t="array" aca="1" ref="U55" ca="1">SUMPRODUCT(U$74:U$133,TRANSPOSE(SAP_Spreadsheet!$G$633:$BN$633))</f>
        <v>0</v>
      </c>
      <c r="V55" s="496">
        <f t="array" aca="1" ref="V55" ca="1">SUMPRODUCT(V$74:V$133,TRANSPOSE(SAP_Spreadsheet!$G$633:$BN$633))</f>
        <v>0</v>
      </c>
      <c r="W55" s="496">
        <f t="array" aca="1" ref="W55" ca="1">SUMPRODUCT(W$74:W$133,TRANSPOSE(SAP_Spreadsheet!$G$633:$BN$633))</f>
        <v>0</v>
      </c>
      <c r="X55" s="496">
        <f t="array" aca="1" ref="X55" ca="1">SUMPRODUCT(X$74:X$133,TRANSPOSE(SAP_Spreadsheet!$G$633:$BN$633))</f>
        <v>0</v>
      </c>
      <c r="Y55" s="496">
        <f t="array" aca="1" ref="Y55" ca="1">SUMPRODUCT(Y$74:Y$133,TRANSPOSE(SAP_Spreadsheet!$G$633:$BN$633))</f>
        <v>0</v>
      </c>
      <c r="Z55" s="496">
        <f t="array" aca="1" ref="Z55" ca="1">SUMPRODUCT(Z$74:Z$133,TRANSPOSE(SAP_Spreadsheet!$G$633:$BN$633))</f>
        <v>0</v>
      </c>
      <c r="AA55" s="496">
        <f t="array" aca="1" ref="AA55" ca="1">SUMPRODUCT(AA$74:AA$133,TRANSPOSE(SAP_Spreadsheet!$G$633:$BN$633))</f>
        <v>0</v>
      </c>
      <c r="AB55" s="496">
        <f t="array" aca="1" ref="AB55" ca="1">SUMPRODUCT(AB$74:AB$133,TRANSPOSE(SAP_Spreadsheet!$G$633:$BN$633))</f>
        <v>0</v>
      </c>
      <c r="AC55" s="496">
        <f t="array" aca="1" ref="AC55" ca="1">SUMPRODUCT(AC$74:AC$133,TRANSPOSE(SAP_Spreadsheet!$G$633:$BN$633))</f>
        <v>0</v>
      </c>
      <c r="AD55" s="496">
        <f t="array" aca="1" ref="AD55" ca="1">SUMPRODUCT(AD$74:AD$133,TRANSPOSE(SAP_Spreadsheet!$G$633:$BN$633))</f>
        <v>0</v>
      </c>
      <c r="AE55" s="496">
        <f t="array" aca="1" ref="AE55" ca="1">SUMPRODUCT(AE$74:AE$133,TRANSPOSE(SAP_Spreadsheet!$G$633:$BN$633))</f>
        <v>0</v>
      </c>
      <c r="AF55" s="496">
        <f t="array" aca="1" ref="AF55" ca="1">SUMPRODUCT(AF$74:AF$133,TRANSPOSE(SAP_Spreadsheet!$G$633:$BN$633))</f>
        <v>0</v>
      </c>
      <c r="AG55" s="496">
        <f t="array" aca="1" ref="AG55" ca="1">SUMPRODUCT(AG$74:AG$133,TRANSPOSE(SAP_Spreadsheet!$G$633:$BN$633))</f>
        <v>0</v>
      </c>
      <c r="AH55" s="496">
        <f t="array" aca="1" ref="AH55" ca="1">SUMPRODUCT(AH$74:AH$133,TRANSPOSE(SAP_Spreadsheet!$G$633:$BN$633))</f>
        <v>0</v>
      </c>
      <c r="AI55" s="496">
        <f t="array" aca="1" ref="AI55" ca="1">SUMPRODUCT(AI$74:AI$133,TRANSPOSE(SAP_Spreadsheet!$G$633:$BN$633))</f>
        <v>0</v>
      </c>
      <c r="AJ55" s="496">
        <f t="array" aca="1" ref="AJ55" ca="1">SUMPRODUCT(AJ$74:AJ$133,TRANSPOSE(SAP_Spreadsheet!$G$633:$BN$633))</f>
        <v>0</v>
      </c>
      <c r="AK55" s="496">
        <f t="array" aca="1" ref="AK55" ca="1">SUMPRODUCT(AK$74:AK$133,TRANSPOSE(SAP_Spreadsheet!$G$633:$BN$633))</f>
        <v>0</v>
      </c>
      <c r="AL55" s="496">
        <f t="array" aca="1" ref="AL55" ca="1">SUMPRODUCT(AL$74:AL$133,TRANSPOSE(SAP_Spreadsheet!$G$633:$BN$633))</f>
        <v>0</v>
      </c>
      <c r="AM55" s="496">
        <f t="array" aca="1" ref="AM55" ca="1">SUMPRODUCT(AM$74:AM$133,TRANSPOSE(SAP_Spreadsheet!$G$633:$BN$633))</f>
        <v>0</v>
      </c>
      <c r="AN55" s="496">
        <f t="array" aca="1" ref="AN55" ca="1">SUMPRODUCT(AN$74:AN$133,TRANSPOSE(SAP_Spreadsheet!$G$633:$BN$633))</f>
        <v>0</v>
      </c>
      <c r="AO55" s="496">
        <f t="array" aca="1" ref="AO55" ca="1">SUMPRODUCT(AO$74:AO$133,TRANSPOSE(SAP_Spreadsheet!$G$633:$BN$633))</f>
        <v>0</v>
      </c>
      <c r="AP55" s="496">
        <f t="array" aca="1" ref="AP55" ca="1">SUMPRODUCT(AP$74:AP$133,TRANSPOSE(SAP_Spreadsheet!$G$633:$BN$633))</f>
        <v>0</v>
      </c>
      <c r="AQ55" s="496">
        <f t="array" aca="1" ref="AQ55" ca="1">SUMPRODUCT(AQ$74:AQ$133,TRANSPOSE(SAP_Spreadsheet!$G$633:$BN$633))</f>
        <v>0</v>
      </c>
      <c r="AR55" s="496">
        <f t="array" aca="1" ref="AR55" ca="1">SUMPRODUCT(AR$74:AR$133,TRANSPOSE(SAP_Spreadsheet!$G$633:$BN$633))</f>
        <v>0</v>
      </c>
      <c r="AS55" s="496">
        <f t="array" aca="1" ref="AS55" ca="1">SUMPRODUCT(AS$74:AS$133,TRANSPOSE(SAP_Spreadsheet!$G$633:$BN$633))</f>
        <v>0</v>
      </c>
      <c r="AT55" s="496">
        <f t="array" aca="1" ref="AT55" ca="1">SUMPRODUCT(AT$74:AT$133,TRANSPOSE(SAP_Spreadsheet!$G$633:$BN$633))</f>
        <v>0</v>
      </c>
      <c r="AU55" s="496">
        <f t="array" aca="1" ref="AU55" ca="1">SUMPRODUCT(AU$74:AU$133,TRANSPOSE(SAP_Spreadsheet!$G$633:$BN$633))</f>
        <v>0</v>
      </c>
      <c r="AV55" s="496">
        <f t="array" aca="1" ref="AV55" ca="1">SUMPRODUCT(AV$74:AV$133,TRANSPOSE(SAP_Spreadsheet!$G$633:$BN$633))</f>
        <v>0</v>
      </c>
      <c r="AW55" s="496">
        <f t="array" aca="1" ref="AW55" ca="1">SUMPRODUCT(AW$74:AW$133,TRANSPOSE(SAP_Spreadsheet!$G$633:$BN$633))</f>
        <v>0</v>
      </c>
      <c r="AX55" s="496">
        <f t="array" aca="1" ref="AX55" ca="1">SUMPRODUCT(AX$74:AX$133,TRANSPOSE(SAP_Spreadsheet!$G$633:$BN$633))</f>
        <v>0</v>
      </c>
      <c r="AY55" s="496">
        <f t="array" aca="1" ref="AY55" ca="1">SUMPRODUCT(AY$74:AY$133,TRANSPOSE(SAP_Spreadsheet!$G$633:$BN$633))</f>
        <v>0</v>
      </c>
      <c r="AZ55" s="496">
        <f t="array" aca="1" ref="AZ55" ca="1">SUMPRODUCT(AZ$74:AZ$133,TRANSPOSE(SAP_Spreadsheet!$G$633:$BN$633))</f>
        <v>0</v>
      </c>
      <c r="BA55" s="496">
        <f t="array" aca="1" ref="BA55" ca="1">SUMPRODUCT(BA$74:BA$133,TRANSPOSE(SAP_Spreadsheet!$G$633:$BN$633))</f>
        <v>0</v>
      </c>
      <c r="BB55" s="496">
        <f t="array" aca="1" ref="BB55" ca="1">SUMPRODUCT(BB$74:BB$133,TRANSPOSE(SAP_Spreadsheet!$G$633:$BN$633))</f>
        <v>0</v>
      </c>
      <c r="BC55" s="496">
        <f t="array" aca="1" ref="BC55" ca="1">SUMPRODUCT(BC$74:BC$133,TRANSPOSE(SAP_Spreadsheet!$G$633:$BN$633))</f>
        <v>0</v>
      </c>
      <c r="BD55" s="496">
        <f t="array" aca="1" ref="BD55" ca="1">SUMPRODUCT(BD$74:BD$133,TRANSPOSE(SAP_Spreadsheet!$G$633:$BN$633))</f>
        <v>0</v>
      </c>
      <c r="BE55" s="496">
        <f t="array" aca="1" ref="BE55" ca="1">SUMPRODUCT(BE$74:BE$133,TRANSPOSE(SAP_Spreadsheet!$G$633:$BN$633))</f>
        <v>0</v>
      </c>
      <c r="BF55" s="496">
        <f t="array" aca="1" ref="BF55" ca="1">SUMPRODUCT(BF$74:BF$133,TRANSPOSE(SAP_Spreadsheet!$G$633:$BN$633))</f>
        <v>0</v>
      </c>
      <c r="BG55" s="496">
        <f t="array" aca="1" ref="BG55" ca="1">SUMPRODUCT(BG$74:BG$133,TRANSPOSE(SAP_Spreadsheet!$G$633:$BN$633))</f>
        <v>0</v>
      </c>
      <c r="BH55" s="496">
        <f t="array" aca="1" ref="BH55" ca="1">SUMPRODUCT(BH$74:BH$133,TRANSPOSE(SAP_Spreadsheet!$G$633:$BN$633))</f>
        <v>0</v>
      </c>
      <c r="BI55" s="496">
        <f t="array" aca="1" ref="BI55" ca="1">SUMPRODUCT(BI$74:BI$133,TRANSPOSE(SAP_Spreadsheet!$G$633:$BN$633))</f>
        <v>0</v>
      </c>
      <c r="BJ55" s="496">
        <f t="array" aca="1" ref="BJ55" ca="1">SUMPRODUCT(BJ$74:BJ$133,TRANSPOSE(SAP_Spreadsheet!$G$633:$BN$633))</f>
        <v>0</v>
      </c>
      <c r="BK55" s="488"/>
    </row>
    <row r="56" spans="2:63" s="489" customFormat="1" x14ac:dyDescent="0.15">
      <c r="B56" s="489" t="s">
        <v>542</v>
      </c>
      <c r="C56" s="496">
        <f t="array" aca="1" ref="C56" ca="1">SUMPRODUCT(C$74:C$133,TRANSPOSE(SAP_Spreadsheet!$G$634:$BN$634))</f>
        <v>0</v>
      </c>
      <c r="D56" s="496">
        <f t="array" aca="1" ref="D56" ca="1">SUMPRODUCT(D$74:D$133,TRANSPOSE(SAP_Spreadsheet!$G$634:$BN$634))</f>
        <v>0</v>
      </c>
      <c r="E56" s="496">
        <f t="array" aca="1" ref="E56" ca="1">SUMPRODUCT(E$74:E$133,TRANSPOSE(SAP_Spreadsheet!$G$634:$BN$634))</f>
        <v>0</v>
      </c>
      <c r="F56" s="496">
        <f t="array" aca="1" ref="F56" ca="1">SUMPRODUCT(F$74:F$133,TRANSPOSE(SAP_Spreadsheet!$G$634:$BN$634))</f>
        <v>0</v>
      </c>
      <c r="G56" s="496">
        <f t="array" aca="1" ref="G56" ca="1">SUMPRODUCT(G$74:G$133,TRANSPOSE(SAP_Spreadsheet!$G$634:$BN$634))</f>
        <v>0</v>
      </c>
      <c r="H56" s="496">
        <f t="array" aca="1" ref="H56" ca="1">SUMPRODUCT(H$74:H$133,TRANSPOSE(SAP_Spreadsheet!$G$634:$BN$634))</f>
        <v>0</v>
      </c>
      <c r="I56" s="496">
        <f t="array" aca="1" ref="I56" ca="1">SUMPRODUCT(I$74:I$133,TRANSPOSE(SAP_Spreadsheet!$G$634:$BN$634))</f>
        <v>0</v>
      </c>
      <c r="J56" s="496">
        <f t="array" aca="1" ref="J56" ca="1">SUMPRODUCT(J$74:J$133,TRANSPOSE(SAP_Spreadsheet!$G$634:$BN$634))</f>
        <v>0</v>
      </c>
      <c r="K56" s="496">
        <f t="array" aca="1" ref="K56" ca="1">SUMPRODUCT(K$74:K$133,TRANSPOSE(SAP_Spreadsheet!$G$634:$BN$634))</f>
        <v>0</v>
      </c>
      <c r="L56" s="496">
        <f t="array" aca="1" ref="L56" ca="1">SUMPRODUCT(L$74:L$133,TRANSPOSE(SAP_Spreadsheet!$G$634:$BN$634))</f>
        <v>0</v>
      </c>
      <c r="M56" s="496">
        <f t="array" aca="1" ref="M56" ca="1">SUMPRODUCT(M$74:M$133,TRANSPOSE(SAP_Spreadsheet!$G$634:$BN$634))</f>
        <v>0</v>
      </c>
      <c r="N56" s="496">
        <f t="array" aca="1" ref="N56" ca="1">SUMPRODUCT(N$74:N$133,TRANSPOSE(SAP_Spreadsheet!$G$634:$BN$634))</f>
        <v>0</v>
      </c>
      <c r="O56" s="496">
        <f t="array" aca="1" ref="O56" ca="1">SUMPRODUCT(O$74:O$133,TRANSPOSE(SAP_Spreadsheet!$G$634:$BN$634))</f>
        <v>0</v>
      </c>
      <c r="P56" s="496">
        <f t="array" aca="1" ref="P56" ca="1">SUMPRODUCT(P$74:P$133,TRANSPOSE(SAP_Spreadsheet!$G$634:$BN$634))</f>
        <v>0</v>
      </c>
      <c r="Q56" s="496">
        <f t="array" aca="1" ref="Q56" ca="1">SUMPRODUCT(Q$74:Q$133,TRANSPOSE(SAP_Spreadsheet!$G$634:$BN$634))</f>
        <v>0</v>
      </c>
      <c r="R56" s="496">
        <f t="array" aca="1" ref="R56" ca="1">SUMPRODUCT(R$74:R$133,TRANSPOSE(SAP_Spreadsheet!$G$634:$BN$634))</f>
        <v>0</v>
      </c>
      <c r="S56" s="496">
        <f t="array" aca="1" ref="S56" ca="1">SUMPRODUCT(S$74:S$133,TRANSPOSE(SAP_Spreadsheet!$G$634:$BN$634))</f>
        <v>0</v>
      </c>
      <c r="T56" s="496">
        <f t="array" aca="1" ref="T56" ca="1">SUMPRODUCT(T$74:T$133,TRANSPOSE(SAP_Spreadsheet!$G$634:$BN$634))</f>
        <v>0</v>
      </c>
      <c r="U56" s="496">
        <f t="array" aca="1" ref="U56" ca="1">SUMPRODUCT(U$74:U$133,TRANSPOSE(SAP_Spreadsheet!$G$634:$BN$634))</f>
        <v>0</v>
      </c>
      <c r="V56" s="496">
        <f t="array" aca="1" ref="V56" ca="1">SUMPRODUCT(V$74:V$133,TRANSPOSE(SAP_Spreadsheet!$G$634:$BN$634))</f>
        <v>0</v>
      </c>
      <c r="W56" s="496">
        <f t="array" aca="1" ref="W56" ca="1">SUMPRODUCT(W$74:W$133,TRANSPOSE(SAP_Spreadsheet!$G$634:$BN$634))</f>
        <v>0</v>
      </c>
      <c r="X56" s="496">
        <f t="array" aca="1" ref="X56" ca="1">SUMPRODUCT(X$74:X$133,TRANSPOSE(SAP_Spreadsheet!$G$634:$BN$634))</f>
        <v>0</v>
      </c>
      <c r="Y56" s="496">
        <f t="array" aca="1" ref="Y56" ca="1">SUMPRODUCT(Y$74:Y$133,TRANSPOSE(SAP_Spreadsheet!$G$634:$BN$634))</f>
        <v>0</v>
      </c>
      <c r="Z56" s="496">
        <f t="array" aca="1" ref="Z56" ca="1">SUMPRODUCT(Z$74:Z$133,TRANSPOSE(SAP_Spreadsheet!$G$634:$BN$634))</f>
        <v>0</v>
      </c>
      <c r="AA56" s="496">
        <f t="array" aca="1" ref="AA56" ca="1">SUMPRODUCT(AA$74:AA$133,TRANSPOSE(SAP_Spreadsheet!$G$634:$BN$634))</f>
        <v>0</v>
      </c>
      <c r="AB56" s="496">
        <f t="array" aca="1" ref="AB56" ca="1">SUMPRODUCT(AB$74:AB$133,TRANSPOSE(SAP_Spreadsheet!$G$634:$BN$634))</f>
        <v>0</v>
      </c>
      <c r="AC56" s="496">
        <f t="array" aca="1" ref="AC56" ca="1">SUMPRODUCT(AC$74:AC$133,TRANSPOSE(SAP_Spreadsheet!$G$634:$BN$634))</f>
        <v>0</v>
      </c>
      <c r="AD56" s="496">
        <f t="array" aca="1" ref="AD56" ca="1">SUMPRODUCT(AD$74:AD$133,TRANSPOSE(SAP_Spreadsheet!$G$634:$BN$634))</f>
        <v>0</v>
      </c>
      <c r="AE56" s="496">
        <f t="array" aca="1" ref="AE56" ca="1">SUMPRODUCT(AE$74:AE$133,TRANSPOSE(SAP_Spreadsheet!$G$634:$BN$634))</f>
        <v>0</v>
      </c>
      <c r="AF56" s="496">
        <f t="array" aca="1" ref="AF56" ca="1">SUMPRODUCT(AF$74:AF$133,TRANSPOSE(SAP_Spreadsheet!$G$634:$BN$634))</f>
        <v>0</v>
      </c>
      <c r="AG56" s="496">
        <f t="array" aca="1" ref="AG56" ca="1">SUMPRODUCT(AG$74:AG$133,TRANSPOSE(SAP_Spreadsheet!$G$634:$BN$634))</f>
        <v>0</v>
      </c>
      <c r="AH56" s="496">
        <f t="array" aca="1" ref="AH56" ca="1">SUMPRODUCT(AH$74:AH$133,TRANSPOSE(SAP_Spreadsheet!$G$634:$BN$634))</f>
        <v>0</v>
      </c>
      <c r="AI56" s="496">
        <f t="array" aca="1" ref="AI56" ca="1">SUMPRODUCT(AI$74:AI$133,TRANSPOSE(SAP_Spreadsheet!$G$634:$BN$634))</f>
        <v>0</v>
      </c>
      <c r="AJ56" s="496">
        <f t="array" aca="1" ref="AJ56" ca="1">SUMPRODUCT(AJ$74:AJ$133,TRANSPOSE(SAP_Spreadsheet!$G$634:$BN$634))</f>
        <v>0</v>
      </c>
      <c r="AK56" s="496">
        <f t="array" aca="1" ref="AK56" ca="1">SUMPRODUCT(AK$74:AK$133,TRANSPOSE(SAP_Spreadsheet!$G$634:$BN$634))</f>
        <v>0</v>
      </c>
      <c r="AL56" s="496">
        <f t="array" aca="1" ref="AL56" ca="1">SUMPRODUCT(AL$74:AL$133,TRANSPOSE(SAP_Spreadsheet!$G$634:$BN$634))</f>
        <v>0</v>
      </c>
      <c r="AM56" s="496">
        <f t="array" aca="1" ref="AM56" ca="1">SUMPRODUCT(AM$74:AM$133,TRANSPOSE(SAP_Spreadsheet!$G$634:$BN$634))</f>
        <v>0</v>
      </c>
      <c r="AN56" s="496">
        <f t="array" aca="1" ref="AN56" ca="1">SUMPRODUCT(AN$74:AN$133,TRANSPOSE(SAP_Spreadsheet!$G$634:$BN$634))</f>
        <v>0</v>
      </c>
      <c r="AO56" s="496">
        <f t="array" aca="1" ref="AO56" ca="1">SUMPRODUCT(AO$74:AO$133,TRANSPOSE(SAP_Spreadsheet!$G$634:$BN$634))</f>
        <v>0</v>
      </c>
      <c r="AP56" s="496">
        <f t="array" aca="1" ref="AP56" ca="1">SUMPRODUCT(AP$74:AP$133,TRANSPOSE(SAP_Spreadsheet!$G$634:$BN$634))</f>
        <v>0</v>
      </c>
      <c r="AQ56" s="496">
        <f t="array" aca="1" ref="AQ56" ca="1">SUMPRODUCT(AQ$74:AQ$133,TRANSPOSE(SAP_Spreadsheet!$G$634:$BN$634))</f>
        <v>0</v>
      </c>
      <c r="AR56" s="496">
        <f t="array" aca="1" ref="AR56" ca="1">SUMPRODUCT(AR$74:AR$133,TRANSPOSE(SAP_Spreadsheet!$G$634:$BN$634))</f>
        <v>0</v>
      </c>
      <c r="AS56" s="496">
        <f t="array" aca="1" ref="AS56" ca="1">SUMPRODUCT(AS$74:AS$133,TRANSPOSE(SAP_Spreadsheet!$G$634:$BN$634))</f>
        <v>0</v>
      </c>
      <c r="AT56" s="496">
        <f t="array" aca="1" ref="AT56" ca="1">SUMPRODUCT(AT$74:AT$133,TRANSPOSE(SAP_Spreadsheet!$G$634:$BN$634))</f>
        <v>0</v>
      </c>
      <c r="AU56" s="496">
        <f t="array" aca="1" ref="AU56" ca="1">SUMPRODUCT(AU$74:AU$133,TRANSPOSE(SAP_Spreadsheet!$G$634:$BN$634))</f>
        <v>0</v>
      </c>
      <c r="AV56" s="496">
        <f t="array" aca="1" ref="AV56" ca="1">SUMPRODUCT(AV$74:AV$133,TRANSPOSE(SAP_Spreadsheet!$G$634:$BN$634))</f>
        <v>0</v>
      </c>
      <c r="AW56" s="496">
        <f t="array" aca="1" ref="AW56" ca="1">SUMPRODUCT(AW$74:AW$133,TRANSPOSE(SAP_Spreadsheet!$G$634:$BN$634))</f>
        <v>0</v>
      </c>
      <c r="AX56" s="496">
        <f t="array" aca="1" ref="AX56" ca="1">SUMPRODUCT(AX$74:AX$133,TRANSPOSE(SAP_Spreadsheet!$G$634:$BN$634))</f>
        <v>0</v>
      </c>
      <c r="AY56" s="496">
        <f t="array" aca="1" ref="AY56" ca="1">SUMPRODUCT(AY$74:AY$133,TRANSPOSE(SAP_Spreadsheet!$G$634:$BN$634))</f>
        <v>0</v>
      </c>
      <c r="AZ56" s="496">
        <f t="array" aca="1" ref="AZ56" ca="1">SUMPRODUCT(AZ$74:AZ$133,TRANSPOSE(SAP_Spreadsheet!$G$634:$BN$634))</f>
        <v>0</v>
      </c>
      <c r="BA56" s="496">
        <f t="array" aca="1" ref="BA56" ca="1">SUMPRODUCT(BA$74:BA$133,TRANSPOSE(SAP_Spreadsheet!$G$634:$BN$634))</f>
        <v>0</v>
      </c>
      <c r="BB56" s="496">
        <f t="array" aca="1" ref="BB56" ca="1">SUMPRODUCT(BB$74:BB$133,TRANSPOSE(SAP_Spreadsheet!$G$634:$BN$634))</f>
        <v>0</v>
      </c>
      <c r="BC56" s="496">
        <f t="array" aca="1" ref="BC56" ca="1">SUMPRODUCT(BC$74:BC$133,TRANSPOSE(SAP_Spreadsheet!$G$634:$BN$634))</f>
        <v>0</v>
      </c>
      <c r="BD56" s="496">
        <f t="array" aca="1" ref="BD56" ca="1">SUMPRODUCT(BD$74:BD$133,TRANSPOSE(SAP_Spreadsheet!$G$634:$BN$634))</f>
        <v>0</v>
      </c>
      <c r="BE56" s="496">
        <f t="array" aca="1" ref="BE56" ca="1">SUMPRODUCT(BE$74:BE$133,TRANSPOSE(SAP_Spreadsheet!$G$634:$BN$634))</f>
        <v>0</v>
      </c>
      <c r="BF56" s="496">
        <f t="array" aca="1" ref="BF56" ca="1">SUMPRODUCT(BF$74:BF$133,TRANSPOSE(SAP_Spreadsheet!$G$634:$BN$634))</f>
        <v>0</v>
      </c>
      <c r="BG56" s="496">
        <f t="array" aca="1" ref="BG56" ca="1">SUMPRODUCT(BG$74:BG$133,TRANSPOSE(SAP_Spreadsheet!$G$634:$BN$634))</f>
        <v>0</v>
      </c>
      <c r="BH56" s="496">
        <f t="array" aca="1" ref="BH56" ca="1">SUMPRODUCT(BH$74:BH$133,TRANSPOSE(SAP_Spreadsheet!$G$634:$BN$634))</f>
        <v>0</v>
      </c>
      <c r="BI56" s="496">
        <f t="array" aca="1" ref="BI56" ca="1">SUMPRODUCT(BI$74:BI$133,TRANSPOSE(SAP_Spreadsheet!$G$634:$BN$634))</f>
        <v>0</v>
      </c>
      <c r="BJ56" s="496">
        <f t="array" aca="1" ref="BJ56" ca="1">SUMPRODUCT(BJ$74:BJ$133,TRANSPOSE(SAP_Spreadsheet!$G$634:$BN$634))</f>
        <v>0</v>
      </c>
      <c r="BK56" s="488"/>
    </row>
    <row r="57" spans="2:63" s="489" customFormat="1" x14ac:dyDescent="0.15">
      <c r="B57" s="489" t="s">
        <v>543</v>
      </c>
      <c r="C57" s="496">
        <f t="array" aca="1" ref="C57" ca="1">SUMPRODUCT(C$74:C$133,TRANSPOSE(SAP_Spreadsheet!$G$635:$BN$635))</f>
        <v>0</v>
      </c>
      <c r="D57" s="496">
        <f t="array" aca="1" ref="D57" ca="1">SUMPRODUCT(D$74:D$133,TRANSPOSE(SAP_Spreadsheet!$G$635:$BN$635))</f>
        <v>0</v>
      </c>
      <c r="E57" s="496">
        <f t="array" aca="1" ref="E57" ca="1">SUMPRODUCT(E$74:E$133,TRANSPOSE(SAP_Spreadsheet!$G$635:$BN$635))</f>
        <v>0</v>
      </c>
      <c r="F57" s="496">
        <f t="array" aca="1" ref="F57" ca="1">SUMPRODUCT(F$74:F$133,TRANSPOSE(SAP_Spreadsheet!$G$635:$BN$635))</f>
        <v>0</v>
      </c>
      <c r="G57" s="496">
        <f t="array" aca="1" ref="G57" ca="1">SUMPRODUCT(G$74:G$133,TRANSPOSE(SAP_Spreadsheet!$G$635:$BN$635))</f>
        <v>0</v>
      </c>
      <c r="H57" s="496">
        <f t="array" aca="1" ref="H57" ca="1">SUMPRODUCT(H$74:H$133,TRANSPOSE(SAP_Spreadsheet!$G$635:$BN$635))</f>
        <v>0</v>
      </c>
      <c r="I57" s="496">
        <f t="array" aca="1" ref="I57" ca="1">SUMPRODUCT(I$74:I$133,TRANSPOSE(SAP_Spreadsheet!$G$635:$BN$635))</f>
        <v>0</v>
      </c>
      <c r="J57" s="496">
        <f t="array" aca="1" ref="J57" ca="1">SUMPRODUCT(J$74:J$133,TRANSPOSE(SAP_Spreadsheet!$G$635:$BN$635))</f>
        <v>0</v>
      </c>
      <c r="K57" s="496">
        <f t="array" aca="1" ref="K57" ca="1">SUMPRODUCT(K$74:K$133,TRANSPOSE(SAP_Spreadsheet!$G$635:$BN$635))</f>
        <v>0</v>
      </c>
      <c r="L57" s="496">
        <f t="array" aca="1" ref="L57" ca="1">SUMPRODUCT(L$74:L$133,TRANSPOSE(SAP_Spreadsheet!$G$635:$BN$635))</f>
        <v>0</v>
      </c>
      <c r="M57" s="496">
        <f t="array" aca="1" ref="M57" ca="1">SUMPRODUCT(M$74:M$133,TRANSPOSE(SAP_Spreadsheet!$G$635:$BN$635))</f>
        <v>0</v>
      </c>
      <c r="N57" s="496">
        <f t="array" aca="1" ref="N57" ca="1">SUMPRODUCT(N$74:N$133,TRANSPOSE(SAP_Spreadsheet!$G$635:$BN$635))</f>
        <v>0</v>
      </c>
      <c r="O57" s="496">
        <f t="array" aca="1" ref="O57" ca="1">SUMPRODUCT(O$74:O$133,TRANSPOSE(SAP_Spreadsheet!$G$635:$BN$635))</f>
        <v>0</v>
      </c>
      <c r="P57" s="496">
        <f t="array" aca="1" ref="P57" ca="1">SUMPRODUCT(P$74:P$133,TRANSPOSE(SAP_Spreadsheet!$G$635:$BN$635))</f>
        <v>0</v>
      </c>
      <c r="Q57" s="496">
        <f t="array" aca="1" ref="Q57" ca="1">SUMPRODUCT(Q$74:Q$133,TRANSPOSE(SAP_Spreadsheet!$G$635:$BN$635))</f>
        <v>0</v>
      </c>
      <c r="R57" s="496">
        <f t="array" aca="1" ref="R57" ca="1">SUMPRODUCT(R$74:R$133,TRANSPOSE(SAP_Spreadsheet!$G$635:$BN$635))</f>
        <v>0</v>
      </c>
      <c r="S57" s="496">
        <f t="array" aca="1" ref="S57" ca="1">SUMPRODUCT(S$74:S$133,TRANSPOSE(SAP_Spreadsheet!$G$635:$BN$635))</f>
        <v>0</v>
      </c>
      <c r="T57" s="496">
        <f t="array" aca="1" ref="T57" ca="1">SUMPRODUCT(T$74:T$133,TRANSPOSE(SAP_Spreadsheet!$G$635:$BN$635))</f>
        <v>0</v>
      </c>
      <c r="U57" s="496">
        <f t="array" aca="1" ref="U57" ca="1">SUMPRODUCT(U$74:U$133,TRANSPOSE(SAP_Spreadsheet!$G$635:$BN$635))</f>
        <v>0</v>
      </c>
      <c r="V57" s="496">
        <f t="array" aca="1" ref="V57" ca="1">SUMPRODUCT(V$74:V$133,TRANSPOSE(SAP_Spreadsheet!$G$635:$BN$635))</f>
        <v>0</v>
      </c>
      <c r="W57" s="496">
        <f t="array" aca="1" ref="W57" ca="1">SUMPRODUCT(W$74:W$133,TRANSPOSE(SAP_Spreadsheet!$G$635:$BN$635))</f>
        <v>0</v>
      </c>
      <c r="X57" s="496">
        <f t="array" aca="1" ref="X57" ca="1">SUMPRODUCT(X$74:X$133,TRANSPOSE(SAP_Spreadsheet!$G$635:$BN$635))</f>
        <v>0</v>
      </c>
      <c r="Y57" s="496">
        <f t="array" aca="1" ref="Y57" ca="1">SUMPRODUCT(Y$74:Y$133,TRANSPOSE(SAP_Spreadsheet!$G$635:$BN$635))</f>
        <v>0</v>
      </c>
      <c r="Z57" s="496">
        <f t="array" aca="1" ref="Z57" ca="1">SUMPRODUCT(Z$74:Z$133,TRANSPOSE(SAP_Spreadsheet!$G$635:$BN$635))</f>
        <v>0</v>
      </c>
      <c r="AA57" s="496">
        <f t="array" aca="1" ref="AA57" ca="1">SUMPRODUCT(AA$74:AA$133,TRANSPOSE(SAP_Spreadsheet!$G$635:$BN$635))</f>
        <v>0</v>
      </c>
      <c r="AB57" s="496">
        <f t="array" aca="1" ref="AB57" ca="1">SUMPRODUCT(AB$74:AB$133,TRANSPOSE(SAP_Spreadsheet!$G$635:$BN$635))</f>
        <v>0</v>
      </c>
      <c r="AC57" s="496">
        <f t="array" aca="1" ref="AC57" ca="1">SUMPRODUCT(AC$74:AC$133,TRANSPOSE(SAP_Spreadsheet!$G$635:$BN$635))</f>
        <v>0</v>
      </c>
      <c r="AD57" s="496">
        <f t="array" aca="1" ref="AD57" ca="1">SUMPRODUCT(AD$74:AD$133,TRANSPOSE(SAP_Spreadsheet!$G$635:$BN$635))</f>
        <v>0</v>
      </c>
      <c r="AE57" s="496">
        <f t="array" aca="1" ref="AE57" ca="1">SUMPRODUCT(AE$74:AE$133,TRANSPOSE(SAP_Spreadsheet!$G$635:$BN$635))</f>
        <v>0</v>
      </c>
      <c r="AF57" s="496">
        <f t="array" aca="1" ref="AF57" ca="1">SUMPRODUCT(AF$74:AF$133,TRANSPOSE(SAP_Spreadsheet!$G$635:$BN$635))</f>
        <v>0</v>
      </c>
      <c r="AG57" s="496">
        <f t="array" aca="1" ref="AG57" ca="1">SUMPRODUCT(AG$74:AG$133,TRANSPOSE(SAP_Spreadsheet!$G$635:$BN$635))</f>
        <v>0</v>
      </c>
      <c r="AH57" s="496">
        <f t="array" aca="1" ref="AH57" ca="1">SUMPRODUCT(AH$74:AH$133,TRANSPOSE(SAP_Spreadsheet!$G$635:$BN$635))</f>
        <v>0</v>
      </c>
      <c r="AI57" s="496">
        <f t="array" aca="1" ref="AI57" ca="1">SUMPRODUCT(AI$74:AI$133,TRANSPOSE(SAP_Spreadsheet!$G$635:$BN$635))</f>
        <v>0</v>
      </c>
      <c r="AJ57" s="496">
        <f t="array" aca="1" ref="AJ57" ca="1">SUMPRODUCT(AJ$74:AJ$133,TRANSPOSE(SAP_Spreadsheet!$G$635:$BN$635))</f>
        <v>0</v>
      </c>
      <c r="AK57" s="496">
        <f t="array" aca="1" ref="AK57" ca="1">SUMPRODUCT(AK$74:AK$133,TRANSPOSE(SAP_Spreadsheet!$G$635:$BN$635))</f>
        <v>0</v>
      </c>
      <c r="AL57" s="496">
        <f t="array" aca="1" ref="AL57" ca="1">SUMPRODUCT(AL$74:AL$133,TRANSPOSE(SAP_Spreadsheet!$G$635:$BN$635))</f>
        <v>0</v>
      </c>
      <c r="AM57" s="496">
        <f t="array" aca="1" ref="AM57" ca="1">SUMPRODUCT(AM$74:AM$133,TRANSPOSE(SAP_Spreadsheet!$G$635:$BN$635))</f>
        <v>0</v>
      </c>
      <c r="AN57" s="496">
        <f t="array" aca="1" ref="AN57" ca="1">SUMPRODUCT(AN$74:AN$133,TRANSPOSE(SAP_Spreadsheet!$G$635:$BN$635))</f>
        <v>0</v>
      </c>
      <c r="AO57" s="496">
        <f t="array" aca="1" ref="AO57" ca="1">SUMPRODUCT(AO$74:AO$133,TRANSPOSE(SAP_Spreadsheet!$G$635:$BN$635))</f>
        <v>0</v>
      </c>
      <c r="AP57" s="496">
        <f t="array" aca="1" ref="AP57" ca="1">SUMPRODUCT(AP$74:AP$133,TRANSPOSE(SAP_Spreadsheet!$G$635:$BN$635))</f>
        <v>0</v>
      </c>
      <c r="AQ57" s="496">
        <f t="array" aca="1" ref="AQ57" ca="1">SUMPRODUCT(AQ$74:AQ$133,TRANSPOSE(SAP_Spreadsheet!$G$635:$BN$635))</f>
        <v>0</v>
      </c>
      <c r="AR57" s="496">
        <f t="array" aca="1" ref="AR57" ca="1">SUMPRODUCT(AR$74:AR$133,TRANSPOSE(SAP_Spreadsheet!$G$635:$BN$635))</f>
        <v>0</v>
      </c>
      <c r="AS57" s="496">
        <f t="array" aca="1" ref="AS57" ca="1">SUMPRODUCT(AS$74:AS$133,TRANSPOSE(SAP_Spreadsheet!$G$635:$BN$635))</f>
        <v>0</v>
      </c>
      <c r="AT57" s="496">
        <f t="array" aca="1" ref="AT57" ca="1">SUMPRODUCT(AT$74:AT$133,TRANSPOSE(SAP_Spreadsheet!$G$635:$BN$635))</f>
        <v>0</v>
      </c>
      <c r="AU57" s="496">
        <f t="array" aca="1" ref="AU57" ca="1">SUMPRODUCT(AU$74:AU$133,TRANSPOSE(SAP_Spreadsheet!$G$635:$BN$635))</f>
        <v>0</v>
      </c>
      <c r="AV57" s="496">
        <f t="array" aca="1" ref="AV57" ca="1">SUMPRODUCT(AV$74:AV$133,TRANSPOSE(SAP_Spreadsheet!$G$635:$BN$635))</f>
        <v>0</v>
      </c>
      <c r="AW57" s="496">
        <f t="array" aca="1" ref="AW57" ca="1">SUMPRODUCT(AW$74:AW$133,TRANSPOSE(SAP_Spreadsheet!$G$635:$BN$635))</f>
        <v>0</v>
      </c>
      <c r="AX57" s="496">
        <f t="array" aca="1" ref="AX57" ca="1">SUMPRODUCT(AX$74:AX$133,TRANSPOSE(SAP_Spreadsheet!$G$635:$BN$635))</f>
        <v>0</v>
      </c>
      <c r="AY57" s="496">
        <f t="array" aca="1" ref="AY57" ca="1">SUMPRODUCT(AY$74:AY$133,TRANSPOSE(SAP_Spreadsheet!$G$635:$BN$635))</f>
        <v>0</v>
      </c>
      <c r="AZ57" s="496">
        <f t="array" aca="1" ref="AZ57" ca="1">SUMPRODUCT(AZ$74:AZ$133,TRANSPOSE(SAP_Spreadsheet!$G$635:$BN$635))</f>
        <v>0</v>
      </c>
      <c r="BA57" s="496">
        <f t="array" aca="1" ref="BA57" ca="1">SUMPRODUCT(BA$74:BA$133,TRANSPOSE(SAP_Spreadsheet!$G$635:$BN$635))</f>
        <v>0</v>
      </c>
      <c r="BB57" s="496">
        <f t="array" aca="1" ref="BB57" ca="1">SUMPRODUCT(BB$74:BB$133,TRANSPOSE(SAP_Spreadsheet!$G$635:$BN$635))</f>
        <v>0</v>
      </c>
      <c r="BC57" s="496">
        <f t="array" aca="1" ref="BC57" ca="1">SUMPRODUCT(BC$74:BC$133,TRANSPOSE(SAP_Spreadsheet!$G$635:$BN$635))</f>
        <v>0</v>
      </c>
      <c r="BD57" s="496">
        <f t="array" aca="1" ref="BD57" ca="1">SUMPRODUCT(BD$74:BD$133,TRANSPOSE(SAP_Spreadsheet!$G$635:$BN$635))</f>
        <v>0</v>
      </c>
      <c r="BE57" s="496">
        <f t="array" aca="1" ref="BE57" ca="1">SUMPRODUCT(BE$74:BE$133,TRANSPOSE(SAP_Spreadsheet!$G$635:$BN$635))</f>
        <v>0</v>
      </c>
      <c r="BF57" s="496">
        <f t="array" aca="1" ref="BF57" ca="1">SUMPRODUCT(BF$74:BF$133,TRANSPOSE(SAP_Spreadsheet!$G$635:$BN$635))</f>
        <v>0</v>
      </c>
      <c r="BG57" s="496">
        <f t="array" aca="1" ref="BG57" ca="1">SUMPRODUCT(BG$74:BG$133,TRANSPOSE(SAP_Spreadsheet!$G$635:$BN$635))</f>
        <v>0</v>
      </c>
      <c r="BH57" s="496">
        <f t="array" aca="1" ref="BH57" ca="1">SUMPRODUCT(BH$74:BH$133,TRANSPOSE(SAP_Spreadsheet!$G$635:$BN$635))</f>
        <v>0</v>
      </c>
      <c r="BI57" s="496">
        <f t="array" aca="1" ref="BI57" ca="1">SUMPRODUCT(BI$74:BI$133,TRANSPOSE(SAP_Spreadsheet!$G$635:$BN$635))</f>
        <v>0</v>
      </c>
      <c r="BJ57" s="496">
        <f t="array" aca="1" ref="BJ57" ca="1">SUMPRODUCT(BJ$74:BJ$133,TRANSPOSE(SAP_Spreadsheet!$G$635:$BN$635))</f>
        <v>0</v>
      </c>
      <c r="BK57" s="488"/>
    </row>
    <row r="58" spans="2:63" s="489" customFormat="1" x14ac:dyDescent="0.15">
      <c r="B58" s="489" t="s">
        <v>544</v>
      </c>
      <c r="C58" s="496">
        <f t="array" aca="1" ref="C58" ca="1">SUMPRODUCT(C$74:C$133,TRANSPOSE(SAP_Spreadsheet!$G$636:$BN$636))</f>
        <v>0</v>
      </c>
      <c r="D58" s="496">
        <f t="array" aca="1" ref="D58" ca="1">SUMPRODUCT(D$74:D$133,TRANSPOSE(SAP_Spreadsheet!$G$636:$BN$636))</f>
        <v>0</v>
      </c>
      <c r="E58" s="496">
        <f t="array" aca="1" ref="E58" ca="1">SUMPRODUCT(E$74:E$133,TRANSPOSE(SAP_Spreadsheet!$G$636:$BN$636))</f>
        <v>0</v>
      </c>
      <c r="F58" s="496">
        <f t="array" aca="1" ref="F58" ca="1">SUMPRODUCT(F$74:F$133,TRANSPOSE(SAP_Spreadsheet!$G$636:$BN$636))</f>
        <v>0</v>
      </c>
      <c r="G58" s="496">
        <f t="array" aca="1" ref="G58" ca="1">SUMPRODUCT(G$74:G$133,TRANSPOSE(SAP_Spreadsheet!$G$636:$BN$636))</f>
        <v>0</v>
      </c>
      <c r="H58" s="496">
        <f t="array" aca="1" ref="H58" ca="1">SUMPRODUCT(H$74:H$133,TRANSPOSE(SAP_Spreadsheet!$G$636:$BN$636))</f>
        <v>0</v>
      </c>
      <c r="I58" s="496">
        <f t="array" aca="1" ref="I58" ca="1">SUMPRODUCT(I$74:I$133,TRANSPOSE(SAP_Spreadsheet!$G$636:$BN$636))</f>
        <v>0</v>
      </c>
      <c r="J58" s="496">
        <f t="array" aca="1" ref="J58" ca="1">SUMPRODUCT(J$74:J$133,TRANSPOSE(SAP_Spreadsheet!$G$636:$BN$636))</f>
        <v>0</v>
      </c>
      <c r="K58" s="496">
        <f t="array" aca="1" ref="K58" ca="1">SUMPRODUCT(K$74:K$133,TRANSPOSE(SAP_Spreadsheet!$G$636:$BN$636))</f>
        <v>0</v>
      </c>
      <c r="L58" s="496">
        <f t="array" aca="1" ref="L58" ca="1">SUMPRODUCT(L$74:L$133,TRANSPOSE(SAP_Spreadsheet!$G$636:$BN$636))</f>
        <v>0</v>
      </c>
      <c r="M58" s="496">
        <f t="array" aca="1" ref="M58" ca="1">SUMPRODUCT(M$74:M$133,TRANSPOSE(SAP_Spreadsheet!$G$636:$BN$636))</f>
        <v>0</v>
      </c>
      <c r="N58" s="496">
        <f t="array" aca="1" ref="N58" ca="1">SUMPRODUCT(N$74:N$133,TRANSPOSE(SAP_Spreadsheet!$G$636:$BN$636))</f>
        <v>0</v>
      </c>
      <c r="O58" s="496">
        <f t="array" aca="1" ref="O58" ca="1">SUMPRODUCT(O$74:O$133,TRANSPOSE(SAP_Spreadsheet!$G$636:$BN$636))</f>
        <v>0</v>
      </c>
      <c r="P58" s="496">
        <f t="array" aca="1" ref="P58" ca="1">SUMPRODUCT(P$74:P$133,TRANSPOSE(SAP_Spreadsheet!$G$636:$BN$636))</f>
        <v>0</v>
      </c>
      <c r="Q58" s="496">
        <f t="array" aca="1" ref="Q58" ca="1">SUMPRODUCT(Q$74:Q$133,TRANSPOSE(SAP_Spreadsheet!$G$636:$BN$636))</f>
        <v>0</v>
      </c>
      <c r="R58" s="496">
        <f t="array" aca="1" ref="R58" ca="1">SUMPRODUCT(R$74:R$133,TRANSPOSE(SAP_Spreadsheet!$G$636:$BN$636))</f>
        <v>0</v>
      </c>
      <c r="S58" s="496">
        <f t="array" aca="1" ref="S58" ca="1">SUMPRODUCT(S$74:S$133,TRANSPOSE(SAP_Spreadsheet!$G$636:$BN$636))</f>
        <v>0</v>
      </c>
      <c r="T58" s="496">
        <f t="array" aca="1" ref="T58" ca="1">SUMPRODUCT(T$74:T$133,TRANSPOSE(SAP_Spreadsheet!$G$636:$BN$636))</f>
        <v>0</v>
      </c>
      <c r="U58" s="496">
        <f t="array" aca="1" ref="U58" ca="1">SUMPRODUCT(U$74:U$133,TRANSPOSE(SAP_Spreadsheet!$G$636:$BN$636))</f>
        <v>0</v>
      </c>
      <c r="V58" s="496">
        <f t="array" aca="1" ref="V58" ca="1">SUMPRODUCT(V$74:V$133,TRANSPOSE(SAP_Spreadsheet!$G$636:$BN$636))</f>
        <v>0</v>
      </c>
      <c r="W58" s="496">
        <f t="array" aca="1" ref="W58" ca="1">SUMPRODUCT(W$74:W$133,TRANSPOSE(SAP_Spreadsheet!$G$636:$BN$636))</f>
        <v>0</v>
      </c>
      <c r="X58" s="496">
        <f t="array" aca="1" ref="X58" ca="1">SUMPRODUCT(X$74:X$133,TRANSPOSE(SAP_Spreadsheet!$G$636:$BN$636))</f>
        <v>0</v>
      </c>
      <c r="Y58" s="496">
        <f t="array" aca="1" ref="Y58" ca="1">SUMPRODUCT(Y$74:Y$133,TRANSPOSE(SAP_Spreadsheet!$G$636:$BN$636))</f>
        <v>0</v>
      </c>
      <c r="Z58" s="496">
        <f t="array" aca="1" ref="Z58" ca="1">SUMPRODUCT(Z$74:Z$133,TRANSPOSE(SAP_Spreadsheet!$G$636:$BN$636))</f>
        <v>0</v>
      </c>
      <c r="AA58" s="496">
        <f t="array" aca="1" ref="AA58" ca="1">SUMPRODUCT(AA$74:AA$133,TRANSPOSE(SAP_Spreadsheet!$G$636:$BN$636))</f>
        <v>0</v>
      </c>
      <c r="AB58" s="496">
        <f t="array" aca="1" ref="AB58" ca="1">SUMPRODUCT(AB$74:AB$133,TRANSPOSE(SAP_Spreadsheet!$G$636:$BN$636))</f>
        <v>0</v>
      </c>
      <c r="AC58" s="496">
        <f t="array" aca="1" ref="AC58" ca="1">SUMPRODUCT(AC$74:AC$133,TRANSPOSE(SAP_Spreadsheet!$G$636:$BN$636))</f>
        <v>0</v>
      </c>
      <c r="AD58" s="496">
        <f t="array" aca="1" ref="AD58" ca="1">SUMPRODUCT(AD$74:AD$133,TRANSPOSE(SAP_Spreadsheet!$G$636:$BN$636))</f>
        <v>0</v>
      </c>
      <c r="AE58" s="496">
        <f t="array" aca="1" ref="AE58" ca="1">SUMPRODUCT(AE$74:AE$133,TRANSPOSE(SAP_Spreadsheet!$G$636:$BN$636))</f>
        <v>0</v>
      </c>
      <c r="AF58" s="496">
        <f t="array" aca="1" ref="AF58" ca="1">SUMPRODUCT(AF$74:AF$133,TRANSPOSE(SAP_Spreadsheet!$G$636:$BN$636))</f>
        <v>0</v>
      </c>
      <c r="AG58" s="496">
        <f t="array" aca="1" ref="AG58" ca="1">SUMPRODUCT(AG$74:AG$133,TRANSPOSE(SAP_Spreadsheet!$G$636:$BN$636))</f>
        <v>0</v>
      </c>
      <c r="AH58" s="496">
        <f t="array" aca="1" ref="AH58" ca="1">SUMPRODUCT(AH$74:AH$133,TRANSPOSE(SAP_Spreadsheet!$G$636:$BN$636))</f>
        <v>0</v>
      </c>
      <c r="AI58" s="496">
        <f t="array" aca="1" ref="AI58" ca="1">SUMPRODUCT(AI$74:AI$133,TRANSPOSE(SAP_Spreadsheet!$G$636:$BN$636))</f>
        <v>0</v>
      </c>
      <c r="AJ58" s="496">
        <f t="array" aca="1" ref="AJ58" ca="1">SUMPRODUCT(AJ$74:AJ$133,TRANSPOSE(SAP_Spreadsheet!$G$636:$BN$636))</f>
        <v>0</v>
      </c>
      <c r="AK58" s="496">
        <f t="array" aca="1" ref="AK58" ca="1">SUMPRODUCT(AK$74:AK$133,TRANSPOSE(SAP_Spreadsheet!$G$636:$BN$636))</f>
        <v>0</v>
      </c>
      <c r="AL58" s="496">
        <f t="array" aca="1" ref="AL58" ca="1">SUMPRODUCT(AL$74:AL$133,TRANSPOSE(SAP_Spreadsheet!$G$636:$BN$636))</f>
        <v>0</v>
      </c>
      <c r="AM58" s="496">
        <f t="array" aca="1" ref="AM58" ca="1">SUMPRODUCT(AM$74:AM$133,TRANSPOSE(SAP_Spreadsheet!$G$636:$BN$636))</f>
        <v>0</v>
      </c>
      <c r="AN58" s="496">
        <f t="array" aca="1" ref="AN58" ca="1">SUMPRODUCT(AN$74:AN$133,TRANSPOSE(SAP_Spreadsheet!$G$636:$BN$636))</f>
        <v>0</v>
      </c>
      <c r="AO58" s="496">
        <f t="array" aca="1" ref="AO58" ca="1">SUMPRODUCT(AO$74:AO$133,TRANSPOSE(SAP_Spreadsheet!$G$636:$BN$636))</f>
        <v>0</v>
      </c>
      <c r="AP58" s="496">
        <f t="array" aca="1" ref="AP58" ca="1">SUMPRODUCT(AP$74:AP$133,TRANSPOSE(SAP_Spreadsheet!$G$636:$BN$636))</f>
        <v>0</v>
      </c>
      <c r="AQ58" s="496">
        <f t="array" aca="1" ref="AQ58" ca="1">SUMPRODUCT(AQ$74:AQ$133,TRANSPOSE(SAP_Spreadsheet!$G$636:$BN$636))</f>
        <v>0</v>
      </c>
      <c r="AR58" s="496">
        <f t="array" aca="1" ref="AR58" ca="1">SUMPRODUCT(AR$74:AR$133,TRANSPOSE(SAP_Spreadsheet!$G$636:$BN$636))</f>
        <v>0</v>
      </c>
      <c r="AS58" s="496">
        <f t="array" aca="1" ref="AS58" ca="1">SUMPRODUCT(AS$74:AS$133,TRANSPOSE(SAP_Spreadsheet!$G$636:$BN$636))</f>
        <v>0</v>
      </c>
      <c r="AT58" s="496">
        <f t="array" aca="1" ref="AT58" ca="1">SUMPRODUCT(AT$74:AT$133,TRANSPOSE(SAP_Spreadsheet!$G$636:$BN$636))</f>
        <v>0</v>
      </c>
      <c r="AU58" s="496">
        <f t="array" aca="1" ref="AU58" ca="1">SUMPRODUCT(AU$74:AU$133,TRANSPOSE(SAP_Spreadsheet!$G$636:$BN$636))</f>
        <v>0</v>
      </c>
      <c r="AV58" s="496">
        <f t="array" aca="1" ref="AV58" ca="1">SUMPRODUCT(AV$74:AV$133,TRANSPOSE(SAP_Spreadsheet!$G$636:$BN$636))</f>
        <v>0</v>
      </c>
      <c r="AW58" s="496">
        <f t="array" aca="1" ref="AW58" ca="1">SUMPRODUCT(AW$74:AW$133,TRANSPOSE(SAP_Spreadsheet!$G$636:$BN$636))</f>
        <v>0</v>
      </c>
      <c r="AX58" s="496">
        <f t="array" aca="1" ref="AX58" ca="1">SUMPRODUCT(AX$74:AX$133,TRANSPOSE(SAP_Spreadsheet!$G$636:$BN$636))</f>
        <v>0</v>
      </c>
      <c r="AY58" s="496">
        <f t="array" aca="1" ref="AY58" ca="1">SUMPRODUCT(AY$74:AY$133,TRANSPOSE(SAP_Spreadsheet!$G$636:$BN$636))</f>
        <v>0</v>
      </c>
      <c r="AZ58" s="496">
        <f t="array" aca="1" ref="AZ58" ca="1">SUMPRODUCT(AZ$74:AZ$133,TRANSPOSE(SAP_Spreadsheet!$G$636:$BN$636))</f>
        <v>0</v>
      </c>
      <c r="BA58" s="496">
        <f t="array" aca="1" ref="BA58" ca="1">SUMPRODUCT(BA$74:BA$133,TRANSPOSE(SAP_Spreadsheet!$G$636:$BN$636))</f>
        <v>0</v>
      </c>
      <c r="BB58" s="496">
        <f t="array" aca="1" ref="BB58" ca="1">SUMPRODUCT(BB$74:BB$133,TRANSPOSE(SAP_Spreadsheet!$G$636:$BN$636))</f>
        <v>0</v>
      </c>
      <c r="BC58" s="496">
        <f t="array" aca="1" ref="BC58" ca="1">SUMPRODUCT(BC$74:BC$133,TRANSPOSE(SAP_Spreadsheet!$G$636:$BN$636))</f>
        <v>0</v>
      </c>
      <c r="BD58" s="496">
        <f t="array" aca="1" ref="BD58" ca="1">SUMPRODUCT(BD$74:BD$133,TRANSPOSE(SAP_Spreadsheet!$G$636:$BN$636))</f>
        <v>0</v>
      </c>
      <c r="BE58" s="496">
        <f t="array" aca="1" ref="BE58" ca="1">SUMPRODUCT(BE$74:BE$133,TRANSPOSE(SAP_Spreadsheet!$G$636:$BN$636))</f>
        <v>0</v>
      </c>
      <c r="BF58" s="496">
        <f t="array" aca="1" ref="BF58" ca="1">SUMPRODUCT(BF$74:BF$133,TRANSPOSE(SAP_Spreadsheet!$G$636:$BN$636))</f>
        <v>0</v>
      </c>
      <c r="BG58" s="496">
        <f t="array" aca="1" ref="BG58" ca="1">SUMPRODUCT(BG$74:BG$133,TRANSPOSE(SAP_Spreadsheet!$G$636:$BN$636))</f>
        <v>0</v>
      </c>
      <c r="BH58" s="496">
        <f t="array" aca="1" ref="BH58" ca="1">SUMPRODUCT(BH$74:BH$133,TRANSPOSE(SAP_Spreadsheet!$G$636:$BN$636))</f>
        <v>0</v>
      </c>
      <c r="BI58" s="496">
        <f t="array" aca="1" ref="BI58" ca="1">SUMPRODUCT(BI$74:BI$133,TRANSPOSE(SAP_Spreadsheet!$G$636:$BN$636))</f>
        <v>0</v>
      </c>
      <c r="BJ58" s="496">
        <f t="array" aca="1" ref="BJ58" ca="1">SUMPRODUCT(BJ$74:BJ$133,TRANSPOSE(SAP_Spreadsheet!$G$636:$BN$636))</f>
        <v>0</v>
      </c>
      <c r="BK58" s="488"/>
    </row>
    <row r="59" spans="2:63" s="489" customFormat="1" x14ac:dyDescent="0.15">
      <c r="B59" s="489" t="s">
        <v>545</v>
      </c>
      <c r="C59" s="496">
        <f t="array" aca="1" ref="C59" ca="1">SUMPRODUCT(C$74:C$133,TRANSPOSE(SAP_Spreadsheet!$G$637:$BN$637))</f>
        <v>0</v>
      </c>
      <c r="D59" s="496">
        <f t="array" aca="1" ref="D59" ca="1">SUMPRODUCT(D$74:D$133,TRANSPOSE(SAP_Spreadsheet!$G$637:$BN$637))</f>
        <v>0</v>
      </c>
      <c r="E59" s="496">
        <f t="array" aca="1" ref="E59" ca="1">SUMPRODUCT(E$74:E$133,TRANSPOSE(SAP_Spreadsheet!$G$637:$BN$637))</f>
        <v>0</v>
      </c>
      <c r="F59" s="496">
        <f t="array" aca="1" ref="F59" ca="1">SUMPRODUCT(F$74:F$133,TRANSPOSE(SAP_Spreadsheet!$G$637:$BN$637))</f>
        <v>0</v>
      </c>
      <c r="G59" s="496">
        <f t="array" aca="1" ref="G59" ca="1">SUMPRODUCT(G$74:G$133,TRANSPOSE(SAP_Spreadsheet!$G$637:$BN$637))</f>
        <v>0</v>
      </c>
      <c r="H59" s="496">
        <f t="array" aca="1" ref="H59" ca="1">SUMPRODUCT(H$74:H$133,TRANSPOSE(SAP_Spreadsheet!$G$637:$BN$637))</f>
        <v>0</v>
      </c>
      <c r="I59" s="496">
        <f t="array" aca="1" ref="I59" ca="1">SUMPRODUCT(I$74:I$133,TRANSPOSE(SAP_Spreadsheet!$G$637:$BN$637))</f>
        <v>0</v>
      </c>
      <c r="J59" s="496">
        <f t="array" aca="1" ref="J59" ca="1">SUMPRODUCT(J$74:J$133,TRANSPOSE(SAP_Spreadsheet!$G$637:$BN$637))</f>
        <v>0</v>
      </c>
      <c r="K59" s="496">
        <f t="array" aca="1" ref="K59" ca="1">SUMPRODUCT(K$74:K$133,TRANSPOSE(SAP_Spreadsheet!$G$637:$BN$637))</f>
        <v>0</v>
      </c>
      <c r="L59" s="496">
        <f t="array" aca="1" ref="L59" ca="1">SUMPRODUCT(L$74:L$133,TRANSPOSE(SAP_Spreadsheet!$G$637:$BN$637))</f>
        <v>0</v>
      </c>
      <c r="M59" s="496">
        <f t="array" aca="1" ref="M59" ca="1">SUMPRODUCT(M$74:M$133,TRANSPOSE(SAP_Spreadsheet!$G$637:$BN$637))</f>
        <v>0</v>
      </c>
      <c r="N59" s="496">
        <f t="array" aca="1" ref="N59" ca="1">SUMPRODUCT(N$74:N$133,TRANSPOSE(SAP_Spreadsheet!$G$637:$BN$637))</f>
        <v>0</v>
      </c>
      <c r="O59" s="496">
        <f t="array" aca="1" ref="O59" ca="1">SUMPRODUCT(O$74:O$133,TRANSPOSE(SAP_Spreadsheet!$G$637:$BN$637))</f>
        <v>0</v>
      </c>
      <c r="P59" s="496">
        <f t="array" aca="1" ref="P59" ca="1">SUMPRODUCT(P$74:P$133,TRANSPOSE(SAP_Spreadsheet!$G$637:$BN$637))</f>
        <v>0</v>
      </c>
      <c r="Q59" s="496">
        <f t="array" aca="1" ref="Q59" ca="1">SUMPRODUCT(Q$74:Q$133,TRANSPOSE(SAP_Spreadsheet!$G$637:$BN$637))</f>
        <v>0</v>
      </c>
      <c r="R59" s="496">
        <f t="array" aca="1" ref="R59" ca="1">SUMPRODUCT(R$74:R$133,TRANSPOSE(SAP_Spreadsheet!$G$637:$BN$637))</f>
        <v>0</v>
      </c>
      <c r="S59" s="496">
        <f t="array" aca="1" ref="S59" ca="1">SUMPRODUCT(S$74:S$133,TRANSPOSE(SAP_Spreadsheet!$G$637:$BN$637))</f>
        <v>0</v>
      </c>
      <c r="T59" s="496">
        <f t="array" aca="1" ref="T59" ca="1">SUMPRODUCT(T$74:T$133,TRANSPOSE(SAP_Spreadsheet!$G$637:$BN$637))</f>
        <v>0</v>
      </c>
      <c r="U59" s="496">
        <f t="array" aca="1" ref="U59" ca="1">SUMPRODUCT(U$74:U$133,TRANSPOSE(SAP_Spreadsheet!$G$637:$BN$637))</f>
        <v>0</v>
      </c>
      <c r="V59" s="496">
        <f t="array" aca="1" ref="V59" ca="1">SUMPRODUCT(V$74:V$133,TRANSPOSE(SAP_Spreadsheet!$G$637:$BN$637))</f>
        <v>0</v>
      </c>
      <c r="W59" s="496">
        <f t="array" aca="1" ref="W59" ca="1">SUMPRODUCT(W$74:W$133,TRANSPOSE(SAP_Spreadsheet!$G$637:$BN$637))</f>
        <v>0</v>
      </c>
      <c r="X59" s="496">
        <f t="array" aca="1" ref="X59" ca="1">SUMPRODUCT(X$74:X$133,TRANSPOSE(SAP_Spreadsheet!$G$637:$BN$637))</f>
        <v>0</v>
      </c>
      <c r="Y59" s="496">
        <f t="array" aca="1" ref="Y59" ca="1">SUMPRODUCT(Y$74:Y$133,TRANSPOSE(SAP_Spreadsheet!$G$637:$BN$637))</f>
        <v>0</v>
      </c>
      <c r="Z59" s="496">
        <f t="array" aca="1" ref="Z59" ca="1">SUMPRODUCT(Z$74:Z$133,TRANSPOSE(SAP_Spreadsheet!$G$637:$BN$637))</f>
        <v>0</v>
      </c>
      <c r="AA59" s="496">
        <f t="array" aca="1" ref="AA59" ca="1">SUMPRODUCT(AA$74:AA$133,TRANSPOSE(SAP_Spreadsheet!$G$637:$BN$637))</f>
        <v>0</v>
      </c>
      <c r="AB59" s="496">
        <f t="array" aca="1" ref="AB59" ca="1">SUMPRODUCT(AB$74:AB$133,TRANSPOSE(SAP_Spreadsheet!$G$637:$BN$637))</f>
        <v>0</v>
      </c>
      <c r="AC59" s="496">
        <f t="array" aca="1" ref="AC59" ca="1">SUMPRODUCT(AC$74:AC$133,TRANSPOSE(SAP_Spreadsheet!$G$637:$BN$637))</f>
        <v>0</v>
      </c>
      <c r="AD59" s="496">
        <f t="array" aca="1" ref="AD59" ca="1">SUMPRODUCT(AD$74:AD$133,TRANSPOSE(SAP_Spreadsheet!$G$637:$BN$637))</f>
        <v>0</v>
      </c>
      <c r="AE59" s="496">
        <f t="array" aca="1" ref="AE59" ca="1">SUMPRODUCT(AE$74:AE$133,TRANSPOSE(SAP_Spreadsheet!$G$637:$BN$637))</f>
        <v>0</v>
      </c>
      <c r="AF59" s="496">
        <f t="array" aca="1" ref="AF59" ca="1">SUMPRODUCT(AF$74:AF$133,TRANSPOSE(SAP_Spreadsheet!$G$637:$BN$637))</f>
        <v>0</v>
      </c>
      <c r="AG59" s="496">
        <f t="array" aca="1" ref="AG59" ca="1">SUMPRODUCT(AG$74:AG$133,TRANSPOSE(SAP_Spreadsheet!$G$637:$BN$637))</f>
        <v>0</v>
      </c>
      <c r="AH59" s="496">
        <f t="array" aca="1" ref="AH59" ca="1">SUMPRODUCT(AH$74:AH$133,TRANSPOSE(SAP_Spreadsheet!$G$637:$BN$637))</f>
        <v>0</v>
      </c>
      <c r="AI59" s="496">
        <f t="array" aca="1" ref="AI59" ca="1">SUMPRODUCT(AI$74:AI$133,TRANSPOSE(SAP_Spreadsheet!$G$637:$BN$637))</f>
        <v>0</v>
      </c>
      <c r="AJ59" s="496">
        <f t="array" aca="1" ref="AJ59" ca="1">SUMPRODUCT(AJ$74:AJ$133,TRANSPOSE(SAP_Spreadsheet!$G$637:$BN$637))</f>
        <v>0</v>
      </c>
      <c r="AK59" s="496">
        <f t="array" aca="1" ref="AK59" ca="1">SUMPRODUCT(AK$74:AK$133,TRANSPOSE(SAP_Spreadsheet!$G$637:$BN$637))</f>
        <v>0</v>
      </c>
      <c r="AL59" s="496">
        <f t="array" aca="1" ref="AL59" ca="1">SUMPRODUCT(AL$74:AL$133,TRANSPOSE(SAP_Spreadsheet!$G$637:$BN$637))</f>
        <v>0</v>
      </c>
      <c r="AM59" s="496">
        <f t="array" aca="1" ref="AM59" ca="1">SUMPRODUCT(AM$74:AM$133,TRANSPOSE(SAP_Spreadsheet!$G$637:$BN$637))</f>
        <v>0</v>
      </c>
      <c r="AN59" s="496">
        <f t="array" aca="1" ref="AN59" ca="1">SUMPRODUCT(AN$74:AN$133,TRANSPOSE(SAP_Spreadsheet!$G$637:$BN$637))</f>
        <v>0</v>
      </c>
      <c r="AO59" s="496">
        <f t="array" aca="1" ref="AO59" ca="1">SUMPRODUCT(AO$74:AO$133,TRANSPOSE(SAP_Spreadsheet!$G$637:$BN$637))</f>
        <v>0</v>
      </c>
      <c r="AP59" s="496">
        <f t="array" aca="1" ref="AP59" ca="1">SUMPRODUCT(AP$74:AP$133,TRANSPOSE(SAP_Spreadsheet!$G$637:$BN$637))</f>
        <v>0</v>
      </c>
      <c r="AQ59" s="496">
        <f t="array" aca="1" ref="AQ59" ca="1">SUMPRODUCT(AQ$74:AQ$133,TRANSPOSE(SAP_Spreadsheet!$G$637:$BN$637))</f>
        <v>0</v>
      </c>
      <c r="AR59" s="496">
        <f t="array" aca="1" ref="AR59" ca="1">SUMPRODUCT(AR$74:AR$133,TRANSPOSE(SAP_Spreadsheet!$G$637:$BN$637))</f>
        <v>0</v>
      </c>
      <c r="AS59" s="496">
        <f t="array" aca="1" ref="AS59" ca="1">SUMPRODUCT(AS$74:AS$133,TRANSPOSE(SAP_Spreadsheet!$G$637:$BN$637))</f>
        <v>0</v>
      </c>
      <c r="AT59" s="496">
        <f t="array" aca="1" ref="AT59" ca="1">SUMPRODUCT(AT$74:AT$133,TRANSPOSE(SAP_Spreadsheet!$G$637:$BN$637))</f>
        <v>0</v>
      </c>
      <c r="AU59" s="496">
        <f t="array" aca="1" ref="AU59" ca="1">SUMPRODUCT(AU$74:AU$133,TRANSPOSE(SAP_Spreadsheet!$G$637:$BN$637))</f>
        <v>0</v>
      </c>
      <c r="AV59" s="496">
        <f t="array" aca="1" ref="AV59" ca="1">SUMPRODUCT(AV$74:AV$133,TRANSPOSE(SAP_Spreadsheet!$G$637:$BN$637))</f>
        <v>0</v>
      </c>
      <c r="AW59" s="496">
        <f t="array" aca="1" ref="AW59" ca="1">SUMPRODUCT(AW$74:AW$133,TRANSPOSE(SAP_Spreadsheet!$G$637:$BN$637))</f>
        <v>0</v>
      </c>
      <c r="AX59" s="496">
        <f t="array" aca="1" ref="AX59" ca="1">SUMPRODUCT(AX$74:AX$133,TRANSPOSE(SAP_Spreadsheet!$G$637:$BN$637))</f>
        <v>0</v>
      </c>
      <c r="AY59" s="496">
        <f t="array" aca="1" ref="AY59" ca="1">SUMPRODUCT(AY$74:AY$133,TRANSPOSE(SAP_Spreadsheet!$G$637:$BN$637))</f>
        <v>0</v>
      </c>
      <c r="AZ59" s="496">
        <f t="array" aca="1" ref="AZ59" ca="1">SUMPRODUCT(AZ$74:AZ$133,TRANSPOSE(SAP_Spreadsheet!$G$637:$BN$637))</f>
        <v>0</v>
      </c>
      <c r="BA59" s="496">
        <f t="array" aca="1" ref="BA59" ca="1">SUMPRODUCT(BA$74:BA$133,TRANSPOSE(SAP_Spreadsheet!$G$637:$BN$637))</f>
        <v>0</v>
      </c>
      <c r="BB59" s="496">
        <f t="array" aca="1" ref="BB59" ca="1">SUMPRODUCT(BB$74:BB$133,TRANSPOSE(SAP_Spreadsheet!$G$637:$BN$637))</f>
        <v>0</v>
      </c>
      <c r="BC59" s="496">
        <f t="array" aca="1" ref="BC59" ca="1">SUMPRODUCT(BC$74:BC$133,TRANSPOSE(SAP_Spreadsheet!$G$637:$BN$637))</f>
        <v>0</v>
      </c>
      <c r="BD59" s="496">
        <f t="array" aca="1" ref="BD59" ca="1">SUMPRODUCT(BD$74:BD$133,TRANSPOSE(SAP_Spreadsheet!$G$637:$BN$637))</f>
        <v>0</v>
      </c>
      <c r="BE59" s="496">
        <f t="array" aca="1" ref="BE59" ca="1">SUMPRODUCT(BE$74:BE$133,TRANSPOSE(SAP_Spreadsheet!$G$637:$BN$637))</f>
        <v>0</v>
      </c>
      <c r="BF59" s="496">
        <f t="array" aca="1" ref="BF59" ca="1">SUMPRODUCT(BF$74:BF$133,TRANSPOSE(SAP_Spreadsheet!$G$637:$BN$637))</f>
        <v>0</v>
      </c>
      <c r="BG59" s="496">
        <f t="array" aca="1" ref="BG59" ca="1">SUMPRODUCT(BG$74:BG$133,TRANSPOSE(SAP_Spreadsheet!$G$637:$BN$637))</f>
        <v>0</v>
      </c>
      <c r="BH59" s="496">
        <f t="array" aca="1" ref="BH59" ca="1">SUMPRODUCT(BH$74:BH$133,TRANSPOSE(SAP_Spreadsheet!$G$637:$BN$637))</f>
        <v>0</v>
      </c>
      <c r="BI59" s="496">
        <f t="array" aca="1" ref="BI59" ca="1">SUMPRODUCT(BI$74:BI$133,TRANSPOSE(SAP_Spreadsheet!$G$637:$BN$637))</f>
        <v>0</v>
      </c>
      <c r="BJ59" s="496">
        <f t="array" aca="1" ref="BJ59" ca="1">SUMPRODUCT(BJ$74:BJ$133,TRANSPOSE(SAP_Spreadsheet!$G$637:$BN$637))</f>
        <v>0</v>
      </c>
      <c r="BK59" s="488"/>
    </row>
    <row r="60" spans="2:63" s="489" customFormat="1" x14ac:dyDescent="0.15">
      <c r="B60" s="489" t="s">
        <v>546</v>
      </c>
      <c r="C60" s="496">
        <f t="array" aca="1" ref="C60" ca="1">SUMPRODUCT(C$74:C$133,TRANSPOSE(SAP_Spreadsheet!$G$638:$BN$638))</f>
        <v>0</v>
      </c>
      <c r="D60" s="496">
        <f t="array" aca="1" ref="D60" ca="1">SUMPRODUCT(D$74:D$133,TRANSPOSE(SAP_Spreadsheet!$G$638:$BN$638))</f>
        <v>0</v>
      </c>
      <c r="E60" s="496">
        <f t="array" aca="1" ref="E60" ca="1">SUMPRODUCT(E$74:E$133,TRANSPOSE(SAP_Spreadsheet!$G$638:$BN$638))</f>
        <v>0</v>
      </c>
      <c r="F60" s="496">
        <f t="array" aca="1" ref="F60" ca="1">SUMPRODUCT(F$74:F$133,TRANSPOSE(SAP_Spreadsheet!$G$638:$BN$638))</f>
        <v>0</v>
      </c>
      <c r="G60" s="496">
        <f t="array" aca="1" ref="G60" ca="1">SUMPRODUCT(G$74:G$133,TRANSPOSE(SAP_Spreadsheet!$G$638:$BN$638))</f>
        <v>0</v>
      </c>
      <c r="H60" s="496">
        <f t="array" aca="1" ref="H60" ca="1">SUMPRODUCT(H$74:H$133,TRANSPOSE(SAP_Spreadsheet!$G$638:$BN$638))</f>
        <v>0</v>
      </c>
      <c r="I60" s="496">
        <f t="array" aca="1" ref="I60" ca="1">SUMPRODUCT(I$74:I$133,TRANSPOSE(SAP_Spreadsheet!$G$638:$BN$638))</f>
        <v>0</v>
      </c>
      <c r="J60" s="496">
        <f t="array" aca="1" ref="J60" ca="1">SUMPRODUCT(J$74:J$133,TRANSPOSE(SAP_Spreadsheet!$G$638:$BN$638))</f>
        <v>0</v>
      </c>
      <c r="K60" s="496">
        <f t="array" aca="1" ref="K60" ca="1">SUMPRODUCT(K$74:K$133,TRANSPOSE(SAP_Spreadsheet!$G$638:$BN$638))</f>
        <v>0</v>
      </c>
      <c r="L60" s="496">
        <f t="array" aca="1" ref="L60" ca="1">SUMPRODUCT(L$74:L$133,TRANSPOSE(SAP_Spreadsheet!$G$638:$BN$638))</f>
        <v>0</v>
      </c>
      <c r="M60" s="496">
        <f t="array" aca="1" ref="M60" ca="1">SUMPRODUCT(M$74:M$133,TRANSPOSE(SAP_Spreadsheet!$G$638:$BN$638))</f>
        <v>0</v>
      </c>
      <c r="N60" s="496">
        <f t="array" aca="1" ref="N60" ca="1">SUMPRODUCT(N$74:N$133,TRANSPOSE(SAP_Spreadsheet!$G$638:$BN$638))</f>
        <v>0</v>
      </c>
      <c r="O60" s="496">
        <f t="array" aca="1" ref="O60" ca="1">SUMPRODUCT(O$74:O$133,TRANSPOSE(SAP_Spreadsheet!$G$638:$BN$638))</f>
        <v>0</v>
      </c>
      <c r="P60" s="496">
        <f t="array" aca="1" ref="P60" ca="1">SUMPRODUCT(P$74:P$133,TRANSPOSE(SAP_Spreadsheet!$G$638:$BN$638))</f>
        <v>0</v>
      </c>
      <c r="Q60" s="496">
        <f t="array" aca="1" ref="Q60" ca="1">SUMPRODUCT(Q$74:Q$133,TRANSPOSE(SAP_Spreadsheet!$G$638:$BN$638))</f>
        <v>0</v>
      </c>
      <c r="R60" s="496">
        <f t="array" aca="1" ref="R60" ca="1">SUMPRODUCT(R$74:R$133,TRANSPOSE(SAP_Spreadsheet!$G$638:$BN$638))</f>
        <v>0</v>
      </c>
      <c r="S60" s="496">
        <f t="array" aca="1" ref="S60" ca="1">SUMPRODUCT(S$74:S$133,TRANSPOSE(SAP_Spreadsheet!$G$638:$BN$638))</f>
        <v>0</v>
      </c>
      <c r="T60" s="496">
        <f t="array" aca="1" ref="T60" ca="1">SUMPRODUCT(T$74:T$133,TRANSPOSE(SAP_Spreadsheet!$G$638:$BN$638))</f>
        <v>0</v>
      </c>
      <c r="U60" s="496">
        <f t="array" aca="1" ref="U60" ca="1">SUMPRODUCT(U$74:U$133,TRANSPOSE(SAP_Spreadsheet!$G$638:$BN$638))</f>
        <v>0</v>
      </c>
      <c r="V60" s="496">
        <f t="array" aca="1" ref="V60" ca="1">SUMPRODUCT(V$74:V$133,TRANSPOSE(SAP_Spreadsheet!$G$638:$BN$638))</f>
        <v>0</v>
      </c>
      <c r="W60" s="496">
        <f t="array" aca="1" ref="W60" ca="1">SUMPRODUCT(W$74:W$133,TRANSPOSE(SAP_Spreadsheet!$G$638:$BN$638))</f>
        <v>0</v>
      </c>
      <c r="X60" s="496">
        <f t="array" aca="1" ref="X60" ca="1">SUMPRODUCT(X$74:X$133,TRANSPOSE(SAP_Spreadsheet!$G$638:$BN$638))</f>
        <v>0</v>
      </c>
      <c r="Y60" s="496">
        <f t="array" aca="1" ref="Y60" ca="1">SUMPRODUCT(Y$74:Y$133,TRANSPOSE(SAP_Spreadsheet!$G$638:$BN$638))</f>
        <v>0</v>
      </c>
      <c r="Z60" s="496">
        <f t="array" aca="1" ref="Z60" ca="1">SUMPRODUCT(Z$74:Z$133,TRANSPOSE(SAP_Spreadsheet!$G$638:$BN$638))</f>
        <v>0</v>
      </c>
      <c r="AA60" s="496">
        <f t="array" aca="1" ref="AA60" ca="1">SUMPRODUCT(AA$74:AA$133,TRANSPOSE(SAP_Spreadsheet!$G$638:$BN$638))</f>
        <v>0</v>
      </c>
      <c r="AB60" s="496">
        <f t="array" aca="1" ref="AB60" ca="1">SUMPRODUCT(AB$74:AB$133,TRANSPOSE(SAP_Spreadsheet!$G$638:$BN$638))</f>
        <v>0</v>
      </c>
      <c r="AC60" s="496">
        <f t="array" aca="1" ref="AC60" ca="1">SUMPRODUCT(AC$74:AC$133,TRANSPOSE(SAP_Spreadsheet!$G$638:$BN$638))</f>
        <v>0</v>
      </c>
      <c r="AD60" s="496">
        <f t="array" aca="1" ref="AD60" ca="1">SUMPRODUCT(AD$74:AD$133,TRANSPOSE(SAP_Spreadsheet!$G$638:$BN$638))</f>
        <v>0</v>
      </c>
      <c r="AE60" s="496">
        <f t="array" aca="1" ref="AE60" ca="1">SUMPRODUCT(AE$74:AE$133,TRANSPOSE(SAP_Spreadsheet!$G$638:$BN$638))</f>
        <v>0</v>
      </c>
      <c r="AF60" s="496">
        <f t="array" aca="1" ref="AF60" ca="1">SUMPRODUCT(AF$74:AF$133,TRANSPOSE(SAP_Spreadsheet!$G$638:$BN$638))</f>
        <v>0</v>
      </c>
      <c r="AG60" s="496">
        <f t="array" aca="1" ref="AG60" ca="1">SUMPRODUCT(AG$74:AG$133,TRANSPOSE(SAP_Spreadsheet!$G$638:$BN$638))</f>
        <v>0</v>
      </c>
      <c r="AH60" s="496">
        <f t="array" aca="1" ref="AH60" ca="1">SUMPRODUCT(AH$74:AH$133,TRANSPOSE(SAP_Spreadsheet!$G$638:$BN$638))</f>
        <v>0</v>
      </c>
      <c r="AI60" s="496">
        <f t="array" aca="1" ref="AI60" ca="1">SUMPRODUCT(AI$74:AI$133,TRANSPOSE(SAP_Spreadsheet!$G$638:$BN$638))</f>
        <v>0</v>
      </c>
      <c r="AJ60" s="496">
        <f t="array" aca="1" ref="AJ60" ca="1">SUMPRODUCT(AJ$74:AJ$133,TRANSPOSE(SAP_Spreadsheet!$G$638:$BN$638))</f>
        <v>0</v>
      </c>
      <c r="AK60" s="496">
        <f t="array" aca="1" ref="AK60" ca="1">SUMPRODUCT(AK$74:AK$133,TRANSPOSE(SAP_Spreadsheet!$G$638:$BN$638))</f>
        <v>0</v>
      </c>
      <c r="AL60" s="496">
        <f t="array" aca="1" ref="AL60" ca="1">SUMPRODUCT(AL$74:AL$133,TRANSPOSE(SAP_Spreadsheet!$G$638:$BN$638))</f>
        <v>0</v>
      </c>
      <c r="AM60" s="496">
        <f t="array" aca="1" ref="AM60" ca="1">SUMPRODUCT(AM$74:AM$133,TRANSPOSE(SAP_Spreadsheet!$G$638:$BN$638))</f>
        <v>0</v>
      </c>
      <c r="AN60" s="496">
        <f t="array" aca="1" ref="AN60" ca="1">SUMPRODUCT(AN$74:AN$133,TRANSPOSE(SAP_Spreadsheet!$G$638:$BN$638))</f>
        <v>0</v>
      </c>
      <c r="AO60" s="496">
        <f t="array" aca="1" ref="AO60" ca="1">SUMPRODUCT(AO$74:AO$133,TRANSPOSE(SAP_Spreadsheet!$G$638:$BN$638))</f>
        <v>0</v>
      </c>
      <c r="AP60" s="496">
        <f t="array" aca="1" ref="AP60" ca="1">SUMPRODUCT(AP$74:AP$133,TRANSPOSE(SAP_Spreadsheet!$G$638:$BN$638))</f>
        <v>0</v>
      </c>
      <c r="AQ60" s="496">
        <f t="array" aca="1" ref="AQ60" ca="1">SUMPRODUCT(AQ$74:AQ$133,TRANSPOSE(SAP_Spreadsheet!$G$638:$BN$638))</f>
        <v>0</v>
      </c>
      <c r="AR60" s="496">
        <f t="array" aca="1" ref="AR60" ca="1">SUMPRODUCT(AR$74:AR$133,TRANSPOSE(SAP_Spreadsheet!$G$638:$BN$638))</f>
        <v>0</v>
      </c>
      <c r="AS60" s="496">
        <f t="array" aca="1" ref="AS60" ca="1">SUMPRODUCT(AS$74:AS$133,TRANSPOSE(SAP_Spreadsheet!$G$638:$BN$638))</f>
        <v>0</v>
      </c>
      <c r="AT60" s="496">
        <f t="array" aca="1" ref="AT60" ca="1">SUMPRODUCT(AT$74:AT$133,TRANSPOSE(SAP_Spreadsheet!$G$638:$BN$638))</f>
        <v>0</v>
      </c>
      <c r="AU60" s="496">
        <f t="array" aca="1" ref="AU60" ca="1">SUMPRODUCT(AU$74:AU$133,TRANSPOSE(SAP_Spreadsheet!$G$638:$BN$638))</f>
        <v>0</v>
      </c>
      <c r="AV60" s="496">
        <f t="array" aca="1" ref="AV60" ca="1">SUMPRODUCT(AV$74:AV$133,TRANSPOSE(SAP_Spreadsheet!$G$638:$BN$638))</f>
        <v>0</v>
      </c>
      <c r="AW60" s="496">
        <f t="array" aca="1" ref="AW60" ca="1">SUMPRODUCT(AW$74:AW$133,TRANSPOSE(SAP_Spreadsheet!$G$638:$BN$638))</f>
        <v>0</v>
      </c>
      <c r="AX60" s="496">
        <f t="array" aca="1" ref="AX60" ca="1">SUMPRODUCT(AX$74:AX$133,TRANSPOSE(SAP_Spreadsheet!$G$638:$BN$638))</f>
        <v>0</v>
      </c>
      <c r="AY60" s="496">
        <f t="array" aca="1" ref="AY60" ca="1">SUMPRODUCT(AY$74:AY$133,TRANSPOSE(SAP_Spreadsheet!$G$638:$BN$638))</f>
        <v>0</v>
      </c>
      <c r="AZ60" s="496">
        <f t="array" aca="1" ref="AZ60" ca="1">SUMPRODUCT(AZ$74:AZ$133,TRANSPOSE(SAP_Spreadsheet!$G$638:$BN$638))</f>
        <v>0</v>
      </c>
      <c r="BA60" s="496">
        <f t="array" aca="1" ref="BA60" ca="1">SUMPRODUCT(BA$74:BA$133,TRANSPOSE(SAP_Spreadsheet!$G$638:$BN$638))</f>
        <v>0</v>
      </c>
      <c r="BB60" s="496">
        <f t="array" aca="1" ref="BB60" ca="1">SUMPRODUCT(BB$74:BB$133,TRANSPOSE(SAP_Spreadsheet!$G$638:$BN$638))</f>
        <v>0</v>
      </c>
      <c r="BC60" s="496">
        <f t="array" aca="1" ref="BC60" ca="1">SUMPRODUCT(BC$74:BC$133,TRANSPOSE(SAP_Spreadsheet!$G$638:$BN$638))</f>
        <v>0</v>
      </c>
      <c r="BD60" s="496">
        <f t="array" aca="1" ref="BD60" ca="1">SUMPRODUCT(BD$74:BD$133,TRANSPOSE(SAP_Spreadsheet!$G$638:$BN$638))</f>
        <v>0</v>
      </c>
      <c r="BE60" s="496">
        <f t="array" aca="1" ref="BE60" ca="1">SUMPRODUCT(BE$74:BE$133,TRANSPOSE(SAP_Spreadsheet!$G$638:$BN$638))</f>
        <v>0</v>
      </c>
      <c r="BF60" s="496">
        <f t="array" aca="1" ref="BF60" ca="1">SUMPRODUCT(BF$74:BF$133,TRANSPOSE(SAP_Spreadsheet!$G$638:$BN$638))</f>
        <v>0</v>
      </c>
      <c r="BG60" s="496">
        <f t="array" aca="1" ref="BG60" ca="1">SUMPRODUCT(BG$74:BG$133,TRANSPOSE(SAP_Spreadsheet!$G$638:$BN$638))</f>
        <v>0</v>
      </c>
      <c r="BH60" s="496">
        <f t="array" aca="1" ref="BH60" ca="1">SUMPRODUCT(BH$74:BH$133,TRANSPOSE(SAP_Spreadsheet!$G$638:$BN$638))</f>
        <v>0</v>
      </c>
      <c r="BI60" s="496">
        <f t="array" aca="1" ref="BI60" ca="1">SUMPRODUCT(BI$74:BI$133,TRANSPOSE(SAP_Spreadsheet!$G$638:$BN$638))</f>
        <v>0</v>
      </c>
      <c r="BJ60" s="496">
        <f t="array" aca="1" ref="BJ60" ca="1">SUMPRODUCT(BJ$74:BJ$133,TRANSPOSE(SAP_Spreadsheet!$G$638:$BN$638))</f>
        <v>0</v>
      </c>
      <c r="BK60" s="488"/>
    </row>
    <row r="61" spans="2:63" s="489" customFormat="1" x14ac:dyDescent="0.15">
      <c r="B61" s="489" t="s">
        <v>547</v>
      </c>
      <c r="C61" s="496">
        <f t="array" aca="1" ref="C61" ca="1">SUMPRODUCT(C$74:C$133,TRANSPOSE(SAP_Spreadsheet!$G$639:$BN$639))</f>
        <v>0</v>
      </c>
      <c r="D61" s="496">
        <f t="array" aca="1" ref="D61" ca="1">SUMPRODUCT(D$74:D$133,TRANSPOSE(SAP_Spreadsheet!$G$639:$BN$639))</f>
        <v>0</v>
      </c>
      <c r="E61" s="496">
        <f t="array" aca="1" ref="E61" ca="1">SUMPRODUCT(E$74:E$133,TRANSPOSE(SAP_Spreadsheet!$G$639:$BN$639))</f>
        <v>0</v>
      </c>
      <c r="F61" s="496">
        <f t="array" aca="1" ref="F61" ca="1">SUMPRODUCT(F$74:F$133,TRANSPOSE(SAP_Spreadsheet!$G$639:$BN$639))</f>
        <v>0</v>
      </c>
      <c r="G61" s="496">
        <f t="array" aca="1" ref="G61" ca="1">SUMPRODUCT(G$74:G$133,TRANSPOSE(SAP_Spreadsheet!$G$639:$BN$639))</f>
        <v>0</v>
      </c>
      <c r="H61" s="496">
        <f t="array" aca="1" ref="H61" ca="1">SUMPRODUCT(H$74:H$133,TRANSPOSE(SAP_Spreadsheet!$G$639:$BN$639))</f>
        <v>0</v>
      </c>
      <c r="I61" s="496">
        <f t="array" aca="1" ref="I61" ca="1">SUMPRODUCT(I$74:I$133,TRANSPOSE(SAP_Spreadsheet!$G$639:$BN$639))</f>
        <v>0</v>
      </c>
      <c r="J61" s="496">
        <f t="array" aca="1" ref="J61" ca="1">SUMPRODUCT(J$74:J$133,TRANSPOSE(SAP_Spreadsheet!$G$639:$BN$639))</f>
        <v>0</v>
      </c>
      <c r="K61" s="496">
        <f t="array" aca="1" ref="K61" ca="1">SUMPRODUCT(K$74:K$133,TRANSPOSE(SAP_Spreadsheet!$G$639:$BN$639))</f>
        <v>0</v>
      </c>
      <c r="L61" s="496">
        <f t="array" aca="1" ref="L61" ca="1">SUMPRODUCT(L$74:L$133,TRANSPOSE(SAP_Spreadsheet!$G$639:$BN$639))</f>
        <v>0</v>
      </c>
      <c r="M61" s="496">
        <f t="array" aca="1" ref="M61" ca="1">SUMPRODUCT(M$74:M$133,TRANSPOSE(SAP_Spreadsheet!$G$639:$BN$639))</f>
        <v>0</v>
      </c>
      <c r="N61" s="496">
        <f t="array" aca="1" ref="N61" ca="1">SUMPRODUCT(N$74:N$133,TRANSPOSE(SAP_Spreadsheet!$G$639:$BN$639))</f>
        <v>0</v>
      </c>
      <c r="O61" s="496">
        <f t="array" aca="1" ref="O61" ca="1">SUMPRODUCT(O$74:O$133,TRANSPOSE(SAP_Spreadsheet!$G$639:$BN$639))</f>
        <v>0</v>
      </c>
      <c r="P61" s="496">
        <f t="array" aca="1" ref="P61" ca="1">SUMPRODUCT(P$74:P$133,TRANSPOSE(SAP_Spreadsheet!$G$639:$BN$639))</f>
        <v>0</v>
      </c>
      <c r="Q61" s="496">
        <f t="array" aca="1" ref="Q61" ca="1">SUMPRODUCT(Q$74:Q$133,TRANSPOSE(SAP_Spreadsheet!$G$639:$BN$639))</f>
        <v>0</v>
      </c>
      <c r="R61" s="496">
        <f t="array" aca="1" ref="R61" ca="1">SUMPRODUCT(R$74:R$133,TRANSPOSE(SAP_Spreadsheet!$G$639:$BN$639))</f>
        <v>0</v>
      </c>
      <c r="S61" s="496">
        <f t="array" aca="1" ref="S61" ca="1">SUMPRODUCT(S$74:S$133,TRANSPOSE(SAP_Spreadsheet!$G$639:$BN$639))</f>
        <v>0</v>
      </c>
      <c r="T61" s="496">
        <f t="array" aca="1" ref="T61" ca="1">SUMPRODUCT(T$74:T$133,TRANSPOSE(SAP_Spreadsheet!$G$639:$BN$639))</f>
        <v>0</v>
      </c>
      <c r="U61" s="496">
        <f t="array" aca="1" ref="U61" ca="1">SUMPRODUCT(U$74:U$133,TRANSPOSE(SAP_Spreadsheet!$G$639:$BN$639))</f>
        <v>0</v>
      </c>
      <c r="V61" s="496">
        <f t="array" aca="1" ref="V61" ca="1">SUMPRODUCT(V$74:V$133,TRANSPOSE(SAP_Spreadsheet!$G$639:$BN$639))</f>
        <v>0</v>
      </c>
      <c r="W61" s="496">
        <f t="array" aca="1" ref="W61" ca="1">SUMPRODUCT(W$74:W$133,TRANSPOSE(SAP_Spreadsheet!$G$639:$BN$639))</f>
        <v>0</v>
      </c>
      <c r="X61" s="496">
        <f t="array" aca="1" ref="X61" ca="1">SUMPRODUCT(X$74:X$133,TRANSPOSE(SAP_Spreadsheet!$G$639:$BN$639))</f>
        <v>0</v>
      </c>
      <c r="Y61" s="496">
        <f t="array" aca="1" ref="Y61" ca="1">SUMPRODUCT(Y$74:Y$133,TRANSPOSE(SAP_Spreadsheet!$G$639:$BN$639))</f>
        <v>0</v>
      </c>
      <c r="Z61" s="496">
        <f t="array" aca="1" ref="Z61" ca="1">SUMPRODUCT(Z$74:Z$133,TRANSPOSE(SAP_Spreadsheet!$G$639:$BN$639))</f>
        <v>0</v>
      </c>
      <c r="AA61" s="496">
        <f t="array" aca="1" ref="AA61" ca="1">SUMPRODUCT(AA$74:AA$133,TRANSPOSE(SAP_Spreadsheet!$G$639:$BN$639))</f>
        <v>0</v>
      </c>
      <c r="AB61" s="496">
        <f t="array" aca="1" ref="AB61" ca="1">SUMPRODUCT(AB$74:AB$133,TRANSPOSE(SAP_Spreadsheet!$G$639:$BN$639))</f>
        <v>0</v>
      </c>
      <c r="AC61" s="496">
        <f t="array" aca="1" ref="AC61" ca="1">SUMPRODUCT(AC$74:AC$133,TRANSPOSE(SAP_Spreadsheet!$G$639:$BN$639))</f>
        <v>0</v>
      </c>
      <c r="AD61" s="496">
        <f t="array" aca="1" ref="AD61" ca="1">SUMPRODUCT(AD$74:AD$133,TRANSPOSE(SAP_Spreadsheet!$G$639:$BN$639))</f>
        <v>0</v>
      </c>
      <c r="AE61" s="496">
        <f t="array" aca="1" ref="AE61" ca="1">SUMPRODUCT(AE$74:AE$133,TRANSPOSE(SAP_Spreadsheet!$G$639:$BN$639))</f>
        <v>0</v>
      </c>
      <c r="AF61" s="496">
        <f t="array" aca="1" ref="AF61" ca="1">SUMPRODUCT(AF$74:AF$133,TRANSPOSE(SAP_Spreadsheet!$G$639:$BN$639))</f>
        <v>0</v>
      </c>
      <c r="AG61" s="496">
        <f t="array" aca="1" ref="AG61" ca="1">SUMPRODUCT(AG$74:AG$133,TRANSPOSE(SAP_Spreadsheet!$G$639:$BN$639))</f>
        <v>0</v>
      </c>
      <c r="AH61" s="496">
        <f t="array" aca="1" ref="AH61" ca="1">SUMPRODUCT(AH$74:AH$133,TRANSPOSE(SAP_Spreadsheet!$G$639:$BN$639))</f>
        <v>0</v>
      </c>
      <c r="AI61" s="496">
        <f t="array" aca="1" ref="AI61" ca="1">SUMPRODUCT(AI$74:AI$133,TRANSPOSE(SAP_Spreadsheet!$G$639:$BN$639))</f>
        <v>0</v>
      </c>
      <c r="AJ61" s="496">
        <f t="array" aca="1" ref="AJ61" ca="1">SUMPRODUCT(AJ$74:AJ$133,TRANSPOSE(SAP_Spreadsheet!$G$639:$BN$639))</f>
        <v>0</v>
      </c>
      <c r="AK61" s="496">
        <f t="array" aca="1" ref="AK61" ca="1">SUMPRODUCT(AK$74:AK$133,TRANSPOSE(SAP_Spreadsheet!$G$639:$BN$639))</f>
        <v>0</v>
      </c>
      <c r="AL61" s="496">
        <f t="array" aca="1" ref="AL61" ca="1">SUMPRODUCT(AL$74:AL$133,TRANSPOSE(SAP_Spreadsheet!$G$639:$BN$639))</f>
        <v>0</v>
      </c>
      <c r="AM61" s="496">
        <f t="array" aca="1" ref="AM61" ca="1">SUMPRODUCT(AM$74:AM$133,TRANSPOSE(SAP_Spreadsheet!$G$639:$BN$639))</f>
        <v>0</v>
      </c>
      <c r="AN61" s="496">
        <f t="array" aca="1" ref="AN61" ca="1">SUMPRODUCT(AN$74:AN$133,TRANSPOSE(SAP_Spreadsheet!$G$639:$BN$639))</f>
        <v>0</v>
      </c>
      <c r="AO61" s="496">
        <f t="array" aca="1" ref="AO61" ca="1">SUMPRODUCT(AO$74:AO$133,TRANSPOSE(SAP_Spreadsheet!$G$639:$BN$639))</f>
        <v>0</v>
      </c>
      <c r="AP61" s="496">
        <f t="array" aca="1" ref="AP61" ca="1">SUMPRODUCT(AP$74:AP$133,TRANSPOSE(SAP_Spreadsheet!$G$639:$BN$639))</f>
        <v>0</v>
      </c>
      <c r="AQ61" s="496">
        <f t="array" aca="1" ref="AQ61" ca="1">SUMPRODUCT(AQ$74:AQ$133,TRANSPOSE(SAP_Spreadsheet!$G$639:$BN$639))</f>
        <v>0</v>
      </c>
      <c r="AR61" s="496">
        <f t="array" aca="1" ref="AR61" ca="1">SUMPRODUCT(AR$74:AR$133,TRANSPOSE(SAP_Spreadsheet!$G$639:$BN$639))</f>
        <v>0</v>
      </c>
      <c r="AS61" s="496">
        <f t="array" aca="1" ref="AS61" ca="1">SUMPRODUCT(AS$74:AS$133,TRANSPOSE(SAP_Spreadsheet!$G$639:$BN$639))</f>
        <v>0</v>
      </c>
      <c r="AT61" s="496">
        <f t="array" aca="1" ref="AT61" ca="1">SUMPRODUCT(AT$74:AT$133,TRANSPOSE(SAP_Spreadsheet!$G$639:$BN$639))</f>
        <v>0</v>
      </c>
      <c r="AU61" s="496">
        <f t="array" aca="1" ref="AU61" ca="1">SUMPRODUCT(AU$74:AU$133,TRANSPOSE(SAP_Spreadsheet!$G$639:$BN$639))</f>
        <v>0</v>
      </c>
      <c r="AV61" s="496">
        <f t="array" aca="1" ref="AV61" ca="1">SUMPRODUCT(AV$74:AV$133,TRANSPOSE(SAP_Spreadsheet!$G$639:$BN$639))</f>
        <v>0</v>
      </c>
      <c r="AW61" s="496">
        <f t="array" aca="1" ref="AW61" ca="1">SUMPRODUCT(AW$74:AW$133,TRANSPOSE(SAP_Spreadsheet!$G$639:$BN$639))</f>
        <v>0</v>
      </c>
      <c r="AX61" s="496">
        <f t="array" aca="1" ref="AX61" ca="1">SUMPRODUCT(AX$74:AX$133,TRANSPOSE(SAP_Spreadsheet!$G$639:$BN$639))</f>
        <v>0</v>
      </c>
      <c r="AY61" s="496">
        <f t="array" aca="1" ref="AY61" ca="1">SUMPRODUCT(AY$74:AY$133,TRANSPOSE(SAP_Spreadsheet!$G$639:$BN$639))</f>
        <v>0</v>
      </c>
      <c r="AZ61" s="496">
        <f t="array" aca="1" ref="AZ61" ca="1">SUMPRODUCT(AZ$74:AZ$133,TRANSPOSE(SAP_Spreadsheet!$G$639:$BN$639))</f>
        <v>0</v>
      </c>
      <c r="BA61" s="496">
        <f t="array" aca="1" ref="BA61" ca="1">SUMPRODUCT(BA$74:BA$133,TRANSPOSE(SAP_Spreadsheet!$G$639:$BN$639))</f>
        <v>0</v>
      </c>
      <c r="BB61" s="496">
        <f t="array" aca="1" ref="BB61" ca="1">SUMPRODUCT(BB$74:BB$133,TRANSPOSE(SAP_Spreadsheet!$G$639:$BN$639))</f>
        <v>0</v>
      </c>
      <c r="BC61" s="496">
        <f t="array" aca="1" ref="BC61" ca="1">SUMPRODUCT(BC$74:BC$133,TRANSPOSE(SAP_Spreadsheet!$G$639:$BN$639))</f>
        <v>0</v>
      </c>
      <c r="BD61" s="496">
        <f t="array" aca="1" ref="BD61" ca="1">SUMPRODUCT(BD$74:BD$133,TRANSPOSE(SAP_Spreadsheet!$G$639:$BN$639))</f>
        <v>0</v>
      </c>
      <c r="BE61" s="496">
        <f t="array" aca="1" ref="BE61" ca="1">SUMPRODUCT(BE$74:BE$133,TRANSPOSE(SAP_Spreadsheet!$G$639:$BN$639))</f>
        <v>0</v>
      </c>
      <c r="BF61" s="496">
        <f t="array" aca="1" ref="BF61" ca="1">SUMPRODUCT(BF$74:BF$133,TRANSPOSE(SAP_Spreadsheet!$G$639:$BN$639))</f>
        <v>0</v>
      </c>
      <c r="BG61" s="496">
        <f t="array" aca="1" ref="BG61" ca="1">SUMPRODUCT(BG$74:BG$133,TRANSPOSE(SAP_Spreadsheet!$G$639:$BN$639))</f>
        <v>0</v>
      </c>
      <c r="BH61" s="496">
        <f t="array" aca="1" ref="BH61" ca="1">SUMPRODUCT(BH$74:BH$133,TRANSPOSE(SAP_Spreadsheet!$G$639:$BN$639))</f>
        <v>0</v>
      </c>
      <c r="BI61" s="496">
        <f t="array" aca="1" ref="BI61" ca="1">SUMPRODUCT(BI$74:BI$133,TRANSPOSE(SAP_Spreadsheet!$G$639:$BN$639))</f>
        <v>0</v>
      </c>
      <c r="BJ61" s="496">
        <f t="array" aca="1" ref="BJ61" ca="1">SUMPRODUCT(BJ$74:BJ$133,TRANSPOSE(SAP_Spreadsheet!$G$639:$BN$639))</f>
        <v>0</v>
      </c>
      <c r="BK61" s="488"/>
    </row>
    <row r="62" spans="2:63" s="489" customFormat="1" x14ac:dyDescent="0.15">
      <c r="B62" s="489" t="s">
        <v>548</v>
      </c>
      <c r="C62" s="496">
        <f t="array" aca="1" ref="C62" ca="1">SUMPRODUCT(C$74:C$133,TRANSPOSE(SAP_Spreadsheet!$G$640:$BN$640))</f>
        <v>0</v>
      </c>
      <c r="D62" s="496">
        <f t="array" aca="1" ref="D62" ca="1">SUMPRODUCT(D$74:D$133,TRANSPOSE(SAP_Spreadsheet!$G$640:$BN$640))</f>
        <v>0</v>
      </c>
      <c r="E62" s="496">
        <f t="array" aca="1" ref="E62" ca="1">SUMPRODUCT(E$74:E$133,TRANSPOSE(SAP_Spreadsheet!$G$640:$BN$640))</f>
        <v>0</v>
      </c>
      <c r="F62" s="496">
        <f t="array" aca="1" ref="F62" ca="1">SUMPRODUCT(F$74:F$133,TRANSPOSE(SAP_Spreadsheet!$G$640:$BN$640))</f>
        <v>0</v>
      </c>
      <c r="G62" s="496">
        <f t="array" aca="1" ref="G62" ca="1">SUMPRODUCT(G$74:G$133,TRANSPOSE(SAP_Spreadsheet!$G$640:$BN$640))</f>
        <v>0</v>
      </c>
      <c r="H62" s="496">
        <f t="array" aca="1" ref="H62" ca="1">SUMPRODUCT(H$74:H$133,TRANSPOSE(SAP_Spreadsheet!$G$640:$BN$640))</f>
        <v>0</v>
      </c>
      <c r="I62" s="496">
        <f t="array" aca="1" ref="I62" ca="1">SUMPRODUCT(I$74:I$133,TRANSPOSE(SAP_Spreadsheet!$G$640:$BN$640))</f>
        <v>0</v>
      </c>
      <c r="J62" s="496">
        <f t="array" aca="1" ref="J62" ca="1">SUMPRODUCT(J$74:J$133,TRANSPOSE(SAP_Spreadsheet!$G$640:$BN$640))</f>
        <v>0</v>
      </c>
      <c r="K62" s="496">
        <f t="array" aca="1" ref="K62" ca="1">SUMPRODUCT(K$74:K$133,TRANSPOSE(SAP_Spreadsheet!$G$640:$BN$640))</f>
        <v>0</v>
      </c>
      <c r="L62" s="496">
        <f t="array" aca="1" ref="L62" ca="1">SUMPRODUCT(L$74:L$133,TRANSPOSE(SAP_Spreadsheet!$G$640:$BN$640))</f>
        <v>0</v>
      </c>
      <c r="M62" s="496">
        <f t="array" aca="1" ref="M62" ca="1">SUMPRODUCT(M$74:M$133,TRANSPOSE(SAP_Spreadsheet!$G$640:$BN$640))</f>
        <v>0</v>
      </c>
      <c r="N62" s="496">
        <f t="array" aca="1" ref="N62" ca="1">SUMPRODUCT(N$74:N$133,TRANSPOSE(SAP_Spreadsheet!$G$640:$BN$640))</f>
        <v>0</v>
      </c>
      <c r="O62" s="496">
        <f t="array" aca="1" ref="O62" ca="1">SUMPRODUCT(O$74:O$133,TRANSPOSE(SAP_Spreadsheet!$G$640:$BN$640))</f>
        <v>0</v>
      </c>
      <c r="P62" s="496">
        <f t="array" aca="1" ref="P62" ca="1">SUMPRODUCT(P$74:P$133,TRANSPOSE(SAP_Spreadsheet!$G$640:$BN$640))</f>
        <v>0</v>
      </c>
      <c r="Q62" s="496">
        <f t="array" aca="1" ref="Q62" ca="1">SUMPRODUCT(Q$74:Q$133,TRANSPOSE(SAP_Spreadsheet!$G$640:$BN$640))</f>
        <v>0</v>
      </c>
      <c r="R62" s="496">
        <f t="array" aca="1" ref="R62" ca="1">SUMPRODUCT(R$74:R$133,TRANSPOSE(SAP_Spreadsheet!$G$640:$BN$640))</f>
        <v>0</v>
      </c>
      <c r="S62" s="496">
        <f t="array" aca="1" ref="S62" ca="1">SUMPRODUCT(S$74:S$133,TRANSPOSE(SAP_Spreadsheet!$G$640:$BN$640))</f>
        <v>0</v>
      </c>
      <c r="T62" s="496">
        <f t="array" aca="1" ref="T62" ca="1">SUMPRODUCT(T$74:T$133,TRANSPOSE(SAP_Spreadsheet!$G$640:$BN$640))</f>
        <v>0</v>
      </c>
      <c r="U62" s="496">
        <f t="array" aca="1" ref="U62" ca="1">SUMPRODUCT(U$74:U$133,TRANSPOSE(SAP_Spreadsheet!$G$640:$BN$640))</f>
        <v>0</v>
      </c>
      <c r="V62" s="496">
        <f t="array" aca="1" ref="V62" ca="1">SUMPRODUCT(V$74:V$133,TRANSPOSE(SAP_Spreadsheet!$G$640:$BN$640))</f>
        <v>0</v>
      </c>
      <c r="W62" s="496">
        <f t="array" aca="1" ref="W62" ca="1">SUMPRODUCT(W$74:W$133,TRANSPOSE(SAP_Spreadsheet!$G$640:$BN$640))</f>
        <v>0</v>
      </c>
      <c r="X62" s="496">
        <f t="array" aca="1" ref="X62" ca="1">SUMPRODUCT(X$74:X$133,TRANSPOSE(SAP_Spreadsheet!$G$640:$BN$640))</f>
        <v>0</v>
      </c>
      <c r="Y62" s="496">
        <f t="array" aca="1" ref="Y62" ca="1">SUMPRODUCT(Y$74:Y$133,TRANSPOSE(SAP_Spreadsheet!$G$640:$BN$640))</f>
        <v>0</v>
      </c>
      <c r="Z62" s="496">
        <f t="array" aca="1" ref="Z62" ca="1">SUMPRODUCT(Z$74:Z$133,TRANSPOSE(SAP_Spreadsheet!$G$640:$BN$640))</f>
        <v>0</v>
      </c>
      <c r="AA62" s="496">
        <f t="array" aca="1" ref="AA62" ca="1">SUMPRODUCT(AA$74:AA$133,TRANSPOSE(SAP_Spreadsheet!$G$640:$BN$640))</f>
        <v>0</v>
      </c>
      <c r="AB62" s="496">
        <f t="array" aca="1" ref="AB62" ca="1">SUMPRODUCT(AB$74:AB$133,TRANSPOSE(SAP_Spreadsheet!$G$640:$BN$640))</f>
        <v>0</v>
      </c>
      <c r="AC62" s="496">
        <f t="array" aca="1" ref="AC62" ca="1">SUMPRODUCT(AC$74:AC$133,TRANSPOSE(SAP_Spreadsheet!$G$640:$BN$640))</f>
        <v>0</v>
      </c>
      <c r="AD62" s="496">
        <f t="array" aca="1" ref="AD62" ca="1">SUMPRODUCT(AD$74:AD$133,TRANSPOSE(SAP_Spreadsheet!$G$640:$BN$640))</f>
        <v>0</v>
      </c>
      <c r="AE62" s="496">
        <f t="array" aca="1" ref="AE62" ca="1">SUMPRODUCT(AE$74:AE$133,TRANSPOSE(SAP_Spreadsheet!$G$640:$BN$640))</f>
        <v>0</v>
      </c>
      <c r="AF62" s="496">
        <f t="array" aca="1" ref="AF62" ca="1">SUMPRODUCT(AF$74:AF$133,TRANSPOSE(SAP_Spreadsheet!$G$640:$BN$640))</f>
        <v>0</v>
      </c>
      <c r="AG62" s="496">
        <f t="array" aca="1" ref="AG62" ca="1">SUMPRODUCT(AG$74:AG$133,TRANSPOSE(SAP_Spreadsheet!$G$640:$BN$640))</f>
        <v>0</v>
      </c>
      <c r="AH62" s="496">
        <f t="array" aca="1" ref="AH62" ca="1">SUMPRODUCT(AH$74:AH$133,TRANSPOSE(SAP_Spreadsheet!$G$640:$BN$640))</f>
        <v>0</v>
      </c>
      <c r="AI62" s="496">
        <f t="array" aca="1" ref="AI62" ca="1">SUMPRODUCT(AI$74:AI$133,TRANSPOSE(SAP_Spreadsheet!$G$640:$BN$640))</f>
        <v>0</v>
      </c>
      <c r="AJ62" s="496">
        <f t="array" aca="1" ref="AJ62" ca="1">SUMPRODUCT(AJ$74:AJ$133,TRANSPOSE(SAP_Spreadsheet!$G$640:$BN$640))</f>
        <v>0</v>
      </c>
      <c r="AK62" s="496">
        <f t="array" aca="1" ref="AK62" ca="1">SUMPRODUCT(AK$74:AK$133,TRANSPOSE(SAP_Spreadsheet!$G$640:$BN$640))</f>
        <v>0</v>
      </c>
      <c r="AL62" s="496">
        <f t="array" aca="1" ref="AL62" ca="1">SUMPRODUCT(AL$74:AL$133,TRANSPOSE(SAP_Spreadsheet!$G$640:$BN$640))</f>
        <v>0</v>
      </c>
      <c r="AM62" s="496">
        <f t="array" aca="1" ref="AM62" ca="1">SUMPRODUCT(AM$74:AM$133,TRANSPOSE(SAP_Spreadsheet!$G$640:$BN$640))</f>
        <v>0</v>
      </c>
      <c r="AN62" s="496">
        <f t="array" aca="1" ref="AN62" ca="1">SUMPRODUCT(AN$74:AN$133,TRANSPOSE(SAP_Spreadsheet!$G$640:$BN$640))</f>
        <v>0</v>
      </c>
      <c r="AO62" s="496">
        <f t="array" aca="1" ref="AO62" ca="1">SUMPRODUCT(AO$74:AO$133,TRANSPOSE(SAP_Spreadsheet!$G$640:$BN$640))</f>
        <v>0</v>
      </c>
      <c r="AP62" s="496">
        <f t="array" aca="1" ref="AP62" ca="1">SUMPRODUCT(AP$74:AP$133,TRANSPOSE(SAP_Spreadsheet!$G$640:$BN$640))</f>
        <v>0</v>
      </c>
      <c r="AQ62" s="496">
        <f t="array" aca="1" ref="AQ62" ca="1">SUMPRODUCT(AQ$74:AQ$133,TRANSPOSE(SAP_Spreadsheet!$G$640:$BN$640))</f>
        <v>0</v>
      </c>
      <c r="AR62" s="496">
        <f t="array" aca="1" ref="AR62" ca="1">SUMPRODUCT(AR$74:AR$133,TRANSPOSE(SAP_Spreadsheet!$G$640:$BN$640))</f>
        <v>0</v>
      </c>
      <c r="AS62" s="496">
        <f t="array" aca="1" ref="AS62" ca="1">SUMPRODUCT(AS$74:AS$133,TRANSPOSE(SAP_Spreadsheet!$G$640:$BN$640))</f>
        <v>0</v>
      </c>
      <c r="AT62" s="496">
        <f t="array" aca="1" ref="AT62" ca="1">SUMPRODUCT(AT$74:AT$133,TRANSPOSE(SAP_Spreadsheet!$G$640:$BN$640))</f>
        <v>0</v>
      </c>
      <c r="AU62" s="496">
        <f t="array" aca="1" ref="AU62" ca="1">SUMPRODUCT(AU$74:AU$133,TRANSPOSE(SAP_Spreadsheet!$G$640:$BN$640))</f>
        <v>0</v>
      </c>
      <c r="AV62" s="496">
        <f t="array" aca="1" ref="AV62" ca="1">SUMPRODUCT(AV$74:AV$133,TRANSPOSE(SAP_Spreadsheet!$G$640:$BN$640))</f>
        <v>0</v>
      </c>
      <c r="AW62" s="496">
        <f t="array" aca="1" ref="AW62" ca="1">SUMPRODUCT(AW$74:AW$133,TRANSPOSE(SAP_Spreadsheet!$G$640:$BN$640))</f>
        <v>0</v>
      </c>
      <c r="AX62" s="496">
        <f t="array" aca="1" ref="AX62" ca="1">SUMPRODUCT(AX$74:AX$133,TRANSPOSE(SAP_Spreadsheet!$G$640:$BN$640))</f>
        <v>0</v>
      </c>
      <c r="AY62" s="496">
        <f t="array" aca="1" ref="AY62" ca="1">SUMPRODUCT(AY$74:AY$133,TRANSPOSE(SAP_Spreadsheet!$G$640:$BN$640))</f>
        <v>0</v>
      </c>
      <c r="AZ62" s="496">
        <f t="array" aca="1" ref="AZ62" ca="1">SUMPRODUCT(AZ$74:AZ$133,TRANSPOSE(SAP_Spreadsheet!$G$640:$BN$640))</f>
        <v>0</v>
      </c>
      <c r="BA62" s="496">
        <f t="array" aca="1" ref="BA62" ca="1">SUMPRODUCT(BA$74:BA$133,TRANSPOSE(SAP_Spreadsheet!$G$640:$BN$640))</f>
        <v>0</v>
      </c>
      <c r="BB62" s="496">
        <f t="array" aca="1" ref="BB62" ca="1">SUMPRODUCT(BB$74:BB$133,TRANSPOSE(SAP_Spreadsheet!$G$640:$BN$640))</f>
        <v>0</v>
      </c>
      <c r="BC62" s="496">
        <f t="array" aca="1" ref="BC62" ca="1">SUMPRODUCT(BC$74:BC$133,TRANSPOSE(SAP_Spreadsheet!$G$640:$BN$640))</f>
        <v>0</v>
      </c>
      <c r="BD62" s="496">
        <f t="array" aca="1" ref="BD62" ca="1">SUMPRODUCT(BD$74:BD$133,TRANSPOSE(SAP_Spreadsheet!$G$640:$BN$640))</f>
        <v>0</v>
      </c>
      <c r="BE62" s="496">
        <f t="array" aca="1" ref="BE62" ca="1">SUMPRODUCT(BE$74:BE$133,TRANSPOSE(SAP_Spreadsheet!$G$640:$BN$640))</f>
        <v>0</v>
      </c>
      <c r="BF62" s="496">
        <f t="array" aca="1" ref="BF62" ca="1">SUMPRODUCT(BF$74:BF$133,TRANSPOSE(SAP_Spreadsheet!$G$640:$BN$640))</f>
        <v>0</v>
      </c>
      <c r="BG62" s="496">
        <f t="array" aca="1" ref="BG62" ca="1">SUMPRODUCT(BG$74:BG$133,TRANSPOSE(SAP_Spreadsheet!$G$640:$BN$640))</f>
        <v>0</v>
      </c>
      <c r="BH62" s="496">
        <f t="array" aca="1" ref="BH62" ca="1">SUMPRODUCT(BH$74:BH$133,TRANSPOSE(SAP_Spreadsheet!$G$640:$BN$640))</f>
        <v>0</v>
      </c>
      <c r="BI62" s="496">
        <f t="array" aca="1" ref="BI62" ca="1">SUMPRODUCT(BI$74:BI$133,TRANSPOSE(SAP_Spreadsheet!$G$640:$BN$640))</f>
        <v>0</v>
      </c>
      <c r="BJ62" s="496">
        <f t="array" aca="1" ref="BJ62" ca="1">SUMPRODUCT(BJ$74:BJ$133,TRANSPOSE(SAP_Spreadsheet!$G$640:$BN$640))</f>
        <v>0</v>
      </c>
      <c r="BK62" s="488"/>
    </row>
    <row r="63" spans="2:63" s="489" customFormat="1" x14ac:dyDescent="0.15">
      <c r="B63" s="489" t="s">
        <v>549</v>
      </c>
      <c r="C63" s="496">
        <f t="array" aca="1" ref="C63" ca="1">SUMPRODUCT(C$74:C$133,TRANSPOSE(SAP_Spreadsheet!$G$641:$BN$641))</f>
        <v>0</v>
      </c>
      <c r="D63" s="496">
        <f t="array" aca="1" ref="D63" ca="1">SUMPRODUCT(D$74:D$133,TRANSPOSE(SAP_Spreadsheet!$G$641:$BN$641))</f>
        <v>0</v>
      </c>
      <c r="E63" s="496">
        <f t="array" aca="1" ref="E63" ca="1">SUMPRODUCT(E$74:E$133,TRANSPOSE(SAP_Spreadsheet!$G$641:$BN$641))</f>
        <v>0</v>
      </c>
      <c r="F63" s="496">
        <f t="array" aca="1" ref="F63" ca="1">SUMPRODUCT(F$74:F$133,TRANSPOSE(SAP_Spreadsheet!$G$641:$BN$641))</f>
        <v>0</v>
      </c>
      <c r="G63" s="496">
        <f t="array" aca="1" ref="G63" ca="1">SUMPRODUCT(G$74:G$133,TRANSPOSE(SAP_Spreadsheet!$G$641:$BN$641))</f>
        <v>0</v>
      </c>
      <c r="H63" s="496">
        <f t="array" aca="1" ref="H63" ca="1">SUMPRODUCT(H$74:H$133,TRANSPOSE(SAP_Spreadsheet!$G$641:$BN$641))</f>
        <v>0</v>
      </c>
      <c r="I63" s="496">
        <f t="array" aca="1" ref="I63" ca="1">SUMPRODUCT(I$74:I$133,TRANSPOSE(SAP_Spreadsheet!$G$641:$BN$641))</f>
        <v>0</v>
      </c>
      <c r="J63" s="496">
        <f t="array" aca="1" ref="J63" ca="1">SUMPRODUCT(J$74:J$133,TRANSPOSE(SAP_Spreadsheet!$G$641:$BN$641))</f>
        <v>0</v>
      </c>
      <c r="K63" s="496">
        <f t="array" aca="1" ref="K63" ca="1">SUMPRODUCT(K$74:K$133,TRANSPOSE(SAP_Spreadsheet!$G$641:$BN$641))</f>
        <v>0</v>
      </c>
      <c r="L63" s="496">
        <f t="array" aca="1" ref="L63" ca="1">SUMPRODUCT(L$74:L$133,TRANSPOSE(SAP_Spreadsheet!$G$641:$BN$641))</f>
        <v>0</v>
      </c>
      <c r="M63" s="496">
        <f t="array" aca="1" ref="M63" ca="1">SUMPRODUCT(M$74:M$133,TRANSPOSE(SAP_Spreadsheet!$G$641:$BN$641))</f>
        <v>0</v>
      </c>
      <c r="N63" s="496">
        <f t="array" aca="1" ref="N63" ca="1">SUMPRODUCT(N$74:N$133,TRANSPOSE(SAP_Spreadsheet!$G$641:$BN$641))</f>
        <v>0</v>
      </c>
      <c r="O63" s="496">
        <f t="array" aca="1" ref="O63" ca="1">SUMPRODUCT(O$74:O$133,TRANSPOSE(SAP_Spreadsheet!$G$641:$BN$641))</f>
        <v>0</v>
      </c>
      <c r="P63" s="496">
        <f t="array" aca="1" ref="P63" ca="1">SUMPRODUCT(P$74:P$133,TRANSPOSE(SAP_Spreadsheet!$G$641:$BN$641))</f>
        <v>0</v>
      </c>
      <c r="Q63" s="496">
        <f t="array" aca="1" ref="Q63" ca="1">SUMPRODUCT(Q$74:Q$133,TRANSPOSE(SAP_Spreadsheet!$G$641:$BN$641))</f>
        <v>0</v>
      </c>
      <c r="R63" s="496">
        <f t="array" aca="1" ref="R63" ca="1">SUMPRODUCT(R$74:R$133,TRANSPOSE(SAP_Spreadsheet!$G$641:$BN$641))</f>
        <v>0</v>
      </c>
      <c r="S63" s="496">
        <f t="array" aca="1" ref="S63" ca="1">SUMPRODUCT(S$74:S$133,TRANSPOSE(SAP_Spreadsheet!$G$641:$BN$641))</f>
        <v>0</v>
      </c>
      <c r="T63" s="496">
        <f t="array" aca="1" ref="T63" ca="1">SUMPRODUCT(T$74:T$133,TRANSPOSE(SAP_Spreadsheet!$G$641:$BN$641))</f>
        <v>0</v>
      </c>
      <c r="U63" s="496">
        <f t="array" aca="1" ref="U63" ca="1">SUMPRODUCT(U$74:U$133,TRANSPOSE(SAP_Spreadsheet!$G$641:$BN$641))</f>
        <v>0</v>
      </c>
      <c r="V63" s="496">
        <f t="array" aca="1" ref="V63" ca="1">SUMPRODUCT(V$74:V$133,TRANSPOSE(SAP_Spreadsheet!$G$641:$BN$641))</f>
        <v>0</v>
      </c>
      <c r="W63" s="496">
        <f t="array" aca="1" ref="W63" ca="1">SUMPRODUCT(W$74:W$133,TRANSPOSE(SAP_Spreadsheet!$G$641:$BN$641))</f>
        <v>0</v>
      </c>
      <c r="X63" s="496">
        <f t="array" aca="1" ref="X63" ca="1">SUMPRODUCT(X$74:X$133,TRANSPOSE(SAP_Spreadsheet!$G$641:$BN$641))</f>
        <v>0</v>
      </c>
      <c r="Y63" s="496">
        <f t="array" aca="1" ref="Y63" ca="1">SUMPRODUCT(Y$74:Y$133,TRANSPOSE(SAP_Spreadsheet!$G$641:$BN$641))</f>
        <v>0</v>
      </c>
      <c r="Z63" s="496">
        <f t="array" aca="1" ref="Z63" ca="1">SUMPRODUCT(Z$74:Z$133,TRANSPOSE(SAP_Spreadsheet!$G$641:$BN$641))</f>
        <v>0</v>
      </c>
      <c r="AA63" s="496">
        <f t="array" aca="1" ref="AA63" ca="1">SUMPRODUCT(AA$74:AA$133,TRANSPOSE(SAP_Spreadsheet!$G$641:$BN$641))</f>
        <v>0</v>
      </c>
      <c r="AB63" s="496">
        <f t="array" aca="1" ref="AB63" ca="1">SUMPRODUCT(AB$74:AB$133,TRANSPOSE(SAP_Spreadsheet!$G$641:$BN$641))</f>
        <v>0</v>
      </c>
      <c r="AC63" s="496">
        <f t="array" aca="1" ref="AC63" ca="1">SUMPRODUCT(AC$74:AC$133,TRANSPOSE(SAP_Spreadsheet!$G$641:$BN$641))</f>
        <v>0</v>
      </c>
      <c r="AD63" s="496">
        <f t="array" aca="1" ref="AD63" ca="1">SUMPRODUCT(AD$74:AD$133,TRANSPOSE(SAP_Spreadsheet!$G$641:$BN$641))</f>
        <v>0</v>
      </c>
      <c r="AE63" s="496">
        <f t="array" aca="1" ref="AE63" ca="1">SUMPRODUCT(AE$74:AE$133,TRANSPOSE(SAP_Spreadsheet!$G$641:$BN$641))</f>
        <v>0</v>
      </c>
      <c r="AF63" s="496">
        <f t="array" aca="1" ref="AF63" ca="1">SUMPRODUCT(AF$74:AF$133,TRANSPOSE(SAP_Spreadsheet!$G$641:$BN$641))</f>
        <v>0</v>
      </c>
      <c r="AG63" s="496">
        <f t="array" aca="1" ref="AG63" ca="1">SUMPRODUCT(AG$74:AG$133,TRANSPOSE(SAP_Spreadsheet!$G$641:$BN$641))</f>
        <v>0</v>
      </c>
      <c r="AH63" s="496">
        <f t="array" aca="1" ref="AH63" ca="1">SUMPRODUCT(AH$74:AH$133,TRANSPOSE(SAP_Spreadsheet!$G$641:$BN$641))</f>
        <v>0</v>
      </c>
      <c r="AI63" s="496">
        <f t="array" aca="1" ref="AI63" ca="1">SUMPRODUCT(AI$74:AI$133,TRANSPOSE(SAP_Spreadsheet!$G$641:$BN$641))</f>
        <v>0</v>
      </c>
      <c r="AJ63" s="496">
        <f t="array" aca="1" ref="AJ63" ca="1">SUMPRODUCT(AJ$74:AJ$133,TRANSPOSE(SAP_Spreadsheet!$G$641:$BN$641))</f>
        <v>0</v>
      </c>
      <c r="AK63" s="496">
        <f t="array" aca="1" ref="AK63" ca="1">SUMPRODUCT(AK$74:AK$133,TRANSPOSE(SAP_Spreadsheet!$G$641:$BN$641))</f>
        <v>0</v>
      </c>
      <c r="AL63" s="496">
        <f t="array" aca="1" ref="AL63" ca="1">SUMPRODUCT(AL$74:AL$133,TRANSPOSE(SAP_Spreadsheet!$G$641:$BN$641))</f>
        <v>0</v>
      </c>
      <c r="AM63" s="496">
        <f t="array" aca="1" ref="AM63" ca="1">SUMPRODUCT(AM$74:AM$133,TRANSPOSE(SAP_Spreadsheet!$G$641:$BN$641))</f>
        <v>0</v>
      </c>
      <c r="AN63" s="496">
        <f t="array" aca="1" ref="AN63" ca="1">SUMPRODUCT(AN$74:AN$133,TRANSPOSE(SAP_Spreadsheet!$G$641:$BN$641))</f>
        <v>0</v>
      </c>
      <c r="AO63" s="496">
        <f t="array" aca="1" ref="AO63" ca="1">SUMPRODUCT(AO$74:AO$133,TRANSPOSE(SAP_Spreadsheet!$G$641:$BN$641))</f>
        <v>0</v>
      </c>
      <c r="AP63" s="496">
        <f t="array" aca="1" ref="AP63" ca="1">SUMPRODUCT(AP$74:AP$133,TRANSPOSE(SAP_Spreadsheet!$G$641:$BN$641))</f>
        <v>0</v>
      </c>
      <c r="AQ63" s="496">
        <f t="array" aca="1" ref="AQ63" ca="1">SUMPRODUCT(AQ$74:AQ$133,TRANSPOSE(SAP_Spreadsheet!$G$641:$BN$641))</f>
        <v>0</v>
      </c>
      <c r="AR63" s="496">
        <f t="array" aca="1" ref="AR63" ca="1">SUMPRODUCT(AR$74:AR$133,TRANSPOSE(SAP_Spreadsheet!$G$641:$BN$641))</f>
        <v>0</v>
      </c>
      <c r="AS63" s="496">
        <f t="array" aca="1" ref="AS63" ca="1">SUMPRODUCT(AS$74:AS$133,TRANSPOSE(SAP_Spreadsheet!$G$641:$BN$641))</f>
        <v>0</v>
      </c>
      <c r="AT63" s="496">
        <f t="array" aca="1" ref="AT63" ca="1">SUMPRODUCT(AT$74:AT$133,TRANSPOSE(SAP_Spreadsheet!$G$641:$BN$641))</f>
        <v>0</v>
      </c>
      <c r="AU63" s="496">
        <f t="array" aca="1" ref="AU63" ca="1">SUMPRODUCT(AU$74:AU$133,TRANSPOSE(SAP_Spreadsheet!$G$641:$BN$641))</f>
        <v>0</v>
      </c>
      <c r="AV63" s="496">
        <f t="array" aca="1" ref="AV63" ca="1">SUMPRODUCT(AV$74:AV$133,TRANSPOSE(SAP_Spreadsheet!$G$641:$BN$641))</f>
        <v>0</v>
      </c>
      <c r="AW63" s="496">
        <f t="array" aca="1" ref="AW63" ca="1">SUMPRODUCT(AW$74:AW$133,TRANSPOSE(SAP_Spreadsheet!$G$641:$BN$641))</f>
        <v>0</v>
      </c>
      <c r="AX63" s="496">
        <f t="array" aca="1" ref="AX63" ca="1">SUMPRODUCT(AX$74:AX$133,TRANSPOSE(SAP_Spreadsheet!$G$641:$BN$641))</f>
        <v>0</v>
      </c>
      <c r="AY63" s="496">
        <f t="array" aca="1" ref="AY63" ca="1">SUMPRODUCT(AY$74:AY$133,TRANSPOSE(SAP_Spreadsheet!$G$641:$BN$641))</f>
        <v>0</v>
      </c>
      <c r="AZ63" s="496">
        <f t="array" aca="1" ref="AZ63" ca="1">SUMPRODUCT(AZ$74:AZ$133,TRANSPOSE(SAP_Spreadsheet!$G$641:$BN$641))</f>
        <v>0</v>
      </c>
      <c r="BA63" s="496">
        <f t="array" aca="1" ref="BA63" ca="1">SUMPRODUCT(BA$74:BA$133,TRANSPOSE(SAP_Spreadsheet!$G$641:$BN$641))</f>
        <v>0</v>
      </c>
      <c r="BB63" s="496">
        <f t="array" aca="1" ref="BB63" ca="1">SUMPRODUCT(BB$74:BB$133,TRANSPOSE(SAP_Spreadsheet!$G$641:$BN$641))</f>
        <v>0</v>
      </c>
      <c r="BC63" s="496">
        <f t="array" aca="1" ref="BC63" ca="1">SUMPRODUCT(BC$74:BC$133,TRANSPOSE(SAP_Spreadsheet!$G$641:$BN$641))</f>
        <v>0</v>
      </c>
      <c r="BD63" s="496">
        <f t="array" aca="1" ref="BD63" ca="1">SUMPRODUCT(BD$74:BD$133,TRANSPOSE(SAP_Spreadsheet!$G$641:$BN$641))</f>
        <v>0</v>
      </c>
      <c r="BE63" s="496">
        <f t="array" aca="1" ref="BE63" ca="1">SUMPRODUCT(BE$74:BE$133,TRANSPOSE(SAP_Spreadsheet!$G$641:$BN$641))</f>
        <v>0</v>
      </c>
      <c r="BF63" s="496">
        <f t="array" aca="1" ref="BF63" ca="1">SUMPRODUCT(BF$74:BF$133,TRANSPOSE(SAP_Spreadsheet!$G$641:$BN$641))</f>
        <v>0</v>
      </c>
      <c r="BG63" s="496">
        <f t="array" aca="1" ref="BG63" ca="1">SUMPRODUCT(BG$74:BG$133,TRANSPOSE(SAP_Spreadsheet!$G$641:$BN$641))</f>
        <v>0</v>
      </c>
      <c r="BH63" s="496">
        <f t="array" aca="1" ref="BH63" ca="1">SUMPRODUCT(BH$74:BH$133,TRANSPOSE(SAP_Spreadsheet!$G$641:$BN$641))</f>
        <v>0</v>
      </c>
      <c r="BI63" s="496">
        <f t="array" aca="1" ref="BI63" ca="1">SUMPRODUCT(BI$74:BI$133,TRANSPOSE(SAP_Spreadsheet!$G$641:$BN$641))</f>
        <v>0</v>
      </c>
      <c r="BJ63" s="496">
        <f t="array" aca="1" ref="BJ63" ca="1">SUMPRODUCT(BJ$74:BJ$133,TRANSPOSE(SAP_Spreadsheet!$G$641:$BN$641))</f>
        <v>0</v>
      </c>
      <c r="BK63" s="488"/>
    </row>
    <row r="64" spans="2:63" s="489" customFormat="1" x14ac:dyDescent="0.15">
      <c r="B64" s="489" t="s">
        <v>415</v>
      </c>
      <c r="C64" s="496">
        <f t="array" aca="1" ref="C64" ca="1">SUMPRODUCT(C$74:C$133,TRANSPOSE(SAP_Spreadsheet!$G$642:$BN$642))</f>
        <v>0</v>
      </c>
      <c r="D64" s="496">
        <f t="array" aca="1" ref="D64" ca="1">SUMPRODUCT(D$74:D$133,TRANSPOSE(SAP_Spreadsheet!$G$642:$BN$642))</f>
        <v>0</v>
      </c>
      <c r="E64" s="496">
        <f t="array" aca="1" ref="E64" ca="1">SUMPRODUCT(E$74:E$133,TRANSPOSE(SAP_Spreadsheet!$G$642:$BN$642))</f>
        <v>0</v>
      </c>
      <c r="F64" s="496">
        <f t="array" aca="1" ref="F64" ca="1">SUMPRODUCT(F$74:F$133,TRANSPOSE(SAP_Spreadsheet!$G$642:$BN$642))</f>
        <v>0</v>
      </c>
      <c r="G64" s="496">
        <f t="array" aca="1" ref="G64" ca="1">SUMPRODUCT(G$74:G$133,TRANSPOSE(SAP_Spreadsheet!$G$642:$BN$642))</f>
        <v>0</v>
      </c>
      <c r="H64" s="496">
        <f t="array" aca="1" ref="H64" ca="1">SUMPRODUCT(H$74:H$133,TRANSPOSE(SAP_Spreadsheet!$G$642:$BN$642))</f>
        <v>0</v>
      </c>
      <c r="I64" s="496">
        <f t="array" aca="1" ref="I64" ca="1">SUMPRODUCT(I$74:I$133,TRANSPOSE(SAP_Spreadsheet!$G$642:$BN$642))</f>
        <v>0</v>
      </c>
      <c r="J64" s="496">
        <f t="array" aca="1" ref="J64" ca="1">SUMPRODUCT(J$74:J$133,TRANSPOSE(SAP_Spreadsheet!$G$642:$BN$642))</f>
        <v>0</v>
      </c>
      <c r="K64" s="496">
        <f t="array" aca="1" ref="K64" ca="1">SUMPRODUCT(K$74:K$133,TRANSPOSE(SAP_Spreadsheet!$G$642:$BN$642))</f>
        <v>0</v>
      </c>
      <c r="L64" s="496">
        <f t="array" aca="1" ref="L64" ca="1">SUMPRODUCT(L$74:L$133,TRANSPOSE(SAP_Spreadsheet!$G$642:$BN$642))</f>
        <v>0</v>
      </c>
      <c r="M64" s="496">
        <f t="array" aca="1" ref="M64" ca="1">SUMPRODUCT(M$74:M$133,TRANSPOSE(SAP_Spreadsheet!$G$642:$BN$642))</f>
        <v>0</v>
      </c>
      <c r="N64" s="496">
        <f t="array" aca="1" ref="N64" ca="1">SUMPRODUCT(N$74:N$133,TRANSPOSE(SAP_Spreadsheet!$G$642:$BN$642))</f>
        <v>0</v>
      </c>
      <c r="O64" s="496">
        <f t="array" aca="1" ref="O64" ca="1">SUMPRODUCT(O$74:O$133,TRANSPOSE(SAP_Spreadsheet!$G$642:$BN$642))</f>
        <v>0</v>
      </c>
      <c r="P64" s="496">
        <f t="array" aca="1" ref="P64" ca="1">SUMPRODUCT(P$74:P$133,TRANSPOSE(SAP_Spreadsheet!$G$642:$BN$642))</f>
        <v>0</v>
      </c>
      <c r="Q64" s="496">
        <f t="array" aca="1" ref="Q64" ca="1">SUMPRODUCT(Q$74:Q$133,TRANSPOSE(SAP_Spreadsheet!$G$642:$BN$642))</f>
        <v>0</v>
      </c>
      <c r="R64" s="496">
        <f t="array" aca="1" ref="R64" ca="1">SUMPRODUCT(R$74:R$133,TRANSPOSE(SAP_Spreadsheet!$G$642:$BN$642))</f>
        <v>0</v>
      </c>
      <c r="S64" s="496">
        <f t="array" aca="1" ref="S64" ca="1">SUMPRODUCT(S$74:S$133,TRANSPOSE(SAP_Spreadsheet!$G$642:$BN$642))</f>
        <v>0</v>
      </c>
      <c r="T64" s="496">
        <f t="array" aca="1" ref="T64" ca="1">SUMPRODUCT(T$74:T$133,TRANSPOSE(SAP_Spreadsheet!$G$642:$BN$642))</f>
        <v>0</v>
      </c>
      <c r="U64" s="496">
        <f t="array" aca="1" ref="U64" ca="1">SUMPRODUCT(U$74:U$133,TRANSPOSE(SAP_Spreadsheet!$G$642:$BN$642))</f>
        <v>0</v>
      </c>
      <c r="V64" s="496">
        <f t="array" aca="1" ref="V64" ca="1">SUMPRODUCT(V$74:V$133,TRANSPOSE(SAP_Spreadsheet!$G$642:$BN$642))</f>
        <v>0</v>
      </c>
      <c r="W64" s="496">
        <f t="array" aca="1" ref="W64" ca="1">SUMPRODUCT(W$74:W$133,TRANSPOSE(SAP_Spreadsheet!$G$642:$BN$642))</f>
        <v>0</v>
      </c>
      <c r="X64" s="496">
        <f t="array" aca="1" ref="X64" ca="1">SUMPRODUCT(X$74:X$133,TRANSPOSE(SAP_Spreadsheet!$G$642:$BN$642))</f>
        <v>0</v>
      </c>
      <c r="Y64" s="496">
        <f t="array" aca="1" ref="Y64" ca="1">SUMPRODUCT(Y$74:Y$133,TRANSPOSE(SAP_Spreadsheet!$G$642:$BN$642))</f>
        <v>0</v>
      </c>
      <c r="Z64" s="496">
        <f t="array" aca="1" ref="Z64" ca="1">SUMPRODUCT(Z$74:Z$133,TRANSPOSE(SAP_Spreadsheet!$G$642:$BN$642))</f>
        <v>0</v>
      </c>
      <c r="AA64" s="496">
        <f t="array" aca="1" ref="AA64" ca="1">SUMPRODUCT(AA$74:AA$133,TRANSPOSE(SAP_Spreadsheet!$G$642:$BN$642))</f>
        <v>0</v>
      </c>
      <c r="AB64" s="496">
        <f t="array" aca="1" ref="AB64" ca="1">SUMPRODUCT(AB$74:AB$133,TRANSPOSE(SAP_Spreadsheet!$G$642:$BN$642))</f>
        <v>0</v>
      </c>
      <c r="AC64" s="496">
        <f t="array" aca="1" ref="AC64" ca="1">SUMPRODUCT(AC$74:AC$133,TRANSPOSE(SAP_Spreadsheet!$G$642:$BN$642))</f>
        <v>0</v>
      </c>
      <c r="AD64" s="496">
        <f t="array" aca="1" ref="AD64" ca="1">SUMPRODUCT(AD$74:AD$133,TRANSPOSE(SAP_Spreadsheet!$G$642:$BN$642))</f>
        <v>0</v>
      </c>
      <c r="AE64" s="496">
        <f t="array" aca="1" ref="AE64" ca="1">SUMPRODUCT(AE$74:AE$133,TRANSPOSE(SAP_Spreadsheet!$G$642:$BN$642))</f>
        <v>0</v>
      </c>
      <c r="AF64" s="496">
        <f t="array" aca="1" ref="AF64" ca="1">SUMPRODUCT(AF$74:AF$133,TRANSPOSE(SAP_Spreadsheet!$G$642:$BN$642))</f>
        <v>0</v>
      </c>
      <c r="AG64" s="496">
        <f t="array" aca="1" ref="AG64" ca="1">SUMPRODUCT(AG$74:AG$133,TRANSPOSE(SAP_Spreadsheet!$G$642:$BN$642))</f>
        <v>0</v>
      </c>
      <c r="AH64" s="496">
        <f t="array" aca="1" ref="AH64" ca="1">SUMPRODUCT(AH$74:AH$133,TRANSPOSE(SAP_Spreadsheet!$G$642:$BN$642))</f>
        <v>0</v>
      </c>
      <c r="AI64" s="496">
        <f t="array" aca="1" ref="AI64" ca="1">SUMPRODUCT(AI$74:AI$133,TRANSPOSE(SAP_Spreadsheet!$G$642:$BN$642))</f>
        <v>0</v>
      </c>
      <c r="AJ64" s="496">
        <f t="array" aca="1" ref="AJ64" ca="1">SUMPRODUCT(AJ$74:AJ$133,TRANSPOSE(SAP_Spreadsheet!$G$642:$BN$642))</f>
        <v>0</v>
      </c>
      <c r="AK64" s="496">
        <f t="array" aca="1" ref="AK64" ca="1">SUMPRODUCT(AK$74:AK$133,TRANSPOSE(SAP_Spreadsheet!$G$642:$BN$642))</f>
        <v>0</v>
      </c>
      <c r="AL64" s="496">
        <f t="array" aca="1" ref="AL64" ca="1">SUMPRODUCT(AL$74:AL$133,TRANSPOSE(SAP_Spreadsheet!$G$642:$BN$642))</f>
        <v>0</v>
      </c>
      <c r="AM64" s="496">
        <f t="array" aca="1" ref="AM64" ca="1">SUMPRODUCT(AM$74:AM$133,TRANSPOSE(SAP_Spreadsheet!$G$642:$BN$642))</f>
        <v>0</v>
      </c>
      <c r="AN64" s="496">
        <f t="array" aca="1" ref="AN64" ca="1">SUMPRODUCT(AN$74:AN$133,TRANSPOSE(SAP_Spreadsheet!$G$642:$BN$642))</f>
        <v>0</v>
      </c>
      <c r="AO64" s="496">
        <f t="array" aca="1" ref="AO64" ca="1">SUMPRODUCT(AO$74:AO$133,TRANSPOSE(SAP_Spreadsheet!$G$642:$BN$642))</f>
        <v>0</v>
      </c>
      <c r="AP64" s="496">
        <f t="array" aca="1" ref="AP64" ca="1">SUMPRODUCT(AP$74:AP$133,TRANSPOSE(SAP_Spreadsheet!$G$642:$BN$642))</f>
        <v>0</v>
      </c>
      <c r="AQ64" s="496">
        <f t="array" aca="1" ref="AQ64" ca="1">SUMPRODUCT(AQ$74:AQ$133,TRANSPOSE(SAP_Spreadsheet!$G$642:$BN$642))</f>
        <v>0</v>
      </c>
      <c r="AR64" s="496">
        <f t="array" aca="1" ref="AR64" ca="1">SUMPRODUCT(AR$74:AR$133,TRANSPOSE(SAP_Spreadsheet!$G$642:$BN$642))</f>
        <v>0</v>
      </c>
      <c r="AS64" s="496">
        <f t="array" aca="1" ref="AS64" ca="1">SUMPRODUCT(AS$74:AS$133,TRANSPOSE(SAP_Spreadsheet!$G$642:$BN$642))</f>
        <v>0</v>
      </c>
      <c r="AT64" s="496">
        <f t="array" aca="1" ref="AT64" ca="1">SUMPRODUCT(AT$74:AT$133,TRANSPOSE(SAP_Spreadsheet!$G$642:$BN$642))</f>
        <v>0</v>
      </c>
      <c r="AU64" s="496">
        <f t="array" aca="1" ref="AU64" ca="1">SUMPRODUCT(AU$74:AU$133,TRANSPOSE(SAP_Spreadsheet!$G$642:$BN$642))</f>
        <v>0</v>
      </c>
      <c r="AV64" s="496">
        <f t="array" aca="1" ref="AV64" ca="1">SUMPRODUCT(AV$74:AV$133,TRANSPOSE(SAP_Spreadsheet!$G$642:$BN$642))</f>
        <v>0</v>
      </c>
      <c r="AW64" s="496">
        <f t="array" aca="1" ref="AW64" ca="1">SUMPRODUCT(AW$74:AW$133,TRANSPOSE(SAP_Spreadsheet!$G$642:$BN$642))</f>
        <v>0</v>
      </c>
      <c r="AX64" s="496">
        <f t="array" aca="1" ref="AX64" ca="1">SUMPRODUCT(AX$74:AX$133,TRANSPOSE(SAP_Spreadsheet!$G$642:$BN$642))</f>
        <v>0</v>
      </c>
      <c r="AY64" s="496">
        <f t="array" aca="1" ref="AY64" ca="1">SUMPRODUCT(AY$74:AY$133,TRANSPOSE(SAP_Spreadsheet!$G$642:$BN$642))</f>
        <v>0</v>
      </c>
      <c r="AZ64" s="496">
        <f t="array" aca="1" ref="AZ64" ca="1">SUMPRODUCT(AZ$74:AZ$133,TRANSPOSE(SAP_Spreadsheet!$G$642:$BN$642))</f>
        <v>0</v>
      </c>
      <c r="BA64" s="496">
        <f t="array" aca="1" ref="BA64" ca="1">SUMPRODUCT(BA$74:BA$133,TRANSPOSE(SAP_Spreadsheet!$G$642:$BN$642))</f>
        <v>0</v>
      </c>
      <c r="BB64" s="496">
        <f t="array" aca="1" ref="BB64" ca="1">SUMPRODUCT(BB$74:BB$133,TRANSPOSE(SAP_Spreadsheet!$G$642:$BN$642))</f>
        <v>0</v>
      </c>
      <c r="BC64" s="496">
        <f t="array" aca="1" ref="BC64" ca="1">SUMPRODUCT(BC$74:BC$133,TRANSPOSE(SAP_Spreadsheet!$G$642:$BN$642))</f>
        <v>0</v>
      </c>
      <c r="BD64" s="496">
        <f t="array" aca="1" ref="BD64" ca="1">SUMPRODUCT(BD$74:BD$133,TRANSPOSE(SAP_Spreadsheet!$G$642:$BN$642))</f>
        <v>0</v>
      </c>
      <c r="BE64" s="496">
        <f t="array" aca="1" ref="BE64" ca="1">SUMPRODUCT(BE$74:BE$133,TRANSPOSE(SAP_Spreadsheet!$G$642:$BN$642))</f>
        <v>0</v>
      </c>
      <c r="BF64" s="496">
        <f t="array" aca="1" ref="BF64" ca="1">SUMPRODUCT(BF$74:BF$133,TRANSPOSE(SAP_Spreadsheet!$G$642:$BN$642))</f>
        <v>0</v>
      </c>
      <c r="BG64" s="496">
        <f t="array" aca="1" ref="BG64" ca="1">SUMPRODUCT(BG$74:BG$133,TRANSPOSE(SAP_Spreadsheet!$G$642:$BN$642))</f>
        <v>0</v>
      </c>
      <c r="BH64" s="496">
        <f t="array" aca="1" ref="BH64" ca="1">SUMPRODUCT(BH$74:BH$133,TRANSPOSE(SAP_Spreadsheet!$G$642:$BN$642))</f>
        <v>0</v>
      </c>
      <c r="BI64" s="496">
        <f t="array" aca="1" ref="BI64" ca="1">SUMPRODUCT(BI$74:BI$133,TRANSPOSE(SAP_Spreadsheet!$G$642:$BN$642))</f>
        <v>0</v>
      </c>
      <c r="BJ64" s="496">
        <f t="array" aca="1" ref="BJ64" ca="1">SUMPRODUCT(BJ$74:BJ$133,TRANSPOSE(SAP_Spreadsheet!$G$642:$BN$642))</f>
        <v>0</v>
      </c>
      <c r="BK64" s="488"/>
    </row>
    <row r="65" spans="1:63" s="489" customFormat="1" x14ac:dyDescent="0.15">
      <c r="B65" s="489" t="s">
        <v>416</v>
      </c>
      <c r="C65" s="496">
        <f t="array" aca="1" ref="C65" ca="1">SUMPRODUCT(C$74:C$133,TRANSPOSE(SAP_Spreadsheet!$G$643:$BN$643))</f>
        <v>0</v>
      </c>
      <c r="D65" s="496">
        <f t="array" aca="1" ref="D65" ca="1">SUMPRODUCT(D$74:D$133,TRANSPOSE(SAP_Spreadsheet!$G$643:$BN$643))</f>
        <v>0</v>
      </c>
      <c r="E65" s="496">
        <f t="array" aca="1" ref="E65" ca="1">SUMPRODUCT(E$74:E$133,TRANSPOSE(SAP_Spreadsheet!$G$643:$BN$643))</f>
        <v>0</v>
      </c>
      <c r="F65" s="496">
        <f t="array" aca="1" ref="F65" ca="1">SUMPRODUCT(F$74:F$133,TRANSPOSE(SAP_Spreadsheet!$G$643:$BN$643))</f>
        <v>0</v>
      </c>
      <c r="G65" s="496">
        <f t="array" aca="1" ref="G65" ca="1">SUMPRODUCT(G$74:G$133,TRANSPOSE(SAP_Spreadsheet!$G$643:$BN$643))</f>
        <v>0</v>
      </c>
      <c r="H65" s="496">
        <f t="array" aca="1" ref="H65" ca="1">SUMPRODUCT(H$74:H$133,TRANSPOSE(SAP_Spreadsheet!$G$643:$BN$643))</f>
        <v>0</v>
      </c>
      <c r="I65" s="496">
        <f t="array" aca="1" ref="I65" ca="1">SUMPRODUCT(I$74:I$133,TRANSPOSE(SAP_Spreadsheet!$G$643:$BN$643))</f>
        <v>0</v>
      </c>
      <c r="J65" s="496">
        <f t="array" aca="1" ref="J65" ca="1">SUMPRODUCT(J$74:J$133,TRANSPOSE(SAP_Spreadsheet!$G$643:$BN$643))</f>
        <v>0</v>
      </c>
      <c r="K65" s="496">
        <f t="array" aca="1" ref="K65" ca="1">SUMPRODUCT(K$74:K$133,TRANSPOSE(SAP_Spreadsheet!$G$643:$BN$643))</f>
        <v>0</v>
      </c>
      <c r="L65" s="496">
        <f t="array" aca="1" ref="L65" ca="1">SUMPRODUCT(L$74:L$133,TRANSPOSE(SAP_Spreadsheet!$G$643:$BN$643))</f>
        <v>0</v>
      </c>
      <c r="M65" s="496">
        <f t="array" aca="1" ref="M65" ca="1">SUMPRODUCT(M$74:M$133,TRANSPOSE(SAP_Spreadsheet!$G$643:$BN$643))</f>
        <v>0</v>
      </c>
      <c r="N65" s="496">
        <f t="array" aca="1" ref="N65" ca="1">SUMPRODUCT(N$74:N$133,TRANSPOSE(SAP_Spreadsheet!$G$643:$BN$643))</f>
        <v>0</v>
      </c>
      <c r="O65" s="496">
        <f t="array" aca="1" ref="O65" ca="1">SUMPRODUCT(O$74:O$133,TRANSPOSE(SAP_Spreadsheet!$G$643:$BN$643))</f>
        <v>0</v>
      </c>
      <c r="P65" s="496">
        <f t="array" aca="1" ref="P65" ca="1">SUMPRODUCT(P$74:P$133,TRANSPOSE(SAP_Spreadsheet!$G$643:$BN$643))</f>
        <v>0</v>
      </c>
      <c r="Q65" s="496">
        <f t="array" aca="1" ref="Q65" ca="1">SUMPRODUCT(Q$74:Q$133,TRANSPOSE(SAP_Spreadsheet!$G$643:$BN$643))</f>
        <v>0</v>
      </c>
      <c r="R65" s="496">
        <f t="array" aca="1" ref="R65" ca="1">SUMPRODUCT(R$74:R$133,TRANSPOSE(SAP_Spreadsheet!$G$643:$BN$643))</f>
        <v>0</v>
      </c>
      <c r="S65" s="496">
        <f t="array" aca="1" ref="S65" ca="1">SUMPRODUCT(S$74:S$133,TRANSPOSE(SAP_Spreadsheet!$G$643:$BN$643))</f>
        <v>0</v>
      </c>
      <c r="T65" s="496">
        <f t="array" aca="1" ref="T65" ca="1">SUMPRODUCT(T$74:T$133,TRANSPOSE(SAP_Spreadsheet!$G$643:$BN$643))</f>
        <v>0</v>
      </c>
      <c r="U65" s="496">
        <f t="array" aca="1" ref="U65" ca="1">SUMPRODUCT(U$74:U$133,TRANSPOSE(SAP_Spreadsheet!$G$643:$BN$643))</f>
        <v>0</v>
      </c>
      <c r="V65" s="496">
        <f t="array" aca="1" ref="V65" ca="1">SUMPRODUCT(V$74:V$133,TRANSPOSE(SAP_Spreadsheet!$G$643:$BN$643))</f>
        <v>0</v>
      </c>
      <c r="W65" s="496">
        <f t="array" aca="1" ref="W65" ca="1">SUMPRODUCT(W$74:W$133,TRANSPOSE(SAP_Spreadsheet!$G$643:$BN$643))</f>
        <v>0</v>
      </c>
      <c r="X65" s="496">
        <f t="array" aca="1" ref="X65" ca="1">SUMPRODUCT(X$74:X$133,TRANSPOSE(SAP_Spreadsheet!$G$643:$BN$643))</f>
        <v>0</v>
      </c>
      <c r="Y65" s="496">
        <f t="array" aca="1" ref="Y65" ca="1">SUMPRODUCT(Y$74:Y$133,TRANSPOSE(SAP_Spreadsheet!$G$643:$BN$643))</f>
        <v>0</v>
      </c>
      <c r="Z65" s="496">
        <f t="array" aca="1" ref="Z65" ca="1">SUMPRODUCT(Z$74:Z$133,TRANSPOSE(SAP_Spreadsheet!$G$643:$BN$643))</f>
        <v>0</v>
      </c>
      <c r="AA65" s="496">
        <f t="array" aca="1" ref="AA65" ca="1">SUMPRODUCT(AA$74:AA$133,TRANSPOSE(SAP_Spreadsheet!$G$643:$BN$643))</f>
        <v>0</v>
      </c>
      <c r="AB65" s="496">
        <f t="array" aca="1" ref="AB65" ca="1">SUMPRODUCT(AB$74:AB$133,TRANSPOSE(SAP_Spreadsheet!$G$643:$BN$643))</f>
        <v>0</v>
      </c>
      <c r="AC65" s="496">
        <f t="array" aca="1" ref="AC65" ca="1">SUMPRODUCT(AC$74:AC$133,TRANSPOSE(SAP_Spreadsheet!$G$643:$BN$643))</f>
        <v>0</v>
      </c>
      <c r="AD65" s="496">
        <f t="array" aca="1" ref="AD65" ca="1">SUMPRODUCT(AD$74:AD$133,TRANSPOSE(SAP_Spreadsheet!$G$643:$BN$643))</f>
        <v>0</v>
      </c>
      <c r="AE65" s="496">
        <f t="array" aca="1" ref="AE65" ca="1">SUMPRODUCT(AE$74:AE$133,TRANSPOSE(SAP_Spreadsheet!$G$643:$BN$643))</f>
        <v>0</v>
      </c>
      <c r="AF65" s="496">
        <f t="array" aca="1" ref="AF65" ca="1">SUMPRODUCT(AF$74:AF$133,TRANSPOSE(SAP_Spreadsheet!$G$643:$BN$643))</f>
        <v>0</v>
      </c>
      <c r="AG65" s="496">
        <f t="array" aca="1" ref="AG65" ca="1">SUMPRODUCT(AG$74:AG$133,TRANSPOSE(SAP_Spreadsheet!$G$643:$BN$643))</f>
        <v>0</v>
      </c>
      <c r="AH65" s="496">
        <f t="array" aca="1" ref="AH65" ca="1">SUMPRODUCT(AH$74:AH$133,TRANSPOSE(SAP_Spreadsheet!$G$643:$BN$643))</f>
        <v>0</v>
      </c>
      <c r="AI65" s="496">
        <f t="array" aca="1" ref="AI65" ca="1">SUMPRODUCT(AI$74:AI$133,TRANSPOSE(SAP_Spreadsheet!$G$643:$BN$643))</f>
        <v>0</v>
      </c>
      <c r="AJ65" s="496">
        <f t="array" aca="1" ref="AJ65" ca="1">SUMPRODUCT(AJ$74:AJ$133,TRANSPOSE(SAP_Spreadsheet!$G$643:$BN$643))</f>
        <v>0</v>
      </c>
      <c r="AK65" s="496">
        <f t="array" aca="1" ref="AK65" ca="1">SUMPRODUCT(AK$74:AK$133,TRANSPOSE(SAP_Spreadsheet!$G$643:$BN$643))</f>
        <v>0</v>
      </c>
      <c r="AL65" s="496">
        <f t="array" aca="1" ref="AL65" ca="1">SUMPRODUCT(AL$74:AL$133,TRANSPOSE(SAP_Spreadsheet!$G$643:$BN$643))</f>
        <v>0</v>
      </c>
      <c r="AM65" s="496">
        <f t="array" aca="1" ref="AM65" ca="1">SUMPRODUCT(AM$74:AM$133,TRANSPOSE(SAP_Spreadsheet!$G$643:$BN$643))</f>
        <v>0</v>
      </c>
      <c r="AN65" s="496">
        <f t="array" aca="1" ref="AN65" ca="1">SUMPRODUCT(AN$74:AN$133,TRANSPOSE(SAP_Spreadsheet!$G$643:$BN$643))</f>
        <v>0</v>
      </c>
      <c r="AO65" s="496">
        <f t="array" aca="1" ref="AO65" ca="1">SUMPRODUCT(AO$74:AO$133,TRANSPOSE(SAP_Spreadsheet!$G$643:$BN$643))</f>
        <v>0</v>
      </c>
      <c r="AP65" s="496">
        <f t="array" aca="1" ref="AP65" ca="1">SUMPRODUCT(AP$74:AP$133,TRANSPOSE(SAP_Spreadsheet!$G$643:$BN$643))</f>
        <v>0</v>
      </c>
      <c r="AQ65" s="496">
        <f t="array" aca="1" ref="AQ65" ca="1">SUMPRODUCT(AQ$74:AQ$133,TRANSPOSE(SAP_Spreadsheet!$G$643:$BN$643))</f>
        <v>0</v>
      </c>
      <c r="AR65" s="496">
        <f t="array" aca="1" ref="AR65" ca="1">SUMPRODUCT(AR$74:AR$133,TRANSPOSE(SAP_Spreadsheet!$G$643:$BN$643))</f>
        <v>0</v>
      </c>
      <c r="AS65" s="496">
        <f t="array" aca="1" ref="AS65" ca="1">SUMPRODUCT(AS$74:AS$133,TRANSPOSE(SAP_Spreadsheet!$G$643:$BN$643))</f>
        <v>0</v>
      </c>
      <c r="AT65" s="496">
        <f t="array" aca="1" ref="AT65" ca="1">SUMPRODUCT(AT$74:AT$133,TRANSPOSE(SAP_Spreadsheet!$G$643:$BN$643))</f>
        <v>0</v>
      </c>
      <c r="AU65" s="496">
        <f t="array" aca="1" ref="AU65" ca="1">SUMPRODUCT(AU$74:AU$133,TRANSPOSE(SAP_Spreadsheet!$G$643:$BN$643))</f>
        <v>0</v>
      </c>
      <c r="AV65" s="496">
        <f t="array" aca="1" ref="AV65" ca="1">SUMPRODUCT(AV$74:AV$133,TRANSPOSE(SAP_Spreadsheet!$G$643:$BN$643))</f>
        <v>0</v>
      </c>
      <c r="AW65" s="496">
        <f t="array" aca="1" ref="AW65" ca="1">SUMPRODUCT(AW$74:AW$133,TRANSPOSE(SAP_Spreadsheet!$G$643:$BN$643))</f>
        <v>0</v>
      </c>
      <c r="AX65" s="496">
        <f t="array" aca="1" ref="AX65" ca="1">SUMPRODUCT(AX$74:AX$133,TRANSPOSE(SAP_Spreadsheet!$G$643:$BN$643))</f>
        <v>0</v>
      </c>
      <c r="AY65" s="496">
        <f t="array" aca="1" ref="AY65" ca="1">SUMPRODUCT(AY$74:AY$133,TRANSPOSE(SAP_Spreadsheet!$G$643:$BN$643))</f>
        <v>0</v>
      </c>
      <c r="AZ65" s="496">
        <f t="array" aca="1" ref="AZ65" ca="1">SUMPRODUCT(AZ$74:AZ$133,TRANSPOSE(SAP_Spreadsheet!$G$643:$BN$643))</f>
        <v>0</v>
      </c>
      <c r="BA65" s="496">
        <f t="array" aca="1" ref="BA65" ca="1">SUMPRODUCT(BA$74:BA$133,TRANSPOSE(SAP_Spreadsheet!$G$643:$BN$643))</f>
        <v>0</v>
      </c>
      <c r="BB65" s="496">
        <f t="array" aca="1" ref="BB65" ca="1">SUMPRODUCT(BB$74:BB$133,TRANSPOSE(SAP_Spreadsheet!$G$643:$BN$643))</f>
        <v>0</v>
      </c>
      <c r="BC65" s="496">
        <f t="array" aca="1" ref="BC65" ca="1">SUMPRODUCT(BC$74:BC$133,TRANSPOSE(SAP_Spreadsheet!$G$643:$BN$643))</f>
        <v>0</v>
      </c>
      <c r="BD65" s="496">
        <f t="array" aca="1" ref="BD65" ca="1">SUMPRODUCT(BD$74:BD$133,TRANSPOSE(SAP_Spreadsheet!$G$643:$BN$643))</f>
        <v>0</v>
      </c>
      <c r="BE65" s="496">
        <f t="array" aca="1" ref="BE65" ca="1">SUMPRODUCT(BE$74:BE$133,TRANSPOSE(SAP_Spreadsheet!$G$643:$BN$643))</f>
        <v>0</v>
      </c>
      <c r="BF65" s="496">
        <f t="array" aca="1" ref="BF65" ca="1">SUMPRODUCT(BF$74:BF$133,TRANSPOSE(SAP_Spreadsheet!$G$643:$BN$643))</f>
        <v>0</v>
      </c>
      <c r="BG65" s="496">
        <f t="array" aca="1" ref="BG65" ca="1">SUMPRODUCT(BG$74:BG$133,TRANSPOSE(SAP_Spreadsheet!$G$643:$BN$643))</f>
        <v>0</v>
      </c>
      <c r="BH65" s="496">
        <f t="array" aca="1" ref="BH65" ca="1">SUMPRODUCT(BH$74:BH$133,TRANSPOSE(SAP_Spreadsheet!$G$643:$BN$643))</f>
        <v>0</v>
      </c>
      <c r="BI65" s="496">
        <f t="array" aca="1" ref="BI65" ca="1">SUMPRODUCT(BI$74:BI$133,TRANSPOSE(SAP_Spreadsheet!$G$643:$BN$643))</f>
        <v>0</v>
      </c>
      <c r="BJ65" s="496">
        <f t="array" aca="1" ref="BJ65" ca="1">SUMPRODUCT(BJ$74:BJ$133,TRANSPOSE(SAP_Spreadsheet!$G$643:$BN$643))</f>
        <v>0</v>
      </c>
      <c r="BK65" s="488"/>
    </row>
    <row r="66" spans="1:63" s="489" customFormat="1" x14ac:dyDescent="0.15">
      <c r="B66" s="489" t="s">
        <v>417</v>
      </c>
      <c r="C66" s="496">
        <f t="array" aca="1" ref="C66" ca="1">SUMPRODUCT(C$74:C$133,TRANSPOSE(SAP_Spreadsheet!$G$644:$BN$644))</f>
        <v>0</v>
      </c>
      <c r="D66" s="496">
        <f t="array" aca="1" ref="D66" ca="1">SUMPRODUCT(D$74:D$133,TRANSPOSE(SAP_Spreadsheet!$G$644:$BN$644))</f>
        <v>0</v>
      </c>
      <c r="E66" s="496">
        <f t="array" aca="1" ref="E66" ca="1">SUMPRODUCT(E$74:E$133,TRANSPOSE(SAP_Spreadsheet!$G$644:$BN$644))</f>
        <v>0</v>
      </c>
      <c r="F66" s="496">
        <f t="array" aca="1" ref="F66" ca="1">SUMPRODUCT(F$74:F$133,TRANSPOSE(SAP_Spreadsheet!$G$644:$BN$644))</f>
        <v>0</v>
      </c>
      <c r="G66" s="496">
        <f t="array" aca="1" ref="G66" ca="1">SUMPRODUCT(G$74:G$133,TRANSPOSE(SAP_Spreadsheet!$G$644:$BN$644))</f>
        <v>0</v>
      </c>
      <c r="H66" s="496">
        <f t="array" aca="1" ref="H66" ca="1">SUMPRODUCT(H$74:H$133,TRANSPOSE(SAP_Spreadsheet!$G$644:$BN$644))</f>
        <v>0</v>
      </c>
      <c r="I66" s="496">
        <f t="array" aca="1" ref="I66" ca="1">SUMPRODUCT(I$74:I$133,TRANSPOSE(SAP_Spreadsheet!$G$644:$BN$644))</f>
        <v>0</v>
      </c>
      <c r="J66" s="496">
        <f t="array" aca="1" ref="J66" ca="1">SUMPRODUCT(J$74:J$133,TRANSPOSE(SAP_Spreadsheet!$G$644:$BN$644))</f>
        <v>0</v>
      </c>
      <c r="K66" s="496">
        <f t="array" aca="1" ref="K66" ca="1">SUMPRODUCT(K$74:K$133,TRANSPOSE(SAP_Spreadsheet!$G$644:$BN$644))</f>
        <v>0</v>
      </c>
      <c r="L66" s="496">
        <f t="array" aca="1" ref="L66" ca="1">SUMPRODUCT(L$74:L$133,TRANSPOSE(SAP_Spreadsheet!$G$644:$BN$644))</f>
        <v>0</v>
      </c>
      <c r="M66" s="496">
        <f t="array" aca="1" ref="M66" ca="1">SUMPRODUCT(M$74:M$133,TRANSPOSE(SAP_Spreadsheet!$G$644:$BN$644))</f>
        <v>0</v>
      </c>
      <c r="N66" s="496">
        <f t="array" aca="1" ref="N66" ca="1">SUMPRODUCT(N$74:N$133,TRANSPOSE(SAP_Spreadsheet!$G$644:$BN$644))</f>
        <v>0</v>
      </c>
      <c r="O66" s="496">
        <f t="array" aca="1" ref="O66" ca="1">SUMPRODUCT(O$74:O$133,TRANSPOSE(SAP_Spreadsheet!$G$644:$BN$644))</f>
        <v>0</v>
      </c>
      <c r="P66" s="496">
        <f t="array" aca="1" ref="P66" ca="1">SUMPRODUCT(P$74:P$133,TRANSPOSE(SAP_Spreadsheet!$G$644:$BN$644))</f>
        <v>0</v>
      </c>
      <c r="Q66" s="496">
        <f t="array" aca="1" ref="Q66" ca="1">SUMPRODUCT(Q$74:Q$133,TRANSPOSE(SAP_Spreadsheet!$G$644:$BN$644))</f>
        <v>0</v>
      </c>
      <c r="R66" s="496">
        <f t="array" aca="1" ref="R66" ca="1">SUMPRODUCT(R$74:R$133,TRANSPOSE(SAP_Spreadsheet!$G$644:$BN$644))</f>
        <v>0</v>
      </c>
      <c r="S66" s="496">
        <f t="array" aca="1" ref="S66" ca="1">SUMPRODUCT(S$74:S$133,TRANSPOSE(SAP_Spreadsheet!$G$644:$BN$644))</f>
        <v>0</v>
      </c>
      <c r="T66" s="496">
        <f t="array" aca="1" ref="T66" ca="1">SUMPRODUCT(T$74:T$133,TRANSPOSE(SAP_Spreadsheet!$G$644:$BN$644))</f>
        <v>0</v>
      </c>
      <c r="U66" s="496">
        <f t="array" aca="1" ref="U66" ca="1">SUMPRODUCT(U$74:U$133,TRANSPOSE(SAP_Spreadsheet!$G$644:$BN$644))</f>
        <v>0</v>
      </c>
      <c r="V66" s="496">
        <f t="array" aca="1" ref="V66" ca="1">SUMPRODUCT(V$74:V$133,TRANSPOSE(SAP_Spreadsheet!$G$644:$BN$644))</f>
        <v>0</v>
      </c>
      <c r="W66" s="496">
        <f t="array" aca="1" ref="W66" ca="1">SUMPRODUCT(W$74:W$133,TRANSPOSE(SAP_Spreadsheet!$G$644:$BN$644))</f>
        <v>0</v>
      </c>
      <c r="X66" s="496">
        <f t="array" aca="1" ref="X66" ca="1">SUMPRODUCT(X$74:X$133,TRANSPOSE(SAP_Spreadsheet!$G$644:$BN$644))</f>
        <v>0</v>
      </c>
      <c r="Y66" s="496">
        <f t="array" aca="1" ref="Y66" ca="1">SUMPRODUCT(Y$74:Y$133,TRANSPOSE(SAP_Spreadsheet!$G$644:$BN$644))</f>
        <v>0</v>
      </c>
      <c r="Z66" s="496">
        <f t="array" aca="1" ref="Z66" ca="1">SUMPRODUCT(Z$74:Z$133,TRANSPOSE(SAP_Spreadsheet!$G$644:$BN$644))</f>
        <v>0</v>
      </c>
      <c r="AA66" s="496">
        <f t="array" aca="1" ref="AA66" ca="1">SUMPRODUCT(AA$74:AA$133,TRANSPOSE(SAP_Spreadsheet!$G$644:$BN$644))</f>
        <v>0</v>
      </c>
      <c r="AB66" s="496">
        <f t="array" aca="1" ref="AB66" ca="1">SUMPRODUCT(AB$74:AB$133,TRANSPOSE(SAP_Spreadsheet!$G$644:$BN$644))</f>
        <v>0</v>
      </c>
      <c r="AC66" s="496">
        <f t="array" aca="1" ref="AC66" ca="1">SUMPRODUCT(AC$74:AC$133,TRANSPOSE(SAP_Spreadsheet!$G$644:$BN$644))</f>
        <v>0</v>
      </c>
      <c r="AD66" s="496">
        <f t="array" aca="1" ref="AD66" ca="1">SUMPRODUCT(AD$74:AD$133,TRANSPOSE(SAP_Spreadsheet!$G$644:$BN$644))</f>
        <v>0</v>
      </c>
      <c r="AE66" s="496">
        <f t="array" aca="1" ref="AE66" ca="1">SUMPRODUCT(AE$74:AE$133,TRANSPOSE(SAP_Spreadsheet!$G$644:$BN$644))</f>
        <v>0</v>
      </c>
      <c r="AF66" s="496">
        <f t="array" aca="1" ref="AF66" ca="1">SUMPRODUCT(AF$74:AF$133,TRANSPOSE(SAP_Spreadsheet!$G$644:$BN$644))</f>
        <v>0</v>
      </c>
      <c r="AG66" s="496">
        <f t="array" aca="1" ref="AG66" ca="1">SUMPRODUCT(AG$74:AG$133,TRANSPOSE(SAP_Spreadsheet!$G$644:$BN$644))</f>
        <v>0</v>
      </c>
      <c r="AH66" s="496">
        <f t="array" aca="1" ref="AH66" ca="1">SUMPRODUCT(AH$74:AH$133,TRANSPOSE(SAP_Spreadsheet!$G$644:$BN$644))</f>
        <v>0</v>
      </c>
      <c r="AI66" s="496">
        <f t="array" aca="1" ref="AI66" ca="1">SUMPRODUCT(AI$74:AI$133,TRANSPOSE(SAP_Spreadsheet!$G$644:$BN$644))</f>
        <v>0</v>
      </c>
      <c r="AJ66" s="496">
        <f t="array" aca="1" ref="AJ66" ca="1">SUMPRODUCT(AJ$74:AJ$133,TRANSPOSE(SAP_Spreadsheet!$G$644:$BN$644))</f>
        <v>0</v>
      </c>
      <c r="AK66" s="496">
        <f t="array" aca="1" ref="AK66" ca="1">SUMPRODUCT(AK$74:AK$133,TRANSPOSE(SAP_Spreadsheet!$G$644:$BN$644))</f>
        <v>0</v>
      </c>
      <c r="AL66" s="496">
        <f t="array" aca="1" ref="AL66" ca="1">SUMPRODUCT(AL$74:AL$133,TRANSPOSE(SAP_Spreadsheet!$G$644:$BN$644))</f>
        <v>0</v>
      </c>
      <c r="AM66" s="496">
        <f t="array" aca="1" ref="AM66" ca="1">SUMPRODUCT(AM$74:AM$133,TRANSPOSE(SAP_Spreadsheet!$G$644:$BN$644))</f>
        <v>0</v>
      </c>
      <c r="AN66" s="496">
        <f t="array" aca="1" ref="AN66" ca="1">SUMPRODUCT(AN$74:AN$133,TRANSPOSE(SAP_Spreadsheet!$G$644:$BN$644))</f>
        <v>0</v>
      </c>
      <c r="AO66" s="496">
        <f t="array" aca="1" ref="AO66" ca="1">SUMPRODUCT(AO$74:AO$133,TRANSPOSE(SAP_Spreadsheet!$G$644:$BN$644))</f>
        <v>0</v>
      </c>
      <c r="AP66" s="496">
        <f t="array" aca="1" ref="AP66" ca="1">SUMPRODUCT(AP$74:AP$133,TRANSPOSE(SAP_Spreadsheet!$G$644:$BN$644))</f>
        <v>0</v>
      </c>
      <c r="AQ66" s="496">
        <f t="array" aca="1" ref="AQ66" ca="1">SUMPRODUCT(AQ$74:AQ$133,TRANSPOSE(SAP_Spreadsheet!$G$644:$BN$644))</f>
        <v>0</v>
      </c>
      <c r="AR66" s="496">
        <f t="array" aca="1" ref="AR66" ca="1">SUMPRODUCT(AR$74:AR$133,TRANSPOSE(SAP_Spreadsheet!$G$644:$BN$644))</f>
        <v>0</v>
      </c>
      <c r="AS66" s="496">
        <f t="array" aca="1" ref="AS66" ca="1">SUMPRODUCT(AS$74:AS$133,TRANSPOSE(SAP_Spreadsheet!$G$644:$BN$644))</f>
        <v>0</v>
      </c>
      <c r="AT66" s="496">
        <f t="array" aca="1" ref="AT66" ca="1">SUMPRODUCT(AT$74:AT$133,TRANSPOSE(SAP_Spreadsheet!$G$644:$BN$644))</f>
        <v>0</v>
      </c>
      <c r="AU66" s="496">
        <f t="array" aca="1" ref="AU66" ca="1">SUMPRODUCT(AU$74:AU$133,TRANSPOSE(SAP_Spreadsheet!$G$644:$BN$644))</f>
        <v>0</v>
      </c>
      <c r="AV66" s="496">
        <f t="array" aca="1" ref="AV66" ca="1">SUMPRODUCT(AV$74:AV$133,TRANSPOSE(SAP_Spreadsheet!$G$644:$BN$644))</f>
        <v>0</v>
      </c>
      <c r="AW66" s="496">
        <f t="array" aca="1" ref="AW66" ca="1">SUMPRODUCT(AW$74:AW$133,TRANSPOSE(SAP_Spreadsheet!$G$644:$BN$644))</f>
        <v>0</v>
      </c>
      <c r="AX66" s="496">
        <f t="array" aca="1" ref="AX66" ca="1">SUMPRODUCT(AX$74:AX$133,TRANSPOSE(SAP_Spreadsheet!$G$644:$BN$644))</f>
        <v>0</v>
      </c>
      <c r="AY66" s="496">
        <f t="array" aca="1" ref="AY66" ca="1">SUMPRODUCT(AY$74:AY$133,TRANSPOSE(SAP_Spreadsheet!$G$644:$BN$644))</f>
        <v>0</v>
      </c>
      <c r="AZ66" s="496">
        <f t="array" aca="1" ref="AZ66" ca="1">SUMPRODUCT(AZ$74:AZ$133,TRANSPOSE(SAP_Spreadsheet!$G$644:$BN$644))</f>
        <v>0</v>
      </c>
      <c r="BA66" s="496">
        <f t="array" aca="1" ref="BA66" ca="1">SUMPRODUCT(BA$74:BA$133,TRANSPOSE(SAP_Spreadsheet!$G$644:$BN$644))</f>
        <v>0</v>
      </c>
      <c r="BB66" s="496">
        <f t="array" aca="1" ref="BB66" ca="1">SUMPRODUCT(BB$74:BB$133,TRANSPOSE(SAP_Spreadsheet!$G$644:$BN$644))</f>
        <v>0</v>
      </c>
      <c r="BC66" s="496">
        <f t="array" aca="1" ref="BC66" ca="1">SUMPRODUCT(BC$74:BC$133,TRANSPOSE(SAP_Spreadsheet!$G$644:$BN$644))</f>
        <v>0</v>
      </c>
      <c r="BD66" s="496">
        <f t="array" aca="1" ref="BD66" ca="1">SUMPRODUCT(BD$74:BD$133,TRANSPOSE(SAP_Spreadsheet!$G$644:$BN$644))</f>
        <v>0</v>
      </c>
      <c r="BE66" s="496">
        <f t="array" aca="1" ref="BE66" ca="1">SUMPRODUCT(BE$74:BE$133,TRANSPOSE(SAP_Spreadsheet!$G$644:$BN$644))</f>
        <v>0</v>
      </c>
      <c r="BF66" s="496">
        <f t="array" aca="1" ref="BF66" ca="1">SUMPRODUCT(BF$74:BF$133,TRANSPOSE(SAP_Spreadsheet!$G$644:$BN$644))</f>
        <v>0</v>
      </c>
      <c r="BG66" s="496">
        <f t="array" aca="1" ref="BG66" ca="1">SUMPRODUCT(BG$74:BG$133,TRANSPOSE(SAP_Spreadsheet!$G$644:$BN$644))</f>
        <v>0</v>
      </c>
      <c r="BH66" s="496">
        <f t="array" aca="1" ref="BH66" ca="1">SUMPRODUCT(BH$74:BH$133,TRANSPOSE(SAP_Spreadsheet!$G$644:$BN$644))</f>
        <v>0</v>
      </c>
      <c r="BI66" s="496">
        <f t="array" aca="1" ref="BI66" ca="1">SUMPRODUCT(BI$74:BI$133,TRANSPOSE(SAP_Spreadsheet!$G$644:$BN$644))</f>
        <v>0</v>
      </c>
      <c r="BJ66" s="496">
        <f t="array" aca="1" ref="BJ66" ca="1">SUMPRODUCT(BJ$74:BJ$133,TRANSPOSE(SAP_Spreadsheet!$G$644:$BN$644))</f>
        <v>0</v>
      </c>
      <c r="BK66" s="488"/>
    </row>
    <row r="67" spans="1:63" s="489" customFormat="1" x14ac:dyDescent="0.15">
      <c r="B67" s="489" t="s">
        <v>491</v>
      </c>
      <c r="C67" s="496" cm="1">
        <f t="array" aca="1" ref="C67" ca="1">SUMPRODUCT(C$74:C$133,TRANSPOSE(SAP_Spreadsheet!$G$645:$BN$645))</f>
        <v>0</v>
      </c>
      <c r="D67" s="496" cm="1">
        <f t="array" aca="1" ref="D67" ca="1">SUMPRODUCT(D$74:D$133,TRANSPOSE(SAP_Spreadsheet!$G$645:$BN$645))</f>
        <v>0</v>
      </c>
      <c r="E67" s="496" cm="1">
        <f t="array" aca="1" ref="E67" ca="1">SUMPRODUCT(E$74:E$133,TRANSPOSE(SAP_Spreadsheet!$G$645:$BN$645))</f>
        <v>0</v>
      </c>
      <c r="F67" s="496" cm="1">
        <f t="array" aca="1" ref="F67" ca="1">SUMPRODUCT(F$74:F$133,TRANSPOSE(SAP_Spreadsheet!$G$645:$BN$645))</f>
        <v>0</v>
      </c>
      <c r="G67" s="496" cm="1">
        <f t="array" aca="1" ref="G67" ca="1">SUMPRODUCT(G$74:G$133,TRANSPOSE(SAP_Spreadsheet!$G$645:$BN$645))</f>
        <v>0</v>
      </c>
      <c r="H67" s="496" cm="1">
        <f t="array" aca="1" ref="H67" ca="1">SUMPRODUCT(H$74:H$133,TRANSPOSE(SAP_Spreadsheet!$G$645:$BN$645))</f>
        <v>0</v>
      </c>
      <c r="I67" s="496" cm="1">
        <f t="array" aca="1" ref="I67" ca="1">SUMPRODUCT(I$74:I$133,TRANSPOSE(SAP_Spreadsheet!$G$645:$BN$645))</f>
        <v>0</v>
      </c>
      <c r="J67" s="496" cm="1">
        <f t="array" aca="1" ref="J67" ca="1">SUMPRODUCT(J$74:J$133,TRANSPOSE(SAP_Spreadsheet!$G$645:$BN$645))</f>
        <v>0</v>
      </c>
      <c r="K67" s="496" cm="1">
        <f t="array" aca="1" ref="K67" ca="1">SUMPRODUCT(K$74:K$133,TRANSPOSE(SAP_Spreadsheet!$G$645:$BN$645))</f>
        <v>0</v>
      </c>
      <c r="L67" s="496" cm="1">
        <f t="array" aca="1" ref="L67" ca="1">SUMPRODUCT(L$74:L$133,TRANSPOSE(SAP_Spreadsheet!$G$645:$BN$645))</f>
        <v>0</v>
      </c>
      <c r="M67" s="496" cm="1">
        <f t="array" aca="1" ref="M67" ca="1">SUMPRODUCT(M$74:M$133,TRANSPOSE(SAP_Spreadsheet!$G$645:$BN$645))</f>
        <v>0</v>
      </c>
      <c r="N67" s="496" cm="1">
        <f t="array" aca="1" ref="N67" ca="1">SUMPRODUCT(N$74:N$133,TRANSPOSE(SAP_Spreadsheet!$G$645:$BN$645))</f>
        <v>0</v>
      </c>
      <c r="O67" s="496" cm="1">
        <f t="array" aca="1" ref="O67" ca="1">SUMPRODUCT(O$74:O$133,TRANSPOSE(SAP_Spreadsheet!$G$645:$BN$645))</f>
        <v>0</v>
      </c>
      <c r="P67" s="496" cm="1">
        <f t="array" aca="1" ref="P67" ca="1">SUMPRODUCT(P$74:P$133,TRANSPOSE(SAP_Spreadsheet!$G$645:$BN$645))</f>
        <v>0</v>
      </c>
      <c r="Q67" s="496" cm="1">
        <f t="array" aca="1" ref="Q67" ca="1">SUMPRODUCT(Q$74:Q$133,TRANSPOSE(SAP_Spreadsheet!$G$645:$BN$645))</f>
        <v>0</v>
      </c>
      <c r="R67" s="496" cm="1">
        <f t="array" aca="1" ref="R67" ca="1">SUMPRODUCT(R$74:R$133,TRANSPOSE(SAP_Spreadsheet!$G$645:$BN$645))</f>
        <v>0</v>
      </c>
      <c r="S67" s="496" cm="1">
        <f t="array" aca="1" ref="S67" ca="1">SUMPRODUCT(S$74:S$133,TRANSPOSE(SAP_Spreadsheet!$G$645:$BN$645))</f>
        <v>0</v>
      </c>
      <c r="T67" s="496" cm="1">
        <f t="array" aca="1" ref="T67" ca="1">SUMPRODUCT(T$74:T$133,TRANSPOSE(SAP_Spreadsheet!$G$645:$BN$645))</f>
        <v>0</v>
      </c>
      <c r="U67" s="496" cm="1">
        <f t="array" aca="1" ref="U67" ca="1">SUMPRODUCT(U$74:U$133,TRANSPOSE(SAP_Spreadsheet!$G$645:$BN$645))</f>
        <v>0</v>
      </c>
      <c r="V67" s="496" cm="1">
        <f t="array" aca="1" ref="V67" ca="1">SUMPRODUCT(V$74:V$133,TRANSPOSE(SAP_Spreadsheet!$G$645:$BN$645))</f>
        <v>0</v>
      </c>
      <c r="W67" s="496" cm="1">
        <f t="array" aca="1" ref="W67" ca="1">SUMPRODUCT(W$74:W$133,TRANSPOSE(SAP_Spreadsheet!$G$645:$BN$645))</f>
        <v>0</v>
      </c>
      <c r="X67" s="496" cm="1">
        <f t="array" aca="1" ref="X67" ca="1">SUMPRODUCT(X$74:X$133,TRANSPOSE(SAP_Spreadsheet!$G$645:$BN$645))</f>
        <v>0</v>
      </c>
      <c r="Y67" s="496" cm="1">
        <f t="array" aca="1" ref="Y67" ca="1">SUMPRODUCT(Y$74:Y$133,TRANSPOSE(SAP_Spreadsheet!$G$645:$BN$645))</f>
        <v>0</v>
      </c>
      <c r="Z67" s="496" cm="1">
        <f t="array" aca="1" ref="Z67" ca="1">SUMPRODUCT(Z$74:Z$133,TRANSPOSE(SAP_Spreadsheet!$G$645:$BN$645))</f>
        <v>0</v>
      </c>
      <c r="AA67" s="496" cm="1">
        <f t="array" aca="1" ref="AA67" ca="1">SUMPRODUCT(AA$74:AA$133,TRANSPOSE(SAP_Spreadsheet!$G$645:$BN$645))</f>
        <v>0</v>
      </c>
      <c r="AB67" s="496" cm="1">
        <f t="array" aca="1" ref="AB67" ca="1">SUMPRODUCT(AB$74:AB$133,TRANSPOSE(SAP_Spreadsheet!$G$645:$BN$645))</f>
        <v>0</v>
      </c>
      <c r="AC67" s="496" cm="1">
        <f t="array" aca="1" ref="AC67" ca="1">SUMPRODUCT(AC$74:AC$133,TRANSPOSE(SAP_Spreadsheet!$G$645:$BN$645))</f>
        <v>0</v>
      </c>
      <c r="AD67" s="496" cm="1">
        <f t="array" aca="1" ref="AD67" ca="1">SUMPRODUCT(AD$74:AD$133,TRANSPOSE(SAP_Spreadsheet!$G$645:$BN$645))</f>
        <v>0</v>
      </c>
      <c r="AE67" s="496" cm="1">
        <f t="array" aca="1" ref="AE67" ca="1">SUMPRODUCT(AE$74:AE$133,TRANSPOSE(SAP_Spreadsheet!$G$645:$BN$645))</f>
        <v>0</v>
      </c>
      <c r="AF67" s="496" cm="1">
        <f t="array" aca="1" ref="AF67" ca="1">SUMPRODUCT(AF$74:AF$133,TRANSPOSE(SAP_Spreadsheet!$G$645:$BN$645))</f>
        <v>0</v>
      </c>
      <c r="AG67" s="496" cm="1">
        <f t="array" aca="1" ref="AG67" ca="1">SUMPRODUCT(AG$74:AG$133,TRANSPOSE(SAP_Spreadsheet!$G$645:$BN$645))</f>
        <v>0</v>
      </c>
      <c r="AH67" s="496" cm="1">
        <f t="array" aca="1" ref="AH67" ca="1">SUMPRODUCT(AH$74:AH$133,TRANSPOSE(SAP_Spreadsheet!$G$645:$BN$645))</f>
        <v>0</v>
      </c>
      <c r="AI67" s="496" cm="1">
        <f t="array" aca="1" ref="AI67" ca="1">SUMPRODUCT(AI$74:AI$133,TRANSPOSE(SAP_Spreadsheet!$G$645:$BN$645))</f>
        <v>0</v>
      </c>
      <c r="AJ67" s="496" cm="1">
        <f t="array" aca="1" ref="AJ67" ca="1">SUMPRODUCT(AJ$74:AJ$133,TRANSPOSE(SAP_Spreadsheet!$G$645:$BN$645))</f>
        <v>0</v>
      </c>
      <c r="AK67" s="496" cm="1">
        <f t="array" aca="1" ref="AK67" ca="1">SUMPRODUCT(AK$74:AK$133,TRANSPOSE(SAP_Spreadsheet!$G$645:$BN$645))</f>
        <v>0</v>
      </c>
      <c r="AL67" s="496" cm="1">
        <f t="array" aca="1" ref="AL67" ca="1">SUMPRODUCT(AL$74:AL$133,TRANSPOSE(SAP_Spreadsheet!$G$645:$BN$645))</f>
        <v>0</v>
      </c>
      <c r="AM67" s="496" cm="1">
        <f t="array" aca="1" ref="AM67" ca="1">SUMPRODUCT(AM$74:AM$133,TRANSPOSE(SAP_Spreadsheet!$G$645:$BN$645))</f>
        <v>0</v>
      </c>
      <c r="AN67" s="496" cm="1">
        <f t="array" aca="1" ref="AN67" ca="1">SUMPRODUCT(AN$74:AN$133,TRANSPOSE(SAP_Spreadsheet!$G$645:$BN$645))</f>
        <v>0</v>
      </c>
      <c r="AO67" s="496" cm="1">
        <f t="array" aca="1" ref="AO67" ca="1">SUMPRODUCT(AO$74:AO$133,TRANSPOSE(SAP_Spreadsheet!$G$645:$BN$645))</f>
        <v>0</v>
      </c>
      <c r="AP67" s="496" cm="1">
        <f t="array" aca="1" ref="AP67" ca="1">SUMPRODUCT(AP$74:AP$133,TRANSPOSE(SAP_Spreadsheet!$G$645:$BN$645))</f>
        <v>0</v>
      </c>
      <c r="AQ67" s="496" cm="1">
        <f t="array" aca="1" ref="AQ67" ca="1">SUMPRODUCT(AQ$74:AQ$133,TRANSPOSE(SAP_Spreadsheet!$G$645:$BN$645))</f>
        <v>0</v>
      </c>
      <c r="AR67" s="496" cm="1">
        <f t="array" aca="1" ref="AR67" ca="1">SUMPRODUCT(AR$74:AR$133,TRANSPOSE(SAP_Spreadsheet!$G$645:$BN$645))</f>
        <v>0</v>
      </c>
      <c r="AS67" s="496" cm="1">
        <f t="array" aca="1" ref="AS67" ca="1">SUMPRODUCT(AS$74:AS$133,TRANSPOSE(SAP_Spreadsheet!$G$645:$BN$645))</f>
        <v>0</v>
      </c>
      <c r="AT67" s="496" cm="1">
        <f t="array" aca="1" ref="AT67" ca="1">SUMPRODUCT(AT$74:AT$133,TRANSPOSE(SAP_Spreadsheet!$G$645:$BN$645))</f>
        <v>0</v>
      </c>
      <c r="AU67" s="496" cm="1">
        <f t="array" aca="1" ref="AU67" ca="1">SUMPRODUCT(AU$74:AU$133,TRANSPOSE(SAP_Spreadsheet!$G$645:$BN$645))</f>
        <v>0</v>
      </c>
      <c r="AV67" s="496" cm="1">
        <f t="array" aca="1" ref="AV67" ca="1">SUMPRODUCT(AV$74:AV$133,TRANSPOSE(SAP_Spreadsheet!$G$645:$BN$645))</f>
        <v>0</v>
      </c>
      <c r="AW67" s="496" cm="1">
        <f t="array" aca="1" ref="AW67" ca="1">SUMPRODUCT(AW$74:AW$133,TRANSPOSE(SAP_Spreadsheet!$G$645:$BN$645))</f>
        <v>0</v>
      </c>
      <c r="AX67" s="496" cm="1">
        <f t="array" aca="1" ref="AX67" ca="1">SUMPRODUCT(AX$74:AX$133,TRANSPOSE(SAP_Spreadsheet!$G$645:$BN$645))</f>
        <v>0</v>
      </c>
      <c r="AY67" s="496" cm="1">
        <f t="array" aca="1" ref="AY67" ca="1">SUMPRODUCT(AY$74:AY$133,TRANSPOSE(SAP_Spreadsheet!$G$645:$BN$645))</f>
        <v>0</v>
      </c>
      <c r="AZ67" s="496" cm="1">
        <f t="array" aca="1" ref="AZ67" ca="1">SUMPRODUCT(AZ$74:AZ$133,TRANSPOSE(SAP_Spreadsheet!$G$645:$BN$645))</f>
        <v>0</v>
      </c>
      <c r="BA67" s="496" cm="1">
        <f t="array" aca="1" ref="BA67" ca="1">SUMPRODUCT(BA$74:BA$133,TRANSPOSE(SAP_Spreadsheet!$G$645:$BN$645))</f>
        <v>0</v>
      </c>
      <c r="BB67" s="496" cm="1">
        <f t="array" aca="1" ref="BB67" ca="1">SUMPRODUCT(BB$74:BB$133,TRANSPOSE(SAP_Spreadsheet!$G$645:$BN$645))</f>
        <v>0</v>
      </c>
      <c r="BC67" s="496" cm="1">
        <f t="array" aca="1" ref="BC67" ca="1">SUMPRODUCT(BC$74:BC$133,TRANSPOSE(SAP_Spreadsheet!$G$645:$BN$645))</f>
        <v>0</v>
      </c>
      <c r="BD67" s="496" cm="1">
        <f t="array" aca="1" ref="BD67" ca="1">SUMPRODUCT(BD$74:BD$133,TRANSPOSE(SAP_Spreadsheet!$G$645:$BN$645))</f>
        <v>0</v>
      </c>
      <c r="BE67" s="496" cm="1">
        <f t="array" aca="1" ref="BE67" ca="1">SUMPRODUCT(BE$74:BE$133,TRANSPOSE(SAP_Spreadsheet!$G$645:$BN$645))</f>
        <v>0</v>
      </c>
      <c r="BF67" s="496" cm="1">
        <f t="array" aca="1" ref="BF67" ca="1">SUMPRODUCT(BF$74:BF$133,TRANSPOSE(SAP_Spreadsheet!$G$645:$BN$645))</f>
        <v>0</v>
      </c>
      <c r="BG67" s="496" cm="1">
        <f t="array" aca="1" ref="BG67" ca="1">SUMPRODUCT(BG$74:BG$133,TRANSPOSE(SAP_Spreadsheet!$G$645:$BN$645))</f>
        <v>0</v>
      </c>
      <c r="BH67" s="496" cm="1">
        <f t="array" aca="1" ref="BH67" ca="1">SUMPRODUCT(BH$74:BH$133,TRANSPOSE(SAP_Spreadsheet!$G$645:$BN$645))</f>
        <v>0</v>
      </c>
      <c r="BI67" s="496" cm="1">
        <f t="array" aca="1" ref="BI67" ca="1">SUMPRODUCT(BI$74:BI$133,TRANSPOSE(SAP_Spreadsheet!$G$645:$BN$645))</f>
        <v>0</v>
      </c>
      <c r="BJ67" s="496" cm="1">
        <f t="array" aca="1" ref="BJ67" ca="1">SUMPRODUCT(BJ$74:BJ$133,TRANSPOSE(SAP_Spreadsheet!$G$645:$BN$645))</f>
        <v>0</v>
      </c>
      <c r="BK67" s="488"/>
    </row>
    <row r="68" spans="1:63" s="489" customFormat="1" x14ac:dyDescent="0.15">
      <c r="B68" s="487" t="s">
        <v>492</v>
      </c>
      <c r="C68" s="496" cm="1">
        <f t="array" aca="1" ref="C68" ca="1">SUMPRODUCT(C$74:C$133,TRANSPOSE(SAP_Spreadsheet!$G$646:$BN$646))</f>
        <v>0</v>
      </c>
      <c r="D68" s="496" cm="1">
        <f t="array" aca="1" ref="D68" ca="1">SUMPRODUCT(D$74:D$133,TRANSPOSE(SAP_Spreadsheet!$G$646:$BN$646))</f>
        <v>0</v>
      </c>
      <c r="E68" s="496" cm="1">
        <f t="array" aca="1" ref="E68" ca="1">SUMPRODUCT(E$74:E$133,TRANSPOSE(SAP_Spreadsheet!$G$646:$BN$646))</f>
        <v>0</v>
      </c>
      <c r="F68" s="496" cm="1">
        <f t="array" aca="1" ref="F68" ca="1">SUMPRODUCT(F$74:F$133,TRANSPOSE(SAP_Spreadsheet!$G$646:$BN$646))</f>
        <v>0</v>
      </c>
      <c r="G68" s="496" cm="1">
        <f t="array" aca="1" ref="G68" ca="1">SUMPRODUCT(G$74:G$133,TRANSPOSE(SAP_Spreadsheet!$G$646:$BN$646))</f>
        <v>0</v>
      </c>
      <c r="H68" s="496" cm="1">
        <f t="array" aca="1" ref="H68" ca="1">SUMPRODUCT(H$74:H$133,TRANSPOSE(SAP_Spreadsheet!$G$646:$BN$646))</f>
        <v>0</v>
      </c>
      <c r="I68" s="496" cm="1">
        <f t="array" aca="1" ref="I68" ca="1">SUMPRODUCT(I$74:I$133,TRANSPOSE(SAP_Spreadsheet!$G$646:$BN$646))</f>
        <v>0</v>
      </c>
      <c r="J68" s="496" cm="1">
        <f t="array" aca="1" ref="J68" ca="1">SUMPRODUCT(J$74:J$133,TRANSPOSE(SAP_Spreadsheet!$G$646:$BN$646))</f>
        <v>0</v>
      </c>
      <c r="K68" s="496" cm="1">
        <f t="array" aca="1" ref="K68" ca="1">SUMPRODUCT(K$74:K$133,TRANSPOSE(SAP_Spreadsheet!$G$646:$BN$646))</f>
        <v>0</v>
      </c>
      <c r="L68" s="496" cm="1">
        <f t="array" aca="1" ref="L68" ca="1">SUMPRODUCT(L$74:L$133,TRANSPOSE(SAP_Spreadsheet!$G$646:$BN$646))</f>
        <v>0</v>
      </c>
      <c r="M68" s="496" cm="1">
        <f t="array" aca="1" ref="M68" ca="1">SUMPRODUCT(M$74:M$133,TRANSPOSE(SAP_Spreadsheet!$G$646:$BN$646))</f>
        <v>0</v>
      </c>
      <c r="N68" s="496" cm="1">
        <f t="array" aca="1" ref="N68" ca="1">SUMPRODUCT(N$74:N$133,TRANSPOSE(SAP_Spreadsheet!$G$646:$BN$646))</f>
        <v>0</v>
      </c>
      <c r="O68" s="496" cm="1">
        <f t="array" aca="1" ref="O68" ca="1">SUMPRODUCT(O$74:O$133,TRANSPOSE(SAP_Spreadsheet!$G$646:$BN$646))</f>
        <v>0</v>
      </c>
      <c r="P68" s="496" cm="1">
        <f t="array" aca="1" ref="P68" ca="1">SUMPRODUCT(P$74:P$133,TRANSPOSE(SAP_Spreadsheet!$G$646:$BN$646))</f>
        <v>0</v>
      </c>
      <c r="Q68" s="496" cm="1">
        <f t="array" aca="1" ref="Q68" ca="1">SUMPRODUCT(Q$74:Q$133,TRANSPOSE(SAP_Spreadsheet!$G$646:$BN$646))</f>
        <v>0</v>
      </c>
      <c r="R68" s="496" cm="1">
        <f t="array" aca="1" ref="R68" ca="1">SUMPRODUCT(R$74:R$133,TRANSPOSE(SAP_Spreadsheet!$G$646:$BN$646))</f>
        <v>0</v>
      </c>
      <c r="S68" s="496" cm="1">
        <f t="array" aca="1" ref="S68" ca="1">SUMPRODUCT(S$74:S$133,TRANSPOSE(SAP_Spreadsheet!$G$646:$BN$646))</f>
        <v>0</v>
      </c>
      <c r="T68" s="496" cm="1">
        <f t="array" aca="1" ref="T68" ca="1">SUMPRODUCT(T$74:T$133,TRANSPOSE(SAP_Spreadsheet!$G$646:$BN$646))</f>
        <v>0</v>
      </c>
      <c r="U68" s="496" cm="1">
        <f t="array" aca="1" ref="U68" ca="1">SUMPRODUCT(U$74:U$133,TRANSPOSE(SAP_Spreadsheet!$G$646:$BN$646))</f>
        <v>0</v>
      </c>
      <c r="V68" s="496" cm="1">
        <f t="array" aca="1" ref="V68" ca="1">SUMPRODUCT(V$74:V$133,TRANSPOSE(SAP_Spreadsheet!$G$646:$BN$646))</f>
        <v>0</v>
      </c>
      <c r="W68" s="496" cm="1">
        <f t="array" aca="1" ref="W68" ca="1">SUMPRODUCT(W$74:W$133,TRANSPOSE(SAP_Spreadsheet!$G$646:$BN$646))</f>
        <v>0</v>
      </c>
      <c r="X68" s="496" cm="1">
        <f t="array" aca="1" ref="X68" ca="1">SUMPRODUCT(X$74:X$133,TRANSPOSE(SAP_Spreadsheet!$G$646:$BN$646))</f>
        <v>0</v>
      </c>
      <c r="Y68" s="496" cm="1">
        <f t="array" aca="1" ref="Y68" ca="1">SUMPRODUCT(Y$74:Y$133,TRANSPOSE(SAP_Spreadsheet!$G$646:$BN$646))</f>
        <v>0</v>
      </c>
      <c r="Z68" s="496" cm="1">
        <f t="array" aca="1" ref="Z68" ca="1">SUMPRODUCT(Z$74:Z$133,TRANSPOSE(SAP_Spreadsheet!$G$646:$BN$646))</f>
        <v>0</v>
      </c>
      <c r="AA68" s="496" cm="1">
        <f t="array" aca="1" ref="AA68" ca="1">SUMPRODUCT(AA$74:AA$133,TRANSPOSE(SAP_Spreadsheet!$G$646:$BN$646))</f>
        <v>0</v>
      </c>
      <c r="AB68" s="496" cm="1">
        <f t="array" aca="1" ref="AB68" ca="1">SUMPRODUCT(AB$74:AB$133,TRANSPOSE(SAP_Spreadsheet!$G$646:$BN$646))</f>
        <v>0</v>
      </c>
      <c r="AC68" s="496" cm="1">
        <f t="array" aca="1" ref="AC68" ca="1">SUMPRODUCT(AC$74:AC$133,TRANSPOSE(SAP_Spreadsheet!$G$646:$BN$646))</f>
        <v>0</v>
      </c>
      <c r="AD68" s="496" cm="1">
        <f t="array" aca="1" ref="AD68" ca="1">SUMPRODUCT(AD$74:AD$133,TRANSPOSE(SAP_Spreadsheet!$G$646:$BN$646))</f>
        <v>0</v>
      </c>
      <c r="AE68" s="496" cm="1">
        <f t="array" aca="1" ref="AE68" ca="1">SUMPRODUCT(AE$74:AE$133,TRANSPOSE(SAP_Spreadsheet!$G$646:$BN$646))</f>
        <v>0</v>
      </c>
      <c r="AF68" s="496" cm="1">
        <f t="array" aca="1" ref="AF68" ca="1">SUMPRODUCT(AF$74:AF$133,TRANSPOSE(SAP_Spreadsheet!$G$646:$BN$646))</f>
        <v>0</v>
      </c>
      <c r="AG68" s="496" cm="1">
        <f t="array" aca="1" ref="AG68" ca="1">SUMPRODUCT(AG$74:AG$133,TRANSPOSE(SAP_Spreadsheet!$G$646:$BN$646))</f>
        <v>0</v>
      </c>
      <c r="AH68" s="496" cm="1">
        <f t="array" aca="1" ref="AH68" ca="1">SUMPRODUCT(AH$74:AH$133,TRANSPOSE(SAP_Spreadsheet!$G$646:$BN$646))</f>
        <v>0</v>
      </c>
      <c r="AI68" s="496" cm="1">
        <f t="array" aca="1" ref="AI68" ca="1">SUMPRODUCT(AI$74:AI$133,TRANSPOSE(SAP_Spreadsheet!$G$646:$BN$646))</f>
        <v>0</v>
      </c>
      <c r="AJ68" s="496" cm="1">
        <f t="array" aca="1" ref="AJ68" ca="1">SUMPRODUCT(AJ$74:AJ$133,TRANSPOSE(SAP_Spreadsheet!$G$646:$BN$646))</f>
        <v>0</v>
      </c>
      <c r="AK68" s="496" cm="1">
        <f t="array" aca="1" ref="AK68" ca="1">SUMPRODUCT(AK$74:AK$133,TRANSPOSE(SAP_Spreadsheet!$G$646:$BN$646))</f>
        <v>0</v>
      </c>
      <c r="AL68" s="496" cm="1">
        <f t="array" aca="1" ref="AL68" ca="1">SUMPRODUCT(AL$74:AL$133,TRANSPOSE(SAP_Spreadsheet!$G$646:$BN$646))</f>
        <v>0</v>
      </c>
      <c r="AM68" s="496" cm="1">
        <f t="array" aca="1" ref="AM68" ca="1">SUMPRODUCT(AM$74:AM$133,TRANSPOSE(SAP_Spreadsheet!$G$646:$BN$646))</f>
        <v>0</v>
      </c>
      <c r="AN68" s="496" cm="1">
        <f t="array" aca="1" ref="AN68" ca="1">SUMPRODUCT(AN$74:AN$133,TRANSPOSE(SAP_Spreadsheet!$G$646:$BN$646))</f>
        <v>0</v>
      </c>
      <c r="AO68" s="496" cm="1">
        <f t="array" aca="1" ref="AO68" ca="1">SUMPRODUCT(AO$74:AO$133,TRANSPOSE(SAP_Spreadsheet!$G$646:$BN$646))</f>
        <v>0</v>
      </c>
      <c r="AP68" s="496" cm="1">
        <f t="array" aca="1" ref="AP68" ca="1">SUMPRODUCT(AP$74:AP$133,TRANSPOSE(SAP_Spreadsheet!$G$646:$BN$646))</f>
        <v>0</v>
      </c>
      <c r="AQ68" s="496" cm="1">
        <f t="array" aca="1" ref="AQ68" ca="1">SUMPRODUCT(AQ$74:AQ$133,TRANSPOSE(SAP_Spreadsheet!$G$646:$BN$646))</f>
        <v>0</v>
      </c>
      <c r="AR68" s="496" cm="1">
        <f t="array" aca="1" ref="AR68" ca="1">SUMPRODUCT(AR$74:AR$133,TRANSPOSE(SAP_Spreadsheet!$G$646:$BN$646))</f>
        <v>0</v>
      </c>
      <c r="AS68" s="496" cm="1">
        <f t="array" aca="1" ref="AS68" ca="1">SUMPRODUCT(AS$74:AS$133,TRANSPOSE(SAP_Spreadsheet!$G$646:$BN$646))</f>
        <v>0</v>
      </c>
      <c r="AT68" s="496" cm="1">
        <f t="array" aca="1" ref="AT68" ca="1">SUMPRODUCT(AT$74:AT$133,TRANSPOSE(SAP_Spreadsheet!$G$646:$BN$646))</f>
        <v>0</v>
      </c>
      <c r="AU68" s="496" cm="1">
        <f t="array" aca="1" ref="AU68" ca="1">SUMPRODUCT(AU$74:AU$133,TRANSPOSE(SAP_Spreadsheet!$G$646:$BN$646))</f>
        <v>0</v>
      </c>
      <c r="AV68" s="496" cm="1">
        <f t="array" aca="1" ref="AV68" ca="1">SUMPRODUCT(AV$74:AV$133,TRANSPOSE(SAP_Spreadsheet!$G$646:$BN$646))</f>
        <v>0</v>
      </c>
      <c r="AW68" s="496" cm="1">
        <f t="array" aca="1" ref="AW68" ca="1">SUMPRODUCT(AW$74:AW$133,TRANSPOSE(SAP_Spreadsheet!$G$646:$BN$646))</f>
        <v>0</v>
      </c>
      <c r="AX68" s="496" cm="1">
        <f t="array" aca="1" ref="AX68" ca="1">SUMPRODUCT(AX$74:AX$133,TRANSPOSE(SAP_Spreadsheet!$G$646:$BN$646))</f>
        <v>0</v>
      </c>
      <c r="AY68" s="496" cm="1">
        <f t="array" aca="1" ref="AY68" ca="1">SUMPRODUCT(AY$74:AY$133,TRANSPOSE(SAP_Spreadsheet!$G$646:$BN$646))</f>
        <v>0</v>
      </c>
      <c r="AZ68" s="496" cm="1">
        <f t="array" aca="1" ref="AZ68" ca="1">SUMPRODUCT(AZ$74:AZ$133,TRANSPOSE(SAP_Spreadsheet!$G$646:$BN$646))</f>
        <v>0</v>
      </c>
      <c r="BA68" s="496" cm="1">
        <f t="array" aca="1" ref="BA68" ca="1">SUMPRODUCT(BA$74:BA$133,TRANSPOSE(SAP_Spreadsheet!$G$646:$BN$646))</f>
        <v>0</v>
      </c>
      <c r="BB68" s="496" cm="1">
        <f t="array" aca="1" ref="BB68" ca="1">SUMPRODUCT(BB$74:BB$133,TRANSPOSE(SAP_Spreadsheet!$G$646:$BN$646))</f>
        <v>0</v>
      </c>
      <c r="BC68" s="496" cm="1">
        <f t="array" aca="1" ref="BC68" ca="1">SUMPRODUCT(BC$74:BC$133,TRANSPOSE(SAP_Spreadsheet!$G$646:$BN$646))</f>
        <v>0</v>
      </c>
      <c r="BD68" s="496" cm="1">
        <f t="array" aca="1" ref="BD68" ca="1">SUMPRODUCT(BD$74:BD$133,TRANSPOSE(SAP_Spreadsheet!$G$646:$BN$646))</f>
        <v>0</v>
      </c>
      <c r="BE68" s="496" cm="1">
        <f t="array" aca="1" ref="BE68" ca="1">SUMPRODUCT(BE$74:BE$133,TRANSPOSE(SAP_Spreadsheet!$G$646:$BN$646))</f>
        <v>0</v>
      </c>
      <c r="BF68" s="496" cm="1">
        <f t="array" aca="1" ref="BF68" ca="1">SUMPRODUCT(BF$74:BF$133,TRANSPOSE(SAP_Spreadsheet!$G$646:$BN$646))</f>
        <v>0</v>
      </c>
      <c r="BG68" s="496" cm="1">
        <f t="array" aca="1" ref="BG68" ca="1">SUMPRODUCT(BG$74:BG$133,TRANSPOSE(SAP_Spreadsheet!$G$646:$BN$646))</f>
        <v>0</v>
      </c>
      <c r="BH68" s="496" cm="1">
        <f t="array" aca="1" ref="BH68" ca="1">SUMPRODUCT(BH$74:BH$133,TRANSPOSE(SAP_Spreadsheet!$G$646:$BN$646))</f>
        <v>0</v>
      </c>
      <c r="BI68" s="496" cm="1">
        <f t="array" aca="1" ref="BI68" ca="1">SUMPRODUCT(BI$74:BI$133,TRANSPOSE(SAP_Spreadsheet!$G$646:$BN$646))</f>
        <v>0</v>
      </c>
      <c r="BJ68" s="496" cm="1">
        <f t="array" aca="1" ref="BJ68" ca="1">SUMPRODUCT(BJ$74:BJ$133,TRANSPOSE(SAP_Spreadsheet!$G$646:$BN$646))</f>
        <v>0</v>
      </c>
      <c r="BK68" s="488"/>
    </row>
    <row r="69" spans="1:63" s="505" customFormat="1" x14ac:dyDescent="0.15">
      <c r="B69" s="487" t="s">
        <v>620</v>
      </c>
      <c r="C69" s="506">
        <f ca="1">SUM(C54:C68)</f>
        <v>0</v>
      </c>
      <c r="D69" s="506">
        <f t="shared" ref="D69:BJ69" ca="1" si="7">SUM(D54:D68)</f>
        <v>0</v>
      </c>
      <c r="E69" s="506">
        <f t="shared" ca="1" si="7"/>
        <v>0</v>
      </c>
      <c r="F69" s="506">
        <f t="shared" ca="1" si="7"/>
        <v>0</v>
      </c>
      <c r="G69" s="506">
        <f t="shared" ca="1" si="7"/>
        <v>0</v>
      </c>
      <c r="H69" s="506">
        <f t="shared" ca="1" si="7"/>
        <v>0</v>
      </c>
      <c r="I69" s="506">
        <f t="shared" ca="1" si="7"/>
        <v>0</v>
      </c>
      <c r="J69" s="506">
        <f t="shared" ca="1" si="7"/>
        <v>0</v>
      </c>
      <c r="K69" s="506">
        <f t="shared" ca="1" si="7"/>
        <v>0</v>
      </c>
      <c r="L69" s="506">
        <f t="shared" ca="1" si="7"/>
        <v>0</v>
      </c>
      <c r="M69" s="506">
        <f t="shared" ca="1" si="7"/>
        <v>0</v>
      </c>
      <c r="N69" s="506">
        <f t="shared" ca="1" si="7"/>
        <v>0</v>
      </c>
      <c r="O69" s="506">
        <f t="shared" ca="1" si="7"/>
        <v>0</v>
      </c>
      <c r="P69" s="506">
        <f t="shared" ca="1" si="7"/>
        <v>0</v>
      </c>
      <c r="Q69" s="506">
        <f t="shared" ca="1" si="7"/>
        <v>0</v>
      </c>
      <c r="R69" s="506">
        <f t="shared" ca="1" si="7"/>
        <v>0</v>
      </c>
      <c r="S69" s="506">
        <f t="shared" ca="1" si="7"/>
        <v>0</v>
      </c>
      <c r="T69" s="506">
        <f t="shared" ca="1" si="7"/>
        <v>0</v>
      </c>
      <c r="U69" s="506">
        <f t="shared" ca="1" si="7"/>
        <v>0</v>
      </c>
      <c r="V69" s="506">
        <f t="shared" ca="1" si="7"/>
        <v>0</v>
      </c>
      <c r="W69" s="506">
        <f t="shared" ca="1" si="7"/>
        <v>0</v>
      </c>
      <c r="X69" s="506">
        <f t="shared" ca="1" si="7"/>
        <v>0</v>
      </c>
      <c r="Y69" s="506">
        <f t="shared" ca="1" si="7"/>
        <v>0</v>
      </c>
      <c r="Z69" s="506">
        <f t="shared" ca="1" si="7"/>
        <v>0</v>
      </c>
      <c r="AA69" s="506">
        <f t="shared" ca="1" si="7"/>
        <v>0</v>
      </c>
      <c r="AB69" s="506">
        <f t="shared" ca="1" si="7"/>
        <v>0</v>
      </c>
      <c r="AC69" s="506">
        <f t="shared" ca="1" si="7"/>
        <v>0</v>
      </c>
      <c r="AD69" s="506">
        <f t="shared" ca="1" si="7"/>
        <v>0</v>
      </c>
      <c r="AE69" s="506">
        <f t="shared" ca="1" si="7"/>
        <v>0</v>
      </c>
      <c r="AF69" s="506">
        <f t="shared" ca="1" si="7"/>
        <v>0</v>
      </c>
      <c r="AG69" s="506">
        <f t="shared" ca="1" si="7"/>
        <v>0</v>
      </c>
      <c r="AH69" s="506">
        <f t="shared" ca="1" si="7"/>
        <v>0</v>
      </c>
      <c r="AI69" s="506">
        <f t="shared" ca="1" si="7"/>
        <v>0</v>
      </c>
      <c r="AJ69" s="506">
        <f t="shared" ca="1" si="7"/>
        <v>0</v>
      </c>
      <c r="AK69" s="506">
        <f t="shared" ca="1" si="7"/>
        <v>0</v>
      </c>
      <c r="AL69" s="506">
        <f t="shared" ca="1" si="7"/>
        <v>0</v>
      </c>
      <c r="AM69" s="506">
        <f t="shared" ca="1" si="7"/>
        <v>0</v>
      </c>
      <c r="AN69" s="506">
        <f t="shared" ca="1" si="7"/>
        <v>0</v>
      </c>
      <c r="AO69" s="506">
        <f t="shared" ca="1" si="7"/>
        <v>0</v>
      </c>
      <c r="AP69" s="506">
        <f t="shared" ca="1" si="7"/>
        <v>0</v>
      </c>
      <c r="AQ69" s="506">
        <f t="shared" ca="1" si="7"/>
        <v>0</v>
      </c>
      <c r="AR69" s="506">
        <f t="shared" ca="1" si="7"/>
        <v>0</v>
      </c>
      <c r="AS69" s="506">
        <f t="shared" ca="1" si="7"/>
        <v>0</v>
      </c>
      <c r="AT69" s="506">
        <f t="shared" ca="1" si="7"/>
        <v>0</v>
      </c>
      <c r="AU69" s="506">
        <f t="shared" ca="1" si="7"/>
        <v>0</v>
      </c>
      <c r="AV69" s="506">
        <f t="shared" ca="1" si="7"/>
        <v>0</v>
      </c>
      <c r="AW69" s="506">
        <f t="shared" ca="1" si="7"/>
        <v>0</v>
      </c>
      <c r="AX69" s="506">
        <f t="shared" ca="1" si="7"/>
        <v>0</v>
      </c>
      <c r="AY69" s="506">
        <f t="shared" ca="1" si="7"/>
        <v>0</v>
      </c>
      <c r="AZ69" s="506">
        <f t="shared" ca="1" si="7"/>
        <v>0</v>
      </c>
      <c r="BA69" s="506">
        <f t="shared" ca="1" si="7"/>
        <v>0</v>
      </c>
      <c r="BB69" s="506">
        <f t="shared" ca="1" si="7"/>
        <v>0</v>
      </c>
      <c r="BC69" s="506">
        <f t="shared" ca="1" si="7"/>
        <v>0</v>
      </c>
      <c r="BD69" s="506">
        <f t="shared" ca="1" si="7"/>
        <v>0</v>
      </c>
      <c r="BE69" s="506">
        <f t="shared" ca="1" si="7"/>
        <v>0</v>
      </c>
      <c r="BF69" s="506">
        <f t="shared" ca="1" si="7"/>
        <v>0</v>
      </c>
      <c r="BG69" s="506">
        <f t="shared" ca="1" si="7"/>
        <v>0</v>
      </c>
      <c r="BH69" s="506">
        <f t="shared" ca="1" si="7"/>
        <v>0</v>
      </c>
      <c r="BI69" s="506">
        <f t="shared" ca="1" si="7"/>
        <v>0</v>
      </c>
      <c r="BJ69" s="506">
        <f t="shared" ca="1" si="7"/>
        <v>0</v>
      </c>
    </row>
    <row r="70" spans="1:63" s="489" customFormat="1" x14ac:dyDescent="0.15">
      <c r="B70" s="487"/>
      <c r="C70" s="506"/>
      <c r="D70" s="506"/>
      <c r="E70" s="506"/>
      <c r="F70" s="506"/>
      <c r="G70" s="506"/>
      <c r="H70" s="506"/>
      <c r="I70" s="506"/>
      <c r="J70" s="506"/>
      <c r="K70" s="506"/>
      <c r="L70" s="506"/>
      <c r="M70" s="506"/>
      <c r="N70" s="506"/>
      <c r="O70" s="506"/>
      <c r="P70" s="506"/>
      <c r="Q70" s="506"/>
      <c r="R70" s="506"/>
      <c r="S70" s="506"/>
      <c r="T70" s="506"/>
      <c r="U70" s="506"/>
      <c r="V70" s="506"/>
      <c r="W70" s="506"/>
      <c r="X70" s="506"/>
      <c r="Y70" s="506"/>
      <c r="Z70" s="506"/>
      <c r="AA70" s="506"/>
      <c r="AB70" s="506"/>
      <c r="AC70" s="506"/>
      <c r="AD70" s="506"/>
      <c r="AE70" s="506"/>
      <c r="AF70" s="506"/>
      <c r="AG70" s="506"/>
      <c r="AH70" s="506"/>
      <c r="AI70" s="506"/>
      <c r="AJ70" s="506"/>
      <c r="AK70" s="506"/>
      <c r="AL70" s="506"/>
      <c r="AM70" s="506"/>
      <c r="AN70" s="506"/>
      <c r="AO70" s="506"/>
      <c r="AP70" s="506"/>
      <c r="AQ70" s="506"/>
      <c r="AR70" s="506"/>
      <c r="AS70" s="506"/>
      <c r="AT70" s="506"/>
      <c r="AU70" s="506"/>
      <c r="AV70" s="506"/>
      <c r="AW70" s="506"/>
      <c r="AX70" s="506"/>
      <c r="AY70" s="506"/>
      <c r="AZ70" s="506"/>
      <c r="BA70" s="506"/>
      <c r="BB70" s="506"/>
      <c r="BC70" s="506"/>
      <c r="BD70" s="506"/>
      <c r="BE70" s="506"/>
      <c r="BF70" s="506"/>
      <c r="BG70" s="506"/>
      <c r="BH70" s="506"/>
      <c r="BI70" s="506"/>
      <c r="BJ70" s="506"/>
    </row>
    <row r="71" spans="1:63" s="489" customFormat="1" x14ac:dyDescent="0.15">
      <c r="B71" s="487"/>
      <c r="C71" s="507"/>
      <c r="D71" s="507"/>
      <c r="E71" s="507"/>
      <c r="F71" s="507"/>
      <c r="G71" s="507"/>
      <c r="H71" s="507"/>
      <c r="I71" s="507"/>
      <c r="J71" s="507"/>
      <c r="K71" s="507"/>
      <c r="L71" s="507"/>
      <c r="M71" s="507"/>
      <c r="N71" s="507"/>
      <c r="O71" s="507"/>
      <c r="P71" s="507"/>
      <c r="Q71" s="507"/>
      <c r="R71" s="507"/>
      <c r="S71" s="507"/>
      <c r="T71" s="507"/>
      <c r="U71" s="507"/>
      <c r="V71" s="507"/>
      <c r="W71" s="507"/>
      <c r="X71" s="507"/>
      <c r="Y71" s="507"/>
      <c r="Z71" s="507"/>
      <c r="AA71" s="507"/>
      <c r="AB71" s="507"/>
      <c r="AC71" s="507"/>
      <c r="AD71" s="507"/>
      <c r="AE71" s="507"/>
      <c r="AF71" s="507"/>
      <c r="AG71" s="507"/>
      <c r="AH71" s="507"/>
      <c r="AI71" s="507"/>
      <c r="AJ71" s="507"/>
      <c r="AK71" s="507"/>
    </row>
    <row r="72" spans="1:63" s="489" customFormat="1" x14ac:dyDescent="0.15">
      <c r="B72" s="487"/>
    </row>
    <row r="73" spans="1:63" s="487" customFormat="1" x14ac:dyDescent="0.15">
      <c r="B73" s="508" t="s">
        <v>621</v>
      </c>
      <c r="C73" s="509">
        <f>ROUND('Sales plan &amp; PL'!J12,0)</f>
        <v>0</v>
      </c>
      <c r="D73" s="509">
        <f>ROUND('Sales plan &amp; PL'!K12,0)</f>
        <v>0</v>
      </c>
      <c r="E73" s="509">
        <f>ROUND('Sales plan &amp; PL'!L12,0)</f>
        <v>0</v>
      </c>
      <c r="F73" s="509">
        <f>ROUND('Sales plan &amp; PL'!M12,0)</f>
        <v>0</v>
      </c>
      <c r="G73" s="509">
        <f>ROUND('Sales plan &amp; PL'!N12,0)</f>
        <v>0</v>
      </c>
      <c r="H73" s="509">
        <f>ROUND('Sales plan &amp; PL'!O12,0)</f>
        <v>0</v>
      </c>
      <c r="I73" s="509">
        <f>ROUND('Sales plan &amp; PL'!P12,0)</f>
        <v>0</v>
      </c>
      <c r="J73" s="509">
        <f>ROUND('Sales plan &amp; PL'!Q12,0)</f>
        <v>0</v>
      </c>
      <c r="K73" s="509">
        <f>ROUND('Sales plan &amp; PL'!R12,0)</f>
        <v>0</v>
      </c>
      <c r="L73" s="509">
        <f>ROUND('Sales plan &amp; PL'!S12,0)</f>
        <v>0</v>
      </c>
      <c r="M73" s="509">
        <f>ROUND('Sales plan &amp; PL'!T12,0)</f>
        <v>0</v>
      </c>
      <c r="N73" s="509">
        <f>ROUND('Sales plan &amp; PL'!U12,0)</f>
        <v>0</v>
      </c>
      <c r="O73" s="509">
        <f>ROUND('Sales plan &amp; PL'!V12,0)</f>
        <v>0</v>
      </c>
      <c r="P73" s="509">
        <f>ROUND('Sales plan &amp; PL'!W12,0)</f>
        <v>0</v>
      </c>
      <c r="Q73" s="509">
        <f>ROUND('Sales plan &amp; PL'!X12,0)</f>
        <v>0</v>
      </c>
      <c r="R73" s="509">
        <f>ROUND('Sales plan &amp; PL'!Y12,0)</f>
        <v>0</v>
      </c>
      <c r="S73" s="509">
        <f>ROUND('Sales plan &amp; PL'!Z12,0)</f>
        <v>0</v>
      </c>
      <c r="T73" s="509">
        <f>ROUND('Sales plan &amp; PL'!AA12,0)</f>
        <v>0</v>
      </c>
      <c r="U73" s="509">
        <f>ROUND('Sales plan &amp; PL'!AB12,0)</f>
        <v>0</v>
      </c>
      <c r="V73" s="509">
        <f>ROUND('Sales plan &amp; PL'!AC12,0)</f>
        <v>0</v>
      </c>
      <c r="W73" s="509">
        <f>ROUND('Sales plan &amp; PL'!AD12,0)</f>
        <v>0</v>
      </c>
      <c r="X73" s="509">
        <f>ROUND('Sales plan &amp; PL'!AE12,0)</f>
        <v>0</v>
      </c>
      <c r="Y73" s="509">
        <f>ROUND('Sales plan &amp; PL'!AF12,0)</f>
        <v>0</v>
      </c>
      <c r="Z73" s="509">
        <f>ROUND('Sales plan &amp; PL'!AG12,0)</f>
        <v>0</v>
      </c>
      <c r="AA73" s="509">
        <f>ROUND('Sales plan &amp; PL'!AH12,0)</f>
        <v>0</v>
      </c>
      <c r="AB73" s="509">
        <f>ROUND('Sales plan &amp; PL'!AI12,0)</f>
        <v>0</v>
      </c>
      <c r="AC73" s="509">
        <f>ROUND('Sales plan &amp; PL'!AJ12,0)</f>
        <v>0</v>
      </c>
      <c r="AD73" s="509">
        <f>ROUND('Sales plan &amp; PL'!AK12,0)</f>
        <v>0</v>
      </c>
      <c r="AE73" s="509">
        <f>ROUND('Sales plan &amp; PL'!AL12,0)</f>
        <v>0</v>
      </c>
      <c r="AF73" s="509">
        <f>ROUND('Sales plan &amp; PL'!AM12,0)</f>
        <v>0</v>
      </c>
      <c r="AG73" s="509">
        <f>ROUND('Sales plan &amp; PL'!AN12,0)</f>
        <v>0</v>
      </c>
      <c r="AH73" s="509">
        <f>ROUND('Sales plan &amp; PL'!AO12,0)</f>
        <v>0</v>
      </c>
      <c r="AI73" s="509">
        <f>ROUND('Sales plan &amp; PL'!AP12,0)</f>
        <v>0</v>
      </c>
      <c r="AJ73" s="509">
        <f>ROUND('Sales plan &amp; PL'!AQ12,0)</f>
        <v>0</v>
      </c>
      <c r="AK73" s="509">
        <f>ROUND('Sales plan &amp; PL'!AR12,0)</f>
        <v>0</v>
      </c>
      <c r="AL73" s="509">
        <f>ROUND('Sales plan &amp; PL'!AS12,0)</f>
        <v>0</v>
      </c>
      <c r="AM73" s="509">
        <f>ROUND('Sales plan &amp; PL'!AT12,0)</f>
        <v>0</v>
      </c>
      <c r="AN73" s="509">
        <f>ROUND('Sales plan &amp; PL'!AU12,0)</f>
        <v>0</v>
      </c>
      <c r="AO73" s="509">
        <f>ROUND('Sales plan &amp; PL'!AV12,0)</f>
        <v>0</v>
      </c>
      <c r="AP73" s="509">
        <f>ROUND('Sales plan &amp; PL'!AW12,0)</f>
        <v>0</v>
      </c>
      <c r="AQ73" s="509">
        <f>ROUND('Sales plan &amp; PL'!AX12,0)</f>
        <v>0</v>
      </c>
      <c r="AR73" s="509">
        <f>ROUND('Sales plan &amp; PL'!AY12,0)</f>
        <v>0</v>
      </c>
      <c r="AS73" s="509">
        <f>ROUND('Sales plan &amp; PL'!AZ12,0)</f>
        <v>0</v>
      </c>
      <c r="AT73" s="509">
        <f>ROUND('Sales plan &amp; PL'!BA12,0)</f>
        <v>0</v>
      </c>
      <c r="AU73" s="509">
        <f>ROUND('Sales plan &amp; PL'!BB12,0)</f>
        <v>0</v>
      </c>
      <c r="AV73" s="509">
        <f>ROUND('Sales plan &amp; PL'!BC12,0)</f>
        <v>0</v>
      </c>
      <c r="AW73" s="509">
        <f>ROUND('Sales plan &amp; PL'!BD12,0)</f>
        <v>0</v>
      </c>
      <c r="AX73" s="509">
        <f>ROUND('Sales plan &amp; PL'!BE12,0)</f>
        <v>0</v>
      </c>
      <c r="AY73" s="509">
        <f>ROUND('Sales plan &amp; PL'!BF12,0)</f>
        <v>0</v>
      </c>
      <c r="AZ73" s="509">
        <f>ROUND('Sales plan &amp; PL'!BG12,0)</f>
        <v>0</v>
      </c>
      <c r="BA73" s="509">
        <f>ROUND('Sales plan &amp; PL'!BH12,0)</f>
        <v>0</v>
      </c>
      <c r="BB73" s="509">
        <f>ROUND('Sales plan &amp; PL'!BI12,0)</f>
        <v>0</v>
      </c>
      <c r="BC73" s="509">
        <f>ROUND('Sales plan &amp; PL'!BJ12,0)</f>
        <v>0</v>
      </c>
      <c r="BD73" s="509">
        <f>ROUND('Sales plan &amp; PL'!BK12,0)</f>
        <v>0</v>
      </c>
      <c r="BE73" s="509">
        <f>ROUND('Sales plan &amp; PL'!BL12,0)</f>
        <v>0</v>
      </c>
      <c r="BF73" s="509">
        <f>ROUND('Sales plan &amp; PL'!BM12,0)</f>
        <v>0</v>
      </c>
      <c r="BG73" s="509">
        <f>ROUND('Sales plan &amp; PL'!BN12,0)</f>
        <v>0</v>
      </c>
      <c r="BH73" s="509">
        <f>ROUND('Sales plan &amp; PL'!BO12,0)</f>
        <v>0</v>
      </c>
      <c r="BI73" s="509">
        <f>ROUND('Sales plan &amp; PL'!BP12,0)</f>
        <v>0</v>
      </c>
      <c r="BJ73" s="509">
        <f>ROUND('Sales plan &amp; PL'!BQ12,0)</f>
        <v>0</v>
      </c>
    </row>
    <row r="74" spans="1:63" s="489" customFormat="1" x14ac:dyDescent="0.15">
      <c r="A74" s="510"/>
      <c r="B74" s="511">
        <v>1</v>
      </c>
      <c r="C74" s="496">
        <f t="shared" ref="C74:R89" ca="1" si="8">IF($B74&gt;C$5,"",OFFSET(C$73,0,-($B74-1)))</f>
        <v>0</v>
      </c>
      <c r="D74" s="496">
        <f t="shared" ca="1" si="8"/>
        <v>0</v>
      </c>
      <c r="E74" s="496">
        <f t="shared" ca="1" si="8"/>
        <v>0</v>
      </c>
      <c r="F74" s="496">
        <f t="shared" ca="1" si="8"/>
        <v>0</v>
      </c>
      <c r="G74" s="496">
        <f t="shared" ca="1" si="8"/>
        <v>0</v>
      </c>
      <c r="H74" s="496">
        <f t="shared" ca="1" si="8"/>
        <v>0</v>
      </c>
      <c r="I74" s="496">
        <f t="shared" ca="1" si="8"/>
        <v>0</v>
      </c>
      <c r="J74" s="496">
        <f t="shared" ca="1" si="8"/>
        <v>0</v>
      </c>
      <c r="K74" s="496">
        <f t="shared" ca="1" si="8"/>
        <v>0</v>
      </c>
      <c r="L74" s="496">
        <f t="shared" ca="1" si="8"/>
        <v>0</v>
      </c>
      <c r="M74" s="496">
        <f t="shared" ca="1" si="8"/>
        <v>0</v>
      </c>
      <c r="N74" s="496">
        <f t="shared" ca="1" si="8"/>
        <v>0</v>
      </c>
      <c r="O74" s="496">
        <f t="shared" ca="1" si="8"/>
        <v>0</v>
      </c>
      <c r="P74" s="496">
        <f t="shared" ca="1" si="8"/>
        <v>0</v>
      </c>
      <c r="Q74" s="496">
        <f t="shared" ca="1" si="8"/>
        <v>0</v>
      </c>
      <c r="R74" s="496">
        <f t="shared" ca="1" si="8"/>
        <v>0</v>
      </c>
      <c r="S74" s="496">
        <f t="shared" ref="S74:AH89" ca="1" si="9">IF($B74&gt;S$5,"",OFFSET(S$73,0,-($B74-1)))</f>
        <v>0</v>
      </c>
      <c r="T74" s="496">
        <f t="shared" ca="1" si="9"/>
        <v>0</v>
      </c>
      <c r="U74" s="496">
        <f t="shared" ca="1" si="9"/>
        <v>0</v>
      </c>
      <c r="V74" s="496">
        <f t="shared" ca="1" si="9"/>
        <v>0</v>
      </c>
      <c r="W74" s="496">
        <f t="shared" ca="1" si="9"/>
        <v>0</v>
      </c>
      <c r="X74" s="496">
        <f t="shared" ca="1" si="9"/>
        <v>0</v>
      </c>
      <c r="Y74" s="496">
        <f t="shared" ca="1" si="9"/>
        <v>0</v>
      </c>
      <c r="Z74" s="496">
        <f t="shared" ca="1" si="9"/>
        <v>0</v>
      </c>
      <c r="AA74" s="496">
        <f t="shared" ca="1" si="9"/>
        <v>0</v>
      </c>
      <c r="AB74" s="496">
        <f t="shared" ca="1" si="9"/>
        <v>0</v>
      </c>
      <c r="AC74" s="496">
        <f t="shared" ca="1" si="9"/>
        <v>0</v>
      </c>
      <c r="AD74" s="496">
        <f t="shared" ca="1" si="9"/>
        <v>0</v>
      </c>
      <c r="AE74" s="496">
        <f t="shared" ca="1" si="9"/>
        <v>0</v>
      </c>
      <c r="AF74" s="496">
        <f t="shared" ca="1" si="9"/>
        <v>0</v>
      </c>
      <c r="AG74" s="496">
        <f t="shared" ca="1" si="9"/>
        <v>0</v>
      </c>
      <c r="AH74" s="496">
        <f t="shared" ca="1" si="9"/>
        <v>0</v>
      </c>
      <c r="AI74" s="496">
        <f t="shared" ref="AI74:AX88" ca="1" si="10">IF($B74&gt;AI$5,"",OFFSET(AI$73,0,-($B74-1)))</f>
        <v>0</v>
      </c>
      <c r="AJ74" s="496">
        <f t="shared" ca="1" si="10"/>
        <v>0</v>
      </c>
      <c r="AK74" s="496">
        <f t="shared" ca="1" si="10"/>
        <v>0</v>
      </c>
      <c r="AL74" s="496">
        <f t="shared" ca="1" si="10"/>
        <v>0</v>
      </c>
      <c r="AM74" s="496">
        <f t="shared" ca="1" si="10"/>
        <v>0</v>
      </c>
      <c r="AN74" s="496">
        <f t="shared" ca="1" si="10"/>
        <v>0</v>
      </c>
      <c r="AO74" s="496">
        <f t="shared" ca="1" si="10"/>
        <v>0</v>
      </c>
      <c r="AP74" s="496">
        <f t="shared" ca="1" si="10"/>
        <v>0</v>
      </c>
      <c r="AQ74" s="496">
        <f t="shared" ca="1" si="10"/>
        <v>0</v>
      </c>
      <c r="AR74" s="496">
        <f t="shared" ca="1" si="10"/>
        <v>0</v>
      </c>
      <c r="AS74" s="496">
        <f t="shared" ca="1" si="10"/>
        <v>0</v>
      </c>
      <c r="AT74" s="496">
        <f t="shared" ca="1" si="10"/>
        <v>0</v>
      </c>
      <c r="AU74" s="496">
        <f t="shared" ca="1" si="10"/>
        <v>0</v>
      </c>
      <c r="AV74" s="496">
        <f t="shared" ca="1" si="10"/>
        <v>0</v>
      </c>
      <c r="AW74" s="496">
        <f t="shared" ca="1" si="10"/>
        <v>0</v>
      </c>
      <c r="AX74" s="496">
        <f t="shared" ca="1" si="10"/>
        <v>0</v>
      </c>
      <c r="AY74" s="496">
        <f t="shared" ref="AY74:BJ88" ca="1" si="11">IF($B74&gt;AY$5,"",OFFSET(AY$73,0,-($B74-1)))</f>
        <v>0</v>
      </c>
      <c r="AZ74" s="496">
        <f t="shared" ca="1" si="11"/>
        <v>0</v>
      </c>
      <c r="BA74" s="496">
        <f t="shared" ca="1" si="11"/>
        <v>0</v>
      </c>
      <c r="BB74" s="496">
        <f t="shared" ca="1" si="11"/>
        <v>0</v>
      </c>
      <c r="BC74" s="496">
        <f t="shared" ca="1" si="11"/>
        <v>0</v>
      </c>
      <c r="BD74" s="496">
        <f t="shared" ca="1" si="11"/>
        <v>0</v>
      </c>
      <c r="BE74" s="496">
        <f t="shared" ca="1" si="11"/>
        <v>0</v>
      </c>
      <c r="BF74" s="496">
        <f t="shared" ca="1" si="11"/>
        <v>0</v>
      </c>
      <c r="BG74" s="496">
        <f t="shared" ca="1" si="11"/>
        <v>0</v>
      </c>
      <c r="BH74" s="496">
        <f t="shared" ca="1" si="11"/>
        <v>0</v>
      </c>
      <c r="BI74" s="496">
        <f t="shared" ca="1" si="11"/>
        <v>0</v>
      </c>
      <c r="BJ74" s="496">
        <f t="shared" ca="1" si="11"/>
        <v>0</v>
      </c>
    </row>
    <row r="75" spans="1:63" s="489" customFormat="1" x14ac:dyDescent="0.15">
      <c r="A75" s="510"/>
      <c r="B75" s="511">
        <f>B74+1</f>
        <v>2</v>
      </c>
      <c r="C75" s="496" t="str">
        <f t="shared" ca="1" si="8"/>
        <v/>
      </c>
      <c r="D75" s="496">
        <f t="shared" ca="1" si="8"/>
        <v>0</v>
      </c>
      <c r="E75" s="496">
        <f t="shared" ca="1" si="8"/>
        <v>0</v>
      </c>
      <c r="F75" s="496">
        <f t="shared" ca="1" si="8"/>
        <v>0</v>
      </c>
      <c r="G75" s="496">
        <f t="shared" ca="1" si="8"/>
        <v>0</v>
      </c>
      <c r="H75" s="496">
        <f t="shared" ca="1" si="8"/>
        <v>0</v>
      </c>
      <c r="I75" s="496">
        <f t="shared" ca="1" si="8"/>
        <v>0</v>
      </c>
      <c r="J75" s="496">
        <f t="shared" ca="1" si="8"/>
        <v>0</v>
      </c>
      <c r="K75" s="496">
        <f t="shared" ca="1" si="8"/>
        <v>0</v>
      </c>
      <c r="L75" s="496">
        <f t="shared" ca="1" si="8"/>
        <v>0</v>
      </c>
      <c r="M75" s="496">
        <f t="shared" ca="1" si="8"/>
        <v>0</v>
      </c>
      <c r="N75" s="496">
        <f t="shared" ca="1" si="8"/>
        <v>0</v>
      </c>
      <c r="O75" s="496">
        <f t="shared" ca="1" si="8"/>
        <v>0</v>
      </c>
      <c r="P75" s="496">
        <f t="shared" ca="1" si="8"/>
        <v>0</v>
      </c>
      <c r="Q75" s="496">
        <f t="shared" ca="1" si="8"/>
        <v>0</v>
      </c>
      <c r="R75" s="496">
        <f t="shared" ca="1" si="8"/>
        <v>0</v>
      </c>
      <c r="S75" s="496">
        <f t="shared" ca="1" si="9"/>
        <v>0</v>
      </c>
      <c r="T75" s="496">
        <f t="shared" ca="1" si="9"/>
        <v>0</v>
      </c>
      <c r="U75" s="496">
        <f t="shared" ca="1" si="9"/>
        <v>0</v>
      </c>
      <c r="V75" s="496">
        <f t="shared" ca="1" si="9"/>
        <v>0</v>
      </c>
      <c r="W75" s="496">
        <f t="shared" ca="1" si="9"/>
        <v>0</v>
      </c>
      <c r="X75" s="496">
        <f t="shared" ca="1" si="9"/>
        <v>0</v>
      </c>
      <c r="Y75" s="496">
        <f t="shared" ca="1" si="9"/>
        <v>0</v>
      </c>
      <c r="Z75" s="496">
        <f t="shared" ca="1" si="9"/>
        <v>0</v>
      </c>
      <c r="AA75" s="496">
        <f t="shared" ca="1" si="9"/>
        <v>0</v>
      </c>
      <c r="AB75" s="496">
        <f t="shared" ca="1" si="9"/>
        <v>0</v>
      </c>
      <c r="AC75" s="496">
        <f t="shared" ca="1" si="9"/>
        <v>0</v>
      </c>
      <c r="AD75" s="496">
        <f t="shared" ca="1" si="9"/>
        <v>0</v>
      </c>
      <c r="AE75" s="496">
        <f t="shared" ca="1" si="9"/>
        <v>0</v>
      </c>
      <c r="AF75" s="496">
        <f t="shared" ca="1" si="9"/>
        <v>0</v>
      </c>
      <c r="AG75" s="496">
        <f t="shared" ca="1" si="9"/>
        <v>0</v>
      </c>
      <c r="AH75" s="496">
        <f t="shared" ca="1" si="9"/>
        <v>0</v>
      </c>
      <c r="AI75" s="496">
        <f t="shared" ca="1" si="10"/>
        <v>0</v>
      </c>
      <c r="AJ75" s="496">
        <f t="shared" ca="1" si="10"/>
        <v>0</v>
      </c>
      <c r="AK75" s="496">
        <f t="shared" ca="1" si="10"/>
        <v>0</v>
      </c>
      <c r="AL75" s="496">
        <f t="shared" ca="1" si="10"/>
        <v>0</v>
      </c>
      <c r="AM75" s="496">
        <f t="shared" ca="1" si="10"/>
        <v>0</v>
      </c>
      <c r="AN75" s="496">
        <f t="shared" ca="1" si="10"/>
        <v>0</v>
      </c>
      <c r="AO75" s="496">
        <f t="shared" ca="1" si="10"/>
        <v>0</v>
      </c>
      <c r="AP75" s="496">
        <f t="shared" ca="1" si="10"/>
        <v>0</v>
      </c>
      <c r="AQ75" s="496">
        <f t="shared" ca="1" si="10"/>
        <v>0</v>
      </c>
      <c r="AR75" s="496">
        <f t="shared" ca="1" si="10"/>
        <v>0</v>
      </c>
      <c r="AS75" s="496">
        <f t="shared" ca="1" si="10"/>
        <v>0</v>
      </c>
      <c r="AT75" s="496">
        <f t="shared" ca="1" si="10"/>
        <v>0</v>
      </c>
      <c r="AU75" s="496">
        <f t="shared" ca="1" si="10"/>
        <v>0</v>
      </c>
      <c r="AV75" s="496">
        <f t="shared" ca="1" si="10"/>
        <v>0</v>
      </c>
      <c r="AW75" s="496">
        <f t="shared" ca="1" si="10"/>
        <v>0</v>
      </c>
      <c r="AX75" s="496">
        <f t="shared" ca="1" si="10"/>
        <v>0</v>
      </c>
      <c r="AY75" s="496">
        <f t="shared" ca="1" si="11"/>
        <v>0</v>
      </c>
      <c r="AZ75" s="496">
        <f t="shared" ca="1" si="11"/>
        <v>0</v>
      </c>
      <c r="BA75" s="496">
        <f t="shared" ca="1" si="11"/>
        <v>0</v>
      </c>
      <c r="BB75" s="496">
        <f t="shared" ca="1" si="11"/>
        <v>0</v>
      </c>
      <c r="BC75" s="496">
        <f t="shared" ca="1" si="11"/>
        <v>0</v>
      </c>
      <c r="BD75" s="496">
        <f t="shared" ca="1" si="11"/>
        <v>0</v>
      </c>
      <c r="BE75" s="496">
        <f t="shared" ca="1" si="11"/>
        <v>0</v>
      </c>
      <c r="BF75" s="496">
        <f t="shared" ca="1" si="11"/>
        <v>0</v>
      </c>
      <c r="BG75" s="496">
        <f t="shared" ca="1" si="11"/>
        <v>0</v>
      </c>
      <c r="BH75" s="496">
        <f t="shared" ca="1" si="11"/>
        <v>0</v>
      </c>
      <c r="BI75" s="496">
        <f t="shared" ca="1" si="11"/>
        <v>0</v>
      </c>
      <c r="BJ75" s="496">
        <f t="shared" ca="1" si="11"/>
        <v>0</v>
      </c>
    </row>
    <row r="76" spans="1:63" s="489" customFormat="1" x14ac:dyDescent="0.15">
      <c r="A76" s="510"/>
      <c r="B76" s="511">
        <f t="shared" ref="B76:B133" si="12">B75+1</f>
        <v>3</v>
      </c>
      <c r="C76" s="496" t="str">
        <f t="shared" ca="1" si="8"/>
        <v/>
      </c>
      <c r="D76" s="496" t="str">
        <f t="shared" ca="1" si="8"/>
        <v/>
      </c>
      <c r="E76" s="496">
        <f t="shared" ca="1" si="8"/>
        <v>0</v>
      </c>
      <c r="F76" s="496">
        <f t="shared" ca="1" si="8"/>
        <v>0</v>
      </c>
      <c r="G76" s="496">
        <f t="shared" ca="1" si="8"/>
        <v>0</v>
      </c>
      <c r="H76" s="496">
        <f t="shared" ca="1" si="8"/>
        <v>0</v>
      </c>
      <c r="I76" s="496">
        <f t="shared" ca="1" si="8"/>
        <v>0</v>
      </c>
      <c r="J76" s="496">
        <f t="shared" ca="1" si="8"/>
        <v>0</v>
      </c>
      <c r="K76" s="496">
        <f t="shared" ca="1" si="8"/>
        <v>0</v>
      </c>
      <c r="L76" s="496">
        <f t="shared" ca="1" si="8"/>
        <v>0</v>
      </c>
      <c r="M76" s="496">
        <f t="shared" ca="1" si="8"/>
        <v>0</v>
      </c>
      <c r="N76" s="496">
        <f t="shared" ca="1" si="8"/>
        <v>0</v>
      </c>
      <c r="O76" s="496">
        <f t="shared" ca="1" si="8"/>
        <v>0</v>
      </c>
      <c r="P76" s="496">
        <f t="shared" ca="1" si="8"/>
        <v>0</v>
      </c>
      <c r="Q76" s="496">
        <f t="shared" ca="1" si="8"/>
        <v>0</v>
      </c>
      <c r="R76" s="496">
        <f t="shared" ca="1" si="8"/>
        <v>0</v>
      </c>
      <c r="S76" s="496">
        <f t="shared" ca="1" si="9"/>
        <v>0</v>
      </c>
      <c r="T76" s="496">
        <f t="shared" ca="1" si="9"/>
        <v>0</v>
      </c>
      <c r="U76" s="496">
        <f t="shared" ca="1" si="9"/>
        <v>0</v>
      </c>
      <c r="V76" s="496">
        <f t="shared" ca="1" si="9"/>
        <v>0</v>
      </c>
      <c r="W76" s="496">
        <f t="shared" ca="1" si="9"/>
        <v>0</v>
      </c>
      <c r="X76" s="496">
        <f t="shared" ca="1" si="9"/>
        <v>0</v>
      </c>
      <c r="Y76" s="496">
        <f t="shared" ca="1" si="9"/>
        <v>0</v>
      </c>
      <c r="Z76" s="496">
        <f t="shared" ca="1" si="9"/>
        <v>0</v>
      </c>
      <c r="AA76" s="496">
        <f t="shared" ca="1" si="9"/>
        <v>0</v>
      </c>
      <c r="AB76" s="496">
        <f t="shared" ca="1" si="9"/>
        <v>0</v>
      </c>
      <c r="AC76" s="496">
        <f t="shared" ca="1" si="9"/>
        <v>0</v>
      </c>
      <c r="AD76" s="496">
        <f t="shared" ca="1" si="9"/>
        <v>0</v>
      </c>
      <c r="AE76" s="496">
        <f t="shared" ca="1" si="9"/>
        <v>0</v>
      </c>
      <c r="AF76" s="496">
        <f t="shared" ca="1" si="9"/>
        <v>0</v>
      </c>
      <c r="AG76" s="496">
        <f t="shared" ca="1" si="9"/>
        <v>0</v>
      </c>
      <c r="AH76" s="496">
        <f t="shared" ca="1" si="9"/>
        <v>0</v>
      </c>
      <c r="AI76" s="496">
        <f t="shared" ca="1" si="10"/>
        <v>0</v>
      </c>
      <c r="AJ76" s="496">
        <f t="shared" ca="1" si="10"/>
        <v>0</v>
      </c>
      <c r="AK76" s="496">
        <f t="shared" ca="1" si="10"/>
        <v>0</v>
      </c>
      <c r="AL76" s="496">
        <f t="shared" ca="1" si="10"/>
        <v>0</v>
      </c>
      <c r="AM76" s="496">
        <f t="shared" ca="1" si="10"/>
        <v>0</v>
      </c>
      <c r="AN76" s="496">
        <f t="shared" ca="1" si="10"/>
        <v>0</v>
      </c>
      <c r="AO76" s="496">
        <f t="shared" ca="1" si="10"/>
        <v>0</v>
      </c>
      <c r="AP76" s="496">
        <f t="shared" ca="1" si="10"/>
        <v>0</v>
      </c>
      <c r="AQ76" s="496">
        <f t="shared" ca="1" si="10"/>
        <v>0</v>
      </c>
      <c r="AR76" s="496">
        <f t="shared" ca="1" si="10"/>
        <v>0</v>
      </c>
      <c r="AS76" s="496">
        <f t="shared" ca="1" si="10"/>
        <v>0</v>
      </c>
      <c r="AT76" s="496">
        <f t="shared" ca="1" si="10"/>
        <v>0</v>
      </c>
      <c r="AU76" s="496">
        <f t="shared" ca="1" si="10"/>
        <v>0</v>
      </c>
      <c r="AV76" s="496">
        <f t="shared" ca="1" si="10"/>
        <v>0</v>
      </c>
      <c r="AW76" s="496">
        <f t="shared" ca="1" si="10"/>
        <v>0</v>
      </c>
      <c r="AX76" s="496">
        <f t="shared" ca="1" si="10"/>
        <v>0</v>
      </c>
      <c r="AY76" s="496">
        <f t="shared" ca="1" si="11"/>
        <v>0</v>
      </c>
      <c r="AZ76" s="496">
        <f t="shared" ca="1" si="11"/>
        <v>0</v>
      </c>
      <c r="BA76" s="496">
        <f t="shared" ca="1" si="11"/>
        <v>0</v>
      </c>
      <c r="BB76" s="496">
        <f t="shared" ca="1" si="11"/>
        <v>0</v>
      </c>
      <c r="BC76" s="496">
        <f t="shared" ca="1" si="11"/>
        <v>0</v>
      </c>
      <c r="BD76" s="496">
        <f t="shared" ca="1" si="11"/>
        <v>0</v>
      </c>
      <c r="BE76" s="496">
        <f t="shared" ca="1" si="11"/>
        <v>0</v>
      </c>
      <c r="BF76" s="496">
        <f t="shared" ca="1" si="11"/>
        <v>0</v>
      </c>
      <c r="BG76" s="496">
        <f t="shared" ca="1" si="11"/>
        <v>0</v>
      </c>
      <c r="BH76" s="496">
        <f t="shared" ca="1" si="11"/>
        <v>0</v>
      </c>
      <c r="BI76" s="496">
        <f t="shared" ca="1" si="11"/>
        <v>0</v>
      </c>
      <c r="BJ76" s="496">
        <f t="shared" ca="1" si="11"/>
        <v>0</v>
      </c>
    </row>
    <row r="77" spans="1:63" s="489" customFormat="1" x14ac:dyDescent="0.15">
      <c r="A77" s="510"/>
      <c r="B77" s="511">
        <f t="shared" si="12"/>
        <v>4</v>
      </c>
      <c r="C77" s="496" t="str">
        <f t="shared" ca="1" si="8"/>
        <v/>
      </c>
      <c r="D77" s="496" t="str">
        <f t="shared" ca="1" si="8"/>
        <v/>
      </c>
      <c r="E77" s="496" t="str">
        <f t="shared" ca="1" si="8"/>
        <v/>
      </c>
      <c r="F77" s="496">
        <f t="shared" ca="1" si="8"/>
        <v>0</v>
      </c>
      <c r="G77" s="496">
        <f t="shared" ca="1" si="8"/>
        <v>0</v>
      </c>
      <c r="H77" s="496">
        <f t="shared" ca="1" si="8"/>
        <v>0</v>
      </c>
      <c r="I77" s="496">
        <f t="shared" ca="1" si="8"/>
        <v>0</v>
      </c>
      <c r="J77" s="496">
        <f t="shared" ca="1" si="8"/>
        <v>0</v>
      </c>
      <c r="K77" s="496">
        <f t="shared" ca="1" si="8"/>
        <v>0</v>
      </c>
      <c r="L77" s="496">
        <f t="shared" ca="1" si="8"/>
        <v>0</v>
      </c>
      <c r="M77" s="496">
        <f t="shared" ca="1" si="8"/>
        <v>0</v>
      </c>
      <c r="N77" s="496">
        <f t="shared" ca="1" si="8"/>
        <v>0</v>
      </c>
      <c r="O77" s="496">
        <f t="shared" ca="1" si="8"/>
        <v>0</v>
      </c>
      <c r="P77" s="496">
        <f t="shared" ca="1" si="8"/>
        <v>0</v>
      </c>
      <c r="Q77" s="496">
        <f t="shared" ca="1" si="8"/>
        <v>0</v>
      </c>
      <c r="R77" s="496">
        <f t="shared" ca="1" si="8"/>
        <v>0</v>
      </c>
      <c r="S77" s="496">
        <f t="shared" ca="1" si="9"/>
        <v>0</v>
      </c>
      <c r="T77" s="496">
        <f t="shared" ca="1" si="9"/>
        <v>0</v>
      </c>
      <c r="U77" s="496">
        <f t="shared" ca="1" si="9"/>
        <v>0</v>
      </c>
      <c r="V77" s="496">
        <f t="shared" ca="1" si="9"/>
        <v>0</v>
      </c>
      <c r="W77" s="496">
        <f t="shared" ca="1" si="9"/>
        <v>0</v>
      </c>
      <c r="X77" s="496">
        <f t="shared" ca="1" si="9"/>
        <v>0</v>
      </c>
      <c r="Y77" s="496">
        <f t="shared" ca="1" si="9"/>
        <v>0</v>
      </c>
      <c r="Z77" s="496">
        <f t="shared" ca="1" si="9"/>
        <v>0</v>
      </c>
      <c r="AA77" s="496">
        <f t="shared" ca="1" si="9"/>
        <v>0</v>
      </c>
      <c r="AB77" s="496">
        <f t="shared" ca="1" si="9"/>
        <v>0</v>
      </c>
      <c r="AC77" s="496">
        <f t="shared" ca="1" si="9"/>
        <v>0</v>
      </c>
      <c r="AD77" s="496">
        <f t="shared" ca="1" si="9"/>
        <v>0</v>
      </c>
      <c r="AE77" s="496">
        <f t="shared" ca="1" si="9"/>
        <v>0</v>
      </c>
      <c r="AF77" s="496">
        <f t="shared" ca="1" si="9"/>
        <v>0</v>
      </c>
      <c r="AG77" s="496">
        <f t="shared" ca="1" si="9"/>
        <v>0</v>
      </c>
      <c r="AH77" s="496">
        <f t="shared" ca="1" si="9"/>
        <v>0</v>
      </c>
      <c r="AI77" s="496">
        <f t="shared" ca="1" si="10"/>
        <v>0</v>
      </c>
      <c r="AJ77" s="496">
        <f t="shared" ca="1" si="10"/>
        <v>0</v>
      </c>
      <c r="AK77" s="496">
        <f t="shared" ca="1" si="10"/>
        <v>0</v>
      </c>
      <c r="AL77" s="496">
        <f t="shared" ca="1" si="10"/>
        <v>0</v>
      </c>
      <c r="AM77" s="496">
        <f t="shared" ca="1" si="10"/>
        <v>0</v>
      </c>
      <c r="AN77" s="496">
        <f t="shared" ca="1" si="10"/>
        <v>0</v>
      </c>
      <c r="AO77" s="496">
        <f t="shared" ca="1" si="10"/>
        <v>0</v>
      </c>
      <c r="AP77" s="496">
        <f t="shared" ca="1" si="10"/>
        <v>0</v>
      </c>
      <c r="AQ77" s="496">
        <f t="shared" ca="1" si="10"/>
        <v>0</v>
      </c>
      <c r="AR77" s="496">
        <f t="shared" ca="1" si="10"/>
        <v>0</v>
      </c>
      <c r="AS77" s="496">
        <f t="shared" ca="1" si="10"/>
        <v>0</v>
      </c>
      <c r="AT77" s="496">
        <f t="shared" ca="1" si="10"/>
        <v>0</v>
      </c>
      <c r="AU77" s="496">
        <f t="shared" ca="1" si="10"/>
        <v>0</v>
      </c>
      <c r="AV77" s="496">
        <f t="shared" ca="1" si="10"/>
        <v>0</v>
      </c>
      <c r="AW77" s="496">
        <f t="shared" ca="1" si="10"/>
        <v>0</v>
      </c>
      <c r="AX77" s="496">
        <f t="shared" ca="1" si="10"/>
        <v>0</v>
      </c>
      <c r="AY77" s="496">
        <f t="shared" ca="1" si="11"/>
        <v>0</v>
      </c>
      <c r="AZ77" s="496">
        <f t="shared" ca="1" si="11"/>
        <v>0</v>
      </c>
      <c r="BA77" s="496">
        <f t="shared" ca="1" si="11"/>
        <v>0</v>
      </c>
      <c r="BB77" s="496">
        <f t="shared" ca="1" si="11"/>
        <v>0</v>
      </c>
      <c r="BC77" s="496">
        <f t="shared" ca="1" si="11"/>
        <v>0</v>
      </c>
      <c r="BD77" s="496">
        <f t="shared" ca="1" si="11"/>
        <v>0</v>
      </c>
      <c r="BE77" s="496">
        <f t="shared" ca="1" si="11"/>
        <v>0</v>
      </c>
      <c r="BF77" s="496">
        <f t="shared" ca="1" si="11"/>
        <v>0</v>
      </c>
      <c r="BG77" s="496">
        <f t="shared" ca="1" si="11"/>
        <v>0</v>
      </c>
      <c r="BH77" s="496">
        <f t="shared" ca="1" si="11"/>
        <v>0</v>
      </c>
      <c r="BI77" s="496">
        <f t="shared" ca="1" si="11"/>
        <v>0</v>
      </c>
      <c r="BJ77" s="496">
        <f t="shared" ca="1" si="11"/>
        <v>0</v>
      </c>
    </row>
    <row r="78" spans="1:63" s="489" customFormat="1" x14ac:dyDescent="0.15">
      <c r="A78" s="510"/>
      <c r="B78" s="511">
        <f t="shared" si="12"/>
        <v>5</v>
      </c>
      <c r="C78" s="496" t="str">
        <f t="shared" ca="1" si="8"/>
        <v/>
      </c>
      <c r="D78" s="496" t="str">
        <f t="shared" ca="1" si="8"/>
        <v/>
      </c>
      <c r="E78" s="496" t="str">
        <f t="shared" ca="1" si="8"/>
        <v/>
      </c>
      <c r="F78" s="496" t="str">
        <f t="shared" ca="1" si="8"/>
        <v/>
      </c>
      <c r="G78" s="496">
        <f t="shared" ca="1" si="8"/>
        <v>0</v>
      </c>
      <c r="H78" s="496">
        <f t="shared" ca="1" si="8"/>
        <v>0</v>
      </c>
      <c r="I78" s="496">
        <f t="shared" ca="1" si="8"/>
        <v>0</v>
      </c>
      <c r="J78" s="496">
        <f t="shared" ca="1" si="8"/>
        <v>0</v>
      </c>
      <c r="K78" s="496">
        <f t="shared" ca="1" si="8"/>
        <v>0</v>
      </c>
      <c r="L78" s="496">
        <f t="shared" ca="1" si="8"/>
        <v>0</v>
      </c>
      <c r="M78" s="496">
        <f t="shared" ca="1" si="8"/>
        <v>0</v>
      </c>
      <c r="N78" s="496">
        <f t="shared" ca="1" si="8"/>
        <v>0</v>
      </c>
      <c r="O78" s="496">
        <f t="shared" ca="1" si="8"/>
        <v>0</v>
      </c>
      <c r="P78" s="496">
        <f t="shared" ca="1" si="8"/>
        <v>0</v>
      </c>
      <c r="Q78" s="496">
        <f t="shared" ca="1" si="8"/>
        <v>0</v>
      </c>
      <c r="R78" s="496">
        <f t="shared" ca="1" si="8"/>
        <v>0</v>
      </c>
      <c r="S78" s="496">
        <f t="shared" ca="1" si="9"/>
        <v>0</v>
      </c>
      <c r="T78" s="496">
        <f t="shared" ca="1" si="9"/>
        <v>0</v>
      </c>
      <c r="U78" s="496">
        <f t="shared" ca="1" si="9"/>
        <v>0</v>
      </c>
      <c r="V78" s="496">
        <f t="shared" ca="1" si="9"/>
        <v>0</v>
      </c>
      <c r="W78" s="496">
        <f t="shared" ca="1" si="9"/>
        <v>0</v>
      </c>
      <c r="X78" s="496">
        <f t="shared" ca="1" si="9"/>
        <v>0</v>
      </c>
      <c r="Y78" s="496">
        <f t="shared" ca="1" si="9"/>
        <v>0</v>
      </c>
      <c r="Z78" s="496">
        <f t="shared" ca="1" si="9"/>
        <v>0</v>
      </c>
      <c r="AA78" s="496">
        <f t="shared" ca="1" si="9"/>
        <v>0</v>
      </c>
      <c r="AB78" s="496">
        <f t="shared" ca="1" si="9"/>
        <v>0</v>
      </c>
      <c r="AC78" s="496">
        <f t="shared" ca="1" si="9"/>
        <v>0</v>
      </c>
      <c r="AD78" s="496">
        <f t="shared" ca="1" si="9"/>
        <v>0</v>
      </c>
      <c r="AE78" s="496">
        <f t="shared" ca="1" si="9"/>
        <v>0</v>
      </c>
      <c r="AF78" s="496">
        <f t="shared" ca="1" si="9"/>
        <v>0</v>
      </c>
      <c r="AG78" s="496">
        <f t="shared" ca="1" si="9"/>
        <v>0</v>
      </c>
      <c r="AH78" s="496">
        <f t="shared" ca="1" si="9"/>
        <v>0</v>
      </c>
      <c r="AI78" s="496">
        <f t="shared" ca="1" si="10"/>
        <v>0</v>
      </c>
      <c r="AJ78" s="496">
        <f t="shared" ca="1" si="10"/>
        <v>0</v>
      </c>
      <c r="AK78" s="496">
        <f t="shared" ca="1" si="10"/>
        <v>0</v>
      </c>
      <c r="AL78" s="496">
        <f t="shared" ca="1" si="10"/>
        <v>0</v>
      </c>
      <c r="AM78" s="496">
        <f t="shared" ca="1" si="10"/>
        <v>0</v>
      </c>
      <c r="AN78" s="496">
        <f t="shared" ca="1" si="10"/>
        <v>0</v>
      </c>
      <c r="AO78" s="496">
        <f t="shared" ca="1" si="10"/>
        <v>0</v>
      </c>
      <c r="AP78" s="496">
        <f t="shared" ca="1" si="10"/>
        <v>0</v>
      </c>
      <c r="AQ78" s="496">
        <f t="shared" ca="1" si="10"/>
        <v>0</v>
      </c>
      <c r="AR78" s="496">
        <f t="shared" ca="1" si="10"/>
        <v>0</v>
      </c>
      <c r="AS78" s="496">
        <f t="shared" ca="1" si="10"/>
        <v>0</v>
      </c>
      <c r="AT78" s="496">
        <f t="shared" ca="1" si="10"/>
        <v>0</v>
      </c>
      <c r="AU78" s="496">
        <f t="shared" ca="1" si="10"/>
        <v>0</v>
      </c>
      <c r="AV78" s="496">
        <f t="shared" ca="1" si="10"/>
        <v>0</v>
      </c>
      <c r="AW78" s="496">
        <f t="shared" ca="1" si="10"/>
        <v>0</v>
      </c>
      <c r="AX78" s="496">
        <f t="shared" ca="1" si="10"/>
        <v>0</v>
      </c>
      <c r="AY78" s="496">
        <f t="shared" ca="1" si="11"/>
        <v>0</v>
      </c>
      <c r="AZ78" s="496">
        <f t="shared" ca="1" si="11"/>
        <v>0</v>
      </c>
      <c r="BA78" s="496">
        <f t="shared" ca="1" si="11"/>
        <v>0</v>
      </c>
      <c r="BB78" s="496">
        <f t="shared" ca="1" si="11"/>
        <v>0</v>
      </c>
      <c r="BC78" s="496">
        <f t="shared" ca="1" si="11"/>
        <v>0</v>
      </c>
      <c r="BD78" s="496">
        <f t="shared" ca="1" si="11"/>
        <v>0</v>
      </c>
      <c r="BE78" s="496">
        <f t="shared" ca="1" si="11"/>
        <v>0</v>
      </c>
      <c r="BF78" s="496">
        <f t="shared" ca="1" si="11"/>
        <v>0</v>
      </c>
      <c r="BG78" s="496">
        <f t="shared" ca="1" si="11"/>
        <v>0</v>
      </c>
      <c r="BH78" s="496">
        <f t="shared" ca="1" si="11"/>
        <v>0</v>
      </c>
      <c r="BI78" s="496">
        <f t="shared" ca="1" si="11"/>
        <v>0</v>
      </c>
      <c r="BJ78" s="496">
        <f t="shared" ca="1" si="11"/>
        <v>0</v>
      </c>
    </row>
    <row r="79" spans="1:63" s="489" customFormat="1" x14ac:dyDescent="0.15">
      <c r="A79" s="510"/>
      <c r="B79" s="511">
        <f t="shared" si="12"/>
        <v>6</v>
      </c>
      <c r="C79" s="496" t="str">
        <f t="shared" ca="1" si="8"/>
        <v/>
      </c>
      <c r="D79" s="496" t="str">
        <f t="shared" ca="1" si="8"/>
        <v/>
      </c>
      <c r="E79" s="496" t="str">
        <f t="shared" ca="1" si="8"/>
        <v/>
      </c>
      <c r="F79" s="496" t="str">
        <f t="shared" ca="1" si="8"/>
        <v/>
      </c>
      <c r="G79" s="496" t="str">
        <f t="shared" ca="1" si="8"/>
        <v/>
      </c>
      <c r="H79" s="496">
        <f t="shared" ca="1" si="8"/>
        <v>0</v>
      </c>
      <c r="I79" s="496">
        <f t="shared" ca="1" si="8"/>
        <v>0</v>
      </c>
      <c r="J79" s="496">
        <f t="shared" ca="1" si="8"/>
        <v>0</v>
      </c>
      <c r="K79" s="496">
        <f t="shared" ca="1" si="8"/>
        <v>0</v>
      </c>
      <c r="L79" s="496">
        <f t="shared" ca="1" si="8"/>
        <v>0</v>
      </c>
      <c r="M79" s="496">
        <f t="shared" ca="1" si="8"/>
        <v>0</v>
      </c>
      <c r="N79" s="496">
        <f t="shared" ca="1" si="8"/>
        <v>0</v>
      </c>
      <c r="O79" s="496">
        <f t="shared" ca="1" si="8"/>
        <v>0</v>
      </c>
      <c r="P79" s="496">
        <f t="shared" ca="1" si="8"/>
        <v>0</v>
      </c>
      <c r="Q79" s="496">
        <f t="shared" ca="1" si="8"/>
        <v>0</v>
      </c>
      <c r="R79" s="496">
        <f t="shared" ca="1" si="8"/>
        <v>0</v>
      </c>
      <c r="S79" s="496">
        <f t="shared" ca="1" si="9"/>
        <v>0</v>
      </c>
      <c r="T79" s="496">
        <f t="shared" ca="1" si="9"/>
        <v>0</v>
      </c>
      <c r="U79" s="496">
        <f t="shared" ca="1" si="9"/>
        <v>0</v>
      </c>
      <c r="V79" s="496">
        <f t="shared" ca="1" si="9"/>
        <v>0</v>
      </c>
      <c r="W79" s="496">
        <f t="shared" ca="1" si="9"/>
        <v>0</v>
      </c>
      <c r="X79" s="496">
        <f t="shared" ca="1" si="9"/>
        <v>0</v>
      </c>
      <c r="Y79" s="496">
        <f t="shared" ca="1" si="9"/>
        <v>0</v>
      </c>
      <c r="Z79" s="496">
        <f t="shared" ca="1" si="9"/>
        <v>0</v>
      </c>
      <c r="AA79" s="496">
        <f t="shared" ca="1" si="9"/>
        <v>0</v>
      </c>
      <c r="AB79" s="496">
        <f t="shared" ca="1" si="9"/>
        <v>0</v>
      </c>
      <c r="AC79" s="496">
        <f t="shared" ca="1" si="9"/>
        <v>0</v>
      </c>
      <c r="AD79" s="496">
        <f t="shared" ca="1" si="9"/>
        <v>0</v>
      </c>
      <c r="AE79" s="496">
        <f t="shared" ca="1" si="9"/>
        <v>0</v>
      </c>
      <c r="AF79" s="496">
        <f t="shared" ca="1" si="9"/>
        <v>0</v>
      </c>
      <c r="AG79" s="496">
        <f t="shared" ca="1" si="9"/>
        <v>0</v>
      </c>
      <c r="AH79" s="496">
        <f t="shared" ca="1" si="9"/>
        <v>0</v>
      </c>
      <c r="AI79" s="496">
        <f t="shared" ca="1" si="10"/>
        <v>0</v>
      </c>
      <c r="AJ79" s="496">
        <f t="shared" ca="1" si="10"/>
        <v>0</v>
      </c>
      <c r="AK79" s="496">
        <f t="shared" ca="1" si="10"/>
        <v>0</v>
      </c>
      <c r="AL79" s="496">
        <f t="shared" ca="1" si="10"/>
        <v>0</v>
      </c>
      <c r="AM79" s="496">
        <f t="shared" ca="1" si="10"/>
        <v>0</v>
      </c>
      <c r="AN79" s="496">
        <f t="shared" ca="1" si="10"/>
        <v>0</v>
      </c>
      <c r="AO79" s="496">
        <f t="shared" ca="1" si="10"/>
        <v>0</v>
      </c>
      <c r="AP79" s="496">
        <f t="shared" ca="1" si="10"/>
        <v>0</v>
      </c>
      <c r="AQ79" s="496">
        <f t="shared" ca="1" si="10"/>
        <v>0</v>
      </c>
      <c r="AR79" s="496">
        <f t="shared" ca="1" si="10"/>
        <v>0</v>
      </c>
      <c r="AS79" s="496">
        <f t="shared" ca="1" si="10"/>
        <v>0</v>
      </c>
      <c r="AT79" s="496">
        <f t="shared" ca="1" si="10"/>
        <v>0</v>
      </c>
      <c r="AU79" s="496">
        <f t="shared" ca="1" si="10"/>
        <v>0</v>
      </c>
      <c r="AV79" s="496">
        <f t="shared" ca="1" si="10"/>
        <v>0</v>
      </c>
      <c r="AW79" s="496">
        <f t="shared" ca="1" si="10"/>
        <v>0</v>
      </c>
      <c r="AX79" s="496">
        <f t="shared" ca="1" si="10"/>
        <v>0</v>
      </c>
      <c r="AY79" s="496">
        <f t="shared" ca="1" si="11"/>
        <v>0</v>
      </c>
      <c r="AZ79" s="496">
        <f t="shared" ca="1" si="11"/>
        <v>0</v>
      </c>
      <c r="BA79" s="496">
        <f t="shared" ca="1" si="11"/>
        <v>0</v>
      </c>
      <c r="BB79" s="496">
        <f t="shared" ca="1" si="11"/>
        <v>0</v>
      </c>
      <c r="BC79" s="496">
        <f t="shared" ca="1" si="11"/>
        <v>0</v>
      </c>
      <c r="BD79" s="496">
        <f t="shared" ca="1" si="11"/>
        <v>0</v>
      </c>
      <c r="BE79" s="496">
        <f t="shared" ca="1" si="11"/>
        <v>0</v>
      </c>
      <c r="BF79" s="496">
        <f t="shared" ca="1" si="11"/>
        <v>0</v>
      </c>
      <c r="BG79" s="496">
        <f t="shared" ca="1" si="11"/>
        <v>0</v>
      </c>
      <c r="BH79" s="496">
        <f t="shared" ca="1" si="11"/>
        <v>0</v>
      </c>
      <c r="BI79" s="496">
        <f t="shared" ca="1" si="11"/>
        <v>0</v>
      </c>
      <c r="BJ79" s="496">
        <f t="shared" ca="1" si="11"/>
        <v>0</v>
      </c>
    </row>
    <row r="80" spans="1:63" s="489" customFormat="1" x14ac:dyDescent="0.15">
      <c r="A80" s="510"/>
      <c r="B80" s="511">
        <f t="shared" si="12"/>
        <v>7</v>
      </c>
      <c r="C80" s="496" t="str">
        <f t="shared" ca="1" si="8"/>
        <v/>
      </c>
      <c r="D80" s="496" t="str">
        <f t="shared" ca="1" si="8"/>
        <v/>
      </c>
      <c r="E80" s="496" t="str">
        <f t="shared" ca="1" si="8"/>
        <v/>
      </c>
      <c r="F80" s="496" t="str">
        <f t="shared" ca="1" si="8"/>
        <v/>
      </c>
      <c r="G80" s="496" t="str">
        <f t="shared" ca="1" si="8"/>
        <v/>
      </c>
      <c r="H80" s="496" t="str">
        <f t="shared" ca="1" si="8"/>
        <v/>
      </c>
      <c r="I80" s="496">
        <f t="shared" ca="1" si="8"/>
        <v>0</v>
      </c>
      <c r="J80" s="496">
        <f t="shared" ca="1" si="8"/>
        <v>0</v>
      </c>
      <c r="K80" s="496">
        <f t="shared" ca="1" si="8"/>
        <v>0</v>
      </c>
      <c r="L80" s="496">
        <f t="shared" ca="1" si="8"/>
        <v>0</v>
      </c>
      <c r="M80" s="496">
        <f t="shared" ca="1" si="8"/>
        <v>0</v>
      </c>
      <c r="N80" s="496">
        <f t="shared" ca="1" si="8"/>
        <v>0</v>
      </c>
      <c r="O80" s="496">
        <f t="shared" ca="1" si="8"/>
        <v>0</v>
      </c>
      <c r="P80" s="496">
        <f t="shared" ca="1" si="8"/>
        <v>0</v>
      </c>
      <c r="Q80" s="496">
        <f t="shared" ca="1" si="8"/>
        <v>0</v>
      </c>
      <c r="R80" s="496">
        <f t="shared" ca="1" si="8"/>
        <v>0</v>
      </c>
      <c r="S80" s="496">
        <f t="shared" ca="1" si="9"/>
        <v>0</v>
      </c>
      <c r="T80" s="496">
        <f t="shared" ca="1" si="9"/>
        <v>0</v>
      </c>
      <c r="U80" s="496">
        <f t="shared" ca="1" si="9"/>
        <v>0</v>
      </c>
      <c r="V80" s="496">
        <f t="shared" ca="1" si="9"/>
        <v>0</v>
      </c>
      <c r="W80" s="496">
        <f t="shared" ca="1" si="9"/>
        <v>0</v>
      </c>
      <c r="X80" s="496">
        <f t="shared" ca="1" si="9"/>
        <v>0</v>
      </c>
      <c r="Y80" s="496">
        <f t="shared" ca="1" si="9"/>
        <v>0</v>
      </c>
      <c r="Z80" s="496">
        <f t="shared" ca="1" si="9"/>
        <v>0</v>
      </c>
      <c r="AA80" s="496">
        <f t="shared" ca="1" si="9"/>
        <v>0</v>
      </c>
      <c r="AB80" s="496">
        <f t="shared" ca="1" si="9"/>
        <v>0</v>
      </c>
      <c r="AC80" s="496">
        <f t="shared" ca="1" si="9"/>
        <v>0</v>
      </c>
      <c r="AD80" s="496">
        <f t="shared" ca="1" si="9"/>
        <v>0</v>
      </c>
      <c r="AE80" s="496">
        <f t="shared" ca="1" si="9"/>
        <v>0</v>
      </c>
      <c r="AF80" s="496">
        <f t="shared" ca="1" si="9"/>
        <v>0</v>
      </c>
      <c r="AG80" s="496">
        <f t="shared" ca="1" si="9"/>
        <v>0</v>
      </c>
      <c r="AH80" s="496">
        <f t="shared" ca="1" si="9"/>
        <v>0</v>
      </c>
      <c r="AI80" s="496">
        <f t="shared" ca="1" si="10"/>
        <v>0</v>
      </c>
      <c r="AJ80" s="496">
        <f t="shared" ca="1" si="10"/>
        <v>0</v>
      </c>
      <c r="AK80" s="496">
        <f t="shared" ca="1" si="10"/>
        <v>0</v>
      </c>
      <c r="AL80" s="496">
        <f t="shared" ca="1" si="10"/>
        <v>0</v>
      </c>
      <c r="AM80" s="496">
        <f t="shared" ca="1" si="10"/>
        <v>0</v>
      </c>
      <c r="AN80" s="496">
        <f t="shared" ca="1" si="10"/>
        <v>0</v>
      </c>
      <c r="AO80" s="496">
        <f t="shared" ca="1" si="10"/>
        <v>0</v>
      </c>
      <c r="AP80" s="496">
        <f t="shared" ca="1" si="10"/>
        <v>0</v>
      </c>
      <c r="AQ80" s="496">
        <f t="shared" ca="1" si="10"/>
        <v>0</v>
      </c>
      <c r="AR80" s="496">
        <f t="shared" ca="1" si="10"/>
        <v>0</v>
      </c>
      <c r="AS80" s="496">
        <f t="shared" ca="1" si="10"/>
        <v>0</v>
      </c>
      <c r="AT80" s="496">
        <f t="shared" ca="1" si="10"/>
        <v>0</v>
      </c>
      <c r="AU80" s="496">
        <f t="shared" ca="1" si="10"/>
        <v>0</v>
      </c>
      <c r="AV80" s="496">
        <f t="shared" ca="1" si="10"/>
        <v>0</v>
      </c>
      <c r="AW80" s="496">
        <f t="shared" ca="1" si="10"/>
        <v>0</v>
      </c>
      <c r="AX80" s="496">
        <f t="shared" ca="1" si="10"/>
        <v>0</v>
      </c>
      <c r="AY80" s="496">
        <f t="shared" ca="1" si="11"/>
        <v>0</v>
      </c>
      <c r="AZ80" s="496">
        <f t="shared" ca="1" si="11"/>
        <v>0</v>
      </c>
      <c r="BA80" s="496">
        <f t="shared" ca="1" si="11"/>
        <v>0</v>
      </c>
      <c r="BB80" s="496">
        <f t="shared" ca="1" si="11"/>
        <v>0</v>
      </c>
      <c r="BC80" s="496">
        <f t="shared" ca="1" si="11"/>
        <v>0</v>
      </c>
      <c r="BD80" s="496">
        <f t="shared" ca="1" si="11"/>
        <v>0</v>
      </c>
      <c r="BE80" s="496">
        <f t="shared" ca="1" si="11"/>
        <v>0</v>
      </c>
      <c r="BF80" s="496">
        <f t="shared" ca="1" si="11"/>
        <v>0</v>
      </c>
      <c r="BG80" s="496">
        <f t="shared" ca="1" si="11"/>
        <v>0</v>
      </c>
      <c r="BH80" s="496">
        <f t="shared" ca="1" si="11"/>
        <v>0</v>
      </c>
      <c r="BI80" s="496">
        <f t="shared" ca="1" si="11"/>
        <v>0</v>
      </c>
      <c r="BJ80" s="496">
        <f t="shared" ca="1" si="11"/>
        <v>0</v>
      </c>
    </row>
    <row r="81" spans="1:62" s="489" customFormat="1" x14ac:dyDescent="0.15">
      <c r="A81" s="510"/>
      <c r="B81" s="511">
        <f t="shared" si="12"/>
        <v>8</v>
      </c>
      <c r="C81" s="496" t="str">
        <f t="shared" ca="1" si="8"/>
        <v/>
      </c>
      <c r="D81" s="496" t="str">
        <f t="shared" ca="1" si="8"/>
        <v/>
      </c>
      <c r="E81" s="496" t="str">
        <f t="shared" ca="1" si="8"/>
        <v/>
      </c>
      <c r="F81" s="496" t="str">
        <f t="shared" ca="1" si="8"/>
        <v/>
      </c>
      <c r="G81" s="496" t="str">
        <f t="shared" ca="1" si="8"/>
        <v/>
      </c>
      <c r="H81" s="496" t="str">
        <f t="shared" ca="1" si="8"/>
        <v/>
      </c>
      <c r="I81" s="496" t="str">
        <f t="shared" ca="1" si="8"/>
        <v/>
      </c>
      <c r="J81" s="496">
        <f t="shared" ca="1" si="8"/>
        <v>0</v>
      </c>
      <c r="K81" s="496">
        <f t="shared" ca="1" si="8"/>
        <v>0</v>
      </c>
      <c r="L81" s="496">
        <f t="shared" ca="1" si="8"/>
        <v>0</v>
      </c>
      <c r="M81" s="496">
        <f t="shared" ca="1" si="8"/>
        <v>0</v>
      </c>
      <c r="N81" s="496">
        <f t="shared" ca="1" si="8"/>
        <v>0</v>
      </c>
      <c r="O81" s="496">
        <f t="shared" ca="1" si="8"/>
        <v>0</v>
      </c>
      <c r="P81" s="496">
        <f t="shared" ca="1" si="8"/>
        <v>0</v>
      </c>
      <c r="Q81" s="496">
        <f t="shared" ca="1" si="8"/>
        <v>0</v>
      </c>
      <c r="R81" s="496">
        <f t="shared" ca="1" si="8"/>
        <v>0</v>
      </c>
      <c r="S81" s="496">
        <f t="shared" ca="1" si="9"/>
        <v>0</v>
      </c>
      <c r="T81" s="496">
        <f t="shared" ca="1" si="9"/>
        <v>0</v>
      </c>
      <c r="U81" s="496">
        <f t="shared" ca="1" si="9"/>
        <v>0</v>
      </c>
      <c r="V81" s="496">
        <f t="shared" ca="1" si="9"/>
        <v>0</v>
      </c>
      <c r="W81" s="496">
        <f t="shared" ca="1" si="9"/>
        <v>0</v>
      </c>
      <c r="X81" s="496">
        <f t="shared" ca="1" si="9"/>
        <v>0</v>
      </c>
      <c r="Y81" s="496">
        <f t="shared" ca="1" si="9"/>
        <v>0</v>
      </c>
      <c r="Z81" s="496">
        <f t="shared" ca="1" si="9"/>
        <v>0</v>
      </c>
      <c r="AA81" s="496">
        <f t="shared" ca="1" si="9"/>
        <v>0</v>
      </c>
      <c r="AB81" s="496">
        <f t="shared" ca="1" si="9"/>
        <v>0</v>
      </c>
      <c r="AC81" s="496">
        <f t="shared" ca="1" si="9"/>
        <v>0</v>
      </c>
      <c r="AD81" s="496">
        <f t="shared" ca="1" si="9"/>
        <v>0</v>
      </c>
      <c r="AE81" s="496">
        <f t="shared" ca="1" si="9"/>
        <v>0</v>
      </c>
      <c r="AF81" s="496">
        <f t="shared" ca="1" si="9"/>
        <v>0</v>
      </c>
      <c r="AG81" s="496">
        <f t="shared" ca="1" si="9"/>
        <v>0</v>
      </c>
      <c r="AH81" s="496">
        <f t="shared" ca="1" si="9"/>
        <v>0</v>
      </c>
      <c r="AI81" s="496">
        <f t="shared" ca="1" si="10"/>
        <v>0</v>
      </c>
      <c r="AJ81" s="496">
        <f t="shared" ca="1" si="10"/>
        <v>0</v>
      </c>
      <c r="AK81" s="496">
        <f t="shared" ca="1" si="10"/>
        <v>0</v>
      </c>
      <c r="AL81" s="496">
        <f t="shared" ca="1" si="10"/>
        <v>0</v>
      </c>
      <c r="AM81" s="496">
        <f t="shared" ca="1" si="10"/>
        <v>0</v>
      </c>
      <c r="AN81" s="496">
        <f t="shared" ca="1" si="10"/>
        <v>0</v>
      </c>
      <c r="AO81" s="496">
        <f t="shared" ca="1" si="10"/>
        <v>0</v>
      </c>
      <c r="AP81" s="496">
        <f t="shared" ca="1" si="10"/>
        <v>0</v>
      </c>
      <c r="AQ81" s="496">
        <f t="shared" ca="1" si="10"/>
        <v>0</v>
      </c>
      <c r="AR81" s="496">
        <f t="shared" ca="1" si="10"/>
        <v>0</v>
      </c>
      <c r="AS81" s="496">
        <f t="shared" ca="1" si="10"/>
        <v>0</v>
      </c>
      <c r="AT81" s="496">
        <f t="shared" ca="1" si="10"/>
        <v>0</v>
      </c>
      <c r="AU81" s="496">
        <f t="shared" ca="1" si="10"/>
        <v>0</v>
      </c>
      <c r="AV81" s="496">
        <f t="shared" ca="1" si="10"/>
        <v>0</v>
      </c>
      <c r="AW81" s="496">
        <f t="shared" ca="1" si="10"/>
        <v>0</v>
      </c>
      <c r="AX81" s="496">
        <f t="shared" ca="1" si="10"/>
        <v>0</v>
      </c>
      <c r="AY81" s="496">
        <f t="shared" ca="1" si="11"/>
        <v>0</v>
      </c>
      <c r="AZ81" s="496">
        <f t="shared" ca="1" si="11"/>
        <v>0</v>
      </c>
      <c r="BA81" s="496">
        <f t="shared" ca="1" si="11"/>
        <v>0</v>
      </c>
      <c r="BB81" s="496">
        <f t="shared" ca="1" si="11"/>
        <v>0</v>
      </c>
      <c r="BC81" s="496">
        <f t="shared" ca="1" si="11"/>
        <v>0</v>
      </c>
      <c r="BD81" s="496">
        <f t="shared" ca="1" si="11"/>
        <v>0</v>
      </c>
      <c r="BE81" s="496">
        <f t="shared" ca="1" si="11"/>
        <v>0</v>
      </c>
      <c r="BF81" s="496">
        <f t="shared" ca="1" si="11"/>
        <v>0</v>
      </c>
      <c r="BG81" s="496">
        <f t="shared" ca="1" si="11"/>
        <v>0</v>
      </c>
      <c r="BH81" s="496">
        <f t="shared" ca="1" si="11"/>
        <v>0</v>
      </c>
      <c r="BI81" s="496">
        <f t="shared" ca="1" si="11"/>
        <v>0</v>
      </c>
      <c r="BJ81" s="496">
        <f t="shared" ca="1" si="11"/>
        <v>0</v>
      </c>
    </row>
    <row r="82" spans="1:62" s="489" customFormat="1" x14ac:dyDescent="0.15">
      <c r="A82" s="510"/>
      <c r="B82" s="511">
        <f t="shared" si="12"/>
        <v>9</v>
      </c>
      <c r="C82" s="496" t="str">
        <f t="shared" ca="1" si="8"/>
        <v/>
      </c>
      <c r="D82" s="496" t="str">
        <f t="shared" ca="1" si="8"/>
        <v/>
      </c>
      <c r="E82" s="496" t="str">
        <f t="shared" ca="1" si="8"/>
        <v/>
      </c>
      <c r="F82" s="496" t="str">
        <f t="shared" ca="1" si="8"/>
        <v/>
      </c>
      <c r="G82" s="496" t="str">
        <f t="shared" ca="1" si="8"/>
        <v/>
      </c>
      <c r="H82" s="496" t="str">
        <f t="shared" ca="1" si="8"/>
        <v/>
      </c>
      <c r="I82" s="496" t="str">
        <f t="shared" ca="1" si="8"/>
        <v/>
      </c>
      <c r="J82" s="496" t="str">
        <f t="shared" ca="1" si="8"/>
        <v/>
      </c>
      <c r="K82" s="496">
        <f t="shared" ca="1" si="8"/>
        <v>0</v>
      </c>
      <c r="L82" s="496">
        <f t="shared" ca="1" si="8"/>
        <v>0</v>
      </c>
      <c r="M82" s="496">
        <f t="shared" ca="1" si="8"/>
        <v>0</v>
      </c>
      <c r="N82" s="496">
        <f t="shared" ca="1" si="8"/>
        <v>0</v>
      </c>
      <c r="O82" s="496">
        <f t="shared" ca="1" si="8"/>
        <v>0</v>
      </c>
      <c r="P82" s="496">
        <f t="shared" ca="1" si="8"/>
        <v>0</v>
      </c>
      <c r="Q82" s="496">
        <f t="shared" ca="1" si="8"/>
        <v>0</v>
      </c>
      <c r="R82" s="496">
        <f t="shared" ca="1" si="8"/>
        <v>0</v>
      </c>
      <c r="S82" s="496">
        <f t="shared" ca="1" si="9"/>
        <v>0</v>
      </c>
      <c r="T82" s="496">
        <f t="shared" ca="1" si="9"/>
        <v>0</v>
      </c>
      <c r="U82" s="496">
        <f t="shared" ca="1" si="9"/>
        <v>0</v>
      </c>
      <c r="V82" s="496">
        <f t="shared" ca="1" si="9"/>
        <v>0</v>
      </c>
      <c r="W82" s="496">
        <f t="shared" ca="1" si="9"/>
        <v>0</v>
      </c>
      <c r="X82" s="496">
        <f t="shared" ca="1" si="9"/>
        <v>0</v>
      </c>
      <c r="Y82" s="496">
        <f t="shared" ca="1" si="9"/>
        <v>0</v>
      </c>
      <c r="Z82" s="496">
        <f t="shared" ca="1" si="9"/>
        <v>0</v>
      </c>
      <c r="AA82" s="496">
        <f t="shared" ca="1" si="9"/>
        <v>0</v>
      </c>
      <c r="AB82" s="496">
        <f t="shared" ca="1" si="9"/>
        <v>0</v>
      </c>
      <c r="AC82" s="496">
        <f t="shared" ca="1" si="9"/>
        <v>0</v>
      </c>
      <c r="AD82" s="496">
        <f t="shared" ca="1" si="9"/>
        <v>0</v>
      </c>
      <c r="AE82" s="496">
        <f t="shared" ca="1" si="9"/>
        <v>0</v>
      </c>
      <c r="AF82" s="496">
        <f t="shared" ca="1" si="9"/>
        <v>0</v>
      </c>
      <c r="AG82" s="496">
        <f t="shared" ca="1" si="9"/>
        <v>0</v>
      </c>
      <c r="AH82" s="496">
        <f t="shared" ca="1" si="9"/>
        <v>0</v>
      </c>
      <c r="AI82" s="496">
        <f t="shared" ca="1" si="10"/>
        <v>0</v>
      </c>
      <c r="AJ82" s="496">
        <f t="shared" ca="1" si="10"/>
        <v>0</v>
      </c>
      <c r="AK82" s="496">
        <f t="shared" ca="1" si="10"/>
        <v>0</v>
      </c>
      <c r="AL82" s="496">
        <f t="shared" ca="1" si="10"/>
        <v>0</v>
      </c>
      <c r="AM82" s="496">
        <f t="shared" ca="1" si="10"/>
        <v>0</v>
      </c>
      <c r="AN82" s="496">
        <f t="shared" ca="1" si="10"/>
        <v>0</v>
      </c>
      <c r="AO82" s="496">
        <f t="shared" ca="1" si="10"/>
        <v>0</v>
      </c>
      <c r="AP82" s="496">
        <f t="shared" ca="1" si="10"/>
        <v>0</v>
      </c>
      <c r="AQ82" s="496">
        <f t="shared" ca="1" si="10"/>
        <v>0</v>
      </c>
      <c r="AR82" s="496">
        <f t="shared" ca="1" si="10"/>
        <v>0</v>
      </c>
      <c r="AS82" s="496">
        <f t="shared" ca="1" si="10"/>
        <v>0</v>
      </c>
      <c r="AT82" s="496">
        <f t="shared" ca="1" si="10"/>
        <v>0</v>
      </c>
      <c r="AU82" s="496">
        <f t="shared" ca="1" si="10"/>
        <v>0</v>
      </c>
      <c r="AV82" s="496">
        <f t="shared" ca="1" si="10"/>
        <v>0</v>
      </c>
      <c r="AW82" s="496">
        <f t="shared" ca="1" si="10"/>
        <v>0</v>
      </c>
      <c r="AX82" s="496">
        <f t="shared" ca="1" si="10"/>
        <v>0</v>
      </c>
      <c r="AY82" s="496">
        <f t="shared" ca="1" si="11"/>
        <v>0</v>
      </c>
      <c r="AZ82" s="496">
        <f t="shared" ca="1" si="11"/>
        <v>0</v>
      </c>
      <c r="BA82" s="496">
        <f t="shared" ca="1" si="11"/>
        <v>0</v>
      </c>
      <c r="BB82" s="496">
        <f t="shared" ca="1" si="11"/>
        <v>0</v>
      </c>
      <c r="BC82" s="496">
        <f t="shared" ca="1" si="11"/>
        <v>0</v>
      </c>
      <c r="BD82" s="496">
        <f t="shared" ca="1" si="11"/>
        <v>0</v>
      </c>
      <c r="BE82" s="496">
        <f t="shared" ca="1" si="11"/>
        <v>0</v>
      </c>
      <c r="BF82" s="496">
        <f t="shared" ca="1" si="11"/>
        <v>0</v>
      </c>
      <c r="BG82" s="496">
        <f t="shared" ca="1" si="11"/>
        <v>0</v>
      </c>
      <c r="BH82" s="496">
        <f t="shared" ca="1" si="11"/>
        <v>0</v>
      </c>
      <c r="BI82" s="496">
        <f t="shared" ca="1" si="11"/>
        <v>0</v>
      </c>
      <c r="BJ82" s="496">
        <f t="shared" ca="1" si="11"/>
        <v>0</v>
      </c>
    </row>
    <row r="83" spans="1:62" s="489" customFormat="1" x14ac:dyDescent="0.15">
      <c r="A83" s="510"/>
      <c r="B83" s="511">
        <f t="shared" si="12"/>
        <v>10</v>
      </c>
      <c r="C83" s="496" t="str">
        <f t="shared" ca="1" si="8"/>
        <v/>
      </c>
      <c r="D83" s="496" t="str">
        <f t="shared" ca="1" si="8"/>
        <v/>
      </c>
      <c r="E83" s="496" t="str">
        <f t="shared" ca="1" si="8"/>
        <v/>
      </c>
      <c r="F83" s="496" t="str">
        <f t="shared" ca="1" si="8"/>
        <v/>
      </c>
      <c r="G83" s="496" t="str">
        <f t="shared" ca="1" si="8"/>
        <v/>
      </c>
      <c r="H83" s="496" t="str">
        <f t="shared" ca="1" si="8"/>
        <v/>
      </c>
      <c r="I83" s="496" t="str">
        <f t="shared" ca="1" si="8"/>
        <v/>
      </c>
      <c r="J83" s="496" t="str">
        <f t="shared" ca="1" si="8"/>
        <v/>
      </c>
      <c r="K83" s="496" t="str">
        <f t="shared" ca="1" si="8"/>
        <v/>
      </c>
      <c r="L83" s="496">
        <f t="shared" ca="1" si="8"/>
        <v>0</v>
      </c>
      <c r="M83" s="496">
        <f t="shared" ca="1" si="8"/>
        <v>0</v>
      </c>
      <c r="N83" s="496">
        <f t="shared" ca="1" si="8"/>
        <v>0</v>
      </c>
      <c r="O83" s="496">
        <f t="shared" ca="1" si="8"/>
        <v>0</v>
      </c>
      <c r="P83" s="496">
        <f t="shared" ca="1" si="8"/>
        <v>0</v>
      </c>
      <c r="Q83" s="496">
        <f t="shared" ca="1" si="8"/>
        <v>0</v>
      </c>
      <c r="R83" s="496">
        <f t="shared" ca="1" si="8"/>
        <v>0</v>
      </c>
      <c r="S83" s="496">
        <f t="shared" ca="1" si="9"/>
        <v>0</v>
      </c>
      <c r="T83" s="496">
        <f t="shared" ca="1" si="9"/>
        <v>0</v>
      </c>
      <c r="U83" s="496">
        <f t="shared" ca="1" si="9"/>
        <v>0</v>
      </c>
      <c r="V83" s="496">
        <f t="shared" ca="1" si="9"/>
        <v>0</v>
      </c>
      <c r="W83" s="496">
        <f t="shared" ca="1" si="9"/>
        <v>0</v>
      </c>
      <c r="X83" s="496">
        <f t="shared" ca="1" si="9"/>
        <v>0</v>
      </c>
      <c r="Y83" s="496">
        <f t="shared" ca="1" si="9"/>
        <v>0</v>
      </c>
      <c r="Z83" s="496">
        <f t="shared" ca="1" si="9"/>
        <v>0</v>
      </c>
      <c r="AA83" s="496">
        <f t="shared" ca="1" si="9"/>
        <v>0</v>
      </c>
      <c r="AB83" s="496">
        <f t="shared" ca="1" si="9"/>
        <v>0</v>
      </c>
      <c r="AC83" s="496">
        <f t="shared" ca="1" si="9"/>
        <v>0</v>
      </c>
      <c r="AD83" s="496">
        <f t="shared" ca="1" si="9"/>
        <v>0</v>
      </c>
      <c r="AE83" s="496">
        <f t="shared" ca="1" si="9"/>
        <v>0</v>
      </c>
      <c r="AF83" s="496">
        <f t="shared" ca="1" si="9"/>
        <v>0</v>
      </c>
      <c r="AG83" s="496">
        <f t="shared" ca="1" si="9"/>
        <v>0</v>
      </c>
      <c r="AH83" s="496">
        <f t="shared" ca="1" si="9"/>
        <v>0</v>
      </c>
      <c r="AI83" s="496">
        <f t="shared" ca="1" si="10"/>
        <v>0</v>
      </c>
      <c r="AJ83" s="496">
        <f t="shared" ca="1" si="10"/>
        <v>0</v>
      </c>
      <c r="AK83" s="496">
        <f t="shared" ca="1" si="10"/>
        <v>0</v>
      </c>
      <c r="AL83" s="496">
        <f t="shared" ca="1" si="10"/>
        <v>0</v>
      </c>
      <c r="AM83" s="496">
        <f t="shared" ca="1" si="10"/>
        <v>0</v>
      </c>
      <c r="AN83" s="496">
        <f t="shared" ca="1" si="10"/>
        <v>0</v>
      </c>
      <c r="AO83" s="496">
        <f t="shared" ca="1" si="10"/>
        <v>0</v>
      </c>
      <c r="AP83" s="496">
        <f t="shared" ca="1" si="10"/>
        <v>0</v>
      </c>
      <c r="AQ83" s="496">
        <f t="shared" ca="1" si="10"/>
        <v>0</v>
      </c>
      <c r="AR83" s="496">
        <f t="shared" ca="1" si="10"/>
        <v>0</v>
      </c>
      <c r="AS83" s="496">
        <f t="shared" ca="1" si="10"/>
        <v>0</v>
      </c>
      <c r="AT83" s="496">
        <f t="shared" ca="1" si="10"/>
        <v>0</v>
      </c>
      <c r="AU83" s="496">
        <f t="shared" ca="1" si="10"/>
        <v>0</v>
      </c>
      <c r="AV83" s="496">
        <f t="shared" ca="1" si="10"/>
        <v>0</v>
      </c>
      <c r="AW83" s="496">
        <f t="shared" ca="1" si="10"/>
        <v>0</v>
      </c>
      <c r="AX83" s="496">
        <f t="shared" ca="1" si="10"/>
        <v>0</v>
      </c>
      <c r="AY83" s="496">
        <f t="shared" ca="1" si="11"/>
        <v>0</v>
      </c>
      <c r="AZ83" s="496">
        <f t="shared" ca="1" si="11"/>
        <v>0</v>
      </c>
      <c r="BA83" s="496">
        <f t="shared" ca="1" si="11"/>
        <v>0</v>
      </c>
      <c r="BB83" s="496">
        <f t="shared" ca="1" si="11"/>
        <v>0</v>
      </c>
      <c r="BC83" s="496">
        <f t="shared" ca="1" si="11"/>
        <v>0</v>
      </c>
      <c r="BD83" s="496">
        <f t="shared" ca="1" si="11"/>
        <v>0</v>
      </c>
      <c r="BE83" s="496">
        <f t="shared" ca="1" si="11"/>
        <v>0</v>
      </c>
      <c r="BF83" s="496">
        <f t="shared" ca="1" si="11"/>
        <v>0</v>
      </c>
      <c r="BG83" s="496">
        <f t="shared" ca="1" si="11"/>
        <v>0</v>
      </c>
      <c r="BH83" s="496">
        <f t="shared" ca="1" si="11"/>
        <v>0</v>
      </c>
      <c r="BI83" s="496">
        <f t="shared" ca="1" si="11"/>
        <v>0</v>
      </c>
      <c r="BJ83" s="496">
        <f t="shared" ca="1" si="11"/>
        <v>0</v>
      </c>
    </row>
    <row r="84" spans="1:62" s="489" customFormat="1" x14ac:dyDescent="0.15">
      <c r="A84" s="510"/>
      <c r="B84" s="511">
        <f t="shared" si="12"/>
        <v>11</v>
      </c>
      <c r="C84" s="496" t="str">
        <f t="shared" ca="1" si="8"/>
        <v/>
      </c>
      <c r="D84" s="496" t="str">
        <f t="shared" ca="1" si="8"/>
        <v/>
      </c>
      <c r="E84" s="496" t="str">
        <f t="shared" ca="1" si="8"/>
        <v/>
      </c>
      <c r="F84" s="496" t="str">
        <f t="shared" ca="1" si="8"/>
        <v/>
      </c>
      <c r="G84" s="496" t="str">
        <f t="shared" ca="1" si="8"/>
        <v/>
      </c>
      <c r="H84" s="496" t="str">
        <f t="shared" ca="1" si="8"/>
        <v/>
      </c>
      <c r="I84" s="496" t="str">
        <f t="shared" ca="1" si="8"/>
        <v/>
      </c>
      <c r="J84" s="496" t="str">
        <f t="shared" ca="1" si="8"/>
        <v/>
      </c>
      <c r="K84" s="496" t="str">
        <f t="shared" ca="1" si="8"/>
        <v/>
      </c>
      <c r="L84" s="496" t="str">
        <f t="shared" ca="1" si="8"/>
        <v/>
      </c>
      <c r="M84" s="496">
        <f t="shared" ca="1" si="8"/>
        <v>0</v>
      </c>
      <c r="N84" s="496">
        <f t="shared" ca="1" si="8"/>
        <v>0</v>
      </c>
      <c r="O84" s="496">
        <f t="shared" ca="1" si="8"/>
        <v>0</v>
      </c>
      <c r="P84" s="496">
        <f t="shared" ca="1" si="8"/>
        <v>0</v>
      </c>
      <c r="Q84" s="496">
        <f t="shared" ca="1" si="8"/>
        <v>0</v>
      </c>
      <c r="R84" s="496">
        <f t="shared" ca="1" si="8"/>
        <v>0</v>
      </c>
      <c r="S84" s="496">
        <f t="shared" ca="1" si="9"/>
        <v>0</v>
      </c>
      <c r="T84" s="496">
        <f t="shared" ca="1" si="9"/>
        <v>0</v>
      </c>
      <c r="U84" s="496">
        <f t="shared" ca="1" si="9"/>
        <v>0</v>
      </c>
      <c r="V84" s="496">
        <f t="shared" ca="1" si="9"/>
        <v>0</v>
      </c>
      <c r="W84" s="496">
        <f t="shared" ca="1" si="9"/>
        <v>0</v>
      </c>
      <c r="X84" s="496">
        <f t="shared" ca="1" si="9"/>
        <v>0</v>
      </c>
      <c r="Y84" s="496">
        <f t="shared" ca="1" si="9"/>
        <v>0</v>
      </c>
      <c r="Z84" s="496">
        <f t="shared" ca="1" si="9"/>
        <v>0</v>
      </c>
      <c r="AA84" s="496">
        <f t="shared" ca="1" si="9"/>
        <v>0</v>
      </c>
      <c r="AB84" s="496">
        <f t="shared" ca="1" si="9"/>
        <v>0</v>
      </c>
      <c r="AC84" s="496">
        <f t="shared" ca="1" si="9"/>
        <v>0</v>
      </c>
      <c r="AD84" s="496">
        <f t="shared" ca="1" si="9"/>
        <v>0</v>
      </c>
      <c r="AE84" s="496">
        <f t="shared" ca="1" si="9"/>
        <v>0</v>
      </c>
      <c r="AF84" s="496">
        <f t="shared" ca="1" si="9"/>
        <v>0</v>
      </c>
      <c r="AG84" s="496">
        <f t="shared" ca="1" si="9"/>
        <v>0</v>
      </c>
      <c r="AH84" s="496">
        <f t="shared" ca="1" si="9"/>
        <v>0</v>
      </c>
      <c r="AI84" s="496">
        <f t="shared" ca="1" si="10"/>
        <v>0</v>
      </c>
      <c r="AJ84" s="496">
        <f t="shared" ca="1" si="10"/>
        <v>0</v>
      </c>
      <c r="AK84" s="496">
        <f t="shared" ca="1" si="10"/>
        <v>0</v>
      </c>
      <c r="AL84" s="496">
        <f t="shared" ca="1" si="10"/>
        <v>0</v>
      </c>
      <c r="AM84" s="496">
        <f t="shared" ca="1" si="10"/>
        <v>0</v>
      </c>
      <c r="AN84" s="496">
        <f t="shared" ca="1" si="10"/>
        <v>0</v>
      </c>
      <c r="AO84" s="496">
        <f t="shared" ca="1" si="10"/>
        <v>0</v>
      </c>
      <c r="AP84" s="496">
        <f t="shared" ca="1" si="10"/>
        <v>0</v>
      </c>
      <c r="AQ84" s="496">
        <f t="shared" ca="1" si="10"/>
        <v>0</v>
      </c>
      <c r="AR84" s="496">
        <f t="shared" ca="1" si="10"/>
        <v>0</v>
      </c>
      <c r="AS84" s="496">
        <f t="shared" ca="1" si="10"/>
        <v>0</v>
      </c>
      <c r="AT84" s="496">
        <f t="shared" ca="1" si="10"/>
        <v>0</v>
      </c>
      <c r="AU84" s="496">
        <f t="shared" ca="1" si="10"/>
        <v>0</v>
      </c>
      <c r="AV84" s="496">
        <f t="shared" ca="1" si="10"/>
        <v>0</v>
      </c>
      <c r="AW84" s="496">
        <f t="shared" ca="1" si="10"/>
        <v>0</v>
      </c>
      <c r="AX84" s="496">
        <f t="shared" ca="1" si="10"/>
        <v>0</v>
      </c>
      <c r="AY84" s="496">
        <f t="shared" ca="1" si="11"/>
        <v>0</v>
      </c>
      <c r="AZ84" s="496">
        <f t="shared" ca="1" si="11"/>
        <v>0</v>
      </c>
      <c r="BA84" s="496">
        <f t="shared" ca="1" si="11"/>
        <v>0</v>
      </c>
      <c r="BB84" s="496">
        <f t="shared" ca="1" si="11"/>
        <v>0</v>
      </c>
      <c r="BC84" s="496">
        <f t="shared" ca="1" si="11"/>
        <v>0</v>
      </c>
      <c r="BD84" s="496">
        <f t="shared" ca="1" si="11"/>
        <v>0</v>
      </c>
      <c r="BE84" s="496">
        <f t="shared" ca="1" si="11"/>
        <v>0</v>
      </c>
      <c r="BF84" s="496">
        <f t="shared" ca="1" si="11"/>
        <v>0</v>
      </c>
      <c r="BG84" s="496">
        <f t="shared" ca="1" si="11"/>
        <v>0</v>
      </c>
      <c r="BH84" s="496">
        <f t="shared" ca="1" si="11"/>
        <v>0</v>
      </c>
      <c r="BI84" s="496">
        <f t="shared" ca="1" si="11"/>
        <v>0</v>
      </c>
      <c r="BJ84" s="496">
        <f t="shared" ca="1" si="11"/>
        <v>0</v>
      </c>
    </row>
    <row r="85" spans="1:62" s="489" customFormat="1" x14ac:dyDescent="0.15">
      <c r="A85" s="510"/>
      <c r="B85" s="511">
        <f t="shared" si="12"/>
        <v>12</v>
      </c>
      <c r="C85" s="496" t="str">
        <f t="shared" ca="1" si="8"/>
        <v/>
      </c>
      <c r="D85" s="496" t="str">
        <f t="shared" ca="1" si="8"/>
        <v/>
      </c>
      <c r="E85" s="496" t="str">
        <f t="shared" ca="1" si="8"/>
        <v/>
      </c>
      <c r="F85" s="496" t="str">
        <f t="shared" ca="1" si="8"/>
        <v/>
      </c>
      <c r="G85" s="496" t="str">
        <f t="shared" ca="1" si="8"/>
        <v/>
      </c>
      <c r="H85" s="496" t="str">
        <f t="shared" ca="1" si="8"/>
        <v/>
      </c>
      <c r="I85" s="496" t="str">
        <f t="shared" ca="1" si="8"/>
        <v/>
      </c>
      <c r="J85" s="496" t="str">
        <f t="shared" ca="1" si="8"/>
        <v/>
      </c>
      <c r="K85" s="496" t="str">
        <f t="shared" ca="1" si="8"/>
        <v/>
      </c>
      <c r="L85" s="496" t="str">
        <f t="shared" ca="1" si="8"/>
        <v/>
      </c>
      <c r="M85" s="496" t="str">
        <f t="shared" ca="1" si="8"/>
        <v/>
      </c>
      <c r="N85" s="496">
        <f t="shared" ca="1" si="8"/>
        <v>0</v>
      </c>
      <c r="O85" s="496">
        <f t="shared" ca="1" si="8"/>
        <v>0</v>
      </c>
      <c r="P85" s="496">
        <f t="shared" ca="1" si="8"/>
        <v>0</v>
      </c>
      <c r="Q85" s="496">
        <f t="shared" ca="1" si="8"/>
        <v>0</v>
      </c>
      <c r="R85" s="496">
        <f t="shared" ca="1" si="8"/>
        <v>0</v>
      </c>
      <c r="S85" s="496">
        <f t="shared" ca="1" si="9"/>
        <v>0</v>
      </c>
      <c r="T85" s="496">
        <f t="shared" ca="1" si="9"/>
        <v>0</v>
      </c>
      <c r="U85" s="496">
        <f t="shared" ca="1" si="9"/>
        <v>0</v>
      </c>
      <c r="V85" s="496">
        <f t="shared" ca="1" si="9"/>
        <v>0</v>
      </c>
      <c r="W85" s="496">
        <f t="shared" ca="1" si="9"/>
        <v>0</v>
      </c>
      <c r="X85" s="496">
        <f t="shared" ca="1" si="9"/>
        <v>0</v>
      </c>
      <c r="Y85" s="496">
        <f t="shared" ca="1" si="9"/>
        <v>0</v>
      </c>
      <c r="Z85" s="496">
        <f t="shared" ca="1" si="9"/>
        <v>0</v>
      </c>
      <c r="AA85" s="496">
        <f t="shared" ca="1" si="9"/>
        <v>0</v>
      </c>
      <c r="AB85" s="496">
        <f t="shared" ca="1" si="9"/>
        <v>0</v>
      </c>
      <c r="AC85" s="496">
        <f t="shared" ca="1" si="9"/>
        <v>0</v>
      </c>
      <c r="AD85" s="496">
        <f t="shared" ca="1" si="9"/>
        <v>0</v>
      </c>
      <c r="AE85" s="496">
        <f t="shared" ca="1" si="9"/>
        <v>0</v>
      </c>
      <c r="AF85" s="496">
        <f t="shared" ca="1" si="9"/>
        <v>0</v>
      </c>
      <c r="AG85" s="496">
        <f t="shared" ca="1" si="9"/>
        <v>0</v>
      </c>
      <c r="AH85" s="496">
        <f t="shared" ca="1" si="9"/>
        <v>0</v>
      </c>
      <c r="AI85" s="496">
        <f t="shared" ca="1" si="10"/>
        <v>0</v>
      </c>
      <c r="AJ85" s="496">
        <f t="shared" ca="1" si="10"/>
        <v>0</v>
      </c>
      <c r="AK85" s="496">
        <f t="shared" ca="1" si="10"/>
        <v>0</v>
      </c>
      <c r="AL85" s="496">
        <f t="shared" ca="1" si="10"/>
        <v>0</v>
      </c>
      <c r="AM85" s="496">
        <f t="shared" ca="1" si="10"/>
        <v>0</v>
      </c>
      <c r="AN85" s="496">
        <f t="shared" ca="1" si="10"/>
        <v>0</v>
      </c>
      <c r="AO85" s="496">
        <f t="shared" ca="1" si="10"/>
        <v>0</v>
      </c>
      <c r="AP85" s="496">
        <f t="shared" ca="1" si="10"/>
        <v>0</v>
      </c>
      <c r="AQ85" s="496">
        <f t="shared" ca="1" si="10"/>
        <v>0</v>
      </c>
      <c r="AR85" s="496">
        <f t="shared" ca="1" si="10"/>
        <v>0</v>
      </c>
      <c r="AS85" s="496">
        <f t="shared" ca="1" si="10"/>
        <v>0</v>
      </c>
      <c r="AT85" s="496">
        <f t="shared" ca="1" si="10"/>
        <v>0</v>
      </c>
      <c r="AU85" s="496">
        <f t="shared" ca="1" si="10"/>
        <v>0</v>
      </c>
      <c r="AV85" s="496">
        <f t="shared" ca="1" si="10"/>
        <v>0</v>
      </c>
      <c r="AW85" s="496">
        <f t="shared" ca="1" si="10"/>
        <v>0</v>
      </c>
      <c r="AX85" s="496">
        <f t="shared" ca="1" si="10"/>
        <v>0</v>
      </c>
      <c r="AY85" s="496">
        <f t="shared" ca="1" si="11"/>
        <v>0</v>
      </c>
      <c r="AZ85" s="496">
        <f t="shared" ca="1" si="11"/>
        <v>0</v>
      </c>
      <c r="BA85" s="496">
        <f t="shared" ca="1" si="11"/>
        <v>0</v>
      </c>
      <c r="BB85" s="496">
        <f t="shared" ca="1" si="11"/>
        <v>0</v>
      </c>
      <c r="BC85" s="496">
        <f t="shared" ca="1" si="11"/>
        <v>0</v>
      </c>
      <c r="BD85" s="496">
        <f t="shared" ca="1" si="11"/>
        <v>0</v>
      </c>
      <c r="BE85" s="496">
        <f t="shared" ca="1" si="11"/>
        <v>0</v>
      </c>
      <c r="BF85" s="496">
        <f t="shared" ca="1" si="11"/>
        <v>0</v>
      </c>
      <c r="BG85" s="496">
        <f t="shared" ca="1" si="11"/>
        <v>0</v>
      </c>
      <c r="BH85" s="496">
        <f t="shared" ca="1" si="11"/>
        <v>0</v>
      </c>
      <c r="BI85" s="496">
        <f t="shared" ca="1" si="11"/>
        <v>0</v>
      </c>
      <c r="BJ85" s="496">
        <f t="shared" ca="1" si="11"/>
        <v>0</v>
      </c>
    </row>
    <row r="86" spans="1:62" s="489" customFormat="1" x14ac:dyDescent="0.15">
      <c r="A86" s="510"/>
      <c r="B86" s="511">
        <f t="shared" si="12"/>
        <v>13</v>
      </c>
      <c r="C86" s="496" t="str">
        <f t="shared" ca="1" si="8"/>
        <v/>
      </c>
      <c r="D86" s="496" t="str">
        <f t="shared" ca="1" si="8"/>
        <v/>
      </c>
      <c r="E86" s="496" t="str">
        <f t="shared" ca="1" si="8"/>
        <v/>
      </c>
      <c r="F86" s="496" t="str">
        <f t="shared" ca="1" si="8"/>
        <v/>
      </c>
      <c r="G86" s="496" t="str">
        <f t="shared" ca="1" si="8"/>
        <v/>
      </c>
      <c r="H86" s="496" t="str">
        <f t="shared" ca="1" si="8"/>
        <v/>
      </c>
      <c r="I86" s="496" t="str">
        <f t="shared" ca="1" si="8"/>
        <v/>
      </c>
      <c r="J86" s="496" t="str">
        <f t="shared" ca="1" si="8"/>
        <v/>
      </c>
      <c r="K86" s="496" t="str">
        <f t="shared" ca="1" si="8"/>
        <v/>
      </c>
      <c r="L86" s="496" t="str">
        <f t="shared" ca="1" si="8"/>
        <v/>
      </c>
      <c r="M86" s="496" t="str">
        <f t="shared" ca="1" si="8"/>
        <v/>
      </c>
      <c r="N86" s="496" t="str">
        <f t="shared" ca="1" si="8"/>
        <v/>
      </c>
      <c r="O86" s="496">
        <f t="shared" ca="1" si="8"/>
        <v>0</v>
      </c>
      <c r="P86" s="496">
        <f t="shared" ca="1" si="8"/>
        <v>0</v>
      </c>
      <c r="Q86" s="496">
        <f t="shared" ca="1" si="8"/>
        <v>0</v>
      </c>
      <c r="R86" s="496">
        <f t="shared" ca="1" si="8"/>
        <v>0</v>
      </c>
      <c r="S86" s="496">
        <f t="shared" ca="1" si="9"/>
        <v>0</v>
      </c>
      <c r="T86" s="496">
        <f t="shared" ca="1" si="9"/>
        <v>0</v>
      </c>
      <c r="U86" s="496">
        <f t="shared" ca="1" si="9"/>
        <v>0</v>
      </c>
      <c r="V86" s="496">
        <f t="shared" ca="1" si="9"/>
        <v>0</v>
      </c>
      <c r="W86" s="496">
        <f t="shared" ca="1" si="9"/>
        <v>0</v>
      </c>
      <c r="X86" s="496">
        <f t="shared" ca="1" si="9"/>
        <v>0</v>
      </c>
      <c r="Y86" s="496">
        <f t="shared" ca="1" si="9"/>
        <v>0</v>
      </c>
      <c r="Z86" s="496">
        <f t="shared" ca="1" si="9"/>
        <v>0</v>
      </c>
      <c r="AA86" s="496">
        <f t="shared" ca="1" si="9"/>
        <v>0</v>
      </c>
      <c r="AB86" s="496">
        <f t="shared" ca="1" si="9"/>
        <v>0</v>
      </c>
      <c r="AC86" s="496">
        <f t="shared" ca="1" si="9"/>
        <v>0</v>
      </c>
      <c r="AD86" s="496">
        <f t="shared" ca="1" si="9"/>
        <v>0</v>
      </c>
      <c r="AE86" s="496">
        <f t="shared" ca="1" si="9"/>
        <v>0</v>
      </c>
      <c r="AF86" s="496">
        <f t="shared" ca="1" si="9"/>
        <v>0</v>
      </c>
      <c r="AG86" s="496">
        <f t="shared" ca="1" si="9"/>
        <v>0</v>
      </c>
      <c r="AH86" s="496">
        <f t="shared" ca="1" si="9"/>
        <v>0</v>
      </c>
      <c r="AI86" s="496">
        <f t="shared" ca="1" si="10"/>
        <v>0</v>
      </c>
      <c r="AJ86" s="496">
        <f t="shared" ca="1" si="10"/>
        <v>0</v>
      </c>
      <c r="AK86" s="496">
        <f t="shared" ca="1" si="10"/>
        <v>0</v>
      </c>
      <c r="AL86" s="496">
        <f t="shared" ca="1" si="10"/>
        <v>0</v>
      </c>
      <c r="AM86" s="496">
        <f t="shared" ca="1" si="10"/>
        <v>0</v>
      </c>
      <c r="AN86" s="496">
        <f t="shared" ca="1" si="10"/>
        <v>0</v>
      </c>
      <c r="AO86" s="496">
        <f t="shared" ca="1" si="10"/>
        <v>0</v>
      </c>
      <c r="AP86" s="496">
        <f t="shared" ca="1" si="10"/>
        <v>0</v>
      </c>
      <c r="AQ86" s="496">
        <f t="shared" ca="1" si="10"/>
        <v>0</v>
      </c>
      <c r="AR86" s="496">
        <f t="shared" ca="1" si="10"/>
        <v>0</v>
      </c>
      <c r="AS86" s="496">
        <f t="shared" ca="1" si="10"/>
        <v>0</v>
      </c>
      <c r="AT86" s="496">
        <f t="shared" ca="1" si="10"/>
        <v>0</v>
      </c>
      <c r="AU86" s="496">
        <f t="shared" ca="1" si="10"/>
        <v>0</v>
      </c>
      <c r="AV86" s="496">
        <f t="shared" ca="1" si="10"/>
        <v>0</v>
      </c>
      <c r="AW86" s="496">
        <f t="shared" ca="1" si="10"/>
        <v>0</v>
      </c>
      <c r="AX86" s="496">
        <f t="shared" ca="1" si="10"/>
        <v>0</v>
      </c>
      <c r="AY86" s="496">
        <f t="shared" ca="1" si="11"/>
        <v>0</v>
      </c>
      <c r="AZ86" s="496">
        <f t="shared" ca="1" si="11"/>
        <v>0</v>
      </c>
      <c r="BA86" s="496">
        <f t="shared" ca="1" si="11"/>
        <v>0</v>
      </c>
      <c r="BB86" s="496">
        <f t="shared" ca="1" si="11"/>
        <v>0</v>
      </c>
      <c r="BC86" s="496">
        <f t="shared" ca="1" si="11"/>
        <v>0</v>
      </c>
      <c r="BD86" s="496">
        <f t="shared" ca="1" si="11"/>
        <v>0</v>
      </c>
      <c r="BE86" s="496">
        <f t="shared" ca="1" si="11"/>
        <v>0</v>
      </c>
      <c r="BF86" s="496">
        <f t="shared" ca="1" si="11"/>
        <v>0</v>
      </c>
      <c r="BG86" s="496">
        <f t="shared" ca="1" si="11"/>
        <v>0</v>
      </c>
      <c r="BH86" s="496">
        <f t="shared" ca="1" si="11"/>
        <v>0</v>
      </c>
      <c r="BI86" s="496">
        <f t="shared" ca="1" si="11"/>
        <v>0</v>
      </c>
      <c r="BJ86" s="496">
        <f t="shared" ca="1" si="11"/>
        <v>0</v>
      </c>
    </row>
    <row r="87" spans="1:62" s="489" customFormat="1" x14ac:dyDescent="0.15">
      <c r="A87" s="510"/>
      <c r="B87" s="511">
        <f t="shared" si="12"/>
        <v>14</v>
      </c>
      <c r="C87" s="496" t="str">
        <f t="shared" ca="1" si="8"/>
        <v/>
      </c>
      <c r="D87" s="496" t="str">
        <f t="shared" ca="1" si="8"/>
        <v/>
      </c>
      <c r="E87" s="496" t="str">
        <f t="shared" ca="1" si="8"/>
        <v/>
      </c>
      <c r="F87" s="496" t="str">
        <f t="shared" ca="1" si="8"/>
        <v/>
      </c>
      <c r="G87" s="496" t="str">
        <f t="shared" ca="1" si="8"/>
        <v/>
      </c>
      <c r="H87" s="496" t="str">
        <f t="shared" ca="1" si="8"/>
        <v/>
      </c>
      <c r="I87" s="496" t="str">
        <f t="shared" ca="1" si="8"/>
        <v/>
      </c>
      <c r="J87" s="496" t="str">
        <f t="shared" ca="1" si="8"/>
        <v/>
      </c>
      <c r="K87" s="496" t="str">
        <f t="shared" ca="1" si="8"/>
        <v/>
      </c>
      <c r="L87" s="496" t="str">
        <f t="shared" ca="1" si="8"/>
        <v/>
      </c>
      <c r="M87" s="496" t="str">
        <f t="shared" ca="1" si="8"/>
        <v/>
      </c>
      <c r="N87" s="496" t="str">
        <f t="shared" ca="1" si="8"/>
        <v/>
      </c>
      <c r="O87" s="496" t="str">
        <f t="shared" ca="1" si="8"/>
        <v/>
      </c>
      <c r="P87" s="496">
        <f t="shared" ca="1" si="8"/>
        <v>0</v>
      </c>
      <c r="Q87" s="496">
        <f t="shared" ca="1" si="8"/>
        <v>0</v>
      </c>
      <c r="R87" s="496">
        <f t="shared" ca="1" si="8"/>
        <v>0</v>
      </c>
      <c r="S87" s="496">
        <f t="shared" ca="1" si="9"/>
        <v>0</v>
      </c>
      <c r="T87" s="496">
        <f t="shared" ca="1" si="9"/>
        <v>0</v>
      </c>
      <c r="U87" s="496">
        <f t="shared" ca="1" si="9"/>
        <v>0</v>
      </c>
      <c r="V87" s="496">
        <f t="shared" ca="1" si="9"/>
        <v>0</v>
      </c>
      <c r="W87" s="496">
        <f t="shared" ca="1" si="9"/>
        <v>0</v>
      </c>
      <c r="X87" s="496">
        <f t="shared" ca="1" si="9"/>
        <v>0</v>
      </c>
      <c r="Y87" s="496">
        <f t="shared" ca="1" si="9"/>
        <v>0</v>
      </c>
      <c r="Z87" s="496">
        <f t="shared" ca="1" si="9"/>
        <v>0</v>
      </c>
      <c r="AA87" s="496">
        <f t="shared" ca="1" si="9"/>
        <v>0</v>
      </c>
      <c r="AB87" s="496">
        <f t="shared" ca="1" si="9"/>
        <v>0</v>
      </c>
      <c r="AC87" s="496">
        <f t="shared" ca="1" si="9"/>
        <v>0</v>
      </c>
      <c r="AD87" s="496">
        <f t="shared" ca="1" si="9"/>
        <v>0</v>
      </c>
      <c r="AE87" s="496">
        <f t="shared" ca="1" si="9"/>
        <v>0</v>
      </c>
      <c r="AF87" s="496">
        <f t="shared" ca="1" si="9"/>
        <v>0</v>
      </c>
      <c r="AG87" s="496">
        <f t="shared" ca="1" si="9"/>
        <v>0</v>
      </c>
      <c r="AH87" s="496">
        <f t="shared" ca="1" si="9"/>
        <v>0</v>
      </c>
      <c r="AI87" s="496">
        <f t="shared" ca="1" si="10"/>
        <v>0</v>
      </c>
      <c r="AJ87" s="496">
        <f t="shared" ca="1" si="10"/>
        <v>0</v>
      </c>
      <c r="AK87" s="496">
        <f t="shared" ca="1" si="10"/>
        <v>0</v>
      </c>
      <c r="AL87" s="496">
        <f t="shared" ca="1" si="10"/>
        <v>0</v>
      </c>
      <c r="AM87" s="496">
        <f t="shared" ca="1" si="10"/>
        <v>0</v>
      </c>
      <c r="AN87" s="496">
        <f t="shared" ca="1" si="10"/>
        <v>0</v>
      </c>
      <c r="AO87" s="496">
        <f t="shared" ca="1" si="10"/>
        <v>0</v>
      </c>
      <c r="AP87" s="496">
        <f t="shared" ca="1" si="10"/>
        <v>0</v>
      </c>
      <c r="AQ87" s="496">
        <f t="shared" ca="1" si="10"/>
        <v>0</v>
      </c>
      <c r="AR87" s="496">
        <f t="shared" ca="1" si="10"/>
        <v>0</v>
      </c>
      <c r="AS87" s="496">
        <f t="shared" ca="1" si="10"/>
        <v>0</v>
      </c>
      <c r="AT87" s="496">
        <f t="shared" ca="1" si="10"/>
        <v>0</v>
      </c>
      <c r="AU87" s="496">
        <f t="shared" ca="1" si="10"/>
        <v>0</v>
      </c>
      <c r="AV87" s="496">
        <f t="shared" ca="1" si="10"/>
        <v>0</v>
      </c>
      <c r="AW87" s="496">
        <f t="shared" ca="1" si="10"/>
        <v>0</v>
      </c>
      <c r="AX87" s="496">
        <f t="shared" ca="1" si="10"/>
        <v>0</v>
      </c>
      <c r="AY87" s="496">
        <f t="shared" ca="1" si="11"/>
        <v>0</v>
      </c>
      <c r="AZ87" s="496">
        <f t="shared" ca="1" si="11"/>
        <v>0</v>
      </c>
      <c r="BA87" s="496">
        <f t="shared" ca="1" si="11"/>
        <v>0</v>
      </c>
      <c r="BB87" s="496">
        <f t="shared" ca="1" si="11"/>
        <v>0</v>
      </c>
      <c r="BC87" s="496">
        <f t="shared" ca="1" si="11"/>
        <v>0</v>
      </c>
      <c r="BD87" s="496">
        <f t="shared" ca="1" si="11"/>
        <v>0</v>
      </c>
      <c r="BE87" s="496">
        <f t="shared" ca="1" si="11"/>
        <v>0</v>
      </c>
      <c r="BF87" s="496">
        <f t="shared" ca="1" si="11"/>
        <v>0</v>
      </c>
      <c r="BG87" s="496">
        <f t="shared" ca="1" si="11"/>
        <v>0</v>
      </c>
      <c r="BH87" s="496">
        <f t="shared" ca="1" si="11"/>
        <v>0</v>
      </c>
      <c r="BI87" s="496">
        <f t="shared" ca="1" si="11"/>
        <v>0</v>
      </c>
      <c r="BJ87" s="496">
        <f t="shared" ca="1" si="11"/>
        <v>0</v>
      </c>
    </row>
    <row r="88" spans="1:62" s="489" customFormat="1" x14ac:dyDescent="0.15">
      <c r="A88" s="510"/>
      <c r="B88" s="511">
        <f t="shared" si="12"/>
        <v>15</v>
      </c>
      <c r="C88" s="496" t="str">
        <f t="shared" ca="1" si="8"/>
        <v/>
      </c>
      <c r="D88" s="496" t="str">
        <f t="shared" ca="1" si="8"/>
        <v/>
      </c>
      <c r="E88" s="496" t="str">
        <f t="shared" ca="1" si="8"/>
        <v/>
      </c>
      <c r="F88" s="496" t="str">
        <f t="shared" ca="1" si="8"/>
        <v/>
      </c>
      <c r="G88" s="496" t="str">
        <f t="shared" ca="1" si="8"/>
        <v/>
      </c>
      <c r="H88" s="496" t="str">
        <f t="shared" ca="1" si="8"/>
        <v/>
      </c>
      <c r="I88" s="496" t="str">
        <f t="shared" ca="1" si="8"/>
        <v/>
      </c>
      <c r="J88" s="496" t="str">
        <f t="shared" ca="1" si="8"/>
        <v/>
      </c>
      <c r="K88" s="496" t="str">
        <f t="shared" ca="1" si="8"/>
        <v/>
      </c>
      <c r="L88" s="496" t="str">
        <f t="shared" ca="1" si="8"/>
        <v/>
      </c>
      <c r="M88" s="496" t="str">
        <f t="shared" ca="1" si="8"/>
        <v/>
      </c>
      <c r="N88" s="496" t="str">
        <f t="shared" ca="1" si="8"/>
        <v/>
      </c>
      <c r="O88" s="496" t="str">
        <f t="shared" ca="1" si="8"/>
        <v/>
      </c>
      <c r="P88" s="496" t="str">
        <f t="shared" ca="1" si="8"/>
        <v/>
      </c>
      <c r="Q88" s="496">
        <f t="shared" ca="1" si="8"/>
        <v>0</v>
      </c>
      <c r="R88" s="496">
        <f t="shared" ca="1" si="8"/>
        <v>0</v>
      </c>
      <c r="S88" s="496">
        <f t="shared" ca="1" si="9"/>
        <v>0</v>
      </c>
      <c r="T88" s="496">
        <f t="shared" ca="1" si="9"/>
        <v>0</v>
      </c>
      <c r="U88" s="496">
        <f t="shared" ca="1" si="9"/>
        <v>0</v>
      </c>
      <c r="V88" s="496">
        <f t="shared" ca="1" si="9"/>
        <v>0</v>
      </c>
      <c r="W88" s="496">
        <f t="shared" ca="1" si="9"/>
        <v>0</v>
      </c>
      <c r="X88" s="496">
        <f t="shared" ca="1" si="9"/>
        <v>0</v>
      </c>
      <c r="Y88" s="496">
        <f t="shared" ca="1" si="9"/>
        <v>0</v>
      </c>
      <c r="Z88" s="496">
        <f t="shared" ca="1" si="9"/>
        <v>0</v>
      </c>
      <c r="AA88" s="496">
        <f t="shared" ca="1" si="9"/>
        <v>0</v>
      </c>
      <c r="AB88" s="496">
        <f t="shared" ca="1" si="9"/>
        <v>0</v>
      </c>
      <c r="AC88" s="496">
        <f t="shared" ca="1" si="9"/>
        <v>0</v>
      </c>
      <c r="AD88" s="496">
        <f t="shared" ca="1" si="9"/>
        <v>0</v>
      </c>
      <c r="AE88" s="496">
        <f t="shared" ca="1" si="9"/>
        <v>0</v>
      </c>
      <c r="AF88" s="496">
        <f t="shared" ca="1" si="9"/>
        <v>0</v>
      </c>
      <c r="AG88" s="496">
        <f t="shared" ca="1" si="9"/>
        <v>0</v>
      </c>
      <c r="AH88" s="496">
        <f t="shared" ca="1" si="9"/>
        <v>0</v>
      </c>
      <c r="AI88" s="496">
        <f t="shared" ca="1" si="10"/>
        <v>0</v>
      </c>
      <c r="AJ88" s="496">
        <f t="shared" ca="1" si="10"/>
        <v>0</v>
      </c>
      <c r="AK88" s="496">
        <f t="shared" ca="1" si="10"/>
        <v>0</v>
      </c>
      <c r="AL88" s="496">
        <f t="shared" ca="1" si="10"/>
        <v>0</v>
      </c>
      <c r="AM88" s="496">
        <f t="shared" ca="1" si="10"/>
        <v>0</v>
      </c>
      <c r="AN88" s="496">
        <f t="shared" ca="1" si="10"/>
        <v>0</v>
      </c>
      <c r="AO88" s="496">
        <f t="shared" ca="1" si="10"/>
        <v>0</v>
      </c>
      <c r="AP88" s="496">
        <f t="shared" ca="1" si="10"/>
        <v>0</v>
      </c>
      <c r="AQ88" s="496">
        <f t="shared" ca="1" si="10"/>
        <v>0</v>
      </c>
      <c r="AR88" s="496">
        <f t="shared" ca="1" si="10"/>
        <v>0</v>
      </c>
      <c r="AS88" s="496">
        <f t="shared" ca="1" si="10"/>
        <v>0</v>
      </c>
      <c r="AT88" s="496">
        <f t="shared" ca="1" si="10"/>
        <v>0</v>
      </c>
      <c r="AU88" s="496">
        <f t="shared" ca="1" si="10"/>
        <v>0</v>
      </c>
      <c r="AV88" s="496">
        <f t="shared" ca="1" si="10"/>
        <v>0</v>
      </c>
      <c r="AW88" s="496">
        <f t="shared" ca="1" si="10"/>
        <v>0</v>
      </c>
      <c r="AX88" s="496">
        <f t="shared" ca="1" si="10"/>
        <v>0</v>
      </c>
      <c r="AY88" s="496">
        <f t="shared" ca="1" si="11"/>
        <v>0</v>
      </c>
      <c r="AZ88" s="496">
        <f t="shared" ca="1" si="11"/>
        <v>0</v>
      </c>
      <c r="BA88" s="496">
        <f t="shared" ca="1" si="11"/>
        <v>0</v>
      </c>
      <c r="BB88" s="496">
        <f t="shared" ca="1" si="11"/>
        <v>0</v>
      </c>
      <c r="BC88" s="496">
        <f t="shared" ca="1" si="11"/>
        <v>0</v>
      </c>
      <c r="BD88" s="496">
        <f t="shared" ca="1" si="11"/>
        <v>0</v>
      </c>
      <c r="BE88" s="496">
        <f t="shared" ca="1" si="11"/>
        <v>0</v>
      </c>
      <c r="BF88" s="496">
        <f t="shared" ca="1" si="11"/>
        <v>0</v>
      </c>
      <c r="BG88" s="496">
        <f t="shared" ca="1" si="11"/>
        <v>0</v>
      </c>
      <c r="BH88" s="496">
        <f t="shared" ca="1" si="11"/>
        <v>0</v>
      </c>
      <c r="BI88" s="496">
        <f t="shared" ca="1" si="11"/>
        <v>0</v>
      </c>
      <c r="BJ88" s="496">
        <f t="shared" ca="1" si="11"/>
        <v>0</v>
      </c>
    </row>
    <row r="89" spans="1:62" s="489" customFormat="1" x14ac:dyDescent="0.15">
      <c r="A89" s="510"/>
      <c r="B89" s="511">
        <f t="shared" si="12"/>
        <v>16</v>
      </c>
      <c r="C89" s="496" t="str">
        <f t="shared" ca="1" si="8"/>
        <v/>
      </c>
      <c r="D89" s="496" t="str">
        <f t="shared" ca="1" si="8"/>
        <v/>
      </c>
      <c r="E89" s="496" t="str">
        <f t="shared" ca="1" si="8"/>
        <v/>
      </c>
      <c r="F89" s="496" t="str">
        <f t="shared" ca="1" si="8"/>
        <v/>
      </c>
      <c r="G89" s="496" t="str">
        <f t="shared" ca="1" si="8"/>
        <v/>
      </c>
      <c r="H89" s="496" t="str">
        <f t="shared" ca="1" si="8"/>
        <v/>
      </c>
      <c r="I89" s="496" t="str">
        <f t="shared" ca="1" si="8"/>
        <v/>
      </c>
      <c r="J89" s="496" t="str">
        <f t="shared" ca="1" si="8"/>
        <v/>
      </c>
      <c r="K89" s="496" t="str">
        <f t="shared" ca="1" si="8"/>
        <v/>
      </c>
      <c r="L89" s="496" t="str">
        <f t="shared" ca="1" si="8"/>
        <v/>
      </c>
      <c r="M89" s="496" t="str">
        <f t="shared" ca="1" si="8"/>
        <v/>
      </c>
      <c r="N89" s="496" t="str">
        <f t="shared" ca="1" si="8"/>
        <v/>
      </c>
      <c r="O89" s="496" t="str">
        <f t="shared" ca="1" si="8"/>
        <v/>
      </c>
      <c r="P89" s="496" t="str">
        <f t="shared" ca="1" si="8"/>
        <v/>
      </c>
      <c r="Q89" s="496" t="str">
        <f t="shared" ca="1" si="8"/>
        <v/>
      </c>
      <c r="R89" s="496">
        <f t="shared" ref="R89:AG108" ca="1" si="13">IF($B89&gt;R$5,"",OFFSET(R$73,0,-($B89-1)))</f>
        <v>0</v>
      </c>
      <c r="S89" s="496">
        <f t="shared" ca="1" si="9"/>
        <v>0</v>
      </c>
      <c r="T89" s="496">
        <f t="shared" ca="1" si="9"/>
        <v>0</v>
      </c>
      <c r="U89" s="496">
        <f t="shared" ca="1" si="9"/>
        <v>0</v>
      </c>
      <c r="V89" s="496">
        <f t="shared" ca="1" si="9"/>
        <v>0</v>
      </c>
      <c r="W89" s="496">
        <f t="shared" ca="1" si="9"/>
        <v>0</v>
      </c>
      <c r="X89" s="496">
        <f t="shared" ca="1" si="9"/>
        <v>0</v>
      </c>
      <c r="Y89" s="496">
        <f t="shared" ca="1" si="9"/>
        <v>0</v>
      </c>
      <c r="Z89" s="496">
        <f t="shared" ca="1" si="9"/>
        <v>0</v>
      </c>
      <c r="AA89" s="496">
        <f t="shared" ca="1" si="9"/>
        <v>0</v>
      </c>
      <c r="AB89" s="496">
        <f t="shared" ca="1" si="9"/>
        <v>0</v>
      </c>
      <c r="AC89" s="496">
        <f t="shared" ca="1" si="9"/>
        <v>0</v>
      </c>
      <c r="AD89" s="496">
        <f t="shared" ca="1" si="9"/>
        <v>0</v>
      </c>
      <c r="AE89" s="496">
        <f t="shared" ca="1" si="9"/>
        <v>0</v>
      </c>
      <c r="AF89" s="496">
        <f t="shared" ca="1" si="9"/>
        <v>0</v>
      </c>
      <c r="AG89" s="496">
        <f t="shared" ca="1" si="9"/>
        <v>0</v>
      </c>
      <c r="AH89" s="496">
        <f t="shared" ref="AH89:BY94" ca="1" si="14">IF($B89&gt;AH$5,"",OFFSET(AH$73,0,-($B89-1)))</f>
        <v>0</v>
      </c>
      <c r="AI89" s="496">
        <f t="shared" ca="1" si="14"/>
        <v>0</v>
      </c>
      <c r="AJ89" s="496">
        <f t="shared" ca="1" si="14"/>
        <v>0</v>
      </c>
      <c r="AK89" s="496">
        <f t="shared" ca="1" si="14"/>
        <v>0</v>
      </c>
      <c r="AL89" s="496">
        <f t="shared" ca="1" si="14"/>
        <v>0</v>
      </c>
      <c r="AM89" s="496">
        <f t="shared" ca="1" si="14"/>
        <v>0</v>
      </c>
      <c r="AN89" s="496">
        <f t="shared" ca="1" si="14"/>
        <v>0</v>
      </c>
      <c r="AO89" s="496">
        <f t="shared" ca="1" si="14"/>
        <v>0</v>
      </c>
      <c r="AP89" s="496">
        <f t="shared" ca="1" si="14"/>
        <v>0</v>
      </c>
      <c r="AQ89" s="496">
        <f t="shared" ca="1" si="14"/>
        <v>0</v>
      </c>
      <c r="AR89" s="496">
        <f t="shared" ca="1" si="14"/>
        <v>0</v>
      </c>
      <c r="AS89" s="496">
        <f t="shared" ca="1" si="14"/>
        <v>0</v>
      </c>
      <c r="AT89" s="496">
        <f t="shared" ca="1" si="14"/>
        <v>0</v>
      </c>
      <c r="AU89" s="496">
        <f t="shared" ca="1" si="14"/>
        <v>0</v>
      </c>
      <c r="AV89" s="496">
        <f t="shared" ca="1" si="14"/>
        <v>0</v>
      </c>
      <c r="AW89" s="496">
        <f t="shared" ca="1" si="14"/>
        <v>0</v>
      </c>
      <c r="AX89" s="496">
        <f t="shared" ca="1" si="14"/>
        <v>0</v>
      </c>
      <c r="AY89" s="496">
        <f t="shared" ca="1" si="14"/>
        <v>0</v>
      </c>
      <c r="AZ89" s="496">
        <f t="shared" ca="1" si="14"/>
        <v>0</v>
      </c>
      <c r="BA89" s="496">
        <f t="shared" ca="1" si="14"/>
        <v>0</v>
      </c>
      <c r="BB89" s="496">
        <f t="shared" ca="1" si="14"/>
        <v>0</v>
      </c>
      <c r="BC89" s="496">
        <f t="shared" ca="1" si="14"/>
        <v>0</v>
      </c>
      <c r="BD89" s="496">
        <f t="shared" ca="1" si="14"/>
        <v>0</v>
      </c>
      <c r="BE89" s="496">
        <f t="shared" ca="1" si="14"/>
        <v>0</v>
      </c>
      <c r="BF89" s="496">
        <f t="shared" ca="1" si="14"/>
        <v>0</v>
      </c>
      <c r="BG89" s="496">
        <f t="shared" ca="1" si="14"/>
        <v>0</v>
      </c>
      <c r="BH89" s="496">
        <f t="shared" ca="1" si="14"/>
        <v>0</v>
      </c>
      <c r="BI89" s="496">
        <f t="shared" ca="1" si="14"/>
        <v>0</v>
      </c>
      <c r="BJ89" s="496">
        <f t="shared" ca="1" si="14"/>
        <v>0</v>
      </c>
    </row>
    <row r="90" spans="1:62" s="489" customFormat="1" x14ac:dyDescent="0.15">
      <c r="A90" s="510"/>
      <c r="B90" s="511">
        <f t="shared" si="12"/>
        <v>17</v>
      </c>
      <c r="C90" s="496" t="str">
        <f t="shared" ref="C90:R109" ca="1" si="15">IF($B90&gt;C$5,"",OFFSET(C$73,0,-($B90-1)))</f>
        <v/>
      </c>
      <c r="D90" s="496" t="str">
        <f t="shared" ca="1" si="15"/>
        <v/>
      </c>
      <c r="E90" s="496" t="str">
        <f t="shared" ca="1" si="15"/>
        <v/>
      </c>
      <c r="F90" s="496" t="str">
        <f t="shared" ca="1" si="15"/>
        <v/>
      </c>
      <c r="G90" s="496" t="str">
        <f t="shared" ca="1" si="15"/>
        <v/>
      </c>
      <c r="H90" s="496" t="str">
        <f t="shared" ca="1" si="15"/>
        <v/>
      </c>
      <c r="I90" s="496" t="str">
        <f t="shared" ca="1" si="15"/>
        <v/>
      </c>
      <c r="J90" s="496" t="str">
        <f t="shared" ca="1" si="15"/>
        <v/>
      </c>
      <c r="K90" s="496" t="str">
        <f t="shared" ca="1" si="15"/>
        <v/>
      </c>
      <c r="L90" s="496" t="str">
        <f t="shared" ca="1" si="15"/>
        <v/>
      </c>
      <c r="M90" s="496" t="str">
        <f t="shared" ca="1" si="15"/>
        <v/>
      </c>
      <c r="N90" s="496" t="str">
        <f t="shared" ca="1" si="15"/>
        <v/>
      </c>
      <c r="O90" s="496" t="str">
        <f t="shared" ca="1" si="15"/>
        <v/>
      </c>
      <c r="P90" s="496" t="str">
        <f t="shared" ca="1" si="15"/>
        <v/>
      </c>
      <c r="Q90" s="496" t="str">
        <f t="shared" ca="1" si="15"/>
        <v/>
      </c>
      <c r="R90" s="496" t="str">
        <f t="shared" ca="1" si="15"/>
        <v/>
      </c>
      <c r="S90" s="496">
        <f t="shared" ref="S90:BJ95" ca="1" si="16">IF($B90&gt;S$5,"",OFFSET(S$73,0,-($B90-1)))</f>
        <v>0</v>
      </c>
      <c r="T90" s="496">
        <f t="shared" ca="1" si="16"/>
        <v>0</v>
      </c>
      <c r="U90" s="496">
        <f t="shared" ca="1" si="16"/>
        <v>0</v>
      </c>
      <c r="V90" s="496">
        <f t="shared" ca="1" si="16"/>
        <v>0</v>
      </c>
      <c r="W90" s="496">
        <f t="shared" ca="1" si="16"/>
        <v>0</v>
      </c>
      <c r="X90" s="496">
        <f t="shared" ca="1" si="16"/>
        <v>0</v>
      </c>
      <c r="Y90" s="496">
        <f t="shared" ca="1" si="16"/>
        <v>0</v>
      </c>
      <c r="Z90" s="496">
        <f t="shared" ca="1" si="16"/>
        <v>0</v>
      </c>
      <c r="AA90" s="496">
        <f t="shared" ca="1" si="16"/>
        <v>0</v>
      </c>
      <c r="AB90" s="496">
        <f t="shared" ca="1" si="16"/>
        <v>0</v>
      </c>
      <c r="AC90" s="496">
        <f t="shared" ca="1" si="16"/>
        <v>0</v>
      </c>
      <c r="AD90" s="496">
        <f t="shared" ca="1" si="16"/>
        <v>0</v>
      </c>
      <c r="AE90" s="496">
        <f t="shared" ca="1" si="16"/>
        <v>0</v>
      </c>
      <c r="AF90" s="496">
        <f t="shared" ca="1" si="16"/>
        <v>0</v>
      </c>
      <c r="AG90" s="496">
        <f t="shared" ca="1" si="16"/>
        <v>0</v>
      </c>
      <c r="AH90" s="496">
        <f t="shared" ca="1" si="16"/>
        <v>0</v>
      </c>
      <c r="AI90" s="496">
        <f t="shared" ca="1" si="16"/>
        <v>0</v>
      </c>
      <c r="AJ90" s="496">
        <f t="shared" ca="1" si="16"/>
        <v>0</v>
      </c>
      <c r="AK90" s="496">
        <f t="shared" ca="1" si="16"/>
        <v>0</v>
      </c>
      <c r="AL90" s="496">
        <f t="shared" ca="1" si="16"/>
        <v>0</v>
      </c>
      <c r="AM90" s="496">
        <f t="shared" ca="1" si="16"/>
        <v>0</v>
      </c>
      <c r="AN90" s="496">
        <f t="shared" ca="1" si="16"/>
        <v>0</v>
      </c>
      <c r="AO90" s="496">
        <f t="shared" ca="1" si="16"/>
        <v>0</v>
      </c>
      <c r="AP90" s="496">
        <f t="shared" ca="1" si="16"/>
        <v>0</v>
      </c>
      <c r="AQ90" s="496">
        <f t="shared" ca="1" si="16"/>
        <v>0</v>
      </c>
      <c r="AR90" s="496">
        <f t="shared" ca="1" si="16"/>
        <v>0</v>
      </c>
      <c r="AS90" s="496">
        <f t="shared" ca="1" si="16"/>
        <v>0</v>
      </c>
      <c r="AT90" s="496">
        <f t="shared" ca="1" si="16"/>
        <v>0</v>
      </c>
      <c r="AU90" s="496">
        <f t="shared" ca="1" si="16"/>
        <v>0</v>
      </c>
      <c r="AV90" s="496">
        <f t="shared" ca="1" si="16"/>
        <v>0</v>
      </c>
      <c r="AW90" s="496">
        <f t="shared" ca="1" si="16"/>
        <v>0</v>
      </c>
      <c r="AX90" s="496">
        <f t="shared" ca="1" si="16"/>
        <v>0</v>
      </c>
      <c r="AY90" s="496">
        <f t="shared" ca="1" si="16"/>
        <v>0</v>
      </c>
      <c r="AZ90" s="496">
        <f t="shared" ca="1" si="16"/>
        <v>0</v>
      </c>
      <c r="BA90" s="496">
        <f t="shared" ca="1" si="16"/>
        <v>0</v>
      </c>
      <c r="BB90" s="496">
        <f t="shared" ca="1" si="16"/>
        <v>0</v>
      </c>
      <c r="BC90" s="496">
        <f t="shared" ca="1" si="16"/>
        <v>0</v>
      </c>
      <c r="BD90" s="496">
        <f t="shared" ca="1" si="16"/>
        <v>0</v>
      </c>
      <c r="BE90" s="496">
        <f t="shared" ca="1" si="16"/>
        <v>0</v>
      </c>
      <c r="BF90" s="496">
        <f t="shared" ca="1" si="16"/>
        <v>0</v>
      </c>
      <c r="BG90" s="496">
        <f t="shared" ca="1" si="16"/>
        <v>0</v>
      </c>
      <c r="BH90" s="496">
        <f t="shared" ca="1" si="16"/>
        <v>0</v>
      </c>
      <c r="BI90" s="496">
        <f t="shared" ca="1" si="16"/>
        <v>0</v>
      </c>
      <c r="BJ90" s="496">
        <f t="shared" ca="1" si="16"/>
        <v>0</v>
      </c>
    </row>
    <row r="91" spans="1:62" s="489" customFormat="1" x14ac:dyDescent="0.15">
      <c r="A91" s="510"/>
      <c r="B91" s="511">
        <f t="shared" si="12"/>
        <v>18</v>
      </c>
      <c r="C91" s="496" t="str">
        <f t="shared" ca="1" si="15"/>
        <v/>
      </c>
      <c r="D91" s="496" t="str">
        <f t="shared" ca="1" si="15"/>
        <v/>
      </c>
      <c r="E91" s="496" t="str">
        <f t="shared" ca="1" si="15"/>
        <v/>
      </c>
      <c r="F91" s="496" t="str">
        <f t="shared" ca="1" si="15"/>
        <v/>
      </c>
      <c r="G91" s="496" t="str">
        <f t="shared" ca="1" si="15"/>
        <v/>
      </c>
      <c r="H91" s="496" t="str">
        <f t="shared" ca="1" si="15"/>
        <v/>
      </c>
      <c r="I91" s="496" t="str">
        <f t="shared" ca="1" si="15"/>
        <v/>
      </c>
      <c r="J91" s="496" t="str">
        <f t="shared" ca="1" si="15"/>
        <v/>
      </c>
      <c r="K91" s="496" t="str">
        <f t="shared" ca="1" si="15"/>
        <v/>
      </c>
      <c r="L91" s="496" t="str">
        <f t="shared" ca="1" si="15"/>
        <v/>
      </c>
      <c r="M91" s="496" t="str">
        <f t="shared" ca="1" si="15"/>
        <v/>
      </c>
      <c r="N91" s="496" t="str">
        <f t="shared" ca="1" si="15"/>
        <v/>
      </c>
      <c r="O91" s="496" t="str">
        <f t="shared" ca="1" si="15"/>
        <v/>
      </c>
      <c r="P91" s="496" t="str">
        <f t="shared" ca="1" si="15"/>
        <v/>
      </c>
      <c r="Q91" s="496" t="str">
        <f t="shared" ca="1" si="15"/>
        <v/>
      </c>
      <c r="R91" s="496" t="str">
        <f t="shared" ca="1" si="15"/>
        <v/>
      </c>
      <c r="S91" s="496" t="str">
        <f t="shared" ca="1" si="16"/>
        <v/>
      </c>
      <c r="T91" s="496">
        <f t="shared" ca="1" si="16"/>
        <v>0</v>
      </c>
      <c r="U91" s="496">
        <f t="shared" ca="1" si="16"/>
        <v>0</v>
      </c>
      <c r="V91" s="496">
        <f t="shared" ca="1" si="16"/>
        <v>0</v>
      </c>
      <c r="W91" s="496">
        <f t="shared" ca="1" si="16"/>
        <v>0</v>
      </c>
      <c r="X91" s="496">
        <f t="shared" ca="1" si="16"/>
        <v>0</v>
      </c>
      <c r="Y91" s="496">
        <f t="shared" ca="1" si="16"/>
        <v>0</v>
      </c>
      <c r="Z91" s="496">
        <f t="shared" ca="1" si="16"/>
        <v>0</v>
      </c>
      <c r="AA91" s="496">
        <f t="shared" ca="1" si="16"/>
        <v>0</v>
      </c>
      <c r="AB91" s="496">
        <f t="shared" ca="1" si="16"/>
        <v>0</v>
      </c>
      <c r="AC91" s="496">
        <f t="shared" ca="1" si="16"/>
        <v>0</v>
      </c>
      <c r="AD91" s="496">
        <f t="shared" ca="1" si="16"/>
        <v>0</v>
      </c>
      <c r="AE91" s="496">
        <f t="shared" ca="1" si="16"/>
        <v>0</v>
      </c>
      <c r="AF91" s="496">
        <f t="shared" ca="1" si="16"/>
        <v>0</v>
      </c>
      <c r="AG91" s="496">
        <f t="shared" ca="1" si="16"/>
        <v>0</v>
      </c>
      <c r="AH91" s="496">
        <f t="shared" ca="1" si="16"/>
        <v>0</v>
      </c>
      <c r="AI91" s="496">
        <f t="shared" ca="1" si="16"/>
        <v>0</v>
      </c>
      <c r="AJ91" s="496">
        <f t="shared" ca="1" si="16"/>
        <v>0</v>
      </c>
      <c r="AK91" s="496">
        <f t="shared" ca="1" si="16"/>
        <v>0</v>
      </c>
      <c r="AL91" s="496">
        <f t="shared" ca="1" si="16"/>
        <v>0</v>
      </c>
      <c r="AM91" s="496">
        <f t="shared" ca="1" si="16"/>
        <v>0</v>
      </c>
      <c r="AN91" s="496">
        <f t="shared" ca="1" si="16"/>
        <v>0</v>
      </c>
      <c r="AO91" s="496">
        <f t="shared" ca="1" si="16"/>
        <v>0</v>
      </c>
      <c r="AP91" s="496">
        <f t="shared" ca="1" si="16"/>
        <v>0</v>
      </c>
      <c r="AQ91" s="496">
        <f t="shared" ca="1" si="16"/>
        <v>0</v>
      </c>
      <c r="AR91" s="496">
        <f t="shared" ca="1" si="16"/>
        <v>0</v>
      </c>
      <c r="AS91" s="496">
        <f t="shared" ca="1" si="16"/>
        <v>0</v>
      </c>
      <c r="AT91" s="496">
        <f t="shared" ca="1" si="16"/>
        <v>0</v>
      </c>
      <c r="AU91" s="496">
        <f t="shared" ca="1" si="16"/>
        <v>0</v>
      </c>
      <c r="AV91" s="496">
        <f t="shared" ca="1" si="16"/>
        <v>0</v>
      </c>
      <c r="AW91" s="496">
        <f t="shared" ca="1" si="16"/>
        <v>0</v>
      </c>
      <c r="AX91" s="496">
        <f t="shared" ca="1" si="16"/>
        <v>0</v>
      </c>
      <c r="AY91" s="496">
        <f t="shared" ca="1" si="16"/>
        <v>0</v>
      </c>
      <c r="AZ91" s="496">
        <f t="shared" ca="1" si="16"/>
        <v>0</v>
      </c>
      <c r="BA91" s="496">
        <f t="shared" ca="1" si="16"/>
        <v>0</v>
      </c>
      <c r="BB91" s="496">
        <f t="shared" ca="1" si="16"/>
        <v>0</v>
      </c>
      <c r="BC91" s="496">
        <f t="shared" ca="1" si="16"/>
        <v>0</v>
      </c>
      <c r="BD91" s="496">
        <f t="shared" ca="1" si="16"/>
        <v>0</v>
      </c>
      <c r="BE91" s="496">
        <f t="shared" ca="1" si="16"/>
        <v>0</v>
      </c>
      <c r="BF91" s="496">
        <f t="shared" ca="1" si="16"/>
        <v>0</v>
      </c>
      <c r="BG91" s="496">
        <f t="shared" ca="1" si="16"/>
        <v>0</v>
      </c>
      <c r="BH91" s="496">
        <f t="shared" ca="1" si="16"/>
        <v>0</v>
      </c>
      <c r="BI91" s="496">
        <f t="shared" ca="1" si="16"/>
        <v>0</v>
      </c>
      <c r="BJ91" s="496">
        <f t="shared" ca="1" si="16"/>
        <v>0</v>
      </c>
    </row>
    <row r="92" spans="1:62" s="489" customFormat="1" x14ac:dyDescent="0.15">
      <c r="A92" s="510"/>
      <c r="B92" s="511">
        <f t="shared" si="12"/>
        <v>19</v>
      </c>
      <c r="C92" s="496" t="str">
        <f t="shared" ca="1" si="15"/>
        <v/>
      </c>
      <c r="D92" s="496" t="str">
        <f t="shared" ca="1" si="15"/>
        <v/>
      </c>
      <c r="E92" s="496" t="str">
        <f t="shared" ca="1" si="15"/>
        <v/>
      </c>
      <c r="F92" s="496" t="str">
        <f t="shared" ca="1" si="15"/>
        <v/>
      </c>
      <c r="G92" s="496" t="str">
        <f t="shared" ca="1" si="15"/>
        <v/>
      </c>
      <c r="H92" s="496" t="str">
        <f t="shared" ca="1" si="15"/>
        <v/>
      </c>
      <c r="I92" s="496" t="str">
        <f t="shared" ca="1" si="15"/>
        <v/>
      </c>
      <c r="J92" s="496" t="str">
        <f t="shared" ca="1" si="15"/>
        <v/>
      </c>
      <c r="K92" s="496" t="str">
        <f t="shared" ca="1" si="15"/>
        <v/>
      </c>
      <c r="L92" s="496" t="str">
        <f t="shared" ca="1" si="15"/>
        <v/>
      </c>
      <c r="M92" s="496" t="str">
        <f t="shared" ca="1" si="15"/>
        <v/>
      </c>
      <c r="N92" s="496" t="str">
        <f t="shared" ca="1" si="15"/>
        <v/>
      </c>
      <c r="O92" s="496" t="str">
        <f t="shared" ca="1" si="15"/>
        <v/>
      </c>
      <c r="P92" s="496" t="str">
        <f t="shared" ca="1" si="15"/>
        <v/>
      </c>
      <c r="Q92" s="496" t="str">
        <f t="shared" ca="1" si="15"/>
        <v/>
      </c>
      <c r="R92" s="496" t="str">
        <f t="shared" ca="1" si="15"/>
        <v/>
      </c>
      <c r="S92" s="496" t="str">
        <f t="shared" ca="1" si="16"/>
        <v/>
      </c>
      <c r="T92" s="496" t="str">
        <f t="shared" ca="1" si="16"/>
        <v/>
      </c>
      <c r="U92" s="496">
        <f t="shared" ca="1" si="16"/>
        <v>0</v>
      </c>
      <c r="V92" s="496">
        <f t="shared" ca="1" si="16"/>
        <v>0</v>
      </c>
      <c r="W92" s="496">
        <f t="shared" ca="1" si="16"/>
        <v>0</v>
      </c>
      <c r="X92" s="496">
        <f t="shared" ca="1" si="16"/>
        <v>0</v>
      </c>
      <c r="Y92" s="496">
        <f t="shared" ca="1" si="16"/>
        <v>0</v>
      </c>
      <c r="Z92" s="496">
        <f t="shared" ca="1" si="16"/>
        <v>0</v>
      </c>
      <c r="AA92" s="496">
        <f t="shared" ca="1" si="16"/>
        <v>0</v>
      </c>
      <c r="AB92" s="496">
        <f t="shared" ca="1" si="16"/>
        <v>0</v>
      </c>
      <c r="AC92" s="496">
        <f t="shared" ca="1" si="16"/>
        <v>0</v>
      </c>
      <c r="AD92" s="496">
        <f t="shared" ca="1" si="16"/>
        <v>0</v>
      </c>
      <c r="AE92" s="496">
        <f t="shared" ca="1" si="16"/>
        <v>0</v>
      </c>
      <c r="AF92" s="496">
        <f t="shared" ca="1" si="16"/>
        <v>0</v>
      </c>
      <c r="AG92" s="496">
        <f t="shared" ca="1" si="16"/>
        <v>0</v>
      </c>
      <c r="AH92" s="496">
        <f t="shared" ca="1" si="16"/>
        <v>0</v>
      </c>
      <c r="AI92" s="496">
        <f t="shared" ca="1" si="16"/>
        <v>0</v>
      </c>
      <c r="AJ92" s="496">
        <f t="shared" ca="1" si="16"/>
        <v>0</v>
      </c>
      <c r="AK92" s="496">
        <f t="shared" ca="1" si="16"/>
        <v>0</v>
      </c>
      <c r="AL92" s="496">
        <f t="shared" ca="1" si="16"/>
        <v>0</v>
      </c>
      <c r="AM92" s="496">
        <f t="shared" ca="1" si="16"/>
        <v>0</v>
      </c>
      <c r="AN92" s="496">
        <f t="shared" ca="1" si="16"/>
        <v>0</v>
      </c>
      <c r="AO92" s="496">
        <f t="shared" ca="1" si="16"/>
        <v>0</v>
      </c>
      <c r="AP92" s="496">
        <f t="shared" ca="1" si="16"/>
        <v>0</v>
      </c>
      <c r="AQ92" s="496">
        <f t="shared" ca="1" si="16"/>
        <v>0</v>
      </c>
      <c r="AR92" s="496">
        <f t="shared" ca="1" si="16"/>
        <v>0</v>
      </c>
      <c r="AS92" s="496">
        <f t="shared" ca="1" si="16"/>
        <v>0</v>
      </c>
      <c r="AT92" s="496">
        <f t="shared" ca="1" si="16"/>
        <v>0</v>
      </c>
      <c r="AU92" s="496">
        <f t="shared" ca="1" si="16"/>
        <v>0</v>
      </c>
      <c r="AV92" s="496">
        <f t="shared" ca="1" si="16"/>
        <v>0</v>
      </c>
      <c r="AW92" s="496">
        <f t="shared" ca="1" si="16"/>
        <v>0</v>
      </c>
      <c r="AX92" s="496">
        <f t="shared" ca="1" si="16"/>
        <v>0</v>
      </c>
      <c r="AY92" s="496">
        <f t="shared" ca="1" si="16"/>
        <v>0</v>
      </c>
      <c r="AZ92" s="496">
        <f t="shared" ca="1" si="16"/>
        <v>0</v>
      </c>
      <c r="BA92" s="496">
        <f t="shared" ca="1" si="16"/>
        <v>0</v>
      </c>
      <c r="BB92" s="496">
        <f t="shared" ca="1" si="16"/>
        <v>0</v>
      </c>
      <c r="BC92" s="496">
        <f t="shared" ca="1" si="16"/>
        <v>0</v>
      </c>
      <c r="BD92" s="496">
        <f t="shared" ca="1" si="16"/>
        <v>0</v>
      </c>
      <c r="BE92" s="496">
        <f t="shared" ca="1" si="16"/>
        <v>0</v>
      </c>
      <c r="BF92" s="496">
        <f t="shared" ca="1" si="16"/>
        <v>0</v>
      </c>
      <c r="BG92" s="496">
        <f t="shared" ca="1" si="16"/>
        <v>0</v>
      </c>
      <c r="BH92" s="496">
        <f t="shared" ca="1" si="16"/>
        <v>0</v>
      </c>
      <c r="BI92" s="496">
        <f t="shared" ca="1" si="16"/>
        <v>0</v>
      </c>
      <c r="BJ92" s="496">
        <f t="shared" ca="1" si="16"/>
        <v>0</v>
      </c>
    </row>
    <row r="93" spans="1:62" s="489" customFormat="1" x14ac:dyDescent="0.15">
      <c r="A93" s="510"/>
      <c r="B93" s="511">
        <f t="shared" si="12"/>
        <v>20</v>
      </c>
      <c r="C93" s="496" t="str">
        <f t="shared" ca="1" si="15"/>
        <v/>
      </c>
      <c r="D93" s="496" t="str">
        <f t="shared" ca="1" si="15"/>
        <v/>
      </c>
      <c r="E93" s="496" t="str">
        <f t="shared" ca="1" si="15"/>
        <v/>
      </c>
      <c r="F93" s="496" t="str">
        <f t="shared" ca="1" si="15"/>
        <v/>
      </c>
      <c r="G93" s="496" t="str">
        <f t="shared" ca="1" si="15"/>
        <v/>
      </c>
      <c r="H93" s="496" t="str">
        <f t="shared" ca="1" si="15"/>
        <v/>
      </c>
      <c r="I93" s="496" t="str">
        <f t="shared" ca="1" si="15"/>
        <v/>
      </c>
      <c r="J93" s="496" t="str">
        <f t="shared" ca="1" si="15"/>
        <v/>
      </c>
      <c r="K93" s="496" t="str">
        <f t="shared" ca="1" si="15"/>
        <v/>
      </c>
      <c r="L93" s="496" t="str">
        <f t="shared" ca="1" si="15"/>
        <v/>
      </c>
      <c r="M93" s="496" t="str">
        <f t="shared" ca="1" si="15"/>
        <v/>
      </c>
      <c r="N93" s="496" t="str">
        <f t="shared" ca="1" si="15"/>
        <v/>
      </c>
      <c r="O93" s="496" t="str">
        <f t="shared" ca="1" si="15"/>
        <v/>
      </c>
      <c r="P93" s="496" t="str">
        <f t="shared" ca="1" si="15"/>
        <v/>
      </c>
      <c r="Q93" s="496" t="str">
        <f t="shared" ca="1" si="15"/>
        <v/>
      </c>
      <c r="R93" s="496" t="str">
        <f t="shared" ca="1" si="15"/>
        <v/>
      </c>
      <c r="S93" s="496" t="str">
        <f t="shared" ca="1" si="16"/>
        <v/>
      </c>
      <c r="T93" s="496" t="str">
        <f t="shared" ca="1" si="16"/>
        <v/>
      </c>
      <c r="U93" s="496" t="str">
        <f t="shared" ca="1" si="16"/>
        <v/>
      </c>
      <c r="V93" s="496">
        <f t="shared" ca="1" si="16"/>
        <v>0</v>
      </c>
      <c r="W93" s="496">
        <f t="shared" ca="1" si="16"/>
        <v>0</v>
      </c>
      <c r="X93" s="496">
        <f t="shared" ca="1" si="16"/>
        <v>0</v>
      </c>
      <c r="Y93" s="496">
        <f t="shared" ca="1" si="16"/>
        <v>0</v>
      </c>
      <c r="Z93" s="496">
        <f t="shared" ca="1" si="16"/>
        <v>0</v>
      </c>
      <c r="AA93" s="496">
        <f t="shared" ca="1" si="16"/>
        <v>0</v>
      </c>
      <c r="AB93" s="496">
        <f t="shared" ca="1" si="16"/>
        <v>0</v>
      </c>
      <c r="AC93" s="496">
        <f t="shared" ca="1" si="16"/>
        <v>0</v>
      </c>
      <c r="AD93" s="496">
        <f t="shared" ca="1" si="16"/>
        <v>0</v>
      </c>
      <c r="AE93" s="496">
        <f t="shared" ca="1" si="16"/>
        <v>0</v>
      </c>
      <c r="AF93" s="496">
        <f t="shared" ca="1" si="16"/>
        <v>0</v>
      </c>
      <c r="AG93" s="496">
        <f t="shared" ca="1" si="16"/>
        <v>0</v>
      </c>
      <c r="AH93" s="496">
        <f t="shared" ca="1" si="16"/>
        <v>0</v>
      </c>
      <c r="AI93" s="496">
        <f t="shared" ca="1" si="16"/>
        <v>0</v>
      </c>
      <c r="AJ93" s="496">
        <f t="shared" ca="1" si="16"/>
        <v>0</v>
      </c>
      <c r="AK93" s="496">
        <f t="shared" ca="1" si="16"/>
        <v>0</v>
      </c>
      <c r="AL93" s="496">
        <f t="shared" ca="1" si="16"/>
        <v>0</v>
      </c>
      <c r="AM93" s="496">
        <f t="shared" ca="1" si="16"/>
        <v>0</v>
      </c>
      <c r="AN93" s="496">
        <f t="shared" ca="1" si="16"/>
        <v>0</v>
      </c>
      <c r="AO93" s="496">
        <f t="shared" ca="1" si="16"/>
        <v>0</v>
      </c>
      <c r="AP93" s="496">
        <f t="shared" ca="1" si="16"/>
        <v>0</v>
      </c>
      <c r="AQ93" s="496">
        <f t="shared" ca="1" si="16"/>
        <v>0</v>
      </c>
      <c r="AR93" s="496">
        <f t="shared" ca="1" si="16"/>
        <v>0</v>
      </c>
      <c r="AS93" s="496">
        <f t="shared" ca="1" si="16"/>
        <v>0</v>
      </c>
      <c r="AT93" s="496">
        <f t="shared" ca="1" si="16"/>
        <v>0</v>
      </c>
      <c r="AU93" s="496">
        <f t="shared" ca="1" si="16"/>
        <v>0</v>
      </c>
      <c r="AV93" s="496">
        <f t="shared" ca="1" si="16"/>
        <v>0</v>
      </c>
      <c r="AW93" s="496">
        <f t="shared" ca="1" si="16"/>
        <v>0</v>
      </c>
      <c r="AX93" s="496">
        <f t="shared" ca="1" si="16"/>
        <v>0</v>
      </c>
      <c r="AY93" s="496">
        <f t="shared" ca="1" si="16"/>
        <v>0</v>
      </c>
      <c r="AZ93" s="496">
        <f t="shared" ca="1" si="16"/>
        <v>0</v>
      </c>
      <c r="BA93" s="496">
        <f t="shared" ca="1" si="16"/>
        <v>0</v>
      </c>
      <c r="BB93" s="496">
        <f t="shared" ca="1" si="16"/>
        <v>0</v>
      </c>
      <c r="BC93" s="496">
        <f t="shared" ca="1" si="16"/>
        <v>0</v>
      </c>
      <c r="BD93" s="496">
        <f t="shared" ca="1" si="16"/>
        <v>0</v>
      </c>
      <c r="BE93" s="496">
        <f t="shared" ca="1" si="16"/>
        <v>0</v>
      </c>
      <c r="BF93" s="496">
        <f t="shared" ca="1" si="16"/>
        <v>0</v>
      </c>
      <c r="BG93" s="496">
        <f t="shared" ca="1" si="16"/>
        <v>0</v>
      </c>
      <c r="BH93" s="496">
        <f t="shared" ca="1" si="16"/>
        <v>0</v>
      </c>
      <c r="BI93" s="496">
        <f t="shared" ca="1" si="16"/>
        <v>0</v>
      </c>
      <c r="BJ93" s="496">
        <f t="shared" ca="1" si="16"/>
        <v>0</v>
      </c>
    </row>
    <row r="94" spans="1:62" s="489" customFormat="1" x14ac:dyDescent="0.15">
      <c r="A94" s="510"/>
      <c r="B94" s="511">
        <f t="shared" si="12"/>
        <v>21</v>
      </c>
      <c r="C94" s="496" t="str">
        <f t="shared" ca="1" si="15"/>
        <v/>
      </c>
      <c r="D94" s="496" t="str">
        <f t="shared" ca="1" si="15"/>
        <v/>
      </c>
      <c r="E94" s="496" t="str">
        <f t="shared" ca="1" si="15"/>
        <v/>
      </c>
      <c r="F94" s="496" t="str">
        <f t="shared" ca="1" si="15"/>
        <v/>
      </c>
      <c r="G94" s="496" t="str">
        <f t="shared" ca="1" si="15"/>
        <v/>
      </c>
      <c r="H94" s="496" t="str">
        <f t="shared" ca="1" si="15"/>
        <v/>
      </c>
      <c r="I94" s="496" t="str">
        <f t="shared" ca="1" si="15"/>
        <v/>
      </c>
      <c r="J94" s="496" t="str">
        <f t="shared" ca="1" si="15"/>
        <v/>
      </c>
      <c r="K94" s="496" t="str">
        <f t="shared" ca="1" si="15"/>
        <v/>
      </c>
      <c r="L94" s="496" t="str">
        <f t="shared" ca="1" si="15"/>
        <v/>
      </c>
      <c r="M94" s="496" t="str">
        <f t="shared" ca="1" si="15"/>
        <v/>
      </c>
      <c r="N94" s="496" t="str">
        <f t="shared" ca="1" si="15"/>
        <v/>
      </c>
      <c r="O94" s="496" t="str">
        <f t="shared" ca="1" si="15"/>
        <v/>
      </c>
      <c r="P94" s="496" t="str">
        <f t="shared" ca="1" si="15"/>
        <v/>
      </c>
      <c r="Q94" s="496" t="str">
        <f t="shared" ca="1" si="15"/>
        <v/>
      </c>
      <c r="R94" s="496" t="str">
        <f t="shared" ca="1" si="15"/>
        <v/>
      </c>
      <c r="S94" s="496" t="str">
        <f t="shared" ca="1" si="16"/>
        <v/>
      </c>
      <c r="T94" s="496" t="str">
        <f t="shared" ca="1" si="16"/>
        <v/>
      </c>
      <c r="U94" s="496" t="str">
        <f t="shared" ca="1" si="16"/>
        <v/>
      </c>
      <c r="V94" s="496" t="str">
        <f t="shared" ca="1" si="16"/>
        <v/>
      </c>
      <c r="W94" s="496">
        <f t="shared" ca="1" si="16"/>
        <v>0</v>
      </c>
      <c r="X94" s="496">
        <f t="shared" ca="1" si="16"/>
        <v>0</v>
      </c>
      <c r="Y94" s="496">
        <f t="shared" ca="1" si="16"/>
        <v>0</v>
      </c>
      <c r="Z94" s="496">
        <f t="shared" ca="1" si="16"/>
        <v>0</v>
      </c>
      <c r="AA94" s="496">
        <f t="shared" ca="1" si="16"/>
        <v>0</v>
      </c>
      <c r="AB94" s="496">
        <f t="shared" ca="1" si="16"/>
        <v>0</v>
      </c>
      <c r="AC94" s="496">
        <f t="shared" ca="1" si="16"/>
        <v>0</v>
      </c>
      <c r="AD94" s="496">
        <f t="shared" ca="1" si="16"/>
        <v>0</v>
      </c>
      <c r="AE94" s="496">
        <f t="shared" ca="1" si="16"/>
        <v>0</v>
      </c>
      <c r="AF94" s="496">
        <f t="shared" ca="1" si="16"/>
        <v>0</v>
      </c>
      <c r="AG94" s="496">
        <f t="shared" ca="1" si="16"/>
        <v>0</v>
      </c>
      <c r="AH94" s="496">
        <f t="shared" ca="1" si="16"/>
        <v>0</v>
      </c>
      <c r="AI94" s="496">
        <f t="shared" ca="1" si="16"/>
        <v>0</v>
      </c>
      <c r="AJ94" s="496">
        <f t="shared" ca="1" si="16"/>
        <v>0</v>
      </c>
      <c r="AK94" s="496">
        <f t="shared" ca="1" si="16"/>
        <v>0</v>
      </c>
      <c r="AL94" s="496">
        <f t="shared" ca="1" si="16"/>
        <v>0</v>
      </c>
      <c r="AM94" s="496">
        <f t="shared" ca="1" si="16"/>
        <v>0</v>
      </c>
      <c r="AN94" s="496">
        <f t="shared" ca="1" si="16"/>
        <v>0</v>
      </c>
      <c r="AO94" s="496">
        <f t="shared" ca="1" si="16"/>
        <v>0</v>
      </c>
      <c r="AP94" s="496">
        <f t="shared" ca="1" si="16"/>
        <v>0</v>
      </c>
      <c r="AQ94" s="496">
        <f t="shared" ca="1" si="16"/>
        <v>0</v>
      </c>
      <c r="AR94" s="496">
        <f t="shared" ca="1" si="16"/>
        <v>0</v>
      </c>
      <c r="AS94" s="496">
        <f t="shared" ca="1" si="16"/>
        <v>0</v>
      </c>
      <c r="AT94" s="496">
        <f t="shared" ca="1" si="16"/>
        <v>0</v>
      </c>
      <c r="AU94" s="496">
        <f t="shared" ca="1" si="16"/>
        <v>0</v>
      </c>
      <c r="AV94" s="496">
        <f t="shared" ca="1" si="16"/>
        <v>0</v>
      </c>
      <c r="AW94" s="496">
        <f t="shared" ca="1" si="16"/>
        <v>0</v>
      </c>
      <c r="AX94" s="496">
        <f t="shared" ca="1" si="16"/>
        <v>0</v>
      </c>
      <c r="AY94" s="496">
        <f t="shared" ca="1" si="16"/>
        <v>0</v>
      </c>
      <c r="AZ94" s="496">
        <f t="shared" ca="1" si="16"/>
        <v>0</v>
      </c>
      <c r="BA94" s="496">
        <f t="shared" ca="1" si="16"/>
        <v>0</v>
      </c>
      <c r="BB94" s="496">
        <f t="shared" ca="1" si="16"/>
        <v>0</v>
      </c>
      <c r="BC94" s="496">
        <f t="shared" ca="1" si="16"/>
        <v>0</v>
      </c>
      <c r="BD94" s="496">
        <f t="shared" ca="1" si="16"/>
        <v>0</v>
      </c>
      <c r="BE94" s="496">
        <f t="shared" ca="1" si="16"/>
        <v>0</v>
      </c>
      <c r="BF94" s="496">
        <f t="shared" ca="1" si="16"/>
        <v>0</v>
      </c>
      <c r="BG94" s="496">
        <f t="shared" ca="1" si="16"/>
        <v>0</v>
      </c>
      <c r="BH94" s="496">
        <f t="shared" ca="1" si="16"/>
        <v>0</v>
      </c>
      <c r="BI94" s="496">
        <f t="shared" ca="1" si="16"/>
        <v>0</v>
      </c>
      <c r="BJ94" s="496">
        <f t="shared" ca="1" si="16"/>
        <v>0</v>
      </c>
    </row>
    <row r="95" spans="1:62" s="489" customFormat="1" x14ac:dyDescent="0.15">
      <c r="A95" s="510"/>
      <c r="B95" s="511">
        <f t="shared" si="12"/>
        <v>22</v>
      </c>
      <c r="C95" s="496" t="str">
        <f t="shared" ca="1" si="15"/>
        <v/>
      </c>
      <c r="D95" s="496" t="str">
        <f t="shared" ca="1" si="15"/>
        <v/>
      </c>
      <c r="E95" s="496" t="str">
        <f t="shared" ca="1" si="15"/>
        <v/>
      </c>
      <c r="F95" s="496" t="str">
        <f t="shared" ca="1" si="15"/>
        <v/>
      </c>
      <c r="G95" s="496" t="str">
        <f t="shared" ca="1" si="15"/>
        <v/>
      </c>
      <c r="H95" s="496" t="str">
        <f t="shared" ca="1" si="15"/>
        <v/>
      </c>
      <c r="I95" s="496" t="str">
        <f t="shared" ca="1" si="15"/>
        <v/>
      </c>
      <c r="J95" s="496" t="str">
        <f t="shared" ca="1" si="15"/>
        <v/>
      </c>
      <c r="K95" s="496" t="str">
        <f t="shared" ca="1" si="15"/>
        <v/>
      </c>
      <c r="L95" s="496" t="str">
        <f t="shared" ca="1" si="15"/>
        <v/>
      </c>
      <c r="M95" s="496" t="str">
        <f t="shared" ca="1" si="15"/>
        <v/>
      </c>
      <c r="N95" s="496" t="str">
        <f t="shared" ca="1" si="15"/>
        <v/>
      </c>
      <c r="O95" s="496" t="str">
        <f t="shared" ca="1" si="15"/>
        <v/>
      </c>
      <c r="P95" s="496" t="str">
        <f t="shared" ca="1" si="15"/>
        <v/>
      </c>
      <c r="Q95" s="496" t="str">
        <f t="shared" ca="1" si="15"/>
        <v/>
      </c>
      <c r="R95" s="496" t="str">
        <f t="shared" ca="1" si="15"/>
        <v/>
      </c>
      <c r="S95" s="496" t="str">
        <f t="shared" ca="1" si="16"/>
        <v/>
      </c>
      <c r="T95" s="496" t="str">
        <f t="shared" ca="1" si="16"/>
        <v/>
      </c>
      <c r="U95" s="496" t="str">
        <f t="shared" ca="1" si="16"/>
        <v/>
      </c>
      <c r="V95" s="496" t="str">
        <f t="shared" ca="1" si="16"/>
        <v/>
      </c>
      <c r="W95" s="496" t="str">
        <f t="shared" ca="1" si="16"/>
        <v/>
      </c>
      <c r="X95" s="496">
        <f t="shared" ca="1" si="16"/>
        <v>0</v>
      </c>
      <c r="Y95" s="496">
        <f t="shared" ca="1" si="16"/>
        <v>0</v>
      </c>
      <c r="Z95" s="496">
        <f t="shared" ca="1" si="16"/>
        <v>0</v>
      </c>
      <c r="AA95" s="496">
        <f t="shared" ca="1" si="16"/>
        <v>0</v>
      </c>
      <c r="AB95" s="496">
        <f t="shared" ca="1" si="16"/>
        <v>0</v>
      </c>
      <c r="AC95" s="496">
        <f t="shared" ca="1" si="16"/>
        <v>0</v>
      </c>
      <c r="AD95" s="496">
        <f t="shared" ca="1" si="16"/>
        <v>0</v>
      </c>
      <c r="AE95" s="496">
        <f t="shared" ca="1" si="16"/>
        <v>0</v>
      </c>
      <c r="AF95" s="496">
        <f t="shared" ca="1" si="16"/>
        <v>0</v>
      </c>
      <c r="AG95" s="496">
        <f t="shared" ca="1" si="16"/>
        <v>0</v>
      </c>
      <c r="AH95" s="496">
        <f t="shared" ca="1" si="16"/>
        <v>0</v>
      </c>
      <c r="AI95" s="496">
        <f t="shared" ca="1" si="16"/>
        <v>0</v>
      </c>
      <c r="AJ95" s="496">
        <f t="shared" ca="1" si="16"/>
        <v>0</v>
      </c>
      <c r="AK95" s="496">
        <f t="shared" ca="1" si="16"/>
        <v>0</v>
      </c>
      <c r="AL95" s="496">
        <f t="shared" ca="1" si="16"/>
        <v>0</v>
      </c>
      <c r="AM95" s="496">
        <f t="shared" ca="1" si="16"/>
        <v>0</v>
      </c>
      <c r="AN95" s="496">
        <f t="shared" ca="1" si="16"/>
        <v>0</v>
      </c>
      <c r="AO95" s="496">
        <f t="shared" ca="1" si="16"/>
        <v>0</v>
      </c>
      <c r="AP95" s="496">
        <f t="shared" ca="1" si="16"/>
        <v>0</v>
      </c>
      <c r="AQ95" s="496">
        <f t="shared" ca="1" si="16"/>
        <v>0</v>
      </c>
      <c r="AR95" s="496">
        <f t="shared" ca="1" si="16"/>
        <v>0</v>
      </c>
      <c r="AS95" s="496">
        <f t="shared" ca="1" si="16"/>
        <v>0</v>
      </c>
      <c r="AT95" s="496">
        <f t="shared" ca="1" si="16"/>
        <v>0</v>
      </c>
      <c r="AU95" s="496">
        <f t="shared" ca="1" si="16"/>
        <v>0</v>
      </c>
      <c r="AV95" s="496">
        <f t="shared" ca="1" si="16"/>
        <v>0</v>
      </c>
      <c r="AW95" s="496">
        <f t="shared" ca="1" si="16"/>
        <v>0</v>
      </c>
      <c r="AX95" s="496">
        <f t="shared" ca="1" si="16"/>
        <v>0</v>
      </c>
      <c r="AY95" s="496">
        <f t="shared" ca="1" si="16"/>
        <v>0</v>
      </c>
      <c r="AZ95" s="496">
        <f t="shared" ca="1" si="16"/>
        <v>0</v>
      </c>
      <c r="BA95" s="496">
        <f t="shared" ca="1" si="16"/>
        <v>0</v>
      </c>
      <c r="BB95" s="496">
        <f t="shared" ref="BB95:BJ98" ca="1" si="17">IF($B95&gt;BB$5,"",OFFSET(BB$73,0,-($B95-1)))</f>
        <v>0</v>
      </c>
      <c r="BC95" s="496">
        <f t="shared" ca="1" si="17"/>
        <v>0</v>
      </c>
      <c r="BD95" s="496">
        <f t="shared" ca="1" si="17"/>
        <v>0</v>
      </c>
      <c r="BE95" s="496">
        <f t="shared" ca="1" si="17"/>
        <v>0</v>
      </c>
      <c r="BF95" s="496">
        <f t="shared" ca="1" si="17"/>
        <v>0</v>
      </c>
      <c r="BG95" s="496">
        <f t="shared" ca="1" si="17"/>
        <v>0</v>
      </c>
      <c r="BH95" s="496">
        <f t="shared" ca="1" si="17"/>
        <v>0</v>
      </c>
      <c r="BI95" s="496">
        <f t="shared" ca="1" si="17"/>
        <v>0</v>
      </c>
      <c r="BJ95" s="496">
        <f t="shared" ca="1" si="17"/>
        <v>0</v>
      </c>
    </row>
    <row r="96" spans="1:62" s="489" customFormat="1" x14ac:dyDescent="0.15">
      <c r="A96" s="510"/>
      <c r="B96" s="511">
        <f t="shared" si="12"/>
        <v>23</v>
      </c>
      <c r="C96" s="496" t="str">
        <f t="shared" ca="1" si="15"/>
        <v/>
      </c>
      <c r="D96" s="496" t="str">
        <f t="shared" ca="1" si="15"/>
        <v/>
      </c>
      <c r="E96" s="496" t="str">
        <f t="shared" ca="1" si="15"/>
        <v/>
      </c>
      <c r="F96" s="496" t="str">
        <f t="shared" ca="1" si="15"/>
        <v/>
      </c>
      <c r="G96" s="496" t="str">
        <f t="shared" ca="1" si="15"/>
        <v/>
      </c>
      <c r="H96" s="496" t="str">
        <f t="shared" ca="1" si="15"/>
        <v/>
      </c>
      <c r="I96" s="496" t="str">
        <f t="shared" ca="1" si="15"/>
        <v/>
      </c>
      <c r="J96" s="496" t="str">
        <f t="shared" ca="1" si="15"/>
        <v/>
      </c>
      <c r="K96" s="496" t="str">
        <f t="shared" ca="1" si="15"/>
        <v/>
      </c>
      <c r="L96" s="496" t="str">
        <f t="shared" ca="1" si="15"/>
        <v/>
      </c>
      <c r="M96" s="496" t="str">
        <f t="shared" ca="1" si="15"/>
        <v/>
      </c>
      <c r="N96" s="496" t="str">
        <f t="shared" ca="1" si="15"/>
        <v/>
      </c>
      <c r="O96" s="496" t="str">
        <f t="shared" ca="1" si="15"/>
        <v/>
      </c>
      <c r="P96" s="496" t="str">
        <f t="shared" ca="1" si="15"/>
        <v/>
      </c>
      <c r="Q96" s="496" t="str">
        <f t="shared" ca="1" si="15"/>
        <v/>
      </c>
      <c r="R96" s="496" t="str">
        <f t="shared" ca="1" si="15"/>
        <v/>
      </c>
      <c r="S96" s="496" t="str">
        <f t="shared" ref="S96:AH111" ca="1" si="18">IF($B96&gt;S$5,"",OFFSET(S$73,0,-($B96-1)))</f>
        <v/>
      </c>
      <c r="T96" s="496" t="str">
        <f t="shared" ca="1" si="18"/>
        <v/>
      </c>
      <c r="U96" s="496" t="str">
        <f t="shared" ca="1" si="18"/>
        <v/>
      </c>
      <c r="V96" s="496" t="str">
        <f t="shared" ca="1" si="18"/>
        <v/>
      </c>
      <c r="W96" s="496" t="str">
        <f t="shared" ca="1" si="18"/>
        <v/>
      </c>
      <c r="X96" s="496" t="str">
        <f t="shared" ca="1" si="18"/>
        <v/>
      </c>
      <c r="Y96" s="496">
        <f t="shared" ca="1" si="18"/>
        <v>0</v>
      </c>
      <c r="Z96" s="496">
        <f t="shared" ca="1" si="18"/>
        <v>0</v>
      </c>
      <c r="AA96" s="496">
        <f t="shared" ca="1" si="18"/>
        <v>0</v>
      </c>
      <c r="AB96" s="496">
        <f t="shared" ca="1" si="18"/>
        <v>0</v>
      </c>
      <c r="AC96" s="496">
        <f t="shared" ca="1" si="18"/>
        <v>0</v>
      </c>
      <c r="AD96" s="496">
        <f t="shared" ca="1" si="18"/>
        <v>0</v>
      </c>
      <c r="AE96" s="496">
        <f t="shared" ca="1" si="18"/>
        <v>0</v>
      </c>
      <c r="AF96" s="496">
        <f t="shared" ca="1" si="18"/>
        <v>0</v>
      </c>
      <c r="AG96" s="496">
        <f t="shared" ca="1" si="18"/>
        <v>0</v>
      </c>
      <c r="AH96" s="496">
        <f t="shared" ca="1" si="18"/>
        <v>0</v>
      </c>
      <c r="AI96" s="496">
        <f t="shared" ref="AI96:AX111" ca="1" si="19">IF($B96&gt;AI$5,"",OFFSET(AI$73,0,-($B96-1)))</f>
        <v>0</v>
      </c>
      <c r="AJ96" s="496">
        <f t="shared" ca="1" si="19"/>
        <v>0</v>
      </c>
      <c r="AK96" s="496">
        <f t="shared" ca="1" si="19"/>
        <v>0</v>
      </c>
      <c r="AL96" s="496">
        <f t="shared" ca="1" si="19"/>
        <v>0</v>
      </c>
      <c r="AM96" s="496">
        <f t="shared" ca="1" si="19"/>
        <v>0</v>
      </c>
      <c r="AN96" s="496">
        <f t="shared" ca="1" si="19"/>
        <v>0</v>
      </c>
      <c r="AO96" s="496">
        <f t="shared" ca="1" si="19"/>
        <v>0</v>
      </c>
      <c r="AP96" s="496">
        <f t="shared" ca="1" si="19"/>
        <v>0</v>
      </c>
      <c r="AQ96" s="496">
        <f t="shared" ca="1" si="19"/>
        <v>0</v>
      </c>
      <c r="AR96" s="496">
        <f t="shared" ca="1" si="19"/>
        <v>0</v>
      </c>
      <c r="AS96" s="496">
        <f t="shared" ca="1" si="19"/>
        <v>0</v>
      </c>
      <c r="AT96" s="496">
        <f t="shared" ca="1" si="19"/>
        <v>0</v>
      </c>
      <c r="AU96" s="496">
        <f t="shared" ca="1" si="19"/>
        <v>0</v>
      </c>
      <c r="AV96" s="496">
        <f t="shared" ca="1" si="19"/>
        <v>0</v>
      </c>
      <c r="AW96" s="496">
        <f t="shared" ca="1" si="19"/>
        <v>0</v>
      </c>
      <c r="AX96" s="496">
        <f t="shared" ca="1" si="19"/>
        <v>0</v>
      </c>
      <c r="AY96" s="496">
        <f t="shared" ref="AY96:BM111" ca="1" si="20">IF($B96&gt;AY$5,"",OFFSET(AY$73,0,-($B96-1)))</f>
        <v>0</v>
      </c>
      <c r="AZ96" s="496">
        <f t="shared" ca="1" si="20"/>
        <v>0</v>
      </c>
      <c r="BA96" s="496">
        <f t="shared" ca="1" si="20"/>
        <v>0</v>
      </c>
      <c r="BB96" s="496">
        <f t="shared" ca="1" si="17"/>
        <v>0</v>
      </c>
      <c r="BC96" s="496">
        <f t="shared" ca="1" si="17"/>
        <v>0</v>
      </c>
      <c r="BD96" s="496">
        <f t="shared" ca="1" si="17"/>
        <v>0</v>
      </c>
      <c r="BE96" s="496">
        <f t="shared" ca="1" si="17"/>
        <v>0</v>
      </c>
      <c r="BF96" s="496">
        <f t="shared" ca="1" si="17"/>
        <v>0</v>
      </c>
      <c r="BG96" s="496">
        <f t="shared" ca="1" si="17"/>
        <v>0</v>
      </c>
      <c r="BH96" s="496">
        <f t="shared" ca="1" si="17"/>
        <v>0</v>
      </c>
      <c r="BI96" s="496">
        <f t="shared" ca="1" si="17"/>
        <v>0</v>
      </c>
      <c r="BJ96" s="496">
        <f t="shared" ca="1" si="17"/>
        <v>0</v>
      </c>
    </row>
    <row r="97" spans="1:62" s="489" customFormat="1" x14ac:dyDescent="0.15">
      <c r="A97" s="510"/>
      <c r="B97" s="511">
        <f t="shared" si="12"/>
        <v>24</v>
      </c>
      <c r="C97" s="496" t="str">
        <f t="shared" ca="1" si="15"/>
        <v/>
      </c>
      <c r="D97" s="496" t="str">
        <f t="shared" ca="1" si="15"/>
        <v/>
      </c>
      <c r="E97" s="496" t="str">
        <f t="shared" ca="1" si="15"/>
        <v/>
      </c>
      <c r="F97" s="496" t="str">
        <f t="shared" ca="1" si="15"/>
        <v/>
      </c>
      <c r="G97" s="496" t="str">
        <f t="shared" ca="1" si="15"/>
        <v/>
      </c>
      <c r="H97" s="496" t="str">
        <f t="shared" ca="1" si="15"/>
        <v/>
      </c>
      <c r="I97" s="496" t="str">
        <f t="shared" ca="1" si="15"/>
        <v/>
      </c>
      <c r="J97" s="496" t="str">
        <f t="shared" ca="1" si="15"/>
        <v/>
      </c>
      <c r="K97" s="496" t="str">
        <f t="shared" ca="1" si="15"/>
        <v/>
      </c>
      <c r="L97" s="496" t="str">
        <f t="shared" ca="1" si="15"/>
        <v/>
      </c>
      <c r="M97" s="496" t="str">
        <f t="shared" ca="1" si="15"/>
        <v/>
      </c>
      <c r="N97" s="496" t="str">
        <f t="shared" ca="1" si="15"/>
        <v/>
      </c>
      <c r="O97" s="496" t="str">
        <f t="shared" ca="1" si="15"/>
        <v/>
      </c>
      <c r="P97" s="496" t="str">
        <f t="shared" ca="1" si="15"/>
        <v/>
      </c>
      <c r="Q97" s="496" t="str">
        <f t="shared" ca="1" si="15"/>
        <v/>
      </c>
      <c r="R97" s="496" t="str">
        <f t="shared" ca="1" si="15"/>
        <v/>
      </c>
      <c r="S97" s="496" t="str">
        <f t="shared" ca="1" si="18"/>
        <v/>
      </c>
      <c r="T97" s="496" t="str">
        <f t="shared" ca="1" si="18"/>
        <v/>
      </c>
      <c r="U97" s="496" t="str">
        <f t="shared" ca="1" si="18"/>
        <v/>
      </c>
      <c r="V97" s="496" t="str">
        <f t="shared" ca="1" si="18"/>
        <v/>
      </c>
      <c r="W97" s="496" t="str">
        <f t="shared" ca="1" si="18"/>
        <v/>
      </c>
      <c r="X97" s="496" t="str">
        <f t="shared" ca="1" si="18"/>
        <v/>
      </c>
      <c r="Y97" s="496" t="str">
        <f t="shared" ca="1" si="18"/>
        <v/>
      </c>
      <c r="Z97" s="496">
        <f t="shared" ca="1" si="18"/>
        <v>0</v>
      </c>
      <c r="AA97" s="496">
        <f t="shared" ca="1" si="18"/>
        <v>0</v>
      </c>
      <c r="AB97" s="496">
        <f t="shared" ca="1" si="18"/>
        <v>0</v>
      </c>
      <c r="AC97" s="496">
        <f t="shared" ca="1" si="18"/>
        <v>0</v>
      </c>
      <c r="AD97" s="496">
        <f t="shared" ca="1" si="18"/>
        <v>0</v>
      </c>
      <c r="AE97" s="496">
        <f t="shared" ca="1" si="18"/>
        <v>0</v>
      </c>
      <c r="AF97" s="496">
        <f t="shared" ca="1" si="18"/>
        <v>0</v>
      </c>
      <c r="AG97" s="496">
        <f t="shared" ca="1" si="18"/>
        <v>0</v>
      </c>
      <c r="AH97" s="496">
        <f t="shared" ca="1" si="18"/>
        <v>0</v>
      </c>
      <c r="AI97" s="496">
        <f t="shared" ca="1" si="19"/>
        <v>0</v>
      </c>
      <c r="AJ97" s="496">
        <f t="shared" ca="1" si="19"/>
        <v>0</v>
      </c>
      <c r="AK97" s="496">
        <f t="shared" ca="1" si="19"/>
        <v>0</v>
      </c>
      <c r="AL97" s="496">
        <f t="shared" ca="1" si="19"/>
        <v>0</v>
      </c>
      <c r="AM97" s="496">
        <f t="shared" ca="1" si="19"/>
        <v>0</v>
      </c>
      <c r="AN97" s="496">
        <f t="shared" ca="1" si="19"/>
        <v>0</v>
      </c>
      <c r="AO97" s="496">
        <f t="shared" ca="1" si="19"/>
        <v>0</v>
      </c>
      <c r="AP97" s="496">
        <f t="shared" ca="1" si="19"/>
        <v>0</v>
      </c>
      <c r="AQ97" s="496">
        <f t="shared" ca="1" si="19"/>
        <v>0</v>
      </c>
      <c r="AR97" s="496">
        <f t="shared" ca="1" si="19"/>
        <v>0</v>
      </c>
      <c r="AS97" s="496">
        <f t="shared" ca="1" si="19"/>
        <v>0</v>
      </c>
      <c r="AT97" s="496">
        <f t="shared" ca="1" si="19"/>
        <v>0</v>
      </c>
      <c r="AU97" s="496">
        <f t="shared" ca="1" si="19"/>
        <v>0</v>
      </c>
      <c r="AV97" s="496">
        <f t="shared" ca="1" si="19"/>
        <v>0</v>
      </c>
      <c r="AW97" s="496">
        <f t="shared" ca="1" si="19"/>
        <v>0</v>
      </c>
      <c r="AX97" s="496">
        <f t="shared" ca="1" si="19"/>
        <v>0</v>
      </c>
      <c r="AY97" s="496">
        <f t="shared" ca="1" si="20"/>
        <v>0</v>
      </c>
      <c r="AZ97" s="496">
        <f t="shared" ca="1" si="20"/>
        <v>0</v>
      </c>
      <c r="BA97" s="496">
        <f t="shared" ca="1" si="20"/>
        <v>0</v>
      </c>
      <c r="BB97" s="496">
        <f t="shared" ca="1" si="17"/>
        <v>0</v>
      </c>
      <c r="BC97" s="496">
        <f t="shared" ca="1" si="17"/>
        <v>0</v>
      </c>
      <c r="BD97" s="496">
        <f t="shared" ca="1" si="17"/>
        <v>0</v>
      </c>
      <c r="BE97" s="496">
        <f t="shared" ca="1" si="17"/>
        <v>0</v>
      </c>
      <c r="BF97" s="496">
        <f t="shared" ca="1" si="17"/>
        <v>0</v>
      </c>
      <c r="BG97" s="496">
        <f t="shared" ca="1" si="17"/>
        <v>0</v>
      </c>
      <c r="BH97" s="496">
        <f t="shared" ca="1" si="17"/>
        <v>0</v>
      </c>
      <c r="BI97" s="496">
        <f t="shared" ca="1" si="17"/>
        <v>0</v>
      </c>
      <c r="BJ97" s="496">
        <f t="shared" ca="1" si="17"/>
        <v>0</v>
      </c>
    </row>
    <row r="98" spans="1:62" s="489" customFormat="1" x14ac:dyDescent="0.15">
      <c r="A98" s="510"/>
      <c r="B98" s="511">
        <f t="shared" si="12"/>
        <v>25</v>
      </c>
      <c r="C98" s="496" t="str">
        <f t="shared" ca="1" si="15"/>
        <v/>
      </c>
      <c r="D98" s="496" t="str">
        <f t="shared" ca="1" si="15"/>
        <v/>
      </c>
      <c r="E98" s="496" t="str">
        <f t="shared" ca="1" si="15"/>
        <v/>
      </c>
      <c r="F98" s="496" t="str">
        <f t="shared" ca="1" si="15"/>
        <v/>
      </c>
      <c r="G98" s="496" t="str">
        <f t="shared" ca="1" si="15"/>
        <v/>
      </c>
      <c r="H98" s="496" t="str">
        <f t="shared" ca="1" si="15"/>
        <v/>
      </c>
      <c r="I98" s="496" t="str">
        <f t="shared" ca="1" si="15"/>
        <v/>
      </c>
      <c r="J98" s="496" t="str">
        <f t="shared" ca="1" si="15"/>
        <v/>
      </c>
      <c r="K98" s="496" t="str">
        <f t="shared" ca="1" si="15"/>
        <v/>
      </c>
      <c r="L98" s="496" t="str">
        <f t="shared" ca="1" si="15"/>
        <v/>
      </c>
      <c r="M98" s="496" t="str">
        <f t="shared" ca="1" si="15"/>
        <v/>
      </c>
      <c r="N98" s="496" t="str">
        <f t="shared" ca="1" si="15"/>
        <v/>
      </c>
      <c r="O98" s="496" t="str">
        <f t="shared" ca="1" si="15"/>
        <v/>
      </c>
      <c r="P98" s="496" t="str">
        <f t="shared" ca="1" si="15"/>
        <v/>
      </c>
      <c r="Q98" s="496" t="str">
        <f t="shared" ca="1" si="15"/>
        <v/>
      </c>
      <c r="R98" s="496" t="str">
        <f t="shared" ca="1" si="15"/>
        <v/>
      </c>
      <c r="S98" s="496" t="str">
        <f t="shared" ca="1" si="18"/>
        <v/>
      </c>
      <c r="T98" s="496" t="str">
        <f t="shared" ca="1" si="18"/>
        <v/>
      </c>
      <c r="U98" s="496" t="str">
        <f t="shared" ca="1" si="18"/>
        <v/>
      </c>
      <c r="V98" s="496" t="str">
        <f t="shared" ca="1" si="18"/>
        <v/>
      </c>
      <c r="W98" s="496" t="str">
        <f t="shared" ca="1" si="18"/>
        <v/>
      </c>
      <c r="X98" s="496" t="str">
        <f t="shared" ca="1" si="18"/>
        <v/>
      </c>
      <c r="Y98" s="496" t="str">
        <f t="shared" ca="1" si="18"/>
        <v/>
      </c>
      <c r="Z98" s="496" t="str">
        <f t="shared" ca="1" si="18"/>
        <v/>
      </c>
      <c r="AA98" s="496">
        <f t="shared" ca="1" si="18"/>
        <v>0</v>
      </c>
      <c r="AB98" s="496">
        <f t="shared" ca="1" si="18"/>
        <v>0</v>
      </c>
      <c r="AC98" s="496">
        <f t="shared" ca="1" si="18"/>
        <v>0</v>
      </c>
      <c r="AD98" s="496">
        <f t="shared" ca="1" si="18"/>
        <v>0</v>
      </c>
      <c r="AE98" s="496">
        <f t="shared" ca="1" si="18"/>
        <v>0</v>
      </c>
      <c r="AF98" s="496">
        <f t="shared" ca="1" si="18"/>
        <v>0</v>
      </c>
      <c r="AG98" s="496">
        <f t="shared" ca="1" si="18"/>
        <v>0</v>
      </c>
      <c r="AH98" s="496">
        <f t="shared" ca="1" si="18"/>
        <v>0</v>
      </c>
      <c r="AI98" s="496">
        <f t="shared" ca="1" si="19"/>
        <v>0</v>
      </c>
      <c r="AJ98" s="496">
        <f t="shared" ca="1" si="19"/>
        <v>0</v>
      </c>
      <c r="AK98" s="496">
        <f t="shared" ca="1" si="19"/>
        <v>0</v>
      </c>
      <c r="AL98" s="496">
        <f t="shared" ca="1" si="19"/>
        <v>0</v>
      </c>
      <c r="AM98" s="496">
        <f t="shared" ca="1" si="19"/>
        <v>0</v>
      </c>
      <c r="AN98" s="496">
        <f t="shared" ca="1" si="19"/>
        <v>0</v>
      </c>
      <c r="AO98" s="496">
        <f t="shared" ca="1" si="19"/>
        <v>0</v>
      </c>
      <c r="AP98" s="496">
        <f t="shared" ca="1" si="19"/>
        <v>0</v>
      </c>
      <c r="AQ98" s="496">
        <f t="shared" ca="1" si="19"/>
        <v>0</v>
      </c>
      <c r="AR98" s="496">
        <f t="shared" ca="1" si="19"/>
        <v>0</v>
      </c>
      <c r="AS98" s="496">
        <f t="shared" ca="1" si="19"/>
        <v>0</v>
      </c>
      <c r="AT98" s="496">
        <f t="shared" ca="1" si="19"/>
        <v>0</v>
      </c>
      <c r="AU98" s="496">
        <f t="shared" ca="1" si="19"/>
        <v>0</v>
      </c>
      <c r="AV98" s="496">
        <f t="shared" ca="1" si="19"/>
        <v>0</v>
      </c>
      <c r="AW98" s="496">
        <f t="shared" ca="1" si="19"/>
        <v>0</v>
      </c>
      <c r="AX98" s="496">
        <f t="shared" ca="1" si="19"/>
        <v>0</v>
      </c>
      <c r="AY98" s="496">
        <f t="shared" ca="1" si="20"/>
        <v>0</v>
      </c>
      <c r="AZ98" s="496">
        <f t="shared" ca="1" si="20"/>
        <v>0</v>
      </c>
      <c r="BA98" s="496">
        <f t="shared" ca="1" si="20"/>
        <v>0</v>
      </c>
      <c r="BB98" s="496">
        <f t="shared" ca="1" si="20"/>
        <v>0</v>
      </c>
      <c r="BC98" s="496">
        <f t="shared" ca="1" si="20"/>
        <v>0</v>
      </c>
      <c r="BD98" s="496">
        <f t="shared" ca="1" si="20"/>
        <v>0</v>
      </c>
      <c r="BE98" s="496">
        <f t="shared" ca="1" si="20"/>
        <v>0</v>
      </c>
      <c r="BF98" s="496">
        <f t="shared" ca="1" si="20"/>
        <v>0</v>
      </c>
      <c r="BG98" s="496">
        <f t="shared" ca="1" si="20"/>
        <v>0</v>
      </c>
      <c r="BH98" s="496">
        <f t="shared" ca="1" si="20"/>
        <v>0</v>
      </c>
      <c r="BI98" s="496">
        <f t="shared" ca="1" si="20"/>
        <v>0</v>
      </c>
      <c r="BJ98" s="496">
        <f t="shared" ca="1" si="20"/>
        <v>0</v>
      </c>
    </row>
    <row r="99" spans="1:62" s="489" customFormat="1" x14ac:dyDescent="0.15">
      <c r="A99" s="510"/>
      <c r="B99" s="511">
        <f t="shared" si="12"/>
        <v>26</v>
      </c>
      <c r="C99" s="496" t="str">
        <f t="shared" ca="1" si="15"/>
        <v/>
      </c>
      <c r="D99" s="496" t="str">
        <f t="shared" ca="1" si="15"/>
        <v/>
      </c>
      <c r="E99" s="496" t="str">
        <f t="shared" ca="1" si="15"/>
        <v/>
      </c>
      <c r="F99" s="496" t="str">
        <f t="shared" ca="1" si="15"/>
        <v/>
      </c>
      <c r="G99" s="496" t="str">
        <f t="shared" ca="1" si="15"/>
        <v/>
      </c>
      <c r="H99" s="496" t="str">
        <f t="shared" ca="1" si="15"/>
        <v/>
      </c>
      <c r="I99" s="496" t="str">
        <f t="shared" ca="1" si="15"/>
        <v/>
      </c>
      <c r="J99" s="496" t="str">
        <f t="shared" ca="1" si="15"/>
        <v/>
      </c>
      <c r="K99" s="496" t="str">
        <f t="shared" ca="1" si="15"/>
        <v/>
      </c>
      <c r="L99" s="496" t="str">
        <f t="shared" ca="1" si="15"/>
        <v/>
      </c>
      <c r="M99" s="496" t="str">
        <f t="shared" ca="1" si="15"/>
        <v/>
      </c>
      <c r="N99" s="496" t="str">
        <f t="shared" ca="1" si="15"/>
        <v/>
      </c>
      <c r="O99" s="496" t="str">
        <f t="shared" ca="1" si="15"/>
        <v/>
      </c>
      <c r="P99" s="496" t="str">
        <f t="shared" ca="1" si="15"/>
        <v/>
      </c>
      <c r="Q99" s="496" t="str">
        <f t="shared" ca="1" si="15"/>
        <v/>
      </c>
      <c r="R99" s="496" t="str">
        <f t="shared" ca="1" si="15"/>
        <v/>
      </c>
      <c r="S99" s="496" t="str">
        <f t="shared" ca="1" si="18"/>
        <v/>
      </c>
      <c r="T99" s="496" t="str">
        <f t="shared" ca="1" si="18"/>
        <v/>
      </c>
      <c r="U99" s="496" t="str">
        <f t="shared" ca="1" si="18"/>
        <v/>
      </c>
      <c r="V99" s="496" t="str">
        <f t="shared" ca="1" si="18"/>
        <v/>
      </c>
      <c r="W99" s="496" t="str">
        <f t="shared" ca="1" si="18"/>
        <v/>
      </c>
      <c r="X99" s="496" t="str">
        <f t="shared" ca="1" si="18"/>
        <v/>
      </c>
      <c r="Y99" s="496" t="str">
        <f t="shared" ca="1" si="18"/>
        <v/>
      </c>
      <c r="Z99" s="496" t="str">
        <f t="shared" ca="1" si="18"/>
        <v/>
      </c>
      <c r="AA99" s="496" t="str">
        <f t="shared" ca="1" si="18"/>
        <v/>
      </c>
      <c r="AB99" s="496">
        <f t="shared" ca="1" si="18"/>
        <v>0</v>
      </c>
      <c r="AC99" s="496">
        <f t="shared" ca="1" si="18"/>
        <v>0</v>
      </c>
      <c r="AD99" s="496">
        <f t="shared" ca="1" si="18"/>
        <v>0</v>
      </c>
      <c r="AE99" s="496">
        <f t="shared" ca="1" si="18"/>
        <v>0</v>
      </c>
      <c r="AF99" s="496">
        <f t="shared" ca="1" si="18"/>
        <v>0</v>
      </c>
      <c r="AG99" s="496">
        <f t="shared" ca="1" si="18"/>
        <v>0</v>
      </c>
      <c r="AH99" s="496">
        <f t="shared" ca="1" si="18"/>
        <v>0</v>
      </c>
      <c r="AI99" s="496">
        <f t="shared" ca="1" si="19"/>
        <v>0</v>
      </c>
      <c r="AJ99" s="496">
        <f t="shared" ca="1" si="19"/>
        <v>0</v>
      </c>
      <c r="AK99" s="496">
        <f t="shared" ca="1" si="19"/>
        <v>0</v>
      </c>
      <c r="AL99" s="496">
        <f t="shared" ca="1" si="19"/>
        <v>0</v>
      </c>
      <c r="AM99" s="496">
        <f t="shared" ca="1" si="19"/>
        <v>0</v>
      </c>
      <c r="AN99" s="496">
        <f t="shared" ca="1" si="19"/>
        <v>0</v>
      </c>
      <c r="AO99" s="496">
        <f t="shared" ca="1" si="19"/>
        <v>0</v>
      </c>
      <c r="AP99" s="496">
        <f t="shared" ca="1" si="19"/>
        <v>0</v>
      </c>
      <c r="AQ99" s="496">
        <f t="shared" ca="1" si="19"/>
        <v>0</v>
      </c>
      <c r="AR99" s="496">
        <f t="shared" ca="1" si="19"/>
        <v>0</v>
      </c>
      <c r="AS99" s="496">
        <f t="shared" ca="1" si="19"/>
        <v>0</v>
      </c>
      <c r="AT99" s="496">
        <f t="shared" ca="1" si="19"/>
        <v>0</v>
      </c>
      <c r="AU99" s="496">
        <f t="shared" ca="1" si="19"/>
        <v>0</v>
      </c>
      <c r="AV99" s="496">
        <f t="shared" ca="1" si="19"/>
        <v>0</v>
      </c>
      <c r="AW99" s="496">
        <f t="shared" ca="1" si="19"/>
        <v>0</v>
      </c>
      <c r="AX99" s="496">
        <f t="shared" ca="1" si="19"/>
        <v>0</v>
      </c>
      <c r="AY99" s="496">
        <f t="shared" ca="1" si="20"/>
        <v>0</v>
      </c>
      <c r="AZ99" s="496">
        <f t="shared" ca="1" si="20"/>
        <v>0</v>
      </c>
      <c r="BA99" s="496">
        <f t="shared" ca="1" si="20"/>
        <v>0</v>
      </c>
      <c r="BB99" s="496">
        <f t="shared" ca="1" si="20"/>
        <v>0</v>
      </c>
      <c r="BC99" s="496">
        <f t="shared" ca="1" si="20"/>
        <v>0</v>
      </c>
      <c r="BD99" s="496">
        <f t="shared" ca="1" si="20"/>
        <v>0</v>
      </c>
      <c r="BE99" s="496">
        <f t="shared" ca="1" si="20"/>
        <v>0</v>
      </c>
      <c r="BF99" s="496">
        <f t="shared" ca="1" si="20"/>
        <v>0</v>
      </c>
      <c r="BG99" s="496">
        <f t="shared" ca="1" si="20"/>
        <v>0</v>
      </c>
      <c r="BH99" s="496">
        <f t="shared" ca="1" si="20"/>
        <v>0</v>
      </c>
      <c r="BI99" s="496">
        <f t="shared" ca="1" si="20"/>
        <v>0</v>
      </c>
      <c r="BJ99" s="496">
        <f t="shared" ca="1" si="20"/>
        <v>0</v>
      </c>
    </row>
    <row r="100" spans="1:62" s="489" customFormat="1" x14ac:dyDescent="0.15">
      <c r="A100" s="510"/>
      <c r="B100" s="511">
        <f t="shared" si="12"/>
        <v>27</v>
      </c>
      <c r="C100" s="496" t="str">
        <f t="shared" ca="1" si="15"/>
        <v/>
      </c>
      <c r="D100" s="496" t="str">
        <f t="shared" ca="1" si="15"/>
        <v/>
      </c>
      <c r="E100" s="496" t="str">
        <f t="shared" ca="1" si="15"/>
        <v/>
      </c>
      <c r="F100" s="496" t="str">
        <f t="shared" ca="1" si="15"/>
        <v/>
      </c>
      <c r="G100" s="496" t="str">
        <f t="shared" ca="1" si="15"/>
        <v/>
      </c>
      <c r="H100" s="496" t="str">
        <f t="shared" ca="1" si="15"/>
        <v/>
      </c>
      <c r="I100" s="496" t="str">
        <f t="shared" ca="1" si="15"/>
        <v/>
      </c>
      <c r="J100" s="496" t="str">
        <f t="shared" ca="1" si="15"/>
        <v/>
      </c>
      <c r="K100" s="496" t="str">
        <f t="shared" ca="1" si="15"/>
        <v/>
      </c>
      <c r="L100" s="496" t="str">
        <f t="shared" ca="1" si="15"/>
        <v/>
      </c>
      <c r="M100" s="496" t="str">
        <f t="shared" ca="1" si="15"/>
        <v/>
      </c>
      <c r="N100" s="496" t="str">
        <f t="shared" ca="1" si="15"/>
        <v/>
      </c>
      <c r="O100" s="496" t="str">
        <f t="shared" ca="1" si="15"/>
        <v/>
      </c>
      <c r="P100" s="496" t="str">
        <f t="shared" ca="1" si="15"/>
        <v/>
      </c>
      <c r="Q100" s="496" t="str">
        <f t="shared" ca="1" si="15"/>
        <v/>
      </c>
      <c r="R100" s="496" t="str">
        <f t="shared" ca="1" si="15"/>
        <v/>
      </c>
      <c r="S100" s="496" t="str">
        <f t="shared" ca="1" si="18"/>
        <v/>
      </c>
      <c r="T100" s="496" t="str">
        <f t="shared" ca="1" si="18"/>
        <v/>
      </c>
      <c r="U100" s="496" t="str">
        <f t="shared" ca="1" si="18"/>
        <v/>
      </c>
      <c r="V100" s="496" t="str">
        <f t="shared" ca="1" si="18"/>
        <v/>
      </c>
      <c r="W100" s="496" t="str">
        <f t="shared" ca="1" si="18"/>
        <v/>
      </c>
      <c r="X100" s="496" t="str">
        <f t="shared" ca="1" si="18"/>
        <v/>
      </c>
      <c r="Y100" s="496" t="str">
        <f t="shared" ca="1" si="18"/>
        <v/>
      </c>
      <c r="Z100" s="496" t="str">
        <f t="shared" ca="1" si="18"/>
        <v/>
      </c>
      <c r="AA100" s="496" t="str">
        <f t="shared" ca="1" si="18"/>
        <v/>
      </c>
      <c r="AB100" s="496" t="str">
        <f t="shared" ca="1" si="18"/>
        <v/>
      </c>
      <c r="AC100" s="496">
        <f t="shared" ca="1" si="18"/>
        <v>0</v>
      </c>
      <c r="AD100" s="496">
        <f t="shared" ca="1" si="18"/>
        <v>0</v>
      </c>
      <c r="AE100" s="496">
        <f t="shared" ca="1" si="18"/>
        <v>0</v>
      </c>
      <c r="AF100" s="496">
        <f t="shared" ca="1" si="18"/>
        <v>0</v>
      </c>
      <c r="AG100" s="496">
        <f t="shared" ca="1" si="18"/>
        <v>0</v>
      </c>
      <c r="AH100" s="496">
        <f t="shared" ca="1" si="18"/>
        <v>0</v>
      </c>
      <c r="AI100" s="496">
        <f t="shared" ca="1" si="19"/>
        <v>0</v>
      </c>
      <c r="AJ100" s="496">
        <f t="shared" ca="1" si="19"/>
        <v>0</v>
      </c>
      <c r="AK100" s="496">
        <f t="shared" ca="1" si="19"/>
        <v>0</v>
      </c>
      <c r="AL100" s="496">
        <f t="shared" ca="1" si="19"/>
        <v>0</v>
      </c>
      <c r="AM100" s="496">
        <f t="shared" ca="1" si="19"/>
        <v>0</v>
      </c>
      <c r="AN100" s="496">
        <f t="shared" ca="1" si="19"/>
        <v>0</v>
      </c>
      <c r="AO100" s="496">
        <f t="shared" ca="1" si="19"/>
        <v>0</v>
      </c>
      <c r="AP100" s="496">
        <f t="shared" ca="1" si="19"/>
        <v>0</v>
      </c>
      <c r="AQ100" s="496">
        <f t="shared" ca="1" si="19"/>
        <v>0</v>
      </c>
      <c r="AR100" s="496">
        <f t="shared" ca="1" si="19"/>
        <v>0</v>
      </c>
      <c r="AS100" s="496">
        <f t="shared" ca="1" si="19"/>
        <v>0</v>
      </c>
      <c r="AT100" s="496">
        <f t="shared" ca="1" si="19"/>
        <v>0</v>
      </c>
      <c r="AU100" s="496">
        <f t="shared" ca="1" si="19"/>
        <v>0</v>
      </c>
      <c r="AV100" s="496">
        <f t="shared" ca="1" si="19"/>
        <v>0</v>
      </c>
      <c r="AW100" s="496">
        <f t="shared" ca="1" si="19"/>
        <v>0</v>
      </c>
      <c r="AX100" s="496">
        <f t="shared" ca="1" si="19"/>
        <v>0</v>
      </c>
      <c r="AY100" s="496">
        <f t="shared" ca="1" si="20"/>
        <v>0</v>
      </c>
      <c r="AZ100" s="496">
        <f t="shared" ca="1" si="20"/>
        <v>0</v>
      </c>
      <c r="BA100" s="496">
        <f t="shared" ca="1" si="20"/>
        <v>0</v>
      </c>
      <c r="BB100" s="496">
        <f t="shared" ca="1" si="20"/>
        <v>0</v>
      </c>
      <c r="BC100" s="496">
        <f t="shared" ca="1" si="20"/>
        <v>0</v>
      </c>
      <c r="BD100" s="496">
        <f t="shared" ca="1" si="20"/>
        <v>0</v>
      </c>
      <c r="BE100" s="496">
        <f t="shared" ca="1" si="20"/>
        <v>0</v>
      </c>
      <c r="BF100" s="496">
        <f t="shared" ca="1" si="20"/>
        <v>0</v>
      </c>
      <c r="BG100" s="496">
        <f t="shared" ca="1" si="20"/>
        <v>0</v>
      </c>
      <c r="BH100" s="496">
        <f t="shared" ca="1" si="20"/>
        <v>0</v>
      </c>
      <c r="BI100" s="496">
        <f t="shared" ca="1" si="20"/>
        <v>0</v>
      </c>
      <c r="BJ100" s="496">
        <f t="shared" ca="1" si="20"/>
        <v>0</v>
      </c>
    </row>
    <row r="101" spans="1:62" s="489" customFormat="1" x14ac:dyDescent="0.15">
      <c r="A101" s="510"/>
      <c r="B101" s="511">
        <f t="shared" si="12"/>
        <v>28</v>
      </c>
      <c r="C101" s="496" t="str">
        <f t="shared" ca="1" si="15"/>
        <v/>
      </c>
      <c r="D101" s="496" t="str">
        <f t="shared" ca="1" si="15"/>
        <v/>
      </c>
      <c r="E101" s="496" t="str">
        <f t="shared" ca="1" si="15"/>
        <v/>
      </c>
      <c r="F101" s="496" t="str">
        <f t="shared" ca="1" si="15"/>
        <v/>
      </c>
      <c r="G101" s="496" t="str">
        <f t="shared" ca="1" si="15"/>
        <v/>
      </c>
      <c r="H101" s="496" t="str">
        <f t="shared" ca="1" si="15"/>
        <v/>
      </c>
      <c r="I101" s="496" t="str">
        <f t="shared" ca="1" si="15"/>
        <v/>
      </c>
      <c r="J101" s="496" t="str">
        <f t="shared" ca="1" si="15"/>
        <v/>
      </c>
      <c r="K101" s="496" t="str">
        <f t="shared" ca="1" si="15"/>
        <v/>
      </c>
      <c r="L101" s="496" t="str">
        <f t="shared" ca="1" si="15"/>
        <v/>
      </c>
      <c r="M101" s="496" t="str">
        <f t="shared" ca="1" si="15"/>
        <v/>
      </c>
      <c r="N101" s="496" t="str">
        <f t="shared" ca="1" si="15"/>
        <v/>
      </c>
      <c r="O101" s="496" t="str">
        <f t="shared" ca="1" si="15"/>
        <v/>
      </c>
      <c r="P101" s="496" t="str">
        <f t="shared" ca="1" si="15"/>
        <v/>
      </c>
      <c r="Q101" s="496" t="str">
        <f t="shared" ca="1" si="15"/>
        <v/>
      </c>
      <c r="R101" s="496" t="str">
        <f t="shared" ca="1" si="15"/>
        <v/>
      </c>
      <c r="S101" s="496" t="str">
        <f t="shared" ca="1" si="18"/>
        <v/>
      </c>
      <c r="T101" s="496" t="str">
        <f t="shared" ca="1" si="18"/>
        <v/>
      </c>
      <c r="U101" s="496" t="str">
        <f t="shared" ca="1" si="18"/>
        <v/>
      </c>
      <c r="V101" s="496" t="str">
        <f t="shared" ca="1" si="18"/>
        <v/>
      </c>
      <c r="W101" s="496" t="str">
        <f t="shared" ca="1" si="18"/>
        <v/>
      </c>
      <c r="X101" s="496" t="str">
        <f t="shared" ca="1" si="18"/>
        <v/>
      </c>
      <c r="Y101" s="496" t="str">
        <f t="shared" ca="1" si="18"/>
        <v/>
      </c>
      <c r="Z101" s="496" t="str">
        <f t="shared" ca="1" si="18"/>
        <v/>
      </c>
      <c r="AA101" s="496" t="str">
        <f t="shared" ca="1" si="18"/>
        <v/>
      </c>
      <c r="AB101" s="496" t="str">
        <f t="shared" ca="1" si="18"/>
        <v/>
      </c>
      <c r="AC101" s="496" t="str">
        <f t="shared" ca="1" si="18"/>
        <v/>
      </c>
      <c r="AD101" s="496">
        <f t="shared" ca="1" si="18"/>
        <v>0</v>
      </c>
      <c r="AE101" s="496">
        <f t="shared" ca="1" si="18"/>
        <v>0</v>
      </c>
      <c r="AF101" s="496">
        <f t="shared" ca="1" si="18"/>
        <v>0</v>
      </c>
      <c r="AG101" s="496">
        <f t="shared" ca="1" si="18"/>
        <v>0</v>
      </c>
      <c r="AH101" s="496">
        <f t="shared" ca="1" si="18"/>
        <v>0</v>
      </c>
      <c r="AI101" s="496">
        <f t="shared" ca="1" si="19"/>
        <v>0</v>
      </c>
      <c r="AJ101" s="496">
        <f t="shared" ca="1" si="19"/>
        <v>0</v>
      </c>
      <c r="AK101" s="496">
        <f t="shared" ca="1" si="19"/>
        <v>0</v>
      </c>
      <c r="AL101" s="496">
        <f t="shared" ca="1" si="19"/>
        <v>0</v>
      </c>
      <c r="AM101" s="496">
        <f t="shared" ca="1" si="19"/>
        <v>0</v>
      </c>
      <c r="AN101" s="496">
        <f t="shared" ca="1" si="19"/>
        <v>0</v>
      </c>
      <c r="AO101" s="496">
        <f t="shared" ca="1" si="19"/>
        <v>0</v>
      </c>
      <c r="AP101" s="496">
        <f t="shared" ca="1" si="19"/>
        <v>0</v>
      </c>
      <c r="AQ101" s="496">
        <f t="shared" ca="1" si="19"/>
        <v>0</v>
      </c>
      <c r="AR101" s="496">
        <f t="shared" ca="1" si="19"/>
        <v>0</v>
      </c>
      <c r="AS101" s="496">
        <f t="shared" ca="1" si="19"/>
        <v>0</v>
      </c>
      <c r="AT101" s="496">
        <f t="shared" ca="1" si="19"/>
        <v>0</v>
      </c>
      <c r="AU101" s="496">
        <f t="shared" ca="1" si="19"/>
        <v>0</v>
      </c>
      <c r="AV101" s="496">
        <f t="shared" ca="1" si="19"/>
        <v>0</v>
      </c>
      <c r="AW101" s="496">
        <f t="shared" ca="1" si="19"/>
        <v>0</v>
      </c>
      <c r="AX101" s="496">
        <f t="shared" ca="1" si="19"/>
        <v>0</v>
      </c>
      <c r="AY101" s="496">
        <f t="shared" ca="1" si="20"/>
        <v>0</v>
      </c>
      <c r="AZ101" s="496">
        <f t="shared" ca="1" si="20"/>
        <v>0</v>
      </c>
      <c r="BA101" s="496">
        <f t="shared" ca="1" si="20"/>
        <v>0</v>
      </c>
      <c r="BB101" s="496">
        <f t="shared" ca="1" si="20"/>
        <v>0</v>
      </c>
      <c r="BC101" s="496">
        <f t="shared" ca="1" si="20"/>
        <v>0</v>
      </c>
      <c r="BD101" s="496">
        <f t="shared" ca="1" si="20"/>
        <v>0</v>
      </c>
      <c r="BE101" s="496">
        <f t="shared" ca="1" si="20"/>
        <v>0</v>
      </c>
      <c r="BF101" s="496">
        <f t="shared" ca="1" si="20"/>
        <v>0</v>
      </c>
      <c r="BG101" s="496">
        <f t="shared" ca="1" si="20"/>
        <v>0</v>
      </c>
      <c r="BH101" s="496">
        <f t="shared" ca="1" si="20"/>
        <v>0</v>
      </c>
      <c r="BI101" s="496">
        <f t="shared" ca="1" si="20"/>
        <v>0</v>
      </c>
      <c r="BJ101" s="496">
        <f t="shared" ca="1" si="20"/>
        <v>0</v>
      </c>
    </row>
    <row r="102" spans="1:62" s="489" customFormat="1" x14ac:dyDescent="0.15">
      <c r="A102" s="510"/>
      <c r="B102" s="511">
        <f t="shared" si="12"/>
        <v>29</v>
      </c>
      <c r="C102" s="496" t="str">
        <f t="shared" ca="1" si="15"/>
        <v/>
      </c>
      <c r="D102" s="496" t="str">
        <f t="shared" ca="1" si="15"/>
        <v/>
      </c>
      <c r="E102" s="496" t="str">
        <f t="shared" ca="1" si="15"/>
        <v/>
      </c>
      <c r="F102" s="496" t="str">
        <f t="shared" ca="1" si="15"/>
        <v/>
      </c>
      <c r="G102" s="496" t="str">
        <f t="shared" ca="1" si="15"/>
        <v/>
      </c>
      <c r="H102" s="496" t="str">
        <f t="shared" ca="1" si="15"/>
        <v/>
      </c>
      <c r="I102" s="496" t="str">
        <f t="shared" ca="1" si="15"/>
        <v/>
      </c>
      <c r="J102" s="496" t="str">
        <f t="shared" ca="1" si="15"/>
        <v/>
      </c>
      <c r="K102" s="496" t="str">
        <f t="shared" ca="1" si="15"/>
        <v/>
      </c>
      <c r="L102" s="496" t="str">
        <f t="shared" ca="1" si="15"/>
        <v/>
      </c>
      <c r="M102" s="496" t="str">
        <f t="shared" ca="1" si="15"/>
        <v/>
      </c>
      <c r="N102" s="496" t="str">
        <f t="shared" ca="1" si="15"/>
        <v/>
      </c>
      <c r="O102" s="496" t="str">
        <f t="shared" ca="1" si="15"/>
        <v/>
      </c>
      <c r="P102" s="496" t="str">
        <f t="shared" ca="1" si="15"/>
        <v/>
      </c>
      <c r="Q102" s="496" t="str">
        <f t="shared" ca="1" si="15"/>
        <v/>
      </c>
      <c r="R102" s="496" t="str">
        <f t="shared" ca="1" si="15"/>
        <v/>
      </c>
      <c r="S102" s="496" t="str">
        <f t="shared" ca="1" si="18"/>
        <v/>
      </c>
      <c r="T102" s="496" t="str">
        <f t="shared" ca="1" si="18"/>
        <v/>
      </c>
      <c r="U102" s="496" t="str">
        <f t="shared" ca="1" si="18"/>
        <v/>
      </c>
      <c r="V102" s="496" t="str">
        <f t="shared" ca="1" si="18"/>
        <v/>
      </c>
      <c r="W102" s="496" t="str">
        <f t="shared" ca="1" si="18"/>
        <v/>
      </c>
      <c r="X102" s="496" t="str">
        <f t="shared" ca="1" si="18"/>
        <v/>
      </c>
      <c r="Y102" s="496" t="str">
        <f t="shared" ca="1" si="18"/>
        <v/>
      </c>
      <c r="Z102" s="496" t="str">
        <f t="shared" ca="1" si="18"/>
        <v/>
      </c>
      <c r="AA102" s="496" t="str">
        <f t="shared" ca="1" si="18"/>
        <v/>
      </c>
      <c r="AB102" s="496" t="str">
        <f t="shared" ca="1" si="18"/>
        <v/>
      </c>
      <c r="AC102" s="496" t="str">
        <f t="shared" ca="1" si="18"/>
        <v/>
      </c>
      <c r="AD102" s="496" t="str">
        <f t="shared" ca="1" si="18"/>
        <v/>
      </c>
      <c r="AE102" s="496">
        <f t="shared" ca="1" si="18"/>
        <v>0</v>
      </c>
      <c r="AF102" s="496">
        <f t="shared" ca="1" si="18"/>
        <v>0</v>
      </c>
      <c r="AG102" s="496">
        <f t="shared" ca="1" si="18"/>
        <v>0</v>
      </c>
      <c r="AH102" s="496">
        <f t="shared" ca="1" si="18"/>
        <v>0</v>
      </c>
      <c r="AI102" s="496">
        <f t="shared" ca="1" si="19"/>
        <v>0</v>
      </c>
      <c r="AJ102" s="496">
        <f t="shared" ca="1" si="19"/>
        <v>0</v>
      </c>
      <c r="AK102" s="496">
        <f t="shared" ca="1" si="19"/>
        <v>0</v>
      </c>
      <c r="AL102" s="496">
        <f t="shared" ca="1" si="19"/>
        <v>0</v>
      </c>
      <c r="AM102" s="496">
        <f t="shared" ca="1" si="19"/>
        <v>0</v>
      </c>
      <c r="AN102" s="496">
        <f t="shared" ca="1" si="19"/>
        <v>0</v>
      </c>
      <c r="AO102" s="496">
        <f t="shared" ca="1" si="19"/>
        <v>0</v>
      </c>
      <c r="AP102" s="496">
        <f t="shared" ca="1" si="19"/>
        <v>0</v>
      </c>
      <c r="AQ102" s="496">
        <f t="shared" ca="1" si="19"/>
        <v>0</v>
      </c>
      <c r="AR102" s="496">
        <f t="shared" ca="1" si="19"/>
        <v>0</v>
      </c>
      <c r="AS102" s="496">
        <f t="shared" ca="1" si="19"/>
        <v>0</v>
      </c>
      <c r="AT102" s="496">
        <f t="shared" ca="1" si="19"/>
        <v>0</v>
      </c>
      <c r="AU102" s="496">
        <f t="shared" ca="1" si="19"/>
        <v>0</v>
      </c>
      <c r="AV102" s="496">
        <f t="shared" ca="1" si="19"/>
        <v>0</v>
      </c>
      <c r="AW102" s="496">
        <f t="shared" ca="1" si="19"/>
        <v>0</v>
      </c>
      <c r="AX102" s="496">
        <f t="shared" ca="1" si="19"/>
        <v>0</v>
      </c>
      <c r="AY102" s="496">
        <f t="shared" ca="1" si="20"/>
        <v>0</v>
      </c>
      <c r="AZ102" s="496">
        <f t="shared" ca="1" si="20"/>
        <v>0</v>
      </c>
      <c r="BA102" s="496">
        <f t="shared" ca="1" si="20"/>
        <v>0</v>
      </c>
      <c r="BB102" s="496">
        <f t="shared" ca="1" si="20"/>
        <v>0</v>
      </c>
      <c r="BC102" s="496">
        <f t="shared" ca="1" si="20"/>
        <v>0</v>
      </c>
      <c r="BD102" s="496">
        <f t="shared" ca="1" si="20"/>
        <v>0</v>
      </c>
      <c r="BE102" s="496">
        <f t="shared" ca="1" si="20"/>
        <v>0</v>
      </c>
      <c r="BF102" s="496">
        <f t="shared" ca="1" si="20"/>
        <v>0</v>
      </c>
      <c r="BG102" s="496">
        <f t="shared" ca="1" si="20"/>
        <v>0</v>
      </c>
      <c r="BH102" s="496">
        <f t="shared" ca="1" si="20"/>
        <v>0</v>
      </c>
      <c r="BI102" s="496">
        <f t="shared" ca="1" si="20"/>
        <v>0</v>
      </c>
      <c r="BJ102" s="496">
        <f t="shared" ca="1" si="20"/>
        <v>0</v>
      </c>
    </row>
    <row r="103" spans="1:62" s="489" customFormat="1" x14ac:dyDescent="0.15">
      <c r="A103" s="510"/>
      <c r="B103" s="511">
        <f t="shared" si="12"/>
        <v>30</v>
      </c>
      <c r="C103" s="496" t="str">
        <f t="shared" ca="1" si="15"/>
        <v/>
      </c>
      <c r="D103" s="496" t="str">
        <f t="shared" ca="1" si="15"/>
        <v/>
      </c>
      <c r="E103" s="496" t="str">
        <f t="shared" ca="1" si="15"/>
        <v/>
      </c>
      <c r="F103" s="496" t="str">
        <f t="shared" ca="1" si="15"/>
        <v/>
      </c>
      <c r="G103" s="496" t="str">
        <f t="shared" ca="1" si="15"/>
        <v/>
      </c>
      <c r="H103" s="496" t="str">
        <f t="shared" ca="1" si="15"/>
        <v/>
      </c>
      <c r="I103" s="496" t="str">
        <f t="shared" ca="1" si="15"/>
        <v/>
      </c>
      <c r="J103" s="496" t="str">
        <f t="shared" ca="1" si="15"/>
        <v/>
      </c>
      <c r="K103" s="496" t="str">
        <f t="shared" ca="1" si="15"/>
        <v/>
      </c>
      <c r="L103" s="496" t="str">
        <f t="shared" ca="1" si="15"/>
        <v/>
      </c>
      <c r="M103" s="496" t="str">
        <f t="shared" ca="1" si="15"/>
        <v/>
      </c>
      <c r="N103" s="496" t="str">
        <f t="shared" ca="1" si="15"/>
        <v/>
      </c>
      <c r="O103" s="496" t="str">
        <f t="shared" ca="1" si="15"/>
        <v/>
      </c>
      <c r="P103" s="496" t="str">
        <f t="shared" ca="1" si="15"/>
        <v/>
      </c>
      <c r="Q103" s="496" t="str">
        <f t="shared" ca="1" si="15"/>
        <v/>
      </c>
      <c r="R103" s="496" t="str">
        <f t="shared" ca="1" si="15"/>
        <v/>
      </c>
      <c r="S103" s="496" t="str">
        <f t="shared" ca="1" si="18"/>
        <v/>
      </c>
      <c r="T103" s="496" t="str">
        <f t="shared" ca="1" si="18"/>
        <v/>
      </c>
      <c r="U103" s="496" t="str">
        <f t="shared" ca="1" si="18"/>
        <v/>
      </c>
      <c r="V103" s="496" t="str">
        <f t="shared" ca="1" si="18"/>
        <v/>
      </c>
      <c r="W103" s="496" t="str">
        <f t="shared" ca="1" si="18"/>
        <v/>
      </c>
      <c r="X103" s="496" t="str">
        <f t="shared" ca="1" si="18"/>
        <v/>
      </c>
      <c r="Y103" s="496" t="str">
        <f t="shared" ca="1" si="18"/>
        <v/>
      </c>
      <c r="Z103" s="496" t="str">
        <f t="shared" ca="1" si="18"/>
        <v/>
      </c>
      <c r="AA103" s="496" t="str">
        <f t="shared" ca="1" si="18"/>
        <v/>
      </c>
      <c r="AB103" s="496" t="str">
        <f t="shared" ca="1" si="18"/>
        <v/>
      </c>
      <c r="AC103" s="496" t="str">
        <f t="shared" ca="1" si="18"/>
        <v/>
      </c>
      <c r="AD103" s="496" t="str">
        <f t="shared" ca="1" si="18"/>
        <v/>
      </c>
      <c r="AE103" s="496" t="str">
        <f t="shared" ca="1" si="18"/>
        <v/>
      </c>
      <c r="AF103" s="496">
        <f t="shared" ca="1" si="18"/>
        <v>0</v>
      </c>
      <c r="AG103" s="496">
        <f t="shared" ca="1" si="18"/>
        <v>0</v>
      </c>
      <c r="AH103" s="496">
        <f t="shared" ca="1" si="18"/>
        <v>0</v>
      </c>
      <c r="AI103" s="496">
        <f t="shared" ca="1" si="19"/>
        <v>0</v>
      </c>
      <c r="AJ103" s="496">
        <f t="shared" ca="1" si="19"/>
        <v>0</v>
      </c>
      <c r="AK103" s="496">
        <f t="shared" ca="1" si="19"/>
        <v>0</v>
      </c>
      <c r="AL103" s="496">
        <f t="shared" ca="1" si="19"/>
        <v>0</v>
      </c>
      <c r="AM103" s="496">
        <f t="shared" ca="1" si="19"/>
        <v>0</v>
      </c>
      <c r="AN103" s="496">
        <f t="shared" ca="1" si="19"/>
        <v>0</v>
      </c>
      <c r="AO103" s="496">
        <f t="shared" ca="1" si="19"/>
        <v>0</v>
      </c>
      <c r="AP103" s="496">
        <f t="shared" ca="1" si="19"/>
        <v>0</v>
      </c>
      <c r="AQ103" s="496">
        <f t="shared" ca="1" si="19"/>
        <v>0</v>
      </c>
      <c r="AR103" s="496">
        <f t="shared" ca="1" si="19"/>
        <v>0</v>
      </c>
      <c r="AS103" s="496">
        <f t="shared" ca="1" si="19"/>
        <v>0</v>
      </c>
      <c r="AT103" s="496">
        <f t="shared" ca="1" si="19"/>
        <v>0</v>
      </c>
      <c r="AU103" s="496">
        <f t="shared" ca="1" si="19"/>
        <v>0</v>
      </c>
      <c r="AV103" s="496">
        <f t="shared" ca="1" si="19"/>
        <v>0</v>
      </c>
      <c r="AW103" s="496">
        <f t="shared" ca="1" si="19"/>
        <v>0</v>
      </c>
      <c r="AX103" s="496">
        <f t="shared" ca="1" si="19"/>
        <v>0</v>
      </c>
      <c r="AY103" s="496">
        <f t="shared" ca="1" si="20"/>
        <v>0</v>
      </c>
      <c r="AZ103" s="496">
        <f t="shared" ca="1" si="20"/>
        <v>0</v>
      </c>
      <c r="BA103" s="496">
        <f t="shared" ca="1" si="20"/>
        <v>0</v>
      </c>
      <c r="BB103" s="496">
        <f t="shared" ca="1" si="20"/>
        <v>0</v>
      </c>
      <c r="BC103" s="496">
        <f t="shared" ca="1" si="20"/>
        <v>0</v>
      </c>
      <c r="BD103" s="496">
        <f t="shared" ca="1" si="20"/>
        <v>0</v>
      </c>
      <c r="BE103" s="496">
        <f t="shared" ca="1" si="20"/>
        <v>0</v>
      </c>
      <c r="BF103" s="496">
        <f t="shared" ca="1" si="20"/>
        <v>0</v>
      </c>
      <c r="BG103" s="496">
        <f t="shared" ca="1" si="20"/>
        <v>0</v>
      </c>
      <c r="BH103" s="496">
        <f t="shared" ca="1" si="20"/>
        <v>0</v>
      </c>
      <c r="BI103" s="496">
        <f t="shared" ca="1" si="20"/>
        <v>0</v>
      </c>
      <c r="BJ103" s="496">
        <f t="shared" ca="1" si="20"/>
        <v>0</v>
      </c>
    </row>
    <row r="104" spans="1:62" s="489" customFormat="1" x14ac:dyDescent="0.15">
      <c r="A104" s="510"/>
      <c r="B104" s="511">
        <f t="shared" si="12"/>
        <v>31</v>
      </c>
      <c r="C104" s="496" t="str">
        <f t="shared" ca="1" si="15"/>
        <v/>
      </c>
      <c r="D104" s="496" t="str">
        <f t="shared" ca="1" si="15"/>
        <v/>
      </c>
      <c r="E104" s="496" t="str">
        <f t="shared" ca="1" si="15"/>
        <v/>
      </c>
      <c r="F104" s="496" t="str">
        <f t="shared" ca="1" si="15"/>
        <v/>
      </c>
      <c r="G104" s="496" t="str">
        <f t="shared" ca="1" si="15"/>
        <v/>
      </c>
      <c r="H104" s="496" t="str">
        <f t="shared" ca="1" si="15"/>
        <v/>
      </c>
      <c r="I104" s="496" t="str">
        <f t="shared" ca="1" si="15"/>
        <v/>
      </c>
      <c r="J104" s="496" t="str">
        <f t="shared" ca="1" si="15"/>
        <v/>
      </c>
      <c r="K104" s="496" t="str">
        <f t="shared" ca="1" si="15"/>
        <v/>
      </c>
      <c r="L104" s="496" t="str">
        <f t="shared" ca="1" si="15"/>
        <v/>
      </c>
      <c r="M104" s="496" t="str">
        <f t="shared" ca="1" si="15"/>
        <v/>
      </c>
      <c r="N104" s="496" t="str">
        <f t="shared" ca="1" si="15"/>
        <v/>
      </c>
      <c r="O104" s="496" t="str">
        <f t="shared" ca="1" si="15"/>
        <v/>
      </c>
      <c r="P104" s="496" t="str">
        <f t="shared" ca="1" si="15"/>
        <v/>
      </c>
      <c r="Q104" s="496" t="str">
        <f t="shared" ca="1" si="15"/>
        <v/>
      </c>
      <c r="R104" s="496" t="str">
        <f t="shared" ca="1" si="15"/>
        <v/>
      </c>
      <c r="S104" s="496" t="str">
        <f t="shared" ca="1" si="18"/>
        <v/>
      </c>
      <c r="T104" s="496" t="str">
        <f t="shared" ca="1" si="18"/>
        <v/>
      </c>
      <c r="U104" s="496" t="str">
        <f t="shared" ca="1" si="18"/>
        <v/>
      </c>
      <c r="V104" s="496" t="str">
        <f t="shared" ca="1" si="18"/>
        <v/>
      </c>
      <c r="W104" s="496" t="str">
        <f t="shared" ca="1" si="18"/>
        <v/>
      </c>
      <c r="X104" s="496" t="str">
        <f t="shared" ca="1" si="18"/>
        <v/>
      </c>
      <c r="Y104" s="496" t="str">
        <f t="shared" ca="1" si="18"/>
        <v/>
      </c>
      <c r="Z104" s="496" t="str">
        <f t="shared" ca="1" si="18"/>
        <v/>
      </c>
      <c r="AA104" s="496" t="str">
        <f t="shared" ca="1" si="18"/>
        <v/>
      </c>
      <c r="AB104" s="496" t="str">
        <f t="shared" ca="1" si="18"/>
        <v/>
      </c>
      <c r="AC104" s="496" t="str">
        <f t="shared" ca="1" si="18"/>
        <v/>
      </c>
      <c r="AD104" s="496" t="str">
        <f t="shared" ca="1" si="18"/>
        <v/>
      </c>
      <c r="AE104" s="496" t="str">
        <f t="shared" ca="1" si="18"/>
        <v/>
      </c>
      <c r="AF104" s="496" t="str">
        <f t="shared" ca="1" si="18"/>
        <v/>
      </c>
      <c r="AG104" s="496">
        <f t="shared" ca="1" si="18"/>
        <v>0</v>
      </c>
      <c r="AH104" s="496">
        <f t="shared" ca="1" si="18"/>
        <v>0</v>
      </c>
      <c r="AI104" s="496">
        <f t="shared" ca="1" si="19"/>
        <v>0</v>
      </c>
      <c r="AJ104" s="496">
        <f t="shared" ca="1" si="19"/>
        <v>0</v>
      </c>
      <c r="AK104" s="496">
        <f t="shared" ca="1" si="19"/>
        <v>0</v>
      </c>
      <c r="AL104" s="496">
        <f t="shared" ca="1" si="19"/>
        <v>0</v>
      </c>
      <c r="AM104" s="496">
        <f t="shared" ca="1" si="19"/>
        <v>0</v>
      </c>
      <c r="AN104" s="496">
        <f t="shared" ca="1" si="19"/>
        <v>0</v>
      </c>
      <c r="AO104" s="496">
        <f t="shared" ca="1" si="19"/>
        <v>0</v>
      </c>
      <c r="AP104" s="496">
        <f t="shared" ca="1" si="19"/>
        <v>0</v>
      </c>
      <c r="AQ104" s="496">
        <f t="shared" ca="1" si="19"/>
        <v>0</v>
      </c>
      <c r="AR104" s="496">
        <f t="shared" ca="1" si="19"/>
        <v>0</v>
      </c>
      <c r="AS104" s="496">
        <f t="shared" ca="1" si="19"/>
        <v>0</v>
      </c>
      <c r="AT104" s="496">
        <f t="shared" ca="1" si="19"/>
        <v>0</v>
      </c>
      <c r="AU104" s="496">
        <f t="shared" ca="1" si="19"/>
        <v>0</v>
      </c>
      <c r="AV104" s="496">
        <f t="shared" ca="1" si="19"/>
        <v>0</v>
      </c>
      <c r="AW104" s="496">
        <f t="shared" ca="1" si="19"/>
        <v>0</v>
      </c>
      <c r="AX104" s="496">
        <f t="shared" ca="1" si="19"/>
        <v>0</v>
      </c>
      <c r="AY104" s="496">
        <f t="shared" ca="1" si="20"/>
        <v>0</v>
      </c>
      <c r="AZ104" s="496">
        <f t="shared" ca="1" si="20"/>
        <v>0</v>
      </c>
      <c r="BA104" s="496">
        <f t="shared" ca="1" si="20"/>
        <v>0</v>
      </c>
      <c r="BB104" s="496">
        <f t="shared" ca="1" si="20"/>
        <v>0</v>
      </c>
      <c r="BC104" s="496">
        <f t="shared" ca="1" si="20"/>
        <v>0</v>
      </c>
      <c r="BD104" s="496">
        <f t="shared" ca="1" si="20"/>
        <v>0</v>
      </c>
      <c r="BE104" s="496">
        <f t="shared" ca="1" si="20"/>
        <v>0</v>
      </c>
      <c r="BF104" s="496">
        <f t="shared" ca="1" si="20"/>
        <v>0</v>
      </c>
      <c r="BG104" s="496">
        <f t="shared" ca="1" si="20"/>
        <v>0</v>
      </c>
      <c r="BH104" s="496">
        <f t="shared" ca="1" si="20"/>
        <v>0</v>
      </c>
      <c r="BI104" s="496">
        <f t="shared" ca="1" si="20"/>
        <v>0</v>
      </c>
      <c r="BJ104" s="496">
        <f t="shared" ca="1" si="20"/>
        <v>0</v>
      </c>
    </row>
    <row r="105" spans="1:62" s="489" customFormat="1" x14ac:dyDescent="0.15">
      <c r="A105" s="510"/>
      <c r="B105" s="511">
        <f t="shared" si="12"/>
        <v>32</v>
      </c>
      <c r="C105" s="496" t="str">
        <f t="shared" ca="1" si="15"/>
        <v/>
      </c>
      <c r="D105" s="496" t="str">
        <f t="shared" ca="1" si="15"/>
        <v/>
      </c>
      <c r="E105" s="496" t="str">
        <f t="shared" ca="1" si="15"/>
        <v/>
      </c>
      <c r="F105" s="496" t="str">
        <f t="shared" ca="1" si="15"/>
        <v/>
      </c>
      <c r="G105" s="496" t="str">
        <f t="shared" ca="1" si="15"/>
        <v/>
      </c>
      <c r="H105" s="496" t="str">
        <f t="shared" ca="1" si="15"/>
        <v/>
      </c>
      <c r="I105" s="496" t="str">
        <f t="shared" ca="1" si="15"/>
        <v/>
      </c>
      <c r="J105" s="496" t="str">
        <f t="shared" ca="1" si="15"/>
        <v/>
      </c>
      <c r="K105" s="496" t="str">
        <f t="shared" ca="1" si="15"/>
        <v/>
      </c>
      <c r="L105" s="496" t="str">
        <f t="shared" ca="1" si="15"/>
        <v/>
      </c>
      <c r="M105" s="496" t="str">
        <f t="shared" ca="1" si="15"/>
        <v/>
      </c>
      <c r="N105" s="496" t="str">
        <f t="shared" ca="1" si="15"/>
        <v/>
      </c>
      <c r="O105" s="496" t="str">
        <f t="shared" ca="1" si="15"/>
        <v/>
      </c>
      <c r="P105" s="496" t="str">
        <f t="shared" ca="1" si="15"/>
        <v/>
      </c>
      <c r="Q105" s="496" t="str">
        <f t="shared" ca="1" si="15"/>
        <v/>
      </c>
      <c r="R105" s="496" t="str">
        <f t="shared" ref="R105:AG120" ca="1" si="21">IF($B105&gt;R$5,"",OFFSET(R$73,0,-($B105-1)))</f>
        <v/>
      </c>
      <c r="S105" s="496" t="str">
        <f t="shared" ca="1" si="18"/>
        <v/>
      </c>
      <c r="T105" s="496" t="str">
        <f t="shared" ca="1" si="18"/>
        <v/>
      </c>
      <c r="U105" s="496" t="str">
        <f t="shared" ca="1" si="18"/>
        <v/>
      </c>
      <c r="V105" s="496" t="str">
        <f t="shared" ca="1" si="18"/>
        <v/>
      </c>
      <c r="W105" s="496" t="str">
        <f t="shared" ca="1" si="18"/>
        <v/>
      </c>
      <c r="X105" s="496" t="str">
        <f t="shared" ca="1" si="18"/>
        <v/>
      </c>
      <c r="Y105" s="496" t="str">
        <f t="shared" ca="1" si="18"/>
        <v/>
      </c>
      <c r="Z105" s="496" t="str">
        <f t="shared" ca="1" si="18"/>
        <v/>
      </c>
      <c r="AA105" s="496" t="str">
        <f t="shared" ca="1" si="18"/>
        <v/>
      </c>
      <c r="AB105" s="496" t="str">
        <f t="shared" ca="1" si="18"/>
        <v/>
      </c>
      <c r="AC105" s="496" t="str">
        <f t="shared" ca="1" si="18"/>
        <v/>
      </c>
      <c r="AD105" s="496" t="str">
        <f t="shared" ca="1" si="18"/>
        <v/>
      </c>
      <c r="AE105" s="496" t="str">
        <f t="shared" ca="1" si="18"/>
        <v/>
      </c>
      <c r="AF105" s="496" t="str">
        <f t="shared" ca="1" si="18"/>
        <v/>
      </c>
      <c r="AG105" s="496" t="str">
        <f t="shared" ca="1" si="18"/>
        <v/>
      </c>
      <c r="AH105" s="496">
        <f t="shared" ca="1" si="18"/>
        <v>0</v>
      </c>
      <c r="AI105" s="496">
        <f t="shared" ca="1" si="19"/>
        <v>0</v>
      </c>
      <c r="AJ105" s="496">
        <f t="shared" ca="1" si="19"/>
        <v>0</v>
      </c>
      <c r="AK105" s="496">
        <f t="shared" ca="1" si="19"/>
        <v>0</v>
      </c>
      <c r="AL105" s="496">
        <f t="shared" ca="1" si="19"/>
        <v>0</v>
      </c>
      <c r="AM105" s="496">
        <f t="shared" ca="1" si="19"/>
        <v>0</v>
      </c>
      <c r="AN105" s="496">
        <f t="shared" ca="1" si="19"/>
        <v>0</v>
      </c>
      <c r="AO105" s="496">
        <f t="shared" ca="1" si="19"/>
        <v>0</v>
      </c>
      <c r="AP105" s="496">
        <f t="shared" ca="1" si="19"/>
        <v>0</v>
      </c>
      <c r="AQ105" s="496">
        <f t="shared" ca="1" si="19"/>
        <v>0</v>
      </c>
      <c r="AR105" s="496">
        <f t="shared" ca="1" si="19"/>
        <v>0</v>
      </c>
      <c r="AS105" s="496">
        <f t="shared" ca="1" si="19"/>
        <v>0</v>
      </c>
      <c r="AT105" s="496">
        <f t="shared" ca="1" si="19"/>
        <v>0</v>
      </c>
      <c r="AU105" s="496">
        <f t="shared" ca="1" si="19"/>
        <v>0</v>
      </c>
      <c r="AV105" s="496">
        <f t="shared" ca="1" si="19"/>
        <v>0</v>
      </c>
      <c r="AW105" s="496">
        <f t="shared" ca="1" si="19"/>
        <v>0</v>
      </c>
      <c r="AX105" s="496">
        <f t="shared" ca="1" si="19"/>
        <v>0</v>
      </c>
      <c r="AY105" s="496">
        <f t="shared" ca="1" si="20"/>
        <v>0</v>
      </c>
      <c r="AZ105" s="496">
        <f t="shared" ca="1" si="20"/>
        <v>0</v>
      </c>
      <c r="BA105" s="496">
        <f t="shared" ca="1" si="20"/>
        <v>0</v>
      </c>
      <c r="BB105" s="496">
        <f t="shared" ca="1" si="20"/>
        <v>0</v>
      </c>
      <c r="BC105" s="496">
        <f t="shared" ca="1" si="20"/>
        <v>0</v>
      </c>
      <c r="BD105" s="496">
        <f t="shared" ca="1" si="20"/>
        <v>0</v>
      </c>
      <c r="BE105" s="496">
        <f t="shared" ca="1" si="20"/>
        <v>0</v>
      </c>
      <c r="BF105" s="496">
        <f t="shared" ca="1" si="20"/>
        <v>0</v>
      </c>
      <c r="BG105" s="496">
        <f t="shared" ca="1" si="20"/>
        <v>0</v>
      </c>
      <c r="BH105" s="496">
        <f t="shared" ca="1" si="20"/>
        <v>0</v>
      </c>
      <c r="BI105" s="496">
        <f t="shared" ca="1" si="20"/>
        <v>0</v>
      </c>
      <c r="BJ105" s="496">
        <f t="shared" ca="1" si="20"/>
        <v>0</v>
      </c>
    </row>
    <row r="106" spans="1:62" s="489" customFormat="1" x14ac:dyDescent="0.15">
      <c r="A106" s="510"/>
      <c r="B106" s="511">
        <f t="shared" si="12"/>
        <v>33</v>
      </c>
      <c r="C106" s="496" t="str">
        <f t="shared" ref="C106:R121" ca="1" si="22">IF($B106&gt;C$5,"",OFFSET(C$73,0,-($B106-1)))</f>
        <v/>
      </c>
      <c r="D106" s="496" t="str">
        <f t="shared" ca="1" si="22"/>
        <v/>
      </c>
      <c r="E106" s="496" t="str">
        <f t="shared" ca="1" si="22"/>
        <v/>
      </c>
      <c r="F106" s="496" t="str">
        <f t="shared" ca="1" si="22"/>
        <v/>
      </c>
      <c r="G106" s="496" t="str">
        <f t="shared" ca="1" si="22"/>
        <v/>
      </c>
      <c r="H106" s="496" t="str">
        <f t="shared" ca="1" si="22"/>
        <v/>
      </c>
      <c r="I106" s="496" t="str">
        <f t="shared" ca="1" si="22"/>
        <v/>
      </c>
      <c r="J106" s="496" t="str">
        <f t="shared" ca="1" si="22"/>
        <v/>
      </c>
      <c r="K106" s="496" t="str">
        <f t="shared" ca="1" si="22"/>
        <v/>
      </c>
      <c r="L106" s="496" t="str">
        <f t="shared" ca="1" si="22"/>
        <v/>
      </c>
      <c r="M106" s="496" t="str">
        <f t="shared" ca="1" si="22"/>
        <v/>
      </c>
      <c r="N106" s="496" t="str">
        <f t="shared" ca="1" si="22"/>
        <v/>
      </c>
      <c r="O106" s="496" t="str">
        <f t="shared" ca="1" si="22"/>
        <v/>
      </c>
      <c r="P106" s="496" t="str">
        <f t="shared" ca="1" si="22"/>
        <v/>
      </c>
      <c r="Q106" s="496" t="str">
        <f t="shared" ca="1" si="22"/>
        <v/>
      </c>
      <c r="R106" s="496" t="str">
        <f t="shared" ca="1" si="22"/>
        <v/>
      </c>
      <c r="S106" s="496" t="str">
        <f t="shared" ca="1" si="18"/>
        <v/>
      </c>
      <c r="T106" s="496" t="str">
        <f t="shared" ca="1" si="18"/>
        <v/>
      </c>
      <c r="U106" s="496" t="str">
        <f t="shared" ca="1" si="18"/>
        <v/>
      </c>
      <c r="V106" s="496" t="str">
        <f t="shared" ca="1" si="18"/>
        <v/>
      </c>
      <c r="W106" s="496" t="str">
        <f t="shared" ca="1" si="18"/>
        <v/>
      </c>
      <c r="X106" s="496" t="str">
        <f t="shared" ca="1" si="18"/>
        <v/>
      </c>
      <c r="Y106" s="496" t="str">
        <f t="shared" ca="1" si="18"/>
        <v/>
      </c>
      <c r="Z106" s="496" t="str">
        <f t="shared" ca="1" si="18"/>
        <v/>
      </c>
      <c r="AA106" s="496" t="str">
        <f t="shared" ca="1" si="18"/>
        <v/>
      </c>
      <c r="AB106" s="496" t="str">
        <f t="shared" ca="1" si="18"/>
        <v/>
      </c>
      <c r="AC106" s="496" t="str">
        <f t="shared" ca="1" si="18"/>
        <v/>
      </c>
      <c r="AD106" s="496" t="str">
        <f t="shared" ca="1" si="18"/>
        <v/>
      </c>
      <c r="AE106" s="496" t="str">
        <f t="shared" ca="1" si="18"/>
        <v/>
      </c>
      <c r="AF106" s="496" t="str">
        <f t="shared" ca="1" si="18"/>
        <v/>
      </c>
      <c r="AG106" s="496" t="str">
        <f t="shared" ca="1" si="18"/>
        <v/>
      </c>
      <c r="AH106" s="496" t="str">
        <f t="shared" ca="1" si="18"/>
        <v/>
      </c>
      <c r="AI106" s="496">
        <f t="shared" ca="1" si="19"/>
        <v>0</v>
      </c>
      <c r="AJ106" s="496">
        <f t="shared" ca="1" si="19"/>
        <v>0</v>
      </c>
      <c r="AK106" s="496">
        <f t="shared" ca="1" si="19"/>
        <v>0</v>
      </c>
      <c r="AL106" s="496">
        <f t="shared" ca="1" si="19"/>
        <v>0</v>
      </c>
      <c r="AM106" s="496">
        <f t="shared" ca="1" si="19"/>
        <v>0</v>
      </c>
      <c r="AN106" s="496">
        <f t="shared" ca="1" si="19"/>
        <v>0</v>
      </c>
      <c r="AO106" s="496">
        <f t="shared" ca="1" si="19"/>
        <v>0</v>
      </c>
      <c r="AP106" s="496">
        <f t="shared" ca="1" si="19"/>
        <v>0</v>
      </c>
      <c r="AQ106" s="496">
        <f t="shared" ca="1" si="19"/>
        <v>0</v>
      </c>
      <c r="AR106" s="496">
        <f t="shared" ca="1" si="19"/>
        <v>0</v>
      </c>
      <c r="AS106" s="496">
        <f t="shared" ca="1" si="19"/>
        <v>0</v>
      </c>
      <c r="AT106" s="496">
        <f t="shared" ca="1" si="19"/>
        <v>0</v>
      </c>
      <c r="AU106" s="496">
        <f t="shared" ca="1" si="19"/>
        <v>0</v>
      </c>
      <c r="AV106" s="496">
        <f t="shared" ca="1" si="19"/>
        <v>0</v>
      </c>
      <c r="AW106" s="496">
        <f t="shared" ca="1" si="19"/>
        <v>0</v>
      </c>
      <c r="AX106" s="496">
        <f t="shared" ca="1" si="19"/>
        <v>0</v>
      </c>
      <c r="AY106" s="496">
        <f t="shared" ca="1" si="20"/>
        <v>0</v>
      </c>
      <c r="AZ106" s="496">
        <f t="shared" ca="1" si="20"/>
        <v>0</v>
      </c>
      <c r="BA106" s="496">
        <f t="shared" ca="1" si="20"/>
        <v>0</v>
      </c>
      <c r="BB106" s="496">
        <f t="shared" ca="1" si="20"/>
        <v>0</v>
      </c>
      <c r="BC106" s="496">
        <f t="shared" ca="1" si="20"/>
        <v>0</v>
      </c>
      <c r="BD106" s="496">
        <f t="shared" ca="1" si="20"/>
        <v>0</v>
      </c>
      <c r="BE106" s="496">
        <f t="shared" ca="1" si="20"/>
        <v>0</v>
      </c>
      <c r="BF106" s="496">
        <f t="shared" ca="1" si="20"/>
        <v>0</v>
      </c>
      <c r="BG106" s="496">
        <f t="shared" ca="1" si="20"/>
        <v>0</v>
      </c>
      <c r="BH106" s="496">
        <f t="shared" ca="1" si="20"/>
        <v>0</v>
      </c>
      <c r="BI106" s="496">
        <f t="shared" ca="1" si="20"/>
        <v>0</v>
      </c>
      <c r="BJ106" s="496">
        <f t="shared" ca="1" si="20"/>
        <v>0</v>
      </c>
    </row>
    <row r="107" spans="1:62" s="489" customFormat="1" x14ac:dyDescent="0.15">
      <c r="A107" s="510"/>
      <c r="B107" s="511">
        <f t="shared" si="12"/>
        <v>34</v>
      </c>
      <c r="C107" s="496" t="str">
        <f t="shared" ca="1" si="22"/>
        <v/>
      </c>
      <c r="D107" s="496" t="str">
        <f t="shared" ca="1" si="22"/>
        <v/>
      </c>
      <c r="E107" s="496" t="str">
        <f t="shared" ca="1" si="22"/>
        <v/>
      </c>
      <c r="F107" s="496" t="str">
        <f t="shared" ca="1" si="22"/>
        <v/>
      </c>
      <c r="G107" s="496" t="str">
        <f t="shared" ca="1" si="22"/>
        <v/>
      </c>
      <c r="H107" s="496" t="str">
        <f t="shared" ca="1" si="22"/>
        <v/>
      </c>
      <c r="I107" s="496" t="str">
        <f t="shared" ca="1" si="22"/>
        <v/>
      </c>
      <c r="J107" s="496" t="str">
        <f t="shared" ca="1" si="22"/>
        <v/>
      </c>
      <c r="K107" s="496" t="str">
        <f t="shared" ca="1" si="22"/>
        <v/>
      </c>
      <c r="L107" s="496" t="str">
        <f t="shared" ca="1" si="22"/>
        <v/>
      </c>
      <c r="M107" s="496" t="str">
        <f t="shared" ca="1" si="22"/>
        <v/>
      </c>
      <c r="N107" s="496" t="str">
        <f t="shared" ca="1" si="22"/>
        <v/>
      </c>
      <c r="O107" s="496" t="str">
        <f t="shared" ca="1" si="22"/>
        <v/>
      </c>
      <c r="P107" s="496" t="str">
        <f t="shared" ca="1" si="22"/>
        <v/>
      </c>
      <c r="Q107" s="496" t="str">
        <f t="shared" ca="1" si="22"/>
        <v/>
      </c>
      <c r="R107" s="496" t="str">
        <f t="shared" ca="1" si="22"/>
        <v/>
      </c>
      <c r="S107" s="496" t="str">
        <f t="shared" ca="1" si="18"/>
        <v/>
      </c>
      <c r="T107" s="496" t="str">
        <f t="shared" ca="1" si="18"/>
        <v/>
      </c>
      <c r="U107" s="496" t="str">
        <f t="shared" ca="1" si="18"/>
        <v/>
      </c>
      <c r="V107" s="496" t="str">
        <f t="shared" ca="1" si="18"/>
        <v/>
      </c>
      <c r="W107" s="496" t="str">
        <f t="shared" ca="1" si="18"/>
        <v/>
      </c>
      <c r="X107" s="496" t="str">
        <f t="shared" ca="1" si="18"/>
        <v/>
      </c>
      <c r="Y107" s="496" t="str">
        <f t="shared" ca="1" si="18"/>
        <v/>
      </c>
      <c r="Z107" s="496" t="str">
        <f t="shared" ca="1" si="18"/>
        <v/>
      </c>
      <c r="AA107" s="496" t="str">
        <f t="shared" ca="1" si="18"/>
        <v/>
      </c>
      <c r="AB107" s="496" t="str">
        <f t="shared" ca="1" si="18"/>
        <v/>
      </c>
      <c r="AC107" s="496" t="str">
        <f t="shared" ca="1" si="18"/>
        <v/>
      </c>
      <c r="AD107" s="496" t="str">
        <f t="shared" ca="1" si="18"/>
        <v/>
      </c>
      <c r="AE107" s="496" t="str">
        <f t="shared" ca="1" si="18"/>
        <v/>
      </c>
      <c r="AF107" s="496" t="str">
        <f t="shared" ca="1" si="18"/>
        <v/>
      </c>
      <c r="AG107" s="496" t="str">
        <f t="shared" ca="1" si="18"/>
        <v/>
      </c>
      <c r="AH107" s="496" t="str">
        <f t="shared" ca="1" si="18"/>
        <v/>
      </c>
      <c r="AI107" s="496" t="str">
        <f t="shared" ca="1" si="19"/>
        <v/>
      </c>
      <c r="AJ107" s="496">
        <f t="shared" ca="1" si="19"/>
        <v>0</v>
      </c>
      <c r="AK107" s="496">
        <f t="shared" ca="1" si="19"/>
        <v>0</v>
      </c>
      <c r="AL107" s="496">
        <f t="shared" ca="1" si="19"/>
        <v>0</v>
      </c>
      <c r="AM107" s="496">
        <f t="shared" ca="1" si="19"/>
        <v>0</v>
      </c>
      <c r="AN107" s="496">
        <f t="shared" ca="1" si="19"/>
        <v>0</v>
      </c>
      <c r="AO107" s="496">
        <f t="shared" ca="1" si="19"/>
        <v>0</v>
      </c>
      <c r="AP107" s="496">
        <f t="shared" ca="1" si="19"/>
        <v>0</v>
      </c>
      <c r="AQ107" s="496">
        <f t="shared" ca="1" si="19"/>
        <v>0</v>
      </c>
      <c r="AR107" s="496">
        <f t="shared" ca="1" si="19"/>
        <v>0</v>
      </c>
      <c r="AS107" s="496">
        <f t="shared" ca="1" si="19"/>
        <v>0</v>
      </c>
      <c r="AT107" s="496">
        <f t="shared" ca="1" si="19"/>
        <v>0</v>
      </c>
      <c r="AU107" s="496">
        <f t="shared" ca="1" si="19"/>
        <v>0</v>
      </c>
      <c r="AV107" s="496">
        <f t="shared" ca="1" si="19"/>
        <v>0</v>
      </c>
      <c r="AW107" s="496">
        <f t="shared" ca="1" si="19"/>
        <v>0</v>
      </c>
      <c r="AX107" s="496">
        <f t="shared" ca="1" si="19"/>
        <v>0</v>
      </c>
      <c r="AY107" s="496">
        <f t="shared" ca="1" si="20"/>
        <v>0</v>
      </c>
      <c r="AZ107" s="496">
        <f t="shared" ca="1" si="20"/>
        <v>0</v>
      </c>
      <c r="BA107" s="496">
        <f t="shared" ca="1" si="20"/>
        <v>0</v>
      </c>
      <c r="BB107" s="496">
        <f t="shared" ca="1" si="20"/>
        <v>0</v>
      </c>
      <c r="BC107" s="496">
        <f t="shared" ca="1" si="20"/>
        <v>0</v>
      </c>
      <c r="BD107" s="496">
        <f t="shared" ca="1" si="20"/>
        <v>0</v>
      </c>
      <c r="BE107" s="496">
        <f t="shared" ca="1" si="20"/>
        <v>0</v>
      </c>
      <c r="BF107" s="496">
        <f t="shared" ca="1" si="20"/>
        <v>0</v>
      </c>
      <c r="BG107" s="496">
        <f t="shared" ca="1" si="20"/>
        <v>0</v>
      </c>
      <c r="BH107" s="496">
        <f t="shared" ca="1" si="20"/>
        <v>0</v>
      </c>
      <c r="BI107" s="496">
        <f t="shared" ca="1" si="20"/>
        <v>0</v>
      </c>
      <c r="BJ107" s="496">
        <f t="shared" ca="1" si="20"/>
        <v>0</v>
      </c>
    </row>
    <row r="108" spans="1:62" s="489" customFormat="1" x14ac:dyDescent="0.15">
      <c r="A108" s="510"/>
      <c r="B108" s="511">
        <f t="shared" si="12"/>
        <v>35</v>
      </c>
      <c r="C108" s="496" t="str">
        <f t="shared" ca="1" si="22"/>
        <v/>
      </c>
      <c r="D108" s="496" t="str">
        <f t="shared" ca="1" si="22"/>
        <v/>
      </c>
      <c r="E108" s="496" t="str">
        <f t="shared" ca="1" si="22"/>
        <v/>
      </c>
      <c r="F108" s="496" t="str">
        <f t="shared" ca="1" si="22"/>
        <v/>
      </c>
      <c r="G108" s="496" t="str">
        <f t="shared" ca="1" si="22"/>
        <v/>
      </c>
      <c r="H108" s="496" t="str">
        <f t="shared" ca="1" si="22"/>
        <v/>
      </c>
      <c r="I108" s="496" t="str">
        <f t="shared" ca="1" si="22"/>
        <v/>
      </c>
      <c r="J108" s="496" t="str">
        <f t="shared" ca="1" si="22"/>
        <v/>
      </c>
      <c r="K108" s="496" t="str">
        <f t="shared" ca="1" si="22"/>
        <v/>
      </c>
      <c r="L108" s="496" t="str">
        <f t="shared" ca="1" si="22"/>
        <v/>
      </c>
      <c r="M108" s="496" t="str">
        <f t="shared" ca="1" si="22"/>
        <v/>
      </c>
      <c r="N108" s="496" t="str">
        <f t="shared" ca="1" si="22"/>
        <v/>
      </c>
      <c r="O108" s="496" t="str">
        <f t="shared" ca="1" si="22"/>
        <v/>
      </c>
      <c r="P108" s="496" t="str">
        <f t="shared" ca="1" si="22"/>
        <v/>
      </c>
      <c r="Q108" s="496" t="str">
        <f t="shared" ca="1" si="22"/>
        <v/>
      </c>
      <c r="R108" s="496" t="str">
        <f t="shared" ca="1" si="22"/>
        <v/>
      </c>
      <c r="S108" s="496" t="str">
        <f t="shared" ca="1" si="18"/>
        <v/>
      </c>
      <c r="T108" s="496" t="str">
        <f t="shared" ca="1" si="18"/>
        <v/>
      </c>
      <c r="U108" s="496" t="str">
        <f t="shared" ca="1" si="18"/>
        <v/>
      </c>
      <c r="V108" s="496" t="str">
        <f t="shared" ca="1" si="18"/>
        <v/>
      </c>
      <c r="W108" s="496" t="str">
        <f t="shared" ca="1" si="18"/>
        <v/>
      </c>
      <c r="X108" s="496" t="str">
        <f t="shared" ca="1" si="18"/>
        <v/>
      </c>
      <c r="Y108" s="496" t="str">
        <f t="shared" ca="1" si="18"/>
        <v/>
      </c>
      <c r="Z108" s="496" t="str">
        <f t="shared" ca="1" si="18"/>
        <v/>
      </c>
      <c r="AA108" s="496" t="str">
        <f t="shared" ca="1" si="18"/>
        <v/>
      </c>
      <c r="AB108" s="496" t="str">
        <f t="shared" ca="1" si="18"/>
        <v/>
      </c>
      <c r="AC108" s="496" t="str">
        <f t="shared" ca="1" si="18"/>
        <v/>
      </c>
      <c r="AD108" s="496" t="str">
        <f t="shared" ca="1" si="18"/>
        <v/>
      </c>
      <c r="AE108" s="496" t="str">
        <f t="shared" ca="1" si="18"/>
        <v/>
      </c>
      <c r="AF108" s="496" t="str">
        <f t="shared" ca="1" si="18"/>
        <v/>
      </c>
      <c r="AG108" s="496" t="str">
        <f t="shared" ca="1" si="18"/>
        <v/>
      </c>
      <c r="AH108" s="496" t="str">
        <f t="shared" ca="1" si="18"/>
        <v/>
      </c>
      <c r="AI108" s="496" t="str">
        <f t="shared" ca="1" si="19"/>
        <v/>
      </c>
      <c r="AJ108" s="496" t="str">
        <f t="shared" ca="1" si="19"/>
        <v/>
      </c>
      <c r="AK108" s="496">
        <f t="shared" ca="1" si="19"/>
        <v>0</v>
      </c>
      <c r="AL108" s="496">
        <f t="shared" ca="1" si="19"/>
        <v>0</v>
      </c>
      <c r="AM108" s="496">
        <f t="shared" ca="1" si="19"/>
        <v>0</v>
      </c>
      <c r="AN108" s="496">
        <f t="shared" ca="1" si="19"/>
        <v>0</v>
      </c>
      <c r="AO108" s="496">
        <f t="shared" ca="1" si="19"/>
        <v>0</v>
      </c>
      <c r="AP108" s="496">
        <f t="shared" ca="1" si="19"/>
        <v>0</v>
      </c>
      <c r="AQ108" s="496">
        <f t="shared" ca="1" si="19"/>
        <v>0</v>
      </c>
      <c r="AR108" s="496">
        <f t="shared" ca="1" si="19"/>
        <v>0</v>
      </c>
      <c r="AS108" s="496">
        <f t="shared" ca="1" si="19"/>
        <v>0</v>
      </c>
      <c r="AT108" s="496">
        <f t="shared" ca="1" si="19"/>
        <v>0</v>
      </c>
      <c r="AU108" s="496">
        <f t="shared" ca="1" si="19"/>
        <v>0</v>
      </c>
      <c r="AV108" s="496">
        <f t="shared" ca="1" si="19"/>
        <v>0</v>
      </c>
      <c r="AW108" s="496">
        <f t="shared" ca="1" si="19"/>
        <v>0</v>
      </c>
      <c r="AX108" s="496">
        <f t="shared" ca="1" si="19"/>
        <v>0</v>
      </c>
      <c r="AY108" s="496">
        <f t="shared" ca="1" si="20"/>
        <v>0</v>
      </c>
      <c r="AZ108" s="496">
        <f t="shared" ca="1" si="20"/>
        <v>0</v>
      </c>
      <c r="BA108" s="496">
        <f t="shared" ca="1" si="20"/>
        <v>0</v>
      </c>
      <c r="BB108" s="496">
        <f t="shared" ca="1" si="20"/>
        <v>0</v>
      </c>
      <c r="BC108" s="496">
        <f t="shared" ca="1" si="20"/>
        <v>0</v>
      </c>
      <c r="BD108" s="496">
        <f t="shared" ca="1" si="20"/>
        <v>0</v>
      </c>
      <c r="BE108" s="496">
        <f t="shared" ca="1" si="20"/>
        <v>0</v>
      </c>
      <c r="BF108" s="496">
        <f t="shared" ca="1" si="20"/>
        <v>0</v>
      </c>
      <c r="BG108" s="496">
        <f t="shared" ca="1" si="20"/>
        <v>0</v>
      </c>
      <c r="BH108" s="496">
        <f t="shared" ca="1" si="20"/>
        <v>0</v>
      </c>
      <c r="BI108" s="496">
        <f t="shared" ca="1" si="20"/>
        <v>0</v>
      </c>
      <c r="BJ108" s="496">
        <f t="shared" ca="1" si="20"/>
        <v>0</v>
      </c>
    </row>
    <row r="109" spans="1:62" x14ac:dyDescent="0.15">
      <c r="A109" s="510"/>
      <c r="B109" s="511">
        <f t="shared" si="12"/>
        <v>36</v>
      </c>
      <c r="C109" s="496" t="str">
        <f t="shared" ca="1" si="22"/>
        <v/>
      </c>
      <c r="D109" s="496" t="str">
        <f t="shared" ca="1" si="22"/>
        <v/>
      </c>
      <c r="E109" s="496" t="str">
        <f t="shared" ca="1" si="22"/>
        <v/>
      </c>
      <c r="F109" s="496" t="str">
        <f t="shared" ca="1" si="22"/>
        <v/>
      </c>
      <c r="G109" s="496" t="str">
        <f t="shared" ca="1" si="22"/>
        <v/>
      </c>
      <c r="H109" s="496" t="str">
        <f t="shared" ca="1" si="22"/>
        <v/>
      </c>
      <c r="I109" s="496" t="str">
        <f t="shared" ca="1" si="22"/>
        <v/>
      </c>
      <c r="J109" s="496" t="str">
        <f t="shared" ca="1" si="22"/>
        <v/>
      </c>
      <c r="K109" s="496" t="str">
        <f t="shared" ca="1" si="22"/>
        <v/>
      </c>
      <c r="L109" s="496" t="str">
        <f t="shared" ca="1" si="22"/>
        <v/>
      </c>
      <c r="M109" s="496" t="str">
        <f t="shared" ca="1" si="22"/>
        <v/>
      </c>
      <c r="N109" s="496" t="str">
        <f t="shared" ca="1" si="22"/>
        <v/>
      </c>
      <c r="O109" s="496" t="str">
        <f t="shared" ca="1" si="22"/>
        <v/>
      </c>
      <c r="P109" s="496" t="str">
        <f t="shared" ca="1" si="22"/>
        <v/>
      </c>
      <c r="Q109" s="496" t="str">
        <f t="shared" ca="1" si="22"/>
        <v/>
      </c>
      <c r="R109" s="496" t="str">
        <f t="shared" ca="1" si="22"/>
        <v/>
      </c>
      <c r="S109" s="496" t="str">
        <f t="shared" ca="1" si="18"/>
        <v/>
      </c>
      <c r="T109" s="496" t="str">
        <f t="shared" ca="1" si="18"/>
        <v/>
      </c>
      <c r="U109" s="496" t="str">
        <f t="shared" ca="1" si="18"/>
        <v/>
      </c>
      <c r="V109" s="496" t="str">
        <f t="shared" ca="1" si="18"/>
        <v/>
      </c>
      <c r="W109" s="496" t="str">
        <f t="shared" ca="1" si="18"/>
        <v/>
      </c>
      <c r="X109" s="496" t="str">
        <f t="shared" ca="1" si="18"/>
        <v/>
      </c>
      <c r="Y109" s="496" t="str">
        <f t="shared" ca="1" si="18"/>
        <v/>
      </c>
      <c r="Z109" s="496" t="str">
        <f t="shared" ca="1" si="18"/>
        <v/>
      </c>
      <c r="AA109" s="496" t="str">
        <f t="shared" ca="1" si="18"/>
        <v/>
      </c>
      <c r="AB109" s="496" t="str">
        <f t="shared" ca="1" si="18"/>
        <v/>
      </c>
      <c r="AC109" s="496" t="str">
        <f t="shared" ca="1" si="18"/>
        <v/>
      </c>
      <c r="AD109" s="496" t="str">
        <f t="shared" ca="1" si="18"/>
        <v/>
      </c>
      <c r="AE109" s="496" t="str">
        <f t="shared" ca="1" si="18"/>
        <v/>
      </c>
      <c r="AF109" s="496" t="str">
        <f t="shared" ca="1" si="18"/>
        <v/>
      </c>
      <c r="AG109" s="496" t="str">
        <f t="shared" ca="1" si="18"/>
        <v/>
      </c>
      <c r="AH109" s="496" t="str">
        <f t="shared" ca="1" si="18"/>
        <v/>
      </c>
      <c r="AI109" s="496" t="str">
        <f t="shared" ca="1" si="19"/>
        <v/>
      </c>
      <c r="AJ109" s="496" t="str">
        <f t="shared" ca="1" si="19"/>
        <v/>
      </c>
      <c r="AK109" s="496" t="str">
        <f t="shared" ca="1" si="19"/>
        <v/>
      </c>
      <c r="AL109" s="496">
        <f t="shared" ca="1" si="19"/>
        <v>0</v>
      </c>
      <c r="AM109" s="496">
        <f t="shared" ca="1" si="19"/>
        <v>0</v>
      </c>
      <c r="AN109" s="496">
        <f t="shared" ca="1" si="19"/>
        <v>0</v>
      </c>
      <c r="AO109" s="496">
        <f t="shared" ca="1" si="19"/>
        <v>0</v>
      </c>
      <c r="AP109" s="496">
        <f t="shared" ca="1" si="19"/>
        <v>0</v>
      </c>
      <c r="AQ109" s="496">
        <f t="shared" ca="1" si="19"/>
        <v>0</v>
      </c>
      <c r="AR109" s="496">
        <f t="shared" ca="1" si="19"/>
        <v>0</v>
      </c>
      <c r="AS109" s="496">
        <f t="shared" ca="1" si="19"/>
        <v>0</v>
      </c>
      <c r="AT109" s="496">
        <f t="shared" ca="1" si="19"/>
        <v>0</v>
      </c>
      <c r="AU109" s="496">
        <f t="shared" ca="1" si="19"/>
        <v>0</v>
      </c>
      <c r="AV109" s="496">
        <f t="shared" ca="1" si="19"/>
        <v>0</v>
      </c>
      <c r="AW109" s="496">
        <f t="shared" ca="1" si="19"/>
        <v>0</v>
      </c>
      <c r="AX109" s="496">
        <f t="shared" ca="1" si="19"/>
        <v>0</v>
      </c>
      <c r="AY109" s="496">
        <f t="shared" ca="1" si="20"/>
        <v>0</v>
      </c>
      <c r="AZ109" s="496">
        <f t="shared" ca="1" si="20"/>
        <v>0</v>
      </c>
      <c r="BA109" s="496">
        <f t="shared" ca="1" si="20"/>
        <v>0</v>
      </c>
      <c r="BB109" s="496">
        <f t="shared" ca="1" si="20"/>
        <v>0</v>
      </c>
      <c r="BC109" s="496">
        <f t="shared" ca="1" si="20"/>
        <v>0</v>
      </c>
      <c r="BD109" s="496">
        <f t="shared" ca="1" si="20"/>
        <v>0</v>
      </c>
      <c r="BE109" s="496">
        <f t="shared" ca="1" si="20"/>
        <v>0</v>
      </c>
      <c r="BF109" s="496">
        <f t="shared" ca="1" si="20"/>
        <v>0</v>
      </c>
      <c r="BG109" s="496">
        <f t="shared" ca="1" si="20"/>
        <v>0</v>
      </c>
      <c r="BH109" s="496">
        <f t="shared" ca="1" si="20"/>
        <v>0</v>
      </c>
      <c r="BI109" s="496">
        <f t="shared" ca="1" si="20"/>
        <v>0</v>
      </c>
      <c r="BJ109" s="496">
        <f t="shared" ca="1" si="20"/>
        <v>0</v>
      </c>
    </row>
    <row r="110" spans="1:62" x14ac:dyDescent="0.15">
      <c r="A110" s="510"/>
      <c r="B110" s="511">
        <f t="shared" si="12"/>
        <v>37</v>
      </c>
      <c r="C110" s="496" t="str">
        <f t="shared" ca="1" si="22"/>
        <v/>
      </c>
      <c r="D110" s="496" t="str">
        <f t="shared" ca="1" si="22"/>
        <v/>
      </c>
      <c r="E110" s="496" t="str">
        <f t="shared" ca="1" si="22"/>
        <v/>
      </c>
      <c r="F110" s="496" t="str">
        <f t="shared" ca="1" si="22"/>
        <v/>
      </c>
      <c r="G110" s="496" t="str">
        <f t="shared" ca="1" si="22"/>
        <v/>
      </c>
      <c r="H110" s="496" t="str">
        <f t="shared" ca="1" si="22"/>
        <v/>
      </c>
      <c r="I110" s="496" t="str">
        <f t="shared" ca="1" si="22"/>
        <v/>
      </c>
      <c r="J110" s="496" t="str">
        <f t="shared" ca="1" si="22"/>
        <v/>
      </c>
      <c r="K110" s="496" t="str">
        <f t="shared" ca="1" si="22"/>
        <v/>
      </c>
      <c r="L110" s="496" t="str">
        <f t="shared" ca="1" si="22"/>
        <v/>
      </c>
      <c r="M110" s="496" t="str">
        <f t="shared" ca="1" si="22"/>
        <v/>
      </c>
      <c r="N110" s="496" t="str">
        <f t="shared" ca="1" si="22"/>
        <v/>
      </c>
      <c r="O110" s="496" t="str">
        <f t="shared" ca="1" si="22"/>
        <v/>
      </c>
      <c r="P110" s="496" t="str">
        <f t="shared" ca="1" si="22"/>
        <v/>
      </c>
      <c r="Q110" s="496" t="str">
        <f t="shared" ca="1" si="22"/>
        <v/>
      </c>
      <c r="R110" s="496" t="str">
        <f t="shared" ca="1" si="22"/>
        <v/>
      </c>
      <c r="S110" s="496" t="str">
        <f t="shared" ca="1" si="18"/>
        <v/>
      </c>
      <c r="T110" s="496" t="str">
        <f t="shared" ca="1" si="18"/>
        <v/>
      </c>
      <c r="U110" s="496" t="str">
        <f t="shared" ca="1" si="18"/>
        <v/>
      </c>
      <c r="V110" s="496" t="str">
        <f t="shared" ca="1" si="18"/>
        <v/>
      </c>
      <c r="W110" s="496" t="str">
        <f t="shared" ca="1" si="18"/>
        <v/>
      </c>
      <c r="X110" s="496" t="str">
        <f t="shared" ca="1" si="18"/>
        <v/>
      </c>
      <c r="Y110" s="496" t="str">
        <f t="shared" ca="1" si="18"/>
        <v/>
      </c>
      <c r="Z110" s="496" t="str">
        <f t="shared" ca="1" si="18"/>
        <v/>
      </c>
      <c r="AA110" s="496" t="str">
        <f t="shared" ca="1" si="18"/>
        <v/>
      </c>
      <c r="AB110" s="496" t="str">
        <f t="shared" ca="1" si="18"/>
        <v/>
      </c>
      <c r="AC110" s="496" t="str">
        <f t="shared" ca="1" si="18"/>
        <v/>
      </c>
      <c r="AD110" s="496" t="str">
        <f t="shared" ca="1" si="18"/>
        <v/>
      </c>
      <c r="AE110" s="496" t="str">
        <f t="shared" ca="1" si="18"/>
        <v/>
      </c>
      <c r="AF110" s="496" t="str">
        <f t="shared" ca="1" si="18"/>
        <v/>
      </c>
      <c r="AG110" s="496" t="str">
        <f t="shared" ca="1" si="18"/>
        <v/>
      </c>
      <c r="AH110" s="496" t="str">
        <f t="shared" ca="1" si="18"/>
        <v/>
      </c>
      <c r="AI110" s="496" t="str">
        <f t="shared" ca="1" si="19"/>
        <v/>
      </c>
      <c r="AJ110" s="496" t="str">
        <f t="shared" ca="1" si="19"/>
        <v/>
      </c>
      <c r="AK110" s="496" t="str">
        <f t="shared" ca="1" si="19"/>
        <v/>
      </c>
      <c r="AL110" s="496" t="str">
        <f t="shared" ca="1" si="19"/>
        <v/>
      </c>
      <c r="AM110" s="496">
        <f t="shared" ca="1" si="19"/>
        <v>0</v>
      </c>
      <c r="AN110" s="496">
        <f t="shared" ca="1" si="19"/>
        <v>0</v>
      </c>
      <c r="AO110" s="496">
        <f t="shared" ca="1" si="19"/>
        <v>0</v>
      </c>
      <c r="AP110" s="496">
        <f t="shared" ca="1" si="19"/>
        <v>0</v>
      </c>
      <c r="AQ110" s="496">
        <f t="shared" ca="1" si="19"/>
        <v>0</v>
      </c>
      <c r="AR110" s="496">
        <f t="shared" ca="1" si="19"/>
        <v>0</v>
      </c>
      <c r="AS110" s="496">
        <f t="shared" ca="1" si="19"/>
        <v>0</v>
      </c>
      <c r="AT110" s="496">
        <f t="shared" ca="1" si="19"/>
        <v>0</v>
      </c>
      <c r="AU110" s="496">
        <f t="shared" ca="1" si="19"/>
        <v>0</v>
      </c>
      <c r="AV110" s="496">
        <f t="shared" ca="1" si="19"/>
        <v>0</v>
      </c>
      <c r="AW110" s="496">
        <f t="shared" ca="1" si="19"/>
        <v>0</v>
      </c>
      <c r="AX110" s="496">
        <f t="shared" ca="1" si="19"/>
        <v>0</v>
      </c>
      <c r="AY110" s="496">
        <f t="shared" ca="1" si="20"/>
        <v>0</v>
      </c>
      <c r="AZ110" s="496">
        <f t="shared" ca="1" si="20"/>
        <v>0</v>
      </c>
      <c r="BA110" s="496">
        <f t="shared" ca="1" si="20"/>
        <v>0</v>
      </c>
      <c r="BB110" s="496">
        <f t="shared" ca="1" si="20"/>
        <v>0</v>
      </c>
      <c r="BC110" s="496">
        <f t="shared" ca="1" si="20"/>
        <v>0</v>
      </c>
      <c r="BD110" s="496">
        <f t="shared" ca="1" si="20"/>
        <v>0</v>
      </c>
      <c r="BE110" s="496">
        <f t="shared" ca="1" si="20"/>
        <v>0</v>
      </c>
      <c r="BF110" s="496">
        <f t="shared" ca="1" si="20"/>
        <v>0</v>
      </c>
      <c r="BG110" s="496">
        <f t="shared" ca="1" si="20"/>
        <v>0</v>
      </c>
      <c r="BH110" s="496">
        <f t="shared" ca="1" si="20"/>
        <v>0</v>
      </c>
      <c r="BI110" s="496">
        <f t="shared" ca="1" si="20"/>
        <v>0</v>
      </c>
      <c r="BJ110" s="496">
        <f t="shared" ca="1" si="20"/>
        <v>0</v>
      </c>
    </row>
    <row r="111" spans="1:62" x14ac:dyDescent="0.15">
      <c r="A111" s="510"/>
      <c r="B111" s="511">
        <f t="shared" si="12"/>
        <v>38</v>
      </c>
      <c r="C111" s="496" t="str">
        <f t="shared" ca="1" si="22"/>
        <v/>
      </c>
      <c r="D111" s="496" t="str">
        <f t="shared" ca="1" si="22"/>
        <v/>
      </c>
      <c r="E111" s="496" t="str">
        <f t="shared" ca="1" si="22"/>
        <v/>
      </c>
      <c r="F111" s="496" t="str">
        <f t="shared" ca="1" si="22"/>
        <v/>
      </c>
      <c r="G111" s="496" t="str">
        <f t="shared" ca="1" si="22"/>
        <v/>
      </c>
      <c r="H111" s="496" t="str">
        <f t="shared" ca="1" si="22"/>
        <v/>
      </c>
      <c r="I111" s="496" t="str">
        <f t="shared" ca="1" si="22"/>
        <v/>
      </c>
      <c r="J111" s="496" t="str">
        <f t="shared" ca="1" si="22"/>
        <v/>
      </c>
      <c r="K111" s="496" t="str">
        <f t="shared" ca="1" si="22"/>
        <v/>
      </c>
      <c r="L111" s="496" t="str">
        <f t="shared" ca="1" si="22"/>
        <v/>
      </c>
      <c r="M111" s="496" t="str">
        <f t="shared" ca="1" si="22"/>
        <v/>
      </c>
      <c r="N111" s="496" t="str">
        <f t="shared" ca="1" si="22"/>
        <v/>
      </c>
      <c r="O111" s="496" t="str">
        <f t="shared" ca="1" si="22"/>
        <v/>
      </c>
      <c r="P111" s="496" t="str">
        <f t="shared" ca="1" si="22"/>
        <v/>
      </c>
      <c r="Q111" s="496" t="str">
        <f t="shared" ca="1" si="22"/>
        <v/>
      </c>
      <c r="R111" s="496" t="str">
        <f t="shared" ca="1" si="22"/>
        <v/>
      </c>
      <c r="S111" s="496" t="str">
        <f t="shared" ca="1" si="18"/>
        <v/>
      </c>
      <c r="T111" s="496" t="str">
        <f t="shared" ca="1" si="18"/>
        <v/>
      </c>
      <c r="U111" s="496" t="str">
        <f t="shared" ca="1" si="18"/>
        <v/>
      </c>
      <c r="V111" s="496" t="str">
        <f t="shared" ca="1" si="18"/>
        <v/>
      </c>
      <c r="W111" s="496" t="str">
        <f t="shared" ca="1" si="18"/>
        <v/>
      </c>
      <c r="X111" s="496" t="str">
        <f t="shared" ca="1" si="18"/>
        <v/>
      </c>
      <c r="Y111" s="496" t="str">
        <f t="shared" ca="1" si="18"/>
        <v/>
      </c>
      <c r="Z111" s="496" t="str">
        <f t="shared" ca="1" si="18"/>
        <v/>
      </c>
      <c r="AA111" s="496" t="str">
        <f t="shared" ca="1" si="18"/>
        <v/>
      </c>
      <c r="AB111" s="496" t="str">
        <f t="shared" ca="1" si="18"/>
        <v/>
      </c>
      <c r="AC111" s="496" t="str">
        <f t="shared" ca="1" si="18"/>
        <v/>
      </c>
      <c r="AD111" s="496" t="str">
        <f t="shared" ca="1" si="18"/>
        <v/>
      </c>
      <c r="AE111" s="496" t="str">
        <f t="shared" ca="1" si="18"/>
        <v/>
      </c>
      <c r="AF111" s="496" t="str">
        <f t="shared" ca="1" si="18"/>
        <v/>
      </c>
      <c r="AG111" s="496" t="str">
        <f t="shared" ca="1" si="18"/>
        <v/>
      </c>
      <c r="AH111" s="496" t="str">
        <f t="shared" ref="AC111:AR126" ca="1" si="23">IF($B111&gt;AH$5,"",OFFSET(AH$73,0,-($B111-1)))</f>
        <v/>
      </c>
      <c r="AI111" s="496" t="str">
        <f t="shared" ca="1" si="23"/>
        <v/>
      </c>
      <c r="AJ111" s="496" t="str">
        <f t="shared" ca="1" si="23"/>
        <v/>
      </c>
      <c r="AK111" s="496" t="str">
        <f t="shared" ca="1" si="23"/>
        <v/>
      </c>
      <c r="AL111" s="496" t="str">
        <f t="shared" ca="1" si="23"/>
        <v/>
      </c>
      <c r="AM111" s="496" t="str">
        <f t="shared" ca="1" si="19"/>
        <v/>
      </c>
      <c r="AN111" s="496">
        <f t="shared" ca="1" si="19"/>
        <v>0</v>
      </c>
      <c r="AO111" s="496">
        <f t="shared" ca="1" si="19"/>
        <v>0</v>
      </c>
      <c r="AP111" s="496">
        <f t="shared" ca="1" si="19"/>
        <v>0</v>
      </c>
      <c r="AQ111" s="496">
        <f t="shared" ca="1" si="19"/>
        <v>0</v>
      </c>
      <c r="AR111" s="496">
        <f t="shared" ca="1" si="19"/>
        <v>0</v>
      </c>
      <c r="AS111" s="496">
        <f t="shared" ca="1" si="19"/>
        <v>0</v>
      </c>
      <c r="AT111" s="496">
        <f t="shared" ca="1" si="19"/>
        <v>0</v>
      </c>
      <c r="AU111" s="496">
        <f t="shared" ca="1" si="19"/>
        <v>0</v>
      </c>
      <c r="AV111" s="496">
        <f t="shared" ca="1" si="19"/>
        <v>0</v>
      </c>
      <c r="AW111" s="496">
        <f t="shared" ca="1" si="19"/>
        <v>0</v>
      </c>
      <c r="AX111" s="496">
        <f t="shared" ca="1" si="19"/>
        <v>0</v>
      </c>
      <c r="AY111" s="496">
        <f t="shared" ca="1" si="20"/>
        <v>0</v>
      </c>
      <c r="AZ111" s="496">
        <f t="shared" ca="1" si="20"/>
        <v>0</v>
      </c>
      <c r="BA111" s="496">
        <f t="shared" ca="1" si="20"/>
        <v>0</v>
      </c>
      <c r="BB111" s="496">
        <f t="shared" ca="1" si="20"/>
        <v>0</v>
      </c>
      <c r="BC111" s="496">
        <f t="shared" ca="1" si="20"/>
        <v>0</v>
      </c>
      <c r="BD111" s="496">
        <f t="shared" ca="1" si="20"/>
        <v>0</v>
      </c>
      <c r="BE111" s="496">
        <f t="shared" ca="1" si="20"/>
        <v>0</v>
      </c>
      <c r="BF111" s="496">
        <f t="shared" ca="1" si="20"/>
        <v>0</v>
      </c>
      <c r="BG111" s="496">
        <f t="shared" ca="1" si="20"/>
        <v>0</v>
      </c>
      <c r="BH111" s="496">
        <f t="shared" ca="1" si="20"/>
        <v>0</v>
      </c>
      <c r="BI111" s="496">
        <f t="shared" ca="1" si="20"/>
        <v>0</v>
      </c>
      <c r="BJ111" s="496">
        <f t="shared" ca="1" si="20"/>
        <v>0</v>
      </c>
    </row>
    <row r="112" spans="1:62" x14ac:dyDescent="0.15">
      <c r="A112" s="510"/>
      <c r="B112" s="511">
        <f t="shared" si="12"/>
        <v>39</v>
      </c>
      <c r="C112" s="496" t="str">
        <f t="shared" ca="1" si="22"/>
        <v/>
      </c>
      <c r="D112" s="496" t="str">
        <f t="shared" ca="1" si="22"/>
        <v/>
      </c>
      <c r="E112" s="496" t="str">
        <f t="shared" ca="1" si="22"/>
        <v/>
      </c>
      <c r="F112" s="496" t="str">
        <f t="shared" ca="1" si="22"/>
        <v/>
      </c>
      <c r="G112" s="496" t="str">
        <f t="shared" ca="1" si="22"/>
        <v/>
      </c>
      <c r="H112" s="496" t="str">
        <f t="shared" ca="1" si="22"/>
        <v/>
      </c>
      <c r="I112" s="496" t="str">
        <f t="shared" ca="1" si="22"/>
        <v/>
      </c>
      <c r="J112" s="496" t="str">
        <f t="shared" ca="1" si="22"/>
        <v/>
      </c>
      <c r="K112" s="496" t="str">
        <f t="shared" ca="1" si="22"/>
        <v/>
      </c>
      <c r="L112" s="496" t="str">
        <f t="shared" ca="1" si="22"/>
        <v/>
      </c>
      <c r="M112" s="496" t="str">
        <f t="shared" ca="1" si="22"/>
        <v/>
      </c>
      <c r="N112" s="496" t="str">
        <f t="shared" ca="1" si="22"/>
        <v/>
      </c>
      <c r="O112" s="496" t="str">
        <f t="shared" ca="1" si="22"/>
        <v/>
      </c>
      <c r="P112" s="496" t="str">
        <f t="shared" ca="1" si="22"/>
        <v/>
      </c>
      <c r="Q112" s="496" t="str">
        <f t="shared" ca="1" si="22"/>
        <v/>
      </c>
      <c r="R112" s="496" t="str">
        <f t="shared" ca="1" si="22"/>
        <v/>
      </c>
      <c r="S112" s="496" t="str">
        <f t="shared" ref="S112:AH127" ca="1" si="24">IF($B112&gt;S$5,"",OFFSET(S$73,0,-($B112-1)))</f>
        <v/>
      </c>
      <c r="T112" s="496" t="str">
        <f t="shared" ca="1" si="24"/>
        <v/>
      </c>
      <c r="U112" s="496" t="str">
        <f t="shared" ca="1" si="24"/>
        <v/>
      </c>
      <c r="V112" s="496" t="str">
        <f t="shared" ca="1" si="24"/>
        <v/>
      </c>
      <c r="W112" s="496" t="str">
        <f t="shared" ca="1" si="24"/>
        <v/>
      </c>
      <c r="X112" s="496" t="str">
        <f t="shared" ca="1" si="24"/>
        <v/>
      </c>
      <c r="Y112" s="496" t="str">
        <f t="shared" ca="1" si="24"/>
        <v/>
      </c>
      <c r="Z112" s="496" t="str">
        <f t="shared" ca="1" si="24"/>
        <v/>
      </c>
      <c r="AA112" s="496" t="str">
        <f t="shared" ca="1" si="24"/>
        <v/>
      </c>
      <c r="AB112" s="496" t="str">
        <f t="shared" ca="1" si="24"/>
        <v/>
      </c>
      <c r="AC112" s="496" t="str">
        <f t="shared" ca="1" si="23"/>
        <v/>
      </c>
      <c r="AD112" s="496" t="str">
        <f t="shared" ca="1" si="23"/>
        <v/>
      </c>
      <c r="AE112" s="496" t="str">
        <f t="shared" ca="1" si="23"/>
        <v/>
      </c>
      <c r="AF112" s="496" t="str">
        <f t="shared" ca="1" si="23"/>
        <v/>
      </c>
      <c r="AG112" s="496" t="str">
        <f t="shared" ca="1" si="23"/>
        <v/>
      </c>
      <c r="AH112" s="496" t="str">
        <f t="shared" ca="1" si="23"/>
        <v/>
      </c>
      <c r="AI112" s="496" t="str">
        <f t="shared" ca="1" si="23"/>
        <v/>
      </c>
      <c r="AJ112" s="496" t="str">
        <f t="shared" ca="1" si="23"/>
        <v/>
      </c>
      <c r="AK112" s="496" t="str">
        <f t="shared" ca="1" si="23"/>
        <v/>
      </c>
      <c r="AL112" s="496" t="str">
        <f t="shared" ca="1" si="23"/>
        <v/>
      </c>
      <c r="AM112" s="496" t="str">
        <f t="shared" ca="1" si="23"/>
        <v/>
      </c>
      <c r="AN112" s="496" t="str">
        <f t="shared" ca="1" si="23"/>
        <v/>
      </c>
      <c r="AO112" s="496">
        <f t="shared" ca="1" si="23"/>
        <v>0</v>
      </c>
      <c r="AP112" s="496">
        <f t="shared" ca="1" si="23"/>
        <v>0</v>
      </c>
      <c r="AQ112" s="496">
        <f t="shared" ca="1" si="23"/>
        <v>0</v>
      </c>
      <c r="AR112" s="496">
        <f t="shared" ca="1" si="23"/>
        <v>0</v>
      </c>
      <c r="AS112" s="496">
        <f t="shared" ref="AS112:BH126" ca="1" si="25">IF($B112&gt;AS$5,"",OFFSET(AS$73,0,-($B112-1)))</f>
        <v>0</v>
      </c>
      <c r="AT112" s="496">
        <f t="shared" ca="1" si="25"/>
        <v>0</v>
      </c>
      <c r="AU112" s="496">
        <f t="shared" ca="1" si="25"/>
        <v>0</v>
      </c>
      <c r="AV112" s="496">
        <f t="shared" ca="1" si="25"/>
        <v>0</v>
      </c>
      <c r="AW112" s="496">
        <f t="shared" ca="1" si="25"/>
        <v>0</v>
      </c>
      <c r="AX112" s="496">
        <f t="shared" ca="1" si="25"/>
        <v>0</v>
      </c>
      <c r="AY112" s="496">
        <f t="shared" ca="1" si="25"/>
        <v>0</v>
      </c>
      <c r="AZ112" s="496">
        <f t="shared" ca="1" si="25"/>
        <v>0</v>
      </c>
      <c r="BA112" s="496">
        <f t="shared" ca="1" si="25"/>
        <v>0</v>
      </c>
      <c r="BB112" s="496">
        <f t="shared" ca="1" si="25"/>
        <v>0</v>
      </c>
      <c r="BC112" s="496">
        <f t="shared" ca="1" si="25"/>
        <v>0</v>
      </c>
      <c r="BD112" s="496">
        <f t="shared" ca="1" si="25"/>
        <v>0</v>
      </c>
      <c r="BE112" s="496">
        <f t="shared" ca="1" si="25"/>
        <v>0</v>
      </c>
      <c r="BF112" s="496">
        <f t="shared" ca="1" si="25"/>
        <v>0</v>
      </c>
      <c r="BG112" s="496">
        <f t="shared" ca="1" si="25"/>
        <v>0</v>
      </c>
      <c r="BH112" s="496">
        <f t="shared" ca="1" si="25"/>
        <v>0</v>
      </c>
      <c r="BI112" s="496">
        <f t="shared" ref="BB112:BQ126" ca="1" si="26">IF($B112&gt;BI$5,"",OFFSET(BI$73,0,-($B112-1)))</f>
        <v>0</v>
      </c>
      <c r="BJ112" s="496">
        <f t="shared" ca="1" si="26"/>
        <v>0</v>
      </c>
    </row>
    <row r="113" spans="1:62" x14ac:dyDescent="0.15">
      <c r="A113" s="510"/>
      <c r="B113" s="511">
        <f t="shared" si="12"/>
        <v>40</v>
      </c>
      <c r="C113" s="496" t="str">
        <f t="shared" ca="1" si="22"/>
        <v/>
      </c>
      <c r="D113" s="496" t="str">
        <f t="shared" ca="1" si="22"/>
        <v/>
      </c>
      <c r="E113" s="496" t="str">
        <f t="shared" ca="1" si="22"/>
        <v/>
      </c>
      <c r="F113" s="496" t="str">
        <f t="shared" ca="1" si="22"/>
        <v/>
      </c>
      <c r="G113" s="496" t="str">
        <f t="shared" ca="1" si="22"/>
        <v/>
      </c>
      <c r="H113" s="496" t="str">
        <f t="shared" ca="1" si="22"/>
        <v/>
      </c>
      <c r="I113" s="496" t="str">
        <f t="shared" ca="1" si="22"/>
        <v/>
      </c>
      <c r="J113" s="496" t="str">
        <f t="shared" ca="1" si="22"/>
        <v/>
      </c>
      <c r="K113" s="496" t="str">
        <f t="shared" ca="1" si="22"/>
        <v/>
      </c>
      <c r="L113" s="496" t="str">
        <f t="shared" ca="1" si="22"/>
        <v/>
      </c>
      <c r="M113" s="496" t="str">
        <f t="shared" ca="1" si="22"/>
        <v/>
      </c>
      <c r="N113" s="496" t="str">
        <f t="shared" ca="1" si="22"/>
        <v/>
      </c>
      <c r="O113" s="496" t="str">
        <f t="shared" ca="1" si="22"/>
        <v/>
      </c>
      <c r="P113" s="496" t="str">
        <f t="shared" ca="1" si="22"/>
        <v/>
      </c>
      <c r="Q113" s="496" t="str">
        <f t="shared" ca="1" si="22"/>
        <v/>
      </c>
      <c r="R113" s="496" t="str">
        <f t="shared" ca="1" si="22"/>
        <v/>
      </c>
      <c r="S113" s="496" t="str">
        <f t="shared" ca="1" si="24"/>
        <v/>
      </c>
      <c r="T113" s="496" t="str">
        <f t="shared" ca="1" si="24"/>
        <v/>
      </c>
      <c r="U113" s="496" t="str">
        <f t="shared" ca="1" si="24"/>
        <v/>
      </c>
      <c r="V113" s="496" t="str">
        <f t="shared" ca="1" si="24"/>
        <v/>
      </c>
      <c r="W113" s="496" t="str">
        <f t="shared" ca="1" si="24"/>
        <v/>
      </c>
      <c r="X113" s="496" t="str">
        <f t="shared" ca="1" si="24"/>
        <v/>
      </c>
      <c r="Y113" s="496" t="str">
        <f t="shared" ca="1" si="24"/>
        <v/>
      </c>
      <c r="Z113" s="496" t="str">
        <f t="shared" ca="1" si="24"/>
        <v/>
      </c>
      <c r="AA113" s="496" t="str">
        <f t="shared" ca="1" si="24"/>
        <v/>
      </c>
      <c r="AB113" s="496" t="str">
        <f t="shared" ca="1" si="24"/>
        <v/>
      </c>
      <c r="AC113" s="496" t="str">
        <f t="shared" ca="1" si="23"/>
        <v/>
      </c>
      <c r="AD113" s="496" t="str">
        <f t="shared" ca="1" si="23"/>
        <v/>
      </c>
      <c r="AE113" s="496" t="str">
        <f t="shared" ca="1" si="23"/>
        <v/>
      </c>
      <c r="AF113" s="496" t="str">
        <f t="shared" ca="1" si="23"/>
        <v/>
      </c>
      <c r="AG113" s="496" t="str">
        <f t="shared" ca="1" si="23"/>
        <v/>
      </c>
      <c r="AH113" s="496" t="str">
        <f t="shared" ca="1" si="23"/>
        <v/>
      </c>
      <c r="AI113" s="496" t="str">
        <f t="shared" ca="1" si="23"/>
        <v/>
      </c>
      <c r="AJ113" s="496" t="str">
        <f t="shared" ca="1" si="23"/>
        <v/>
      </c>
      <c r="AK113" s="496" t="str">
        <f t="shared" ca="1" si="23"/>
        <v/>
      </c>
      <c r="AL113" s="496" t="str">
        <f t="shared" ca="1" si="23"/>
        <v/>
      </c>
      <c r="AM113" s="496" t="str">
        <f t="shared" ca="1" si="23"/>
        <v/>
      </c>
      <c r="AN113" s="496" t="str">
        <f t="shared" ca="1" si="23"/>
        <v/>
      </c>
      <c r="AO113" s="496" t="str">
        <f t="shared" ca="1" si="23"/>
        <v/>
      </c>
      <c r="AP113" s="496">
        <f t="shared" ca="1" si="23"/>
        <v>0</v>
      </c>
      <c r="AQ113" s="496">
        <f t="shared" ca="1" si="23"/>
        <v>0</v>
      </c>
      <c r="AR113" s="496">
        <f t="shared" ca="1" si="23"/>
        <v>0</v>
      </c>
      <c r="AS113" s="496">
        <f t="shared" ca="1" si="25"/>
        <v>0</v>
      </c>
      <c r="AT113" s="496">
        <f t="shared" ca="1" si="25"/>
        <v>0</v>
      </c>
      <c r="AU113" s="496">
        <f t="shared" ca="1" si="25"/>
        <v>0</v>
      </c>
      <c r="AV113" s="496">
        <f t="shared" ca="1" si="25"/>
        <v>0</v>
      </c>
      <c r="AW113" s="496">
        <f t="shared" ca="1" si="25"/>
        <v>0</v>
      </c>
      <c r="AX113" s="496">
        <f t="shared" ca="1" si="25"/>
        <v>0</v>
      </c>
      <c r="AY113" s="496">
        <f t="shared" ca="1" si="25"/>
        <v>0</v>
      </c>
      <c r="AZ113" s="496">
        <f t="shared" ca="1" si="25"/>
        <v>0</v>
      </c>
      <c r="BA113" s="496">
        <f t="shared" ca="1" si="25"/>
        <v>0</v>
      </c>
      <c r="BB113" s="496">
        <f t="shared" ca="1" si="26"/>
        <v>0</v>
      </c>
      <c r="BC113" s="496">
        <f t="shared" ca="1" si="26"/>
        <v>0</v>
      </c>
      <c r="BD113" s="496">
        <f t="shared" ca="1" si="26"/>
        <v>0</v>
      </c>
      <c r="BE113" s="496">
        <f t="shared" ca="1" si="26"/>
        <v>0</v>
      </c>
      <c r="BF113" s="496">
        <f t="shared" ca="1" si="26"/>
        <v>0</v>
      </c>
      <c r="BG113" s="496">
        <f t="shared" ca="1" si="26"/>
        <v>0</v>
      </c>
      <c r="BH113" s="496">
        <f t="shared" ca="1" si="26"/>
        <v>0</v>
      </c>
      <c r="BI113" s="496">
        <f t="shared" ca="1" si="26"/>
        <v>0</v>
      </c>
      <c r="BJ113" s="496">
        <f t="shared" ca="1" si="26"/>
        <v>0</v>
      </c>
    </row>
    <row r="114" spans="1:62" x14ac:dyDescent="0.15">
      <c r="A114" s="510"/>
      <c r="B114" s="511">
        <f t="shared" si="12"/>
        <v>41</v>
      </c>
      <c r="C114" s="496" t="str">
        <f t="shared" ca="1" si="22"/>
        <v/>
      </c>
      <c r="D114" s="496" t="str">
        <f t="shared" ca="1" si="22"/>
        <v/>
      </c>
      <c r="E114" s="496" t="str">
        <f t="shared" ca="1" si="22"/>
        <v/>
      </c>
      <c r="F114" s="496" t="str">
        <f t="shared" ca="1" si="22"/>
        <v/>
      </c>
      <c r="G114" s="496" t="str">
        <f t="shared" ca="1" si="22"/>
        <v/>
      </c>
      <c r="H114" s="496" t="str">
        <f t="shared" ca="1" si="22"/>
        <v/>
      </c>
      <c r="I114" s="496" t="str">
        <f t="shared" ca="1" si="22"/>
        <v/>
      </c>
      <c r="J114" s="496" t="str">
        <f t="shared" ca="1" si="22"/>
        <v/>
      </c>
      <c r="K114" s="496" t="str">
        <f t="shared" ca="1" si="22"/>
        <v/>
      </c>
      <c r="L114" s="496" t="str">
        <f t="shared" ca="1" si="22"/>
        <v/>
      </c>
      <c r="M114" s="496" t="str">
        <f t="shared" ca="1" si="22"/>
        <v/>
      </c>
      <c r="N114" s="496" t="str">
        <f t="shared" ca="1" si="22"/>
        <v/>
      </c>
      <c r="O114" s="496" t="str">
        <f t="shared" ca="1" si="22"/>
        <v/>
      </c>
      <c r="P114" s="496" t="str">
        <f t="shared" ca="1" si="22"/>
        <v/>
      </c>
      <c r="Q114" s="496" t="str">
        <f t="shared" ca="1" si="22"/>
        <v/>
      </c>
      <c r="R114" s="496" t="str">
        <f t="shared" ca="1" si="22"/>
        <v/>
      </c>
      <c r="S114" s="496" t="str">
        <f t="shared" ca="1" si="24"/>
        <v/>
      </c>
      <c r="T114" s="496" t="str">
        <f t="shared" ca="1" si="24"/>
        <v/>
      </c>
      <c r="U114" s="496" t="str">
        <f t="shared" ca="1" si="24"/>
        <v/>
      </c>
      <c r="V114" s="496" t="str">
        <f t="shared" ca="1" si="24"/>
        <v/>
      </c>
      <c r="W114" s="496" t="str">
        <f t="shared" ca="1" si="24"/>
        <v/>
      </c>
      <c r="X114" s="496" t="str">
        <f t="shared" ca="1" si="24"/>
        <v/>
      </c>
      <c r="Y114" s="496" t="str">
        <f t="shared" ca="1" si="24"/>
        <v/>
      </c>
      <c r="Z114" s="496" t="str">
        <f t="shared" ca="1" si="24"/>
        <v/>
      </c>
      <c r="AA114" s="496" t="str">
        <f t="shared" ca="1" si="24"/>
        <v/>
      </c>
      <c r="AB114" s="496" t="str">
        <f t="shared" ca="1" si="24"/>
        <v/>
      </c>
      <c r="AC114" s="496" t="str">
        <f t="shared" ca="1" si="24"/>
        <v/>
      </c>
      <c r="AD114" s="496" t="str">
        <f t="shared" ca="1" si="24"/>
        <v/>
      </c>
      <c r="AE114" s="496" t="str">
        <f t="shared" ca="1" si="24"/>
        <v/>
      </c>
      <c r="AF114" s="496" t="str">
        <f t="shared" ca="1" si="24"/>
        <v/>
      </c>
      <c r="AG114" s="496" t="str">
        <f t="shared" ca="1" si="24"/>
        <v/>
      </c>
      <c r="AH114" s="496" t="str">
        <f t="shared" ca="1" si="24"/>
        <v/>
      </c>
      <c r="AI114" s="496" t="str">
        <f t="shared" ca="1" si="23"/>
        <v/>
      </c>
      <c r="AJ114" s="496" t="str">
        <f t="shared" ca="1" si="23"/>
        <v/>
      </c>
      <c r="AK114" s="496" t="str">
        <f t="shared" ca="1" si="23"/>
        <v/>
      </c>
      <c r="AL114" s="496" t="str">
        <f t="shared" ca="1" si="23"/>
        <v/>
      </c>
      <c r="AM114" s="496" t="str">
        <f t="shared" ca="1" si="23"/>
        <v/>
      </c>
      <c r="AN114" s="496" t="str">
        <f t="shared" ca="1" si="23"/>
        <v/>
      </c>
      <c r="AO114" s="496" t="str">
        <f t="shared" ca="1" si="23"/>
        <v/>
      </c>
      <c r="AP114" s="496" t="str">
        <f t="shared" ca="1" si="23"/>
        <v/>
      </c>
      <c r="AQ114" s="496">
        <f t="shared" ca="1" si="23"/>
        <v>0</v>
      </c>
      <c r="AR114" s="496">
        <f t="shared" ca="1" si="23"/>
        <v>0</v>
      </c>
      <c r="AS114" s="496">
        <f t="shared" ca="1" si="25"/>
        <v>0</v>
      </c>
      <c r="AT114" s="496">
        <f t="shared" ca="1" si="25"/>
        <v>0</v>
      </c>
      <c r="AU114" s="496">
        <f t="shared" ca="1" si="25"/>
        <v>0</v>
      </c>
      <c r="AV114" s="496">
        <f t="shared" ca="1" si="25"/>
        <v>0</v>
      </c>
      <c r="AW114" s="496">
        <f t="shared" ca="1" si="25"/>
        <v>0</v>
      </c>
      <c r="AX114" s="496">
        <f t="shared" ca="1" si="25"/>
        <v>0</v>
      </c>
      <c r="AY114" s="496">
        <f t="shared" ca="1" si="25"/>
        <v>0</v>
      </c>
      <c r="AZ114" s="496">
        <f t="shared" ca="1" si="25"/>
        <v>0</v>
      </c>
      <c r="BA114" s="496">
        <f t="shared" ca="1" si="25"/>
        <v>0</v>
      </c>
      <c r="BB114" s="496">
        <f t="shared" ca="1" si="25"/>
        <v>0</v>
      </c>
      <c r="BC114" s="496">
        <f t="shared" ca="1" si="25"/>
        <v>0</v>
      </c>
      <c r="BD114" s="496">
        <f t="shared" ca="1" si="25"/>
        <v>0</v>
      </c>
      <c r="BE114" s="496">
        <f t="shared" ca="1" si="25"/>
        <v>0</v>
      </c>
      <c r="BF114" s="496">
        <f t="shared" ca="1" si="25"/>
        <v>0</v>
      </c>
      <c r="BG114" s="496">
        <f t="shared" ca="1" si="25"/>
        <v>0</v>
      </c>
      <c r="BH114" s="496">
        <f t="shared" ca="1" si="25"/>
        <v>0</v>
      </c>
      <c r="BI114" s="496">
        <f t="shared" ca="1" si="26"/>
        <v>0</v>
      </c>
      <c r="BJ114" s="496">
        <f t="shared" ca="1" si="26"/>
        <v>0</v>
      </c>
    </row>
    <row r="115" spans="1:62" x14ac:dyDescent="0.15">
      <c r="A115" s="510"/>
      <c r="B115" s="511">
        <f t="shared" si="12"/>
        <v>42</v>
      </c>
      <c r="C115" s="496" t="str">
        <f t="shared" ca="1" si="22"/>
        <v/>
      </c>
      <c r="D115" s="496" t="str">
        <f t="shared" ca="1" si="22"/>
        <v/>
      </c>
      <c r="E115" s="496" t="str">
        <f t="shared" ca="1" si="22"/>
        <v/>
      </c>
      <c r="F115" s="496" t="str">
        <f t="shared" ca="1" si="22"/>
        <v/>
      </c>
      <c r="G115" s="496" t="str">
        <f t="shared" ca="1" si="22"/>
        <v/>
      </c>
      <c r="H115" s="496" t="str">
        <f t="shared" ca="1" si="22"/>
        <v/>
      </c>
      <c r="I115" s="496" t="str">
        <f t="shared" ca="1" si="22"/>
        <v/>
      </c>
      <c r="J115" s="496" t="str">
        <f t="shared" ca="1" si="22"/>
        <v/>
      </c>
      <c r="K115" s="496" t="str">
        <f t="shared" ca="1" si="22"/>
        <v/>
      </c>
      <c r="L115" s="496" t="str">
        <f t="shared" ca="1" si="22"/>
        <v/>
      </c>
      <c r="M115" s="496" t="str">
        <f t="shared" ca="1" si="22"/>
        <v/>
      </c>
      <c r="N115" s="496" t="str">
        <f t="shared" ca="1" si="22"/>
        <v/>
      </c>
      <c r="O115" s="496" t="str">
        <f t="shared" ca="1" si="22"/>
        <v/>
      </c>
      <c r="P115" s="496" t="str">
        <f t="shared" ca="1" si="22"/>
        <v/>
      </c>
      <c r="Q115" s="496" t="str">
        <f t="shared" ca="1" si="22"/>
        <v/>
      </c>
      <c r="R115" s="496" t="str">
        <f t="shared" ca="1" si="22"/>
        <v/>
      </c>
      <c r="S115" s="496" t="str">
        <f t="shared" ca="1" si="24"/>
        <v/>
      </c>
      <c r="T115" s="496" t="str">
        <f t="shared" ca="1" si="24"/>
        <v/>
      </c>
      <c r="U115" s="496" t="str">
        <f t="shared" ca="1" si="24"/>
        <v/>
      </c>
      <c r="V115" s="496" t="str">
        <f t="shared" ca="1" si="24"/>
        <v/>
      </c>
      <c r="W115" s="496" t="str">
        <f t="shared" ca="1" si="24"/>
        <v/>
      </c>
      <c r="X115" s="496" t="str">
        <f t="shared" ca="1" si="24"/>
        <v/>
      </c>
      <c r="Y115" s="496" t="str">
        <f t="shared" ca="1" si="24"/>
        <v/>
      </c>
      <c r="Z115" s="496" t="str">
        <f t="shared" ca="1" si="24"/>
        <v/>
      </c>
      <c r="AA115" s="496" t="str">
        <f t="shared" ca="1" si="24"/>
        <v/>
      </c>
      <c r="AB115" s="496" t="str">
        <f t="shared" ca="1" si="24"/>
        <v/>
      </c>
      <c r="AC115" s="496" t="str">
        <f t="shared" ca="1" si="24"/>
        <v/>
      </c>
      <c r="AD115" s="496" t="str">
        <f t="shared" ca="1" si="24"/>
        <v/>
      </c>
      <c r="AE115" s="496" t="str">
        <f t="shared" ca="1" si="24"/>
        <v/>
      </c>
      <c r="AF115" s="496" t="str">
        <f t="shared" ca="1" si="24"/>
        <v/>
      </c>
      <c r="AG115" s="496" t="str">
        <f t="shared" ca="1" si="24"/>
        <v/>
      </c>
      <c r="AH115" s="496" t="str">
        <f t="shared" ca="1" si="24"/>
        <v/>
      </c>
      <c r="AI115" s="496" t="str">
        <f t="shared" ca="1" si="23"/>
        <v/>
      </c>
      <c r="AJ115" s="496" t="str">
        <f t="shared" ca="1" si="23"/>
        <v/>
      </c>
      <c r="AK115" s="496" t="str">
        <f t="shared" ca="1" si="23"/>
        <v/>
      </c>
      <c r="AL115" s="496" t="str">
        <f t="shared" ca="1" si="23"/>
        <v/>
      </c>
      <c r="AM115" s="496" t="str">
        <f t="shared" ca="1" si="23"/>
        <v/>
      </c>
      <c r="AN115" s="496" t="str">
        <f t="shared" ca="1" si="23"/>
        <v/>
      </c>
      <c r="AO115" s="496" t="str">
        <f t="shared" ca="1" si="23"/>
        <v/>
      </c>
      <c r="AP115" s="496" t="str">
        <f t="shared" ca="1" si="23"/>
        <v/>
      </c>
      <c r="AQ115" s="496" t="str">
        <f t="shared" ca="1" si="23"/>
        <v/>
      </c>
      <c r="AR115" s="496">
        <f t="shared" ca="1" si="23"/>
        <v>0</v>
      </c>
      <c r="AS115" s="496">
        <f t="shared" ca="1" si="25"/>
        <v>0</v>
      </c>
      <c r="AT115" s="496">
        <f t="shared" ca="1" si="25"/>
        <v>0</v>
      </c>
      <c r="AU115" s="496">
        <f t="shared" ca="1" si="25"/>
        <v>0</v>
      </c>
      <c r="AV115" s="496">
        <f t="shared" ca="1" si="25"/>
        <v>0</v>
      </c>
      <c r="AW115" s="496">
        <f t="shared" ca="1" si="25"/>
        <v>0</v>
      </c>
      <c r="AX115" s="496">
        <f t="shared" ca="1" si="25"/>
        <v>0</v>
      </c>
      <c r="AY115" s="496">
        <f t="shared" ca="1" si="25"/>
        <v>0</v>
      </c>
      <c r="AZ115" s="496">
        <f t="shared" ca="1" si="25"/>
        <v>0</v>
      </c>
      <c r="BA115" s="496">
        <f t="shared" ca="1" si="25"/>
        <v>0</v>
      </c>
      <c r="BB115" s="496">
        <f t="shared" ca="1" si="25"/>
        <v>0</v>
      </c>
      <c r="BC115" s="496">
        <f t="shared" ca="1" si="25"/>
        <v>0</v>
      </c>
      <c r="BD115" s="496">
        <f t="shared" ca="1" si="25"/>
        <v>0</v>
      </c>
      <c r="BE115" s="496">
        <f t="shared" ca="1" si="25"/>
        <v>0</v>
      </c>
      <c r="BF115" s="496">
        <f t="shared" ca="1" si="25"/>
        <v>0</v>
      </c>
      <c r="BG115" s="496">
        <f t="shared" ca="1" si="25"/>
        <v>0</v>
      </c>
      <c r="BH115" s="496">
        <f t="shared" ca="1" si="25"/>
        <v>0</v>
      </c>
      <c r="BI115" s="496">
        <f t="shared" ca="1" si="26"/>
        <v>0</v>
      </c>
      <c r="BJ115" s="496">
        <f t="shared" ca="1" si="26"/>
        <v>0</v>
      </c>
    </row>
    <row r="116" spans="1:62" x14ac:dyDescent="0.15">
      <c r="A116" s="510"/>
      <c r="B116" s="511">
        <f t="shared" si="12"/>
        <v>43</v>
      </c>
      <c r="C116" s="496" t="str">
        <f t="shared" ca="1" si="22"/>
        <v/>
      </c>
      <c r="D116" s="496" t="str">
        <f t="shared" ca="1" si="22"/>
        <v/>
      </c>
      <c r="E116" s="496" t="str">
        <f t="shared" ca="1" si="22"/>
        <v/>
      </c>
      <c r="F116" s="496" t="str">
        <f t="shared" ca="1" si="22"/>
        <v/>
      </c>
      <c r="G116" s="496" t="str">
        <f t="shared" ca="1" si="22"/>
        <v/>
      </c>
      <c r="H116" s="496" t="str">
        <f t="shared" ca="1" si="22"/>
        <v/>
      </c>
      <c r="I116" s="496" t="str">
        <f t="shared" ca="1" si="22"/>
        <v/>
      </c>
      <c r="J116" s="496" t="str">
        <f t="shared" ca="1" si="22"/>
        <v/>
      </c>
      <c r="K116" s="496" t="str">
        <f t="shared" ca="1" si="22"/>
        <v/>
      </c>
      <c r="L116" s="496" t="str">
        <f t="shared" ca="1" si="22"/>
        <v/>
      </c>
      <c r="M116" s="496" t="str">
        <f t="shared" ca="1" si="22"/>
        <v/>
      </c>
      <c r="N116" s="496" t="str">
        <f t="shared" ca="1" si="22"/>
        <v/>
      </c>
      <c r="O116" s="496" t="str">
        <f t="shared" ca="1" si="22"/>
        <v/>
      </c>
      <c r="P116" s="496" t="str">
        <f t="shared" ca="1" si="22"/>
        <v/>
      </c>
      <c r="Q116" s="496" t="str">
        <f t="shared" ca="1" si="22"/>
        <v/>
      </c>
      <c r="R116" s="496" t="str">
        <f t="shared" ca="1" si="22"/>
        <v/>
      </c>
      <c r="S116" s="496" t="str">
        <f t="shared" ca="1" si="24"/>
        <v/>
      </c>
      <c r="T116" s="496" t="str">
        <f t="shared" ca="1" si="24"/>
        <v/>
      </c>
      <c r="U116" s="496" t="str">
        <f t="shared" ca="1" si="24"/>
        <v/>
      </c>
      <c r="V116" s="496" t="str">
        <f t="shared" ca="1" si="24"/>
        <v/>
      </c>
      <c r="W116" s="496" t="str">
        <f t="shared" ca="1" si="24"/>
        <v/>
      </c>
      <c r="X116" s="496" t="str">
        <f t="shared" ca="1" si="24"/>
        <v/>
      </c>
      <c r="Y116" s="496" t="str">
        <f t="shared" ca="1" si="24"/>
        <v/>
      </c>
      <c r="Z116" s="496" t="str">
        <f t="shared" ca="1" si="24"/>
        <v/>
      </c>
      <c r="AA116" s="496" t="str">
        <f t="shared" ca="1" si="24"/>
        <v/>
      </c>
      <c r="AB116" s="496" t="str">
        <f t="shared" ca="1" si="24"/>
        <v/>
      </c>
      <c r="AC116" s="496" t="str">
        <f t="shared" ca="1" si="24"/>
        <v/>
      </c>
      <c r="AD116" s="496" t="str">
        <f t="shared" ca="1" si="24"/>
        <v/>
      </c>
      <c r="AE116" s="496" t="str">
        <f t="shared" ca="1" si="24"/>
        <v/>
      </c>
      <c r="AF116" s="496" t="str">
        <f t="shared" ca="1" si="24"/>
        <v/>
      </c>
      <c r="AG116" s="496" t="str">
        <f t="shared" ca="1" si="24"/>
        <v/>
      </c>
      <c r="AH116" s="496" t="str">
        <f t="shared" ca="1" si="24"/>
        <v/>
      </c>
      <c r="AI116" s="496" t="str">
        <f t="shared" ca="1" si="23"/>
        <v/>
      </c>
      <c r="AJ116" s="496" t="str">
        <f t="shared" ca="1" si="23"/>
        <v/>
      </c>
      <c r="AK116" s="496" t="str">
        <f t="shared" ca="1" si="23"/>
        <v/>
      </c>
      <c r="AL116" s="496" t="str">
        <f t="shared" ca="1" si="23"/>
        <v/>
      </c>
      <c r="AM116" s="496" t="str">
        <f t="shared" ca="1" si="23"/>
        <v/>
      </c>
      <c r="AN116" s="496" t="str">
        <f t="shared" ca="1" si="23"/>
        <v/>
      </c>
      <c r="AO116" s="496" t="str">
        <f t="shared" ca="1" si="23"/>
        <v/>
      </c>
      <c r="AP116" s="496" t="str">
        <f t="shared" ca="1" si="23"/>
        <v/>
      </c>
      <c r="AQ116" s="496" t="str">
        <f t="shared" ca="1" si="23"/>
        <v/>
      </c>
      <c r="AR116" s="496" t="str">
        <f t="shared" ca="1" si="23"/>
        <v/>
      </c>
      <c r="AS116" s="496">
        <f t="shared" ca="1" si="25"/>
        <v>0</v>
      </c>
      <c r="AT116" s="496">
        <f t="shared" ca="1" si="25"/>
        <v>0</v>
      </c>
      <c r="AU116" s="496">
        <f t="shared" ca="1" si="25"/>
        <v>0</v>
      </c>
      <c r="AV116" s="496">
        <f t="shared" ca="1" si="25"/>
        <v>0</v>
      </c>
      <c r="AW116" s="496">
        <f t="shared" ca="1" si="25"/>
        <v>0</v>
      </c>
      <c r="AX116" s="496">
        <f t="shared" ca="1" si="25"/>
        <v>0</v>
      </c>
      <c r="AY116" s="496">
        <f t="shared" ca="1" si="25"/>
        <v>0</v>
      </c>
      <c r="AZ116" s="496">
        <f t="shared" ca="1" si="25"/>
        <v>0</v>
      </c>
      <c r="BA116" s="496">
        <f t="shared" ca="1" si="25"/>
        <v>0</v>
      </c>
      <c r="BB116" s="496">
        <f t="shared" ca="1" si="25"/>
        <v>0</v>
      </c>
      <c r="BC116" s="496">
        <f t="shared" ca="1" si="25"/>
        <v>0</v>
      </c>
      <c r="BD116" s="496">
        <f t="shared" ca="1" si="25"/>
        <v>0</v>
      </c>
      <c r="BE116" s="496">
        <f t="shared" ca="1" si="25"/>
        <v>0</v>
      </c>
      <c r="BF116" s="496">
        <f t="shared" ca="1" si="25"/>
        <v>0</v>
      </c>
      <c r="BG116" s="496">
        <f t="shared" ca="1" si="25"/>
        <v>0</v>
      </c>
      <c r="BH116" s="496">
        <f t="shared" ca="1" si="25"/>
        <v>0</v>
      </c>
      <c r="BI116" s="496">
        <f t="shared" ca="1" si="26"/>
        <v>0</v>
      </c>
      <c r="BJ116" s="496">
        <f t="shared" ca="1" si="26"/>
        <v>0</v>
      </c>
    </row>
    <row r="117" spans="1:62" x14ac:dyDescent="0.15">
      <c r="A117" s="510"/>
      <c r="B117" s="511">
        <f t="shared" si="12"/>
        <v>44</v>
      </c>
      <c r="C117" s="496" t="str">
        <f t="shared" ca="1" si="22"/>
        <v/>
      </c>
      <c r="D117" s="496" t="str">
        <f t="shared" ca="1" si="22"/>
        <v/>
      </c>
      <c r="E117" s="496" t="str">
        <f t="shared" ca="1" si="22"/>
        <v/>
      </c>
      <c r="F117" s="496" t="str">
        <f t="shared" ca="1" si="22"/>
        <v/>
      </c>
      <c r="G117" s="496" t="str">
        <f t="shared" ca="1" si="22"/>
        <v/>
      </c>
      <c r="H117" s="496" t="str">
        <f t="shared" ca="1" si="22"/>
        <v/>
      </c>
      <c r="I117" s="496" t="str">
        <f t="shared" ca="1" si="22"/>
        <v/>
      </c>
      <c r="J117" s="496" t="str">
        <f t="shared" ca="1" si="22"/>
        <v/>
      </c>
      <c r="K117" s="496" t="str">
        <f t="shared" ca="1" si="22"/>
        <v/>
      </c>
      <c r="L117" s="496" t="str">
        <f t="shared" ca="1" si="22"/>
        <v/>
      </c>
      <c r="M117" s="496" t="str">
        <f t="shared" ca="1" si="22"/>
        <v/>
      </c>
      <c r="N117" s="496" t="str">
        <f t="shared" ca="1" si="22"/>
        <v/>
      </c>
      <c r="O117" s="496" t="str">
        <f t="shared" ca="1" si="22"/>
        <v/>
      </c>
      <c r="P117" s="496" t="str">
        <f t="shared" ca="1" si="22"/>
        <v/>
      </c>
      <c r="Q117" s="496" t="str">
        <f t="shared" ca="1" si="22"/>
        <v/>
      </c>
      <c r="R117" s="496" t="str">
        <f t="shared" ca="1" si="22"/>
        <v/>
      </c>
      <c r="S117" s="496" t="str">
        <f t="shared" ca="1" si="24"/>
        <v/>
      </c>
      <c r="T117" s="496" t="str">
        <f t="shared" ca="1" si="24"/>
        <v/>
      </c>
      <c r="U117" s="496" t="str">
        <f t="shared" ca="1" si="24"/>
        <v/>
      </c>
      <c r="V117" s="496" t="str">
        <f t="shared" ca="1" si="24"/>
        <v/>
      </c>
      <c r="W117" s="496" t="str">
        <f t="shared" ca="1" si="24"/>
        <v/>
      </c>
      <c r="X117" s="496" t="str">
        <f t="shared" ca="1" si="24"/>
        <v/>
      </c>
      <c r="Y117" s="496" t="str">
        <f t="shared" ca="1" si="24"/>
        <v/>
      </c>
      <c r="Z117" s="496" t="str">
        <f t="shared" ca="1" si="24"/>
        <v/>
      </c>
      <c r="AA117" s="496" t="str">
        <f t="shared" ca="1" si="24"/>
        <v/>
      </c>
      <c r="AB117" s="496" t="str">
        <f t="shared" ca="1" si="24"/>
        <v/>
      </c>
      <c r="AC117" s="496" t="str">
        <f t="shared" ca="1" si="24"/>
        <v/>
      </c>
      <c r="AD117" s="496" t="str">
        <f t="shared" ca="1" si="24"/>
        <v/>
      </c>
      <c r="AE117" s="496" t="str">
        <f t="shared" ca="1" si="24"/>
        <v/>
      </c>
      <c r="AF117" s="496" t="str">
        <f t="shared" ca="1" si="24"/>
        <v/>
      </c>
      <c r="AG117" s="496" t="str">
        <f t="shared" ca="1" si="24"/>
        <v/>
      </c>
      <c r="AH117" s="496" t="str">
        <f t="shared" ca="1" si="24"/>
        <v/>
      </c>
      <c r="AI117" s="496" t="str">
        <f t="shared" ca="1" si="23"/>
        <v/>
      </c>
      <c r="AJ117" s="496" t="str">
        <f t="shared" ca="1" si="23"/>
        <v/>
      </c>
      <c r="AK117" s="496" t="str">
        <f t="shared" ca="1" si="23"/>
        <v/>
      </c>
      <c r="AL117" s="496" t="str">
        <f t="shared" ca="1" si="23"/>
        <v/>
      </c>
      <c r="AM117" s="496" t="str">
        <f t="shared" ca="1" si="23"/>
        <v/>
      </c>
      <c r="AN117" s="496" t="str">
        <f t="shared" ca="1" si="23"/>
        <v/>
      </c>
      <c r="AO117" s="496" t="str">
        <f t="shared" ca="1" si="23"/>
        <v/>
      </c>
      <c r="AP117" s="496" t="str">
        <f t="shared" ca="1" si="23"/>
        <v/>
      </c>
      <c r="AQ117" s="496" t="str">
        <f t="shared" ca="1" si="23"/>
        <v/>
      </c>
      <c r="AR117" s="496" t="str">
        <f t="shared" ca="1" si="23"/>
        <v/>
      </c>
      <c r="AS117" s="496" t="str">
        <f t="shared" ca="1" si="25"/>
        <v/>
      </c>
      <c r="AT117" s="496">
        <f t="shared" ca="1" si="25"/>
        <v>0</v>
      </c>
      <c r="AU117" s="496">
        <f t="shared" ca="1" si="25"/>
        <v>0</v>
      </c>
      <c r="AV117" s="496">
        <f t="shared" ca="1" si="25"/>
        <v>0</v>
      </c>
      <c r="AW117" s="496">
        <f t="shared" ca="1" si="25"/>
        <v>0</v>
      </c>
      <c r="AX117" s="496">
        <f t="shared" ca="1" si="25"/>
        <v>0</v>
      </c>
      <c r="AY117" s="496">
        <f t="shared" ca="1" si="25"/>
        <v>0</v>
      </c>
      <c r="AZ117" s="496">
        <f t="shared" ca="1" si="25"/>
        <v>0</v>
      </c>
      <c r="BA117" s="496">
        <f t="shared" ca="1" si="25"/>
        <v>0</v>
      </c>
      <c r="BB117" s="496">
        <f t="shared" ca="1" si="25"/>
        <v>0</v>
      </c>
      <c r="BC117" s="496">
        <f t="shared" ca="1" si="25"/>
        <v>0</v>
      </c>
      <c r="BD117" s="496">
        <f t="shared" ca="1" si="25"/>
        <v>0</v>
      </c>
      <c r="BE117" s="496">
        <f t="shared" ca="1" si="25"/>
        <v>0</v>
      </c>
      <c r="BF117" s="496">
        <f t="shared" ca="1" si="25"/>
        <v>0</v>
      </c>
      <c r="BG117" s="496">
        <f t="shared" ca="1" si="25"/>
        <v>0</v>
      </c>
      <c r="BH117" s="496">
        <f t="shared" ca="1" si="25"/>
        <v>0</v>
      </c>
      <c r="BI117" s="496">
        <f t="shared" ca="1" si="26"/>
        <v>0</v>
      </c>
      <c r="BJ117" s="496">
        <f t="shared" ca="1" si="26"/>
        <v>0</v>
      </c>
    </row>
    <row r="118" spans="1:62" x14ac:dyDescent="0.15">
      <c r="A118" s="510"/>
      <c r="B118" s="511">
        <f t="shared" si="12"/>
        <v>45</v>
      </c>
      <c r="C118" s="496" t="str">
        <f t="shared" ca="1" si="22"/>
        <v/>
      </c>
      <c r="D118" s="496" t="str">
        <f t="shared" ca="1" si="22"/>
        <v/>
      </c>
      <c r="E118" s="496" t="str">
        <f t="shared" ca="1" si="22"/>
        <v/>
      </c>
      <c r="F118" s="496" t="str">
        <f t="shared" ca="1" si="22"/>
        <v/>
      </c>
      <c r="G118" s="496" t="str">
        <f t="shared" ca="1" si="22"/>
        <v/>
      </c>
      <c r="H118" s="496" t="str">
        <f t="shared" ca="1" si="22"/>
        <v/>
      </c>
      <c r="I118" s="496" t="str">
        <f t="shared" ca="1" si="22"/>
        <v/>
      </c>
      <c r="J118" s="496" t="str">
        <f t="shared" ca="1" si="22"/>
        <v/>
      </c>
      <c r="K118" s="496" t="str">
        <f t="shared" ca="1" si="22"/>
        <v/>
      </c>
      <c r="L118" s="496" t="str">
        <f t="shared" ca="1" si="22"/>
        <v/>
      </c>
      <c r="M118" s="496" t="str">
        <f t="shared" ca="1" si="22"/>
        <v/>
      </c>
      <c r="N118" s="496" t="str">
        <f t="shared" ca="1" si="22"/>
        <v/>
      </c>
      <c r="O118" s="496" t="str">
        <f t="shared" ca="1" si="22"/>
        <v/>
      </c>
      <c r="P118" s="496" t="str">
        <f t="shared" ca="1" si="22"/>
        <v/>
      </c>
      <c r="Q118" s="496" t="str">
        <f t="shared" ca="1" si="22"/>
        <v/>
      </c>
      <c r="R118" s="496" t="str">
        <f t="shared" ca="1" si="22"/>
        <v/>
      </c>
      <c r="S118" s="496" t="str">
        <f t="shared" ca="1" si="24"/>
        <v/>
      </c>
      <c r="T118" s="496" t="str">
        <f t="shared" ca="1" si="24"/>
        <v/>
      </c>
      <c r="U118" s="496" t="str">
        <f t="shared" ca="1" si="24"/>
        <v/>
      </c>
      <c r="V118" s="496" t="str">
        <f t="shared" ca="1" si="24"/>
        <v/>
      </c>
      <c r="W118" s="496" t="str">
        <f t="shared" ca="1" si="24"/>
        <v/>
      </c>
      <c r="X118" s="496" t="str">
        <f t="shared" ca="1" si="24"/>
        <v/>
      </c>
      <c r="Y118" s="496" t="str">
        <f t="shared" ca="1" si="24"/>
        <v/>
      </c>
      <c r="Z118" s="496" t="str">
        <f t="shared" ca="1" si="24"/>
        <v/>
      </c>
      <c r="AA118" s="496" t="str">
        <f t="shared" ca="1" si="24"/>
        <v/>
      </c>
      <c r="AB118" s="496" t="str">
        <f t="shared" ca="1" si="24"/>
        <v/>
      </c>
      <c r="AC118" s="496" t="str">
        <f t="shared" ca="1" si="24"/>
        <v/>
      </c>
      <c r="AD118" s="496" t="str">
        <f t="shared" ca="1" si="24"/>
        <v/>
      </c>
      <c r="AE118" s="496" t="str">
        <f t="shared" ca="1" si="24"/>
        <v/>
      </c>
      <c r="AF118" s="496" t="str">
        <f t="shared" ca="1" si="24"/>
        <v/>
      </c>
      <c r="AG118" s="496" t="str">
        <f t="shared" ca="1" si="24"/>
        <v/>
      </c>
      <c r="AH118" s="496" t="str">
        <f t="shared" ca="1" si="24"/>
        <v/>
      </c>
      <c r="AI118" s="496" t="str">
        <f t="shared" ca="1" si="23"/>
        <v/>
      </c>
      <c r="AJ118" s="496" t="str">
        <f t="shared" ca="1" si="23"/>
        <v/>
      </c>
      <c r="AK118" s="496" t="str">
        <f t="shared" ca="1" si="23"/>
        <v/>
      </c>
      <c r="AL118" s="496" t="str">
        <f t="shared" ca="1" si="23"/>
        <v/>
      </c>
      <c r="AM118" s="496" t="str">
        <f t="shared" ca="1" si="23"/>
        <v/>
      </c>
      <c r="AN118" s="496" t="str">
        <f t="shared" ca="1" si="23"/>
        <v/>
      </c>
      <c r="AO118" s="496" t="str">
        <f t="shared" ca="1" si="23"/>
        <v/>
      </c>
      <c r="AP118" s="496" t="str">
        <f t="shared" ca="1" si="23"/>
        <v/>
      </c>
      <c r="AQ118" s="496" t="str">
        <f t="shared" ca="1" si="23"/>
        <v/>
      </c>
      <c r="AR118" s="496" t="str">
        <f t="shared" ca="1" si="23"/>
        <v/>
      </c>
      <c r="AS118" s="496" t="str">
        <f t="shared" ca="1" si="25"/>
        <v/>
      </c>
      <c r="AT118" s="496" t="str">
        <f t="shared" ca="1" si="25"/>
        <v/>
      </c>
      <c r="AU118" s="496">
        <f t="shared" ca="1" si="25"/>
        <v>0</v>
      </c>
      <c r="AV118" s="496">
        <f t="shared" ca="1" si="25"/>
        <v>0</v>
      </c>
      <c r="AW118" s="496">
        <f t="shared" ca="1" si="25"/>
        <v>0</v>
      </c>
      <c r="AX118" s="496">
        <f t="shared" ca="1" si="25"/>
        <v>0</v>
      </c>
      <c r="AY118" s="496">
        <f t="shared" ca="1" si="25"/>
        <v>0</v>
      </c>
      <c r="AZ118" s="496">
        <f t="shared" ca="1" si="25"/>
        <v>0</v>
      </c>
      <c r="BA118" s="496">
        <f t="shared" ca="1" si="25"/>
        <v>0</v>
      </c>
      <c r="BB118" s="496">
        <f t="shared" ca="1" si="25"/>
        <v>0</v>
      </c>
      <c r="BC118" s="496">
        <f t="shared" ca="1" si="25"/>
        <v>0</v>
      </c>
      <c r="BD118" s="496">
        <f t="shared" ca="1" si="25"/>
        <v>0</v>
      </c>
      <c r="BE118" s="496">
        <f t="shared" ca="1" si="25"/>
        <v>0</v>
      </c>
      <c r="BF118" s="496">
        <f t="shared" ca="1" si="25"/>
        <v>0</v>
      </c>
      <c r="BG118" s="496">
        <f t="shared" ca="1" si="25"/>
        <v>0</v>
      </c>
      <c r="BH118" s="496">
        <f t="shared" ca="1" si="25"/>
        <v>0</v>
      </c>
      <c r="BI118" s="496">
        <f t="shared" ca="1" si="26"/>
        <v>0</v>
      </c>
      <c r="BJ118" s="496">
        <f t="shared" ca="1" si="26"/>
        <v>0</v>
      </c>
    </row>
    <row r="119" spans="1:62" x14ac:dyDescent="0.15">
      <c r="A119" s="510"/>
      <c r="B119" s="511">
        <f t="shared" si="12"/>
        <v>46</v>
      </c>
      <c r="C119" s="496" t="str">
        <f t="shared" ca="1" si="22"/>
        <v/>
      </c>
      <c r="D119" s="496" t="str">
        <f t="shared" ca="1" si="22"/>
        <v/>
      </c>
      <c r="E119" s="496" t="str">
        <f t="shared" ca="1" si="22"/>
        <v/>
      </c>
      <c r="F119" s="496" t="str">
        <f t="shared" ca="1" si="22"/>
        <v/>
      </c>
      <c r="G119" s="496" t="str">
        <f t="shared" ca="1" si="22"/>
        <v/>
      </c>
      <c r="H119" s="496" t="str">
        <f t="shared" ca="1" si="22"/>
        <v/>
      </c>
      <c r="I119" s="496" t="str">
        <f t="shared" ca="1" si="22"/>
        <v/>
      </c>
      <c r="J119" s="496" t="str">
        <f t="shared" ca="1" si="22"/>
        <v/>
      </c>
      <c r="K119" s="496" t="str">
        <f t="shared" ca="1" si="22"/>
        <v/>
      </c>
      <c r="L119" s="496" t="str">
        <f t="shared" ca="1" si="22"/>
        <v/>
      </c>
      <c r="M119" s="496" t="str">
        <f t="shared" ca="1" si="22"/>
        <v/>
      </c>
      <c r="N119" s="496" t="str">
        <f t="shared" ca="1" si="22"/>
        <v/>
      </c>
      <c r="O119" s="496" t="str">
        <f t="shared" ca="1" si="22"/>
        <v/>
      </c>
      <c r="P119" s="496" t="str">
        <f t="shared" ca="1" si="22"/>
        <v/>
      </c>
      <c r="Q119" s="496" t="str">
        <f t="shared" ca="1" si="22"/>
        <v/>
      </c>
      <c r="R119" s="496" t="str">
        <f t="shared" ca="1" si="22"/>
        <v/>
      </c>
      <c r="S119" s="496" t="str">
        <f t="shared" ca="1" si="24"/>
        <v/>
      </c>
      <c r="T119" s="496" t="str">
        <f t="shared" ca="1" si="24"/>
        <v/>
      </c>
      <c r="U119" s="496" t="str">
        <f t="shared" ca="1" si="24"/>
        <v/>
      </c>
      <c r="V119" s="496" t="str">
        <f t="shared" ca="1" si="24"/>
        <v/>
      </c>
      <c r="W119" s="496" t="str">
        <f t="shared" ca="1" si="24"/>
        <v/>
      </c>
      <c r="X119" s="496" t="str">
        <f t="shared" ca="1" si="24"/>
        <v/>
      </c>
      <c r="Y119" s="496" t="str">
        <f t="shared" ca="1" si="24"/>
        <v/>
      </c>
      <c r="Z119" s="496" t="str">
        <f t="shared" ca="1" si="24"/>
        <v/>
      </c>
      <c r="AA119" s="496" t="str">
        <f t="shared" ca="1" si="24"/>
        <v/>
      </c>
      <c r="AB119" s="496" t="str">
        <f t="shared" ca="1" si="24"/>
        <v/>
      </c>
      <c r="AC119" s="496" t="str">
        <f t="shared" ca="1" si="24"/>
        <v/>
      </c>
      <c r="AD119" s="496" t="str">
        <f t="shared" ca="1" si="24"/>
        <v/>
      </c>
      <c r="AE119" s="496" t="str">
        <f t="shared" ca="1" si="24"/>
        <v/>
      </c>
      <c r="AF119" s="496" t="str">
        <f t="shared" ca="1" si="24"/>
        <v/>
      </c>
      <c r="AG119" s="496" t="str">
        <f t="shared" ca="1" si="24"/>
        <v/>
      </c>
      <c r="AH119" s="496" t="str">
        <f t="shared" ca="1" si="24"/>
        <v/>
      </c>
      <c r="AI119" s="496" t="str">
        <f t="shared" ca="1" si="23"/>
        <v/>
      </c>
      <c r="AJ119" s="496" t="str">
        <f t="shared" ca="1" si="23"/>
        <v/>
      </c>
      <c r="AK119" s="496" t="str">
        <f t="shared" ca="1" si="23"/>
        <v/>
      </c>
      <c r="AL119" s="496" t="str">
        <f t="shared" ca="1" si="23"/>
        <v/>
      </c>
      <c r="AM119" s="496" t="str">
        <f t="shared" ca="1" si="23"/>
        <v/>
      </c>
      <c r="AN119" s="496" t="str">
        <f t="shared" ca="1" si="23"/>
        <v/>
      </c>
      <c r="AO119" s="496" t="str">
        <f t="shared" ca="1" si="23"/>
        <v/>
      </c>
      <c r="AP119" s="496" t="str">
        <f t="shared" ca="1" si="23"/>
        <v/>
      </c>
      <c r="AQ119" s="496" t="str">
        <f t="shared" ca="1" si="23"/>
        <v/>
      </c>
      <c r="AR119" s="496" t="str">
        <f t="shared" ca="1" si="23"/>
        <v/>
      </c>
      <c r="AS119" s="496" t="str">
        <f t="shared" ca="1" si="25"/>
        <v/>
      </c>
      <c r="AT119" s="496" t="str">
        <f t="shared" ca="1" si="25"/>
        <v/>
      </c>
      <c r="AU119" s="496" t="str">
        <f t="shared" ca="1" si="25"/>
        <v/>
      </c>
      <c r="AV119" s="496">
        <f t="shared" ca="1" si="25"/>
        <v>0</v>
      </c>
      <c r="AW119" s="496">
        <f t="shared" ca="1" si="25"/>
        <v>0</v>
      </c>
      <c r="AX119" s="496">
        <f t="shared" ca="1" si="25"/>
        <v>0</v>
      </c>
      <c r="AY119" s="496">
        <f t="shared" ca="1" si="25"/>
        <v>0</v>
      </c>
      <c r="AZ119" s="496">
        <f t="shared" ca="1" si="25"/>
        <v>0</v>
      </c>
      <c r="BA119" s="496">
        <f t="shared" ca="1" si="25"/>
        <v>0</v>
      </c>
      <c r="BB119" s="496">
        <f t="shared" ca="1" si="25"/>
        <v>0</v>
      </c>
      <c r="BC119" s="496">
        <f t="shared" ca="1" si="25"/>
        <v>0</v>
      </c>
      <c r="BD119" s="496">
        <f t="shared" ca="1" si="25"/>
        <v>0</v>
      </c>
      <c r="BE119" s="496">
        <f t="shared" ca="1" si="25"/>
        <v>0</v>
      </c>
      <c r="BF119" s="496">
        <f t="shared" ca="1" si="25"/>
        <v>0</v>
      </c>
      <c r="BG119" s="496">
        <f t="shared" ca="1" si="25"/>
        <v>0</v>
      </c>
      <c r="BH119" s="496">
        <f t="shared" ca="1" si="25"/>
        <v>0</v>
      </c>
      <c r="BI119" s="496">
        <f t="shared" ca="1" si="26"/>
        <v>0</v>
      </c>
      <c r="BJ119" s="496">
        <f t="shared" ca="1" si="26"/>
        <v>0</v>
      </c>
    </row>
    <row r="120" spans="1:62" x14ac:dyDescent="0.15">
      <c r="A120" s="510"/>
      <c r="B120" s="511">
        <f t="shared" si="12"/>
        <v>47</v>
      </c>
      <c r="C120" s="496" t="str">
        <f t="shared" ca="1" si="22"/>
        <v/>
      </c>
      <c r="D120" s="496" t="str">
        <f t="shared" ca="1" si="22"/>
        <v/>
      </c>
      <c r="E120" s="496" t="str">
        <f t="shared" ca="1" si="22"/>
        <v/>
      </c>
      <c r="F120" s="496" t="str">
        <f t="shared" ca="1" si="22"/>
        <v/>
      </c>
      <c r="G120" s="496" t="str">
        <f t="shared" ca="1" si="22"/>
        <v/>
      </c>
      <c r="H120" s="496" t="str">
        <f t="shared" ca="1" si="22"/>
        <v/>
      </c>
      <c r="I120" s="496" t="str">
        <f t="shared" ca="1" si="22"/>
        <v/>
      </c>
      <c r="J120" s="496" t="str">
        <f t="shared" ca="1" si="22"/>
        <v/>
      </c>
      <c r="K120" s="496" t="str">
        <f t="shared" ca="1" si="22"/>
        <v/>
      </c>
      <c r="L120" s="496" t="str">
        <f t="shared" ca="1" si="22"/>
        <v/>
      </c>
      <c r="M120" s="496" t="str">
        <f t="shared" ca="1" si="22"/>
        <v/>
      </c>
      <c r="N120" s="496" t="str">
        <f t="shared" ca="1" si="22"/>
        <v/>
      </c>
      <c r="O120" s="496" t="str">
        <f t="shared" ca="1" si="22"/>
        <v/>
      </c>
      <c r="P120" s="496" t="str">
        <f t="shared" ca="1" si="22"/>
        <v/>
      </c>
      <c r="Q120" s="496" t="str">
        <f t="shared" ca="1" si="22"/>
        <v/>
      </c>
      <c r="R120" s="496" t="str">
        <f t="shared" ca="1" si="22"/>
        <v/>
      </c>
      <c r="S120" s="496" t="str">
        <f t="shared" ca="1" si="24"/>
        <v/>
      </c>
      <c r="T120" s="496" t="str">
        <f t="shared" ca="1" si="24"/>
        <v/>
      </c>
      <c r="U120" s="496" t="str">
        <f t="shared" ca="1" si="24"/>
        <v/>
      </c>
      <c r="V120" s="496" t="str">
        <f t="shared" ca="1" si="24"/>
        <v/>
      </c>
      <c r="W120" s="496" t="str">
        <f t="shared" ca="1" si="24"/>
        <v/>
      </c>
      <c r="X120" s="496" t="str">
        <f t="shared" ca="1" si="24"/>
        <v/>
      </c>
      <c r="Y120" s="496" t="str">
        <f t="shared" ca="1" si="24"/>
        <v/>
      </c>
      <c r="Z120" s="496" t="str">
        <f t="shared" ca="1" si="24"/>
        <v/>
      </c>
      <c r="AA120" s="496" t="str">
        <f t="shared" ca="1" si="24"/>
        <v/>
      </c>
      <c r="AB120" s="496" t="str">
        <f t="shared" ca="1" si="24"/>
        <v/>
      </c>
      <c r="AC120" s="496" t="str">
        <f t="shared" ca="1" si="24"/>
        <v/>
      </c>
      <c r="AD120" s="496" t="str">
        <f t="shared" ca="1" si="24"/>
        <v/>
      </c>
      <c r="AE120" s="496" t="str">
        <f t="shared" ca="1" si="24"/>
        <v/>
      </c>
      <c r="AF120" s="496" t="str">
        <f t="shared" ca="1" si="24"/>
        <v/>
      </c>
      <c r="AG120" s="496" t="str">
        <f t="shared" ca="1" si="24"/>
        <v/>
      </c>
      <c r="AH120" s="496" t="str">
        <f t="shared" ca="1" si="24"/>
        <v/>
      </c>
      <c r="AI120" s="496" t="str">
        <f t="shared" ca="1" si="23"/>
        <v/>
      </c>
      <c r="AJ120" s="496" t="str">
        <f t="shared" ca="1" si="23"/>
        <v/>
      </c>
      <c r="AK120" s="496" t="str">
        <f t="shared" ca="1" si="23"/>
        <v/>
      </c>
      <c r="AL120" s="496" t="str">
        <f t="shared" ca="1" si="23"/>
        <v/>
      </c>
      <c r="AM120" s="496" t="str">
        <f t="shared" ca="1" si="23"/>
        <v/>
      </c>
      <c r="AN120" s="496" t="str">
        <f t="shared" ca="1" si="23"/>
        <v/>
      </c>
      <c r="AO120" s="496" t="str">
        <f t="shared" ca="1" si="23"/>
        <v/>
      </c>
      <c r="AP120" s="496" t="str">
        <f t="shared" ca="1" si="23"/>
        <v/>
      </c>
      <c r="AQ120" s="496" t="str">
        <f t="shared" ca="1" si="23"/>
        <v/>
      </c>
      <c r="AR120" s="496" t="str">
        <f t="shared" ca="1" si="23"/>
        <v/>
      </c>
      <c r="AS120" s="496" t="str">
        <f t="shared" ca="1" si="25"/>
        <v/>
      </c>
      <c r="AT120" s="496" t="str">
        <f t="shared" ca="1" si="25"/>
        <v/>
      </c>
      <c r="AU120" s="496" t="str">
        <f t="shared" ca="1" si="25"/>
        <v/>
      </c>
      <c r="AV120" s="496" t="str">
        <f t="shared" ca="1" si="25"/>
        <v/>
      </c>
      <c r="AW120" s="496">
        <f t="shared" ca="1" si="25"/>
        <v>0</v>
      </c>
      <c r="AX120" s="496">
        <f t="shared" ca="1" si="25"/>
        <v>0</v>
      </c>
      <c r="AY120" s="496">
        <f t="shared" ca="1" si="25"/>
        <v>0</v>
      </c>
      <c r="AZ120" s="496">
        <f t="shared" ca="1" si="25"/>
        <v>0</v>
      </c>
      <c r="BA120" s="496">
        <f t="shared" ca="1" si="25"/>
        <v>0</v>
      </c>
      <c r="BB120" s="496">
        <f t="shared" ca="1" si="25"/>
        <v>0</v>
      </c>
      <c r="BC120" s="496">
        <f t="shared" ca="1" si="25"/>
        <v>0</v>
      </c>
      <c r="BD120" s="496">
        <f t="shared" ca="1" si="25"/>
        <v>0</v>
      </c>
      <c r="BE120" s="496">
        <f t="shared" ca="1" si="25"/>
        <v>0</v>
      </c>
      <c r="BF120" s="496">
        <f t="shared" ca="1" si="25"/>
        <v>0</v>
      </c>
      <c r="BG120" s="496">
        <f t="shared" ca="1" si="25"/>
        <v>0</v>
      </c>
      <c r="BH120" s="496">
        <f t="shared" ca="1" si="25"/>
        <v>0</v>
      </c>
      <c r="BI120" s="496">
        <f t="shared" ca="1" si="26"/>
        <v>0</v>
      </c>
      <c r="BJ120" s="496">
        <f t="shared" ca="1" si="26"/>
        <v>0</v>
      </c>
    </row>
    <row r="121" spans="1:62" x14ac:dyDescent="0.15">
      <c r="A121" s="510"/>
      <c r="B121" s="511">
        <f t="shared" si="12"/>
        <v>48</v>
      </c>
      <c r="C121" s="496" t="str">
        <f t="shared" ca="1" si="22"/>
        <v/>
      </c>
      <c r="D121" s="496" t="str">
        <f t="shared" ca="1" si="22"/>
        <v/>
      </c>
      <c r="E121" s="496" t="str">
        <f t="shared" ca="1" si="22"/>
        <v/>
      </c>
      <c r="F121" s="496" t="str">
        <f t="shared" ca="1" si="22"/>
        <v/>
      </c>
      <c r="G121" s="496" t="str">
        <f t="shared" ca="1" si="22"/>
        <v/>
      </c>
      <c r="H121" s="496" t="str">
        <f t="shared" ca="1" si="22"/>
        <v/>
      </c>
      <c r="I121" s="496" t="str">
        <f t="shared" ca="1" si="22"/>
        <v/>
      </c>
      <c r="J121" s="496" t="str">
        <f t="shared" ca="1" si="22"/>
        <v/>
      </c>
      <c r="K121" s="496" t="str">
        <f t="shared" ca="1" si="22"/>
        <v/>
      </c>
      <c r="L121" s="496" t="str">
        <f t="shared" ca="1" si="22"/>
        <v/>
      </c>
      <c r="M121" s="496" t="str">
        <f t="shared" ca="1" si="22"/>
        <v/>
      </c>
      <c r="N121" s="496" t="str">
        <f t="shared" ca="1" si="22"/>
        <v/>
      </c>
      <c r="O121" s="496" t="str">
        <f t="shared" ca="1" si="22"/>
        <v/>
      </c>
      <c r="P121" s="496" t="str">
        <f t="shared" ca="1" si="22"/>
        <v/>
      </c>
      <c r="Q121" s="496" t="str">
        <f t="shared" ca="1" si="22"/>
        <v/>
      </c>
      <c r="R121" s="496" t="str">
        <f t="shared" ref="R121:AG136" ca="1" si="27">IF($B121&gt;R$5,"",OFFSET(R$73,0,-($B121-1)))</f>
        <v/>
      </c>
      <c r="S121" s="496" t="str">
        <f t="shared" ca="1" si="24"/>
        <v/>
      </c>
      <c r="T121" s="496" t="str">
        <f t="shared" ca="1" si="24"/>
        <v/>
      </c>
      <c r="U121" s="496" t="str">
        <f t="shared" ca="1" si="24"/>
        <v/>
      </c>
      <c r="V121" s="496" t="str">
        <f t="shared" ca="1" si="24"/>
        <v/>
      </c>
      <c r="W121" s="496" t="str">
        <f t="shared" ca="1" si="24"/>
        <v/>
      </c>
      <c r="X121" s="496" t="str">
        <f t="shared" ca="1" si="24"/>
        <v/>
      </c>
      <c r="Y121" s="496" t="str">
        <f t="shared" ca="1" si="24"/>
        <v/>
      </c>
      <c r="Z121" s="496" t="str">
        <f t="shared" ca="1" si="24"/>
        <v/>
      </c>
      <c r="AA121" s="496" t="str">
        <f t="shared" ca="1" si="24"/>
        <v/>
      </c>
      <c r="AB121" s="496" t="str">
        <f t="shared" ca="1" si="24"/>
        <v/>
      </c>
      <c r="AC121" s="496" t="str">
        <f t="shared" ca="1" si="24"/>
        <v/>
      </c>
      <c r="AD121" s="496" t="str">
        <f t="shared" ca="1" si="24"/>
        <v/>
      </c>
      <c r="AE121" s="496" t="str">
        <f t="shared" ca="1" si="24"/>
        <v/>
      </c>
      <c r="AF121" s="496" t="str">
        <f t="shared" ca="1" si="24"/>
        <v/>
      </c>
      <c r="AG121" s="496" t="str">
        <f t="shared" ca="1" si="24"/>
        <v/>
      </c>
      <c r="AH121" s="496" t="str">
        <f t="shared" ca="1" si="24"/>
        <v/>
      </c>
      <c r="AI121" s="496" t="str">
        <f t="shared" ca="1" si="23"/>
        <v/>
      </c>
      <c r="AJ121" s="496" t="str">
        <f t="shared" ca="1" si="23"/>
        <v/>
      </c>
      <c r="AK121" s="496" t="str">
        <f t="shared" ca="1" si="23"/>
        <v/>
      </c>
      <c r="AL121" s="496" t="str">
        <f t="shared" ca="1" si="23"/>
        <v/>
      </c>
      <c r="AM121" s="496" t="str">
        <f t="shared" ca="1" si="23"/>
        <v/>
      </c>
      <c r="AN121" s="496" t="str">
        <f t="shared" ca="1" si="23"/>
        <v/>
      </c>
      <c r="AO121" s="496" t="str">
        <f t="shared" ca="1" si="23"/>
        <v/>
      </c>
      <c r="AP121" s="496" t="str">
        <f t="shared" ca="1" si="23"/>
        <v/>
      </c>
      <c r="AQ121" s="496" t="str">
        <f t="shared" ca="1" si="23"/>
        <v/>
      </c>
      <c r="AR121" s="496" t="str">
        <f t="shared" ca="1" si="23"/>
        <v/>
      </c>
      <c r="AS121" s="496" t="str">
        <f t="shared" ca="1" si="25"/>
        <v/>
      </c>
      <c r="AT121" s="496" t="str">
        <f t="shared" ca="1" si="25"/>
        <v/>
      </c>
      <c r="AU121" s="496" t="str">
        <f t="shared" ca="1" si="25"/>
        <v/>
      </c>
      <c r="AV121" s="496" t="str">
        <f t="shared" ca="1" si="25"/>
        <v/>
      </c>
      <c r="AW121" s="496" t="str">
        <f t="shared" ca="1" si="25"/>
        <v/>
      </c>
      <c r="AX121" s="496">
        <f t="shared" ca="1" si="25"/>
        <v>0</v>
      </c>
      <c r="AY121" s="496">
        <f t="shared" ca="1" si="25"/>
        <v>0</v>
      </c>
      <c r="AZ121" s="496">
        <f t="shared" ca="1" si="25"/>
        <v>0</v>
      </c>
      <c r="BA121" s="496">
        <f t="shared" ca="1" si="25"/>
        <v>0</v>
      </c>
      <c r="BB121" s="496">
        <f t="shared" ca="1" si="25"/>
        <v>0</v>
      </c>
      <c r="BC121" s="496">
        <f t="shared" ca="1" si="25"/>
        <v>0</v>
      </c>
      <c r="BD121" s="496">
        <f t="shared" ca="1" si="25"/>
        <v>0</v>
      </c>
      <c r="BE121" s="496">
        <f t="shared" ca="1" si="25"/>
        <v>0</v>
      </c>
      <c r="BF121" s="496">
        <f t="shared" ca="1" si="25"/>
        <v>0</v>
      </c>
      <c r="BG121" s="496">
        <f t="shared" ca="1" si="25"/>
        <v>0</v>
      </c>
      <c r="BH121" s="496">
        <f t="shared" ca="1" si="25"/>
        <v>0</v>
      </c>
      <c r="BI121" s="496">
        <f t="shared" ca="1" si="26"/>
        <v>0</v>
      </c>
      <c r="BJ121" s="496">
        <f t="shared" ca="1" si="26"/>
        <v>0</v>
      </c>
    </row>
    <row r="122" spans="1:62" x14ac:dyDescent="0.15">
      <c r="A122" s="510"/>
      <c r="B122" s="511">
        <f t="shared" si="12"/>
        <v>49</v>
      </c>
      <c r="C122" s="496" t="str">
        <f t="shared" ref="C122:R137" ca="1" si="28">IF($B122&gt;C$5,"",OFFSET(C$73,0,-($B122-1)))</f>
        <v/>
      </c>
      <c r="D122" s="496" t="str">
        <f t="shared" ca="1" si="28"/>
        <v/>
      </c>
      <c r="E122" s="496" t="str">
        <f t="shared" ca="1" si="28"/>
        <v/>
      </c>
      <c r="F122" s="496" t="str">
        <f t="shared" ca="1" si="28"/>
        <v/>
      </c>
      <c r="G122" s="496" t="str">
        <f t="shared" ca="1" si="28"/>
        <v/>
      </c>
      <c r="H122" s="496" t="str">
        <f t="shared" ca="1" si="28"/>
        <v/>
      </c>
      <c r="I122" s="496" t="str">
        <f t="shared" ca="1" si="28"/>
        <v/>
      </c>
      <c r="J122" s="496" t="str">
        <f t="shared" ca="1" si="28"/>
        <v/>
      </c>
      <c r="K122" s="496" t="str">
        <f t="shared" ca="1" si="28"/>
        <v/>
      </c>
      <c r="L122" s="496" t="str">
        <f t="shared" ca="1" si="28"/>
        <v/>
      </c>
      <c r="M122" s="496" t="str">
        <f t="shared" ca="1" si="28"/>
        <v/>
      </c>
      <c r="N122" s="496" t="str">
        <f t="shared" ca="1" si="28"/>
        <v/>
      </c>
      <c r="O122" s="496" t="str">
        <f t="shared" ca="1" si="28"/>
        <v/>
      </c>
      <c r="P122" s="496" t="str">
        <f t="shared" ca="1" si="28"/>
        <v/>
      </c>
      <c r="Q122" s="496" t="str">
        <f t="shared" ca="1" si="28"/>
        <v/>
      </c>
      <c r="R122" s="496" t="str">
        <f t="shared" ca="1" si="28"/>
        <v/>
      </c>
      <c r="S122" s="496" t="str">
        <f t="shared" ca="1" si="24"/>
        <v/>
      </c>
      <c r="T122" s="496" t="str">
        <f t="shared" ca="1" si="24"/>
        <v/>
      </c>
      <c r="U122" s="496" t="str">
        <f t="shared" ca="1" si="24"/>
        <v/>
      </c>
      <c r="V122" s="496" t="str">
        <f t="shared" ca="1" si="24"/>
        <v/>
      </c>
      <c r="W122" s="496" t="str">
        <f t="shared" ca="1" si="24"/>
        <v/>
      </c>
      <c r="X122" s="496" t="str">
        <f t="shared" ca="1" si="24"/>
        <v/>
      </c>
      <c r="Y122" s="496" t="str">
        <f t="shared" ca="1" si="24"/>
        <v/>
      </c>
      <c r="Z122" s="496" t="str">
        <f t="shared" ca="1" si="24"/>
        <v/>
      </c>
      <c r="AA122" s="496" t="str">
        <f t="shared" ca="1" si="24"/>
        <v/>
      </c>
      <c r="AB122" s="496" t="str">
        <f t="shared" ca="1" si="24"/>
        <v/>
      </c>
      <c r="AC122" s="496" t="str">
        <f t="shared" ca="1" si="24"/>
        <v/>
      </c>
      <c r="AD122" s="496" t="str">
        <f t="shared" ca="1" si="24"/>
        <v/>
      </c>
      <c r="AE122" s="496" t="str">
        <f t="shared" ca="1" si="24"/>
        <v/>
      </c>
      <c r="AF122" s="496" t="str">
        <f t="shared" ca="1" si="24"/>
        <v/>
      </c>
      <c r="AG122" s="496" t="str">
        <f t="shared" ca="1" si="24"/>
        <v/>
      </c>
      <c r="AH122" s="496" t="str">
        <f t="shared" ca="1" si="24"/>
        <v/>
      </c>
      <c r="AI122" s="496" t="str">
        <f t="shared" ca="1" si="23"/>
        <v/>
      </c>
      <c r="AJ122" s="496" t="str">
        <f t="shared" ca="1" si="23"/>
        <v/>
      </c>
      <c r="AK122" s="496" t="str">
        <f t="shared" ca="1" si="23"/>
        <v/>
      </c>
      <c r="AL122" s="496" t="str">
        <f t="shared" ca="1" si="23"/>
        <v/>
      </c>
      <c r="AM122" s="496" t="str">
        <f t="shared" ca="1" si="23"/>
        <v/>
      </c>
      <c r="AN122" s="496" t="str">
        <f t="shared" ca="1" si="23"/>
        <v/>
      </c>
      <c r="AO122" s="496" t="str">
        <f t="shared" ca="1" si="23"/>
        <v/>
      </c>
      <c r="AP122" s="496" t="str">
        <f t="shared" ca="1" si="23"/>
        <v/>
      </c>
      <c r="AQ122" s="496" t="str">
        <f t="shared" ca="1" si="23"/>
        <v/>
      </c>
      <c r="AR122" s="496" t="str">
        <f t="shared" ca="1" si="23"/>
        <v/>
      </c>
      <c r="AS122" s="496" t="str">
        <f t="shared" ca="1" si="25"/>
        <v/>
      </c>
      <c r="AT122" s="496" t="str">
        <f t="shared" ca="1" si="25"/>
        <v/>
      </c>
      <c r="AU122" s="496" t="str">
        <f t="shared" ca="1" si="25"/>
        <v/>
      </c>
      <c r="AV122" s="496" t="str">
        <f t="shared" ca="1" si="25"/>
        <v/>
      </c>
      <c r="AW122" s="496" t="str">
        <f t="shared" ca="1" si="25"/>
        <v/>
      </c>
      <c r="AX122" s="496" t="str">
        <f t="shared" ca="1" si="25"/>
        <v/>
      </c>
      <c r="AY122" s="496">
        <f t="shared" ca="1" si="25"/>
        <v>0</v>
      </c>
      <c r="AZ122" s="496">
        <f t="shared" ca="1" si="25"/>
        <v>0</v>
      </c>
      <c r="BA122" s="496">
        <f t="shared" ca="1" si="25"/>
        <v>0</v>
      </c>
      <c r="BB122" s="496">
        <f t="shared" ca="1" si="25"/>
        <v>0</v>
      </c>
      <c r="BC122" s="496">
        <f t="shared" ca="1" si="25"/>
        <v>0</v>
      </c>
      <c r="BD122" s="496">
        <f t="shared" ca="1" si="25"/>
        <v>0</v>
      </c>
      <c r="BE122" s="496">
        <f t="shared" ca="1" si="25"/>
        <v>0</v>
      </c>
      <c r="BF122" s="496">
        <f t="shared" ca="1" si="25"/>
        <v>0</v>
      </c>
      <c r="BG122" s="496">
        <f t="shared" ca="1" si="25"/>
        <v>0</v>
      </c>
      <c r="BH122" s="496">
        <f t="shared" ca="1" si="25"/>
        <v>0</v>
      </c>
      <c r="BI122" s="496">
        <f t="shared" ca="1" si="26"/>
        <v>0</v>
      </c>
      <c r="BJ122" s="496">
        <f t="shared" ca="1" si="26"/>
        <v>0</v>
      </c>
    </row>
    <row r="123" spans="1:62" x14ac:dyDescent="0.15">
      <c r="A123" s="510"/>
      <c r="B123" s="511">
        <f t="shared" si="12"/>
        <v>50</v>
      </c>
      <c r="C123" s="496" t="str">
        <f t="shared" ca="1" si="28"/>
        <v/>
      </c>
      <c r="D123" s="496" t="str">
        <f t="shared" ca="1" si="28"/>
        <v/>
      </c>
      <c r="E123" s="496" t="str">
        <f t="shared" ca="1" si="28"/>
        <v/>
      </c>
      <c r="F123" s="496" t="str">
        <f t="shared" ca="1" si="28"/>
        <v/>
      </c>
      <c r="G123" s="496" t="str">
        <f t="shared" ca="1" si="28"/>
        <v/>
      </c>
      <c r="H123" s="496" t="str">
        <f t="shared" ca="1" si="28"/>
        <v/>
      </c>
      <c r="I123" s="496" t="str">
        <f t="shared" ca="1" si="28"/>
        <v/>
      </c>
      <c r="J123" s="496" t="str">
        <f t="shared" ca="1" si="28"/>
        <v/>
      </c>
      <c r="K123" s="496" t="str">
        <f t="shared" ca="1" si="28"/>
        <v/>
      </c>
      <c r="L123" s="496" t="str">
        <f t="shared" ca="1" si="28"/>
        <v/>
      </c>
      <c r="M123" s="496" t="str">
        <f t="shared" ca="1" si="28"/>
        <v/>
      </c>
      <c r="N123" s="496" t="str">
        <f t="shared" ca="1" si="28"/>
        <v/>
      </c>
      <c r="O123" s="496" t="str">
        <f t="shared" ca="1" si="28"/>
        <v/>
      </c>
      <c r="P123" s="496" t="str">
        <f t="shared" ca="1" si="28"/>
        <v/>
      </c>
      <c r="Q123" s="496" t="str">
        <f t="shared" ca="1" si="28"/>
        <v/>
      </c>
      <c r="R123" s="496" t="str">
        <f t="shared" ca="1" si="28"/>
        <v/>
      </c>
      <c r="S123" s="496" t="str">
        <f t="shared" ca="1" si="24"/>
        <v/>
      </c>
      <c r="T123" s="496" t="str">
        <f t="shared" ca="1" si="24"/>
        <v/>
      </c>
      <c r="U123" s="496" t="str">
        <f t="shared" ca="1" si="24"/>
        <v/>
      </c>
      <c r="V123" s="496" t="str">
        <f t="shared" ca="1" si="24"/>
        <v/>
      </c>
      <c r="W123" s="496" t="str">
        <f t="shared" ca="1" si="24"/>
        <v/>
      </c>
      <c r="X123" s="496" t="str">
        <f t="shared" ca="1" si="24"/>
        <v/>
      </c>
      <c r="Y123" s="496" t="str">
        <f t="shared" ca="1" si="24"/>
        <v/>
      </c>
      <c r="Z123" s="496" t="str">
        <f t="shared" ca="1" si="24"/>
        <v/>
      </c>
      <c r="AA123" s="496" t="str">
        <f t="shared" ca="1" si="24"/>
        <v/>
      </c>
      <c r="AB123" s="496" t="str">
        <f t="shared" ca="1" si="24"/>
        <v/>
      </c>
      <c r="AC123" s="496" t="str">
        <f t="shared" ca="1" si="24"/>
        <v/>
      </c>
      <c r="AD123" s="496" t="str">
        <f t="shared" ca="1" si="24"/>
        <v/>
      </c>
      <c r="AE123" s="496" t="str">
        <f t="shared" ca="1" si="24"/>
        <v/>
      </c>
      <c r="AF123" s="496" t="str">
        <f t="shared" ca="1" si="24"/>
        <v/>
      </c>
      <c r="AG123" s="496" t="str">
        <f t="shared" ca="1" si="24"/>
        <v/>
      </c>
      <c r="AH123" s="496" t="str">
        <f t="shared" ca="1" si="24"/>
        <v/>
      </c>
      <c r="AI123" s="496" t="str">
        <f t="shared" ca="1" si="23"/>
        <v/>
      </c>
      <c r="AJ123" s="496" t="str">
        <f t="shared" ca="1" si="23"/>
        <v/>
      </c>
      <c r="AK123" s="496" t="str">
        <f t="shared" ca="1" si="23"/>
        <v/>
      </c>
      <c r="AL123" s="496" t="str">
        <f t="shared" ca="1" si="23"/>
        <v/>
      </c>
      <c r="AM123" s="496" t="str">
        <f t="shared" ca="1" si="23"/>
        <v/>
      </c>
      <c r="AN123" s="496" t="str">
        <f t="shared" ca="1" si="23"/>
        <v/>
      </c>
      <c r="AO123" s="496" t="str">
        <f t="shared" ca="1" si="23"/>
        <v/>
      </c>
      <c r="AP123" s="496" t="str">
        <f t="shared" ca="1" si="23"/>
        <v/>
      </c>
      <c r="AQ123" s="496" t="str">
        <f t="shared" ca="1" si="23"/>
        <v/>
      </c>
      <c r="AR123" s="496" t="str">
        <f t="shared" ca="1" si="23"/>
        <v/>
      </c>
      <c r="AS123" s="496" t="str">
        <f t="shared" ca="1" si="25"/>
        <v/>
      </c>
      <c r="AT123" s="496" t="str">
        <f t="shared" ca="1" si="25"/>
        <v/>
      </c>
      <c r="AU123" s="496" t="str">
        <f t="shared" ca="1" si="25"/>
        <v/>
      </c>
      <c r="AV123" s="496" t="str">
        <f t="shared" ca="1" si="25"/>
        <v/>
      </c>
      <c r="AW123" s="496" t="str">
        <f t="shared" ca="1" si="25"/>
        <v/>
      </c>
      <c r="AX123" s="496" t="str">
        <f t="shared" ca="1" si="25"/>
        <v/>
      </c>
      <c r="AY123" s="496" t="str">
        <f t="shared" ca="1" si="25"/>
        <v/>
      </c>
      <c r="AZ123" s="496">
        <f t="shared" ca="1" si="25"/>
        <v>0</v>
      </c>
      <c r="BA123" s="496">
        <f t="shared" ca="1" si="25"/>
        <v>0</v>
      </c>
      <c r="BB123" s="496">
        <f t="shared" ca="1" si="25"/>
        <v>0</v>
      </c>
      <c r="BC123" s="496">
        <f t="shared" ca="1" si="25"/>
        <v>0</v>
      </c>
      <c r="BD123" s="496">
        <f t="shared" ca="1" si="25"/>
        <v>0</v>
      </c>
      <c r="BE123" s="496">
        <f t="shared" ca="1" si="25"/>
        <v>0</v>
      </c>
      <c r="BF123" s="496">
        <f t="shared" ca="1" si="25"/>
        <v>0</v>
      </c>
      <c r="BG123" s="496">
        <f t="shared" ca="1" si="25"/>
        <v>0</v>
      </c>
      <c r="BH123" s="496">
        <f t="shared" ca="1" si="25"/>
        <v>0</v>
      </c>
      <c r="BI123" s="496">
        <f t="shared" ca="1" si="26"/>
        <v>0</v>
      </c>
      <c r="BJ123" s="496">
        <f t="shared" ca="1" si="26"/>
        <v>0</v>
      </c>
    </row>
    <row r="124" spans="1:62" x14ac:dyDescent="0.15">
      <c r="A124" s="510"/>
      <c r="B124" s="511">
        <f t="shared" si="12"/>
        <v>51</v>
      </c>
      <c r="C124" s="496" t="str">
        <f t="shared" ca="1" si="28"/>
        <v/>
      </c>
      <c r="D124" s="496" t="str">
        <f t="shared" ca="1" si="28"/>
        <v/>
      </c>
      <c r="E124" s="496" t="str">
        <f t="shared" ca="1" si="28"/>
        <v/>
      </c>
      <c r="F124" s="496" t="str">
        <f t="shared" ca="1" si="28"/>
        <v/>
      </c>
      <c r="G124" s="496" t="str">
        <f t="shared" ca="1" si="28"/>
        <v/>
      </c>
      <c r="H124" s="496" t="str">
        <f t="shared" ca="1" si="28"/>
        <v/>
      </c>
      <c r="I124" s="496" t="str">
        <f t="shared" ca="1" si="28"/>
        <v/>
      </c>
      <c r="J124" s="496" t="str">
        <f t="shared" ca="1" si="28"/>
        <v/>
      </c>
      <c r="K124" s="496" t="str">
        <f t="shared" ca="1" si="28"/>
        <v/>
      </c>
      <c r="L124" s="496" t="str">
        <f t="shared" ca="1" si="28"/>
        <v/>
      </c>
      <c r="M124" s="496" t="str">
        <f t="shared" ca="1" si="28"/>
        <v/>
      </c>
      <c r="N124" s="496" t="str">
        <f t="shared" ca="1" si="28"/>
        <v/>
      </c>
      <c r="O124" s="496" t="str">
        <f t="shared" ca="1" si="28"/>
        <v/>
      </c>
      <c r="P124" s="496" t="str">
        <f t="shared" ca="1" si="28"/>
        <v/>
      </c>
      <c r="Q124" s="496" t="str">
        <f t="shared" ca="1" si="28"/>
        <v/>
      </c>
      <c r="R124" s="496" t="str">
        <f t="shared" ca="1" si="28"/>
        <v/>
      </c>
      <c r="S124" s="496" t="str">
        <f t="shared" ca="1" si="24"/>
        <v/>
      </c>
      <c r="T124" s="496" t="str">
        <f t="shared" ca="1" si="24"/>
        <v/>
      </c>
      <c r="U124" s="496" t="str">
        <f t="shared" ca="1" si="24"/>
        <v/>
      </c>
      <c r="V124" s="496" t="str">
        <f t="shared" ca="1" si="24"/>
        <v/>
      </c>
      <c r="W124" s="496" t="str">
        <f t="shared" ca="1" si="24"/>
        <v/>
      </c>
      <c r="X124" s="496" t="str">
        <f t="shared" ca="1" si="24"/>
        <v/>
      </c>
      <c r="Y124" s="496" t="str">
        <f t="shared" ca="1" si="24"/>
        <v/>
      </c>
      <c r="Z124" s="496" t="str">
        <f t="shared" ca="1" si="24"/>
        <v/>
      </c>
      <c r="AA124" s="496" t="str">
        <f t="shared" ca="1" si="24"/>
        <v/>
      </c>
      <c r="AB124" s="496" t="str">
        <f t="shared" ca="1" si="24"/>
        <v/>
      </c>
      <c r="AC124" s="496" t="str">
        <f t="shared" ca="1" si="24"/>
        <v/>
      </c>
      <c r="AD124" s="496" t="str">
        <f t="shared" ca="1" si="24"/>
        <v/>
      </c>
      <c r="AE124" s="496" t="str">
        <f t="shared" ca="1" si="24"/>
        <v/>
      </c>
      <c r="AF124" s="496" t="str">
        <f t="shared" ca="1" si="24"/>
        <v/>
      </c>
      <c r="AG124" s="496" t="str">
        <f t="shared" ca="1" si="24"/>
        <v/>
      </c>
      <c r="AH124" s="496" t="str">
        <f t="shared" ca="1" si="24"/>
        <v/>
      </c>
      <c r="AI124" s="496" t="str">
        <f t="shared" ca="1" si="23"/>
        <v/>
      </c>
      <c r="AJ124" s="496" t="str">
        <f t="shared" ca="1" si="23"/>
        <v/>
      </c>
      <c r="AK124" s="496" t="str">
        <f t="shared" ca="1" si="23"/>
        <v/>
      </c>
      <c r="AL124" s="496" t="str">
        <f t="shared" ca="1" si="23"/>
        <v/>
      </c>
      <c r="AM124" s="496" t="str">
        <f t="shared" ca="1" si="23"/>
        <v/>
      </c>
      <c r="AN124" s="496" t="str">
        <f t="shared" ca="1" si="23"/>
        <v/>
      </c>
      <c r="AO124" s="496" t="str">
        <f t="shared" ca="1" si="23"/>
        <v/>
      </c>
      <c r="AP124" s="496" t="str">
        <f t="shared" ca="1" si="23"/>
        <v/>
      </c>
      <c r="AQ124" s="496" t="str">
        <f t="shared" ca="1" si="23"/>
        <v/>
      </c>
      <c r="AR124" s="496" t="str">
        <f t="shared" ca="1" si="23"/>
        <v/>
      </c>
      <c r="AS124" s="496" t="str">
        <f t="shared" ca="1" si="25"/>
        <v/>
      </c>
      <c r="AT124" s="496" t="str">
        <f t="shared" ca="1" si="25"/>
        <v/>
      </c>
      <c r="AU124" s="496" t="str">
        <f t="shared" ca="1" si="25"/>
        <v/>
      </c>
      <c r="AV124" s="496" t="str">
        <f t="shared" ca="1" si="25"/>
        <v/>
      </c>
      <c r="AW124" s="496" t="str">
        <f t="shared" ca="1" si="25"/>
        <v/>
      </c>
      <c r="AX124" s="496" t="str">
        <f t="shared" ca="1" si="25"/>
        <v/>
      </c>
      <c r="AY124" s="496" t="str">
        <f t="shared" ca="1" si="25"/>
        <v/>
      </c>
      <c r="AZ124" s="496" t="str">
        <f t="shared" ca="1" si="25"/>
        <v/>
      </c>
      <c r="BA124" s="496">
        <f t="shared" ca="1" si="25"/>
        <v>0</v>
      </c>
      <c r="BB124" s="496">
        <f t="shared" ca="1" si="25"/>
        <v>0</v>
      </c>
      <c r="BC124" s="496">
        <f t="shared" ca="1" si="25"/>
        <v>0</v>
      </c>
      <c r="BD124" s="496">
        <f t="shared" ca="1" si="25"/>
        <v>0</v>
      </c>
      <c r="BE124" s="496">
        <f t="shared" ca="1" si="25"/>
        <v>0</v>
      </c>
      <c r="BF124" s="496">
        <f t="shared" ca="1" si="25"/>
        <v>0</v>
      </c>
      <c r="BG124" s="496">
        <f t="shared" ca="1" si="25"/>
        <v>0</v>
      </c>
      <c r="BH124" s="496">
        <f t="shared" ca="1" si="25"/>
        <v>0</v>
      </c>
      <c r="BI124" s="496">
        <f t="shared" ca="1" si="26"/>
        <v>0</v>
      </c>
      <c r="BJ124" s="496">
        <f t="shared" ca="1" si="26"/>
        <v>0</v>
      </c>
    </row>
    <row r="125" spans="1:62" x14ac:dyDescent="0.15">
      <c r="A125" s="510"/>
      <c r="B125" s="511">
        <f t="shared" si="12"/>
        <v>52</v>
      </c>
      <c r="C125" s="496" t="str">
        <f t="shared" ca="1" si="28"/>
        <v/>
      </c>
      <c r="D125" s="496" t="str">
        <f t="shared" ca="1" si="28"/>
        <v/>
      </c>
      <c r="E125" s="496" t="str">
        <f t="shared" ca="1" si="28"/>
        <v/>
      </c>
      <c r="F125" s="496" t="str">
        <f t="shared" ca="1" si="28"/>
        <v/>
      </c>
      <c r="G125" s="496" t="str">
        <f t="shared" ca="1" si="28"/>
        <v/>
      </c>
      <c r="H125" s="496" t="str">
        <f t="shared" ca="1" si="28"/>
        <v/>
      </c>
      <c r="I125" s="496" t="str">
        <f t="shared" ca="1" si="28"/>
        <v/>
      </c>
      <c r="J125" s="496" t="str">
        <f t="shared" ca="1" si="28"/>
        <v/>
      </c>
      <c r="K125" s="496" t="str">
        <f t="shared" ca="1" si="28"/>
        <v/>
      </c>
      <c r="L125" s="496" t="str">
        <f t="shared" ca="1" si="28"/>
        <v/>
      </c>
      <c r="M125" s="496" t="str">
        <f t="shared" ca="1" si="28"/>
        <v/>
      </c>
      <c r="N125" s="496" t="str">
        <f t="shared" ca="1" si="28"/>
        <v/>
      </c>
      <c r="O125" s="496" t="str">
        <f t="shared" ca="1" si="28"/>
        <v/>
      </c>
      <c r="P125" s="496" t="str">
        <f t="shared" ca="1" si="28"/>
        <v/>
      </c>
      <c r="Q125" s="496" t="str">
        <f t="shared" ca="1" si="28"/>
        <v/>
      </c>
      <c r="R125" s="496" t="str">
        <f t="shared" ca="1" si="28"/>
        <v/>
      </c>
      <c r="S125" s="496" t="str">
        <f t="shared" ca="1" si="24"/>
        <v/>
      </c>
      <c r="T125" s="496" t="str">
        <f t="shared" ca="1" si="24"/>
        <v/>
      </c>
      <c r="U125" s="496" t="str">
        <f t="shared" ca="1" si="24"/>
        <v/>
      </c>
      <c r="V125" s="496" t="str">
        <f t="shared" ca="1" si="24"/>
        <v/>
      </c>
      <c r="W125" s="496" t="str">
        <f t="shared" ca="1" si="24"/>
        <v/>
      </c>
      <c r="X125" s="496" t="str">
        <f t="shared" ca="1" si="24"/>
        <v/>
      </c>
      <c r="Y125" s="496" t="str">
        <f t="shared" ca="1" si="24"/>
        <v/>
      </c>
      <c r="Z125" s="496" t="str">
        <f t="shared" ca="1" si="24"/>
        <v/>
      </c>
      <c r="AA125" s="496" t="str">
        <f t="shared" ca="1" si="24"/>
        <v/>
      </c>
      <c r="AB125" s="496" t="str">
        <f t="shared" ca="1" si="24"/>
        <v/>
      </c>
      <c r="AC125" s="496" t="str">
        <f t="shared" ca="1" si="24"/>
        <v/>
      </c>
      <c r="AD125" s="496" t="str">
        <f t="shared" ca="1" si="24"/>
        <v/>
      </c>
      <c r="AE125" s="496" t="str">
        <f t="shared" ca="1" si="24"/>
        <v/>
      </c>
      <c r="AF125" s="496" t="str">
        <f t="shared" ca="1" si="24"/>
        <v/>
      </c>
      <c r="AG125" s="496" t="str">
        <f t="shared" ca="1" si="24"/>
        <v/>
      </c>
      <c r="AH125" s="496" t="str">
        <f t="shared" ca="1" si="24"/>
        <v/>
      </c>
      <c r="AI125" s="496" t="str">
        <f t="shared" ca="1" si="23"/>
        <v/>
      </c>
      <c r="AJ125" s="496" t="str">
        <f t="shared" ca="1" si="23"/>
        <v/>
      </c>
      <c r="AK125" s="496" t="str">
        <f t="shared" ca="1" si="23"/>
        <v/>
      </c>
      <c r="AL125" s="496" t="str">
        <f t="shared" ca="1" si="23"/>
        <v/>
      </c>
      <c r="AM125" s="496" t="str">
        <f t="shared" ca="1" si="23"/>
        <v/>
      </c>
      <c r="AN125" s="496" t="str">
        <f t="shared" ca="1" si="23"/>
        <v/>
      </c>
      <c r="AO125" s="496" t="str">
        <f t="shared" ca="1" si="23"/>
        <v/>
      </c>
      <c r="AP125" s="496" t="str">
        <f t="shared" ca="1" si="23"/>
        <v/>
      </c>
      <c r="AQ125" s="496" t="str">
        <f t="shared" ca="1" si="23"/>
        <v/>
      </c>
      <c r="AR125" s="496" t="str">
        <f t="shared" ca="1" si="23"/>
        <v/>
      </c>
      <c r="AS125" s="496" t="str">
        <f t="shared" ca="1" si="25"/>
        <v/>
      </c>
      <c r="AT125" s="496" t="str">
        <f t="shared" ca="1" si="25"/>
        <v/>
      </c>
      <c r="AU125" s="496" t="str">
        <f t="shared" ca="1" si="25"/>
        <v/>
      </c>
      <c r="AV125" s="496" t="str">
        <f t="shared" ca="1" si="25"/>
        <v/>
      </c>
      <c r="AW125" s="496" t="str">
        <f t="shared" ca="1" si="25"/>
        <v/>
      </c>
      <c r="AX125" s="496" t="str">
        <f t="shared" ca="1" si="25"/>
        <v/>
      </c>
      <c r="AY125" s="496" t="str">
        <f t="shared" ca="1" si="25"/>
        <v/>
      </c>
      <c r="AZ125" s="496" t="str">
        <f t="shared" ca="1" si="25"/>
        <v/>
      </c>
      <c r="BA125" s="496" t="str">
        <f t="shared" ca="1" si="25"/>
        <v/>
      </c>
      <c r="BB125" s="496">
        <f t="shared" ca="1" si="25"/>
        <v>0</v>
      </c>
      <c r="BC125" s="496">
        <f t="shared" ca="1" si="25"/>
        <v>0</v>
      </c>
      <c r="BD125" s="496">
        <f t="shared" ca="1" si="25"/>
        <v>0</v>
      </c>
      <c r="BE125" s="496">
        <f t="shared" ca="1" si="25"/>
        <v>0</v>
      </c>
      <c r="BF125" s="496">
        <f t="shared" ca="1" si="25"/>
        <v>0</v>
      </c>
      <c r="BG125" s="496">
        <f t="shared" ca="1" si="25"/>
        <v>0</v>
      </c>
      <c r="BH125" s="496">
        <f t="shared" ca="1" si="25"/>
        <v>0</v>
      </c>
      <c r="BI125" s="496">
        <f t="shared" ca="1" si="26"/>
        <v>0</v>
      </c>
      <c r="BJ125" s="496">
        <f t="shared" ca="1" si="26"/>
        <v>0</v>
      </c>
    </row>
    <row r="126" spans="1:62" x14ac:dyDescent="0.15">
      <c r="A126" s="510"/>
      <c r="B126" s="511">
        <f t="shared" si="12"/>
        <v>53</v>
      </c>
      <c r="C126" s="496" t="str">
        <f t="shared" ca="1" si="28"/>
        <v/>
      </c>
      <c r="D126" s="496" t="str">
        <f t="shared" ca="1" si="28"/>
        <v/>
      </c>
      <c r="E126" s="496" t="str">
        <f t="shared" ca="1" si="28"/>
        <v/>
      </c>
      <c r="F126" s="496" t="str">
        <f t="shared" ca="1" si="28"/>
        <v/>
      </c>
      <c r="G126" s="496" t="str">
        <f t="shared" ca="1" si="28"/>
        <v/>
      </c>
      <c r="H126" s="496" t="str">
        <f t="shared" ca="1" si="28"/>
        <v/>
      </c>
      <c r="I126" s="496" t="str">
        <f t="shared" ca="1" si="28"/>
        <v/>
      </c>
      <c r="J126" s="496" t="str">
        <f t="shared" ca="1" si="28"/>
        <v/>
      </c>
      <c r="K126" s="496" t="str">
        <f t="shared" ca="1" si="28"/>
        <v/>
      </c>
      <c r="L126" s="496" t="str">
        <f t="shared" ca="1" si="28"/>
        <v/>
      </c>
      <c r="M126" s="496" t="str">
        <f t="shared" ca="1" si="28"/>
        <v/>
      </c>
      <c r="N126" s="496" t="str">
        <f t="shared" ca="1" si="28"/>
        <v/>
      </c>
      <c r="O126" s="496" t="str">
        <f t="shared" ca="1" si="28"/>
        <v/>
      </c>
      <c r="P126" s="496" t="str">
        <f t="shared" ca="1" si="28"/>
        <v/>
      </c>
      <c r="Q126" s="496" t="str">
        <f t="shared" ca="1" si="28"/>
        <v/>
      </c>
      <c r="R126" s="496" t="str">
        <f t="shared" ca="1" si="28"/>
        <v/>
      </c>
      <c r="S126" s="496" t="str">
        <f t="shared" ca="1" si="24"/>
        <v/>
      </c>
      <c r="T126" s="496" t="str">
        <f t="shared" ca="1" si="24"/>
        <v/>
      </c>
      <c r="U126" s="496" t="str">
        <f t="shared" ca="1" si="24"/>
        <v/>
      </c>
      <c r="V126" s="496" t="str">
        <f t="shared" ca="1" si="24"/>
        <v/>
      </c>
      <c r="W126" s="496" t="str">
        <f t="shared" ca="1" si="24"/>
        <v/>
      </c>
      <c r="X126" s="496" t="str">
        <f t="shared" ca="1" si="24"/>
        <v/>
      </c>
      <c r="Y126" s="496" t="str">
        <f t="shared" ca="1" si="24"/>
        <v/>
      </c>
      <c r="Z126" s="496" t="str">
        <f t="shared" ca="1" si="24"/>
        <v/>
      </c>
      <c r="AA126" s="496" t="str">
        <f t="shared" ca="1" si="24"/>
        <v/>
      </c>
      <c r="AB126" s="496" t="str">
        <f t="shared" ca="1" si="24"/>
        <v/>
      </c>
      <c r="AC126" s="496" t="str">
        <f t="shared" ca="1" si="24"/>
        <v/>
      </c>
      <c r="AD126" s="496" t="str">
        <f t="shared" ca="1" si="24"/>
        <v/>
      </c>
      <c r="AE126" s="496" t="str">
        <f t="shared" ca="1" si="24"/>
        <v/>
      </c>
      <c r="AF126" s="496" t="str">
        <f t="shared" ca="1" si="24"/>
        <v/>
      </c>
      <c r="AG126" s="496" t="str">
        <f t="shared" ca="1" si="24"/>
        <v/>
      </c>
      <c r="AH126" s="496" t="str">
        <f t="shared" ca="1" si="24"/>
        <v/>
      </c>
      <c r="AI126" s="496" t="str">
        <f t="shared" ca="1" si="23"/>
        <v/>
      </c>
      <c r="AJ126" s="496" t="str">
        <f t="shared" ca="1" si="23"/>
        <v/>
      </c>
      <c r="AK126" s="496" t="str">
        <f t="shared" ca="1" si="23"/>
        <v/>
      </c>
      <c r="AL126" s="496" t="str">
        <f t="shared" ca="1" si="23"/>
        <v/>
      </c>
      <c r="AM126" s="496" t="str">
        <f t="shared" ca="1" si="23"/>
        <v/>
      </c>
      <c r="AN126" s="496" t="str">
        <f t="shared" ca="1" si="23"/>
        <v/>
      </c>
      <c r="AO126" s="496" t="str">
        <f t="shared" ca="1" si="23"/>
        <v/>
      </c>
      <c r="AP126" s="496" t="str">
        <f t="shared" ca="1" si="23"/>
        <v/>
      </c>
      <c r="AQ126" s="496" t="str">
        <f t="shared" ca="1" si="23"/>
        <v/>
      </c>
      <c r="AR126" s="496" t="str">
        <f t="shared" ca="1" si="23"/>
        <v/>
      </c>
      <c r="AS126" s="496" t="str">
        <f t="shared" ca="1" si="25"/>
        <v/>
      </c>
      <c r="AT126" s="496" t="str">
        <f t="shared" ca="1" si="25"/>
        <v/>
      </c>
      <c r="AU126" s="496" t="str">
        <f t="shared" ca="1" si="25"/>
        <v/>
      </c>
      <c r="AV126" s="496" t="str">
        <f t="shared" ca="1" si="25"/>
        <v/>
      </c>
      <c r="AW126" s="496" t="str">
        <f t="shared" ca="1" si="25"/>
        <v/>
      </c>
      <c r="AX126" s="496" t="str">
        <f t="shared" ca="1" si="25"/>
        <v/>
      </c>
      <c r="AY126" s="496" t="str">
        <f t="shared" ca="1" si="25"/>
        <v/>
      </c>
      <c r="AZ126" s="496" t="str">
        <f t="shared" ca="1" si="25"/>
        <v/>
      </c>
      <c r="BA126" s="496" t="str">
        <f t="shared" ca="1" si="25"/>
        <v/>
      </c>
      <c r="BB126" s="496" t="str">
        <f t="shared" ca="1" si="25"/>
        <v/>
      </c>
      <c r="BC126" s="496">
        <f t="shared" ca="1" si="25"/>
        <v>0</v>
      </c>
      <c r="BD126" s="496">
        <f t="shared" ca="1" si="25"/>
        <v>0</v>
      </c>
      <c r="BE126" s="496">
        <f t="shared" ca="1" si="25"/>
        <v>0</v>
      </c>
      <c r="BF126" s="496">
        <f t="shared" ca="1" si="25"/>
        <v>0</v>
      </c>
      <c r="BG126" s="496">
        <f t="shared" ca="1" si="25"/>
        <v>0</v>
      </c>
      <c r="BH126" s="496">
        <f t="shared" ca="1" si="25"/>
        <v>0</v>
      </c>
      <c r="BI126" s="496">
        <f t="shared" ca="1" si="26"/>
        <v>0</v>
      </c>
      <c r="BJ126" s="496">
        <f t="shared" ca="1" si="26"/>
        <v>0</v>
      </c>
    </row>
    <row r="127" spans="1:62" x14ac:dyDescent="0.15">
      <c r="A127" s="510"/>
      <c r="B127" s="511">
        <f t="shared" si="12"/>
        <v>54</v>
      </c>
      <c r="C127" s="496" t="str">
        <f t="shared" ca="1" si="28"/>
        <v/>
      </c>
      <c r="D127" s="496" t="str">
        <f t="shared" ca="1" si="28"/>
        <v/>
      </c>
      <c r="E127" s="496" t="str">
        <f t="shared" ca="1" si="28"/>
        <v/>
      </c>
      <c r="F127" s="496" t="str">
        <f t="shared" ca="1" si="28"/>
        <v/>
      </c>
      <c r="G127" s="496" t="str">
        <f t="shared" ca="1" si="28"/>
        <v/>
      </c>
      <c r="H127" s="496" t="str">
        <f t="shared" ca="1" si="28"/>
        <v/>
      </c>
      <c r="I127" s="496" t="str">
        <f t="shared" ca="1" si="28"/>
        <v/>
      </c>
      <c r="J127" s="496" t="str">
        <f t="shared" ca="1" si="28"/>
        <v/>
      </c>
      <c r="K127" s="496" t="str">
        <f t="shared" ca="1" si="28"/>
        <v/>
      </c>
      <c r="L127" s="496" t="str">
        <f t="shared" ca="1" si="28"/>
        <v/>
      </c>
      <c r="M127" s="496" t="str">
        <f t="shared" ca="1" si="28"/>
        <v/>
      </c>
      <c r="N127" s="496" t="str">
        <f t="shared" ca="1" si="28"/>
        <v/>
      </c>
      <c r="O127" s="496" t="str">
        <f t="shared" ca="1" si="28"/>
        <v/>
      </c>
      <c r="P127" s="496" t="str">
        <f t="shared" ca="1" si="28"/>
        <v/>
      </c>
      <c r="Q127" s="496" t="str">
        <f t="shared" ca="1" si="28"/>
        <v/>
      </c>
      <c r="R127" s="496" t="str">
        <f t="shared" ca="1" si="28"/>
        <v/>
      </c>
      <c r="S127" s="496" t="str">
        <f t="shared" ca="1" si="24"/>
        <v/>
      </c>
      <c r="T127" s="496" t="str">
        <f t="shared" ca="1" si="24"/>
        <v/>
      </c>
      <c r="U127" s="496" t="str">
        <f t="shared" ca="1" si="24"/>
        <v/>
      </c>
      <c r="V127" s="496" t="str">
        <f t="shared" ca="1" si="24"/>
        <v/>
      </c>
      <c r="W127" s="496" t="str">
        <f t="shared" ca="1" si="24"/>
        <v/>
      </c>
      <c r="X127" s="496" t="str">
        <f t="shared" ca="1" si="24"/>
        <v/>
      </c>
      <c r="Y127" s="496" t="str">
        <f t="shared" ca="1" si="24"/>
        <v/>
      </c>
      <c r="Z127" s="496" t="str">
        <f t="shared" ca="1" si="24"/>
        <v/>
      </c>
      <c r="AA127" s="496" t="str">
        <f t="shared" ca="1" si="24"/>
        <v/>
      </c>
      <c r="AB127" s="496" t="str">
        <f t="shared" ca="1" si="24"/>
        <v/>
      </c>
      <c r="AC127" s="496" t="str">
        <f t="shared" ca="1" si="24"/>
        <v/>
      </c>
      <c r="AD127" s="496" t="str">
        <f t="shared" ca="1" si="24"/>
        <v/>
      </c>
      <c r="AE127" s="496" t="str">
        <f t="shared" ca="1" si="24"/>
        <v/>
      </c>
      <c r="AF127" s="496" t="str">
        <f t="shared" ca="1" si="24"/>
        <v/>
      </c>
      <c r="AG127" s="496" t="str">
        <f t="shared" ca="1" si="24"/>
        <v/>
      </c>
      <c r="AH127" s="496" t="str">
        <f t="shared" ca="1" si="24"/>
        <v/>
      </c>
      <c r="AI127" s="496" t="str">
        <f t="shared" ref="AI127:BZ131" ca="1" si="29">IF($B127&gt;AI$5,"",OFFSET(AI$73,0,-($B127-1)))</f>
        <v/>
      </c>
      <c r="AJ127" s="496" t="str">
        <f t="shared" ca="1" si="29"/>
        <v/>
      </c>
      <c r="AK127" s="496" t="str">
        <f t="shared" ca="1" si="29"/>
        <v/>
      </c>
      <c r="AL127" s="496" t="str">
        <f t="shared" ca="1" si="29"/>
        <v/>
      </c>
      <c r="AM127" s="496" t="str">
        <f t="shared" ca="1" si="29"/>
        <v/>
      </c>
      <c r="AN127" s="496" t="str">
        <f t="shared" ca="1" si="29"/>
        <v/>
      </c>
      <c r="AO127" s="496" t="str">
        <f t="shared" ca="1" si="29"/>
        <v/>
      </c>
      <c r="AP127" s="496" t="str">
        <f t="shared" ca="1" si="29"/>
        <v/>
      </c>
      <c r="AQ127" s="496" t="str">
        <f t="shared" ca="1" si="29"/>
        <v/>
      </c>
      <c r="AR127" s="496" t="str">
        <f t="shared" ca="1" si="29"/>
        <v/>
      </c>
      <c r="AS127" s="496" t="str">
        <f t="shared" ca="1" si="29"/>
        <v/>
      </c>
      <c r="AT127" s="496" t="str">
        <f t="shared" ca="1" si="29"/>
        <v/>
      </c>
      <c r="AU127" s="496" t="str">
        <f t="shared" ca="1" si="29"/>
        <v/>
      </c>
      <c r="AV127" s="496" t="str">
        <f t="shared" ca="1" si="29"/>
        <v/>
      </c>
      <c r="AW127" s="496" t="str">
        <f t="shared" ca="1" si="29"/>
        <v/>
      </c>
      <c r="AX127" s="496" t="str">
        <f t="shared" ca="1" si="29"/>
        <v/>
      </c>
      <c r="AY127" s="496" t="str">
        <f t="shared" ca="1" si="29"/>
        <v/>
      </c>
      <c r="AZ127" s="496" t="str">
        <f t="shared" ca="1" si="29"/>
        <v/>
      </c>
      <c r="BA127" s="496" t="str">
        <f t="shared" ca="1" si="29"/>
        <v/>
      </c>
      <c r="BB127" s="496" t="str">
        <f t="shared" ca="1" si="29"/>
        <v/>
      </c>
      <c r="BC127" s="496" t="str">
        <f t="shared" ca="1" si="29"/>
        <v/>
      </c>
      <c r="BD127" s="496">
        <f t="shared" ca="1" si="29"/>
        <v>0</v>
      </c>
      <c r="BE127" s="496">
        <f t="shared" ca="1" si="29"/>
        <v>0</v>
      </c>
      <c r="BF127" s="496">
        <f t="shared" ca="1" si="29"/>
        <v>0</v>
      </c>
      <c r="BG127" s="496">
        <f t="shared" ca="1" si="29"/>
        <v>0</v>
      </c>
      <c r="BH127" s="496">
        <f t="shared" ca="1" si="29"/>
        <v>0</v>
      </c>
      <c r="BI127" s="496">
        <f t="shared" ca="1" si="29"/>
        <v>0</v>
      </c>
      <c r="BJ127" s="496">
        <f t="shared" ca="1" si="29"/>
        <v>0</v>
      </c>
    </row>
    <row r="128" spans="1:62" x14ac:dyDescent="0.15">
      <c r="A128" s="510"/>
      <c r="B128" s="511">
        <f t="shared" si="12"/>
        <v>55</v>
      </c>
      <c r="C128" s="496" t="str">
        <f t="shared" ca="1" si="28"/>
        <v/>
      </c>
      <c r="D128" s="496" t="str">
        <f t="shared" ca="1" si="28"/>
        <v/>
      </c>
      <c r="E128" s="496" t="str">
        <f t="shared" ca="1" si="28"/>
        <v/>
      </c>
      <c r="F128" s="496" t="str">
        <f t="shared" ca="1" si="28"/>
        <v/>
      </c>
      <c r="G128" s="496" t="str">
        <f t="shared" ca="1" si="28"/>
        <v/>
      </c>
      <c r="H128" s="496" t="str">
        <f t="shared" ca="1" si="28"/>
        <v/>
      </c>
      <c r="I128" s="496" t="str">
        <f t="shared" ca="1" si="28"/>
        <v/>
      </c>
      <c r="J128" s="496" t="str">
        <f t="shared" ca="1" si="28"/>
        <v/>
      </c>
      <c r="K128" s="496" t="str">
        <f t="shared" ca="1" si="28"/>
        <v/>
      </c>
      <c r="L128" s="496" t="str">
        <f t="shared" ca="1" si="28"/>
        <v/>
      </c>
      <c r="M128" s="496" t="str">
        <f t="shared" ca="1" si="28"/>
        <v/>
      </c>
      <c r="N128" s="496" t="str">
        <f t="shared" ca="1" si="28"/>
        <v/>
      </c>
      <c r="O128" s="496" t="str">
        <f t="shared" ca="1" si="28"/>
        <v/>
      </c>
      <c r="P128" s="496" t="str">
        <f t="shared" ca="1" si="28"/>
        <v/>
      </c>
      <c r="Q128" s="496" t="str">
        <f t="shared" ca="1" si="28"/>
        <v/>
      </c>
      <c r="R128" s="496" t="str">
        <f t="shared" ca="1" si="28"/>
        <v/>
      </c>
      <c r="S128" s="496" t="str">
        <f t="shared" ref="S128:BJ133" ca="1" si="30">IF($B128&gt;S$5,"",OFFSET(S$73,0,-($B128-1)))</f>
        <v/>
      </c>
      <c r="T128" s="496" t="str">
        <f t="shared" ca="1" si="30"/>
        <v/>
      </c>
      <c r="U128" s="496" t="str">
        <f t="shared" ca="1" si="30"/>
        <v/>
      </c>
      <c r="V128" s="496" t="str">
        <f t="shared" ca="1" si="30"/>
        <v/>
      </c>
      <c r="W128" s="496" t="str">
        <f t="shared" ca="1" si="30"/>
        <v/>
      </c>
      <c r="X128" s="496" t="str">
        <f t="shared" ca="1" si="30"/>
        <v/>
      </c>
      <c r="Y128" s="496" t="str">
        <f t="shared" ca="1" si="30"/>
        <v/>
      </c>
      <c r="Z128" s="496" t="str">
        <f t="shared" ca="1" si="30"/>
        <v/>
      </c>
      <c r="AA128" s="496" t="str">
        <f t="shared" ca="1" si="30"/>
        <v/>
      </c>
      <c r="AB128" s="496" t="str">
        <f t="shared" ca="1" si="30"/>
        <v/>
      </c>
      <c r="AC128" s="496" t="str">
        <f t="shared" ca="1" si="30"/>
        <v/>
      </c>
      <c r="AD128" s="496" t="str">
        <f t="shared" ca="1" si="30"/>
        <v/>
      </c>
      <c r="AE128" s="496" t="str">
        <f t="shared" ca="1" si="30"/>
        <v/>
      </c>
      <c r="AF128" s="496" t="str">
        <f t="shared" ca="1" si="30"/>
        <v/>
      </c>
      <c r="AG128" s="496" t="str">
        <f t="shared" ca="1" si="30"/>
        <v/>
      </c>
      <c r="AH128" s="496" t="str">
        <f t="shared" ca="1" si="30"/>
        <v/>
      </c>
      <c r="AI128" s="496" t="str">
        <f t="shared" ca="1" si="30"/>
        <v/>
      </c>
      <c r="AJ128" s="496" t="str">
        <f t="shared" ca="1" si="30"/>
        <v/>
      </c>
      <c r="AK128" s="496" t="str">
        <f t="shared" ca="1" si="30"/>
        <v/>
      </c>
      <c r="AL128" s="496" t="str">
        <f t="shared" ca="1" si="30"/>
        <v/>
      </c>
      <c r="AM128" s="496" t="str">
        <f t="shared" ca="1" si="30"/>
        <v/>
      </c>
      <c r="AN128" s="496" t="str">
        <f t="shared" ca="1" si="30"/>
        <v/>
      </c>
      <c r="AO128" s="496" t="str">
        <f t="shared" ca="1" si="30"/>
        <v/>
      </c>
      <c r="AP128" s="496" t="str">
        <f t="shared" ca="1" si="30"/>
        <v/>
      </c>
      <c r="AQ128" s="496" t="str">
        <f t="shared" ca="1" si="30"/>
        <v/>
      </c>
      <c r="AR128" s="496" t="str">
        <f t="shared" ca="1" si="30"/>
        <v/>
      </c>
      <c r="AS128" s="496" t="str">
        <f t="shared" ca="1" si="30"/>
        <v/>
      </c>
      <c r="AT128" s="496" t="str">
        <f t="shared" ca="1" si="30"/>
        <v/>
      </c>
      <c r="AU128" s="496" t="str">
        <f t="shared" ca="1" si="30"/>
        <v/>
      </c>
      <c r="AV128" s="496" t="str">
        <f t="shared" ca="1" si="30"/>
        <v/>
      </c>
      <c r="AW128" s="496" t="str">
        <f t="shared" ca="1" si="30"/>
        <v/>
      </c>
      <c r="AX128" s="496" t="str">
        <f t="shared" ca="1" si="30"/>
        <v/>
      </c>
      <c r="AY128" s="496" t="str">
        <f t="shared" ca="1" si="30"/>
        <v/>
      </c>
      <c r="AZ128" s="496" t="str">
        <f t="shared" ca="1" si="30"/>
        <v/>
      </c>
      <c r="BA128" s="496" t="str">
        <f t="shared" ca="1" si="30"/>
        <v/>
      </c>
      <c r="BB128" s="496" t="str">
        <f t="shared" ca="1" si="30"/>
        <v/>
      </c>
      <c r="BC128" s="496" t="str">
        <f t="shared" ca="1" si="30"/>
        <v/>
      </c>
      <c r="BD128" s="496" t="str">
        <f t="shared" ca="1" si="30"/>
        <v/>
      </c>
      <c r="BE128" s="496">
        <f t="shared" ca="1" si="30"/>
        <v>0</v>
      </c>
      <c r="BF128" s="496">
        <f t="shared" ca="1" si="30"/>
        <v>0</v>
      </c>
      <c r="BG128" s="496">
        <f t="shared" ca="1" si="30"/>
        <v>0</v>
      </c>
      <c r="BH128" s="496">
        <f t="shared" ca="1" si="30"/>
        <v>0</v>
      </c>
      <c r="BI128" s="496">
        <f t="shared" ca="1" si="30"/>
        <v>0</v>
      </c>
      <c r="BJ128" s="496">
        <f t="shared" ca="1" si="30"/>
        <v>0</v>
      </c>
    </row>
    <row r="129" spans="1:62" x14ac:dyDescent="0.15">
      <c r="A129" s="510"/>
      <c r="B129" s="511">
        <f t="shared" si="12"/>
        <v>56</v>
      </c>
      <c r="C129" s="496" t="str">
        <f t="shared" ca="1" si="28"/>
        <v/>
      </c>
      <c r="D129" s="496" t="str">
        <f t="shared" ca="1" si="28"/>
        <v/>
      </c>
      <c r="E129" s="496" t="str">
        <f t="shared" ca="1" si="28"/>
        <v/>
      </c>
      <c r="F129" s="496" t="str">
        <f t="shared" ca="1" si="28"/>
        <v/>
      </c>
      <c r="G129" s="496" t="str">
        <f t="shared" ca="1" si="28"/>
        <v/>
      </c>
      <c r="H129" s="496" t="str">
        <f t="shared" ca="1" si="28"/>
        <v/>
      </c>
      <c r="I129" s="496" t="str">
        <f t="shared" ca="1" si="28"/>
        <v/>
      </c>
      <c r="J129" s="496" t="str">
        <f t="shared" ca="1" si="28"/>
        <v/>
      </c>
      <c r="K129" s="496" t="str">
        <f t="shared" ca="1" si="28"/>
        <v/>
      </c>
      <c r="L129" s="496" t="str">
        <f t="shared" ca="1" si="28"/>
        <v/>
      </c>
      <c r="M129" s="496" t="str">
        <f t="shared" ca="1" si="28"/>
        <v/>
      </c>
      <c r="N129" s="496" t="str">
        <f t="shared" ca="1" si="28"/>
        <v/>
      </c>
      <c r="O129" s="496" t="str">
        <f t="shared" ca="1" si="28"/>
        <v/>
      </c>
      <c r="P129" s="496" t="str">
        <f t="shared" ca="1" si="28"/>
        <v/>
      </c>
      <c r="Q129" s="496" t="str">
        <f t="shared" ca="1" si="28"/>
        <v/>
      </c>
      <c r="R129" s="496" t="str">
        <f t="shared" ca="1" si="28"/>
        <v/>
      </c>
      <c r="S129" s="496" t="str">
        <f t="shared" ca="1" si="30"/>
        <v/>
      </c>
      <c r="T129" s="496" t="str">
        <f t="shared" ca="1" si="30"/>
        <v/>
      </c>
      <c r="U129" s="496" t="str">
        <f t="shared" ca="1" si="30"/>
        <v/>
      </c>
      <c r="V129" s="496" t="str">
        <f t="shared" ca="1" si="30"/>
        <v/>
      </c>
      <c r="W129" s="496" t="str">
        <f t="shared" ca="1" si="30"/>
        <v/>
      </c>
      <c r="X129" s="496" t="str">
        <f t="shared" ca="1" si="30"/>
        <v/>
      </c>
      <c r="Y129" s="496" t="str">
        <f t="shared" ca="1" si="30"/>
        <v/>
      </c>
      <c r="Z129" s="496" t="str">
        <f t="shared" ca="1" si="30"/>
        <v/>
      </c>
      <c r="AA129" s="496" t="str">
        <f t="shared" ca="1" si="30"/>
        <v/>
      </c>
      <c r="AB129" s="496" t="str">
        <f t="shared" ca="1" si="30"/>
        <v/>
      </c>
      <c r="AC129" s="496" t="str">
        <f t="shared" ca="1" si="30"/>
        <v/>
      </c>
      <c r="AD129" s="496" t="str">
        <f t="shared" ca="1" si="30"/>
        <v/>
      </c>
      <c r="AE129" s="496" t="str">
        <f t="shared" ca="1" si="30"/>
        <v/>
      </c>
      <c r="AF129" s="496" t="str">
        <f t="shared" ca="1" si="30"/>
        <v/>
      </c>
      <c r="AG129" s="496" t="str">
        <f t="shared" ca="1" si="30"/>
        <v/>
      </c>
      <c r="AH129" s="496" t="str">
        <f t="shared" ca="1" si="30"/>
        <v/>
      </c>
      <c r="AI129" s="496" t="str">
        <f t="shared" ca="1" si="30"/>
        <v/>
      </c>
      <c r="AJ129" s="496" t="str">
        <f t="shared" ca="1" si="30"/>
        <v/>
      </c>
      <c r="AK129" s="496" t="str">
        <f t="shared" ca="1" si="30"/>
        <v/>
      </c>
      <c r="AL129" s="496" t="str">
        <f t="shared" ca="1" si="30"/>
        <v/>
      </c>
      <c r="AM129" s="496" t="str">
        <f t="shared" ca="1" si="30"/>
        <v/>
      </c>
      <c r="AN129" s="496" t="str">
        <f t="shared" ca="1" si="30"/>
        <v/>
      </c>
      <c r="AO129" s="496" t="str">
        <f t="shared" ca="1" si="30"/>
        <v/>
      </c>
      <c r="AP129" s="496" t="str">
        <f t="shared" ca="1" si="30"/>
        <v/>
      </c>
      <c r="AQ129" s="496" t="str">
        <f t="shared" ca="1" si="30"/>
        <v/>
      </c>
      <c r="AR129" s="496" t="str">
        <f t="shared" ca="1" si="30"/>
        <v/>
      </c>
      <c r="AS129" s="496" t="str">
        <f t="shared" ca="1" si="30"/>
        <v/>
      </c>
      <c r="AT129" s="496" t="str">
        <f t="shared" ca="1" si="30"/>
        <v/>
      </c>
      <c r="AU129" s="496" t="str">
        <f t="shared" ca="1" si="30"/>
        <v/>
      </c>
      <c r="AV129" s="496" t="str">
        <f t="shared" ca="1" si="30"/>
        <v/>
      </c>
      <c r="AW129" s="496" t="str">
        <f t="shared" ca="1" si="30"/>
        <v/>
      </c>
      <c r="AX129" s="496" t="str">
        <f t="shared" ca="1" si="30"/>
        <v/>
      </c>
      <c r="AY129" s="496" t="str">
        <f t="shared" ca="1" si="30"/>
        <v/>
      </c>
      <c r="AZ129" s="496" t="str">
        <f t="shared" ca="1" si="30"/>
        <v/>
      </c>
      <c r="BA129" s="496" t="str">
        <f t="shared" ca="1" si="30"/>
        <v/>
      </c>
      <c r="BB129" s="496" t="str">
        <f t="shared" ca="1" si="30"/>
        <v/>
      </c>
      <c r="BC129" s="496" t="str">
        <f t="shared" ca="1" si="30"/>
        <v/>
      </c>
      <c r="BD129" s="496" t="str">
        <f t="shared" ca="1" si="30"/>
        <v/>
      </c>
      <c r="BE129" s="496" t="str">
        <f t="shared" ca="1" si="30"/>
        <v/>
      </c>
      <c r="BF129" s="496">
        <f t="shared" ca="1" si="30"/>
        <v>0</v>
      </c>
      <c r="BG129" s="496">
        <f t="shared" ca="1" si="30"/>
        <v>0</v>
      </c>
      <c r="BH129" s="496">
        <f t="shared" ca="1" si="30"/>
        <v>0</v>
      </c>
      <c r="BI129" s="496">
        <f t="shared" ca="1" si="30"/>
        <v>0</v>
      </c>
      <c r="BJ129" s="496">
        <f t="shared" ca="1" si="30"/>
        <v>0</v>
      </c>
    </row>
    <row r="130" spans="1:62" x14ac:dyDescent="0.15">
      <c r="A130" s="510"/>
      <c r="B130" s="511">
        <f t="shared" si="12"/>
        <v>57</v>
      </c>
      <c r="C130" s="496" t="str">
        <f t="shared" ca="1" si="28"/>
        <v/>
      </c>
      <c r="D130" s="496" t="str">
        <f t="shared" ca="1" si="28"/>
        <v/>
      </c>
      <c r="E130" s="496" t="str">
        <f t="shared" ca="1" si="28"/>
        <v/>
      </c>
      <c r="F130" s="496" t="str">
        <f t="shared" ca="1" si="28"/>
        <v/>
      </c>
      <c r="G130" s="496" t="str">
        <f t="shared" ca="1" si="28"/>
        <v/>
      </c>
      <c r="H130" s="496" t="str">
        <f t="shared" ca="1" si="28"/>
        <v/>
      </c>
      <c r="I130" s="496" t="str">
        <f t="shared" ca="1" si="28"/>
        <v/>
      </c>
      <c r="J130" s="496" t="str">
        <f t="shared" ca="1" si="28"/>
        <v/>
      </c>
      <c r="K130" s="496" t="str">
        <f t="shared" ca="1" si="28"/>
        <v/>
      </c>
      <c r="L130" s="496" t="str">
        <f t="shared" ca="1" si="28"/>
        <v/>
      </c>
      <c r="M130" s="496" t="str">
        <f t="shared" ca="1" si="28"/>
        <v/>
      </c>
      <c r="N130" s="496" t="str">
        <f t="shared" ca="1" si="28"/>
        <v/>
      </c>
      <c r="O130" s="496" t="str">
        <f t="shared" ca="1" si="28"/>
        <v/>
      </c>
      <c r="P130" s="496" t="str">
        <f t="shared" ca="1" si="28"/>
        <v/>
      </c>
      <c r="Q130" s="496" t="str">
        <f t="shared" ca="1" si="28"/>
        <v/>
      </c>
      <c r="R130" s="496" t="str">
        <f t="shared" ca="1" si="28"/>
        <v/>
      </c>
      <c r="S130" s="496" t="str">
        <f t="shared" ca="1" si="30"/>
        <v/>
      </c>
      <c r="T130" s="496" t="str">
        <f t="shared" ca="1" si="30"/>
        <v/>
      </c>
      <c r="U130" s="496" t="str">
        <f t="shared" ca="1" si="30"/>
        <v/>
      </c>
      <c r="V130" s="496" t="str">
        <f t="shared" ca="1" si="30"/>
        <v/>
      </c>
      <c r="W130" s="496" t="str">
        <f t="shared" ca="1" si="30"/>
        <v/>
      </c>
      <c r="X130" s="496" t="str">
        <f t="shared" ca="1" si="30"/>
        <v/>
      </c>
      <c r="Y130" s="496" t="str">
        <f t="shared" ca="1" si="30"/>
        <v/>
      </c>
      <c r="Z130" s="496" t="str">
        <f t="shared" ca="1" si="30"/>
        <v/>
      </c>
      <c r="AA130" s="496" t="str">
        <f t="shared" ca="1" si="30"/>
        <v/>
      </c>
      <c r="AB130" s="496" t="str">
        <f t="shared" ca="1" si="30"/>
        <v/>
      </c>
      <c r="AC130" s="496" t="str">
        <f t="shared" ca="1" si="30"/>
        <v/>
      </c>
      <c r="AD130" s="496" t="str">
        <f t="shared" ca="1" si="30"/>
        <v/>
      </c>
      <c r="AE130" s="496" t="str">
        <f t="shared" ca="1" si="30"/>
        <v/>
      </c>
      <c r="AF130" s="496" t="str">
        <f t="shared" ca="1" si="30"/>
        <v/>
      </c>
      <c r="AG130" s="496" t="str">
        <f t="shared" ca="1" si="30"/>
        <v/>
      </c>
      <c r="AH130" s="496" t="str">
        <f t="shared" ca="1" si="30"/>
        <v/>
      </c>
      <c r="AI130" s="496" t="str">
        <f t="shared" ca="1" si="30"/>
        <v/>
      </c>
      <c r="AJ130" s="496" t="str">
        <f t="shared" ca="1" si="30"/>
        <v/>
      </c>
      <c r="AK130" s="496" t="str">
        <f t="shared" ca="1" si="30"/>
        <v/>
      </c>
      <c r="AL130" s="496" t="str">
        <f t="shared" ca="1" si="30"/>
        <v/>
      </c>
      <c r="AM130" s="496" t="str">
        <f t="shared" ca="1" si="30"/>
        <v/>
      </c>
      <c r="AN130" s="496" t="str">
        <f t="shared" ca="1" si="30"/>
        <v/>
      </c>
      <c r="AO130" s="496" t="str">
        <f t="shared" ca="1" si="30"/>
        <v/>
      </c>
      <c r="AP130" s="496" t="str">
        <f t="shared" ca="1" si="30"/>
        <v/>
      </c>
      <c r="AQ130" s="496" t="str">
        <f t="shared" ca="1" si="30"/>
        <v/>
      </c>
      <c r="AR130" s="496" t="str">
        <f t="shared" ca="1" si="30"/>
        <v/>
      </c>
      <c r="AS130" s="496" t="str">
        <f t="shared" ca="1" si="30"/>
        <v/>
      </c>
      <c r="AT130" s="496" t="str">
        <f t="shared" ca="1" si="30"/>
        <v/>
      </c>
      <c r="AU130" s="496" t="str">
        <f t="shared" ca="1" si="30"/>
        <v/>
      </c>
      <c r="AV130" s="496" t="str">
        <f t="shared" ca="1" si="30"/>
        <v/>
      </c>
      <c r="AW130" s="496" t="str">
        <f t="shared" ca="1" si="30"/>
        <v/>
      </c>
      <c r="AX130" s="496" t="str">
        <f t="shared" ca="1" si="30"/>
        <v/>
      </c>
      <c r="AY130" s="496" t="str">
        <f t="shared" ca="1" si="30"/>
        <v/>
      </c>
      <c r="AZ130" s="496" t="str">
        <f t="shared" ca="1" si="30"/>
        <v/>
      </c>
      <c r="BA130" s="496" t="str">
        <f t="shared" ca="1" si="30"/>
        <v/>
      </c>
      <c r="BB130" s="496" t="str">
        <f t="shared" ca="1" si="30"/>
        <v/>
      </c>
      <c r="BC130" s="496" t="str">
        <f t="shared" ca="1" si="30"/>
        <v/>
      </c>
      <c r="BD130" s="496" t="str">
        <f t="shared" ca="1" si="30"/>
        <v/>
      </c>
      <c r="BE130" s="496" t="str">
        <f t="shared" ca="1" si="30"/>
        <v/>
      </c>
      <c r="BF130" s="496" t="str">
        <f t="shared" ca="1" si="30"/>
        <v/>
      </c>
      <c r="BG130" s="496">
        <f t="shared" ca="1" si="30"/>
        <v>0</v>
      </c>
      <c r="BH130" s="496">
        <f t="shared" ca="1" si="30"/>
        <v>0</v>
      </c>
      <c r="BI130" s="496">
        <f t="shared" ca="1" si="30"/>
        <v>0</v>
      </c>
      <c r="BJ130" s="496">
        <f t="shared" ca="1" si="30"/>
        <v>0</v>
      </c>
    </row>
    <row r="131" spans="1:62" x14ac:dyDescent="0.15">
      <c r="A131" s="510"/>
      <c r="B131" s="511">
        <f t="shared" si="12"/>
        <v>58</v>
      </c>
      <c r="C131" s="496" t="str">
        <f t="shared" ca="1" si="28"/>
        <v/>
      </c>
      <c r="D131" s="496" t="str">
        <f t="shared" ca="1" si="28"/>
        <v/>
      </c>
      <c r="E131" s="496" t="str">
        <f t="shared" ca="1" si="28"/>
        <v/>
      </c>
      <c r="F131" s="496" t="str">
        <f t="shared" ca="1" si="28"/>
        <v/>
      </c>
      <c r="G131" s="496" t="str">
        <f t="shared" ca="1" si="28"/>
        <v/>
      </c>
      <c r="H131" s="496" t="str">
        <f t="shared" ca="1" si="28"/>
        <v/>
      </c>
      <c r="I131" s="496" t="str">
        <f t="shared" ca="1" si="28"/>
        <v/>
      </c>
      <c r="J131" s="496" t="str">
        <f t="shared" ca="1" si="28"/>
        <v/>
      </c>
      <c r="K131" s="496" t="str">
        <f t="shared" ca="1" si="28"/>
        <v/>
      </c>
      <c r="L131" s="496" t="str">
        <f t="shared" ca="1" si="28"/>
        <v/>
      </c>
      <c r="M131" s="496" t="str">
        <f t="shared" ca="1" si="28"/>
        <v/>
      </c>
      <c r="N131" s="496" t="str">
        <f t="shared" ca="1" si="28"/>
        <v/>
      </c>
      <c r="O131" s="496" t="str">
        <f t="shared" ca="1" si="28"/>
        <v/>
      </c>
      <c r="P131" s="496" t="str">
        <f t="shared" ca="1" si="28"/>
        <v/>
      </c>
      <c r="Q131" s="496" t="str">
        <f t="shared" ca="1" si="28"/>
        <v/>
      </c>
      <c r="R131" s="496" t="str">
        <f t="shared" ca="1" si="28"/>
        <v/>
      </c>
      <c r="S131" s="496" t="str">
        <f t="shared" ca="1" si="30"/>
        <v/>
      </c>
      <c r="T131" s="496" t="str">
        <f t="shared" ca="1" si="30"/>
        <v/>
      </c>
      <c r="U131" s="496" t="str">
        <f t="shared" ca="1" si="30"/>
        <v/>
      </c>
      <c r="V131" s="496" t="str">
        <f t="shared" ca="1" si="30"/>
        <v/>
      </c>
      <c r="W131" s="496" t="str">
        <f t="shared" ca="1" si="30"/>
        <v/>
      </c>
      <c r="X131" s="496" t="str">
        <f t="shared" ca="1" si="30"/>
        <v/>
      </c>
      <c r="Y131" s="496" t="str">
        <f t="shared" ca="1" si="30"/>
        <v/>
      </c>
      <c r="Z131" s="496" t="str">
        <f t="shared" ca="1" si="30"/>
        <v/>
      </c>
      <c r="AA131" s="496" t="str">
        <f t="shared" ca="1" si="30"/>
        <v/>
      </c>
      <c r="AB131" s="496" t="str">
        <f t="shared" ca="1" si="30"/>
        <v/>
      </c>
      <c r="AC131" s="496" t="str">
        <f t="shared" ca="1" si="30"/>
        <v/>
      </c>
      <c r="AD131" s="496" t="str">
        <f t="shared" ca="1" si="30"/>
        <v/>
      </c>
      <c r="AE131" s="496" t="str">
        <f t="shared" ca="1" si="30"/>
        <v/>
      </c>
      <c r="AF131" s="496" t="str">
        <f t="shared" ca="1" si="30"/>
        <v/>
      </c>
      <c r="AG131" s="496" t="str">
        <f t="shared" ca="1" si="30"/>
        <v/>
      </c>
      <c r="AH131" s="496" t="str">
        <f t="shared" ca="1" si="30"/>
        <v/>
      </c>
      <c r="AI131" s="496" t="str">
        <f t="shared" ca="1" si="30"/>
        <v/>
      </c>
      <c r="AJ131" s="496" t="str">
        <f t="shared" ca="1" si="30"/>
        <v/>
      </c>
      <c r="AK131" s="496" t="str">
        <f t="shared" ca="1" si="30"/>
        <v/>
      </c>
      <c r="AL131" s="496" t="str">
        <f t="shared" ca="1" si="30"/>
        <v/>
      </c>
      <c r="AM131" s="496" t="str">
        <f t="shared" ca="1" si="30"/>
        <v/>
      </c>
      <c r="AN131" s="496" t="str">
        <f t="shared" ca="1" si="30"/>
        <v/>
      </c>
      <c r="AO131" s="496" t="str">
        <f t="shared" ca="1" si="30"/>
        <v/>
      </c>
      <c r="AP131" s="496" t="str">
        <f t="shared" ca="1" si="30"/>
        <v/>
      </c>
      <c r="AQ131" s="496" t="str">
        <f t="shared" ca="1" si="30"/>
        <v/>
      </c>
      <c r="AR131" s="496" t="str">
        <f t="shared" ca="1" si="30"/>
        <v/>
      </c>
      <c r="AS131" s="496" t="str">
        <f t="shared" ca="1" si="30"/>
        <v/>
      </c>
      <c r="AT131" s="496" t="str">
        <f t="shared" ca="1" si="30"/>
        <v/>
      </c>
      <c r="AU131" s="496" t="str">
        <f t="shared" ca="1" si="30"/>
        <v/>
      </c>
      <c r="AV131" s="496" t="str">
        <f t="shared" ca="1" si="30"/>
        <v/>
      </c>
      <c r="AW131" s="496" t="str">
        <f t="shared" ca="1" si="30"/>
        <v/>
      </c>
      <c r="AX131" s="496" t="str">
        <f t="shared" ca="1" si="30"/>
        <v/>
      </c>
      <c r="AY131" s="496" t="str">
        <f t="shared" ca="1" si="30"/>
        <v/>
      </c>
      <c r="AZ131" s="496" t="str">
        <f t="shared" ca="1" si="30"/>
        <v/>
      </c>
      <c r="BA131" s="496" t="str">
        <f t="shared" ca="1" si="30"/>
        <v/>
      </c>
      <c r="BB131" s="496" t="str">
        <f t="shared" ca="1" si="30"/>
        <v/>
      </c>
      <c r="BC131" s="496" t="str">
        <f t="shared" ca="1" si="30"/>
        <v/>
      </c>
      <c r="BD131" s="496" t="str">
        <f t="shared" ca="1" si="30"/>
        <v/>
      </c>
      <c r="BE131" s="496" t="str">
        <f t="shared" ca="1" si="30"/>
        <v/>
      </c>
      <c r="BF131" s="496" t="str">
        <f t="shared" ca="1" si="30"/>
        <v/>
      </c>
      <c r="BG131" s="496" t="str">
        <f t="shared" ca="1" si="30"/>
        <v/>
      </c>
      <c r="BH131" s="496">
        <f t="shared" ca="1" si="30"/>
        <v>0</v>
      </c>
      <c r="BI131" s="496">
        <f t="shared" ca="1" si="30"/>
        <v>0</v>
      </c>
      <c r="BJ131" s="496">
        <f t="shared" ca="1" si="30"/>
        <v>0</v>
      </c>
    </row>
    <row r="132" spans="1:62" x14ac:dyDescent="0.15">
      <c r="A132" s="510"/>
      <c r="B132" s="511">
        <f t="shared" si="12"/>
        <v>59</v>
      </c>
      <c r="C132" s="496" t="str">
        <f t="shared" ca="1" si="28"/>
        <v/>
      </c>
      <c r="D132" s="496" t="str">
        <f t="shared" ca="1" si="28"/>
        <v/>
      </c>
      <c r="E132" s="496" t="str">
        <f t="shared" ca="1" si="28"/>
        <v/>
      </c>
      <c r="F132" s="496" t="str">
        <f t="shared" ca="1" si="28"/>
        <v/>
      </c>
      <c r="G132" s="496" t="str">
        <f t="shared" ca="1" si="28"/>
        <v/>
      </c>
      <c r="H132" s="496" t="str">
        <f t="shared" ca="1" si="28"/>
        <v/>
      </c>
      <c r="I132" s="496" t="str">
        <f t="shared" ca="1" si="28"/>
        <v/>
      </c>
      <c r="J132" s="496" t="str">
        <f t="shared" ca="1" si="28"/>
        <v/>
      </c>
      <c r="K132" s="496" t="str">
        <f t="shared" ca="1" si="28"/>
        <v/>
      </c>
      <c r="L132" s="496" t="str">
        <f t="shared" ca="1" si="28"/>
        <v/>
      </c>
      <c r="M132" s="496" t="str">
        <f t="shared" ca="1" si="28"/>
        <v/>
      </c>
      <c r="N132" s="496" t="str">
        <f t="shared" ca="1" si="28"/>
        <v/>
      </c>
      <c r="O132" s="496" t="str">
        <f t="shared" ca="1" si="28"/>
        <v/>
      </c>
      <c r="P132" s="496" t="str">
        <f t="shared" ca="1" si="28"/>
        <v/>
      </c>
      <c r="Q132" s="496" t="str">
        <f t="shared" ca="1" si="28"/>
        <v/>
      </c>
      <c r="R132" s="496" t="str">
        <f t="shared" ca="1" si="28"/>
        <v/>
      </c>
      <c r="S132" s="496" t="str">
        <f t="shared" ca="1" si="30"/>
        <v/>
      </c>
      <c r="T132" s="496" t="str">
        <f t="shared" ca="1" si="30"/>
        <v/>
      </c>
      <c r="U132" s="496" t="str">
        <f t="shared" ca="1" si="30"/>
        <v/>
      </c>
      <c r="V132" s="496" t="str">
        <f t="shared" ca="1" si="30"/>
        <v/>
      </c>
      <c r="W132" s="496" t="str">
        <f t="shared" ca="1" si="30"/>
        <v/>
      </c>
      <c r="X132" s="496" t="str">
        <f t="shared" ca="1" si="30"/>
        <v/>
      </c>
      <c r="Y132" s="496" t="str">
        <f t="shared" ca="1" si="30"/>
        <v/>
      </c>
      <c r="Z132" s="496" t="str">
        <f t="shared" ca="1" si="30"/>
        <v/>
      </c>
      <c r="AA132" s="496" t="str">
        <f t="shared" ca="1" si="30"/>
        <v/>
      </c>
      <c r="AB132" s="496" t="str">
        <f t="shared" ca="1" si="30"/>
        <v/>
      </c>
      <c r="AC132" s="496" t="str">
        <f t="shared" ca="1" si="30"/>
        <v/>
      </c>
      <c r="AD132" s="496" t="str">
        <f t="shared" ca="1" si="30"/>
        <v/>
      </c>
      <c r="AE132" s="496" t="str">
        <f t="shared" ca="1" si="30"/>
        <v/>
      </c>
      <c r="AF132" s="496" t="str">
        <f t="shared" ca="1" si="30"/>
        <v/>
      </c>
      <c r="AG132" s="496" t="str">
        <f t="shared" ca="1" si="30"/>
        <v/>
      </c>
      <c r="AH132" s="496" t="str">
        <f t="shared" ca="1" si="30"/>
        <v/>
      </c>
      <c r="AI132" s="496" t="str">
        <f t="shared" ca="1" si="30"/>
        <v/>
      </c>
      <c r="AJ132" s="496" t="str">
        <f t="shared" ca="1" si="30"/>
        <v/>
      </c>
      <c r="AK132" s="496" t="str">
        <f t="shared" ca="1" si="30"/>
        <v/>
      </c>
      <c r="AL132" s="496" t="str">
        <f t="shared" ca="1" si="30"/>
        <v/>
      </c>
      <c r="AM132" s="496" t="str">
        <f t="shared" ca="1" si="30"/>
        <v/>
      </c>
      <c r="AN132" s="496" t="str">
        <f t="shared" ca="1" si="30"/>
        <v/>
      </c>
      <c r="AO132" s="496" t="str">
        <f t="shared" ca="1" si="30"/>
        <v/>
      </c>
      <c r="AP132" s="496" t="str">
        <f t="shared" ca="1" si="30"/>
        <v/>
      </c>
      <c r="AQ132" s="496" t="str">
        <f t="shared" ca="1" si="30"/>
        <v/>
      </c>
      <c r="AR132" s="496" t="str">
        <f t="shared" ca="1" si="30"/>
        <v/>
      </c>
      <c r="AS132" s="496" t="str">
        <f t="shared" ca="1" si="30"/>
        <v/>
      </c>
      <c r="AT132" s="496" t="str">
        <f t="shared" ca="1" si="30"/>
        <v/>
      </c>
      <c r="AU132" s="496" t="str">
        <f t="shared" ca="1" si="30"/>
        <v/>
      </c>
      <c r="AV132" s="496" t="str">
        <f t="shared" ca="1" si="30"/>
        <v/>
      </c>
      <c r="AW132" s="496" t="str">
        <f t="shared" ca="1" si="30"/>
        <v/>
      </c>
      <c r="AX132" s="496" t="str">
        <f t="shared" ca="1" si="30"/>
        <v/>
      </c>
      <c r="AY132" s="496" t="str">
        <f t="shared" ca="1" si="30"/>
        <v/>
      </c>
      <c r="AZ132" s="496" t="str">
        <f t="shared" ca="1" si="30"/>
        <v/>
      </c>
      <c r="BA132" s="496" t="str">
        <f t="shared" ca="1" si="30"/>
        <v/>
      </c>
      <c r="BB132" s="496" t="str">
        <f t="shared" ca="1" si="30"/>
        <v/>
      </c>
      <c r="BC132" s="496" t="str">
        <f t="shared" ca="1" si="30"/>
        <v/>
      </c>
      <c r="BD132" s="496" t="str">
        <f t="shared" ca="1" si="30"/>
        <v/>
      </c>
      <c r="BE132" s="496" t="str">
        <f t="shared" ca="1" si="30"/>
        <v/>
      </c>
      <c r="BF132" s="496" t="str">
        <f t="shared" ca="1" si="30"/>
        <v/>
      </c>
      <c r="BG132" s="496" t="str">
        <f t="shared" ca="1" si="30"/>
        <v/>
      </c>
      <c r="BH132" s="496" t="str">
        <f t="shared" ca="1" si="30"/>
        <v/>
      </c>
      <c r="BI132" s="496">
        <f t="shared" ca="1" si="30"/>
        <v>0</v>
      </c>
      <c r="BJ132" s="496">
        <f t="shared" ca="1" si="30"/>
        <v>0</v>
      </c>
    </row>
    <row r="133" spans="1:62" x14ac:dyDescent="0.15">
      <c r="A133" s="510"/>
      <c r="B133" s="511">
        <f t="shared" si="12"/>
        <v>60</v>
      </c>
      <c r="C133" s="496" t="str">
        <f t="shared" ca="1" si="28"/>
        <v/>
      </c>
      <c r="D133" s="496" t="str">
        <f t="shared" ca="1" si="28"/>
        <v/>
      </c>
      <c r="E133" s="496" t="str">
        <f t="shared" ca="1" si="28"/>
        <v/>
      </c>
      <c r="F133" s="496" t="str">
        <f t="shared" ca="1" si="28"/>
        <v/>
      </c>
      <c r="G133" s="496" t="str">
        <f t="shared" ca="1" si="28"/>
        <v/>
      </c>
      <c r="H133" s="496" t="str">
        <f t="shared" ca="1" si="28"/>
        <v/>
      </c>
      <c r="I133" s="496" t="str">
        <f t="shared" ca="1" si="28"/>
        <v/>
      </c>
      <c r="J133" s="496" t="str">
        <f t="shared" ca="1" si="28"/>
        <v/>
      </c>
      <c r="K133" s="496" t="str">
        <f t="shared" ca="1" si="28"/>
        <v/>
      </c>
      <c r="L133" s="496" t="str">
        <f t="shared" ca="1" si="28"/>
        <v/>
      </c>
      <c r="M133" s="496" t="str">
        <f t="shared" ca="1" si="28"/>
        <v/>
      </c>
      <c r="N133" s="496" t="str">
        <f t="shared" ca="1" si="28"/>
        <v/>
      </c>
      <c r="O133" s="496" t="str">
        <f t="shared" ca="1" si="28"/>
        <v/>
      </c>
      <c r="P133" s="496" t="str">
        <f t="shared" ca="1" si="28"/>
        <v/>
      </c>
      <c r="Q133" s="496" t="str">
        <f t="shared" ca="1" si="28"/>
        <v/>
      </c>
      <c r="R133" s="496" t="str">
        <f t="shared" ca="1" si="28"/>
        <v/>
      </c>
      <c r="S133" s="496" t="str">
        <f t="shared" ca="1" si="30"/>
        <v/>
      </c>
      <c r="T133" s="496" t="str">
        <f t="shared" ca="1" si="30"/>
        <v/>
      </c>
      <c r="U133" s="496" t="str">
        <f t="shared" ca="1" si="30"/>
        <v/>
      </c>
      <c r="V133" s="496" t="str">
        <f t="shared" ca="1" si="30"/>
        <v/>
      </c>
      <c r="W133" s="496" t="str">
        <f t="shared" ca="1" si="30"/>
        <v/>
      </c>
      <c r="X133" s="496" t="str">
        <f t="shared" ca="1" si="30"/>
        <v/>
      </c>
      <c r="Y133" s="496" t="str">
        <f t="shared" ca="1" si="30"/>
        <v/>
      </c>
      <c r="Z133" s="496" t="str">
        <f t="shared" ca="1" si="30"/>
        <v/>
      </c>
      <c r="AA133" s="496" t="str">
        <f t="shared" ca="1" si="30"/>
        <v/>
      </c>
      <c r="AB133" s="496" t="str">
        <f t="shared" ca="1" si="30"/>
        <v/>
      </c>
      <c r="AC133" s="496" t="str">
        <f t="shared" ca="1" si="30"/>
        <v/>
      </c>
      <c r="AD133" s="496" t="str">
        <f t="shared" ca="1" si="30"/>
        <v/>
      </c>
      <c r="AE133" s="496" t="str">
        <f t="shared" ca="1" si="30"/>
        <v/>
      </c>
      <c r="AF133" s="496" t="str">
        <f t="shared" ca="1" si="30"/>
        <v/>
      </c>
      <c r="AG133" s="496" t="str">
        <f t="shared" ca="1" si="30"/>
        <v/>
      </c>
      <c r="AH133" s="496" t="str">
        <f t="shared" ca="1" si="30"/>
        <v/>
      </c>
      <c r="AI133" s="496" t="str">
        <f t="shared" ca="1" si="30"/>
        <v/>
      </c>
      <c r="AJ133" s="496" t="str">
        <f t="shared" ca="1" si="30"/>
        <v/>
      </c>
      <c r="AK133" s="496" t="str">
        <f t="shared" ca="1" si="30"/>
        <v/>
      </c>
      <c r="AL133" s="496" t="str">
        <f t="shared" ca="1" si="30"/>
        <v/>
      </c>
      <c r="AM133" s="496" t="str">
        <f t="shared" ca="1" si="30"/>
        <v/>
      </c>
      <c r="AN133" s="496" t="str">
        <f t="shared" ca="1" si="30"/>
        <v/>
      </c>
      <c r="AO133" s="496" t="str">
        <f t="shared" ca="1" si="30"/>
        <v/>
      </c>
      <c r="AP133" s="496" t="str">
        <f t="shared" ca="1" si="30"/>
        <v/>
      </c>
      <c r="AQ133" s="496" t="str">
        <f t="shared" ca="1" si="30"/>
        <v/>
      </c>
      <c r="AR133" s="496" t="str">
        <f t="shared" ca="1" si="30"/>
        <v/>
      </c>
      <c r="AS133" s="496" t="str">
        <f t="shared" ca="1" si="30"/>
        <v/>
      </c>
      <c r="AT133" s="496" t="str">
        <f t="shared" ca="1" si="30"/>
        <v/>
      </c>
      <c r="AU133" s="496" t="str">
        <f t="shared" ca="1" si="30"/>
        <v/>
      </c>
      <c r="AV133" s="496" t="str">
        <f t="shared" ca="1" si="30"/>
        <v/>
      </c>
      <c r="AW133" s="496" t="str">
        <f t="shared" ca="1" si="30"/>
        <v/>
      </c>
      <c r="AX133" s="496" t="str">
        <f t="shared" ca="1" si="30"/>
        <v/>
      </c>
      <c r="AY133" s="496" t="str">
        <f t="shared" ca="1" si="30"/>
        <v/>
      </c>
      <c r="AZ133" s="496" t="str">
        <f t="shared" ca="1" si="30"/>
        <v/>
      </c>
      <c r="BA133" s="496" t="str">
        <f t="shared" ca="1" si="30"/>
        <v/>
      </c>
      <c r="BB133" s="496" t="str">
        <f t="shared" ref="BB133:BN135" ca="1" si="31">IF($B133&gt;BB$5,"",OFFSET(BB$73,0,-($B133-1)))</f>
        <v/>
      </c>
      <c r="BC133" s="496" t="str">
        <f t="shared" ca="1" si="31"/>
        <v/>
      </c>
      <c r="BD133" s="496" t="str">
        <f t="shared" ca="1" si="31"/>
        <v/>
      </c>
      <c r="BE133" s="496" t="str">
        <f t="shared" ca="1" si="31"/>
        <v/>
      </c>
      <c r="BF133" s="496" t="str">
        <f t="shared" ca="1" si="31"/>
        <v/>
      </c>
      <c r="BG133" s="496" t="str">
        <f t="shared" ca="1" si="31"/>
        <v/>
      </c>
      <c r="BH133" s="496" t="str">
        <f t="shared" ca="1" si="31"/>
        <v/>
      </c>
      <c r="BI133" s="496" t="str">
        <f t="shared" ca="1" si="31"/>
        <v/>
      </c>
      <c r="BJ133" s="496">
        <f t="shared" ca="1" si="31"/>
        <v>0</v>
      </c>
    </row>
  </sheetData>
  <sheetProtection algorithmName="SHA-512" hashValue="uT0fDrK9vgQCwx0wI0UkpVrzlc7cwN7scnuKWo6Fjzug/E6XdZsUndhKwkfzsgusPcVnLnfeVCf9Irk1XeZTgQ==" saltValue="sRzDz2hdJ5rofj/LW+w43w=="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74027-3B21-1242-9483-EB92D9FCEEDE}">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Data input</vt:lpstr>
      <vt:lpstr>NOTE</vt:lpstr>
      <vt:lpstr>SAP_Leadsheet</vt:lpstr>
      <vt:lpstr>COF</vt:lpstr>
      <vt:lpstr>SAP_Spreadsheet</vt:lpstr>
      <vt:lpstr>Sales plan &amp; PL</vt:lpstr>
      <vt:lpstr>PL projection 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2026-05-13T03:30:46Z</dcterms:created>
  <dcterms:modified xsi:type="dcterms:W3CDTF">2026-05-13T03:31:59Z</dcterms:modified>
</cp:coreProperties>
</file>